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hruban/Documents/"/>
    </mc:Choice>
  </mc:AlternateContent>
  <xr:revisionPtr revIDLastSave="0" documentId="8_{EC2110A2-5ED6-FD48-BEF9-5E27B5A130F8}" xr6:coauthVersionLast="47" xr6:coauthVersionMax="47" xr10:uidLastSave="{00000000-0000-0000-0000-000000000000}"/>
  <bookViews>
    <workbookView xWindow="32280" yWindow="-1980" windowWidth="28800" windowHeight="16440" xr2:uid="{00000000-000D-0000-FFFF-FFFF00000000}"/>
  </bookViews>
  <sheets>
    <sheet name="subset1" sheetId="5" r:id="rId1"/>
    <sheet name="Sent to psoma" sheetId="11" r:id="rId2"/>
    <sheet name="Sheet1 (2)" sheetId="14" r:id="rId3"/>
    <sheet name="Sheet2" sheetId="15" r:id="rId4"/>
    <sheet name="PACTO order" sheetId="13" r:id="rId5"/>
    <sheet name="All" sheetId="4" r:id="rId6"/>
    <sheet name="samples" sheetId="2" r:id="rId7"/>
    <sheet name="Sheet1" sheetId="10" r:id="rId8"/>
    <sheet name="Sheet3" sheetId="12" r:id="rId9"/>
    <sheet name="bioA calc sheet" sheetId="8" r:id="rId10"/>
    <sheet name="plasma" sheetId="6" r:id="rId11"/>
    <sheet name="BoxLabel" sheetId="3" r:id="rId12"/>
    <sheet name="subset2" sheetId="9" r:id="rId13"/>
    <sheet name="firstgo" sheetId="1" r:id="rId14"/>
  </sheets>
  <externalReferences>
    <externalReference r:id="rId15"/>
  </externalReferences>
  <definedNames>
    <definedName name="_xlnm._FilterDatabase" localSheetId="5" hidden="1">All!$A$2:$BU$682</definedName>
    <definedName name="_xlnm._FilterDatabase" localSheetId="13" hidden="1">firstgo!$A$1:$Q$203</definedName>
    <definedName name="_xlnm._FilterDatabase" localSheetId="6" hidden="1">samples!$A$1:$S$870</definedName>
    <definedName name="_xlnm._FilterDatabase" localSheetId="1" hidden="1">'Sent to psoma'!$A$1:$I$220</definedName>
    <definedName name="_xlnm._FilterDatabase" localSheetId="0" hidden="1">subset1!$A$1:$CA$229</definedName>
    <definedName name="_xlnm._FilterDatabase" localSheetId="12" hidden="1">subset2!$A$1:$BU$236</definedName>
    <definedName name="ANGI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0" i="5" l="1"/>
  <c r="BY11" i="5"/>
  <c r="BY12" i="5"/>
  <c r="BY13" i="5"/>
  <c r="BY14" i="5"/>
  <c r="BY15" i="5"/>
  <c r="BY16" i="5"/>
  <c r="BY17" i="5"/>
  <c r="BZ17" i="5" s="1"/>
  <c r="BY18" i="5"/>
  <c r="BY19" i="5"/>
  <c r="BY20" i="5"/>
  <c r="BY21" i="5"/>
  <c r="BY22" i="5"/>
  <c r="BY23" i="5"/>
  <c r="BY24" i="5"/>
  <c r="BY25" i="5"/>
  <c r="BZ25" i="5" s="1"/>
  <c r="BY26" i="5"/>
  <c r="BY27" i="5"/>
  <c r="BY28" i="5"/>
  <c r="BY29" i="5"/>
  <c r="BY30" i="5"/>
  <c r="BY31" i="5"/>
  <c r="BY32" i="5"/>
  <c r="BY33" i="5"/>
  <c r="BZ33" i="5" s="1"/>
  <c r="BY34" i="5"/>
  <c r="BZ34" i="5" s="1"/>
  <c r="BY35" i="5"/>
  <c r="BY36" i="5"/>
  <c r="BY37" i="5"/>
  <c r="BY38" i="5"/>
  <c r="BY39" i="5"/>
  <c r="BY40" i="5"/>
  <c r="BY41" i="5"/>
  <c r="BZ41" i="5" s="1"/>
  <c r="BY42" i="5"/>
  <c r="BZ42" i="5" s="1"/>
  <c r="BY43" i="5"/>
  <c r="BY44" i="5"/>
  <c r="BY45" i="5"/>
  <c r="BY46" i="5"/>
  <c r="BY47" i="5"/>
  <c r="BY48" i="5"/>
  <c r="BY49" i="5"/>
  <c r="BZ49" i="5" s="1"/>
  <c r="BY50" i="5"/>
  <c r="BY51" i="5"/>
  <c r="BY52" i="5"/>
  <c r="BY53" i="5"/>
  <c r="BY54" i="5"/>
  <c r="BY55" i="5"/>
  <c r="BY56" i="5"/>
  <c r="BY57" i="5"/>
  <c r="BZ57" i="5" s="1"/>
  <c r="BY58" i="5"/>
  <c r="BZ58" i="5" s="1"/>
  <c r="BY59" i="5"/>
  <c r="BY60" i="5"/>
  <c r="BY61" i="5"/>
  <c r="BY62" i="5"/>
  <c r="BY63" i="5"/>
  <c r="BY64" i="5"/>
  <c r="BY65" i="5"/>
  <c r="BZ65" i="5" s="1"/>
  <c r="BY66" i="5"/>
  <c r="BZ66" i="5" s="1"/>
  <c r="BY67" i="5"/>
  <c r="BY68" i="5"/>
  <c r="BY69" i="5"/>
  <c r="BY70" i="5"/>
  <c r="BY71" i="5"/>
  <c r="BY72" i="5"/>
  <c r="BY73" i="5"/>
  <c r="BZ73" i="5" s="1"/>
  <c r="BY74" i="5"/>
  <c r="BZ74" i="5" s="1"/>
  <c r="BY75" i="5"/>
  <c r="BY76" i="5"/>
  <c r="BY77" i="5"/>
  <c r="BY78" i="5"/>
  <c r="BY79" i="5"/>
  <c r="BY80" i="5"/>
  <c r="BY81" i="5"/>
  <c r="BZ81" i="5" s="1"/>
  <c r="BY82" i="5"/>
  <c r="BZ82" i="5" s="1"/>
  <c r="BY83" i="5"/>
  <c r="BY84" i="5"/>
  <c r="BY85" i="5"/>
  <c r="BY86" i="5"/>
  <c r="BY87" i="5"/>
  <c r="BY88" i="5"/>
  <c r="BY89" i="5"/>
  <c r="BZ89" i="5" s="1"/>
  <c r="BY90" i="5"/>
  <c r="BZ90" i="5" s="1"/>
  <c r="BY91" i="5"/>
  <c r="BY92" i="5"/>
  <c r="BY93" i="5"/>
  <c r="BY94" i="5"/>
  <c r="BY95" i="5"/>
  <c r="BY96" i="5"/>
  <c r="BY97" i="5"/>
  <c r="BZ97" i="5" s="1"/>
  <c r="BY98" i="5"/>
  <c r="BZ98" i="5" s="1"/>
  <c r="BY99" i="5"/>
  <c r="BY100" i="5"/>
  <c r="BY101" i="5"/>
  <c r="BY102" i="5"/>
  <c r="BY103" i="5"/>
  <c r="BY104" i="5"/>
  <c r="BY105" i="5"/>
  <c r="BZ105" i="5" s="1"/>
  <c r="BY106" i="5"/>
  <c r="BZ106" i="5" s="1"/>
  <c r="BY107" i="5"/>
  <c r="BY108" i="5"/>
  <c r="BY109" i="5"/>
  <c r="BY110" i="5"/>
  <c r="BY111" i="5"/>
  <c r="BY112" i="5"/>
  <c r="BY113" i="5"/>
  <c r="BZ113" i="5" s="1"/>
  <c r="BY114" i="5"/>
  <c r="BY115" i="5"/>
  <c r="BY116" i="5"/>
  <c r="BY117" i="5"/>
  <c r="BY118" i="5"/>
  <c r="BY119" i="5"/>
  <c r="BY120" i="5"/>
  <c r="BY121" i="5"/>
  <c r="BZ121" i="5" s="1"/>
  <c r="BY122" i="5"/>
  <c r="BZ122" i="5" s="1"/>
  <c r="BY123" i="5"/>
  <c r="BY124" i="5"/>
  <c r="BY125" i="5"/>
  <c r="BY126" i="5"/>
  <c r="BY127" i="5"/>
  <c r="BY128" i="5"/>
  <c r="BY129" i="5"/>
  <c r="BZ129" i="5" s="1"/>
  <c r="BY130" i="5"/>
  <c r="BZ130" i="5" s="1"/>
  <c r="BY131" i="5"/>
  <c r="BY132" i="5"/>
  <c r="BY133" i="5"/>
  <c r="BY134" i="5"/>
  <c r="BY135" i="5"/>
  <c r="BY136" i="5"/>
  <c r="BY137" i="5"/>
  <c r="BZ137" i="5" s="1"/>
  <c r="BY138" i="5"/>
  <c r="BZ138" i="5" s="1"/>
  <c r="BY139" i="5"/>
  <c r="BY140" i="5"/>
  <c r="BY141" i="5"/>
  <c r="BY142" i="5"/>
  <c r="BY143" i="5"/>
  <c r="BY144" i="5"/>
  <c r="BY145" i="5"/>
  <c r="BZ145" i="5" s="1"/>
  <c r="BY146" i="5"/>
  <c r="BZ146" i="5" s="1"/>
  <c r="BY147" i="5"/>
  <c r="BY148" i="5"/>
  <c r="BY149" i="5"/>
  <c r="BY150" i="5"/>
  <c r="BY151" i="5"/>
  <c r="BY152" i="5"/>
  <c r="BY153" i="5"/>
  <c r="BZ153" i="5" s="1"/>
  <c r="BY154" i="5"/>
  <c r="BZ154" i="5" s="1"/>
  <c r="BY155" i="5"/>
  <c r="BY156" i="5"/>
  <c r="BY157" i="5"/>
  <c r="BY158" i="5"/>
  <c r="BY159" i="5"/>
  <c r="BY160" i="5"/>
  <c r="BY161" i="5"/>
  <c r="BZ161" i="5" s="1"/>
  <c r="BY162" i="5"/>
  <c r="BZ162" i="5" s="1"/>
  <c r="BY163" i="5"/>
  <c r="BY164" i="5"/>
  <c r="BY165" i="5"/>
  <c r="BY166" i="5"/>
  <c r="BY167" i="5"/>
  <c r="BY168" i="5"/>
  <c r="BY169" i="5"/>
  <c r="BZ169" i="5" s="1"/>
  <c r="BY170" i="5"/>
  <c r="BZ170" i="5" s="1"/>
  <c r="BY171" i="5"/>
  <c r="BY172" i="5"/>
  <c r="BY173" i="5"/>
  <c r="BY174" i="5"/>
  <c r="BY175" i="5"/>
  <c r="BY176" i="5"/>
  <c r="BY177" i="5"/>
  <c r="BZ177" i="5" s="1"/>
  <c r="BY178" i="5"/>
  <c r="BY179" i="5"/>
  <c r="BY180" i="5"/>
  <c r="BY181" i="5"/>
  <c r="BY182" i="5"/>
  <c r="BY183" i="5"/>
  <c r="BY184" i="5"/>
  <c r="BZ184" i="5" s="1"/>
  <c r="BY185" i="5"/>
  <c r="BZ185" i="5" s="1"/>
  <c r="BY186" i="5"/>
  <c r="BZ186" i="5" s="1"/>
  <c r="BY187" i="5"/>
  <c r="BY188" i="5"/>
  <c r="BY189" i="5"/>
  <c r="BY190" i="5"/>
  <c r="BY191" i="5"/>
  <c r="BY192" i="5"/>
  <c r="BZ192" i="5" s="1"/>
  <c r="BY193" i="5"/>
  <c r="BZ193" i="5" s="1"/>
  <c r="BY194" i="5"/>
  <c r="BZ194" i="5" s="1"/>
  <c r="BY195" i="5"/>
  <c r="BY196" i="5"/>
  <c r="BY197" i="5"/>
  <c r="BY198" i="5"/>
  <c r="BY199" i="5"/>
  <c r="BY200" i="5"/>
  <c r="BZ200" i="5" s="1"/>
  <c r="BY201" i="5"/>
  <c r="BZ201" i="5" s="1"/>
  <c r="BY202" i="5"/>
  <c r="BZ202" i="5" s="1"/>
  <c r="BY203" i="5"/>
  <c r="BY204" i="5"/>
  <c r="BY205" i="5"/>
  <c r="BZ205" i="5" s="1"/>
  <c r="BY206" i="5"/>
  <c r="BY207" i="5"/>
  <c r="BY208" i="5"/>
  <c r="BZ208" i="5" s="1"/>
  <c r="BY209" i="5"/>
  <c r="BZ209" i="5" s="1"/>
  <c r="BY210" i="5"/>
  <c r="BZ210" i="5" s="1"/>
  <c r="BY211" i="5"/>
  <c r="BY212" i="5"/>
  <c r="BY213" i="5"/>
  <c r="BZ213" i="5" s="1"/>
  <c r="BY214" i="5"/>
  <c r="BY215" i="5"/>
  <c r="BY216" i="5"/>
  <c r="BZ216" i="5" s="1"/>
  <c r="BY217" i="5"/>
  <c r="BZ217" i="5" s="1"/>
  <c r="BY218" i="5"/>
  <c r="BZ218" i="5" s="1"/>
  <c r="BY219" i="5"/>
  <c r="BY220" i="5"/>
  <c r="BY221" i="5"/>
  <c r="BZ221" i="5" s="1"/>
  <c r="BY223" i="5"/>
  <c r="BZ223" i="5" s="1"/>
  <c r="BY224" i="5"/>
  <c r="BZ224" i="5" s="1"/>
  <c r="BY225" i="5"/>
  <c r="BZ225" i="5" s="1"/>
  <c r="BY226" i="5"/>
  <c r="BZ226" i="5" s="1"/>
  <c r="BY227" i="5"/>
  <c r="BZ227" i="5" s="1"/>
  <c r="BY228" i="5"/>
  <c r="BZ228" i="5" s="1"/>
  <c r="BY229" i="5"/>
  <c r="BZ229" i="5" s="1"/>
  <c r="BY222" i="5"/>
  <c r="BZ222" i="5" s="1"/>
  <c r="BZ10" i="5"/>
  <c r="BZ11" i="5"/>
  <c r="BZ12" i="5"/>
  <c r="BZ13" i="5"/>
  <c r="BZ14" i="5"/>
  <c r="BZ15" i="5"/>
  <c r="BZ16" i="5"/>
  <c r="BZ18" i="5"/>
  <c r="BZ19" i="5"/>
  <c r="BZ20" i="5"/>
  <c r="BZ21" i="5"/>
  <c r="BZ22" i="5"/>
  <c r="BZ23" i="5"/>
  <c r="BZ24" i="5"/>
  <c r="BZ26" i="5"/>
  <c r="BZ27" i="5"/>
  <c r="BZ28" i="5"/>
  <c r="BZ29" i="5"/>
  <c r="BZ30" i="5"/>
  <c r="BZ31" i="5"/>
  <c r="BZ32" i="5"/>
  <c r="BZ35" i="5"/>
  <c r="BZ36" i="5"/>
  <c r="BZ37" i="5"/>
  <c r="BZ38" i="5"/>
  <c r="BZ39" i="5"/>
  <c r="BZ40" i="5"/>
  <c r="BZ43" i="5"/>
  <c r="BZ44" i="5"/>
  <c r="BZ45" i="5"/>
  <c r="BZ46" i="5"/>
  <c r="BZ47" i="5"/>
  <c r="BZ48" i="5"/>
  <c r="BZ50" i="5"/>
  <c r="BZ51" i="5"/>
  <c r="BZ52" i="5"/>
  <c r="BZ53" i="5"/>
  <c r="BZ54" i="5"/>
  <c r="BZ55" i="5"/>
  <c r="BZ56" i="5"/>
  <c r="BZ59" i="5"/>
  <c r="BZ60" i="5"/>
  <c r="BZ61" i="5"/>
  <c r="BZ62" i="5"/>
  <c r="BZ63" i="5"/>
  <c r="BZ64" i="5"/>
  <c r="BZ67" i="5"/>
  <c r="BZ68" i="5"/>
  <c r="BZ69" i="5"/>
  <c r="BZ70" i="5"/>
  <c r="BZ71" i="5"/>
  <c r="BZ72" i="5"/>
  <c r="BZ75" i="5"/>
  <c r="BZ76" i="5"/>
  <c r="BZ77" i="5"/>
  <c r="BZ78" i="5"/>
  <c r="BZ79" i="5"/>
  <c r="BZ80" i="5"/>
  <c r="BZ83" i="5"/>
  <c r="BZ84" i="5"/>
  <c r="BZ85" i="5"/>
  <c r="BZ86" i="5"/>
  <c r="BZ87" i="5"/>
  <c r="BZ88" i="5"/>
  <c r="BZ91" i="5"/>
  <c r="BZ92" i="5"/>
  <c r="BZ93" i="5"/>
  <c r="BZ94" i="5"/>
  <c r="BZ95" i="5"/>
  <c r="BZ96" i="5"/>
  <c r="BZ99" i="5"/>
  <c r="BZ100" i="5"/>
  <c r="BZ101" i="5"/>
  <c r="BZ102" i="5"/>
  <c r="BZ103" i="5"/>
  <c r="BZ104" i="5"/>
  <c r="BZ107" i="5"/>
  <c r="BZ108" i="5"/>
  <c r="BZ109" i="5"/>
  <c r="BZ110" i="5"/>
  <c r="BZ111" i="5"/>
  <c r="BZ112" i="5"/>
  <c r="BZ114" i="5"/>
  <c r="BZ115" i="5"/>
  <c r="BZ116" i="5"/>
  <c r="BZ117" i="5"/>
  <c r="BZ118" i="5"/>
  <c r="BZ119" i="5"/>
  <c r="BZ120" i="5"/>
  <c r="BZ123" i="5"/>
  <c r="BZ124" i="5"/>
  <c r="BZ125" i="5"/>
  <c r="BZ126" i="5"/>
  <c r="BZ127" i="5"/>
  <c r="BZ128" i="5"/>
  <c r="BZ131" i="5"/>
  <c r="BZ132" i="5"/>
  <c r="BZ133" i="5"/>
  <c r="BZ134" i="5"/>
  <c r="BZ135" i="5"/>
  <c r="BZ136" i="5"/>
  <c r="BZ139" i="5"/>
  <c r="BZ140" i="5"/>
  <c r="BZ141" i="5"/>
  <c r="BZ142" i="5"/>
  <c r="BZ143" i="5"/>
  <c r="BZ144" i="5"/>
  <c r="BZ147" i="5"/>
  <c r="BZ148" i="5"/>
  <c r="BZ149" i="5"/>
  <c r="BZ150" i="5"/>
  <c r="BZ151" i="5"/>
  <c r="BZ152" i="5"/>
  <c r="BZ155" i="5"/>
  <c r="BZ156" i="5"/>
  <c r="BZ157" i="5"/>
  <c r="BZ158" i="5"/>
  <c r="BZ159" i="5"/>
  <c r="BZ160" i="5"/>
  <c r="BZ163" i="5"/>
  <c r="BZ164" i="5"/>
  <c r="BZ165" i="5"/>
  <c r="BZ166" i="5"/>
  <c r="BZ167" i="5"/>
  <c r="BZ168" i="5"/>
  <c r="BZ171" i="5"/>
  <c r="BZ172" i="5"/>
  <c r="BZ173" i="5"/>
  <c r="BZ174" i="5"/>
  <c r="BZ175" i="5"/>
  <c r="BZ176" i="5"/>
  <c r="BZ178" i="5"/>
  <c r="BZ179" i="5"/>
  <c r="BZ180" i="5"/>
  <c r="BZ181" i="5"/>
  <c r="BZ182" i="5"/>
  <c r="BZ183" i="5"/>
  <c r="BZ187" i="5"/>
  <c r="BZ188" i="5"/>
  <c r="BZ189" i="5"/>
  <c r="BZ190" i="5"/>
  <c r="BZ191" i="5"/>
  <c r="BZ195" i="5"/>
  <c r="BZ196" i="5"/>
  <c r="BZ197" i="5"/>
  <c r="BZ198" i="5"/>
  <c r="BZ199" i="5"/>
  <c r="BZ203" i="5"/>
  <c r="BZ204" i="5"/>
  <c r="BZ206" i="5"/>
  <c r="BZ207" i="5"/>
  <c r="BZ211" i="5"/>
  <c r="BZ212" i="5"/>
  <c r="BZ214" i="5"/>
  <c r="BZ215" i="5"/>
  <c r="BZ219" i="5"/>
  <c r="BZ220" i="5"/>
  <c r="BY3" i="5"/>
  <c r="BZ3" i="5" s="1"/>
  <c r="BY4" i="5"/>
  <c r="BZ4" i="5" s="1"/>
  <c r="BY5" i="5"/>
  <c r="BZ5" i="5" s="1"/>
  <c r="BY6" i="5"/>
  <c r="BZ6" i="5" s="1"/>
  <c r="BY7" i="5"/>
  <c r="BZ7" i="5" s="1"/>
  <c r="BY8" i="5"/>
  <c r="BZ8" i="5" s="1"/>
  <c r="BY9" i="5"/>
  <c r="BZ9" i="5" s="1"/>
  <c r="BY2" i="5"/>
  <c r="BZ2" i="5" s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" i="1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" i="5"/>
  <c r="BQ229" i="5"/>
  <c r="BP229" i="5"/>
  <c r="BR229" i="5" s="1"/>
  <c r="BQ228" i="5"/>
  <c r="BP228" i="5"/>
  <c r="BR228" i="5" s="1"/>
  <c r="BQ227" i="5"/>
  <c r="BP227" i="5"/>
  <c r="BR227" i="5" s="1"/>
  <c r="BQ226" i="5"/>
  <c r="BP226" i="5"/>
  <c r="BR226" i="5" s="1"/>
  <c r="BQ225" i="5"/>
  <c r="BP225" i="5"/>
  <c r="BR225" i="5" s="1"/>
  <c r="BQ224" i="5"/>
  <c r="BP224" i="5"/>
  <c r="BR224" i="5" s="1"/>
  <c r="BQ223" i="5"/>
  <c r="BP223" i="5"/>
  <c r="BR223" i="5" s="1"/>
  <c r="BQ222" i="5"/>
  <c r="BP222" i="5"/>
  <c r="BR222" i="5" s="1"/>
  <c r="CA225" i="5" l="1"/>
  <c r="CA229" i="5"/>
  <c r="CA227" i="5"/>
  <c r="CA228" i="5"/>
  <c r="CA226" i="5"/>
  <c r="CA224" i="5"/>
  <c r="CA223" i="5"/>
  <c r="CA222" i="5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" i="11"/>
  <c r="K3" i="11" l="1"/>
  <c r="L3" i="11"/>
  <c r="N3" i="11"/>
  <c r="O3" i="11"/>
  <c r="K4" i="11"/>
  <c r="L4" i="11"/>
  <c r="N4" i="11"/>
  <c r="O4" i="11"/>
  <c r="K5" i="11"/>
  <c r="L5" i="11"/>
  <c r="N5" i="11"/>
  <c r="O5" i="11"/>
  <c r="K6" i="11"/>
  <c r="L6" i="11"/>
  <c r="N6" i="11"/>
  <c r="O6" i="11"/>
  <c r="K7" i="11"/>
  <c r="L7" i="11"/>
  <c r="N7" i="11"/>
  <c r="O7" i="11"/>
  <c r="K8" i="11"/>
  <c r="L8" i="11"/>
  <c r="N8" i="11"/>
  <c r="O8" i="11"/>
  <c r="K9" i="11"/>
  <c r="L9" i="11"/>
  <c r="N9" i="11"/>
  <c r="O9" i="11"/>
  <c r="K10" i="11"/>
  <c r="L10" i="11"/>
  <c r="N10" i="11"/>
  <c r="O10" i="11"/>
  <c r="K11" i="11"/>
  <c r="L11" i="11"/>
  <c r="N11" i="11"/>
  <c r="O11" i="11"/>
  <c r="K12" i="11"/>
  <c r="L12" i="11"/>
  <c r="N12" i="11"/>
  <c r="O12" i="11"/>
  <c r="K13" i="11"/>
  <c r="L13" i="11"/>
  <c r="N13" i="11"/>
  <c r="O13" i="11"/>
  <c r="K14" i="11"/>
  <c r="L14" i="11"/>
  <c r="N14" i="11"/>
  <c r="O14" i="11"/>
  <c r="K15" i="11"/>
  <c r="L15" i="11"/>
  <c r="N15" i="11"/>
  <c r="O15" i="11"/>
  <c r="K16" i="11"/>
  <c r="L16" i="11"/>
  <c r="N16" i="11"/>
  <c r="O16" i="11"/>
  <c r="K17" i="11"/>
  <c r="L17" i="11"/>
  <c r="N17" i="11"/>
  <c r="O17" i="11"/>
  <c r="K18" i="11"/>
  <c r="L18" i="11"/>
  <c r="N18" i="11"/>
  <c r="O18" i="11"/>
  <c r="K19" i="11"/>
  <c r="L19" i="11"/>
  <c r="N19" i="11"/>
  <c r="O19" i="11"/>
  <c r="K20" i="11"/>
  <c r="L20" i="11"/>
  <c r="N20" i="11"/>
  <c r="O20" i="11"/>
  <c r="K21" i="11"/>
  <c r="L21" i="11"/>
  <c r="N21" i="11"/>
  <c r="O21" i="11"/>
  <c r="K22" i="11"/>
  <c r="L22" i="11"/>
  <c r="N22" i="11"/>
  <c r="O22" i="11"/>
  <c r="K23" i="11"/>
  <c r="L23" i="11"/>
  <c r="N23" i="11"/>
  <c r="O23" i="11"/>
  <c r="K24" i="11"/>
  <c r="L24" i="11"/>
  <c r="N24" i="11"/>
  <c r="O24" i="11"/>
  <c r="K25" i="11"/>
  <c r="L25" i="11"/>
  <c r="N25" i="11"/>
  <c r="O25" i="11"/>
  <c r="K26" i="11"/>
  <c r="L26" i="11"/>
  <c r="N26" i="11"/>
  <c r="O26" i="11"/>
  <c r="K27" i="11"/>
  <c r="L27" i="11"/>
  <c r="N27" i="11"/>
  <c r="O27" i="11"/>
  <c r="K28" i="11"/>
  <c r="L28" i="11"/>
  <c r="N28" i="11"/>
  <c r="O28" i="11"/>
  <c r="K29" i="11"/>
  <c r="L29" i="11"/>
  <c r="N29" i="11"/>
  <c r="O29" i="11"/>
  <c r="K30" i="11"/>
  <c r="L30" i="11"/>
  <c r="N30" i="11"/>
  <c r="O30" i="11"/>
  <c r="K31" i="11"/>
  <c r="L31" i="11"/>
  <c r="N31" i="11"/>
  <c r="O31" i="11"/>
  <c r="K32" i="11"/>
  <c r="L32" i="11"/>
  <c r="N32" i="11"/>
  <c r="O32" i="11"/>
  <c r="K33" i="11"/>
  <c r="L33" i="11"/>
  <c r="N33" i="11"/>
  <c r="O33" i="11"/>
  <c r="K34" i="11"/>
  <c r="L34" i="11"/>
  <c r="N34" i="11"/>
  <c r="O34" i="11"/>
  <c r="K35" i="11"/>
  <c r="L35" i="11"/>
  <c r="N35" i="11"/>
  <c r="O35" i="11"/>
  <c r="K36" i="11"/>
  <c r="L36" i="11"/>
  <c r="N36" i="11"/>
  <c r="O36" i="11"/>
  <c r="K37" i="11"/>
  <c r="L37" i="11"/>
  <c r="N37" i="11"/>
  <c r="O37" i="11"/>
  <c r="K38" i="11"/>
  <c r="L38" i="11"/>
  <c r="N38" i="11"/>
  <c r="O38" i="11"/>
  <c r="K39" i="11"/>
  <c r="L39" i="11"/>
  <c r="N39" i="11"/>
  <c r="O39" i="11"/>
  <c r="K40" i="11"/>
  <c r="L40" i="11"/>
  <c r="N40" i="11"/>
  <c r="O40" i="11"/>
  <c r="K41" i="11"/>
  <c r="L41" i="11"/>
  <c r="N41" i="11"/>
  <c r="O41" i="11"/>
  <c r="K42" i="11"/>
  <c r="L42" i="11"/>
  <c r="N42" i="11"/>
  <c r="O42" i="11"/>
  <c r="K43" i="11"/>
  <c r="L43" i="11"/>
  <c r="N43" i="11"/>
  <c r="O43" i="11"/>
  <c r="K44" i="11"/>
  <c r="L44" i="11"/>
  <c r="N44" i="11"/>
  <c r="O44" i="11"/>
  <c r="K45" i="11"/>
  <c r="L45" i="11"/>
  <c r="N45" i="11"/>
  <c r="O45" i="11"/>
  <c r="K46" i="11"/>
  <c r="L46" i="11"/>
  <c r="N46" i="11"/>
  <c r="O46" i="11"/>
  <c r="K47" i="11"/>
  <c r="L47" i="11"/>
  <c r="N47" i="11"/>
  <c r="O47" i="11"/>
  <c r="K48" i="11"/>
  <c r="L48" i="11"/>
  <c r="N48" i="11"/>
  <c r="O48" i="11"/>
  <c r="K49" i="11"/>
  <c r="L49" i="11"/>
  <c r="N49" i="11"/>
  <c r="O49" i="11"/>
  <c r="K50" i="11"/>
  <c r="L50" i="11"/>
  <c r="N50" i="11"/>
  <c r="O50" i="11"/>
  <c r="K51" i="11"/>
  <c r="L51" i="11"/>
  <c r="N51" i="11"/>
  <c r="O51" i="11"/>
  <c r="K52" i="11"/>
  <c r="L52" i="11"/>
  <c r="N52" i="11"/>
  <c r="O52" i="11"/>
  <c r="K53" i="11"/>
  <c r="L53" i="11"/>
  <c r="N53" i="11"/>
  <c r="O53" i="11"/>
  <c r="K54" i="11"/>
  <c r="L54" i="11"/>
  <c r="N54" i="11"/>
  <c r="O54" i="11"/>
  <c r="K55" i="11"/>
  <c r="L55" i="11"/>
  <c r="N55" i="11"/>
  <c r="O55" i="11"/>
  <c r="K56" i="11"/>
  <c r="L56" i="11"/>
  <c r="N56" i="11"/>
  <c r="O56" i="11"/>
  <c r="K57" i="11"/>
  <c r="L57" i="11"/>
  <c r="N57" i="11"/>
  <c r="O57" i="11"/>
  <c r="K58" i="11"/>
  <c r="L58" i="11"/>
  <c r="N58" i="11"/>
  <c r="O58" i="11"/>
  <c r="K59" i="11"/>
  <c r="L59" i="11"/>
  <c r="N59" i="11"/>
  <c r="O59" i="11"/>
  <c r="K60" i="11"/>
  <c r="L60" i="11"/>
  <c r="N60" i="11"/>
  <c r="O60" i="11"/>
  <c r="K61" i="11"/>
  <c r="L61" i="11"/>
  <c r="N61" i="11"/>
  <c r="O61" i="11"/>
  <c r="K62" i="11"/>
  <c r="L62" i="11"/>
  <c r="N62" i="11"/>
  <c r="O62" i="11"/>
  <c r="K63" i="11"/>
  <c r="L63" i="11"/>
  <c r="N63" i="11"/>
  <c r="O63" i="11"/>
  <c r="K64" i="11"/>
  <c r="L64" i="11"/>
  <c r="N64" i="11"/>
  <c r="O64" i="11"/>
  <c r="K65" i="11"/>
  <c r="L65" i="11"/>
  <c r="N65" i="11"/>
  <c r="O65" i="11"/>
  <c r="K66" i="11"/>
  <c r="L66" i="11"/>
  <c r="N66" i="11"/>
  <c r="O66" i="11"/>
  <c r="K67" i="11"/>
  <c r="L67" i="11"/>
  <c r="N67" i="11"/>
  <c r="O67" i="11"/>
  <c r="K68" i="11"/>
  <c r="L68" i="11"/>
  <c r="N68" i="11"/>
  <c r="O68" i="11"/>
  <c r="K69" i="11"/>
  <c r="L69" i="11"/>
  <c r="N69" i="11"/>
  <c r="O69" i="11"/>
  <c r="K70" i="11"/>
  <c r="L70" i="11"/>
  <c r="N70" i="11"/>
  <c r="O70" i="11"/>
  <c r="K71" i="11"/>
  <c r="L71" i="11"/>
  <c r="N71" i="11"/>
  <c r="O71" i="11"/>
  <c r="K72" i="11"/>
  <c r="L72" i="11"/>
  <c r="N72" i="11"/>
  <c r="O72" i="11"/>
  <c r="K73" i="11"/>
  <c r="L73" i="11"/>
  <c r="N73" i="11"/>
  <c r="O73" i="11"/>
  <c r="K74" i="11"/>
  <c r="L74" i="11"/>
  <c r="N74" i="11"/>
  <c r="O74" i="11"/>
  <c r="K75" i="11"/>
  <c r="L75" i="11"/>
  <c r="N75" i="11"/>
  <c r="O75" i="11"/>
  <c r="K76" i="11"/>
  <c r="L76" i="11"/>
  <c r="N76" i="11"/>
  <c r="O76" i="11"/>
  <c r="K77" i="11"/>
  <c r="L77" i="11"/>
  <c r="N77" i="11"/>
  <c r="O77" i="11"/>
  <c r="K78" i="11"/>
  <c r="L78" i="11"/>
  <c r="N78" i="11"/>
  <c r="O78" i="11"/>
  <c r="K79" i="11"/>
  <c r="L79" i="11"/>
  <c r="N79" i="11"/>
  <c r="O79" i="11"/>
  <c r="K80" i="11"/>
  <c r="L80" i="11"/>
  <c r="N80" i="11"/>
  <c r="O80" i="11"/>
  <c r="K81" i="11"/>
  <c r="L81" i="11"/>
  <c r="N81" i="11"/>
  <c r="O81" i="11"/>
  <c r="K82" i="11"/>
  <c r="L82" i="11"/>
  <c r="N82" i="11"/>
  <c r="O82" i="11"/>
  <c r="K83" i="11"/>
  <c r="L83" i="11"/>
  <c r="N83" i="11"/>
  <c r="O83" i="11"/>
  <c r="K84" i="11"/>
  <c r="L84" i="11"/>
  <c r="N84" i="11"/>
  <c r="O84" i="11"/>
  <c r="K85" i="11"/>
  <c r="L85" i="11"/>
  <c r="N85" i="11"/>
  <c r="O85" i="11"/>
  <c r="K86" i="11"/>
  <c r="L86" i="11"/>
  <c r="N86" i="11"/>
  <c r="O86" i="11"/>
  <c r="K87" i="11"/>
  <c r="L87" i="11"/>
  <c r="N87" i="11"/>
  <c r="O87" i="11"/>
  <c r="K88" i="11"/>
  <c r="L88" i="11"/>
  <c r="N88" i="11"/>
  <c r="O88" i="11"/>
  <c r="K89" i="11"/>
  <c r="L89" i="11"/>
  <c r="N89" i="11"/>
  <c r="O89" i="11"/>
  <c r="K90" i="11"/>
  <c r="L90" i="11"/>
  <c r="N90" i="11"/>
  <c r="O90" i="11"/>
  <c r="K91" i="11"/>
  <c r="L91" i="11"/>
  <c r="N91" i="11"/>
  <c r="O91" i="11"/>
  <c r="K92" i="11"/>
  <c r="L92" i="11"/>
  <c r="N92" i="11"/>
  <c r="O92" i="11"/>
  <c r="K93" i="11"/>
  <c r="L93" i="11"/>
  <c r="N93" i="11"/>
  <c r="O93" i="11"/>
  <c r="K94" i="11"/>
  <c r="L94" i="11"/>
  <c r="N94" i="11"/>
  <c r="O94" i="11"/>
  <c r="K95" i="11"/>
  <c r="L95" i="11"/>
  <c r="N95" i="11"/>
  <c r="O95" i="11"/>
  <c r="K96" i="11"/>
  <c r="L96" i="11"/>
  <c r="N96" i="11"/>
  <c r="O96" i="11"/>
  <c r="K97" i="11"/>
  <c r="L97" i="11"/>
  <c r="N97" i="11"/>
  <c r="O97" i="11"/>
  <c r="K98" i="11"/>
  <c r="L98" i="11"/>
  <c r="N98" i="11"/>
  <c r="O98" i="11"/>
  <c r="K99" i="11"/>
  <c r="L99" i="11"/>
  <c r="N99" i="11"/>
  <c r="O99" i="11"/>
  <c r="K100" i="11"/>
  <c r="L100" i="11"/>
  <c r="N100" i="11"/>
  <c r="O100" i="11"/>
  <c r="K101" i="11"/>
  <c r="L101" i="11"/>
  <c r="N101" i="11"/>
  <c r="O101" i="11"/>
  <c r="K102" i="11"/>
  <c r="L102" i="11"/>
  <c r="N102" i="11"/>
  <c r="O102" i="11"/>
  <c r="K103" i="11"/>
  <c r="L103" i="11"/>
  <c r="N103" i="11"/>
  <c r="O103" i="11"/>
  <c r="K104" i="11"/>
  <c r="L104" i="11"/>
  <c r="N104" i="11"/>
  <c r="O104" i="11"/>
  <c r="K105" i="11"/>
  <c r="L105" i="11"/>
  <c r="N105" i="11"/>
  <c r="O105" i="11"/>
  <c r="K106" i="11"/>
  <c r="L106" i="11"/>
  <c r="N106" i="11"/>
  <c r="O106" i="11"/>
  <c r="K107" i="11"/>
  <c r="L107" i="11"/>
  <c r="N107" i="11"/>
  <c r="O107" i="11"/>
  <c r="K108" i="11"/>
  <c r="L108" i="11"/>
  <c r="N108" i="11"/>
  <c r="O108" i="11"/>
  <c r="K109" i="11"/>
  <c r="L109" i="11"/>
  <c r="N109" i="11"/>
  <c r="O109" i="11"/>
  <c r="K110" i="11"/>
  <c r="L110" i="11"/>
  <c r="N110" i="11"/>
  <c r="O110" i="11"/>
  <c r="K111" i="11"/>
  <c r="L111" i="11"/>
  <c r="N111" i="11"/>
  <c r="O111" i="11"/>
  <c r="K112" i="11"/>
  <c r="L112" i="11"/>
  <c r="N112" i="11"/>
  <c r="O112" i="11"/>
  <c r="K113" i="11"/>
  <c r="L113" i="11"/>
  <c r="N113" i="11"/>
  <c r="O113" i="11"/>
  <c r="K114" i="11"/>
  <c r="L114" i="11"/>
  <c r="N114" i="11"/>
  <c r="O114" i="11"/>
  <c r="K115" i="11"/>
  <c r="L115" i="11"/>
  <c r="N115" i="11"/>
  <c r="O115" i="11"/>
  <c r="K116" i="11"/>
  <c r="L116" i="11"/>
  <c r="N116" i="11"/>
  <c r="O116" i="11"/>
  <c r="K117" i="11"/>
  <c r="L117" i="11"/>
  <c r="N117" i="11"/>
  <c r="O117" i="11"/>
  <c r="K118" i="11"/>
  <c r="L118" i="11"/>
  <c r="N118" i="11"/>
  <c r="O118" i="11"/>
  <c r="K119" i="11"/>
  <c r="L119" i="11"/>
  <c r="N119" i="11"/>
  <c r="O119" i="11"/>
  <c r="K120" i="11"/>
  <c r="L120" i="11"/>
  <c r="N120" i="11"/>
  <c r="O120" i="11"/>
  <c r="K121" i="11"/>
  <c r="L121" i="11"/>
  <c r="N121" i="11"/>
  <c r="O121" i="11"/>
  <c r="K122" i="11"/>
  <c r="L122" i="11"/>
  <c r="N122" i="11"/>
  <c r="O122" i="11"/>
  <c r="K123" i="11"/>
  <c r="L123" i="11"/>
  <c r="N123" i="11"/>
  <c r="O123" i="11"/>
  <c r="K124" i="11"/>
  <c r="L124" i="11"/>
  <c r="N124" i="11"/>
  <c r="O124" i="11"/>
  <c r="K125" i="11"/>
  <c r="L125" i="11"/>
  <c r="N125" i="11"/>
  <c r="O125" i="11"/>
  <c r="K126" i="11"/>
  <c r="L126" i="11"/>
  <c r="N126" i="11"/>
  <c r="O126" i="11"/>
  <c r="K127" i="11"/>
  <c r="L127" i="11"/>
  <c r="N127" i="11"/>
  <c r="O127" i="11"/>
  <c r="K128" i="11"/>
  <c r="L128" i="11"/>
  <c r="N128" i="11"/>
  <c r="O128" i="11"/>
  <c r="K129" i="11"/>
  <c r="L129" i="11"/>
  <c r="N129" i="11"/>
  <c r="O129" i="11"/>
  <c r="K130" i="11"/>
  <c r="L130" i="11"/>
  <c r="N130" i="11"/>
  <c r="O130" i="11"/>
  <c r="K131" i="11"/>
  <c r="L131" i="11"/>
  <c r="N131" i="11"/>
  <c r="O131" i="11"/>
  <c r="K132" i="11"/>
  <c r="L132" i="11"/>
  <c r="N132" i="11"/>
  <c r="O132" i="11"/>
  <c r="K133" i="11"/>
  <c r="L133" i="11"/>
  <c r="N133" i="11"/>
  <c r="O133" i="11"/>
  <c r="K134" i="11"/>
  <c r="L134" i="11"/>
  <c r="N134" i="11"/>
  <c r="O134" i="11"/>
  <c r="K135" i="11"/>
  <c r="L135" i="11"/>
  <c r="N135" i="11"/>
  <c r="O135" i="11"/>
  <c r="K136" i="11"/>
  <c r="L136" i="11"/>
  <c r="N136" i="11"/>
  <c r="O136" i="11"/>
  <c r="K137" i="11"/>
  <c r="L137" i="11"/>
  <c r="N137" i="11"/>
  <c r="O137" i="11"/>
  <c r="K138" i="11"/>
  <c r="L138" i="11"/>
  <c r="N138" i="11"/>
  <c r="O138" i="11"/>
  <c r="K139" i="11"/>
  <c r="L139" i="11"/>
  <c r="N139" i="11"/>
  <c r="O139" i="11"/>
  <c r="K140" i="11"/>
  <c r="L140" i="11"/>
  <c r="N140" i="11"/>
  <c r="O140" i="11"/>
  <c r="K141" i="11"/>
  <c r="L141" i="11"/>
  <c r="N141" i="11"/>
  <c r="O141" i="11"/>
  <c r="K142" i="11"/>
  <c r="L142" i="11"/>
  <c r="N142" i="11"/>
  <c r="O142" i="11"/>
  <c r="K143" i="11"/>
  <c r="L143" i="11"/>
  <c r="N143" i="11"/>
  <c r="O143" i="11"/>
  <c r="K144" i="11"/>
  <c r="L144" i="11"/>
  <c r="N144" i="11"/>
  <c r="O144" i="11"/>
  <c r="K145" i="11"/>
  <c r="L145" i="11"/>
  <c r="N145" i="11"/>
  <c r="O145" i="11"/>
  <c r="K146" i="11"/>
  <c r="L146" i="11"/>
  <c r="N146" i="11"/>
  <c r="O146" i="11"/>
  <c r="K147" i="11"/>
  <c r="L147" i="11"/>
  <c r="N147" i="11"/>
  <c r="O147" i="11"/>
  <c r="K148" i="11"/>
  <c r="L148" i="11"/>
  <c r="N148" i="11"/>
  <c r="O148" i="11"/>
  <c r="K149" i="11"/>
  <c r="L149" i="11"/>
  <c r="N149" i="11"/>
  <c r="O149" i="11"/>
  <c r="K150" i="11"/>
  <c r="L150" i="11"/>
  <c r="N150" i="11"/>
  <c r="O150" i="11"/>
  <c r="K151" i="11"/>
  <c r="L151" i="11"/>
  <c r="N151" i="11"/>
  <c r="O151" i="11"/>
  <c r="K152" i="11"/>
  <c r="L152" i="11"/>
  <c r="N152" i="11"/>
  <c r="O152" i="11"/>
  <c r="K153" i="11"/>
  <c r="L153" i="11"/>
  <c r="N153" i="11"/>
  <c r="O153" i="11"/>
  <c r="K154" i="11"/>
  <c r="L154" i="11"/>
  <c r="N154" i="11"/>
  <c r="O154" i="11"/>
  <c r="K155" i="11"/>
  <c r="L155" i="11"/>
  <c r="N155" i="11"/>
  <c r="O155" i="11"/>
  <c r="K156" i="11"/>
  <c r="L156" i="11"/>
  <c r="N156" i="11"/>
  <c r="O156" i="11"/>
  <c r="K157" i="11"/>
  <c r="L157" i="11"/>
  <c r="N157" i="11"/>
  <c r="O157" i="11"/>
  <c r="K158" i="11"/>
  <c r="L158" i="11"/>
  <c r="N158" i="11"/>
  <c r="O158" i="11"/>
  <c r="K159" i="11"/>
  <c r="L159" i="11"/>
  <c r="N159" i="11"/>
  <c r="O159" i="11"/>
  <c r="K160" i="11"/>
  <c r="L160" i="11"/>
  <c r="N160" i="11"/>
  <c r="O160" i="11"/>
  <c r="K161" i="11"/>
  <c r="L161" i="11"/>
  <c r="N161" i="11"/>
  <c r="O161" i="11"/>
  <c r="K162" i="11"/>
  <c r="L162" i="11"/>
  <c r="N162" i="11"/>
  <c r="O162" i="11"/>
  <c r="K163" i="11"/>
  <c r="L163" i="11"/>
  <c r="N163" i="11"/>
  <c r="O163" i="11"/>
  <c r="K164" i="11"/>
  <c r="L164" i="11"/>
  <c r="N164" i="11"/>
  <c r="O164" i="11"/>
  <c r="K165" i="11"/>
  <c r="L165" i="11"/>
  <c r="N165" i="11"/>
  <c r="O165" i="11"/>
  <c r="K166" i="11"/>
  <c r="L166" i="11"/>
  <c r="N166" i="11"/>
  <c r="O166" i="11"/>
  <c r="K167" i="11"/>
  <c r="L167" i="11"/>
  <c r="N167" i="11"/>
  <c r="O167" i="11"/>
  <c r="K168" i="11"/>
  <c r="L168" i="11"/>
  <c r="N168" i="11"/>
  <c r="O168" i="11"/>
  <c r="K169" i="11"/>
  <c r="L169" i="11"/>
  <c r="N169" i="11"/>
  <c r="O169" i="11"/>
  <c r="K170" i="11"/>
  <c r="L170" i="11"/>
  <c r="N170" i="11"/>
  <c r="O170" i="11"/>
  <c r="K171" i="11"/>
  <c r="L171" i="11"/>
  <c r="N171" i="11"/>
  <c r="O171" i="11"/>
  <c r="K172" i="11"/>
  <c r="L172" i="11"/>
  <c r="N172" i="11"/>
  <c r="O172" i="11"/>
  <c r="K173" i="11"/>
  <c r="L173" i="11"/>
  <c r="N173" i="11"/>
  <c r="O173" i="11"/>
  <c r="K174" i="11"/>
  <c r="L174" i="11"/>
  <c r="N174" i="11"/>
  <c r="O174" i="11"/>
  <c r="K175" i="11"/>
  <c r="L175" i="11"/>
  <c r="N175" i="11"/>
  <c r="O175" i="11"/>
  <c r="K176" i="11"/>
  <c r="L176" i="11"/>
  <c r="N176" i="11"/>
  <c r="O176" i="11"/>
  <c r="K177" i="11"/>
  <c r="L177" i="11"/>
  <c r="N177" i="11"/>
  <c r="O177" i="11"/>
  <c r="K178" i="11"/>
  <c r="L178" i="11"/>
  <c r="N178" i="11"/>
  <c r="O178" i="11"/>
  <c r="K179" i="11"/>
  <c r="L179" i="11"/>
  <c r="N179" i="11"/>
  <c r="O179" i="11"/>
  <c r="K180" i="11"/>
  <c r="L180" i="11"/>
  <c r="N180" i="11"/>
  <c r="O180" i="11"/>
  <c r="K181" i="11"/>
  <c r="L181" i="11"/>
  <c r="N181" i="11"/>
  <c r="O181" i="11"/>
  <c r="K182" i="11"/>
  <c r="L182" i="11"/>
  <c r="N182" i="11"/>
  <c r="O182" i="11"/>
  <c r="K183" i="11"/>
  <c r="L183" i="11"/>
  <c r="N183" i="11"/>
  <c r="O183" i="11"/>
  <c r="K184" i="11"/>
  <c r="L184" i="11"/>
  <c r="N184" i="11"/>
  <c r="O184" i="11"/>
  <c r="K185" i="11"/>
  <c r="L185" i="11"/>
  <c r="N185" i="11"/>
  <c r="O185" i="11"/>
  <c r="K186" i="11"/>
  <c r="L186" i="11"/>
  <c r="N186" i="11"/>
  <c r="O186" i="11"/>
  <c r="K187" i="11"/>
  <c r="L187" i="11"/>
  <c r="N187" i="11"/>
  <c r="O187" i="11"/>
  <c r="K188" i="11"/>
  <c r="L188" i="11"/>
  <c r="N188" i="11"/>
  <c r="O188" i="11"/>
  <c r="K189" i="11"/>
  <c r="L189" i="11"/>
  <c r="N189" i="11"/>
  <c r="O189" i="11"/>
  <c r="K190" i="11"/>
  <c r="L190" i="11"/>
  <c r="N190" i="11"/>
  <c r="O190" i="11"/>
  <c r="K191" i="11"/>
  <c r="L191" i="11"/>
  <c r="N191" i="11"/>
  <c r="O191" i="11"/>
  <c r="K192" i="11"/>
  <c r="L192" i="11"/>
  <c r="N192" i="11"/>
  <c r="O192" i="11"/>
  <c r="K193" i="11"/>
  <c r="L193" i="11"/>
  <c r="N193" i="11"/>
  <c r="O193" i="11"/>
  <c r="K194" i="11"/>
  <c r="L194" i="11"/>
  <c r="N194" i="11"/>
  <c r="O194" i="11"/>
  <c r="K195" i="11"/>
  <c r="L195" i="11"/>
  <c r="N195" i="11"/>
  <c r="O195" i="11"/>
  <c r="K196" i="11"/>
  <c r="L196" i="11"/>
  <c r="N196" i="11"/>
  <c r="O196" i="11"/>
  <c r="K197" i="11"/>
  <c r="L197" i="11"/>
  <c r="N197" i="11"/>
  <c r="O197" i="11"/>
  <c r="K198" i="11"/>
  <c r="L198" i="11"/>
  <c r="N198" i="11"/>
  <c r="O198" i="11"/>
  <c r="K199" i="11"/>
  <c r="L199" i="11"/>
  <c r="N199" i="11"/>
  <c r="O199" i="11"/>
  <c r="K200" i="11"/>
  <c r="L200" i="11"/>
  <c r="N200" i="11"/>
  <c r="O200" i="11"/>
  <c r="K201" i="11"/>
  <c r="L201" i="11"/>
  <c r="N201" i="11"/>
  <c r="O201" i="11"/>
  <c r="K202" i="11"/>
  <c r="L202" i="11"/>
  <c r="N202" i="11"/>
  <c r="O202" i="11"/>
  <c r="K203" i="11"/>
  <c r="L203" i="11"/>
  <c r="N203" i="11"/>
  <c r="O203" i="11"/>
  <c r="K204" i="11"/>
  <c r="L204" i="11"/>
  <c r="N204" i="11"/>
  <c r="O204" i="11"/>
  <c r="K205" i="11"/>
  <c r="L205" i="11"/>
  <c r="N205" i="11"/>
  <c r="O205" i="11"/>
  <c r="K206" i="11"/>
  <c r="L206" i="11"/>
  <c r="N206" i="11"/>
  <c r="O206" i="11"/>
  <c r="K207" i="11"/>
  <c r="L207" i="11"/>
  <c r="N207" i="11"/>
  <c r="O207" i="11"/>
  <c r="K208" i="11"/>
  <c r="L208" i="11"/>
  <c r="N208" i="11"/>
  <c r="O208" i="11"/>
  <c r="K209" i="11"/>
  <c r="L209" i="11"/>
  <c r="N209" i="11"/>
  <c r="O209" i="11"/>
  <c r="K210" i="11"/>
  <c r="L210" i="11"/>
  <c r="N210" i="11"/>
  <c r="O210" i="11"/>
  <c r="K211" i="11"/>
  <c r="L211" i="11"/>
  <c r="N211" i="11"/>
  <c r="O211" i="11"/>
  <c r="K212" i="11"/>
  <c r="L212" i="11"/>
  <c r="N212" i="11"/>
  <c r="O212" i="11"/>
  <c r="K213" i="11"/>
  <c r="L213" i="11"/>
  <c r="N213" i="11"/>
  <c r="O213" i="11"/>
  <c r="K214" i="11"/>
  <c r="L214" i="11"/>
  <c r="N214" i="11"/>
  <c r="O214" i="11"/>
  <c r="K215" i="11"/>
  <c r="L215" i="11"/>
  <c r="N215" i="11"/>
  <c r="O215" i="11"/>
  <c r="K216" i="11"/>
  <c r="L216" i="11"/>
  <c r="N216" i="11"/>
  <c r="O216" i="11"/>
  <c r="K217" i="11"/>
  <c r="L217" i="11"/>
  <c r="N217" i="11"/>
  <c r="O217" i="11"/>
  <c r="K218" i="11"/>
  <c r="L218" i="11"/>
  <c r="N218" i="11"/>
  <c r="O218" i="11"/>
  <c r="K219" i="11"/>
  <c r="L219" i="11"/>
  <c r="N219" i="11"/>
  <c r="O219" i="11"/>
  <c r="K220" i="11"/>
  <c r="L220" i="11"/>
  <c r="N220" i="11"/>
  <c r="O220" i="11"/>
  <c r="O2" i="11"/>
  <c r="N2" i="11"/>
  <c r="L2" i="11"/>
  <c r="K2" i="11"/>
  <c r="G3" i="11"/>
  <c r="I3" i="11" s="1"/>
  <c r="G4" i="11"/>
  <c r="I4" i="11" s="1"/>
  <c r="G5" i="11"/>
  <c r="I5" i="11" s="1"/>
  <c r="G6" i="11"/>
  <c r="I6" i="11" s="1"/>
  <c r="G7" i="11"/>
  <c r="I7" i="11" s="1"/>
  <c r="G8" i="11"/>
  <c r="I8" i="11" s="1"/>
  <c r="G9" i="11"/>
  <c r="I9" i="11" s="1"/>
  <c r="G10" i="11"/>
  <c r="I10" i="11" s="1"/>
  <c r="G11" i="11"/>
  <c r="I11" i="11" s="1"/>
  <c r="G12" i="11"/>
  <c r="I12" i="11" s="1"/>
  <c r="G13" i="11"/>
  <c r="I13" i="11" s="1"/>
  <c r="G14" i="11"/>
  <c r="I14" i="11" s="1"/>
  <c r="G15" i="11"/>
  <c r="I15" i="11" s="1"/>
  <c r="G16" i="11"/>
  <c r="I16" i="11" s="1"/>
  <c r="G17" i="11"/>
  <c r="I17" i="11" s="1"/>
  <c r="G18" i="11"/>
  <c r="I18" i="11" s="1"/>
  <c r="G19" i="11"/>
  <c r="I19" i="11" s="1"/>
  <c r="G20" i="11"/>
  <c r="I20" i="11" s="1"/>
  <c r="G21" i="11"/>
  <c r="I21" i="11" s="1"/>
  <c r="G22" i="11"/>
  <c r="I22" i="11" s="1"/>
  <c r="G23" i="11"/>
  <c r="I23" i="11" s="1"/>
  <c r="G24" i="11"/>
  <c r="I24" i="11" s="1"/>
  <c r="G25" i="11"/>
  <c r="I25" i="11" s="1"/>
  <c r="G26" i="11"/>
  <c r="I26" i="11" s="1"/>
  <c r="G27" i="11"/>
  <c r="I27" i="11" s="1"/>
  <c r="G28" i="11"/>
  <c r="I28" i="11" s="1"/>
  <c r="G29" i="11"/>
  <c r="I29" i="11" s="1"/>
  <c r="G30" i="11"/>
  <c r="I30" i="11" s="1"/>
  <c r="G31" i="11"/>
  <c r="I31" i="11" s="1"/>
  <c r="G32" i="11"/>
  <c r="I32" i="11" s="1"/>
  <c r="G33" i="11"/>
  <c r="I33" i="11" s="1"/>
  <c r="G34" i="11"/>
  <c r="I34" i="11" s="1"/>
  <c r="G35" i="11"/>
  <c r="I35" i="11" s="1"/>
  <c r="G36" i="11"/>
  <c r="I36" i="11" s="1"/>
  <c r="G37" i="11"/>
  <c r="I37" i="11" s="1"/>
  <c r="G38" i="11"/>
  <c r="I38" i="11" s="1"/>
  <c r="G39" i="11"/>
  <c r="I39" i="11" s="1"/>
  <c r="G40" i="11"/>
  <c r="I40" i="11" s="1"/>
  <c r="G41" i="11"/>
  <c r="I41" i="11" s="1"/>
  <c r="G42" i="11"/>
  <c r="I42" i="11" s="1"/>
  <c r="G43" i="11"/>
  <c r="I43" i="11" s="1"/>
  <c r="G44" i="11"/>
  <c r="I44" i="11" s="1"/>
  <c r="G45" i="11"/>
  <c r="I45" i="11" s="1"/>
  <c r="G46" i="11"/>
  <c r="I46" i="11" s="1"/>
  <c r="G47" i="11"/>
  <c r="I47" i="11" s="1"/>
  <c r="G48" i="11"/>
  <c r="I48" i="11" s="1"/>
  <c r="G49" i="11"/>
  <c r="I49" i="11" s="1"/>
  <c r="G50" i="11"/>
  <c r="I50" i="11" s="1"/>
  <c r="G51" i="11"/>
  <c r="I51" i="11" s="1"/>
  <c r="G52" i="11"/>
  <c r="I52" i="11" s="1"/>
  <c r="G53" i="11"/>
  <c r="I53" i="11" s="1"/>
  <c r="G54" i="11"/>
  <c r="I54" i="11" s="1"/>
  <c r="G55" i="11"/>
  <c r="I55" i="11" s="1"/>
  <c r="G56" i="11"/>
  <c r="I56" i="11" s="1"/>
  <c r="G57" i="11"/>
  <c r="I57" i="11" s="1"/>
  <c r="G58" i="11"/>
  <c r="I58" i="11" s="1"/>
  <c r="G59" i="11"/>
  <c r="I59" i="11" s="1"/>
  <c r="G60" i="11"/>
  <c r="I60" i="11" s="1"/>
  <c r="G61" i="11"/>
  <c r="I61" i="11" s="1"/>
  <c r="G62" i="11"/>
  <c r="I62" i="11" s="1"/>
  <c r="G63" i="11"/>
  <c r="I63" i="11" s="1"/>
  <c r="G64" i="11"/>
  <c r="I64" i="11" s="1"/>
  <c r="G65" i="11"/>
  <c r="I65" i="11" s="1"/>
  <c r="G66" i="11"/>
  <c r="I66" i="11" s="1"/>
  <c r="G67" i="11"/>
  <c r="I67" i="11" s="1"/>
  <c r="G68" i="11"/>
  <c r="I68" i="11" s="1"/>
  <c r="G69" i="11"/>
  <c r="I69" i="11" s="1"/>
  <c r="G70" i="11"/>
  <c r="I70" i="11" s="1"/>
  <c r="G71" i="11"/>
  <c r="I71" i="11" s="1"/>
  <c r="G72" i="11"/>
  <c r="I72" i="11" s="1"/>
  <c r="G73" i="11"/>
  <c r="I73" i="11" s="1"/>
  <c r="G74" i="11"/>
  <c r="I74" i="11" s="1"/>
  <c r="G75" i="11"/>
  <c r="I75" i="11" s="1"/>
  <c r="G76" i="11"/>
  <c r="I76" i="11" s="1"/>
  <c r="G77" i="11"/>
  <c r="I77" i="11" s="1"/>
  <c r="G78" i="11"/>
  <c r="I78" i="11" s="1"/>
  <c r="G79" i="11"/>
  <c r="I79" i="11" s="1"/>
  <c r="G80" i="11"/>
  <c r="I80" i="11" s="1"/>
  <c r="G81" i="11"/>
  <c r="I81" i="11" s="1"/>
  <c r="G82" i="11"/>
  <c r="I82" i="11" s="1"/>
  <c r="G83" i="11"/>
  <c r="I83" i="11" s="1"/>
  <c r="G84" i="11"/>
  <c r="I84" i="11" s="1"/>
  <c r="G85" i="11"/>
  <c r="I85" i="11" s="1"/>
  <c r="G86" i="11"/>
  <c r="I86" i="11" s="1"/>
  <c r="G87" i="11"/>
  <c r="I87" i="11" s="1"/>
  <c r="G88" i="11"/>
  <c r="I88" i="11" s="1"/>
  <c r="G89" i="11"/>
  <c r="I89" i="11" s="1"/>
  <c r="G90" i="11"/>
  <c r="I90" i="11" s="1"/>
  <c r="G91" i="11"/>
  <c r="I91" i="11" s="1"/>
  <c r="G92" i="11"/>
  <c r="I92" i="11" s="1"/>
  <c r="G93" i="11"/>
  <c r="I93" i="11" s="1"/>
  <c r="G94" i="11"/>
  <c r="I94" i="11" s="1"/>
  <c r="G95" i="11"/>
  <c r="I95" i="11" s="1"/>
  <c r="G96" i="11"/>
  <c r="I96" i="11" s="1"/>
  <c r="G97" i="11"/>
  <c r="I97" i="11" s="1"/>
  <c r="G98" i="11"/>
  <c r="I98" i="11" s="1"/>
  <c r="G99" i="11"/>
  <c r="I99" i="11" s="1"/>
  <c r="G100" i="11"/>
  <c r="I100" i="11" s="1"/>
  <c r="G101" i="11"/>
  <c r="I101" i="11" s="1"/>
  <c r="G102" i="11"/>
  <c r="I102" i="11" s="1"/>
  <c r="G103" i="11"/>
  <c r="I103" i="11" s="1"/>
  <c r="G104" i="11"/>
  <c r="I104" i="11" s="1"/>
  <c r="G105" i="11"/>
  <c r="I105" i="11" s="1"/>
  <c r="G106" i="11"/>
  <c r="I106" i="11" s="1"/>
  <c r="G107" i="11"/>
  <c r="I107" i="11" s="1"/>
  <c r="G108" i="11"/>
  <c r="I108" i="11" s="1"/>
  <c r="G109" i="11"/>
  <c r="I109" i="11" s="1"/>
  <c r="G110" i="11"/>
  <c r="I110" i="11" s="1"/>
  <c r="G111" i="11"/>
  <c r="I111" i="11" s="1"/>
  <c r="G112" i="11"/>
  <c r="I112" i="11" s="1"/>
  <c r="G113" i="11"/>
  <c r="I113" i="11" s="1"/>
  <c r="G114" i="11"/>
  <c r="I114" i="11" s="1"/>
  <c r="G115" i="11"/>
  <c r="I115" i="11" s="1"/>
  <c r="G116" i="11"/>
  <c r="I116" i="11" s="1"/>
  <c r="G117" i="11"/>
  <c r="I117" i="11" s="1"/>
  <c r="G118" i="11"/>
  <c r="I118" i="11" s="1"/>
  <c r="G119" i="11"/>
  <c r="I119" i="11" s="1"/>
  <c r="G120" i="11"/>
  <c r="I120" i="11" s="1"/>
  <c r="G121" i="11"/>
  <c r="I121" i="11" s="1"/>
  <c r="G122" i="11"/>
  <c r="I122" i="11" s="1"/>
  <c r="G123" i="11"/>
  <c r="I123" i="11" s="1"/>
  <c r="G124" i="11"/>
  <c r="I124" i="11" s="1"/>
  <c r="G125" i="11"/>
  <c r="I125" i="11" s="1"/>
  <c r="G126" i="11"/>
  <c r="I126" i="11" s="1"/>
  <c r="G127" i="11"/>
  <c r="I127" i="11" s="1"/>
  <c r="G128" i="11"/>
  <c r="I128" i="11" s="1"/>
  <c r="G129" i="11"/>
  <c r="I129" i="11" s="1"/>
  <c r="G130" i="11"/>
  <c r="I130" i="11" s="1"/>
  <c r="G131" i="11"/>
  <c r="I131" i="11" s="1"/>
  <c r="G132" i="11"/>
  <c r="I132" i="11" s="1"/>
  <c r="G133" i="11"/>
  <c r="I133" i="11" s="1"/>
  <c r="G134" i="11"/>
  <c r="I134" i="11" s="1"/>
  <c r="G135" i="11"/>
  <c r="I135" i="11" s="1"/>
  <c r="G136" i="11"/>
  <c r="I136" i="11" s="1"/>
  <c r="G137" i="11"/>
  <c r="I137" i="11" s="1"/>
  <c r="G138" i="11"/>
  <c r="I138" i="11" s="1"/>
  <c r="G139" i="11"/>
  <c r="I139" i="11" s="1"/>
  <c r="G140" i="11"/>
  <c r="I140" i="11" s="1"/>
  <c r="G141" i="11"/>
  <c r="I141" i="11" s="1"/>
  <c r="G142" i="11"/>
  <c r="I142" i="11" s="1"/>
  <c r="G143" i="11"/>
  <c r="I143" i="11" s="1"/>
  <c r="G144" i="11"/>
  <c r="I144" i="11" s="1"/>
  <c r="G145" i="11"/>
  <c r="I145" i="11" s="1"/>
  <c r="G146" i="11"/>
  <c r="I146" i="11" s="1"/>
  <c r="G147" i="11"/>
  <c r="I147" i="11" s="1"/>
  <c r="G148" i="11"/>
  <c r="I148" i="11" s="1"/>
  <c r="G149" i="11"/>
  <c r="I149" i="11" s="1"/>
  <c r="G150" i="11"/>
  <c r="I150" i="11" s="1"/>
  <c r="G151" i="11"/>
  <c r="I151" i="11" s="1"/>
  <c r="G152" i="11"/>
  <c r="I152" i="11" s="1"/>
  <c r="G153" i="11"/>
  <c r="I153" i="11" s="1"/>
  <c r="G154" i="11"/>
  <c r="I154" i="11" s="1"/>
  <c r="G155" i="11"/>
  <c r="I155" i="11" s="1"/>
  <c r="G156" i="11"/>
  <c r="I156" i="11" s="1"/>
  <c r="G157" i="11"/>
  <c r="I157" i="11" s="1"/>
  <c r="G158" i="11"/>
  <c r="I158" i="11" s="1"/>
  <c r="G159" i="11"/>
  <c r="I159" i="11" s="1"/>
  <c r="G160" i="11"/>
  <c r="I160" i="11" s="1"/>
  <c r="G161" i="11"/>
  <c r="I161" i="11" s="1"/>
  <c r="G162" i="11"/>
  <c r="I162" i="11" s="1"/>
  <c r="G163" i="11"/>
  <c r="I163" i="11" s="1"/>
  <c r="G164" i="11"/>
  <c r="I164" i="11" s="1"/>
  <c r="G165" i="11"/>
  <c r="I165" i="11" s="1"/>
  <c r="G166" i="11"/>
  <c r="I166" i="11" s="1"/>
  <c r="G167" i="11"/>
  <c r="I167" i="11" s="1"/>
  <c r="G168" i="11"/>
  <c r="I168" i="11" s="1"/>
  <c r="G169" i="11"/>
  <c r="I169" i="11" s="1"/>
  <c r="G170" i="11"/>
  <c r="I170" i="11" s="1"/>
  <c r="G171" i="11"/>
  <c r="I171" i="11" s="1"/>
  <c r="G172" i="11"/>
  <c r="I172" i="11" s="1"/>
  <c r="G173" i="11"/>
  <c r="I173" i="11" s="1"/>
  <c r="G174" i="11"/>
  <c r="I174" i="11" s="1"/>
  <c r="G175" i="11"/>
  <c r="I175" i="11" s="1"/>
  <c r="G176" i="11"/>
  <c r="I176" i="11" s="1"/>
  <c r="G177" i="11"/>
  <c r="I177" i="11" s="1"/>
  <c r="G178" i="11"/>
  <c r="I178" i="11" s="1"/>
  <c r="G179" i="11"/>
  <c r="I179" i="11" s="1"/>
  <c r="G180" i="11"/>
  <c r="I180" i="11" s="1"/>
  <c r="G181" i="11"/>
  <c r="I181" i="11" s="1"/>
  <c r="G182" i="11"/>
  <c r="I182" i="11" s="1"/>
  <c r="G183" i="11"/>
  <c r="I183" i="11" s="1"/>
  <c r="G184" i="11"/>
  <c r="I184" i="11" s="1"/>
  <c r="G185" i="11"/>
  <c r="I185" i="11" s="1"/>
  <c r="G186" i="11"/>
  <c r="I186" i="11" s="1"/>
  <c r="G187" i="11"/>
  <c r="I187" i="11" s="1"/>
  <c r="G188" i="11"/>
  <c r="I188" i="11" s="1"/>
  <c r="G189" i="11"/>
  <c r="I189" i="11" s="1"/>
  <c r="G190" i="11"/>
  <c r="I190" i="11" s="1"/>
  <c r="G191" i="11"/>
  <c r="I191" i="11" s="1"/>
  <c r="G192" i="11"/>
  <c r="I192" i="11" s="1"/>
  <c r="G193" i="11"/>
  <c r="I193" i="11" s="1"/>
  <c r="G194" i="11"/>
  <c r="I194" i="11" s="1"/>
  <c r="G195" i="11"/>
  <c r="I195" i="11" s="1"/>
  <c r="G196" i="11"/>
  <c r="I196" i="11" s="1"/>
  <c r="G197" i="11"/>
  <c r="I197" i="11" s="1"/>
  <c r="G198" i="11"/>
  <c r="I198" i="11" s="1"/>
  <c r="G199" i="11"/>
  <c r="I199" i="11" s="1"/>
  <c r="G200" i="11"/>
  <c r="I200" i="11" s="1"/>
  <c r="G201" i="11"/>
  <c r="I201" i="11" s="1"/>
  <c r="G202" i="11"/>
  <c r="I202" i="11" s="1"/>
  <c r="G203" i="11"/>
  <c r="I203" i="11" s="1"/>
  <c r="G204" i="11"/>
  <c r="I204" i="11" s="1"/>
  <c r="G205" i="11"/>
  <c r="I205" i="11" s="1"/>
  <c r="G206" i="11"/>
  <c r="I206" i="11" s="1"/>
  <c r="G207" i="11"/>
  <c r="I207" i="11" s="1"/>
  <c r="G208" i="11"/>
  <c r="I208" i="11" s="1"/>
  <c r="G209" i="11"/>
  <c r="I209" i="11" s="1"/>
  <c r="G210" i="11"/>
  <c r="I210" i="11" s="1"/>
  <c r="G211" i="11"/>
  <c r="I211" i="11" s="1"/>
  <c r="G212" i="11"/>
  <c r="I212" i="11" s="1"/>
  <c r="G213" i="11"/>
  <c r="I213" i="11" s="1"/>
  <c r="G214" i="11"/>
  <c r="I214" i="11" s="1"/>
  <c r="G215" i="11"/>
  <c r="I215" i="11" s="1"/>
  <c r="G216" i="11"/>
  <c r="I216" i="11" s="1"/>
  <c r="G217" i="11"/>
  <c r="I217" i="11" s="1"/>
  <c r="G218" i="11"/>
  <c r="I218" i="11" s="1"/>
  <c r="G219" i="11"/>
  <c r="I219" i="11" s="1"/>
  <c r="G220" i="11"/>
  <c r="I220" i="11" s="1"/>
  <c r="G2" i="11"/>
  <c r="I2" i="11" s="1"/>
  <c r="A2" i="11"/>
  <c r="BN221" i="5"/>
  <c r="BN220" i="5"/>
  <c r="BN219" i="5"/>
  <c r="BN218" i="5"/>
  <c r="BN217" i="5"/>
  <c r="BN216" i="5"/>
  <c r="BN215" i="5"/>
  <c r="BN214" i="5"/>
  <c r="BN213" i="5"/>
  <c r="BN212" i="5"/>
  <c r="BN211" i="5"/>
  <c r="BN210" i="5"/>
  <c r="BN209" i="5"/>
  <c r="BN208" i="5"/>
  <c r="BN207" i="5"/>
  <c r="BN206" i="5"/>
  <c r="BN205" i="5"/>
  <c r="BN204" i="5"/>
  <c r="BN203" i="5"/>
  <c r="BN202" i="5"/>
  <c r="BN201" i="5"/>
  <c r="BN200" i="5"/>
  <c r="BN199" i="5"/>
  <c r="BN198" i="5"/>
  <c r="BN197" i="5"/>
  <c r="BN196" i="5"/>
  <c r="BN195" i="5"/>
  <c r="BN194" i="5"/>
  <c r="BN193" i="5"/>
  <c r="BN192" i="5"/>
  <c r="BN191" i="5"/>
  <c r="BN190" i="5"/>
  <c r="BN189" i="5"/>
  <c r="BN188" i="5"/>
  <c r="BN187" i="5"/>
  <c r="BN186" i="5"/>
  <c r="BN185" i="5"/>
  <c r="BN184" i="5"/>
  <c r="BN183" i="5"/>
  <c r="BN182" i="5"/>
  <c r="BN181" i="5"/>
  <c r="BN180" i="5"/>
  <c r="BN179" i="5"/>
  <c r="BN178" i="5"/>
  <c r="BN177" i="5"/>
  <c r="BN176" i="5"/>
  <c r="BN175" i="5"/>
  <c r="BN174" i="5"/>
  <c r="BN173" i="5"/>
  <c r="BN172" i="5"/>
  <c r="BN171" i="5"/>
  <c r="BN170" i="5"/>
  <c r="BN169" i="5"/>
  <c r="BN168" i="5"/>
  <c r="BN167" i="5"/>
  <c r="BN166" i="5"/>
  <c r="BN165" i="5"/>
  <c r="BN164" i="5"/>
  <c r="BN163" i="5"/>
  <c r="BN162" i="5"/>
  <c r="BN161" i="5"/>
  <c r="BN160" i="5"/>
  <c r="BN159" i="5"/>
  <c r="BN158" i="5"/>
  <c r="BN157" i="5"/>
  <c r="BN156" i="5"/>
  <c r="BN155" i="5"/>
  <c r="BN154" i="5"/>
  <c r="BN153" i="5"/>
  <c r="BN152" i="5"/>
  <c r="BN151" i="5"/>
  <c r="BN150" i="5"/>
  <c r="BN149" i="5"/>
  <c r="BN148" i="5"/>
  <c r="BN147" i="5"/>
  <c r="BN146" i="5"/>
  <c r="BN145" i="5"/>
  <c r="BN144" i="5"/>
  <c r="BN143" i="5"/>
  <c r="BN142" i="5"/>
  <c r="BN141" i="5"/>
  <c r="BN140" i="5"/>
  <c r="BN139" i="5"/>
  <c r="BN138" i="5"/>
  <c r="BN137" i="5"/>
  <c r="BN136" i="5"/>
  <c r="BN135" i="5"/>
  <c r="BN134" i="5"/>
  <c r="BN133" i="5"/>
  <c r="BN132" i="5"/>
  <c r="BN131" i="5"/>
  <c r="BN130" i="5"/>
  <c r="BN129" i="5"/>
  <c r="BN128" i="5"/>
  <c r="BN127" i="5"/>
  <c r="BN126" i="5"/>
  <c r="BN125" i="5"/>
  <c r="BN124" i="5"/>
  <c r="BN123" i="5"/>
  <c r="BN122" i="5"/>
  <c r="BN121" i="5"/>
  <c r="BN120" i="5"/>
  <c r="BN119" i="5"/>
  <c r="BN118" i="5"/>
  <c r="BN117" i="5"/>
  <c r="BN116" i="5"/>
  <c r="BN115" i="5"/>
  <c r="BN114" i="5"/>
  <c r="BN113" i="5"/>
  <c r="BN112" i="5"/>
  <c r="BN111" i="5"/>
  <c r="BN110" i="5"/>
  <c r="BN109" i="5"/>
  <c r="BN108" i="5"/>
  <c r="BN107" i="5"/>
  <c r="BN106" i="5"/>
  <c r="BN105" i="5"/>
  <c r="BN104" i="5"/>
  <c r="BN103" i="5"/>
  <c r="BN102" i="5"/>
  <c r="BN101" i="5"/>
  <c r="BN100" i="5"/>
  <c r="BN99" i="5"/>
  <c r="BN98" i="5"/>
  <c r="BN97" i="5"/>
  <c r="BN96" i="5"/>
  <c r="BN95" i="5"/>
  <c r="BN94" i="5"/>
  <c r="BN93" i="5"/>
  <c r="BN92" i="5"/>
  <c r="BN91" i="5"/>
  <c r="BN90" i="5"/>
  <c r="BN89" i="5"/>
  <c r="BN88" i="5"/>
  <c r="BN87" i="5"/>
  <c r="BN86" i="5"/>
  <c r="BN85" i="5"/>
  <c r="BN84" i="5"/>
  <c r="BN83" i="5"/>
  <c r="BN82" i="5"/>
  <c r="BN81" i="5"/>
  <c r="BN80" i="5"/>
  <c r="BN79" i="5"/>
  <c r="BN78" i="5"/>
  <c r="BN77" i="5"/>
  <c r="BN76" i="5"/>
  <c r="BN75" i="5"/>
  <c r="BN74" i="5"/>
  <c r="BN73" i="5"/>
  <c r="BN72" i="5"/>
  <c r="BN71" i="5"/>
  <c r="BN70" i="5"/>
  <c r="BN69" i="5"/>
  <c r="BN68" i="5"/>
  <c r="BN67" i="5"/>
  <c r="BN66" i="5"/>
  <c r="BQ221" i="5"/>
  <c r="BP221" i="5"/>
  <c r="BQ220" i="5"/>
  <c r="BP220" i="5"/>
  <c r="BQ219" i="5"/>
  <c r="BP219" i="5"/>
  <c r="BQ218" i="5"/>
  <c r="BP218" i="5"/>
  <c r="BQ217" i="5"/>
  <c r="BP217" i="5"/>
  <c r="BQ216" i="5"/>
  <c r="BP216" i="5"/>
  <c r="BQ215" i="5"/>
  <c r="BP215" i="5"/>
  <c r="BQ214" i="5"/>
  <c r="BP214" i="5"/>
  <c r="BQ213" i="5"/>
  <c r="BP213" i="5"/>
  <c r="BQ212" i="5"/>
  <c r="BP212" i="5"/>
  <c r="BQ211" i="5"/>
  <c r="BP211" i="5"/>
  <c r="BQ210" i="5"/>
  <c r="BP210" i="5"/>
  <c r="BQ209" i="5"/>
  <c r="BP209" i="5"/>
  <c r="BQ208" i="5"/>
  <c r="BP208" i="5"/>
  <c r="BQ207" i="5"/>
  <c r="BP207" i="5"/>
  <c r="BQ206" i="5"/>
  <c r="BP206" i="5"/>
  <c r="BQ205" i="5"/>
  <c r="BP205" i="5"/>
  <c r="BQ204" i="5"/>
  <c r="BP204" i="5"/>
  <c r="BQ203" i="5"/>
  <c r="BP203" i="5"/>
  <c r="BQ202" i="5"/>
  <c r="BP202" i="5"/>
  <c r="BQ201" i="5"/>
  <c r="BP201" i="5"/>
  <c r="BQ200" i="5"/>
  <c r="BP200" i="5"/>
  <c r="BQ199" i="5"/>
  <c r="BP199" i="5"/>
  <c r="BQ198" i="5"/>
  <c r="BP198" i="5"/>
  <c r="BQ197" i="5"/>
  <c r="BP197" i="5"/>
  <c r="BQ196" i="5"/>
  <c r="BP196" i="5"/>
  <c r="BQ195" i="5"/>
  <c r="BP195" i="5"/>
  <c r="BQ194" i="5"/>
  <c r="BP194" i="5"/>
  <c r="BQ193" i="5"/>
  <c r="BP193" i="5"/>
  <c r="BQ192" i="5"/>
  <c r="BP192" i="5"/>
  <c r="BQ191" i="5"/>
  <c r="BP191" i="5"/>
  <c r="BQ190" i="5"/>
  <c r="BP190" i="5"/>
  <c r="BQ189" i="5"/>
  <c r="BP189" i="5"/>
  <c r="BQ188" i="5"/>
  <c r="BP188" i="5"/>
  <c r="BQ187" i="5"/>
  <c r="BP187" i="5"/>
  <c r="BQ186" i="5"/>
  <c r="BP186" i="5"/>
  <c r="BQ185" i="5"/>
  <c r="BP185" i="5"/>
  <c r="BQ184" i="5"/>
  <c r="BP184" i="5"/>
  <c r="BQ183" i="5"/>
  <c r="BP183" i="5"/>
  <c r="BQ182" i="5"/>
  <c r="BP182" i="5"/>
  <c r="BQ181" i="5"/>
  <c r="BP181" i="5"/>
  <c r="BQ180" i="5"/>
  <c r="BP180" i="5"/>
  <c r="BQ179" i="5"/>
  <c r="BP179" i="5"/>
  <c r="BQ178" i="5"/>
  <c r="BP178" i="5"/>
  <c r="BQ177" i="5"/>
  <c r="BP177" i="5"/>
  <c r="BQ176" i="5"/>
  <c r="BP176" i="5"/>
  <c r="BQ175" i="5"/>
  <c r="BP175" i="5"/>
  <c r="BQ174" i="5"/>
  <c r="BP174" i="5"/>
  <c r="BQ173" i="5"/>
  <c r="BP173" i="5"/>
  <c r="BQ172" i="5"/>
  <c r="BP172" i="5"/>
  <c r="BQ171" i="5"/>
  <c r="BP171" i="5"/>
  <c r="BQ170" i="5"/>
  <c r="BP170" i="5"/>
  <c r="BQ169" i="5"/>
  <c r="BP169" i="5"/>
  <c r="BQ168" i="5"/>
  <c r="BP168" i="5"/>
  <c r="BQ167" i="5"/>
  <c r="BP167" i="5"/>
  <c r="BQ166" i="5"/>
  <c r="BP166" i="5"/>
  <c r="BQ165" i="5"/>
  <c r="BP165" i="5"/>
  <c r="BQ164" i="5"/>
  <c r="BP164" i="5"/>
  <c r="BQ163" i="5"/>
  <c r="BP163" i="5"/>
  <c r="BQ162" i="5"/>
  <c r="BP162" i="5"/>
  <c r="BQ161" i="5"/>
  <c r="BP161" i="5"/>
  <c r="BQ160" i="5"/>
  <c r="BP160" i="5"/>
  <c r="BQ159" i="5"/>
  <c r="BP159" i="5"/>
  <c r="BQ158" i="5"/>
  <c r="BP158" i="5"/>
  <c r="BQ157" i="5"/>
  <c r="BP157" i="5"/>
  <c r="BQ156" i="5"/>
  <c r="BP156" i="5"/>
  <c r="BQ155" i="5"/>
  <c r="BP155" i="5"/>
  <c r="BQ154" i="5"/>
  <c r="BP154" i="5"/>
  <c r="BQ153" i="5"/>
  <c r="BP153" i="5"/>
  <c r="BQ152" i="5"/>
  <c r="BP152" i="5"/>
  <c r="BQ151" i="5"/>
  <c r="BP151" i="5"/>
  <c r="BQ150" i="5"/>
  <c r="BP150" i="5"/>
  <c r="BQ149" i="5"/>
  <c r="BP149" i="5"/>
  <c r="BQ148" i="5"/>
  <c r="BP148" i="5"/>
  <c r="BQ147" i="5"/>
  <c r="BP147" i="5"/>
  <c r="BQ146" i="5"/>
  <c r="BP146" i="5"/>
  <c r="BQ145" i="5"/>
  <c r="BP145" i="5"/>
  <c r="BQ144" i="5"/>
  <c r="BP144" i="5"/>
  <c r="BQ143" i="5"/>
  <c r="BP143" i="5"/>
  <c r="BQ142" i="5"/>
  <c r="BP142" i="5"/>
  <c r="BQ141" i="5"/>
  <c r="BP141" i="5"/>
  <c r="BQ140" i="5"/>
  <c r="BP140" i="5"/>
  <c r="BQ139" i="5"/>
  <c r="BP139" i="5"/>
  <c r="BQ138" i="5"/>
  <c r="BP138" i="5"/>
  <c r="BQ137" i="5"/>
  <c r="BP137" i="5"/>
  <c r="BQ136" i="5"/>
  <c r="BP136" i="5"/>
  <c r="BQ135" i="5"/>
  <c r="BP135" i="5"/>
  <c r="BQ134" i="5"/>
  <c r="BP134" i="5"/>
  <c r="BQ133" i="5"/>
  <c r="BP133" i="5"/>
  <c r="BQ132" i="5"/>
  <c r="BP132" i="5"/>
  <c r="BQ131" i="5"/>
  <c r="BP131" i="5"/>
  <c r="BQ130" i="5"/>
  <c r="BP130" i="5"/>
  <c r="BQ129" i="5"/>
  <c r="BP129" i="5"/>
  <c r="BQ128" i="5"/>
  <c r="BP128" i="5"/>
  <c r="BQ127" i="5"/>
  <c r="BP127" i="5"/>
  <c r="BQ126" i="5"/>
  <c r="BP126" i="5"/>
  <c r="BQ125" i="5"/>
  <c r="BP125" i="5"/>
  <c r="BQ124" i="5"/>
  <c r="BP124" i="5"/>
  <c r="BQ123" i="5"/>
  <c r="BP123" i="5"/>
  <c r="BQ122" i="5"/>
  <c r="BP122" i="5"/>
  <c r="BQ121" i="5"/>
  <c r="BP121" i="5"/>
  <c r="BQ120" i="5"/>
  <c r="BP120" i="5"/>
  <c r="BQ119" i="5"/>
  <c r="BP119" i="5"/>
  <c r="BQ118" i="5"/>
  <c r="BP118" i="5"/>
  <c r="BQ117" i="5"/>
  <c r="BP117" i="5"/>
  <c r="BQ116" i="5"/>
  <c r="BP116" i="5"/>
  <c r="BQ115" i="5"/>
  <c r="BP115" i="5"/>
  <c r="BQ114" i="5"/>
  <c r="BP114" i="5"/>
  <c r="BQ113" i="5"/>
  <c r="BP113" i="5"/>
  <c r="BQ112" i="5"/>
  <c r="BP112" i="5"/>
  <c r="BQ111" i="5"/>
  <c r="BP111" i="5"/>
  <c r="BQ110" i="5"/>
  <c r="BP110" i="5"/>
  <c r="BQ109" i="5"/>
  <c r="BP109" i="5"/>
  <c r="BQ108" i="5"/>
  <c r="BP108" i="5"/>
  <c r="BQ107" i="5"/>
  <c r="BP107" i="5"/>
  <c r="BQ106" i="5"/>
  <c r="BP106" i="5"/>
  <c r="BQ105" i="5"/>
  <c r="BP105" i="5"/>
  <c r="BQ104" i="5"/>
  <c r="BP104" i="5"/>
  <c r="BQ103" i="5"/>
  <c r="BP103" i="5"/>
  <c r="BQ102" i="5"/>
  <c r="BP102" i="5"/>
  <c r="BQ101" i="5"/>
  <c r="BP101" i="5"/>
  <c r="BQ100" i="5"/>
  <c r="BP100" i="5"/>
  <c r="BQ99" i="5"/>
  <c r="BP99" i="5"/>
  <c r="BQ98" i="5"/>
  <c r="BP98" i="5"/>
  <c r="BQ97" i="5"/>
  <c r="BP97" i="5"/>
  <c r="BQ96" i="5"/>
  <c r="BP96" i="5"/>
  <c r="BQ95" i="5"/>
  <c r="BP95" i="5"/>
  <c r="BQ94" i="5"/>
  <c r="BP94" i="5"/>
  <c r="BQ93" i="5"/>
  <c r="BP93" i="5"/>
  <c r="BQ92" i="5"/>
  <c r="BP92" i="5"/>
  <c r="BQ91" i="5"/>
  <c r="BP91" i="5"/>
  <c r="BQ90" i="5"/>
  <c r="BP90" i="5"/>
  <c r="BQ89" i="5"/>
  <c r="BP89" i="5"/>
  <c r="BQ88" i="5"/>
  <c r="BP88" i="5"/>
  <c r="BQ87" i="5"/>
  <c r="BP87" i="5"/>
  <c r="BQ86" i="5"/>
  <c r="BP86" i="5"/>
  <c r="BQ85" i="5"/>
  <c r="BP85" i="5"/>
  <c r="BQ84" i="5"/>
  <c r="BP84" i="5"/>
  <c r="BQ83" i="5"/>
  <c r="BP83" i="5"/>
  <c r="BQ82" i="5"/>
  <c r="BP82" i="5"/>
  <c r="BQ81" i="5"/>
  <c r="BP81" i="5"/>
  <c r="BQ80" i="5"/>
  <c r="BP80" i="5"/>
  <c r="BQ79" i="5"/>
  <c r="BP79" i="5"/>
  <c r="BQ78" i="5"/>
  <c r="BP78" i="5"/>
  <c r="BQ77" i="5"/>
  <c r="BP77" i="5"/>
  <c r="BQ76" i="5"/>
  <c r="BP76" i="5"/>
  <c r="BQ75" i="5"/>
  <c r="BP75" i="5"/>
  <c r="BQ74" i="5"/>
  <c r="BP74" i="5"/>
  <c r="BQ73" i="5"/>
  <c r="BP73" i="5"/>
  <c r="BQ72" i="5"/>
  <c r="BP72" i="5"/>
  <c r="BQ71" i="5"/>
  <c r="BP71" i="5"/>
  <c r="BQ70" i="5"/>
  <c r="BP70" i="5"/>
  <c r="BQ69" i="5"/>
  <c r="BP69" i="5"/>
  <c r="BQ68" i="5"/>
  <c r="BP68" i="5"/>
  <c r="BQ67" i="5"/>
  <c r="BP67" i="5"/>
  <c r="BQ66" i="5"/>
  <c r="BP66" i="5"/>
  <c r="BQ65" i="5"/>
  <c r="BP65" i="5"/>
  <c r="BQ64" i="5"/>
  <c r="BP64" i="5"/>
  <c r="BQ63" i="5"/>
  <c r="BP63" i="5"/>
  <c r="BQ62" i="5"/>
  <c r="BP62" i="5"/>
  <c r="BQ61" i="5"/>
  <c r="BP61" i="5"/>
  <c r="BQ60" i="5"/>
  <c r="BP60" i="5"/>
  <c r="BQ59" i="5"/>
  <c r="BP59" i="5"/>
  <c r="BQ58" i="5"/>
  <c r="BP58" i="5"/>
  <c r="BQ57" i="5"/>
  <c r="BP57" i="5"/>
  <c r="BQ56" i="5"/>
  <c r="BP56" i="5"/>
  <c r="BQ55" i="5"/>
  <c r="BP55" i="5"/>
  <c r="BQ54" i="5"/>
  <c r="BP54" i="5"/>
  <c r="BQ53" i="5"/>
  <c r="BP53" i="5"/>
  <c r="BQ52" i="5"/>
  <c r="BP52" i="5"/>
  <c r="BQ51" i="5"/>
  <c r="BP51" i="5"/>
  <c r="BQ50" i="5"/>
  <c r="BP50" i="5"/>
  <c r="BQ49" i="5"/>
  <c r="BP49" i="5"/>
  <c r="BQ48" i="5"/>
  <c r="BP48" i="5"/>
  <c r="BQ47" i="5"/>
  <c r="BP47" i="5"/>
  <c r="BQ46" i="5"/>
  <c r="BP46" i="5"/>
  <c r="BQ45" i="5"/>
  <c r="BP45" i="5"/>
  <c r="BQ44" i="5"/>
  <c r="BP44" i="5"/>
  <c r="BQ43" i="5"/>
  <c r="BP43" i="5"/>
  <c r="BQ42" i="5"/>
  <c r="BP42" i="5"/>
  <c r="BQ41" i="5"/>
  <c r="BP41" i="5"/>
  <c r="BQ40" i="5"/>
  <c r="BP40" i="5"/>
  <c r="BQ39" i="5"/>
  <c r="BP39" i="5"/>
  <c r="BQ38" i="5"/>
  <c r="BP38" i="5"/>
  <c r="BQ37" i="5"/>
  <c r="BP37" i="5"/>
  <c r="BQ36" i="5"/>
  <c r="BP36" i="5"/>
  <c r="BQ35" i="5"/>
  <c r="BP35" i="5"/>
  <c r="BQ34" i="5"/>
  <c r="BP34" i="5"/>
  <c r="BQ33" i="5"/>
  <c r="BP33" i="5"/>
  <c r="BQ32" i="5"/>
  <c r="BP32" i="5"/>
  <c r="BQ31" i="5"/>
  <c r="BP31" i="5"/>
  <c r="BQ30" i="5"/>
  <c r="BP30" i="5"/>
  <c r="BQ29" i="5"/>
  <c r="BP29" i="5"/>
  <c r="BQ28" i="5"/>
  <c r="BP28" i="5"/>
  <c r="BQ27" i="5"/>
  <c r="BP27" i="5"/>
  <c r="BQ26" i="5"/>
  <c r="BP26" i="5"/>
  <c r="BQ25" i="5"/>
  <c r="BP25" i="5"/>
  <c r="BQ24" i="5"/>
  <c r="BP24" i="5"/>
  <c r="BQ23" i="5"/>
  <c r="BP23" i="5"/>
  <c r="BQ22" i="5"/>
  <c r="BP22" i="5"/>
  <c r="BQ21" i="5"/>
  <c r="BP21" i="5"/>
  <c r="BQ20" i="5"/>
  <c r="BP20" i="5"/>
  <c r="BQ19" i="5"/>
  <c r="BP19" i="5"/>
  <c r="BQ18" i="5"/>
  <c r="BP18" i="5"/>
  <c r="BQ17" i="5"/>
  <c r="BP17" i="5"/>
  <c r="BQ16" i="5"/>
  <c r="BP16" i="5"/>
  <c r="BQ15" i="5"/>
  <c r="BP15" i="5"/>
  <c r="BQ14" i="5"/>
  <c r="BP14" i="5"/>
  <c r="BQ13" i="5"/>
  <c r="BP13" i="5"/>
  <c r="BQ12" i="5"/>
  <c r="BP12" i="5"/>
  <c r="BQ11" i="5"/>
  <c r="BP11" i="5"/>
  <c r="BQ10" i="5"/>
  <c r="BP10" i="5"/>
  <c r="BQ9" i="5"/>
  <c r="BP9" i="5"/>
  <c r="BQ8" i="5"/>
  <c r="BP8" i="5"/>
  <c r="BQ7" i="5"/>
  <c r="BP7" i="5"/>
  <c r="BQ6" i="5"/>
  <c r="BP6" i="5"/>
  <c r="BQ5" i="5"/>
  <c r="BP5" i="5"/>
  <c r="BQ4" i="5"/>
  <c r="BP4" i="5"/>
  <c r="BQ3" i="5"/>
  <c r="BP3" i="5"/>
  <c r="BR3" i="5" l="1"/>
  <c r="CA3" i="5"/>
  <c r="BR39" i="5"/>
  <c r="CA39" i="5"/>
  <c r="BR75" i="5"/>
  <c r="CA75" i="5"/>
  <c r="BR103" i="5"/>
  <c r="CA103" i="5"/>
  <c r="BR135" i="5"/>
  <c r="CA135" i="5"/>
  <c r="BR171" i="5"/>
  <c r="CA171" i="5"/>
  <c r="BR199" i="5"/>
  <c r="CA199" i="5"/>
  <c r="BR8" i="5"/>
  <c r="CA8" i="5"/>
  <c r="BR12" i="5"/>
  <c r="CA12" i="5"/>
  <c r="BR16" i="5"/>
  <c r="CA16" i="5"/>
  <c r="BR20" i="5"/>
  <c r="CA20" i="5"/>
  <c r="BR24" i="5"/>
  <c r="CA24" i="5"/>
  <c r="BR28" i="5"/>
  <c r="CA28" i="5"/>
  <c r="BR32" i="5"/>
  <c r="CA32" i="5"/>
  <c r="BR36" i="5"/>
  <c r="CA36" i="5"/>
  <c r="BR40" i="5"/>
  <c r="CA40" i="5"/>
  <c r="BR44" i="5"/>
  <c r="CA44" i="5"/>
  <c r="BR48" i="5"/>
  <c r="CA48" i="5"/>
  <c r="BR52" i="5"/>
  <c r="CA52" i="5"/>
  <c r="BR56" i="5"/>
  <c r="CA56" i="5"/>
  <c r="BR60" i="5"/>
  <c r="CA60" i="5"/>
  <c r="BR64" i="5"/>
  <c r="CA64" i="5"/>
  <c r="BR68" i="5"/>
  <c r="CA68" i="5"/>
  <c r="BR72" i="5"/>
  <c r="CA72" i="5"/>
  <c r="BR76" i="5"/>
  <c r="CA76" i="5"/>
  <c r="BR80" i="5"/>
  <c r="CA80" i="5"/>
  <c r="BR84" i="5"/>
  <c r="CA84" i="5"/>
  <c r="BR88" i="5"/>
  <c r="CA88" i="5"/>
  <c r="BR92" i="5"/>
  <c r="CA92" i="5"/>
  <c r="BR96" i="5"/>
  <c r="CA96" i="5"/>
  <c r="BR100" i="5"/>
  <c r="CA100" i="5"/>
  <c r="BR104" i="5"/>
  <c r="CA104" i="5"/>
  <c r="BR108" i="5"/>
  <c r="CA108" i="5"/>
  <c r="BR112" i="5"/>
  <c r="CA112" i="5"/>
  <c r="BR116" i="5"/>
  <c r="CA116" i="5"/>
  <c r="BR120" i="5"/>
  <c r="CA120" i="5"/>
  <c r="BR124" i="5"/>
  <c r="CA124" i="5"/>
  <c r="BR128" i="5"/>
  <c r="CA128" i="5"/>
  <c r="BR132" i="5"/>
  <c r="CA132" i="5"/>
  <c r="BR136" i="5"/>
  <c r="CA136" i="5"/>
  <c r="BR140" i="5"/>
  <c r="CA140" i="5"/>
  <c r="BR144" i="5"/>
  <c r="CA144" i="5"/>
  <c r="BR148" i="5"/>
  <c r="CA148" i="5"/>
  <c r="BR152" i="5"/>
  <c r="CA152" i="5"/>
  <c r="BR156" i="5"/>
  <c r="CA156" i="5"/>
  <c r="BR160" i="5"/>
  <c r="CA160" i="5"/>
  <c r="BR164" i="5"/>
  <c r="CA164" i="5"/>
  <c r="BR168" i="5"/>
  <c r="CA168" i="5"/>
  <c r="BR172" i="5"/>
  <c r="CA172" i="5"/>
  <c r="BR176" i="5"/>
  <c r="CA176" i="5"/>
  <c r="BR180" i="5"/>
  <c r="CA180" i="5"/>
  <c r="BR184" i="5"/>
  <c r="CA184" i="5"/>
  <c r="BR188" i="5"/>
  <c r="CA188" i="5"/>
  <c r="BR192" i="5"/>
  <c r="CA192" i="5"/>
  <c r="BR196" i="5"/>
  <c r="CA196" i="5"/>
  <c r="BR200" i="5"/>
  <c r="CA200" i="5"/>
  <c r="BR204" i="5"/>
  <c r="CA204" i="5"/>
  <c r="BR208" i="5"/>
  <c r="CA208" i="5"/>
  <c r="BR212" i="5"/>
  <c r="CA212" i="5"/>
  <c r="BR216" i="5"/>
  <c r="CA216" i="5"/>
  <c r="BR220" i="5"/>
  <c r="CA220" i="5"/>
  <c r="BR23" i="5"/>
  <c r="CA23" i="5"/>
  <c r="BR67" i="5"/>
  <c r="CA67" i="5"/>
  <c r="BR111" i="5"/>
  <c r="CA111" i="5"/>
  <c r="BR155" i="5"/>
  <c r="CA155" i="5"/>
  <c r="BR191" i="5"/>
  <c r="CA191" i="5"/>
  <c r="BR35" i="5"/>
  <c r="CA35" i="5"/>
  <c r="BR63" i="5"/>
  <c r="CA63" i="5"/>
  <c r="BR95" i="5"/>
  <c r="CA95" i="5"/>
  <c r="BR131" i="5"/>
  <c r="CA131" i="5"/>
  <c r="BR163" i="5"/>
  <c r="CA163" i="5"/>
  <c r="BR195" i="5"/>
  <c r="CA195" i="5"/>
  <c r="BR215" i="5"/>
  <c r="CA215" i="5"/>
  <c r="BR5" i="5"/>
  <c r="CA5" i="5"/>
  <c r="BR9" i="5"/>
  <c r="CA9" i="5"/>
  <c r="BR13" i="5"/>
  <c r="CA13" i="5"/>
  <c r="BR17" i="5"/>
  <c r="CA17" i="5"/>
  <c r="BR21" i="5"/>
  <c r="CA21" i="5"/>
  <c r="BR25" i="5"/>
  <c r="CA25" i="5"/>
  <c r="BR29" i="5"/>
  <c r="CA29" i="5"/>
  <c r="BR33" i="5"/>
  <c r="CA33" i="5"/>
  <c r="BR37" i="5"/>
  <c r="CA37" i="5"/>
  <c r="BR41" i="5"/>
  <c r="CA41" i="5"/>
  <c r="BR45" i="5"/>
  <c r="CA45" i="5"/>
  <c r="BR49" i="5"/>
  <c r="CA49" i="5"/>
  <c r="BR53" i="5"/>
  <c r="CA53" i="5"/>
  <c r="BR57" i="5"/>
  <c r="CA57" i="5"/>
  <c r="BR61" i="5"/>
  <c r="CA61" i="5"/>
  <c r="BR65" i="5"/>
  <c r="CA65" i="5"/>
  <c r="BR69" i="5"/>
  <c r="CA69" i="5"/>
  <c r="BR73" i="5"/>
  <c r="CA73" i="5"/>
  <c r="BR77" i="5"/>
  <c r="CA77" i="5"/>
  <c r="BR81" i="5"/>
  <c r="CA81" i="5"/>
  <c r="BR85" i="5"/>
  <c r="CA85" i="5"/>
  <c r="BR89" i="5"/>
  <c r="CA89" i="5"/>
  <c r="BR93" i="5"/>
  <c r="CA93" i="5"/>
  <c r="BR97" i="5"/>
  <c r="CA97" i="5"/>
  <c r="BR101" i="5"/>
  <c r="CA101" i="5"/>
  <c r="BR105" i="5"/>
  <c r="CA105" i="5"/>
  <c r="BR109" i="5"/>
  <c r="CA109" i="5"/>
  <c r="BR113" i="5"/>
  <c r="CA113" i="5"/>
  <c r="BR117" i="5"/>
  <c r="CA117" i="5"/>
  <c r="BR121" i="5"/>
  <c r="CA121" i="5"/>
  <c r="BR125" i="5"/>
  <c r="CA125" i="5"/>
  <c r="BR129" i="5"/>
  <c r="CA129" i="5"/>
  <c r="BR133" i="5"/>
  <c r="CA133" i="5"/>
  <c r="BR137" i="5"/>
  <c r="CA137" i="5"/>
  <c r="BR141" i="5"/>
  <c r="CA141" i="5"/>
  <c r="BR145" i="5"/>
  <c r="CA145" i="5"/>
  <c r="BR149" i="5"/>
  <c r="CA149" i="5"/>
  <c r="BR153" i="5"/>
  <c r="CA153" i="5"/>
  <c r="BR157" i="5"/>
  <c r="CA157" i="5"/>
  <c r="BR161" i="5"/>
  <c r="CA161" i="5"/>
  <c r="BR165" i="5"/>
  <c r="CA165" i="5"/>
  <c r="BR169" i="5"/>
  <c r="CA169" i="5"/>
  <c r="BR173" i="5"/>
  <c r="CA173" i="5"/>
  <c r="BR177" i="5"/>
  <c r="CA177" i="5"/>
  <c r="BR181" i="5"/>
  <c r="CA181" i="5"/>
  <c r="BR185" i="5"/>
  <c r="CA185" i="5"/>
  <c r="BR189" i="5"/>
  <c r="CA189" i="5"/>
  <c r="BR193" i="5"/>
  <c r="CA193" i="5"/>
  <c r="BR197" i="5"/>
  <c r="CA197" i="5"/>
  <c r="BR201" i="5"/>
  <c r="CA201" i="5"/>
  <c r="BR205" i="5"/>
  <c r="CA205" i="5"/>
  <c r="BR209" i="5"/>
  <c r="CA209" i="5"/>
  <c r="BR213" i="5"/>
  <c r="CA213" i="5"/>
  <c r="BR217" i="5"/>
  <c r="CA217" i="5"/>
  <c r="BR221" i="5"/>
  <c r="CA221" i="5"/>
  <c r="BR15" i="5"/>
  <c r="CA15" i="5"/>
  <c r="BR51" i="5"/>
  <c r="CA51" i="5"/>
  <c r="BR83" i="5"/>
  <c r="CA83" i="5"/>
  <c r="BR115" i="5"/>
  <c r="CA115" i="5"/>
  <c r="BR143" i="5"/>
  <c r="CA143" i="5"/>
  <c r="BR175" i="5"/>
  <c r="CA175" i="5"/>
  <c r="BR203" i="5"/>
  <c r="CA203" i="5"/>
  <c r="BR4" i="5"/>
  <c r="CA4" i="5"/>
  <c r="BR11" i="5"/>
  <c r="CA11" i="5"/>
  <c r="BR31" i="5"/>
  <c r="CA31" i="5"/>
  <c r="BR47" i="5"/>
  <c r="CA47" i="5"/>
  <c r="BR71" i="5"/>
  <c r="CA71" i="5"/>
  <c r="BR87" i="5"/>
  <c r="CA87" i="5"/>
  <c r="BR107" i="5"/>
  <c r="CA107" i="5"/>
  <c r="BR127" i="5"/>
  <c r="CA127" i="5"/>
  <c r="BR147" i="5"/>
  <c r="CA147" i="5"/>
  <c r="BR167" i="5"/>
  <c r="CA167" i="5"/>
  <c r="BR187" i="5"/>
  <c r="CA187" i="5"/>
  <c r="BR219" i="5"/>
  <c r="CA219" i="5"/>
  <c r="BR6" i="5"/>
  <c r="CA6" i="5"/>
  <c r="BR10" i="5"/>
  <c r="CA10" i="5"/>
  <c r="BR14" i="5"/>
  <c r="CA14" i="5"/>
  <c r="BR18" i="5"/>
  <c r="CA18" i="5"/>
  <c r="BR22" i="5"/>
  <c r="CA22" i="5"/>
  <c r="BR26" i="5"/>
  <c r="CA26" i="5"/>
  <c r="BR30" i="5"/>
  <c r="CA30" i="5"/>
  <c r="BR34" i="5"/>
  <c r="CA34" i="5"/>
  <c r="BR38" i="5"/>
  <c r="CA38" i="5"/>
  <c r="BR42" i="5"/>
  <c r="CA42" i="5"/>
  <c r="BR46" i="5"/>
  <c r="CA46" i="5"/>
  <c r="BR50" i="5"/>
  <c r="CA50" i="5"/>
  <c r="BR54" i="5"/>
  <c r="CA54" i="5"/>
  <c r="BR58" i="5"/>
  <c r="CA58" i="5"/>
  <c r="BR62" i="5"/>
  <c r="CA62" i="5"/>
  <c r="BR66" i="5"/>
  <c r="CA66" i="5"/>
  <c r="BR70" i="5"/>
  <c r="CA70" i="5"/>
  <c r="BR74" i="5"/>
  <c r="CA74" i="5"/>
  <c r="BR78" i="5"/>
  <c r="CA78" i="5"/>
  <c r="BR82" i="5"/>
  <c r="CA82" i="5"/>
  <c r="BR86" i="5"/>
  <c r="CA86" i="5"/>
  <c r="BR90" i="5"/>
  <c r="CA90" i="5"/>
  <c r="BR94" i="5"/>
  <c r="CA94" i="5"/>
  <c r="BR98" i="5"/>
  <c r="CA98" i="5"/>
  <c r="BR102" i="5"/>
  <c r="CA102" i="5"/>
  <c r="BR106" i="5"/>
  <c r="CA106" i="5"/>
  <c r="BR110" i="5"/>
  <c r="CA110" i="5"/>
  <c r="BR114" i="5"/>
  <c r="CA114" i="5"/>
  <c r="BR118" i="5"/>
  <c r="CA118" i="5"/>
  <c r="BR122" i="5"/>
  <c r="CA122" i="5"/>
  <c r="BR126" i="5"/>
  <c r="CA126" i="5"/>
  <c r="BR130" i="5"/>
  <c r="CA130" i="5"/>
  <c r="BR134" i="5"/>
  <c r="CA134" i="5"/>
  <c r="BR138" i="5"/>
  <c r="CA138" i="5"/>
  <c r="BR142" i="5"/>
  <c r="CA142" i="5"/>
  <c r="BR146" i="5"/>
  <c r="CA146" i="5"/>
  <c r="BR150" i="5"/>
  <c r="CA150" i="5"/>
  <c r="BR154" i="5"/>
  <c r="CA154" i="5"/>
  <c r="BR158" i="5"/>
  <c r="CA158" i="5"/>
  <c r="BR162" i="5"/>
  <c r="CA162" i="5"/>
  <c r="BR166" i="5"/>
  <c r="CA166" i="5"/>
  <c r="BR170" i="5"/>
  <c r="CA170" i="5"/>
  <c r="BR174" i="5"/>
  <c r="CA174" i="5"/>
  <c r="BR178" i="5"/>
  <c r="CA178" i="5"/>
  <c r="BR182" i="5"/>
  <c r="CA182" i="5"/>
  <c r="BR186" i="5"/>
  <c r="CA186" i="5"/>
  <c r="BR190" i="5"/>
  <c r="CA190" i="5"/>
  <c r="BR194" i="5"/>
  <c r="CA194" i="5"/>
  <c r="BR198" i="5"/>
  <c r="CA198" i="5"/>
  <c r="BR202" i="5"/>
  <c r="CA202" i="5"/>
  <c r="BR206" i="5"/>
  <c r="CA206" i="5"/>
  <c r="BR210" i="5"/>
  <c r="CA210" i="5"/>
  <c r="BR214" i="5"/>
  <c r="CA214" i="5"/>
  <c r="BR218" i="5"/>
  <c r="CA218" i="5"/>
  <c r="BR7" i="5"/>
  <c r="CA7" i="5"/>
  <c r="BR27" i="5"/>
  <c r="CA27" i="5"/>
  <c r="BR43" i="5"/>
  <c r="CA43" i="5"/>
  <c r="BR59" i="5"/>
  <c r="CA59" i="5"/>
  <c r="BR79" i="5"/>
  <c r="CA79" i="5"/>
  <c r="BR99" i="5"/>
  <c r="CA99" i="5"/>
  <c r="BR119" i="5"/>
  <c r="CA119" i="5"/>
  <c r="BR139" i="5"/>
  <c r="CA139" i="5"/>
  <c r="BR159" i="5"/>
  <c r="CA159" i="5"/>
  <c r="BR183" i="5"/>
  <c r="CA183" i="5"/>
  <c r="BR211" i="5"/>
  <c r="CA211" i="5"/>
  <c r="BR19" i="5"/>
  <c r="CA19" i="5"/>
  <c r="BR55" i="5"/>
  <c r="CA55" i="5"/>
  <c r="BR91" i="5"/>
  <c r="CA91" i="5"/>
  <c r="BR123" i="5"/>
  <c r="CA123" i="5"/>
  <c r="BR151" i="5"/>
  <c r="CA151" i="5"/>
  <c r="BR179" i="5"/>
  <c r="CA179" i="5"/>
  <c r="BR207" i="5"/>
  <c r="CA207" i="5"/>
  <c r="BN49" i="5"/>
  <c r="BN48" i="5"/>
  <c r="BN47" i="5"/>
  <c r="BN46" i="5"/>
  <c r="BN45" i="5"/>
  <c r="BN44" i="5"/>
  <c r="BN43" i="5"/>
  <c r="BN42" i="5"/>
  <c r="BN41" i="5"/>
  <c r="BN40" i="5"/>
  <c r="BN39" i="5"/>
  <c r="BN38" i="5"/>
  <c r="BN37" i="5"/>
  <c r="BN36" i="5"/>
  <c r="B2" i="10"/>
  <c r="B3" i="10"/>
  <c r="B4" i="10"/>
  <c r="B5" i="10"/>
  <c r="B6" i="10"/>
  <c r="B7" i="10"/>
  <c r="B1" i="10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BN65" i="5"/>
  <c r="BN64" i="5"/>
  <c r="BN63" i="5"/>
  <c r="BN62" i="5"/>
  <c r="BN61" i="5"/>
  <c r="BN60" i="5"/>
  <c r="BN59" i="5"/>
  <c r="BN58" i="5"/>
  <c r="BN57" i="5"/>
  <c r="BN56" i="5"/>
  <c r="BN55" i="5"/>
  <c r="BN54" i="5"/>
  <c r="BN53" i="5"/>
  <c r="BN52" i="5"/>
  <c r="BN51" i="5"/>
  <c r="BN50" i="5"/>
  <c r="BN35" i="5"/>
  <c r="BN34" i="5"/>
  <c r="BN33" i="5"/>
  <c r="BN32" i="5"/>
  <c r="BN31" i="5"/>
  <c r="BN30" i="5"/>
  <c r="BN29" i="5"/>
  <c r="BN28" i="5"/>
  <c r="BN27" i="5"/>
  <c r="BN26" i="5"/>
  <c r="BN25" i="5"/>
  <c r="BN24" i="5"/>
  <c r="BN23" i="5"/>
  <c r="BN22" i="5"/>
  <c r="BN21" i="5"/>
  <c r="BN20" i="5"/>
  <c r="BN19" i="5"/>
  <c r="BN18" i="5"/>
  <c r="BN17" i="5"/>
  <c r="BN16" i="5"/>
  <c r="BN15" i="5"/>
  <c r="BN14" i="5"/>
  <c r="AJ41" i="5"/>
  <c r="AK41" i="5" s="1"/>
  <c r="Z41" i="5"/>
  <c r="Q41" i="5"/>
  <c r="AJ221" i="5"/>
  <c r="AK221" i="5" s="1"/>
  <c r="AS221" i="5" s="1"/>
  <c r="AT221" i="5" s="1"/>
  <c r="AJ177" i="5"/>
  <c r="AK177" i="5" s="1"/>
  <c r="AS177" i="5" s="1"/>
  <c r="AT177" i="5" s="1"/>
  <c r="AJ193" i="5"/>
  <c r="AK193" i="5" s="1"/>
  <c r="AS193" i="5" s="1"/>
  <c r="AT193" i="5" s="1"/>
  <c r="AJ209" i="5"/>
  <c r="AK209" i="5" s="1"/>
  <c r="AS209" i="5" s="1"/>
  <c r="AT209" i="5" s="1"/>
  <c r="AJ21" i="5"/>
  <c r="AK21" i="5" s="1"/>
  <c r="Z21" i="5"/>
  <c r="Q21" i="5"/>
  <c r="AJ176" i="5"/>
  <c r="AK176" i="5" s="1"/>
  <c r="AL176" i="5" s="1"/>
  <c r="AJ175" i="5"/>
  <c r="AK175" i="5" s="1"/>
  <c r="AL175" i="5" s="1"/>
  <c r="AJ144" i="5"/>
  <c r="AK144" i="5" s="1"/>
  <c r="AL144" i="5" s="1"/>
  <c r="AJ143" i="5"/>
  <c r="AK143" i="5" s="1"/>
  <c r="AL143" i="5" s="1"/>
  <c r="AJ142" i="5"/>
  <c r="AK142" i="5" s="1"/>
  <c r="AL142" i="5" s="1"/>
  <c r="AJ170" i="5"/>
  <c r="AK170" i="5" s="1"/>
  <c r="AL170" i="5" s="1"/>
  <c r="AJ169" i="5"/>
  <c r="AK169" i="5" s="1"/>
  <c r="AL169" i="5" s="1"/>
  <c r="AJ168" i="5"/>
  <c r="AK168" i="5" s="1"/>
  <c r="AL168" i="5" s="1"/>
  <c r="AJ174" i="5"/>
  <c r="AK174" i="5" s="1"/>
  <c r="AL174" i="5" s="1"/>
  <c r="AJ173" i="5"/>
  <c r="AK173" i="5" s="1"/>
  <c r="AL173" i="5" s="1"/>
  <c r="AJ172" i="5"/>
  <c r="AK172" i="5" s="1"/>
  <c r="AL172" i="5" s="1"/>
  <c r="AJ171" i="5"/>
  <c r="AK171" i="5" s="1"/>
  <c r="AJ220" i="5"/>
  <c r="AK220" i="5" s="1"/>
  <c r="AL220" i="5" s="1"/>
  <c r="AJ208" i="5"/>
  <c r="AK208" i="5" s="1"/>
  <c r="AJ207" i="5"/>
  <c r="AK207" i="5" s="1"/>
  <c r="AL207" i="5" s="1"/>
  <c r="AJ206" i="5"/>
  <c r="AK206" i="5" s="1"/>
  <c r="AL206" i="5" s="1"/>
  <c r="AJ205" i="5"/>
  <c r="AK205" i="5" s="1"/>
  <c r="AL205" i="5" s="1"/>
  <c r="AJ204" i="5"/>
  <c r="AK204" i="5" s="1"/>
  <c r="AL204" i="5" s="1"/>
  <c r="AJ203" i="5"/>
  <c r="AK203" i="5" s="1"/>
  <c r="AL203" i="5" s="1"/>
  <c r="AJ192" i="5"/>
  <c r="AK192" i="5" s="1"/>
  <c r="AL192" i="5" s="1"/>
  <c r="AJ191" i="5"/>
  <c r="AK191" i="5" s="1"/>
  <c r="AL191" i="5" s="1"/>
  <c r="AJ190" i="5"/>
  <c r="AK190" i="5" s="1"/>
  <c r="AL190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44" i="5"/>
  <c r="AK44" i="5" s="1"/>
  <c r="AJ43" i="5"/>
  <c r="AK43" i="5" s="1"/>
  <c r="AL43" i="5" s="1"/>
  <c r="AJ189" i="5"/>
  <c r="AK189" i="5" s="1"/>
  <c r="AL189" i="5" s="1"/>
  <c r="AJ188" i="5"/>
  <c r="AK188" i="5" s="1"/>
  <c r="AL188" i="5" s="1"/>
  <c r="AJ187" i="5"/>
  <c r="AK187" i="5" s="1"/>
  <c r="AL187" i="5" s="1"/>
  <c r="AJ186" i="5"/>
  <c r="AK186" i="5" s="1"/>
  <c r="AL186" i="5" s="1"/>
  <c r="AJ185" i="5"/>
  <c r="AK185" i="5" s="1"/>
  <c r="AL185" i="5" s="1"/>
  <c r="AJ160" i="5"/>
  <c r="AK160" i="5" s="1"/>
  <c r="AL160" i="5" s="1"/>
  <c r="AJ159" i="5"/>
  <c r="AK159" i="5" s="1"/>
  <c r="AL159" i="5" s="1"/>
  <c r="AJ158" i="5"/>
  <c r="AK158" i="5" s="1"/>
  <c r="AJ16" i="5"/>
  <c r="AK16" i="5" s="1"/>
  <c r="AL16" i="5" s="1"/>
  <c r="AJ15" i="5"/>
  <c r="AK15" i="5" s="1"/>
  <c r="AL15" i="5" s="1"/>
  <c r="AJ14" i="5"/>
  <c r="AK14" i="5" s="1"/>
  <c r="AJ13" i="5"/>
  <c r="AK13" i="5" s="1"/>
  <c r="AL13" i="5" s="1"/>
  <c r="AJ12" i="5"/>
  <c r="AK12" i="5" s="1"/>
  <c r="AL12" i="5" s="1"/>
  <c r="AJ219" i="5"/>
  <c r="AK219" i="5" s="1"/>
  <c r="AL219" i="5" s="1"/>
  <c r="AJ218" i="5"/>
  <c r="AK218" i="5" s="1"/>
  <c r="AL218" i="5" s="1"/>
  <c r="AJ217" i="5"/>
  <c r="AK217" i="5" s="1"/>
  <c r="AJ216" i="5"/>
  <c r="AK216" i="5" s="1"/>
  <c r="AL216" i="5" s="1"/>
  <c r="AJ215" i="5"/>
  <c r="AK215" i="5" s="1"/>
  <c r="AL215" i="5" s="1"/>
  <c r="AJ184" i="5"/>
  <c r="AK184" i="5" s="1"/>
  <c r="AL184" i="5" s="1"/>
  <c r="AJ183" i="5"/>
  <c r="AK183" i="5" s="1"/>
  <c r="AL183" i="5" s="1"/>
  <c r="AJ182" i="5"/>
  <c r="AK182" i="5" s="1"/>
  <c r="AL182" i="5" s="1"/>
  <c r="AJ181" i="5"/>
  <c r="AK181" i="5" s="1"/>
  <c r="AL181" i="5" s="1"/>
  <c r="AJ180" i="5"/>
  <c r="AK180" i="5" s="1"/>
  <c r="AL180" i="5" s="1"/>
  <c r="AJ179" i="5"/>
  <c r="AK179" i="5" s="1"/>
  <c r="AL179" i="5" s="1"/>
  <c r="AJ214" i="5"/>
  <c r="AK214" i="5" s="1"/>
  <c r="AL214" i="5" s="1"/>
  <c r="AJ213" i="5"/>
  <c r="AK213" i="5" s="1"/>
  <c r="AL213" i="5" s="1"/>
  <c r="AJ212" i="5"/>
  <c r="AK212" i="5" s="1"/>
  <c r="AL212" i="5" s="1"/>
  <c r="AJ211" i="5"/>
  <c r="AK211" i="5" s="1"/>
  <c r="AL211" i="5" s="1"/>
  <c r="AJ210" i="5"/>
  <c r="AK210" i="5" s="1"/>
  <c r="AL210" i="5" s="1"/>
  <c r="AJ96" i="5"/>
  <c r="AK96" i="5" s="1"/>
  <c r="AL96" i="5" s="1"/>
  <c r="AJ95" i="5"/>
  <c r="AK95" i="5" s="1"/>
  <c r="AL95" i="5" s="1"/>
  <c r="AJ94" i="5"/>
  <c r="AK94" i="5" s="1"/>
  <c r="AL94" i="5" s="1"/>
  <c r="AJ93" i="5"/>
  <c r="AK93" i="5" s="1"/>
  <c r="AJ178" i="5"/>
  <c r="AK178" i="5" s="1"/>
  <c r="AJ167" i="5"/>
  <c r="AK167" i="5" s="1"/>
  <c r="AL167" i="5" s="1"/>
  <c r="AJ166" i="5"/>
  <c r="AK166" i="5" s="1"/>
  <c r="AL166" i="5" s="1"/>
  <c r="AJ165" i="5"/>
  <c r="AK165" i="5" s="1"/>
  <c r="AL165" i="5" s="1"/>
  <c r="AJ164" i="5"/>
  <c r="AK164" i="5" s="1"/>
  <c r="AL164" i="5" s="1"/>
  <c r="AJ163" i="5"/>
  <c r="AK163" i="5" s="1"/>
  <c r="AJ202" i="5"/>
  <c r="AK202" i="5" s="1"/>
  <c r="AL202" i="5" s="1"/>
  <c r="AJ201" i="5"/>
  <c r="AK201" i="5" s="1"/>
  <c r="AL201" i="5" s="1"/>
  <c r="AJ11" i="5"/>
  <c r="AK11" i="5" s="1"/>
  <c r="AL11" i="5" s="1"/>
  <c r="AJ10" i="5"/>
  <c r="AK10" i="5" s="1"/>
  <c r="AL10" i="5" s="1"/>
  <c r="AJ9" i="5"/>
  <c r="AK9" i="5" s="1"/>
  <c r="AL9" i="5" s="1"/>
  <c r="AJ8" i="5"/>
  <c r="AK8" i="5" s="1"/>
  <c r="AL8" i="5" s="1"/>
  <c r="AJ7" i="5"/>
  <c r="AK7" i="5" s="1"/>
  <c r="AL7" i="5" s="1"/>
  <c r="AJ6" i="5"/>
  <c r="AK6" i="5" s="1"/>
  <c r="AL6" i="5" s="1"/>
  <c r="AJ5" i="5"/>
  <c r="AK5" i="5" s="1"/>
  <c r="AL5" i="5" s="1"/>
  <c r="AJ4" i="5"/>
  <c r="AK4" i="5" s="1"/>
  <c r="AL4" i="5" s="1"/>
  <c r="AJ128" i="5"/>
  <c r="AK128" i="5" s="1"/>
  <c r="AJ127" i="5"/>
  <c r="AK127" i="5" s="1"/>
  <c r="AL127" i="5" s="1"/>
  <c r="AJ126" i="5"/>
  <c r="AK126" i="5" s="1"/>
  <c r="AL126" i="5" s="1"/>
  <c r="AJ162" i="5"/>
  <c r="AK162" i="5" s="1"/>
  <c r="AL162" i="5" s="1"/>
  <c r="AJ157" i="5"/>
  <c r="AK157" i="5" s="1"/>
  <c r="AL157" i="5" s="1"/>
  <c r="AJ156" i="5"/>
  <c r="AK156" i="5" s="1"/>
  <c r="AL156" i="5" s="1"/>
  <c r="AJ155" i="5"/>
  <c r="AK155" i="5" s="1"/>
  <c r="AL155" i="5" s="1"/>
  <c r="AJ154" i="5"/>
  <c r="AK154" i="5" s="1"/>
  <c r="AL154" i="5" s="1"/>
  <c r="AJ153" i="5"/>
  <c r="AK153" i="5" s="1"/>
  <c r="AL153" i="5" s="1"/>
  <c r="AJ141" i="5"/>
  <c r="AK141" i="5" s="1"/>
  <c r="AL141" i="5" s="1"/>
  <c r="AJ140" i="5"/>
  <c r="AK140" i="5" s="1"/>
  <c r="AL140" i="5" s="1"/>
  <c r="AJ139" i="5"/>
  <c r="AK139" i="5" s="1"/>
  <c r="AL139" i="5" s="1"/>
  <c r="AJ138" i="5"/>
  <c r="AK138" i="5" s="1"/>
  <c r="AL138" i="5" s="1"/>
  <c r="AJ137" i="5"/>
  <c r="AK137" i="5" s="1"/>
  <c r="AL137" i="5" s="1"/>
  <c r="AJ200" i="5"/>
  <c r="AK200" i="5" s="1"/>
  <c r="AL200" i="5" s="1"/>
  <c r="AJ199" i="5"/>
  <c r="AK199" i="5" s="1"/>
  <c r="AL199" i="5" s="1"/>
  <c r="AJ112" i="5"/>
  <c r="AK112" i="5" s="1"/>
  <c r="AL112" i="5" s="1"/>
  <c r="AJ111" i="5"/>
  <c r="AK111" i="5" s="1"/>
  <c r="AL111" i="5" s="1"/>
  <c r="AJ110" i="5"/>
  <c r="AK110" i="5" s="1"/>
  <c r="AL110" i="5" s="1"/>
  <c r="AJ109" i="5"/>
  <c r="AK109" i="5" s="1"/>
  <c r="AL109" i="5" s="1"/>
  <c r="AJ108" i="5"/>
  <c r="AK108" i="5" s="1"/>
  <c r="AL108" i="5" s="1"/>
  <c r="AJ107" i="5"/>
  <c r="AK107" i="5" s="1"/>
  <c r="AL107" i="5" s="1"/>
  <c r="AJ106" i="5"/>
  <c r="AK106" i="5" s="1"/>
  <c r="AL106" i="5" s="1"/>
  <c r="AJ125" i="5"/>
  <c r="AK125" i="5" s="1"/>
  <c r="AJ124" i="5"/>
  <c r="AK124" i="5" s="1"/>
  <c r="AL124" i="5" s="1"/>
  <c r="AJ123" i="5"/>
  <c r="AK123" i="5" s="1"/>
  <c r="AL123" i="5" s="1"/>
  <c r="AJ122" i="5"/>
  <c r="AK122" i="5" s="1"/>
  <c r="AL122" i="5" s="1"/>
  <c r="AJ121" i="5"/>
  <c r="AK121" i="5" s="1"/>
  <c r="AL121" i="5" s="1"/>
  <c r="AJ105" i="5"/>
  <c r="AK105" i="5" s="1"/>
  <c r="AL105" i="5" s="1"/>
  <c r="AJ104" i="5"/>
  <c r="AK104" i="5" s="1"/>
  <c r="AL104" i="5" s="1"/>
  <c r="AJ103" i="5"/>
  <c r="AK103" i="5" s="1"/>
  <c r="AL103" i="5" s="1"/>
  <c r="AJ120" i="5"/>
  <c r="AK120" i="5" s="1"/>
  <c r="AL120" i="5" s="1"/>
  <c r="AJ119" i="5"/>
  <c r="AK119" i="5" s="1"/>
  <c r="AJ118" i="5"/>
  <c r="AK118" i="5" s="1"/>
  <c r="AL118" i="5" s="1"/>
  <c r="AJ117" i="5"/>
  <c r="AK117" i="5" s="1"/>
  <c r="AL117" i="5" s="1"/>
  <c r="AJ116" i="5"/>
  <c r="AK116" i="5" s="1"/>
  <c r="AL116" i="5" s="1"/>
  <c r="AJ115" i="5"/>
  <c r="AK115" i="5" s="1"/>
  <c r="AL115" i="5" s="1"/>
  <c r="AJ114" i="5"/>
  <c r="AK114" i="5" s="1"/>
  <c r="AJ92" i="5"/>
  <c r="AK92" i="5" s="1"/>
  <c r="AL92" i="5" s="1"/>
  <c r="AJ91" i="5"/>
  <c r="AK91" i="5" s="1"/>
  <c r="AL91" i="5" s="1"/>
  <c r="AJ90" i="5"/>
  <c r="AK90" i="5" s="1"/>
  <c r="AL90" i="5" s="1"/>
  <c r="AJ89" i="5"/>
  <c r="AK89" i="5" s="1"/>
  <c r="AL89" i="5" s="1"/>
  <c r="AJ88" i="5"/>
  <c r="AK88" i="5" s="1"/>
  <c r="AL88" i="5" s="1"/>
  <c r="AJ87" i="5"/>
  <c r="AK87" i="5" s="1"/>
  <c r="AL87" i="5" s="1"/>
  <c r="AJ86" i="5"/>
  <c r="AK86" i="5" s="1"/>
  <c r="AL86" i="5" s="1"/>
  <c r="AJ85" i="5"/>
  <c r="AK85" i="5" s="1"/>
  <c r="AL85" i="5" s="1"/>
  <c r="AJ84" i="5"/>
  <c r="AK84" i="5" s="1"/>
  <c r="AL84" i="5" s="1"/>
  <c r="AJ102" i="5"/>
  <c r="AK102" i="5" s="1"/>
  <c r="AL102" i="5" s="1"/>
  <c r="AJ101" i="5"/>
  <c r="AK101" i="5" s="1"/>
  <c r="AL101" i="5" s="1"/>
  <c r="AJ100" i="5"/>
  <c r="AK100" i="5" s="1"/>
  <c r="AL100" i="5" s="1"/>
  <c r="AJ99" i="5"/>
  <c r="AK99" i="5" s="1"/>
  <c r="AL99" i="5" s="1"/>
  <c r="AJ98" i="5"/>
  <c r="AK98" i="5" s="1"/>
  <c r="AL98" i="5" s="1"/>
  <c r="AJ3" i="5"/>
  <c r="AK3" i="5" s="1"/>
  <c r="AL3" i="5" s="1"/>
  <c r="AJ2" i="5"/>
  <c r="AK2" i="5" s="1"/>
  <c r="AL2" i="5" s="1"/>
  <c r="AJ136" i="5"/>
  <c r="AK136" i="5" s="1"/>
  <c r="AL136" i="5" s="1"/>
  <c r="AJ135" i="5"/>
  <c r="AK135" i="5" s="1"/>
  <c r="AL135" i="5" s="1"/>
  <c r="AJ134" i="5"/>
  <c r="AK134" i="5" s="1"/>
  <c r="AL134" i="5" s="1"/>
  <c r="AJ133" i="5"/>
  <c r="AK133" i="5" s="1"/>
  <c r="AL133" i="5" s="1"/>
  <c r="AJ132" i="5"/>
  <c r="AK132" i="5" s="1"/>
  <c r="AL132" i="5" s="1"/>
  <c r="AJ131" i="5"/>
  <c r="AK131" i="5" s="1"/>
  <c r="AL131" i="5" s="1"/>
  <c r="AJ130" i="5"/>
  <c r="AK130" i="5" s="1"/>
  <c r="AL130" i="5" s="1"/>
  <c r="AJ42" i="5"/>
  <c r="AK42" i="5" s="1"/>
  <c r="AL42" i="5" s="1"/>
  <c r="AJ32" i="5"/>
  <c r="AK32" i="5" s="1"/>
  <c r="AL32" i="5" s="1"/>
  <c r="AJ31" i="5"/>
  <c r="AK31" i="5" s="1"/>
  <c r="AL31" i="5" s="1"/>
  <c r="AJ30" i="5"/>
  <c r="AK30" i="5" s="1"/>
  <c r="AL30" i="5" s="1"/>
  <c r="AJ29" i="5"/>
  <c r="AK29" i="5" s="1"/>
  <c r="AL29" i="5" s="1"/>
  <c r="AJ28" i="5"/>
  <c r="AK28" i="5" s="1"/>
  <c r="AL28" i="5" s="1"/>
  <c r="AJ27" i="5"/>
  <c r="AK27" i="5" s="1"/>
  <c r="AL27" i="5" s="1"/>
  <c r="AJ26" i="5"/>
  <c r="AK26" i="5" s="1"/>
  <c r="AL26" i="5" s="1"/>
  <c r="AJ25" i="5"/>
  <c r="AK25" i="5" s="1"/>
  <c r="AL25" i="5" s="1"/>
  <c r="AJ24" i="5"/>
  <c r="AK24" i="5" s="1"/>
  <c r="AL24" i="5" s="1"/>
  <c r="AJ23" i="5"/>
  <c r="AK23" i="5" s="1"/>
  <c r="AL23" i="5" s="1"/>
  <c r="AJ22" i="5"/>
  <c r="AK22" i="5" s="1"/>
  <c r="AL22" i="5" s="1"/>
  <c r="AJ20" i="5"/>
  <c r="AK20" i="5" s="1"/>
  <c r="AL20" i="5" s="1"/>
  <c r="AJ19" i="5"/>
  <c r="AK19" i="5" s="1"/>
  <c r="AL19" i="5" s="1"/>
  <c r="AJ18" i="5"/>
  <c r="AK18" i="5" s="1"/>
  <c r="AL18" i="5" s="1"/>
  <c r="AJ198" i="5"/>
  <c r="AK198" i="5" s="1"/>
  <c r="AL198" i="5" s="1"/>
  <c r="AJ197" i="5"/>
  <c r="AK197" i="5" s="1"/>
  <c r="AL197" i="5" s="1"/>
  <c r="AJ196" i="5"/>
  <c r="AK196" i="5" s="1"/>
  <c r="AL196" i="5" s="1"/>
  <c r="AJ195" i="5"/>
  <c r="AK195" i="5" s="1"/>
  <c r="AL195" i="5" s="1"/>
  <c r="AJ194" i="5"/>
  <c r="AK194" i="5" s="1"/>
  <c r="AL194" i="5" s="1"/>
  <c r="AJ83" i="5"/>
  <c r="AK83" i="5" s="1"/>
  <c r="AL83" i="5" s="1"/>
  <c r="AJ82" i="5"/>
  <c r="AK82" i="5" s="1"/>
  <c r="AL82" i="5" s="1"/>
  <c r="AJ64" i="5"/>
  <c r="AK64" i="5" s="1"/>
  <c r="AL64" i="5" s="1"/>
  <c r="AJ63" i="5"/>
  <c r="AK63" i="5" s="1"/>
  <c r="AL63" i="5" s="1"/>
  <c r="AJ62" i="5"/>
  <c r="AK62" i="5" s="1"/>
  <c r="AL62" i="5" s="1"/>
  <c r="AJ61" i="5"/>
  <c r="AK61" i="5" s="1"/>
  <c r="AL61" i="5" s="1"/>
  <c r="AJ60" i="5"/>
  <c r="AK60" i="5" s="1"/>
  <c r="AL60" i="5" s="1"/>
  <c r="AJ59" i="5"/>
  <c r="AK59" i="5" s="1"/>
  <c r="AL59" i="5" s="1"/>
  <c r="AJ58" i="5"/>
  <c r="AK58" i="5" s="1"/>
  <c r="AL58" i="5" s="1"/>
  <c r="AJ57" i="5"/>
  <c r="AK57" i="5" s="1"/>
  <c r="AL57" i="5" s="1"/>
  <c r="AJ56" i="5"/>
  <c r="AK56" i="5" s="1"/>
  <c r="AL56" i="5" s="1"/>
  <c r="AJ55" i="5"/>
  <c r="AK55" i="5" s="1"/>
  <c r="AL55" i="5" s="1"/>
  <c r="AJ54" i="5"/>
  <c r="AK54" i="5" s="1"/>
  <c r="AL54" i="5" s="1"/>
  <c r="AJ53" i="5"/>
  <c r="AK53" i="5" s="1"/>
  <c r="AL53" i="5" s="1"/>
  <c r="AJ52" i="5"/>
  <c r="AK52" i="5" s="1"/>
  <c r="AL52" i="5" s="1"/>
  <c r="AJ51" i="5"/>
  <c r="AK51" i="5" s="1"/>
  <c r="AL51" i="5" s="1"/>
  <c r="AJ50" i="5"/>
  <c r="AK50" i="5" s="1"/>
  <c r="AL50" i="5" s="1"/>
  <c r="AJ66" i="5"/>
  <c r="AK66" i="5" s="1"/>
  <c r="AL66" i="5" s="1"/>
  <c r="AJ67" i="5"/>
  <c r="AK67" i="5" s="1"/>
  <c r="AL67" i="5" s="1"/>
  <c r="AJ68" i="5"/>
  <c r="AK68" i="5" s="1"/>
  <c r="AL68" i="5" s="1"/>
  <c r="AJ69" i="5"/>
  <c r="AK69" i="5" s="1"/>
  <c r="AL69" i="5" s="1"/>
  <c r="AJ70" i="5"/>
  <c r="AK70" i="5" s="1"/>
  <c r="AL70" i="5" s="1"/>
  <c r="AJ71" i="5"/>
  <c r="AK71" i="5" s="1"/>
  <c r="AL71" i="5" s="1"/>
  <c r="AJ72" i="5"/>
  <c r="AK72" i="5" s="1"/>
  <c r="AL72" i="5" s="1"/>
  <c r="AJ73" i="5"/>
  <c r="AK73" i="5" s="1"/>
  <c r="AL73" i="5" s="1"/>
  <c r="AJ74" i="5"/>
  <c r="AK74" i="5" s="1"/>
  <c r="AL74" i="5" s="1"/>
  <c r="AJ75" i="5"/>
  <c r="AK75" i="5" s="1"/>
  <c r="AL75" i="5" s="1"/>
  <c r="AJ76" i="5"/>
  <c r="AK76" i="5" s="1"/>
  <c r="AL76" i="5" s="1"/>
  <c r="AJ77" i="5"/>
  <c r="AK77" i="5" s="1"/>
  <c r="AL77" i="5" s="1"/>
  <c r="AJ78" i="5"/>
  <c r="AK78" i="5" s="1"/>
  <c r="AL78" i="5" s="1"/>
  <c r="AJ79" i="5"/>
  <c r="AK79" i="5" s="1"/>
  <c r="AL79" i="5" s="1"/>
  <c r="AJ80" i="5"/>
  <c r="AK80" i="5" s="1"/>
  <c r="AL80" i="5" s="1"/>
  <c r="Z176" i="5"/>
  <c r="Z175" i="5"/>
  <c r="Z42" i="5"/>
  <c r="Z32" i="5"/>
  <c r="Z31" i="5"/>
  <c r="Z30" i="5"/>
  <c r="Z29" i="5"/>
  <c r="Z28" i="5"/>
  <c r="Z27" i="5"/>
  <c r="Z26" i="5"/>
  <c r="Z25" i="5"/>
  <c r="Z24" i="5"/>
  <c r="Z23" i="5"/>
  <c r="Z22" i="5"/>
  <c r="Z20" i="5"/>
  <c r="Z19" i="5"/>
  <c r="Z18" i="5"/>
  <c r="M3" i="6"/>
  <c r="M4" i="6"/>
  <c r="M5" i="6"/>
  <c r="M6" i="6"/>
  <c r="M7" i="6"/>
  <c r="J28" i="6"/>
  <c r="Z198" i="5"/>
  <c r="Z197" i="5"/>
  <c r="Z196" i="5"/>
  <c r="Z195" i="5"/>
  <c r="Z194" i="5"/>
  <c r="Z83" i="5"/>
  <c r="Z82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34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34" i="5"/>
  <c r="Q35" i="5"/>
  <c r="Q36" i="5"/>
  <c r="Q37" i="5"/>
  <c r="Q38" i="5"/>
  <c r="Q39" i="5"/>
  <c r="Q40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82" i="5"/>
  <c r="Q83" i="5"/>
  <c r="Q194" i="5"/>
  <c r="Q195" i="5"/>
  <c r="Q196" i="5"/>
  <c r="Q197" i="5"/>
  <c r="Q198" i="5"/>
  <c r="Q146" i="5"/>
  <c r="Q147" i="5"/>
  <c r="Q148" i="5"/>
  <c r="Q149" i="5"/>
  <c r="Q150" i="5"/>
  <c r="Q151" i="5"/>
  <c r="Q152" i="5"/>
  <c r="Q18" i="5"/>
  <c r="Q19" i="5"/>
  <c r="Q20" i="5"/>
  <c r="Q22" i="5"/>
  <c r="Q23" i="5"/>
  <c r="Q24" i="5"/>
  <c r="Q25" i="5"/>
  <c r="Q26" i="5"/>
  <c r="Q27" i="5"/>
  <c r="Q28" i="5"/>
  <c r="Q29" i="5"/>
  <c r="Q30" i="5"/>
  <c r="Q31" i="5"/>
  <c r="Q32" i="5"/>
  <c r="Q42" i="5"/>
  <c r="Q130" i="5"/>
  <c r="Q131" i="5"/>
  <c r="Q132" i="5"/>
  <c r="Q133" i="5"/>
  <c r="Q134" i="5"/>
  <c r="Q135" i="5"/>
  <c r="Q136" i="5"/>
  <c r="Q2" i="5"/>
  <c r="Q3" i="5"/>
  <c r="Q98" i="5"/>
  <c r="Q99" i="5"/>
  <c r="Q100" i="5"/>
  <c r="Q101" i="5"/>
  <c r="Q102" i="5"/>
  <c r="Q84" i="5"/>
  <c r="Q85" i="5"/>
  <c r="Q86" i="5"/>
  <c r="Q87" i="5"/>
  <c r="Q88" i="5"/>
  <c r="Q89" i="5"/>
  <c r="Q90" i="5"/>
  <c r="Q91" i="5"/>
  <c r="Q92" i="5"/>
  <c r="Q114" i="5"/>
  <c r="Q115" i="5"/>
  <c r="Q116" i="5"/>
  <c r="Q117" i="5"/>
  <c r="Q118" i="5"/>
  <c r="Q119" i="5"/>
  <c r="Q120" i="5"/>
  <c r="Q103" i="5"/>
  <c r="Q104" i="5"/>
  <c r="Q105" i="5"/>
  <c r="Q121" i="5"/>
  <c r="Q122" i="5"/>
  <c r="Q123" i="5"/>
  <c r="Q124" i="5"/>
  <c r="Q125" i="5"/>
  <c r="Q137" i="5"/>
  <c r="Q138" i="5"/>
  <c r="Q139" i="5"/>
  <c r="Q140" i="5"/>
  <c r="Q141" i="5"/>
  <c r="Q106" i="5"/>
  <c r="Q107" i="5"/>
  <c r="Q108" i="5"/>
  <c r="Q109" i="5"/>
  <c r="Q110" i="5"/>
  <c r="Q111" i="5"/>
  <c r="Q112" i="5"/>
  <c r="Q199" i="5"/>
  <c r="Q200" i="5"/>
  <c r="Q153" i="5"/>
  <c r="Q154" i="5"/>
  <c r="Q155" i="5"/>
  <c r="Q156" i="5"/>
  <c r="Q157" i="5"/>
  <c r="Q162" i="5"/>
  <c r="Q126" i="5"/>
  <c r="Q127" i="5"/>
  <c r="Q128" i="5"/>
  <c r="Q4" i="5"/>
  <c r="Q5" i="5"/>
  <c r="Q6" i="5"/>
  <c r="Q7" i="5"/>
  <c r="Q8" i="5"/>
  <c r="Q9" i="5"/>
  <c r="Q10" i="5"/>
  <c r="Q11" i="5"/>
  <c r="Q201" i="5"/>
  <c r="Q202" i="5"/>
  <c r="Q163" i="5"/>
  <c r="Q164" i="5"/>
  <c r="Q165" i="5"/>
  <c r="Q166" i="5"/>
  <c r="Q167" i="5"/>
  <c r="Q178" i="5"/>
  <c r="Q93" i="5"/>
  <c r="Q94" i="5"/>
  <c r="Q95" i="5"/>
  <c r="Q96" i="5"/>
  <c r="Q210" i="5"/>
  <c r="Q211" i="5"/>
  <c r="Q212" i="5"/>
  <c r="Q213" i="5"/>
  <c r="Q214" i="5"/>
  <c r="Q179" i="5"/>
  <c r="Q180" i="5"/>
  <c r="Q181" i="5"/>
  <c r="Q182" i="5"/>
  <c r="Q183" i="5"/>
  <c r="Q184" i="5"/>
  <c r="Q215" i="5"/>
  <c r="Q216" i="5"/>
  <c r="Q217" i="5"/>
  <c r="Q218" i="5"/>
  <c r="Q219" i="5"/>
  <c r="Q12" i="5"/>
  <c r="Q13" i="5"/>
  <c r="Q14" i="5"/>
  <c r="Q15" i="5"/>
  <c r="Q16" i="5"/>
  <c r="Q185" i="5"/>
  <c r="Q186" i="5"/>
  <c r="Q187" i="5"/>
  <c r="Q188" i="5"/>
  <c r="Q189" i="5"/>
  <c r="Q158" i="5"/>
  <c r="Q159" i="5"/>
  <c r="Q160" i="5"/>
  <c r="Q43" i="5"/>
  <c r="Q44" i="5"/>
  <c r="Q45" i="5"/>
  <c r="Q46" i="5"/>
  <c r="Q47" i="5"/>
  <c r="Q48" i="5"/>
  <c r="Q190" i="5"/>
  <c r="Q191" i="5"/>
  <c r="Q192" i="5"/>
  <c r="Q203" i="5"/>
  <c r="Q204" i="5"/>
  <c r="Q205" i="5"/>
  <c r="Q206" i="5"/>
  <c r="Q207" i="5"/>
  <c r="Q208" i="5"/>
  <c r="Q220" i="5"/>
  <c r="Q168" i="5"/>
  <c r="Q169" i="5"/>
  <c r="Q170" i="5"/>
  <c r="Q171" i="5"/>
  <c r="Q172" i="5"/>
  <c r="Q173" i="5"/>
  <c r="Q174" i="5"/>
  <c r="Q175" i="5"/>
  <c r="Q176" i="5"/>
  <c r="Q142" i="5"/>
  <c r="Q143" i="5"/>
  <c r="Q144" i="5"/>
  <c r="J3" i="2"/>
  <c r="J4" i="2"/>
  <c r="J5" i="2"/>
  <c r="J512" i="2"/>
  <c r="J7" i="2"/>
  <c r="J8" i="2"/>
  <c r="J9" i="2"/>
  <c r="J10" i="2"/>
  <c r="J11" i="2"/>
  <c r="J12" i="2"/>
  <c r="J13" i="2"/>
  <c r="J14" i="2"/>
  <c r="J15" i="2"/>
  <c r="J530" i="2"/>
  <c r="J17" i="2"/>
  <c r="J18" i="2"/>
  <c r="J19" i="2"/>
  <c r="J20" i="2"/>
  <c r="J21" i="2"/>
  <c r="J22" i="2"/>
  <c r="J23" i="2"/>
  <c r="J541" i="2"/>
  <c r="J25" i="2"/>
  <c r="J26" i="2"/>
  <c r="J27" i="2"/>
  <c r="J28" i="2"/>
  <c r="J29" i="2"/>
  <c r="J30" i="2"/>
  <c r="J31" i="2"/>
  <c r="J32" i="2"/>
  <c r="J33" i="2"/>
  <c r="J34" i="2"/>
  <c r="J35" i="2"/>
  <c r="J36" i="2"/>
  <c r="J48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492" i="2"/>
  <c r="J53" i="2"/>
  <c r="J54" i="2"/>
  <c r="J55" i="2"/>
  <c r="J56" i="2"/>
  <c r="J57" i="2"/>
  <c r="J500" i="2"/>
  <c r="J59" i="2"/>
  <c r="J60" i="2"/>
  <c r="J61" i="2"/>
  <c r="J62" i="2"/>
  <c r="J63" i="2"/>
  <c r="J64" i="2"/>
  <c r="J65" i="2"/>
  <c r="J66" i="2"/>
  <c r="J67" i="2"/>
  <c r="J184" i="2"/>
  <c r="J69" i="2"/>
  <c r="J70" i="2"/>
  <c r="J71" i="2"/>
  <c r="J72" i="2"/>
  <c r="J73" i="2"/>
  <c r="J74" i="2"/>
  <c r="J75" i="2"/>
  <c r="J76" i="2"/>
  <c r="J191" i="2"/>
  <c r="J78" i="2"/>
  <c r="J79" i="2"/>
  <c r="J80" i="2"/>
  <c r="J81" i="2"/>
  <c r="J82" i="2"/>
  <c r="J213" i="2"/>
  <c r="J84" i="2"/>
  <c r="J85" i="2"/>
  <c r="J86" i="2"/>
  <c r="J87" i="2"/>
  <c r="J88" i="2"/>
  <c r="J89" i="2"/>
  <c r="J90" i="2"/>
  <c r="J91" i="2"/>
  <c r="J160" i="2"/>
  <c r="J93" i="2"/>
  <c r="J94" i="2"/>
  <c r="J95" i="2"/>
  <c r="J96" i="2"/>
  <c r="J97" i="2"/>
  <c r="J98" i="2"/>
  <c r="J12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68" i="2"/>
  <c r="J119" i="2"/>
  <c r="J120" i="2"/>
  <c r="J121" i="2"/>
  <c r="J122" i="2"/>
  <c r="J123" i="2"/>
  <c r="J124" i="2"/>
  <c r="J125" i="2"/>
  <c r="J126" i="2"/>
  <c r="J127" i="2"/>
  <c r="J128" i="2"/>
  <c r="J173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92" i="2"/>
  <c r="J161" i="2"/>
  <c r="J162" i="2"/>
  <c r="J163" i="2"/>
  <c r="J164" i="2"/>
  <c r="J165" i="2"/>
  <c r="J166" i="2"/>
  <c r="J167" i="2"/>
  <c r="J99" i="2"/>
  <c r="J169" i="2"/>
  <c r="J170" i="2"/>
  <c r="J171" i="2"/>
  <c r="J172" i="2"/>
  <c r="J804" i="2"/>
  <c r="J174" i="2"/>
  <c r="J175" i="2"/>
  <c r="J176" i="2"/>
  <c r="J177" i="2"/>
  <c r="J178" i="2"/>
  <c r="J179" i="2"/>
  <c r="J180" i="2"/>
  <c r="J181" i="2"/>
  <c r="J182" i="2"/>
  <c r="J183" i="2"/>
  <c r="J68" i="2"/>
  <c r="J185" i="2"/>
  <c r="J186" i="2"/>
  <c r="J187" i="2"/>
  <c r="J188" i="2"/>
  <c r="J189" i="2"/>
  <c r="J190" i="2"/>
  <c r="J77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83" i="2"/>
  <c r="J214" i="2"/>
  <c r="J215" i="2"/>
  <c r="J216" i="2"/>
  <c r="J217" i="2"/>
  <c r="J218" i="2"/>
  <c r="J219" i="2"/>
  <c r="J220" i="2"/>
  <c r="J37" i="2"/>
  <c r="J222" i="2"/>
  <c r="J223" i="2"/>
  <c r="J224" i="2"/>
  <c r="J225" i="2"/>
  <c r="J226" i="2"/>
  <c r="J227" i="2"/>
  <c r="J228" i="2"/>
  <c r="J229" i="2"/>
  <c r="J230" i="2"/>
  <c r="J52" i="2"/>
  <c r="J232" i="2"/>
  <c r="J233" i="2"/>
  <c r="J234" i="2"/>
  <c r="J235" i="2"/>
  <c r="J236" i="2"/>
  <c r="J237" i="2"/>
  <c r="J238" i="2"/>
  <c r="J239" i="2"/>
  <c r="J58" i="2"/>
  <c r="J241" i="2"/>
  <c r="J242" i="2"/>
  <c r="J243" i="2"/>
  <c r="J244" i="2"/>
  <c r="J245" i="2"/>
  <c r="J246" i="2"/>
  <c r="J6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16" i="2"/>
  <c r="J272" i="2"/>
  <c r="J273" i="2"/>
  <c r="J274" i="2"/>
  <c r="J24" i="2"/>
  <c r="J276" i="2"/>
  <c r="J277" i="2"/>
  <c r="J278" i="2"/>
  <c r="J279" i="2"/>
  <c r="J280" i="2"/>
  <c r="J22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453" i="2"/>
  <c r="J295" i="2"/>
  <c r="J296" i="2"/>
  <c r="J297" i="2"/>
  <c r="J298" i="2"/>
  <c r="J299" i="2"/>
  <c r="J300" i="2"/>
  <c r="J301" i="2"/>
  <c r="J302" i="2"/>
  <c r="J303" i="2"/>
  <c r="J304" i="2"/>
  <c r="J305" i="2"/>
  <c r="J472" i="2"/>
  <c r="J307" i="2"/>
  <c r="J308" i="2"/>
  <c r="J309" i="2"/>
  <c r="J310" i="2"/>
  <c r="J311" i="2"/>
  <c r="J312" i="2"/>
  <c r="J313" i="2"/>
  <c r="J314" i="2"/>
  <c r="J315" i="2"/>
  <c r="J316" i="2"/>
  <c r="J231" i="2"/>
  <c r="J318" i="2"/>
  <c r="J319" i="2"/>
  <c r="J320" i="2"/>
  <c r="J321" i="2"/>
  <c r="J322" i="2"/>
  <c r="J323" i="2"/>
  <c r="J324" i="2"/>
  <c r="J480" i="2"/>
  <c r="J326" i="2"/>
  <c r="J327" i="2"/>
  <c r="J328" i="2"/>
  <c r="J329" i="2"/>
  <c r="J330" i="2"/>
  <c r="J331" i="2"/>
  <c r="J332" i="2"/>
  <c r="J427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435" i="2"/>
  <c r="J348" i="2"/>
  <c r="J349" i="2"/>
  <c r="J350" i="2"/>
  <c r="J351" i="2"/>
  <c r="J352" i="2"/>
  <c r="J353" i="2"/>
  <c r="J354" i="2"/>
  <c r="J355" i="2"/>
  <c r="J356" i="2"/>
  <c r="J445" i="2"/>
  <c r="J358" i="2"/>
  <c r="J359" i="2"/>
  <c r="J360" i="2"/>
  <c r="J361" i="2"/>
  <c r="J362" i="2"/>
  <c r="J395" i="2"/>
  <c r="J364" i="2"/>
  <c r="J365" i="2"/>
  <c r="J366" i="2"/>
  <c r="J367" i="2"/>
  <c r="J368" i="2"/>
  <c r="J369" i="2"/>
  <c r="J370" i="2"/>
  <c r="J371" i="2"/>
  <c r="J372" i="2"/>
  <c r="J406" i="2"/>
  <c r="J374" i="2"/>
  <c r="J375" i="2"/>
  <c r="J376" i="2"/>
  <c r="J377" i="2"/>
  <c r="J378" i="2"/>
  <c r="J379" i="2"/>
  <c r="J380" i="2"/>
  <c r="J373" i="2"/>
  <c r="J382" i="2"/>
  <c r="J383" i="2"/>
  <c r="J384" i="2"/>
  <c r="J385" i="2"/>
  <c r="J386" i="2"/>
  <c r="J387" i="2"/>
  <c r="J388" i="2"/>
  <c r="J389" i="2"/>
  <c r="J420" i="2"/>
  <c r="J391" i="2"/>
  <c r="J392" i="2"/>
  <c r="J393" i="2"/>
  <c r="J394" i="2"/>
  <c r="J381" i="2"/>
  <c r="J396" i="2"/>
  <c r="J397" i="2"/>
  <c r="J398" i="2"/>
  <c r="J399" i="2"/>
  <c r="J400" i="2"/>
  <c r="J401" i="2"/>
  <c r="J402" i="2"/>
  <c r="J403" i="2"/>
  <c r="J404" i="2"/>
  <c r="J405" i="2"/>
  <c r="J390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347" i="2"/>
  <c r="J421" i="2"/>
  <c r="J422" i="2"/>
  <c r="J423" i="2"/>
  <c r="J424" i="2"/>
  <c r="J425" i="2"/>
  <c r="J426" i="2"/>
  <c r="J357" i="2"/>
  <c r="J428" i="2"/>
  <c r="J429" i="2"/>
  <c r="J430" i="2"/>
  <c r="J431" i="2"/>
  <c r="J432" i="2"/>
  <c r="J433" i="2"/>
  <c r="J434" i="2"/>
  <c r="J363" i="2"/>
  <c r="J436" i="2"/>
  <c r="J437" i="2"/>
  <c r="J438" i="2"/>
  <c r="J439" i="2"/>
  <c r="J440" i="2"/>
  <c r="J441" i="2"/>
  <c r="J442" i="2"/>
  <c r="J443" i="2"/>
  <c r="J444" i="2"/>
  <c r="J317" i="2"/>
  <c r="J446" i="2"/>
  <c r="J447" i="2"/>
  <c r="J448" i="2"/>
  <c r="J449" i="2"/>
  <c r="J450" i="2"/>
  <c r="J451" i="2"/>
  <c r="J452" i="2"/>
  <c r="J325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813" i="2"/>
  <c r="J473" i="2"/>
  <c r="J474" i="2"/>
  <c r="J475" i="2"/>
  <c r="J476" i="2"/>
  <c r="J477" i="2"/>
  <c r="J478" i="2"/>
  <c r="J479" i="2"/>
  <c r="J818" i="2"/>
  <c r="J481" i="2"/>
  <c r="J482" i="2"/>
  <c r="J483" i="2"/>
  <c r="J484" i="2"/>
  <c r="J485" i="2"/>
  <c r="J486" i="2"/>
  <c r="J823" i="2"/>
  <c r="J488" i="2"/>
  <c r="J489" i="2"/>
  <c r="J490" i="2"/>
  <c r="J491" i="2"/>
  <c r="J333" i="2"/>
  <c r="J493" i="2"/>
  <c r="J494" i="2"/>
  <c r="J495" i="2"/>
  <c r="J496" i="2"/>
  <c r="J497" i="2"/>
  <c r="J498" i="2"/>
  <c r="J499" i="2"/>
  <c r="J828" i="2"/>
  <c r="J501" i="2"/>
  <c r="J502" i="2"/>
  <c r="J503" i="2"/>
  <c r="J504" i="2"/>
  <c r="J505" i="2"/>
  <c r="J506" i="2"/>
  <c r="J507" i="2"/>
  <c r="J508" i="2"/>
  <c r="J509" i="2"/>
  <c r="J510" i="2"/>
  <c r="J511" i="2"/>
  <c r="J247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240" i="2"/>
  <c r="J531" i="2"/>
  <c r="J532" i="2"/>
  <c r="J533" i="2"/>
  <c r="J534" i="2"/>
  <c r="J535" i="2"/>
  <c r="J536" i="2"/>
  <c r="J537" i="2"/>
  <c r="J538" i="2"/>
  <c r="J539" i="2"/>
  <c r="J540" i="2"/>
  <c r="J118" i="2"/>
  <c r="J542" i="2"/>
  <c r="J543" i="2"/>
  <c r="J544" i="2"/>
  <c r="J545" i="2"/>
  <c r="J281" i="2"/>
  <c r="J547" i="2"/>
  <c r="J548" i="2"/>
  <c r="J549" i="2"/>
  <c r="J550" i="2"/>
  <c r="J551" i="2"/>
  <c r="J294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834" i="2"/>
  <c r="J571" i="2"/>
  <c r="J572" i="2"/>
  <c r="J573" i="2"/>
  <c r="J574" i="2"/>
  <c r="J575" i="2"/>
  <c r="J839" i="2"/>
  <c r="J577" i="2"/>
  <c r="J578" i="2"/>
  <c r="J579" i="2"/>
  <c r="J580" i="2"/>
  <c r="J306" i="2"/>
  <c r="J582" i="2"/>
  <c r="J583" i="2"/>
  <c r="J584" i="2"/>
  <c r="J585" i="2"/>
  <c r="J586" i="2"/>
  <c r="J723" i="2"/>
  <c r="J588" i="2"/>
  <c r="J589" i="2"/>
  <c r="J590" i="2"/>
  <c r="J591" i="2"/>
  <c r="J592" i="2"/>
  <c r="J593" i="2"/>
  <c r="J594" i="2"/>
  <c r="J595" i="2"/>
  <c r="J596" i="2"/>
  <c r="J597" i="2"/>
  <c r="J598" i="2"/>
  <c r="J641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47" i="2"/>
  <c r="J613" i="2"/>
  <c r="J614" i="2"/>
  <c r="J615" i="2"/>
  <c r="J616" i="2"/>
  <c r="J617" i="2"/>
  <c r="J618" i="2"/>
  <c r="J619" i="2"/>
  <c r="J620" i="2"/>
  <c r="J621" i="2"/>
  <c r="J654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12" i="2"/>
  <c r="J642" i="2"/>
  <c r="J643" i="2"/>
  <c r="J644" i="2"/>
  <c r="J645" i="2"/>
  <c r="J646" i="2"/>
  <c r="J581" i="2"/>
  <c r="J648" i="2"/>
  <c r="J649" i="2"/>
  <c r="J650" i="2"/>
  <c r="J651" i="2"/>
  <c r="J652" i="2"/>
  <c r="J653" i="2"/>
  <c r="J587" i="2"/>
  <c r="J655" i="2"/>
  <c r="J656" i="2"/>
  <c r="J657" i="2"/>
  <c r="J658" i="2"/>
  <c r="J659" i="2"/>
  <c r="J660" i="2"/>
  <c r="J622" i="2"/>
  <c r="J662" i="2"/>
  <c r="J663" i="2"/>
  <c r="J664" i="2"/>
  <c r="J665" i="2"/>
  <c r="J666" i="2"/>
  <c r="J667" i="2"/>
  <c r="J668" i="2"/>
  <c r="J669" i="2"/>
  <c r="J670" i="2"/>
  <c r="J671" i="2"/>
  <c r="J599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570" i="2"/>
  <c r="J691" i="2"/>
  <c r="J692" i="2"/>
  <c r="J693" i="2"/>
  <c r="J694" i="2"/>
  <c r="J695" i="2"/>
  <c r="J696" i="2"/>
  <c r="J661" i="2"/>
  <c r="J698" i="2"/>
  <c r="J699" i="2"/>
  <c r="J700" i="2"/>
  <c r="J701" i="2"/>
  <c r="J702" i="2"/>
  <c r="J703" i="2"/>
  <c r="J704" i="2"/>
  <c r="J705" i="2"/>
  <c r="J706" i="2"/>
  <c r="J707" i="2"/>
  <c r="J708" i="2"/>
  <c r="J576" i="2"/>
  <c r="J710" i="2"/>
  <c r="J711" i="2"/>
  <c r="J712" i="2"/>
  <c r="J713" i="2"/>
  <c r="J546" i="2"/>
  <c r="J715" i="2"/>
  <c r="J716" i="2"/>
  <c r="J717" i="2"/>
  <c r="J718" i="2"/>
  <c r="J719" i="2"/>
  <c r="J720" i="2"/>
  <c r="J552" i="2"/>
  <c r="J722" i="2"/>
  <c r="J672" i="2"/>
  <c r="J724" i="2"/>
  <c r="J725" i="2"/>
  <c r="J726" i="2"/>
  <c r="J727" i="2"/>
  <c r="J728" i="2"/>
  <c r="J729" i="2"/>
  <c r="J730" i="2"/>
  <c r="J731" i="2"/>
  <c r="J732" i="2"/>
  <c r="J709" i="2"/>
  <c r="J734" i="2"/>
  <c r="J735" i="2"/>
  <c r="J736" i="2"/>
  <c r="J737" i="2"/>
  <c r="J738" i="2"/>
  <c r="J739" i="2"/>
  <c r="J714" i="2"/>
  <c r="J741" i="2"/>
  <c r="J742" i="2"/>
  <c r="J743" i="2"/>
  <c r="J744" i="2"/>
  <c r="J745" i="2"/>
  <c r="J746" i="2"/>
  <c r="J747" i="2"/>
  <c r="J748" i="2"/>
  <c r="J749" i="2"/>
  <c r="J750" i="2"/>
  <c r="J72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271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275" i="2"/>
  <c r="J782" i="2"/>
  <c r="J783" i="2"/>
  <c r="J784" i="2"/>
  <c r="J785" i="2"/>
  <c r="J786" i="2"/>
  <c r="J787" i="2"/>
  <c r="J690" i="2"/>
  <c r="J789" i="2"/>
  <c r="J790" i="2"/>
  <c r="J791" i="2"/>
  <c r="J792" i="2"/>
  <c r="J793" i="2"/>
  <c r="J794" i="2"/>
  <c r="J697" i="2"/>
  <c r="J796" i="2"/>
  <c r="J797" i="2"/>
  <c r="J798" i="2"/>
  <c r="J799" i="2"/>
  <c r="J800" i="2"/>
  <c r="J801" i="2"/>
  <c r="J802" i="2"/>
  <c r="J803" i="2"/>
  <c r="J733" i="2"/>
  <c r="J805" i="2"/>
  <c r="J806" i="2"/>
  <c r="J807" i="2"/>
  <c r="J808" i="2"/>
  <c r="J809" i="2"/>
  <c r="J810" i="2"/>
  <c r="J811" i="2"/>
  <c r="J812" i="2"/>
  <c r="J751" i="2"/>
  <c r="J814" i="2"/>
  <c r="J815" i="2"/>
  <c r="J816" i="2"/>
  <c r="J817" i="2"/>
  <c r="J781" i="2"/>
  <c r="J819" i="2"/>
  <c r="J820" i="2"/>
  <c r="J821" i="2"/>
  <c r="J822" i="2"/>
  <c r="J788" i="2"/>
  <c r="J824" i="2"/>
  <c r="J825" i="2"/>
  <c r="J826" i="2"/>
  <c r="J827" i="2"/>
  <c r="J795" i="2"/>
  <c r="J829" i="2"/>
  <c r="J830" i="2"/>
  <c r="J831" i="2"/>
  <c r="J832" i="2"/>
  <c r="J833" i="2"/>
  <c r="J765" i="2"/>
  <c r="J835" i="2"/>
  <c r="J836" i="2"/>
  <c r="J837" i="2"/>
  <c r="J838" i="2"/>
  <c r="J740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2" i="2"/>
  <c r="K3" i="2"/>
  <c r="K4" i="2"/>
  <c r="K5" i="2"/>
  <c r="K512" i="2"/>
  <c r="K7" i="2"/>
  <c r="K8" i="2"/>
  <c r="K9" i="2"/>
  <c r="K10" i="2"/>
  <c r="K11" i="2"/>
  <c r="K12" i="2"/>
  <c r="K13" i="2"/>
  <c r="K14" i="2"/>
  <c r="K15" i="2"/>
  <c r="K530" i="2"/>
  <c r="K17" i="2"/>
  <c r="K18" i="2"/>
  <c r="K19" i="2"/>
  <c r="K20" i="2"/>
  <c r="K21" i="2"/>
  <c r="K22" i="2"/>
  <c r="K23" i="2"/>
  <c r="K541" i="2"/>
  <c r="K25" i="2"/>
  <c r="K26" i="2"/>
  <c r="K27" i="2"/>
  <c r="K28" i="2"/>
  <c r="K29" i="2"/>
  <c r="K30" i="2"/>
  <c r="K31" i="2"/>
  <c r="K32" i="2"/>
  <c r="K33" i="2"/>
  <c r="K34" i="2"/>
  <c r="K35" i="2"/>
  <c r="K36" i="2"/>
  <c r="K48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492" i="2"/>
  <c r="K53" i="2"/>
  <c r="K54" i="2"/>
  <c r="K55" i="2"/>
  <c r="K56" i="2"/>
  <c r="K57" i="2"/>
  <c r="K500" i="2"/>
  <c r="K59" i="2"/>
  <c r="K60" i="2"/>
  <c r="K61" i="2"/>
  <c r="K62" i="2"/>
  <c r="K63" i="2"/>
  <c r="K64" i="2"/>
  <c r="K65" i="2"/>
  <c r="K66" i="2"/>
  <c r="K67" i="2"/>
  <c r="K184" i="2"/>
  <c r="K69" i="2"/>
  <c r="K70" i="2"/>
  <c r="K71" i="2"/>
  <c r="K72" i="2"/>
  <c r="K73" i="2"/>
  <c r="K74" i="2"/>
  <c r="K75" i="2"/>
  <c r="K76" i="2"/>
  <c r="K191" i="2"/>
  <c r="K78" i="2"/>
  <c r="K79" i="2"/>
  <c r="K80" i="2"/>
  <c r="K81" i="2"/>
  <c r="K82" i="2"/>
  <c r="K213" i="2"/>
  <c r="K84" i="2"/>
  <c r="K85" i="2"/>
  <c r="K86" i="2"/>
  <c r="K87" i="2"/>
  <c r="K88" i="2"/>
  <c r="K89" i="2"/>
  <c r="K90" i="2"/>
  <c r="K91" i="2"/>
  <c r="K160" i="2"/>
  <c r="K93" i="2"/>
  <c r="K94" i="2"/>
  <c r="K95" i="2"/>
  <c r="K96" i="2"/>
  <c r="K97" i="2"/>
  <c r="K98" i="2"/>
  <c r="K12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68" i="2"/>
  <c r="K119" i="2"/>
  <c r="K120" i="2"/>
  <c r="K121" i="2"/>
  <c r="K122" i="2"/>
  <c r="K123" i="2"/>
  <c r="K124" i="2"/>
  <c r="K125" i="2"/>
  <c r="K126" i="2"/>
  <c r="K127" i="2"/>
  <c r="K128" i="2"/>
  <c r="K173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92" i="2"/>
  <c r="K161" i="2"/>
  <c r="K162" i="2"/>
  <c r="K163" i="2"/>
  <c r="K164" i="2"/>
  <c r="K165" i="2"/>
  <c r="K166" i="2"/>
  <c r="K167" i="2"/>
  <c r="K99" i="2"/>
  <c r="K169" i="2"/>
  <c r="K170" i="2"/>
  <c r="K171" i="2"/>
  <c r="K172" i="2"/>
  <c r="K804" i="2"/>
  <c r="K174" i="2"/>
  <c r="K175" i="2"/>
  <c r="K176" i="2"/>
  <c r="K177" i="2"/>
  <c r="K178" i="2"/>
  <c r="K179" i="2"/>
  <c r="K180" i="2"/>
  <c r="K181" i="2"/>
  <c r="K182" i="2"/>
  <c r="K183" i="2"/>
  <c r="K68" i="2"/>
  <c r="K185" i="2"/>
  <c r="K186" i="2"/>
  <c r="K187" i="2"/>
  <c r="K188" i="2"/>
  <c r="K189" i="2"/>
  <c r="K190" i="2"/>
  <c r="K77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83" i="2"/>
  <c r="K214" i="2"/>
  <c r="K215" i="2"/>
  <c r="K216" i="2"/>
  <c r="K217" i="2"/>
  <c r="K218" i="2"/>
  <c r="K219" i="2"/>
  <c r="K220" i="2"/>
  <c r="K37" i="2"/>
  <c r="K222" i="2"/>
  <c r="K223" i="2"/>
  <c r="K224" i="2"/>
  <c r="K225" i="2"/>
  <c r="K226" i="2"/>
  <c r="K227" i="2"/>
  <c r="K228" i="2"/>
  <c r="K229" i="2"/>
  <c r="K230" i="2"/>
  <c r="K52" i="2"/>
  <c r="K232" i="2"/>
  <c r="K233" i="2"/>
  <c r="K234" i="2"/>
  <c r="K235" i="2"/>
  <c r="K236" i="2"/>
  <c r="K237" i="2"/>
  <c r="K238" i="2"/>
  <c r="K239" i="2"/>
  <c r="K58" i="2"/>
  <c r="K241" i="2"/>
  <c r="K242" i="2"/>
  <c r="K243" i="2"/>
  <c r="K244" i="2"/>
  <c r="K245" i="2"/>
  <c r="K246" i="2"/>
  <c r="K6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16" i="2"/>
  <c r="K272" i="2"/>
  <c r="K273" i="2"/>
  <c r="K274" i="2"/>
  <c r="K24" i="2"/>
  <c r="K276" i="2"/>
  <c r="K277" i="2"/>
  <c r="K278" i="2"/>
  <c r="K279" i="2"/>
  <c r="K280" i="2"/>
  <c r="K22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453" i="2"/>
  <c r="K295" i="2"/>
  <c r="K296" i="2"/>
  <c r="K297" i="2"/>
  <c r="K298" i="2"/>
  <c r="K299" i="2"/>
  <c r="K300" i="2"/>
  <c r="K301" i="2"/>
  <c r="K302" i="2"/>
  <c r="K303" i="2"/>
  <c r="K304" i="2"/>
  <c r="K305" i="2"/>
  <c r="K472" i="2"/>
  <c r="K307" i="2"/>
  <c r="K308" i="2"/>
  <c r="K309" i="2"/>
  <c r="K310" i="2"/>
  <c r="K311" i="2"/>
  <c r="K312" i="2"/>
  <c r="K313" i="2"/>
  <c r="K314" i="2"/>
  <c r="K315" i="2"/>
  <c r="K316" i="2"/>
  <c r="K231" i="2"/>
  <c r="K318" i="2"/>
  <c r="K319" i="2"/>
  <c r="K320" i="2"/>
  <c r="K321" i="2"/>
  <c r="K322" i="2"/>
  <c r="K323" i="2"/>
  <c r="K324" i="2"/>
  <c r="K480" i="2"/>
  <c r="K326" i="2"/>
  <c r="K327" i="2"/>
  <c r="K328" i="2"/>
  <c r="K329" i="2"/>
  <c r="K330" i="2"/>
  <c r="K331" i="2"/>
  <c r="K332" i="2"/>
  <c r="K427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435" i="2"/>
  <c r="K348" i="2"/>
  <c r="K349" i="2"/>
  <c r="K350" i="2"/>
  <c r="K351" i="2"/>
  <c r="K352" i="2"/>
  <c r="K353" i="2"/>
  <c r="K354" i="2"/>
  <c r="K355" i="2"/>
  <c r="K356" i="2"/>
  <c r="K445" i="2"/>
  <c r="K358" i="2"/>
  <c r="K359" i="2"/>
  <c r="K360" i="2"/>
  <c r="K361" i="2"/>
  <c r="K362" i="2"/>
  <c r="K395" i="2"/>
  <c r="K364" i="2"/>
  <c r="K365" i="2"/>
  <c r="K366" i="2"/>
  <c r="K367" i="2"/>
  <c r="K368" i="2"/>
  <c r="K369" i="2"/>
  <c r="K370" i="2"/>
  <c r="K371" i="2"/>
  <c r="K372" i="2"/>
  <c r="K406" i="2"/>
  <c r="K374" i="2"/>
  <c r="K375" i="2"/>
  <c r="K376" i="2"/>
  <c r="K377" i="2"/>
  <c r="K378" i="2"/>
  <c r="K379" i="2"/>
  <c r="K380" i="2"/>
  <c r="K373" i="2"/>
  <c r="K382" i="2"/>
  <c r="K383" i="2"/>
  <c r="K384" i="2"/>
  <c r="K385" i="2"/>
  <c r="K386" i="2"/>
  <c r="K387" i="2"/>
  <c r="K388" i="2"/>
  <c r="K389" i="2"/>
  <c r="K420" i="2"/>
  <c r="K391" i="2"/>
  <c r="K392" i="2"/>
  <c r="K393" i="2"/>
  <c r="K394" i="2"/>
  <c r="K381" i="2"/>
  <c r="K396" i="2"/>
  <c r="K397" i="2"/>
  <c r="K398" i="2"/>
  <c r="K399" i="2"/>
  <c r="K400" i="2"/>
  <c r="K401" i="2"/>
  <c r="K402" i="2"/>
  <c r="K403" i="2"/>
  <c r="K404" i="2"/>
  <c r="K405" i="2"/>
  <c r="K390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347" i="2"/>
  <c r="K421" i="2"/>
  <c r="K422" i="2"/>
  <c r="K423" i="2"/>
  <c r="K424" i="2"/>
  <c r="K425" i="2"/>
  <c r="K426" i="2"/>
  <c r="K357" i="2"/>
  <c r="K428" i="2"/>
  <c r="K429" i="2"/>
  <c r="K430" i="2"/>
  <c r="K431" i="2"/>
  <c r="K432" i="2"/>
  <c r="K433" i="2"/>
  <c r="K434" i="2"/>
  <c r="K363" i="2"/>
  <c r="K436" i="2"/>
  <c r="K437" i="2"/>
  <c r="K438" i="2"/>
  <c r="K439" i="2"/>
  <c r="K440" i="2"/>
  <c r="K441" i="2"/>
  <c r="K442" i="2"/>
  <c r="K443" i="2"/>
  <c r="K444" i="2"/>
  <c r="K317" i="2"/>
  <c r="K446" i="2"/>
  <c r="K447" i="2"/>
  <c r="K448" i="2"/>
  <c r="K449" i="2"/>
  <c r="K450" i="2"/>
  <c r="K451" i="2"/>
  <c r="K452" i="2"/>
  <c r="K325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813" i="2"/>
  <c r="K473" i="2"/>
  <c r="K474" i="2"/>
  <c r="K475" i="2"/>
  <c r="K476" i="2"/>
  <c r="K477" i="2"/>
  <c r="K478" i="2"/>
  <c r="K479" i="2"/>
  <c r="K818" i="2"/>
  <c r="K481" i="2"/>
  <c r="K482" i="2"/>
  <c r="K483" i="2"/>
  <c r="K484" i="2"/>
  <c r="K485" i="2"/>
  <c r="K486" i="2"/>
  <c r="K823" i="2"/>
  <c r="K488" i="2"/>
  <c r="K489" i="2"/>
  <c r="K490" i="2"/>
  <c r="K491" i="2"/>
  <c r="K333" i="2"/>
  <c r="K493" i="2"/>
  <c r="K494" i="2"/>
  <c r="K495" i="2"/>
  <c r="K496" i="2"/>
  <c r="K497" i="2"/>
  <c r="K498" i="2"/>
  <c r="K499" i="2"/>
  <c r="K828" i="2"/>
  <c r="K501" i="2"/>
  <c r="K502" i="2"/>
  <c r="K503" i="2"/>
  <c r="K504" i="2"/>
  <c r="K505" i="2"/>
  <c r="K506" i="2"/>
  <c r="K507" i="2"/>
  <c r="K508" i="2"/>
  <c r="K509" i="2"/>
  <c r="K510" i="2"/>
  <c r="K511" i="2"/>
  <c r="K247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240" i="2"/>
  <c r="K531" i="2"/>
  <c r="K532" i="2"/>
  <c r="K533" i="2"/>
  <c r="K534" i="2"/>
  <c r="K535" i="2"/>
  <c r="K536" i="2"/>
  <c r="K537" i="2"/>
  <c r="K538" i="2"/>
  <c r="K539" i="2"/>
  <c r="K540" i="2"/>
  <c r="K118" i="2"/>
  <c r="K542" i="2"/>
  <c r="K543" i="2"/>
  <c r="K544" i="2"/>
  <c r="K545" i="2"/>
  <c r="K281" i="2"/>
  <c r="K547" i="2"/>
  <c r="K548" i="2"/>
  <c r="K549" i="2"/>
  <c r="K550" i="2"/>
  <c r="K551" i="2"/>
  <c r="K294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834" i="2"/>
  <c r="K571" i="2"/>
  <c r="K572" i="2"/>
  <c r="K573" i="2"/>
  <c r="K574" i="2"/>
  <c r="K575" i="2"/>
  <c r="K839" i="2"/>
  <c r="K577" i="2"/>
  <c r="K578" i="2"/>
  <c r="K579" i="2"/>
  <c r="K580" i="2"/>
  <c r="K306" i="2"/>
  <c r="K582" i="2"/>
  <c r="K583" i="2"/>
  <c r="K584" i="2"/>
  <c r="K585" i="2"/>
  <c r="K586" i="2"/>
  <c r="K723" i="2"/>
  <c r="K588" i="2"/>
  <c r="K589" i="2"/>
  <c r="K590" i="2"/>
  <c r="K591" i="2"/>
  <c r="K592" i="2"/>
  <c r="K593" i="2"/>
  <c r="K594" i="2"/>
  <c r="K595" i="2"/>
  <c r="K596" i="2"/>
  <c r="K597" i="2"/>
  <c r="K598" i="2"/>
  <c r="K641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47" i="2"/>
  <c r="K613" i="2"/>
  <c r="K614" i="2"/>
  <c r="K615" i="2"/>
  <c r="K616" i="2"/>
  <c r="K617" i="2"/>
  <c r="K618" i="2"/>
  <c r="K619" i="2"/>
  <c r="K620" i="2"/>
  <c r="K621" i="2"/>
  <c r="K654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12" i="2"/>
  <c r="K642" i="2"/>
  <c r="K643" i="2"/>
  <c r="K644" i="2"/>
  <c r="K645" i="2"/>
  <c r="K646" i="2"/>
  <c r="K581" i="2"/>
  <c r="K648" i="2"/>
  <c r="K649" i="2"/>
  <c r="K650" i="2"/>
  <c r="K651" i="2"/>
  <c r="K652" i="2"/>
  <c r="K653" i="2"/>
  <c r="K587" i="2"/>
  <c r="K655" i="2"/>
  <c r="K656" i="2"/>
  <c r="K657" i="2"/>
  <c r="K658" i="2"/>
  <c r="K659" i="2"/>
  <c r="K660" i="2"/>
  <c r="K622" i="2"/>
  <c r="K662" i="2"/>
  <c r="K663" i="2"/>
  <c r="K664" i="2"/>
  <c r="K665" i="2"/>
  <c r="K666" i="2"/>
  <c r="K667" i="2"/>
  <c r="K668" i="2"/>
  <c r="K669" i="2"/>
  <c r="K670" i="2"/>
  <c r="K671" i="2"/>
  <c r="K599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570" i="2"/>
  <c r="K691" i="2"/>
  <c r="K692" i="2"/>
  <c r="K693" i="2"/>
  <c r="K694" i="2"/>
  <c r="K695" i="2"/>
  <c r="K696" i="2"/>
  <c r="K661" i="2"/>
  <c r="K698" i="2"/>
  <c r="K699" i="2"/>
  <c r="K700" i="2"/>
  <c r="K701" i="2"/>
  <c r="K702" i="2"/>
  <c r="K703" i="2"/>
  <c r="K704" i="2"/>
  <c r="K705" i="2"/>
  <c r="K706" i="2"/>
  <c r="K707" i="2"/>
  <c r="K708" i="2"/>
  <c r="K576" i="2"/>
  <c r="K710" i="2"/>
  <c r="K711" i="2"/>
  <c r="K712" i="2"/>
  <c r="K713" i="2"/>
  <c r="K546" i="2"/>
  <c r="K715" i="2"/>
  <c r="K716" i="2"/>
  <c r="K717" i="2"/>
  <c r="K718" i="2"/>
  <c r="K719" i="2"/>
  <c r="K720" i="2"/>
  <c r="K552" i="2"/>
  <c r="K722" i="2"/>
  <c r="K672" i="2"/>
  <c r="K724" i="2"/>
  <c r="K725" i="2"/>
  <c r="K726" i="2"/>
  <c r="K727" i="2"/>
  <c r="K728" i="2"/>
  <c r="K729" i="2"/>
  <c r="K730" i="2"/>
  <c r="K731" i="2"/>
  <c r="K732" i="2"/>
  <c r="K709" i="2"/>
  <c r="K734" i="2"/>
  <c r="K735" i="2"/>
  <c r="K736" i="2"/>
  <c r="K737" i="2"/>
  <c r="K738" i="2"/>
  <c r="K739" i="2"/>
  <c r="K714" i="2"/>
  <c r="K741" i="2"/>
  <c r="K742" i="2"/>
  <c r="K743" i="2"/>
  <c r="K744" i="2"/>
  <c r="K745" i="2"/>
  <c r="K746" i="2"/>
  <c r="K747" i="2"/>
  <c r="K748" i="2"/>
  <c r="K749" i="2"/>
  <c r="K750" i="2"/>
  <c r="K72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271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275" i="2"/>
  <c r="K782" i="2"/>
  <c r="K783" i="2"/>
  <c r="K784" i="2"/>
  <c r="K785" i="2"/>
  <c r="K786" i="2"/>
  <c r="K787" i="2"/>
  <c r="K690" i="2"/>
  <c r="K789" i="2"/>
  <c r="K790" i="2"/>
  <c r="K791" i="2"/>
  <c r="K792" i="2"/>
  <c r="K793" i="2"/>
  <c r="K794" i="2"/>
  <c r="K697" i="2"/>
  <c r="K796" i="2"/>
  <c r="K797" i="2"/>
  <c r="K798" i="2"/>
  <c r="K799" i="2"/>
  <c r="K800" i="2"/>
  <c r="K801" i="2"/>
  <c r="K802" i="2"/>
  <c r="K803" i="2"/>
  <c r="K733" i="2"/>
  <c r="K805" i="2"/>
  <c r="K806" i="2"/>
  <c r="K807" i="2"/>
  <c r="K808" i="2"/>
  <c r="K809" i="2"/>
  <c r="K810" i="2"/>
  <c r="K811" i="2"/>
  <c r="K812" i="2"/>
  <c r="K751" i="2"/>
  <c r="K814" i="2"/>
  <c r="K815" i="2"/>
  <c r="K816" i="2"/>
  <c r="K817" i="2"/>
  <c r="K781" i="2"/>
  <c r="K819" i="2"/>
  <c r="K820" i="2"/>
  <c r="K821" i="2"/>
  <c r="K822" i="2"/>
  <c r="K788" i="2"/>
  <c r="K824" i="2"/>
  <c r="K825" i="2"/>
  <c r="K826" i="2"/>
  <c r="K827" i="2"/>
  <c r="K795" i="2"/>
  <c r="K829" i="2"/>
  <c r="K830" i="2"/>
  <c r="K831" i="2"/>
  <c r="K832" i="2"/>
  <c r="K833" i="2"/>
  <c r="K765" i="2"/>
  <c r="K835" i="2"/>
  <c r="K836" i="2"/>
  <c r="K837" i="2"/>
  <c r="K838" i="2"/>
  <c r="K740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2" i="2"/>
  <c r="R3" i="2"/>
  <c r="R4" i="2"/>
  <c r="R5" i="2"/>
  <c r="R512" i="2"/>
  <c r="R7" i="2"/>
  <c r="R8" i="2"/>
  <c r="R9" i="2"/>
  <c r="R10" i="2"/>
  <c r="R11" i="2"/>
  <c r="R12" i="2"/>
  <c r="R13" i="2"/>
  <c r="R14" i="2"/>
  <c r="R15" i="2"/>
  <c r="R530" i="2"/>
  <c r="R17" i="2"/>
  <c r="R18" i="2"/>
  <c r="R19" i="2"/>
  <c r="R20" i="2"/>
  <c r="R21" i="2"/>
  <c r="R22" i="2"/>
  <c r="R23" i="2"/>
  <c r="R541" i="2"/>
  <c r="R25" i="2"/>
  <c r="R26" i="2"/>
  <c r="R27" i="2"/>
  <c r="R28" i="2"/>
  <c r="R29" i="2"/>
  <c r="R30" i="2"/>
  <c r="R31" i="2"/>
  <c r="R32" i="2"/>
  <c r="R33" i="2"/>
  <c r="R34" i="2"/>
  <c r="R35" i="2"/>
  <c r="R36" i="2"/>
  <c r="R48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492" i="2"/>
  <c r="R53" i="2"/>
  <c r="R54" i="2"/>
  <c r="R55" i="2"/>
  <c r="R56" i="2"/>
  <c r="R57" i="2"/>
  <c r="R500" i="2"/>
  <c r="R59" i="2"/>
  <c r="R60" i="2"/>
  <c r="R61" i="2"/>
  <c r="R62" i="2"/>
  <c r="R63" i="2"/>
  <c r="R64" i="2"/>
  <c r="R65" i="2"/>
  <c r="R66" i="2"/>
  <c r="R67" i="2"/>
  <c r="R184" i="2"/>
  <c r="R69" i="2"/>
  <c r="R70" i="2"/>
  <c r="R71" i="2"/>
  <c r="R72" i="2"/>
  <c r="R73" i="2"/>
  <c r="R74" i="2"/>
  <c r="R75" i="2"/>
  <c r="R76" i="2"/>
  <c r="R191" i="2"/>
  <c r="R78" i="2"/>
  <c r="R79" i="2"/>
  <c r="R80" i="2"/>
  <c r="R81" i="2"/>
  <c r="R82" i="2"/>
  <c r="R213" i="2"/>
  <c r="R84" i="2"/>
  <c r="R85" i="2"/>
  <c r="R86" i="2"/>
  <c r="R87" i="2"/>
  <c r="R88" i="2"/>
  <c r="R89" i="2"/>
  <c r="R90" i="2"/>
  <c r="R91" i="2"/>
  <c r="R160" i="2"/>
  <c r="R93" i="2"/>
  <c r="R94" i="2"/>
  <c r="R95" i="2"/>
  <c r="R96" i="2"/>
  <c r="R97" i="2"/>
  <c r="R98" i="2"/>
  <c r="R12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68" i="2"/>
  <c r="R119" i="2"/>
  <c r="R120" i="2"/>
  <c r="R121" i="2"/>
  <c r="R122" i="2"/>
  <c r="R123" i="2"/>
  <c r="R124" i="2"/>
  <c r="R125" i="2"/>
  <c r="R126" i="2"/>
  <c r="R127" i="2"/>
  <c r="R128" i="2"/>
  <c r="R173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92" i="2"/>
  <c r="R161" i="2"/>
  <c r="R162" i="2"/>
  <c r="R163" i="2"/>
  <c r="R164" i="2"/>
  <c r="R165" i="2"/>
  <c r="R166" i="2"/>
  <c r="R167" i="2"/>
  <c r="R99" i="2"/>
  <c r="R169" i="2"/>
  <c r="R170" i="2"/>
  <c r="R171" i="2"/>
  <c r="R172" i="2"/>
  <c r="R804" i="2"/>
  <c r="R174" i="2"/>
  <c r="R175" i="2"/>
  <c r="R176" i="2"/>
  <c r="R177" i="2"/>
  <c r="R178" i="2"/>
  <c r="R179" i="2"/>
  <c r="R180" i="2"/>
  <c r="R181" i="2"/>
  <c r="R182" i="2"/>
  <c r="R183" i="2"/>
  <c r="R68" i="2"/>
  <c r="R185" i="2"/>
  <c r="R186" i="2"/>
  <c r="R187" i="2"/>
  <c r="R188" i="2"/>
  <c r="R189" i="2"/>
  <c r="R190" i="2"/>
  <c r="R77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83" i="2"/>
  <c r="R214" i="2"/>
  <c r="R215" i="2"/>
  <c r="R216" i="2"/>
  <c r="R217" i="2"/>
  <c r="R218" i="2"/>
  <c r="R219" i="2"/>
  <c r="R220" i="2"/>
  <c r="R37" i="2"/>
  <c r="R222" i="2"/>
  <c r="R223" i="2"/>
  <c r="R224" i="2"/>
  <c r="R225" i="2"/>
  <c r="R226" i="2"/>
  <c r="R227" i="2"/>
  <c r="R228" i="2"/>
  <c r="R229" i="2"/>
  <c r="R230" i="2"/>
  <c r="R52" i="2"/>
  <c r="R232" i="2"/>
  <c r="R233" i="2"/>
  <c r="R234" i="2"/>
  <c r="R235" i="2"/>
  <c r="R236" i="2"/>
  <c r="R237" i="2"/>
  <c r="R238" i="2"/>
  <c r="R239" i="2"/>
  <c r="R58" i="2"/>
  <c r="R241" i="2"/>
  <c r="R242" i="2"/>
  <c r="R243" i="2"/>
  <c r="R244" i="2"/>
  <c r="R245" i="2"/>
  <c r="R246" i="2"/>
  <c r="R6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16" i="2"/>
  <c r="R272" i="2"/>
  <c r="R273" i="2"/>
  <c r="R274" i="2"/>
  <c r="R24" i="2"/>
  <c r="R276" i="2"/>
  <c r="R277" i="2"/>
  <c r="R278" i="2"/>
  <c r="R279" i="2"/>
  <c r="R280" i="2"/>
  <c r="R22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453" i="2"/>
  <c r="R295" i="2"/>
  <c r="R296" i="2"/>
  <c r="R297" i="2"/>
  <c r="R298" i="2"/>
  <c r="R299" i="2"/>
  <c r="R300" i="2"/>
  <c r="R301" i="2"/>
  <c r="R302" i="2"/>
  <c r="R303" i="2"/>
  <c r="R304" i="2"/>
  <c r="R305" i="2"/>
  <c r="R472" i="2"/>
  <c r="R307" i="2"/>
  <c r="R308" i="2"/>
  <c r="R309" i="2"/>
  <c r="R310" i="2"/>
  <c r="R311" i="2"/>
  <c r="R312" i="2"/>
  <c r="R313" i="2"/>
  <c r="R314" i="2"/>
  <c r="R315" i="2"/>
  <c r="R316" i="2"/>
  <c r="R231" i="2"/>
  <c r="R318" i="2"/>
  <c r="R319" i="2"/>
  <c r="R320" i="2"/>
  <c r="R321" i="2"/>
  <c r="R322" i="2"/>
  <c r="R323" i="2"/>
  <c r="R324" i="2"/>
  <c r="R480" i="2"/>
  <c r="R326" i="2"/>
  <c r="R327" i="2"/>
  <c r="R328" i="2"/>
  <c r="R329" i="2"/>
  <c r="R330" i="2"/>
  <c r="R331" i="2"/>
  <c r="R332" i="2"/>
  <c r="R427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435" i="2"/>
  <c r="R348" i="2"/>
  <c r="R349" i="2"/>
  <c r="R350" i="2"/>
  <c r="R351" i="2"/>
  <c r="R352" i="2"/>
  <c r="R353" i="2"/>
  <c r="R354" i="2"/>
  <c r="R355" i="2"/>
  <c r="R356" i="2"/>
  <c r="R445" i="2"/>
  <c r="R358" i="2"/>
  <c r="R359" i="2"/>
  <c r="R360" i="2"/>
  <c r="R361" i="2"/>
  <c r="R362" i="2"/>
  <c r="R395" i="2"/>
  <c r="R364" i="2"/>
  <c r="R365" i="2"/>
  <c r="R366" i="2"/>
  <c r="R367" i="2"/>
  <c r="R368" i="2"/>
  <c r="R369" i="2"/>
  <c r="R370" i="2"/>
  <c r="R371" i="2"/>
  <c r="R372" i="2"/>
  <c r="R406" i="2"/>
  <c r="R374" i="2"/>
  <c r="R375" i="2"/>
  <c r="R376" i="2"/>
  <c r="R377" i="2"/>
  <c r="R378" i="2"/>
  <c r="R379" i="2"/>
  <c r="R380" i="2"/>
  <c r="R373" i="2"/>
  <c r="R382" i="2"/>
  <c r="R383" i="2"/>
  <c r="R384" i="2"/>
  <c r="R385" i="2"/>
  <c r="R386" i="2"/>
  <c r="R387" i="2"/>
  <c r="R388" i="2"/>
  <c r="R389" i="2"/>
  <c r="R420" i="2"/>
  <c r="R391" i="2"/>
  <c r="R392" i="2"/>
  <c r="R393" i="2"/>
  <c r="R394" i="2"/>
  <c r="R381" i="2"/>
  <c r="R396" i="2"/>
  <c r="R397" i="2"/>
  <c r="R398" i="2"/>
  <c r="R399" i="2"/>
  <c r="R400" i="2"/>
  <c r="R401" i="2"/>
  <c r="R402" i="2"/>
  <c r="R403" i="2"/>
  <c r="R404" i="2"/>
  <c r="R405" i="2"/>
  <c r="R390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347" i="2"/>
  <c r="R421" i="2"/>
  <c r="R422" i="2"/>
  <c r="R423" i="2"/>
  <c r="R424" i="2"/>
  <c r="R425" i="2"/>
  <c r="R426" i="2"/>
  <c r="R357" i="2"/>
  <c r="R428" i="2"/>
  <c r="R429" i="2"/>
  <c r="R430" i="2"/>
  <c r="R431" i="2"/>
  <c r="R432" i="2"/>
  <c r="R433" i="2"/>
  <c r="R434" i="2"/>
  <c r="R363" i="2"/>
  <c r="R436" i="2"/>
  <c r="R437" i="2"/>
  <c r="R438" i="2"/>
  <c r="R439" i="2"/>
  <c r="R440" i="2"/>
  <c r="R441" i="2"/>
  <c r="R442" i="2"/>
  <c r="R443" i="2"/>
  <c r="R444" i="2"/>
  <c r="R317" i="2"/>
  <c r="R446" i="2"/>
  <c r="R447" i="2"/>
  <c r="R448" i="2"/>
  <c r="R449" i="2"/>
  <c r="R450" i="2"/>
  <c r="R451" i="2"/>
  <c r="R452" i="2"/>
  <c r="R325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813" i="2"/>
  <c r="R473" i="2"/>
  <c r="R474" i="2"/>
  <c r="R475" i="2"/>
  <c r="R476" i="2"/>
  <c r="R477" i="2"/>
  <c r="R478" i="2"/>
  <c r="R479" i="2"/>
  <c r="R818" i="2"/>
  <c r="R481" i="2"/>
  <c r="R482" i="2"/>
  <c r="R483" i="2"/>
  <c r="R484" i="2"/>
  <c r="R485" i="2"/>
  <c r="R486" i="2"/>
  <c r="R823" i="2"/>
  <c r="R488" i="2"/>
  <c r="R489" i="2"/>
  <c r="R490" i="2"/>
  <c r="R491" i="2"/>
  <c r="R333" i="2"/>
  <c r="R493" i="2"/>
  <c r="R494" i="2"/>
  <c r="R495" i="2"/>
  <c r="R496" i="2"/>
  <c r="R497" i="2"/>
  <c r="R498" i="2"/>
  <c r="R499" i="2"/>
  <c r="R828" i="2"/>
  <c r="R501" i="2"/>
  <c r="R502" i="2"/>
  <c r="R503" i="2"/>
  <c r="R504" i="2"/>
  <c r="R505" i="2"/>
  <c r="R506" i="2"/>
  <c r="R507" i="2"/>
  <c r="R508" i="2"/>
  <c r="R509" i="2"/>
  <c r="R510" i="2"/>
  <c r="R511" i="2"/>
  <c r="R247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240" i="2"/>
  <c r="R531" i="2"/>
  <c r="R532" i="2"/>
  <c r="R533" i="2"/>
  <c r="R534" i="2"/>
  <c r="R535" i="2"/>
  <c r="R536" i="2"/>
  <c r="R537" i="2"/>
  <c r="R538" i="2"/>
  <c r="R539" i="2"/>
  <c r="R540" i="2"/>
  <c r="R118" i="2"/>
  <c r="R542" i="2"/>
  <c r="R543" i="2"/>
  <c r="R544" i="2"/>
  <c r="R545" i="2"/>
  <c r="R281" i="2"/>
  <c r="R547" i="2"/>
  <c r="R548" i="2"/>
  <c r="R549" i="2"/>
  <c r="R550" i="2"/>
  <c r="R551" i="2"/>
  <c r="R294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834" i="2"/>
  <c r="R571" i="2"/>
  <c r="R572" i="2"/>
  <c r="R573" i="2"/>
  <c r="R574" i="2"/>
  <c r="R575" i="2"/>
  <c r="R839" i="2"/>
  <c r="R577" i="2"/>
  <c r="R578" i="2"/>
  <c r="R579" i="2"/>
  <c r="R580" i="2"/>
  <c r="R306" i="2"/>
  <c r="R582" i="2"/>
  <c r="R583" i="2"/>
  <c r="R584" i="2"/>
  <c r="R585" i="2"/>
  <c r="R586" i="2"/>
  <c r="R723" i="2"/>
  <c r="R588" i="2"/>
  <c r="R589" i="2"/>
  <c r="R590" i="2"/>
  <c r="R591" i="2"/>
  <c r="R592" i="2"/>
  <c r="R593" i="2"/>
  <c r="R594" i="2"/>
  <c r="R595" i="2"/>
  <c r="R596" i="2"/>
  <c r="R597" i="2"/>
  <c r="R598" i="2"/>
  <c r="R641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47" i="2"/>
  <c r="R613" i="2"/>
  <c r="R614" i="2"/>
  <c r="R615" i="2"/>
  <c r="R616" i="2"/>
  <c r="R617" i="2"/>
  <c r="R618" i="2"/>
  <c r="R619" i="2"/>
  <c r="R620" i="2"/>
  <c r="R621" i="2"/>
  <c r="R654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12" i="2"/>
  <c r="R642" i="2"/>
  <c r="R643" i="2"/>
  <c r="R644" i="2"/>
  <c r="R645" i="2"/>
  <c r="R646" i="2"/>
  <c r="R581" i="2"/>
  <c r="R648" i="2"/>
  <c r="R649" i="2"/>
  <c r="R650" i="2"/>
  <c r="R651" i="2"/>
  <c r="R652" i="2"/>
  <c r="R653" i="2"/>
  <c r="R587" i="2"/>
  <c r="R655" i="2"/>
  <c r="R656" i="2"/>
  <c r="R657" i="2"/>
  <c r="R658" i="2"/>
  <c r="R659" i="2"/>
  <c r="R660" i="2"/>
  <c r="R622" i="2"/>
  <c r="R662" i="2"/>
  <c r="R663" i="2"/>
  <c r="R664" i="2"/>
  <c r="R665" i="2"/>
  <c r="R666" i="2"/>
  <c r="R667" i="2"/>
  <c r="R668" i="2"/>
  <c r="R669" i="2"/>
  <c r="R670" i="2"/>
  <c r="R671" i="2"/>
  <c r="R599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570" i="2"/>
  <c r="R691" i="2"/>
  <c r="R692" i="2"/>
  <c r="R693" i="2"/>
  <c r="R694" i="2"/>
  <c r="R695" i="2"/>
  <c r="R696" i="2"/>
  <c r="R661" i="2"/>
  <c r="R698" i="2"/>
  <c r="R699" i="2"/>
  <c r="R700" i="2"/>
  <c r="R701" i="2"/>
  <c r="R702" i="2"/>
  <c r="R703" i="2"/>
  <c r="R704" i="2"/>
  <c r="R705" i="2"/>
  <c r="R706" i="2"/>
  <c r="R707" i="2"/>
  <c r="R708" i="2"/>
  <c r="R576" i="2"/>
  <c r="R710" i="2"/>
  <c r="R711" i="2"/>
  <c r="R712" i="2"/>
  <c r="R713" i="2"/>
  <c r="R546" i="2"/>
  <c r="R715" i="2"/>
  <c r="R716" i="2"/>
  <c r="R717" i="2"/>
  <c r="R718" i="2"/>
  <c r="R719" i="2"/>
  <c r="R720" i="2"/>
  <c r="R552" i="2"/>
  <c r="R722" i="2"/>
  <c r="R672" i="2"/>
  <c r="R724" i="2"/>
  <c r="R725" i="2"/>
  <c r="R726" i="2"/>
  <c r="R727" i="2"/>
  <c r="R728" i="2"/>
  <c r="R729" i="2"/>
  <c r="R730" i="2"/>
  <c r="R731" i="2"/>
  <c r="R732" i="2"/>
  <c r="R709" i="2"/>
  <c r="R734" i="2"/>
  <c r="R735" i="2"/>
  <c r="R736" i="2"/>
  <c r="R737" i="2"/>
  <c r="R738" i="2"/>
  <c r="R739" i="2"/>
  <c r="R714" i="2"/>
  <c r="R741" i="2"/>
  <c r="R742" i="2"/>
  <c r="R743" i="2"/>
  <c r="R744" i="2"/>
  <c r="R745" i="2"/>
  <c r="R746" i="2"/>
  <c r="R747" i="2"/>
  <c r="R748" i="2"/>
  <c r="R749" i="2"/>
  <c r="R750" i="2"/>
  <c r="R72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271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275" i="2"/>
  <c r="R782" i="2"/>
  <c r="R783" i="2"/>
  <c r="R784" i="2"/>
  <c r="R785" i="2"/>
  <c r="R786" i="2"/>
  <c r="R787" i="2"/>
  <c r="R690" i="2"/>
  <c r="R789" i="2"/>
  <c r="R790" i="2"/>
  <c r="R791" i="2"/>
  <c r="R792" i="2"/>
  <c r="R793" i="2"/>
  <c r="R794" i="2"/>
  <c r="R697" i="2"/>
  <c r="R796" i="2"/>
  <c r="R797" i="2"/>
  <c r="R798" i="2"/>
  <c r="R799" i="2"/>
  <c r="R800" i="2"/>
  <c r="R801" i="2"/>
  <c r="R802" i="2"/>
  <c r="R803" i="2"/>
  <c r="R733" i="2"/>
  <c r="R805" i="2"/>
  <c r="R806" i="2"/>
  <c r="R807" i="2"/>
  <c r="R808" i="2"/>
  <c r="R809" i="2"/>
  <c r="R810" i="2"/>
  <c r="R811" i="2"/>
  <c r="R812" i="2"/>
  <c r="R751" i="2"/>
  <c r="R814" i="2"/>
  <c r="R815" i="2"/>
  <c r="R816" i="2"/>
  <c r="R817" i="2"/>
  <c r="R781" i="2"/>
  <c r="R819" i="2"/>
  <c r="R820" i="2"/>
  <c r="R821" i="2"/>
  <c r="R822" i="2"/>
  <c r="R788" i="2"/>
  <c r="R824" i="2"/>
  <c r="R825" i="2"/>
  <c r="R826" i="2"/>
  <c r="R827" i="2"/>
  <c r="R795" i="2"/>
  <c r="R829" i="2"/>
  <c r="R830" i="2"/>
  <c r="R831" i="2"/>
  <c r="R832" i="2"/>
  <c r="R833" i="2"/>
  <c r="R765" i="2"/>
  <c r="R835" i="2"/>
  <c r="R836" i="2"/>
  <c r="R837" i="2"/>
  <c r="R838" i="2"/>
  <c r="R740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L4" i="2"/>
  <c r="L5" i="2"/>
  <c r="L512" i="2"/>
  <c r="L7" i="2"/>
  <c r="L8" i="2"/>
  <c r="L9" i="2"/>
  <c r="L10" i="2"/>
  <c r="L11" i="2"/>
  <c r="L12" i="2"/>
  <c r="L13" i="2"/>
  <c r="L14" i="2"/>
  <c r="L15" i="2"/>
  <c r="L530" i="2"/>
  <c r="L17" i="2"/>
  <c r="L18" i="2"/>
  <c r="L19" i="2"/>
  <c r="L20" i="2"/>
  <c r="L21" i="2"/>
  <c r="L22" i="2"/>
  <c r="L23" i="2"/>
  <c r="L541" i="2"/>
  <c r="L25" i="2"/>
  <c r="L26" i="2"/>
  <c r="L27" i="2"/>
  <c r="L28" i="2"/>
  <c r="L29" i="2"/>
  <c r="L30" i="2"/>
  <c r="L31" i="2"/>
  <c r="L32" i="2"/>
  <c r="L33" i="2"/>
  <c r="L34" i="2"/>
  <c r="L35" i="2"/>
  <c r="L36" i="2"/>
  <c r="L48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492" i="2"/>
  <c r="L53" i="2"/>
  <c r="L54" i="2"/>
  <c r="L55" i="2"/>
  <c r="L56" i="2"/>
  <c r="L57" i="2"/>
  <c r="L500" i="2"/>
  <c r="L59" i="2"/>
  <c r="L60" i="2"/>
  <c r="L61" i="2"/>
  <c r="L62" i="2"/>
  <c r="L63" i="2"/>
  <c r="L64" i="2"/>
  <c r="L65" i="2"/>
  <c r="L66" i="2"/>
  <c r="L67" i="2"/>
  <c r="L184" i="2"/>
  <c r="L69" i="2"/>
  <c r="L70" i="2"/>
  <c r="L71" i="2"/>
  <c r="L72" i="2"/>
  <c r="L73" i="2"/>
  <c r="L74" i="2"/>
  <c r="L75" i="2"/>
  <c r="L76" i="2"/>
  <c r="L191" i="2"/>
  <c r="L78" i="2"/>
  <c r="L79" i="2"/>
  <c r="L80" i="2"/>
  <c r="L81" i="2"/>
  <c r="L82" i="2"/>
  <c r="L213" i="2"/>
  <c r="L84" i="2"/>
  <c r="L85" i="2"/>
  <c r="L86" i="2"/>
  <c r="L87" i="2"/>
  <c r="L88" i="2"/>
  <c r="L89" i="2"/>
  <c r="L90" i="2"/>
  <c r="L91" i="2"/>
  <c r="L160" i="2"/>
  <c r="L93" i="2"/>
  <c r="L94" i="2"/>
  <c r="L95" i="2"/>
  <c r="L96" i="2"/>
  <c r="L97" i="2"/>
  <c r="L98" i="2"/>
  <c r="L12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68" i="2"/>
  <c r="L119" i="2"/>
  <c r="L120" i="2"/>
  <c r="L121" i="2"/>
  <c r="L122" i="2"/>
  <c r="L123" i="2"/>
  <c r="L124" i="2"/>
  <c r="L125" i="2"/>
  <c r="L126" i="2"/>
  <c r="L127" i="2"/>
  <c r="L128" i="2"/>
  <c r="L173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92" i="2"/>
  <c r="L161" i="2"/>
  <c r="L162" i="2"/>
  <c r="L163" i="2"/>
  <c r="L164" i="2"/>
  <c r="L165" i="2"/>
  <c r="L166" i="2"/>
  <c r="L167" i="2"/>
  <c r="L99" i="2"/>
  <c r="L169" i="2"/>
  <c r="L170" i="2"/>
  <c r="L171" i="2"/>
  <c r="L172" i="2"/>
  <c r="L804" i="2"/>
  <c r="L174" i="2"/>
  <c r="L175" i="2"/>
  <c r="L176" i="2"/>
  <c r="L177" i="2"/>
  <c r="L178" i="2"/>
  <c r="L179" i="2"/>
  <c r="L180" i="2"/>
  <c r="L181" i="2"/>
  <c r="L182" i="2"/>
  <c r="L183" i="2"/>
  <c r="L68" i="2"/>
  <c r="L185" i="2"/>
  <c r="L186" i="2"/>
  <c r="L187" i="2"/>
  <c r="L188" i="2"/>
  <c r="L189" i="2"/>
  <c r="L190" i="2"/>
  <c r="L77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83" i="2"/>
  <c r="L214" i="2"/>
  <c r="L215" i="2"/>
  <c r="L216" i="2"/>
  <c r="L217" i="2"/>
  <c r="L218" i="2"/>
  <c r="L219" i="2"/>
  <c r="L220" i="2"/>
  <c r="L37" i="2"/>
  <c r="L222" i="2"/>
  <c r="L223" i="2"/>
  <c r="L224" i="2"/>
  <c r="L225" i="2"/>
  <c r="L226" i="2"/>
  <c r="L227" i="2"/>
  <c r="L228" i="2"/>
  <c r="L229" i="2"/>
  <c r="L230" i="2"/>
  <c r="L52" i="2"/>
  <c r="L232" i="2"/>
  <c r="L233" i="2"/>
  <c r="L234" i="2"/>
  <c r="L235" i="2"/>
  <c r="L236" i="2"/>
  <c r="L237" i="2"/>
  <c r="L238" i="2"/>
  <c r="L239" i="2"/>
  <c r="L58" i="2"/>
  <c r="L241" i="2"/>
  <c r="L242" i="2"/>
  <c r="L243" i="2"/>
  <c r="L244" i="2"/>
  <c r="L245" i="2"/>
  <c r="L246" i="2"/>
  <c r="L6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16" i="2"/>
  <c r="L272" i="2"/>
  <c r="L273" i="2"/>
  <c r="L274" i="2"/>
  <c r="L24" i="2"/>
  <c r="L276" i="2"/>
  <c r="L277" i="2"/>
  <c r="L278" i="2"/>
  <c r="L279" i="2"/>
  <c r="L280" i="2"/>
  <c r="L22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453" i="2"/>
  <c r="L295" i="2"/>
  <c r="L296" i="2"/>
  <c r="L297" i="2"/>
  <c r="L298" i="2"/>
  <c r="L299" i="2"/>
  <c r="L300" i="2"/>
  <c r="L301" i="2"/>
  <c r="L302" i="2"/>
  <c r="L303" i="2"/>
  <c r="L304" i="2"/>
  <c r="L305" i="2"/>
  <c r="L472" i="2"/>
  <c r="L307" i="2"/>
  <c r="L308" i="2"/>
  <c r="L309" i="2"/>
  <c r="L310" i="2"/>
  <c r="L311" i="2"/>
  <c r="L312" i="2"/>
  <c r="L313" i="2"/>
  <c r="L314" i="2"/>
  <c r="L315" i="2"/>
  <c r="L316" i="2"/>
  <c r="L231" i="2"/>
  <c r="L318" i="2"/>
  <c r="L319" i="2"/>
  <c r="L320" i="2"/>
  <c r="L321" i="2"/>
  <c r="L322" i="2"/>
  <c r="L323" i="2"/>
  <c r="L324" i="2"/>
  <c r="L480" i="2"/>
  <c r="L326" i="2"/>
  <c r="L327" i="2"/>
  <c r="L328" i="2"/>
  <c r="L329" i="2"/>
  <c r="L330" i="2"/>
  <c r="L331" i="2"/>
  <c r="L332" i="2"/>
  <c r="L427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435" i="2"/>
  <c r="L348" i="2"/>
  <c r="L349" i="2"/>
  <c r="L350" i="2"/>
  <c r="L351" i="2"/>
  <c r="L352" i="2"/>
  <c r="L353" i="2"/>
  <c r="L354" i="2"/>
  <c r="L355" i="2"/>
  <c r="L356" i="2"/>
  <c r="L445" i="2"/>
  <c r="L358" i="2"/>
  <c r="L359" i="2"/>
  <c r="L360" i="2"/>
  <c r="L361" i="2"/>
  <c r="L362" i="2"/>
  <c r="L395" i="2"/>
  <c r="L364" i="2"/>
  <c r="L365" i="2"/>
  <c r="L366" i="2"/>
  <c r="L367" i="2"/>
  <c r="L368" i="2"/>
  <c r="L369" i="2"/>
  <c r="L370" i="2"/>
  <c r="L371" i="2"/>
  <c r="L372" i="2"/>
  <c r="L406" i="2"/>
  <c r="L374" i="2"/>
  <c r="L375" i="2"/>
  <c r="L376" i="2"/>
  <c r="L377" i="2"/>
  <c r="L378" i="2"/>
  <c r="L379" i="2"/>
  <c r="L380" i="2"/>
  <c r="L373" i="2"/>
  <c r="L382" i="2"/>
  <c r="L383" i="2"/>
  <c r="L384" i="2"/>
  <c r="L385" i="2"/>
  <c r="L386" i="2"/>
  <c r="L387" i="2"/>
  <c r="L388" i="2"/>
  <c r="L389" i="2"/>
  <c r="L420" i="2"/>
  <c r="L391" i="2"/>
  <c r="L392" i="2"/>
  <c r="L393" i="2"/>
  <c r="L394" i="2"/>
  <c r="L381" i="2"/>
  <c r="L396" i="2"/>
  <c r="L397" i="2"/>
  <c r="L398" i="2"/>
  <c r="L399" i="2"/>
  <c r="L400" i="2"/>
  <c r="L401" i="2"/>
  <c r="L402" i="2"/>
  <c r="L403" i="2"/>
  <c r="L404" i="2"/>
  <c r="L405" i="2"/>
  <c r="L390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347" i="2"/>
  <c r="L421" i="2"/>
  <c r="L422" i="2"/>
  <c r="L423" i="2"/>
  <c r="L424" i="2"/>
  <c r="L425" i="2"/>
  <c r="L426" i="2"/>
  <c r="L357" i="2"/>
  <c r="L428" i="2"/>
  <c r="L429" i="2"/>
  <c r="L430" i="2"/>
  <c r="L431" i="2"/>
  <c r="L432" i="2"/>
  <c r="L433" i="2"/>
  <c r="L434" i="2"/>
  <c r="L363" i="2"/>
  <c r="L436" i="2"/>
  <c r="L437" i="2"/>
  <c r="L438" i="2"/>
  <c r="L439" i="2"/>
  <c r="L440" i="2"/>
  <c r="L441" i="2"/>
  <c r="L442" i="2"/>
  <c r="L443" i="2"/>
  <c r="L444" i="2"/>
  <c r="L317" i="2"/>
  <c r="L446" i="2"/>
  <c r="L447" i="2"/>
  <c r="L448" i="2"/>
  <c r="L449" i="2"/>
  <c r="L450" i="2"/>
  <c r="L451" i="2"/>
  <c r="L452" i="2"/>
  <c r="L325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813" i="2"/>
  <c r="L473" i="2"/>
  <c r="L474" i="2"/>
  <c r="L475" i="2"/>
  <c r="L476" i="2"/>
  <c r="L477" i="2"/>
  <c r="L478" i="2"/>
  <c r="L479" i="2"/>
  <c r="L818" i="2"/>
  <c r="L481" i="2"/>
  <c r="L482" i="2"/>
  <c r="L483" i="2"/>
  <c r="L484" i="2"/>
  <c r="L485" i="2"/>
  <c r="L486" i="2"/>
  <c r="L823" i="2"/>
  <c r="L488" i="2"/>
  <c r="L489" i="2"/>
  <c r="L490" i="2"/>
  <c r="L491" i="2"/>
  <c r="L333" i="2"/>
  <c r="L493" i="2"/>
  <c r="L494" i="2"/>
  <c r="L495" i="2"/>
  <c r="L496" i="2"/>
  <c r="L497" i="2"/>
  <c r="L498" i="2"/>
  <c r="L499" i="2"/>
  <c r="L828" i="2"/>
  <c r="L501" i="2"/>
  <c r="L502" i="2"/>
  <c r="L503" i="2"/>
  <c r="L504" i="2"/>
  <c r="L505" i="2"/>
  <c r="L506" i="2"/>
  <c r="L507" i="2"/>
  <c r="L508" i="2"/>
  <c r="L509" i="2"/>
  <c r="L510" i="2"/>
  <c r="L511" i="2"/>
  <c r="L247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240" i="2"/>
  <c r="L531" i="2"/>
  <c r="L532" i="2"/>
  <c r="L533" i="2"/>
  <c r="L534" i="2"/>
  <c r="L535" i="2"/>
  <c r="L536" i="2"/>
  <c r="L537" i="2"/>
  <c r="L538" i="2"/>
  <c r="L539" i="2"/>
  <c r="L540" i="2"/>
  <c r="L118" i="2"/>
  <c r="L542" i="2"/>
  <c r="L543" i="2"/>
  <c r="L544" i="2"/>
  <c r="L545" i="2"/>
  <c r="L281" i="2"/>
  <c r="L547" i="2"/>
  <c r="L548" i="2"/>
  <c r="L549" i="2"/>
  <c r="L550" i="2"/>
  <c r="L551" i="2"/>
  <c r="L294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834" i="2"/>
  <c r="L571" i="2"/>
  <c r="L572" i="2"/>
  <c r="L573" i="2"/>
  <c r="L574" i="2"/>
  <c r="L575" i="2"/>
  <c r="L839" i="2"/>
  <c r="L577" i="2"/>
  <c r="L578" i="2"/>
  <c r="L579" i="2"/>
  <c r="L580" i="2"/>
  <c r="L306" i="2"/>
  <c r="L582" i="2"/>
  <c r="L583" i="2"/>
  <c r="L584" i="2"/>
  <c r="L585" i="2"/>
  <c r="L586" i="2"/>
  <c r="L723" i="2"/>
  <c r="L588" i="2"/>
  <c r="L589" i="2"/>
  <c r="L590" i="2"/>
  <c r="L591" i="2"/>
  <c r="L592" i="2"/>
  <c r="L593" i="2"/>
  <c r="L594" i="2"/>
  <c r="L595" i="2"/>
  <c r="L596" i="2"/>
  <c r="L597" i="2"/>
  <c r="L598" i="2"/>
  <c r="L641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47" i="2"/>
  <c r="L613" i="2"/>
  <c r="L614" i="2"/>
  <c r="L615" i="2"/>
  <c r="L616" i="2"/>
  <c r="L617" i="2"/>
  <c r="L618" i="2"/>
  <c r="L619" i="2"/>
  <c r="L620" i="2"/>
  <c r="L621" i="2"/>
  <c r="L654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12" i="2"/>
  <c r="L642" i="2"/>
  <c r="L643" i="2"/>
  <c r="L644" i="2"/>
  <c r="L645" i="2"/>
  <c r="L646" i="2"/>
  <c r="L581" i="2"/>
  <c r="L648" i="2"/>
  <c r="L649" i="2"/>
  <c r="L650" i="2"/>
  <c r="L651" i="2"/>
  <c r="L652" i="2"/>
  <c r="L653" i="2"/>
  <c r="L587" i="2"/>
  <c r="L655" i="2"/>
  <c r="L656" i="2"/>
  <c r="L657" i="2"/>
  <c r="L658" i="2"/>
  <c r="L659" i="2"/>
  <c r="L660" i="2"/>
  <c r="L622" i="2"/>
  <c r="L662" i="2"/>
  <c r="L663" i="2"/>
  <c r="L664" i="2"/>
  <c r="L665" i="2"/>
  <c r="L666" i="2"/>
  <c r="L667" i="2"/>
  <c r="L668" i="2"/>
  <c r="L669" i="2"/>
  <c r="L670" i="2"/>
  <c r="L671" i="2"/>
  <c r="L599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570" i="2"/>
  <c r="L691" i="2"/>
  <c r="L692" i="2"/>
  <c r="L693" i="2"/>
  <c r="L694" i="2"/>
  <c r="L695" i="2"/>
  <c r="L696" i="2"/>
  <c r="L661" i="2"/>
  <c r="L698" i="2"/>
  <c r="L699" i="2"/>
  <c r="L700" i="2"/>
  <c r="L701" i="2"/>
  <c r="L702" i="2"/>
  <c r="L703" i="2"/>
  <c r="L704" i="2"/>
  <c r="L705" i="2"/>
  <c r="L706" i="2"/>
  <c r="L707" i="2"/>
  <c r="L708" i="2"/>
  <c r="L576" i="2"/>
  <c r="L710" i="2"/>
  <c r="L711" i="2"/>
  <c r="L712" i="2"/>
  <c r="L713" i="2"/>
  <c r="L546" i="2"/>
  <c r="L715" i="2"/>
  <c r="L716" i="2"/>
  <c r="L717" i="2"/>
  <c r="L718" i="2"/>
  <c r="L719" i="2"/>
  <c r="L720" i="2"/>
  <c r="L552" i="2"/>
  <c r="L722" i="2"/>
  <c r="L672" i="2"/>
  <c r="L724" i="2"/>
  <c r="L725" i="2"/>
  <c r="L726" i="2"/>
  <c r="L727" i="2"/>
  <c r="L728" i="2"/>
  <c r="L729" i="2"/>
  <c r="L730" i="2"/>
  <c r="L731" i="2"/>
  <c r="L732" i="2"/>
  <c r="L709" i="2"/>
  <c r="L734" i="2"/>
  <c r="L735" i="2"/>
  <c r="L736" i="2"/>
  <c r="L737" i="2"/>
  <c r="L738" i="2"/>
  <c r="L739" i="2"/>
  <c r="L714" i="2"/>
  <c r="L741" i="2"/>
  <c r="L742" i="2"/>
  <c r="L743" i="2"/>
  <c r="L744" i="2"/>
  <c r="L745" i="2"/>
  <c r="L746" i="2"/>
  <c r="L747" i="2"/>
  <c r="L748" i="2"/>
  <c r="L749" i="2"/>
  <c r="L750" i="2"/>
  <c r="L72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271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275" i="2"/>
  <c r="L782" i="2"/>
  <c r="L783" i="2"/>
  <c r="L784" i="2"/>
  <c r="L785" i="2"/>
  <c r="L786" i="2"/>
  <c r="L787" i="2"/>
  <c r="L690" i="2"/>
  <c r="L789" i="2"/>
  <c r="L790" i="2"/>
  <c r="L791" i="2"/>
  <c r="L792" i="2"/>
  <c r="L793" i="2"/>
  <c r="L794" i="2"/>
  <c r="L697" i="2"/>
  <c r="L796" i="2"/>
  <c r="L797" i="2"/>
  <c r="L798" i="2"/>
  <c r="L799" i="2"/>
  <c r="L800" i="2"/>
  <c r="L801" i="2"/>
  <c r="L802" i="2"/>
  <c r="L803" i="2"/>
  <c r="L733" i="2"/>
  <c r="L805" i="2"/>
  <c r="L806" i="2"/>
  <c r="L807" i="2"/>
  <c r="L808" i="2"/>
  <c r="L809" i="2"/>
  <c r="L810" i="2"/>
  <c r="L811" i="2"/>
  <c r="L812" i="2"/>
  <c r="L751" i="2"/>
  <c r="L814" i="2"/>
  <c r="L815" i="2"/>
  <c r="L816" i="2"/>
  <c r="L817" i="2"/>
  <c r="L781" i="2"/>
  <c r="L819" i="2"/>
  <c r="L820" i="2"/>
  <c r="L821" i="2"/>
  <c r="L822" i="2"/>
  <c r="L788" i="2"/>
  <c r="L824" i="2"/>
  <c r="L825" i="2"/>
  <c r="L826" i="2"/>
  <c r="L827" i="2"/>
  <c r="L795" i="2"/>
  <c r="L829" i="2"/>
  <c r="L830" i="2"/>
  <c r="L831" i="2"/>
  <c r="L832" i="2"/>
  <c r="L833" i="2"/>
  <c r="L765" i="2"/>
  <c r="L835" i="2"/>
  <c r="L836" i="2"/>
  <c r="L837" i="2"/>
  <c r="L838" i="2"/>
  <c r="L740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3" i="2"/>
  <c r="AQ46" i="5" l="1"/>
  <c r="AQ47" i="5"/>
  <c r="AL41" i="5"/>
  <c r="AR41" i="5"/>
  <c r="AS41" i="5" s="1"/>
  <c r="AT41" i="5" s="1"/>
  <c r="AS21" i="5"/>
  <c r="AT21" i="5" s="1"/>
  <c r="AR21" i="5"/>
  <c r="AL21" i="5"/>
  <c r="AR56" i="5"/>
  <c r="AS56" i="5" s="1"/>
  <c r="AT56" i="5" s="1"/>
  <c r="AR210" i="5"/>
  <c r="AR64" i="5"/>
  <c r="AS64" i="5" s="1"/>
  <c r="AT64" i="5" s="1"/>
  <c r="AR182" i="5"/>
  <c r="AR116" i="5"/>
  <c r="AR12" i="5"/>
  <c r="AR121" i="5"/>
  <c r="AR185" i="5"/>
  <c r="AR109" i="5"/>
  <c r="AR205" i="5"/>
  <c r="AR139" i="5"/>
  <c r="AR174" i="5"/>
  <c r="AR75" i="5"/>
  <c r="AS75" i="5" s="1"/>
  <c r="AT75" i="5" s="1"/>
  <c r="AR162" i="5"/>
  <c r="AS162" i="5" s="1"/>
  <c r="AR176" i="5"/>
  <c r="AS176" i="5" s="1"/>
  <c r="AT176" i="5" s="1"/>
  <c r="AR67" i="5"/>
  <c r="AS67" i="5" s="1"/>
  <c r="AT67" i="5" s="1"/>
  <c r="AR8" i="5"/>
  <c r="AS24" i="5"/>
  <c r="AT24" i="5" s="1"/>
  <c r="AL119" i="5"/>
  <c r="AR119" i="5"/>
  <c r="AL171" i="5"/>
  <c r="AR171" i="5"/>
  <c r="AL125" i="5"/>
  <c r="AR125" i="5"/>
  <c r="AR128" i="5"/>
  <c r="AL128" i="5"/>
  <c r="AL178" i="5"/>
  <c r="AR178" i="5"/>
  <c r="AR14" i="5"/>
  <c r="AL14" i="5"/>
  <c r="AL44" i="5"/>
  <c r="AR44" i="5"/>
  <c r="AL114" i="5"/>
  <c r="AR114" i="5"/>
  <c r="AL93" i="5"/>
  <c r="AR93" i="5"/>
  <c r="AR208" i="5"/>
  <c r="AL208" i="5"/>
  <c r="AL163" i="5"/>
  <c r="AR163" i="5"/>
  <c r="AL217" i="5"/>
  <c r="AR217" i="5"/>
  <c r="AL158" i="5"/>
  <c r="AR158" i="5"/>
  <c r="AR74" i="5"/>
  <c r="AS74" i="5" s="1"/>
  <c r="AT74" i="5" s="1"/>
  <c r="AR66" i="5"/>
  <c r="AS66" i="5" s="1"/>
  <c r="AT66" i="5" s="1"/>
  <c r="AR57" i="5"/>
  <c r="AS57" i="5" s="1"/>
  <c r="AT57" i="5" s="1"/>
  <c r="AR82" i="5"/>
  <c r="AS82" i="5" s="1"/>
  <c r="AT82" i="5" s="1"/>
  <c r="AR20" i="5"/>
  <c r="AS20" i="5" s="1"/>
  <c r="AT20" i="5" s="1"/>
  <c r="AR28" i="5"/>
  <c r="AS28" i="5" s="1"/>
  <c r="AT28" i="5" s="1"/>
  <c r="AR132" i="5"/>
  <c r="AR99" i="5"/>
  <c r="AR88" i="5"/>
  <c r="AR117" i="5"/>
  <c r="AR122" i="5"/>
  <c r="AR110" i="5"/>
  <c r="AR140" i="5"/>
  <c r="AR126" i="5"/>
  <c r="AR9" i="5"/>
  <c r="AR166" i="5"/>
  <c r="AR211" i="5"/>
  <c r="AR183" i="5"/>
  <c r="AR13" i="5"/>
  <c r="AR186" i="5"/>
  <c r="AR47" i="5"/>
  <c r="AR206" i="5"/>
  <c r="AR168" i="5"/>
  <c r="AR98" i="5"/>
  <c r="AR73" i="5"/>
  <c r="AS73" i="5" s="1"/>
  <c r="AT73" i="5" s="1"/>
  <c r="AR50" i="5"/>
  <c r="AS50" i="5" s="1"/>
  <c r="AT50" i="5" s="1"/>
  <c r="AR58" i="5"/>
  <c r="AS58" i="5" s="1"/>
  <c r="AT58" i="5" s="1"/>
  <c r="AR83" i="5"/>
  <c r="AS83" i="5" s="1"/>
  <c r="AT83" i="5" s="1"/>
  <c r="AR29" i="5"/>
  <c r="AR133" i="5"/>
  <c r="AR100" i="5"/>
  <c r="AR89" i="5"/>
  <c r="AR118" i="5"/>
  <c r="AR123" i="5"/>
  <c r="AR111" i="5"/>
  <c r="AR141" i="5"/>
  <c r="AR127" i="5"/>
  <c r="AR10" i="5"/>
  <c r="AR167" i="5"/>
  <c r="AR212" i="5"/>
  <c r="AR184" i="5"/>
  <c r="AR187" i="5"/>
  <c r="AR48" i="5"/>
  <c r="AR207" i="5"/>
  <c r="AR169" i="5"/>
  <c r="AR80" i="5"/>
  <c r="AS80" i="5" s="1"/>
  <c r="AT80" i="5" s="1"/>
  <c r="AR72" i="5"/>
  <c r="AS72" i="5" s="1"/>
  <c r="AT72" i="5" s="1"/>
  <c r="AR51" i="5"/>
  <c r="AS51" i="5" s="1"/>
  <c r="AT51" i="5" s="1"/>
  <c r="AR59" i="5"/>
  <c r="AS59" i="5" s="1"/>
  <c r="AT59" i="5" s="1"/>
  <c r="AR194" i="5"/>
  <c r="AS194" i="5" s="1"/>
  <c r="AT194" i="5" s="1"/>
  <c r="AR22" i="5"/>
  <c r="AR30" i="5"/>
  <c r="AS30" i="5" s="1"/>
  <c r="AT30" i="5" s="1"/>
  <c r="AR134" i="5"/>
  <c r="AR101" i="5"/>
  <c r="AR90" i="5"/>
  <c r="AR124" i="5"/>
  <c r="AR112" i="5"/>
  <c r="AR153" i="5"/>
  <c r="AR11" i="5"/>
  <c r="AR213" i="5"/>
  <c r="AS213" i="5" s="1"/>
  <c r="AR215" i="5"/>
  <c r="AR15" i="5"/>
  <c r="AR188" i="5"/>
  <c r="AR190" i="5"/>
  <c r="AR170" i="5"/>
  <c r="AR19" i="5"/>
  <c r="AS19" i="5" s="1"/>
  <c r="AT19" i="5" s="1"/>
  <c r="AR79" i="5"/>
  <c r="AS79" i="5" s="1"/>
  <c r="AT79" i="5" s="1"/>
  <c r="AR71" i="5"/>
  <c r="AS71" i="5" s="1"/>
  <c r="AT71" i="5" s="1"/>
  <c r="AR52" i="5"/>
  <c r="AS52" i="5" s="1"/>
  <c r="AT52" i="5" s="1"/>
  <c r="AR60" i="5"/>
  <c r="AS60" i="5" s="1"/>
  <c r="AT60" i="5" s="1"/>
  <c r="AR195" i="5"/>
  <c r="AS195" i="5" s="1"/>
  <c r="AT195" i="5" s="1"/>
  <c r="AR23" i="5"/>
  <c r="AR31" i="5"/>
  <c r="AS31" i="5" s="1"/>
  <c r="AT31" i="5" s="1"/>
  <c r="AR135" i="5"/>
  <c r="AR102" i="5"/>
  <c r="AR91" i="5"/>
  <c r="AR120" i="5"/>
  <c r="AR199" i="5"/>
  <c r="AR154" i="5"/>
  <c r="AR4" i="5"/>
  <c r="AR201" i="5"/>
  <c r="AR214" i="5"/>
  <c r="AR216" i="5"/>
  <c r="AR16" i="5"/>
  <c r="AR189" i="5"/>
  <c r="AR191" i="5"/>
  <c r="AR220" i="5"/>
  <c r="AR142" i="5"/>
  <c r="AS53" i="5"/>
  <c r="AT53" i="5" s="1"/>
  <c r="AR27" i="5"/>
  <c r="AS27" i="5" s="1"/>
  <c r="AT27" i="5" s="1"/>
  <c r="AR165" i="5"/>
  <c r="AR46" i="5"/>
  <c r="AR78" i="5"/>
  <c r="AS78" i="5" s="1"/>
  <c r="AT78" i="5" s="1"/>
  <c r="AR70" i="5"/>
  <c r="AS70" i="5" s="1"/>
  <c r="AT70" i="5" s="1"/>
  <c r="AR53" i="5"/>
  <c r="AR61" i="5"/>
  <c r="AS61" i="5" s="1"/>
  <c r="AT61" i="5" s="1"/>
  <c r="AR196" i="5"/>
  <c r="AS196" i="5" s="1"/>
  <c r="AT196" i="5" s="1"/>
  <c r="AR24" i="5"/>
  <c r="AR32" i="5"/>
  <c r="AS32" i="5" s="1"/>
  <c r="AT32" i="5" s="1"/>
  <c r="AR136" i="5"/>
  <c r="AR84" i="5"/>
  <c r="AR92" i="5"/>
  <c r="AR103" i="5"/>
  <c r="AR106" i="5"/>
  <c r="AR200" i="5"/>
  <c r="AR155" i="5"/>
  <c r="AR5" i="5"/>
  <c r="AR202" i="5"/>
  <c r="AR94" i="5"/>
  <c r="AR179" i="5"/>
  <c r="AR43" i="5"/>
  <c r="AR192" i="5"/>
  <c r="AR143" i="5"/>
  <c r="AS54" i="5"/>
  <c r="AT54" i="5" s="1"/>
  <c r="AR131" i="5"/>
  <c r="AR77" i="5"/>
  <c r="AS77" i="5" s="1"/>
  <c r="AT77" i="5" s="1"/>
  <c r="AR69" i="5"/>
  <c r="AS69" i="5" s="1"/>
  <c r="AT69" i="5" s="1"/>
  <c r="AR54" i="5"/>
  <c r="AR62" i="5"/>
  <c r="AS62" i="5" s="1"/>
  <c r="AT62" i="5" s="1"/>
  <c r="AR197" i="5"/>
  <c r="AS197" i="5" s="1"/>
  <c r="AT197" i="5" s="1"/>
  <c r="AR25" i="5"/>
  <c r="AS25" i="5" s="1"/>
  <c r="AT25" i="5" s="1"/>
  <c r="AR42" i="5"/>
  <c r="AS42" i="5" s="1"/>
  <c r="AT42" i="5" s="1"/>
  <c r="AR2" i="5"/>
  <c r="AR85" i="5"/>
  <c r="AR104" i="5"/>
  <c r="AR107" i="5"/>
  <c r="AR137" i="5"/>
  <c r="AR156" i="5"/>
  <c r="AR6" i="5"/>
  <c r="AR95" i="5"/>
  <c r="AR180" i="5"/>
  <c r="AR218" i="5"/>
  <c r="AR159" i="5"/>
  <c r="AR203" i="5"/>
  <c r="AR172" i="5"/>
  <c r="AR144" i="5"/>
  <c r="AS29" i="5"/>
  <c r="AT29" i="5" s="1"/>
  <c r="AS22" i="5"/>
  <c r="AT22" i="5" s="1"/>
  <c r="AR87" i="5"/>
  <c r="AR76" i="5"/>
  <c r="AS76" i="5" s="1"/>
  <c r="AT76" i="5" s="1"/>
  <c r="AR68" i="5"/>
  <c r="AS68" i="5" s="1"/>
  <c r="AT68" i="5" s="1"/>
  <c r="AR55" i="5"/>
  <c r="AS55" i="5" s="1"/>
  <c r="AT55" i="5" s="1"/>
  <c r="AR63" i="5"/>
  <c r="AS63" i="5" s="1"/>
  <c r="AT63" i="5" s="1"/>
  <c r="AR198" i="5"/>
  <c r="AS198" i="5" s="1"/>
  <c r="AT198" i="5" s="1"/>
  <c r="AR18" i="5"/>
  <c r="AS18" i="5" s="1"/>
  <c r="AT18" i="5" s="1"/>
  <c r="AR26" i="5"/>
  <c r="AS26" i="5" s="1"/>
  <c r="AT26" i="5" s="1"/>
  <c r="AR130" i="5"/>
  <c r="AR3" i="5"/>
  <c r="AR86" i="5"/>
  <c r="AR115" i="5"/>
  <c r="AR105" i="5"/>
  <c r="AR108" i="5"/>
  <c r="AR138" i="5"/>
  <c r="AR157" i="5"/>
  <c r="AR7" i="5"/>
  <c r="AR164" i="5"/>
  <c r="AR96" i="5"/>
  <c r="AR181" i="5"/>
  <c r="AR219" i="5"/>
  <c r="AR160" i="5"/>
  <c r="AR45" i="5"/>
  <c r="AR204" i="5"/>
  <c r="AR173" i="5"/>
  <c r="AR175" i="5"/>
  <c r="AS175" i="5" s="1"/>
  <c r="AT175" i="5" s="1"/>
  <c r="AS23" i="5"/>
  <c r="AT23" i="5" s="1"/>
  <c r="D766" i="2"/>
  <c r="D866" i="2"/>
  <c r="D870" i="2"/>
  <c r="D863" i="2"/>
  <c r="D853" i="2"/>
  <c r="D855" i="2"/>
  <c r="D859" i="2"/>
  <c r="D847" i="2"/>
  <c r="D846" i="2"/>
  <c r="D849" i="2"/>
  <c r="D794" i="2"/>
  <c r="D850" i="2"/>
  <c r="D868" i="2"/>
  <c r="D864" i="2"/>
  <c r="D840" i="2"/>
  <c r="D795" i="2"/>
  <c r="D851" i="2"/>
  <c r="D857" i="2"/>
  <c r="D856" i="2"/>
  <c r="D781" i="2"/>
  <c r="D788" i="2"/>
  <c r="D861" i="2"/>
  <c r="D860" i="2"/>
  <c r="D829" i="2"/>
  <c r="D751" i="2"/>
  <c r="D765" i="2"/>
  <c r="D867" i="2"/>
  <c r="D822" i="2"/>
  <c r="D740" i="2"/>
  <c r="D733" i="2"/>
  <c r="D803" i="2"/>
  <c r="D833" i="2"/>
  <c r="D827" i="2"/>
  <c r="D782" i="2"/>
  <c r="D783" i="2"/>
  <c r="D793" i="2"/>
  <c r="D463" i="2"/>
  <c r="D464" i="2"/>
  <c r="D3" i="2"/>
  <c r="D13" i="2"/>
  <c r="D19" i="2"/>
  <c r="D21" i="2"/>
  <c r="D34" i="2"/>
  <c r="D41" i="2"/>
  <c r="D45" i="2"/>
  <c r="D49" i="2"/>
  <c r="D55" i="2"/>
  <c r="D61" i="2"/>
  <c r="D63" i="2"/>
  <c r="D65" i="2"/>
  <c r="D74" i="2"/>
  <c r="D80" i="2"/>
  <c r="D86" i="2"/>
  <c r="D89" i="2"/>
  <c r="D115" i="2"/>
  <c r="D127" i="2"/>
  <c r="D96" i="2"/>
  <c r="D112" i="2"/>
  <c r="D132" i="2"/>
  <c r="D145" i="2"/>
  <c r="D136" i="2"/>
  <c r="D157" i="2"/>
  <c r="D165" i="2"/>
  <c r="D170" i="2"/>
  <c r="D181" i="2"/>
  <c r="D188" i="2"/>
  <c r="D210" i="2"/>
  <c r="D218" i="2"/>
  <c r="D224" i="2"/>
  <c r="D228" i="2"/>
  <c r="D237" i="2"/>
  <c r="D233" i="2"/>
  <c r="D244" i="2"/>
  <c r="D258" i="2"/>
  <c r="D266" i="2"/>
  <c r="D264" i="2"/>
  <c r="D278" i="2"/>
  <c r="D268" i="2"/>
  <c r="D288" i="2"/>
  <c r="D285" i="2"/>
  <c r="D314" i="2"/>
  <c r="D291" i="2"/>
  <c r="D303" i="2"/>
  <c r="D322" i="2"/>
  <c r="D327" i="2"/>
  <c r="D330" i="2"/>
  <c r="D344" i="2"/>
  <c r="D354" i="2"/>
  <c r="D360" i="2"/>
  <c r="D370" i="2"/>
  <c r="D387" i="2"/>
  <c r="D378" i="2"/>
  <c r="D392" i="2"/>
  <c r="D400" i="2"/>
  <c r="D403" i="2"/>
  <c r="D413" i="2"/>
  <c r="D415" i="2"/>
  <c r="D424" i="2"/>
  <c r="D417" i="2"/>
  <c r="D432" i="2"/>
  <c r="D438" i="2"/>
  <c r="D442" i="2"/>
  <c r="D450" i="2"/>
  <c r="D467" i="2"/>
  <c r="D474" i="2"/>
  <c r="D469" i="2"/>
  <c r="D477" i="2"/>
  <c r="D484" i="2"/>
  <c r="D489" i="2"/>
  <c r="D497" i="2"/>
  <c r="D509" i="2"/>
  <c r="D527" i="2"/>
  <c r="D535" i="2"/>
  <c r="D538" i="2"/>
  <c r="D543" i="2"/>
  <c r="D549" i="2"/>
  <c r="D558" i="2"/>
  <c r="D567" i="2"/>
  <c r="D573" i="2"/>
  <c r="D578" i="2"/>
  <c r="D584" i="2"/>
  <c r="D594" i="2"/>
  <c r="D596" i="2"/>
  <c r="D604" i="2"/>
  <c r="D609" i="2"/>
  <c r="D630" i="2"/>
  <c r="D619" i="2"/>
  <c r="D634" i="2"/>
  <c r="D638" i="2"/>
  <c r="D658" i="2"/>
  <c r="D666" i="2"/>
  <c r="D644" i="2"/>
  <c r="D651" i="2"/>
  <c r="D669" i="2"/>
  <c r="D675" i="2"/>
  <c r="D677" i="2"/>
  <c r="D679" i="2"/>
  <c r="D682" i="2"/>
  <c r="D687" i="2"/>
  <c r="D695" i="2"/>
  <c r="D699" i="2"/>
  <c r="D704" i="2"/>
  <c r="D706" i="2"/>
  <c r="D711" i="2"/>
  <c r="D718" i="2"/>
  <c r="D725" i="2"/>
  <c r="D730" i="2"/>
  <c r="D737" i="2"/>
  <c r="D743" i="2"/>
  <c r="D748" i="2"/>
  <c r="D755" i="2"/>
  <c r="D758" i="2"/>
  <c r="D763" i="2"/>
  <c r="D768" i="2"/>
  <c r="D772" i="2"/>
  <c r="D774" i="2"/>
  <c r="D778" i="2"/>
  <c r="D785" i="2"/>
  <c r="D790" i="2"/>
  <c r="D797" i="2"/>
  <c r="D801" i="2"/>
  <c r="D806" i="2"/>
  <c r="D810" i="2"/>
  <c r="D815" i="2"/>
  <c r="D820" i="2"/>
  <c r="D825" i="2"/>
  <c r="D831" i="2"/>
  <c r="D836" i="2"/>
  <c r="D842" i="2"/>
  <c r="D844" i="2"/>
  <c r="D845" i="2"/>
  <c r="D848" i="2"/>
  <c r="D852" i="2"/>
  <c r="D854" i="2"/>
  <c r="D858" i="2"/>
  <c r="D862" i="2"/>
  <c r="D865" i="2"/>
  <c r="D869" i="2"/>
  <c r="BN3" i="5"/>
  <c r="BN4" i="5"/>
  <c r="BN5" i="5"/>
  <c r="BN6" i="5"/>
  <c r="BN7" i="5"/>
  <c r="BN8" i="5"/>
  <c r="BN9" i="5"/>
  <c r="BN10" i="5"/>
  <c r="BN11" i="5"/>
  <c r="BN12" i="5"/>
  <c r="BN13" i="5"/>
  <c r="BQ2" i="5"/>
  <c r="BP2" i="5"/>
  <c r="BN2" i="5"/>
  <c r="D64" i="5"/>
  <c r="D63" i="5"/>
  <c r="D176" i="5"/>
  <c r="D175" i="5"/>
  <c r="BR2" i="5" l="1"/>
  <c r="CA2" i="5"/>
  <c r="AS47" i="5"/>
  <c r="AT47" i="5" s="1"/>
  <c r="AS46" i="5"/>
  <c r="AT46" i="5" s="1"/>
  <c r="AT162" i="5"/>
  <c r="K28" i="6"/>
  <c r="AJ33" i="5" l="1"/>
  <c r="AK33" i="5" s="1"/>
  <c r="AS33" i="5" s="1"/>
  <c r="AT33" i="5" s="1"/>
  <c r="AJ49" i="5"/>
  <c r="AK49" i="5" s="1"/>
  <c r="AS49" i="5" s="1"/>
  <c r="AT49" i="5" s="1"/>
  <c r="AJ65" i="5"/>
  <c r="AK65" i="5" s="1"/>
  <c r="AS65" i="5" s="1"/>
  <c r="AT65" i="5" s="1"/>
  <c r="AJ81" i="5"/>
  <c r="AK81" i="5" s="1"/>
  <c r="AS81" i="5" s="1"/>
  <c r="AT81" i="5" s="1"/>
  <c r="AJ97" i="5"/>
  <c r="AK97" i="5" s="1"/>
  <c r="AS97" i="5" s="1"/>
  <c r="AT97" i="5" s="1"/>
  <c r="AJ113" i="5"/>
  <c r="AK113" i="5" s="1"/>
  <c r="AS113" i="5" s="1"/>
  <c r="AT113" i="5" s="1"/>
  <c r="AJ129" i="5"/>
  <c r="AK129" i="5" s="1"/>
  <c r="AS129" i="5" s="1"/>
  <c r="AT129" i="5" s="1"/>
  <c r="AJ145" i="5"/>
  <c r="AK145" i="5" s="1"/>
  <c r="AS145" i="5" s="1"/>
  <c r="AT145" i="5" s="1"/>
  <c r="AJ161" i="5"/>
  <c r="AK161" i="5" s="1"/>
  <c r="AS161" i="5" s="1"/>
  <c r="AT161" i="5" s="1"/>
  <c r="AJ17" i="5"/>
  <c r="AK17" i="5" s="1"/>
  <c r="AS17" i="5" s="1"/>
  <c r="AT17" i="5" s="1"/>
  <c r="N9" i="8" l="1"/>
  <c r="C3" i="8"/>
  <c r="N3" i="8" s="1"/>
  <c r="I9" i="8"/>
  <c r="C9" i="8"/>
  <c r="N8" i="8"/>
  <c r="I8" i="8"/>
  <c r="C8" i="8"/>
  <c r="N5" i="8"/>
  <c r="I5" i="8"/>
  <c r="C5" i="8"/>
  <c r="N4" i="8"/>
  <c r="I4" i="8"/>
  <c r="C4" i="8"/>
  <c r="Z144" i="5"/>
  <c r="Z143" i="5"/>
  <c r="Z142" i="5"/>
  <c r="Z174" i="5"/>
  <c r="Z173" i="5"/>
  <c r="Z172" i="5"/>
  <c r="Z171" i="5"/>
  <c r="Z170" i="5"/>
  <c r="Z169" i="5"/>
  <c r="Z168" i="5"/>
  <c r="Z220" i="5"/>
  <c r="Z208" i="5"/>
  <c r="Z207" i="5"/>
  <c r="Z206" i="5"/>
  <c r="Z205" i="5"/>
  <c r="Z204" i="5"/>
  <c r="Z203" i="5"/>
  <c r="Z192" i="5"/>
  <c r="Z191" i="5"/>
  <c r="Z190" i="5"/>
  <c r="Z48" i="5"/>
  <c r="Z47" i="5"/>
  <c r="Z46" i="5"/>
  <c r="Z45" i="5"/>
  <c r="Z44" i="5"/>
  <c r="Z43" i="5"/>
  <c r="Z189" i="5"/>
  <c r="Z188" i="5"/>
  <c r="Z187" i="5"/>
  <c r="Z186" i="5"/>
  <c r="Z185" i="5"/>
  <c r="Z160" i="5"/>
  <c r="Z159" i="5"/>
  <c r="Z158" i="5"/>
  <c r="Z16" i="5"/>
  <c r="Z15" i="5"/>
  <c r="Z14" i="5"/>
  <c r="Z13" i="5"/>
  <c r="Z12" i="5"/>
  <c r="Z219" i="5"/>
  <c r="Z218" i="5"/>
  <c r="Z217" i="5"/>
  <c r="Z216" i="5"/>
  <c r="Z215" i="5"/>
  <c r="Z184" i="5"/>
  <c r="Z183" i="5"/>
  <c r="Z182" i="5"/>
  <c r="Z181" i="5"/>
  <c r="Z180" i="5"/>
  <c r="Z179" i="5"/>
  <c r="Z214" i="5"/>
  <c r="Z213" i="5"/>
  <c r="Z212" i="5"/>
  <c r="Z211" i="5"/>
  <c r="Z210" i="5"/>
  <c r="Z96" i="5"/>
  <c r="Z95" i="5"/>
  <c r="Z94" i="5"/>
  <c r="Z93" i="5"/>
  <c r="Z178" i="5"/>
  <c r="Z167" i="5"/>
  <c r="Z166" i="5"/>
  <c r="Z165" i="5"/>
  <c r="Z164" i="5"/>
  <c r="Z163" i="5"/>
  <c r="Z202" i="5"/>
  <c r="Z201" i="5"/>
  <c r="Z11" i="5"/>
  <c r="Z10" i="5"/>
  <c r="Z9" i="5"/>
  <c r="Z8" i="5"/>
  <c r="Z7" i="5"/>
  <c r="Z6" i="5"/>
  <c r="Z5" i="5"/>
  <c r="Z4" i="5"/>
  <c r="Z128" i="5"/>
  <c r="Z127" i="5"/>
  <c r="Z126" i="5"/>
  <c r="Z162" i="5"/>
  <c r="Z157" i="5"/>
  <c r="Z156" i="5"/>
  <c r="Z155" i="5"/>
  <c r="Z154" i="5"/>
  <c r="Z153" i="5"/>
  <c r="Z141" i="5"/>
  <c r="Z140" i="5"/>
  <c r="AQ16" i="5" l="1"/>
  <c r="AQ13" i="5"/>
  <c r="AQ12" i="5"/>
  <c r="AQ210" i="5"/>
  <c r="AS205" i="5"/>
  <c r="AT205" i="5" s="1"/>
  <c r="AS45" i="5"/>
  <c r="AT45" i="5" s="1"/>
  <c r="AS159" i="5"/>
  <c r="AT159" i="5" s="1"/>
  <c r="AS218" i="5"/>
  <c r="AT218" i="5" s="1"/>
  <c r="AS180" i="5"/>
  <c r="AT180" i="5" s="1"/>
  <c r="AS95" i="5"/>
  <c r="AT95" i="5" s="1"/>
  <c r="AS202" i="5"/>
  <c r="AT202" i="5" s="1"/>
  <c r="AS5" i="5"/>
  <c r="AT5" i="5" s="1"/>
  <c r="AS155" i="5"/>
  <c r="AT155" i="5" s="1"/>
  <c r="AS200" i="5"/>
  <c r="AT200" i="5" s="1"/>
  <c r="AS106" i="5"/>
  <c r="AT106" i="5" s="1"/>
  <c r="AS142" i="5"/>
  <c r="AT142" i="5" s="1"/>
  <c r="AS192" i="5"/>
  <c r="AT192" i="5" s="1"/>
  <c r="AS128" i="5"/>
  <c r="AT128" i="5" s="1"/>
  <c r="AS170" i="5"/>
  <c r="AT170" i="5" s="1"/>
  <c r="AS203" i="5"/>
  <c r="AT203" i="5" s="1"/>
  <c r="AS44" i="5"/>
  <c r="AT44" i="5" s="1"/>
  <c r="AS158" i="5"/>
  <c r="AT158" i="5" s="1"/>
  <c r="AS217" i="5"/>
  <c r="AT217" i="5" s="1"/>
  <c r="AS179" i="5"/>
  <c r="AT179" i="5" s="1"/>
  <c r="AS94" i="5"/>
  <c r="AT94" i="5" s="1"/>
  <c r="AS201" i="5"/>
  <c r="AT201" i="5" s="1"/>
  <c r="AS154" i="5"/>
  <c r="AT154" i="5" s="1"/>
  <c r="AS199" i="5"/>
  <c r="AT199" i="5" s="1"/>
  <c r="AS124" i="5"/>
  <c r="AT124" i="5" s="1"/>
  <c r="AS144" i="5"/>
  <c r="AT144" i="5" s="1"/>
  <c r="AS143" i="5"/>
  <c r="AT143" i="5" s="1"/>
  <c r="AS168" i="5"/>
  <c r="AT168" i="5" s="1"/>
  <c r="AS191" i="5"/>
  <c r="AT191" i="5" s="1"/>
  <c r="AS189" i="5"/>
  <c r="AT189" i="5" s="1"/>
  <c r="AS15" i="5"/>
  <c r="AT15" i="5" s="1"/>
  <c r="AS215" i="5"/>
  <c r="AT215" i="5" s="1"/>
  <c r="AS167" i="5"/>
  <c r="AT167" i="5" s="1"/>
  <c r="AS10" i="5"/>
  <c r="AT10" i="5" s="1"/>
  <c r="AS127" i="5"/>
  <c r="AT127" i="5" s="1"/>
  <c r="AS141" i="5"/>
  <c r="AT141" i="5" s="1"/>
  <c r="AS111" i="5"/>
  <c r="AT111" i="5" s="1"/>
  <c r="AS122" i="5"/>
  <c r="AT122" i="5" s="1"/>
  <c r="AS204" i="5"/>
  <c r="AT204" i="5" s="1"/>
  <c r="AS43" i="5"/>
  <c r="AT43" i="5" s="1"/>
  <c r="AS93" i="5"/>
  <c r="AT93" i="5" s="1"/>
  <c r="AS112" i="5"/>
  <c r="AT112" i="5" s="1"/>
  <c r="AS220" i="5"/>
  <c r="AT220" i="5" s="1"/>
  <c r="AS190" i="5"/>
  <c r="AT190" i="5" s="1"/>
  <c r="AS187" i="5"/>
  <c r="AT187" i="5" s="1"/>
  <c r="AS14" i="5"/>
  <c r="AT14" i="5" s="1"/>
  <c r="AS184" i="5"/>
  <c r="AT184" i="5" s="1"/>
  <c r="AS212" i="5"/>
  <c r="AT212" i="5" s="1"/>
  <c r="AS166" i="5"/>
  <c r="AT166" i="5" s="1"/>
  <c r="AS9" i="5"/>
  <c r="AT9" i="5" s="1"/>
  <c r="AS126" i="5"/>
  <c r="AT126" i="5" s="1"/>
  <c r="AS140" i="5"/>
  <c r="AT140" i="5" s="1"/>
  <c r="AS110" i="5"/>
  <c r="AT110" i="5" s="1"/>
  <c r="AS171" i="5"/>
  <c r="AT171" i="5" s="1"/>
  <c r="AS169" i="5"/>
  <c r="AT169" i="5" s="1"/>
  <c r="AS214" i="5"/>
  <c r="AT214" i="5" s="1"/>
  <c r="AS153" i="5"/>
  <c r="AT153" i="5" s="1"/>
  <c r="AS208" i="5"/>
  <c r="AT208" i="5" s="1"/>
  <c r="AS48" i="5"/>
  <c r="AT48" i="5" s="1"/>
  <c r="AS186" i="5"/>
  <c r="AT186" i="5" s="1"/>
  <c r="AS183" i="5"/>
  <c r="AT183" i="5" s="1"/>
  <c r="AS211" i="5"/>
  <c r="AT211" i="5" s="1"/>
  <c r="AS165" i="5"/>
  <c r="AT165" i="5" s="1"/>
  <c r="AS8" i="5"/>
  <c r="AT8" i="5" s="1"/>
  <c r="AS139" i="5"/>
  <c r="AT139" i="5" s="1"/>
  <c r="AS109" i="5"/>
  <c r="AT109" i="5" s="1"/>
  <c r="AS172" i="5"/>
  <c r="AT172" i="5" s="1"/>
  <c r="AS123" i="5"/>
  <c r="AT123" i="5" s="1"/>
  <c r="AS207" i="5"/>
  <c r="AT207" i="5" s="1"/>
  <c r="AS185" i="5"/>
  <c r="AT185" i="5" s="1"/>
  <c r="AS182" i="5"/>
  <c r="AT182" i="5" s="1"/>
  <c r="AS164" i="5"/>
  <c r="AT164" i="5" s="1"/>
  <c r="AS7" i="5"/>
  <c r="AT7" i="5" s="1"/>
  <c r="AS157" i="5"/>
  <c r="AT157" i="5" s="1"/>
  <c r="AS138" i="5"/>
  <c r="AT138" i="5" s="1"/>
  <c r="AS108" i="5"/>
  <c r="AT108" i="5" s="1"/>
  <c r="AS173" i="5"/>
  <c r="AT173" i="5" s="1"/>
  <c r="AS216" i="5"/>
  <c r="AT216" i="5" s="1"/>
  <c r="AS11" i="5"/>
  <c r="AT11" i="5" s="1"/>
  <c r="AS178" i="5"/>
  <c r="AT178" i="5" s="1"/>
  <c r="AS206" i="5"/>
  <c r="AT206" i="5" s="1"/>
  <c r="AS160" i="5"/>
  <c r="AT160" i="5" s="1"/>
  <c r="AS219" i="5"/>
  <c r="AT219" i="5" s="1"/>
  <c r="AS181" i="5"/>
  <c r="AT181" i="5" s="1"/>
  <c r="AS96" i="5"/>
  <c r="AT96" i="5" s="1"/>
  <c r="AS163" i="5"/>
  <c r="AT163" i="5" s="1"/>
  <c r="AS6" i="5"/>
  <c r="AT6" i="5" s="1"/>
  <c r="AS137" i="5"/>
  <c r="AT137" i="5" s="1"/>
  <c r="AS107" i="5"/>
  <c r="AT107" i="5" s="1"/>
  <c r="AS125" i="5"/>
  <c r="AT125" i="5" s="1"/>
  <c r="AS174" i="5"/>
  <c r="AT174" i="5" s="1"/>
  <c r="AS4" i="5"/>
  <c r="AT4" i="5" s="1"/>
  <c r="D9" i="8"/>
  <c r="O5" i="8"/>
  <c r="D5" i="8"/>
  <c r="I3" i="8"/>
  <c r="I12" i="8" s="1"/>
  <c r="C12" i="8"/>
  <c r="J5" i="8"/>
  <c r="J9" i="8"/>
  <c r="O9" i="8"/>
  <c r="N12" i="8"/>
  <c r="Z122" i="5"/>
  <c r="Z123" i="5"/>
  <c r="Z124" i="5"/>
  <c r="Z125" i="5"/>
  <c r="Z106" i="5"/>
  <c r="Z107" i="5"/>
  <c r="Z108" i="5"/>
  <c r="Z109" i="5"/>
  <c r="Z110" i="5"/>
  <c r="Z111" i="5"/>
  <c r="Z112" i="5"/>
  <c r="Z199" i="5"/>
  <c r="Z200" i="5"/>
  <c r="Z137" i="5"/>
  <c r="Z138" i="5"/>
  <c r="Z139" i="5"/>
  <c r="M22" i="6"/>
  <c r="M23" i="6"/>
  <c r="M24" i="6"/>
  <c r="M25" i="6"/>
  <c r="M26" i="6"/>
  <c r="M21" i="6"/>
  <c r="AJ152" i="5"/>
  <c r="AK152" i="5" s="1"/>
  <c r="AJ151" i="5"/>
  <c r="AK151" i="5" s="1"/>
  <c r="AJ150" i="5"/>
  <c r="AK150" i="5" s="1"/>
  <c r="AJ149" i="5"/>
  <c r="AK149" i="5" s="1"/>
  <c r="AJ148" i="5"/>
  <c r="AK148" i="5" s="1"/>
  <c r="AJ147" i="5"/>
  <c r="AK147" i="5" s="1"/>
  <c r="AJ146" i="5"/>
  <c r="AK146" i="5" s="1"/>
  <c r="AJ40" i="5"/>
  <c r="AK40" i="5" s="1"/>
  <c r="AJ39" i="5"/>
  <c r="AK39" i="5" s="1"/>
  <c r="AJ38" i="5"/>
  <c r="AK38" i="5" s="1"/>
  <c r="AJ37" i="5"/>
  <c r="AK37" i="5" s="1"/>
  <c r="AJ36" i="5"/>
  <c r="AK36" i="5" s="1"/>
  <c r="AJ35" i="5"/>
  <c r="AK35" i="5" s="1"/>
  <c r="AJ34" i="5"/>
  <c r="AK34" i="5" s="1"/>
  <c r="AR150" i="5" l="1"/>
  <c r="AS150" i="5" s="1"/>
  <c r="AT150" i="5" s="1"/>
  <c r="AR149" i="5"/>
  <c r="AS149" i="5" s="1"/>
  <c r="AT149" i="5" s="1"/>
  <c r="AR152" i="5"/>
  <c r="AS152" i="5" s="1"/>
  <c r="AT152" i="5" s="1"/>
  <c r="AR146" i="5"/>
  <c r="AS146" i="5" s="1"/>
  <c r="AT146" i="5" s="1"/>
  <c r="AR151" i="5"/>
  <c r="AS151" i="5" s="1"/>
  <c r="AT151" i="5" s="1"/>
  <c r="AR147" i="5"/>
  <c r="AS147" i="5" s="1"/>
  <c r="AT147" i="5" s="1"/>
  <c r="AR148" i="5"/>
  <c r="AS148" i="5" s="1"/>
  <c r="AT148" i="5" s="1"/>
  <c r="AS12" i="5"/>
  <c r="AT12" i="5" s="1"/>
  <c r="AS13" i="5"/>
  <c r="AT13" i="5" s="1"/>
  <c r="AT156" i="5"/>
  <c r="AT213" i="5"/>
  <c r="AS210" i="5"/>
  <c r="AT210" i="5" s="1"/>
  <c r="AS16" i="5"/>
  <c r="AT16" i="5" s="1"/>
  <c r="AS130" i="5"/>
  <c r="AT130" i="5" s="1"/>
  <c r="AS87" i="5"/>
  <c r="AT87" i="5" s="1"/>
  <c r="AS121" i="5"/>
  <c r="AT121" i="5" s="1"/>
  <c r="AL147" i="5"/>
  <c r="AS88" i="5"/>
  <c r="AT88" i="5" s="1"/>
  <c r="AL35" i="5"/>
  <c r="AR35" i="5"/>
  <c r="AS35" i="5" s="1"/>
  <c r="AT35" i="5" s="1"/>
  <c r="AL148" i="5"/>
  <c r="AS133" i="5"/>
  <c r="AT133" i="5" s="1"/>
  <c r="AS100" i="5"/>
  <c r="AT100" i="5" s="1"/>
  <c r="AS89" i="5"/>
  <c r="AT89" i="5" s="1"/>
  <c r="AS118" i="5"/>
  <c r="AT118" i="5" s="1"/>
  <c r="AS3" i="5"/>
  <c r="AT3" i="5" s="1"/>
  <c r="AS105" i="5"/>
  <c r="AT105" i="5" s="1"/>
  <c r="AS98" i="5"/>
  <c r="AT98" i="5" s="1"/>
  <c r="AS99" i="5"/>
  <c r="AT99" i="5" s="1"/>
  <c r="AL149" i="5"/>
  <c r="AS134" i="5"/>
  <c r="AT134" i="5" s="1"/>
  <c r="AS101" i="5"/>
  <c r="AT101" i="5" s="1"/>
  <c r="AS90" i="5"/>
  <c r="AT90" i="5" s="1"/>
  <c r="AS119" i="5"/>
  <c r="AT119" i="5" s="1"/>
  <c r="AS188" i="5"/>
  <c r="AT188" i="5" s="1"/>
  <c r="AS86" i="5"/>
  <c r="AT86" i="5" s="1"/>
  <c r="AS115" i="5"/>
  <c r="AT115" i="5" s="1"/>
  <c r="AL146" i="5"/>
  <c r="AS116" i="5"/>
  <c r="AT116" i="5" s="1"/>
  <c r="AL34" i="5"/>
  <c r="AR34" i="5"/>
  <c r="AS34" i="5" s="1"/>
  <c r="AT34" i="5" s="1"/>
  <c r="AL36" i="5"/>
  <c r="AR36" i="5"/>
  <c r="AS36" i="5" s="1"/>
  <c r="AT36" i="5" s="1"/>
  <c r="AL37" i="5"/>
  <c r="AR37" i="5"/>
  <c r="AS37" i="5" s="1"/>
  <c r="AT37" i="5" s="1"/>
  <c r="AL150" i="5"/>
  <c r="AS135" i="5"/>
  <c r="AT135" i="5" s="1"/>
  <c r="AS102" i="5"/>
  <c r="AT102" i="5" s="1"/>
  <c r="AS91" i="5"/>
  <c r="AT91" i="5" s="1"/>
  <c r="AL151" i="5"/>
  <c r="AS84" i="5"/>
  <c r="AT84" i="5" s="1"/>
  <c r="AS103" i="5"/>
  <c r="AT103" i="5" s="1"/>
  <c r="AL40" i="5"/>
  <c r="AR40" i="5"/>
  <c r="AS40" i="5" s="1"/>
  <c r="AT40" i="5" s="1"/>
  <c r="AS131" i="5"/>
  <c r="AT131" i="5" s="1"/>
  <c r="AS132" i="5"/>
  <c r="AT132" i="5" s="1"/>
  <c r="AS117" i="5"/>
  <c r="AT117" i="5" s="1"/>
  <c r="AL38" i="5"/>
  <c r="AR38" i="5"/>
  <c r="AS38" i="5" s="1"/>
  <c r="AT38" i="5" s="1"/>
  <c r="AS136" i="5"/>
  <c r="AT136" i="5" s="1"/>
  <c r="AS92" i="5"/>
  <c r="AT92" i="5" s="1"/>
  <c r="AL39" i="5"/>
  <c r="AR39" i="5"/>
  <c r="AS39" i="5" s="1"/>
  <c r="AT39" i="5" s="1"/>
  <c r="AL152" i="5"/>
  <c r="AS2" i="5"/>
  <c r="AT2" i="5" s="1"/>
  <c r="AS114" i="5"/>
  <c r="AT114" i="5" s="1"/>
  <c r="AS104" i="5"/>
  <c r="AT104" i="5" s="1"/>
  <c r="AS120" i="5"/>
  <c r="AT120" i="5" s="1"/>
  <c r="AS85" i="5"/>
  <c r="AT85" i="5" s="1"/>
  <c r="C10" i="8"/>
  <c r="O19" i="8" s="1"/>
  <c r="P19" i="8" s="1"/>
  <c r="I10" i="8"/>
  <c r="O20" i="8" s="1"/>
  <c r="P20" i="8" s="1"/>
  <c r="N10" i="8"/>
  <c r="O21" i="8" s="1"/>
  <c r="P21" i="8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  <c r="D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Z121" i="5"/>
  <c r="Z105" i="5"/>
  <c r="Z104" i="5"/>
  <c r="Z103" i="5"/>
  <c r="Z120" i="5"/>
  <c r="Z119" i="5"/>
  <c r="Z118" i="5"/>
  <c r="Z117" i="5"/>
  <c r="Z116" i="5"/>
  <c r="Z115" i="5"/>
  <c r="Z114" i="5"/>
  <c r="Z92" i="5"/>
  <c r="Z91" i="5"/>
  <c r="Z90" i="5"/>
  <c r="Z89" i="5"/>
  <c r="Z88" i="5"/>
  <c r="Z87" i="5"/>
  <c r="Z86" i="5"/>
  <c r="Z85" i="5"/>
  <c r="Z84" i="5"/>
  <c r="Z102" i="5"/>
  <c r="Z101" i="5"/>
  <c r="Z100" i="5"/>
  <c r="Z99" i="5"/>
  <c r="Z98" i="5"/>
  <c r="Z3" i="5"/>
  <c r="Z2" i="5"/>
  <c r="Z136" i="5"/>
  <c r="Z135" i="5"/>
  <c r="Z134" i="5"/>
  <c r="Z133" i="5"/>
  <c r="Z132" i="5"/>
  <c r="Z131" i="5"/>
  <c r="Z130" i="5"/>
  <c r="Z152" i="5"/>
  <c r="Z151" i="5"/>
  <c r="Z150" i="5"/>
  <c r="Z149" i="5"/>
  <c r="Z148" i="5"/>
  <c r="Z147" i="5"/>
  <c r="Z146" i="5"/>
  <c r="Z40" i="5"/>
  <c r="Z39" i="5"/>
  <c r="Z38" i="5"/>
  <c r="Z37" i="5"/>
  <c r="Z36" i="5"/>
  <c r="Z35" i="5"/>
  <c r="E2" i="6" l="1"/>
  <c r="C2" i="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111" i="4"/>
  <c r="D112" i="4"/>
  <c r="D113" i="4"/>
  <c r="D125" i="4"/>
  <c r="D126" i="4"/>
  <c r="D127" i="4"/>
  <c r="D128" i="4"/>
  <c r="D129" i="4"/>
  <c r="D130" i="4"/>
  <c r="D131" i="4"/>
  <c r="D132" i="4"/>
  <c r="D114" i="4"/>
  <c r="D115" i="4"/>
  <c r="D116" i="4"/>
  <c r="D117" i="4"/>
  <c r="D118" i="4"/>
  <c r="D119" i="4"/>
  <c r="D120" i="4"/>
  <c r="D121" i="4"/>
  <c r="D122" i="4"/>
  <c r="D123" i="4"/>
  <c r="D124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6" i="4"/>
  <c r="D207" i="4"/>
  <c r="D208" i="4"/>
  <c r="D200" i="4"/>
  <c r="D201" i="4"/>
  <c r="D202" i="4"/>
  <c r="D203" i="4"/>
  <c r="D204" i="4"/>
  <c r="D205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8" i="4"/>
  <c r="D227" i="4"/>
  <c r="D235" i="4"/>
  <c r="D236" i="4"/>
  <c r="D237" i="4"/>
  <c r="D238" i="4"/>
  <c r="D229" i="4"/>
  <c r="D230" i="4"/>
  <c r="D231" i="4"/>
  <c r="D232" i="4"/>
  <c r="D233" i="4"/>
  <c r="D234" i="4"/>
  <c r="D241" i="4"/>
  <c r="D242" i="4"/>
  <c r="D239" i="4"/>
  <c r="D240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43" i="4"/>
  <c r="D244" i="4"/>
  <c r="D245" i="4"/>
  <c r="D246" i="4"/>
  <c r="D247" i="4"/>
  <c r="D248" i="4"/>
  <c r="D249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4" i="4"/>
  <c r="D325" i="4"/>
  <c r="D326" i="4"/>
  <c r="D327" i="4"/>
  <c r="D328" i="4"/>
  <c r="D329" i="4"/>
  <c r="D330" i="4"/>
  <c r="D331" i="4"/>
  <c r="D320" i="4"/>
  <c r="D321" i="4"/>
  <c r="D322" i="4"/>
  <c r="D323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9" i="4"/>
  <c r="D360" i="4"/>
  <c r="D361" i="4"/>
  <c r="D362" i="4"/>
  <c r="D363" i="4"/>
  <c r="D352" i="4"/>
  <c r="D353" i="4"/>
  <c r="D354" i="4"/>
  <c r="D355" i="4"/>
  <c r="D356" i="4"/>
  <c r="D357" i="4"/>
  <c r="D358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5" i="4"/>
  <c r="D396" i="4"/>
  <c r="D397" i="4"/>
  <c r="D398" i="4"/>
  <c r="D393" i="4"/>
  <c r="D394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4" i="4"/>
  <c r="D525" i="4"/>
  <c r="D526" i="4"/>
  <c r="D527" i="4"/>
  <c r="D528" i="4"/>
  <c r="D529" i="4"/>
  <c r="D530" i="4"/>
  <c r="D531" i="4"/>
  <c r="D532" i="4"/>
  <c r="D533" i="4"/>
  <c r="D534" i="4"/>
  <c r="D521" i="4"/>
  <c r="D522" i="4"/>
  <c r="D523" i="4"/>
  <c r="D535" i="4"/>
  <c r="D536" i="4"/>
  <c r="D537" i="4"/>
  <c r="D538" i="4"/>
  <c r="D539" i="4"/>
  <c r="D540" i="4"/>
  <c r="D541" i="4"/>
  <c r="D542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43" i="4"/>
  <c r="D544" i="4"/>
  <c r="D545" i="4"/>
  <c r="D546" i="4"/>
  <c r="D547" i="4"/>
  <c r="D548" i="4"/>
  <c r="D549" i="4"/>
  <c r="D550" i="4"/>
  <c r="D551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20" i="4"/>
  <c r="D621" i="4"/>
  <c r="D622" i="4"/>
  <c r="D623" i="4"/>
  <c r="D624" i="4"/>
  <c r="D617" i="4"/>
  <c r="D618" i="4"/>
  <c r="D619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80" i="4"/>
  <c r="D679" i="4"/>
  <c r="D681" i="4"/>
  <c r="D682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111" i="4"/>
  <c r="C112" i="4"/>
  <c r="C113" i="4"/>
  <c r="C125" i="4"/>
  <c r="C126" i="4"/>
  <c r="C127" i="4"/>
  <c r="C128" i="4"/>
  <c r="C129" i="4"/>
  <c r="C130" i="4"/>
  <c r="C131" i="4"/>
  <c r="C132" i="4"/>
  <c r="C114" i="4"/>
  <c r="C115" i="4"/>
  <c r="C116" i="4"/>
  <c r="C117" i="4"/>
  <c r="C118" i="4"/>
  <c r="C119" i="4"/>
  <c r="C120" i="4"/>
  <c r="C121" i="4"/>
  <c r="C122" i="4"/>
  <c r="C123" i="4"/>
  <c r="C124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6" i="4"/>
  <c r="C207" i="4"/>
  <c r="C208" i="4"/>
  <c r="C200" i="4"/>
  <c r="C201" i="4"/>
  <c r="C202" i="4"/>
  <c r="C203" i="4"/>
  <c r="C204" i="4"/>
  <c r="C205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8" i="4"/>
  <c r="C227" i="4"/>
  <c r="C235" i="4"/>
  <c r="C236" i="4"/>
  <c r="C237" i="4"/>
  <c r="C238" i="4"/>
  <c r="C229" i="4"/>
  <c r="C230" i="4"/>
  <c r="C231" i="4"/>
  <c r="C232" i="4"/>
  <c r="C233" i="4"/>
  <c r="C234" i="4"/>
  <c r="C241" i="4"/>
  <c r="C242" i="4"/>
  <c r="C239" i="4"/>
  <c r="C240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43" i="4"/>
  <c r="C244" i="4"/>
  <c r="C245" i="4"/>
  <c r="C246" i="4"/>
  <c r="C247" i="4"/>
  <c r="C248" i="4"/>
  <c r="C249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4" i="4"/>
  <c r="C325" i="4"/>
  <c r="C326" i="4"/>
  <c r="C327" i="4"/>
  <c r="C328" i="4"/>
  <c r="C329" i="4"/>
  <c r="C330" i="4"/>
  <c r="C331" i="4"/>
  <c r="C320" i="4"/>
  <c r="C321" i="4"/>
  <c r="C322" i="4"/>
  <c r="C323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9" i="4"/>
  <c r="C360" i="4"/>
  <c r="C361" i="4"/>
  <c r="C362" i="4"/>
  <c r="C363" i="4"/>
  <c r="C352" i="4"/>
  <c r="C353" i="4"/>
  <c r="C354" i="4"/>
  <c r="C355" i="4"/>
  <c r="C356" i="4"/>
  <c r="C357" i="4"/>
  <c r="C358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5" i="4"/>
  <c r="C396" i="4"/>
  <c r="C397" i="4"/>
  <c r="C398" i="4"/>
  <c r="C393" i="4"/>
  <c r="C394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4" i="4"/>
  <c r="C525" i="4"/>
  <c r="C526" i="4"/>
  <c r="C527" i="4"/>
  <c r="C528" i="4"/>
  <c r="C529" i="4"/>
  <c r="C530" i="4"/>
  <c r="C531" i="4"/>
  <c r="C532" i="4"/>
  <c r="C533" i="4"/>
  <c r="C534" i="4"/>
  <c r="C521" i="4"/>
  <c r="C522" i="4"/>
  <c r="C523" i="4"/>
  <c r="C535" i="4"/>
  <c r="C536" i="4"/>
  <c r="C537" i="4"/>
  <c r="C538" i="4"/>
  <c r="C539" i="4"/>
  <c r="C540" i="4"/>
  <c r="C541" i="4"/>
  <c r="C542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43" i="4"/>
  <c r="C544" i="4"/>
  <c r="C545" i="4"/>
  <c r="C546" i="4"/>
  <c r="C547" i="4"/>
  <c r="C548" i="4"/>
  <c r="C549" i="4"/>
  <c r="C550" i="4"/>
  <c r="C551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20" i="4"/>
  <c r="C621" i="4"/>
  <c r="C622" i="4"/>
  <c r="C623" i="4"/>
  <c r="C624" i="4"/>
  <c r="C617" i="4"/>
  <c r="C618" i="4"/>
  <c r="C619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80" i="4"/>
  <c r="C679" i="4"/>
  <c r="C681" i="4"/>
  <c r="C682" i="4"/>
  <c r="C3" i="4"/>
  <c r="R2" i="2"/>
  <c r="L2" i="2"/>
  <c r="D690" i="2"/>
  <c r="D735" i="2"/>
  <c r="D697" i="2"/>
  <c r="D843" i="2"/>
  <c r="D841" i="2"/>
  <c r="D838" i="2"/>
  <c r="D837" i="2"/>
  <c r="D835" i="2"/>
  <c r="D832" i="2"/>
  <c r="D830" i="2"/>
  <c r="D826" i="2"/>
  <c r="D824" i="2"/>
  <c r="D821" i="2"/>
  <c r="D819" i="2"/>
  <c r="D817" i="2"/>
  <c r="D816" i="2"/>
  <c r="D814" i="2"/>
  <c r="D812" i="2"/>
  <c r="D811" i="2"/>
  <c r="D809" i="2"/>
  <c r="D808" i="2"/>
  <c r="D807" i="2"/>
  <c r="D805" i="2"/>
  <c r="D802" i="2"/>
  <c r="D800" i="2"/>
  <c r="D799" i="2"/>
  <c r="D798" i="2"/>
  <c r="D796" i="2"/>
  <c r="D792" i="2"/>
  <c r="D791" i="2"/>
  <c r="D789" i="2"/>
  <c r="D787" i="2"/>
  <c r="D786" i="2"/>
  <c r="D784" i="2"/>
  <c r="D275" i="2"/>
  <c r="D780" i="2"/>
  <c r="D779" i="2"/>
  <c r="D777" i="2"/>
  <c r="D776" i="2"/>
  <c r="D775" i="2"/>
  <c r="D773" i="2"/>
  <c r="D771" i="2"/>
  <c r="D770" i="2"/>
  <c r="D769" i="2"/>
  <c r="D767" i="2"/>
  <c r="D271" i="2"/>
  <c r="D761" i="2"/>
  <c r="D764" i="2"/>
  <c r="D762" i="2"/>
  <c r="D760" i="2"/>
  <c r="D759" i="2"/>
  <c r="D757" i="2"/>
  <c r="D753" i="2"/>
  <c r="D756" i="2"/>
  <c r="D754" i="2"/>
  <c r="D746" i="2"/>
  <c r="D752" i="2"/>
  <c r="D721" i="2"/>
  <c r="D750" i="2"/>
  <c r="D749" i="2"/>
  <c r="D747" i="2"/>
  <c r="D741" i="2"/>
  <c r="D714" i="2"/>
  <c r="D739" i="2"/>
  <c r="D738" i="2"/>
  <c r="D736" i="2"/>
  <c r="D745" i="2"/>
  <c r="D744" i="2"/>
  <c r="D742" i="2"/>
  <c r="D734" i="2"/>
  <c r="D709" i="2"/>
  <c r="D732" i="2"/>
  <c r="D731" i="2"/>
  <c r="D729" i="2"/>
  <c r="D728" i="2"/>
  <c r="D672" i="2"/>
  <c r="D727" i="2"/>
  <c r="D726" i="2"/>
  <c r="D724" i="2"/>
  <c r="D716" i="2"/>
  <c r="D722" i="2"/>
  <c r="D552" i="2"/>
  <c r="D720" i="2"/>
  <c r="D719" i="2"/>
  <c r="D717" i="2"/>
  <c r="D715" i="2"/>
  <c r="D546" i="2"/>
  <c r="D713" i="2"/>
  <c r="D712" i="2"/>
  <c r="D710" i="2"/>
  <c r="D576" i="2"/>
  <c r="D708" i="2"/>
  <c r="D707" i="2"/>
  <c r="D705" i="2"/>
  <c r="D703" i="2"/>
  <c r="D702" i="2"/>
  <c r="D661" i="2"/>
  <c r="D701" i="2"/>
  <c r="D700" i="2"/>
  <c r="D698" i="2"/>
  <c r="D696" i="2"/>
  <c r="D694" i="2"/>
  <c r="D693" i="2"/>
  <c r="D692" i="2"/>
  <c r="D685" i="2"/>
  <c r="D691" i="2"/>
  <c r="D570" i="2"/>
  <c r="D689" i="2"/>
  <c r="D688" i="2"/>
  <c r="D686" i="2"/>
  <c r="D684" i="2"/>
  <c r="D683" i="2"/>
  <c r="D681" i="2"/>
  <c r="D680" i="2"/>
  <c r="D678" i="2"/>
  <c r="D676" i="2"/>
  <c r="D674" i="2"/>
  <c r="D673" i="2"/>
  <c r="D599" i="2"/>
  <c r="D671" i="2"/>
  <c r="D670" i="2"/>
  <c r="D668" i="2"/>
  <c r="D656" i="2"/>
  <c r="D649" i="2"/>
  <c r="D655" i="2"/>
  <c r="D587" i="2"/>
  <c r="D653" i="2"/>
  <c r="D652" i="2"/>
  <c r="D650" i="2"/>
  <c r="D648" i="2"/>
  <c r="D581" i="2"/>
  <c r="D646" i="2"/>
  <c r="D645" i="2"/>
  <c r="D643" i="2"/>
  <c r="D667" i="2"/>
  <c r="D665" i="2"/>
  <c r="D664" i="2"/>
  <c r="D663" i="2"/>
  <c r="D662" i="2"/>
  <c r="D622" i="2"/>
  <c r="D660" i="2"/>
  <c r="D659" i="2"/>
  <c r="D657" i="2"/>
  <c r="D642" i="2"/>
  <c r="D612" i="2"/>
  <c r="D640" i="2"/>
  <c r="D639" i="2"/>
  <c r="D637" i="2"/>
  <c r="D636" i="2"/>
  <c r="D635" i="2"/>
  <c r="D633" i="2"/>
  <c r="D628" i="2"/>
  <c r="D627" i="2"/>
  <c r="D626" i="2"/>
  <c r="D625" i="2"/>
  <c r="D624" i="2"/>
  <c r="D617" i="2"/>
  <c r="D623" i="2"/>
  <c r="D654" i="2"/>
  <c r="D621" i="2"/>
  <c r="D620" i="2"/>
  <c r="D618" i="2"/>
  <c r="D632" i="2"/>
  <c r="D631" i="2"/>
  <c r="D629" i="2"/>
  <c r="D616" i="2"/>
  <c r="D615" i="2"/>
  <c r="D614" i="2"/>
  <c r="D607" i="2"/>
  <c r="D613" i="2"/>
  <c r="D647" i="2"/>
  <c r="D611" i="2"/>
  <c r="D610" i="2"/>
  <c r="D608" i="2"/>
  <c r="D606" i="2"/>
  <c r="D605" i="2"/>
  <c r="D603" i="2"/>
  <c r="D601" i="2"/>
  <c r="D602" i="2"/>
  <c r="D600" i="2"/>
  <c r="D641" i="2"/>
  <c r="D598" i="2"/>
  <c r="D597" i="2"/>
  <c r="D595" i="2"/>
  <c r="D593" i="2"/>
  <c r="D591" i="2"/>
  <c r="D590" i="2"/>
  <c r="D589" i="2"/>
  <c r="D592" i="2"/>
  <c r="D588" i="2"/>
  <c r="D723" i="2"/>
  <c r="D586" i="2"/>
  <c r="D585" i="2"/>
  <c r="D583" i="2"/>
  <c r="D582" i="2"/>
  <c r="D306" i="2"/>
  <c r="D580" i="2"/>
  <c r="D579" i="2"/>
  <c r="D577" i="2"/>
  <c r="D839" i="2"/>
  <c r="D575" i="2"/>
  <c r="D574" i="2"/>
  <c r="D572" i="2"/>
  <c r="D571" i="2"/>
  <c r="D834" i="2"/>
  <c r="D569" i="2"/>
  <c r="D568" i="2"/>
  <c r="D566" i="2"/>
  <c r="D564" i="2"/>
  <c r="D563" i="2"/>
  <c r="D565" i="2"/>
  <c r="D562" i="2"/>
  <c r="D561" i="2"/>
  <c r="D560" i="2"/>
  <c r="D559" i="2"/>
  <c r="D557" i="2"/>
  <c r="D555" i="2"/>
  <c r="D554" i="2"/>
  <c r="D556" i="2"/>
  <c r="D553" i="2"/>
  <c r="D294" i="2"/>
  <c r="D551" i="2"/>
  <c r="D550" i="2"/>
  <c r="D548" i="2"/>
  <c r="D547" i="2"/>
  <c r="D281" i="2"/>
  <c r="D545" i="2"/>
  <c r="D544" i="2"/>
  <c r="D542" i="2"/>
  <c r="D118" i="2"/>
  <c r="D540" i="2"/>
  <c r="D539" i="2"/>
  <c r="D537" i="2"/>
  <c r="D536" i="2"/>
  <c r="D534" i="2"/>
  <c r="D532" i="2"/>
  <c r="D533" i="2"/>
  <c r="D531" i="2"/>
  <c r="D240" i="2"/>
  <c r="D529" i="2"/>
  <c r="D528" i="2"/>
  <c r="D526" i="2"/>
  <c r="D518" i="2"/>
  <c r="D517" i="2"/>
  <c r="D516" i="2"/>
  <c r="D515" i="2"/>
  <c r="D514" i="2"/>
  <c r="D525" i="2"/>
  <c r="D513" i="2"/>
  <c r="D247" i="2"/>
  <c r="D524" i="2"/>
  <c r="D523" i="2"/>
  <c r="D522" i="2"/>
  <c r="D521" i="2"/>
  <c r="D520" i="2"/>
  <c r="D519" i="2"/>
  <c r="D511" i="2"/>
  <c r="D510" i="2"/>
  <c r="D508" i="2"/>
  <c r="D506" i="2"/>
  <c r="D505" i="2"/>
  <c r="D504" i="2"/>
  <c r="D503" i="2"/>
  <c r="D502" i="2"/>
  <c r="D507" i="2"/>
  <c r="D501" i="2"/>
  <c r="D828" i="2"/>
  <c r="D499" i="2"/>
  <c r="D498" i="2"/>
  <c r="D496" i="2"/>
  <c r="D494" i="2"/>
  <c r="D495" i="2"/>
  <c r="D493" i="2"/>
  <c r="D333" i="2"/>
  <c r="D491" i="2"/>
  <c r="D490" i="2"/>
  <c r="D488" i="2"/>
  <c r="D823" i="2"/>
  <c r="D486" i="2"/>
  <c r="D485" i="2"/>
  <c r="D483" i="2"/>
  <c r="D482" i="2"/>
  <c r="D481" i="2"/>
  <c r="D818" i="2"/>
  <c r="D479" i="2"/>
  <c r="D478" i="2"/>
  <c r="D476" i="2"/>
  <c r="D813" i="2"/>
  <c r="D471" i="2"/>
  <c r="D470" i="2"/>
  <c r="D468" i="2"/>
  <c r="D475" i="2"/>
  <c r="D473" i="2"/>
  <c r="D466" i="2"/>
  <c r="D459" i="2"/>
  <c r="D458" i="2"/>
  <c r="D457" i="2"/>
  <c r="D456" i="2"/>
  <c r="D455" i="2"/>
  <c r="D465" i="2"/>
  <c r="D454" i="2"/>
  <c r="D325" i="2"/>
  <c r="D462" i="2"/>
  <c r="D461" i="2"/>
  <c r="D460" i="2"/>
  <c r="D452" i="2"/>
  <c r="D451" i="2"/>
  <c r="D449" i="2"/>
  <c r="D447" i="2"/>
  <c r="D448" i="2"/>
  <c r="D446" i="2"/>
  <c r="D317" i="2"/>
  <c r="D444" i="2"/>
  <c r="D443" i="2"/>
  <c r="D441" i="2"/>
  <c r="D440" i="2"/>
  <c r="D439" i="2"/>
  <c r="D437" i="2"/>
  <c r="D436" i="2"/>
  <c r="D363" i="2"/>
  <c r="D434" i="2"/>
  <c r="D433" i="2"/>
  <c r="D431" i="2"/>
  <c r="D421" i="2"/>
  <c r="D347" i="2"/>
  <c r="D419" i="2"/>
  <c r="D418" i="2"/>
  <c r="D416" i="2"/>
  <c r="D429" i="2"/>
  <c r="D428" i="2"/>
  <c r="D430" i="2"/>
  <c r="D422" i="2"/>
  <c r="D357" i="2"/>
  <c r="D426" i="2"/>
  <c r="D425" i="2"/>
  <c r="D423" i="2"/>
  <c r="D414" i="2"/>
  <c r="D412" i="2"/>
  <c r="D411" i="2"/>
  <c r="D410" i="2"/>
  <c r="D409" i="2"/>
  <c r="D408" i="2"/>
  <c r="D407" i="2"/>
  <c r="D390" i="2"/>
  <c r="D405" i="2"/>
  <c r="D404" i="2"/>
  <c r="D402" i="2"/>
  <c r="D401" i="2"/>
  <c r="D399" i="2"/>
  <c r="D398" i="2"/>
  <c r="D397" i="2"/>
  <c r="D396" i="2"/>
  <c r="D381" i="2"/>
  <c r="D394" i="2"/>
  <c r="D393" i="2"/>
  <c r="D391" i="2"/>
  <c r="D385" i="2"/>
  <c r="D384" i="2"/>
  <c r="D383" i="2"/>
  <c r="D382" i="2"/>
  <c r="D373" i="2"/>
  <c r="D380" i="2"/>
  <c r="D379" i="2"/>
  <c r="D377" i="2"/>
  <c r="D420" i="2"/>
  <c r="D389" i="2"/>
  <c r="D388" i="2"/>
  <c r="D386" i="2"/>
  <c r="D376" i="2"/>
  <c r="D375" i="2"/>
  <c r="D374" i="2"/>
  <c r="D406" i="2"/>
  <c r="D372" i="2"/>
  <c r="D371" i="2"/>
  <c r="D369" i="2"/>
  <c r="D368" i="2"/>
  <c r="D367" i="2"/>
  <c r="D366" i="2"/>
  <c r="D365" i="2"/>
  <c r="D364" i="2"/>
  <c r="D395" i="2"/>
  <c r="D362" i="2"/>
  <c r="D361" i="2"/>
  <c r="D359" i="2"/>
  <c r="D358" i="2"/>
  <c r="D445" i="2"/>
  <c r="D356" i="2"/>
  <c r="D355" i="2"/>
  <c r="D353" i="2"/>
  <c r="D352" i="2"/>
  <c r="D351" i="2"/>
  <c r="D350" i="2"/>
  <c r="D349" i="2"/>
  <c r="D348" i="2"/>
  <c r="D435" i="2"/>
  <c r="D346" i="2"/>
  <c r="D345" i="2"/>
  <c r="D343" i="2"/>
  <c r="D340" i="2"/>
  <c r="D339" i="2"/>
  <c r="D338" i="2"/>
  <c r="D337" i="2"/>
  <c r="D336" i="2"/>
  <c r="D335" i="2"/>
  <c r="D334" i="2"/>
  <c r="D427" i="2"/>
  <c r="D342" i="2"/>
  <c r="D341" i="2"/>
  <c r="D332" i="2"/>
  <c r="D331" i="2"/>
  <c r="D329" i="2"/>
  <c r="D328" i="2"/>
  <c r="D326" i="2"/>
  <c r="D480" i="2"/>
  <c r="D324" i="2"/>
  <c r="D323" i="2"/>
  <c r="D321" i="2"/>
  <c r="D312" i="2"/>
  <c r="D311" i="2"/>
  <c r="D310" i="2"/>
  <c r="D309" i="2"/>
  <c r="D308" i="2"/>
  <c r="D307" i="2"/>
  <c r="D472" i="2"/>
  <c r="D305" i="2"/>
  <c r="D304" i="2"/>
  <c r="D302" i="2"/>
  <c r="D301" i="2"/>
  <c r="D300" i="2"/>
  <c r="D299" i="2"/>
  <c r="D298" i="2"/>
  <c r="D297" i="2"/>
  <c r="D296" i="2"/>
  <c r="D295" i="2"/>
  <c r="D453" i="2"/>
  <c r="D293" i="2"/>
  <c r="D292" i="2"/>
  <c r="D290" i="2"/>
  <c r="D320" i="2"/>
  <c r="D319" i="2"/>
  <c r="D318" i="2"/>
  <c r="D231" i="2"/>
  <c r="D316" i="2"/>
  <c r="D315" i="2"/>
  <c r="D313" i="2"/>
  <c r="D286" i="2"/>
  <c r="D283" i="2"/>
  <c r="D282" i="2"/>
  <c r="D221" i="2"/>
  <c r="D280" i="2"/>
  <c r="D279" i="2"/>
  <c r="D284" i="2"/>
  <c r="D289" i="2"/>
  <c r="D287" i="2"/>
  <c r="D16" i="2"/>
  <c r="D270" i="2"/>
  <c r="D269" i="2"/>
  <c r="D267" i="2"/>
  <c r="D277" i="2"/>
  <c r="D276" i="2"/>
  <c r="D24" i="2"/>
  <c r="D274" i="2"/>
  <c r="D273" i="2"/>
  <c r="D272" i="2"/>
  <c r="D263" i="2"/>
  <c r="D265" i="2"/>
  <c r="D262" i="2"/>
  <c r="D261" i="2"/>
  <c r="D260" i="2"/>
  <c r="D259" i="2"/>
  <c r="D257" i="2"/>
  <c r="D253" i="2"/>
  <c r="D252" i="2"/>
  <c r="D251" i="2"/>
  <c r="D250" i="2"/>
  <c r="D249" i="2"/>
  <c r="D248" i="2"/>
  <c r="D6" i="2"/>
  <c r="D256" i="2"/>
  <c r="D255" i="2"/>
  <c r="D254" i="2"/>
  <c r="D246" i="2"/>
  <c r="D245" i="2"/>
  <c r="D243" i="2"/>
  <c r="D235" i="2"/>
  <c r="D234" i="2"/>
  <c r="D232" i="2"/>
  <c r="D242" i="2"/>
  <c r="D241" i="2"/>
  <c r="D58" i="2"/>
  <c r="D239" i="2"/>
  <c r="D238" i="2"/>
  <c r="D236" i="2"/>
  <c r="D52" i="2"/>
  <c r="D230" i="2"/>
  <c r="D229" i="2"/>
  <c r="D227" i="2"/>
  <c r="D226" i="2"/>
  <c r="D225" i="2"/>
  <c r="D223" i="2"/>
  <c r="D222" i="2"/>
  <c r="D37" i="2"/>
  <c r="D220" i="2"/>
  <c r="D219" i="2"/>
  <c r="D217" i="2"/>
  <c r="D216" i="2"/>
  <c r="D215" i="2"/>
  <c r="D214" i="2"/>
  <c r="D83" i="2"/>
  <c r="D212" i="2"/>
  <c r="D211" i="2"/>
  <c r="D209" i="2"/>
  <c r="D198" i="2"/>
  <c r="D197" i="2"/>
  <c r="D196" i="2"/>
  <c r="D195" i="2"/>
  <c r="D194" i="2"/>
  <c r="D193" i="2"/>
  <c r="D192" i="2"/>
  <c r="D77" i="2"/>
  <c r="D208" i="2"/>
  <c r="D207" i="2"/>
  <c r="D206" i="2"/>
  <c r="D205" i="2"/>
  <c r="D204" i="2"/>
  <c r="D203" i="2"/>
  <c r="D202" i="2"/>
  <c r="D201" i="2"/>
  <c r="D200" i="2"/>
  <c r="D199" i="2"/>
  <c r="D190" i="2"/>
  <c r="D189" i="2"/>
  <c r="D187" i="2"/>
  <c r="D186" i="2"/>
  <c r="D185" i="2"/>
  <c r="D68" i="2"/>
  <c r="D183" i="2"/>
  <c r="D182" i="2"/>
  <c r="D180" i="2"/>
  <c r="D179" i="2"/>
  <c r="D178" i="2"/>
  <c r="D177" i="2"/>
  <c r="D176" i="2"/>
  <c r="D175" i="2"/>
  <c r="D174" i="2"/>
  <c r="D804" i="2"/>
  <c r="D172" i="2"/>
  <c r="D171" i="2"/>
  <c r="D169" i="2"/>
  <c r="D99" i="2"/>
  <c r="D167" i="2"/>
  <c r="D166" i="2"/>
  <c r="D164" i="2"/>
  <c r="D163" i="2"/>
  <c r="D162" i="2"/>
  <c r="D161" i="2"/>
  <c r="D92" i="2"/>
  <c r="D159" i="2"/>
  <c r="D158" i="2"/>
  <c r="D156" i="2"/>
  <c r="D143" i="2"/>
  <c r="D142" i="2"/>
  <c r="D141" i="2"/>
  <c r="D140" i="2"/>
  <c r="D139" i="2"/>
  <c r="D138" i="2"/>
  <c r="D137" i="2"/>
  <c r="D135" i="2"/>
  <c r="D155" i="2"/>
  <c r="D154" i="2"/>
  <c r="D153" i="2"/>
  <c r="D152" i="2"/>
  <c r="D151" i="2"/>
  <c r="D150" i="2"/>
  <c r="D149" i="2"/>
  <c r="D148" i="2"/>
  <c r="D147" i="2"/>
  <c r="D146" i="2"/>
  <c r="D144" i="2"/>
  <c r="D134" i="2"/>
  <c r="D133" i="2"/>
  <c r="D131" i="2"/>
  <c r="D113" i="2"/>
  <c r="D111" i="2"/>
  <c r="D106" i="2"/>
  <c r="D105" i="2"/>
  <c r="D104" i="2"/>
  <c r="D103" i="2"/>
  <c r="D102" i="2"/>
  <c r="D101" i="2"/>
  <c r="D100" i="2"/>
  <c r="D129" i="2"/>
  <c r="D110" i="2"/>
  <c r="D109" i="2"/>
  <c r="D108" i="2"/>
  <c r="D107" i="2"/>
  <c r="D98" i="2"/>
  <c r="D97" i="2"/>
  <c r="D95" i="2"/>
  <c r="D130" i="2"/>
  <c r="D173" i="2"/>
  <c r="D128" i="2"/>
  <c r="D126" i="2"/>
  <c r="D125" i="2"/>
  <c r="D124" i="2"/>
  <c r="D123" i="2"/>
  <c r="D122" i="2"/>
  <c r="D121" i="2"/>
  <c r="D120" i="2"/>
  <c r="D119" i="2"/>
  <c r="D168" i="2"/>
  <c r="D117" i="2"/>
  <c r="D116" i="2"/>
  <c r="D114" i="2"/>
  <c r="D94" i="2"/>
  <c r="D93" i="2"/>
  <c r="D160" i="2"/>
  <c r="D91" i="2"/>
  <c r="D90" i="2"/>
  <c r="D88" i="2"/>
  <c r="D87" i="2"/>
  <c r="D85" i="2"/>
  <c r="D84" i="2"/>
  <c r="D213" i="2"/>
  <c r="D82" i="2"/>
  <c r="D81" i="2"/>
  <c r="D79" i="2"/>
  <c r="D78" i="2"/>
  <c r="D191" i="2"/>
  <c r="D76" i="2"/>
  <c r="D75" i="2"/>
  <c r="D73" i="2"/>
  <c r="D72" i="2"/>
  <c r="D71" i="2"/>
  <c r="D70" i="2"/>
  <c r="D69" i="2"/>
  <c r="D184" i="2"/>
  <c r="D67" i="2"/>
  <c r="D66" i="2"/>
  <c r="D64" i="2"/>
  <c r="D62" i="2"/>
  <c r="D59" i="2"/>
  <c r="D60" i="2"/>
  <c r="D500" i="2"/>
  <c r="D57" i="2"/>
  <c r="D56" i="2"/>
  <c r="D54" i="2"/>
  <c r="D53" i="2"/>
  <c r="D492" i="2"/>
  <c r="D51" i="2"/>
  <c r="D50" i="2"/>
  <c r="D48" i="2"/>
  <c r="D47" i="2"/>
  <c r="D46" i="2"/>
  <c r="D44" i="2"/>
  <c r="D43" i="2"/>
  <c r="D42" i="2"/>
  <c r="D40" i="2"/>
  <c r="D39" i="2"/>
  <c r="D38" i="2"/>
  <c r="D487" i="2"/>
  <c r="D36" i="2"/>
  <c r="D35" i="2"/>
  <c r="D33" i="2"/>
  <c r="D31" i="2"/>
  <c r="D30" i="2"/>
  <c r="D29" i="2"/>
  <c r="D28" i="2"/>
  <c r="D27" i="2"/>
  <c r="D26" i="2"/>
  <c r="D25" i="2"/>
  <c r="D541" i="2"/>
  <c r="D32" i="2"/>
  <c r="D23" i="2"/>
  <c r="D22" i="2"/>
  <c r="D20" i="2"/>
  <c r="D18" i="2"/>
  <c r="D17" i="2"/>
  <c r="D530" i="2"/>
  <c r="D15" i="2"/>
  <c r="D14" i="2"/>
  <c r="D12" i="2"/>
  <c r="D11" i="2"/>
  <c r="D10" i="2"/>
  <c r="D9" i="2"/>
  <c r="D8" i="2"/>
  <c r="D7" i="2"/>
  <c r="D512" i="2"/>
  <c r="D5" i="2"/>
  <c r="D4" i="2"/>
  <c r="D2" i="2"/>
  <c r="D202" i="1"/>
  <c r="D201" i="1"/>
  <c r="D199" i="1"/>
  <c r="D198" i="1"/>
  <c r="D196" i="1"/>
  <c r="D195" i="1"/>
  <c r="D193" i="1"/>
  <c r="D192" i="1"/>
  <c r="D191" i="1"/>
  <c r="D189" i="1"/>
  <c r="D188" i="1"/>
  <c r="D185" i="1"/>
  <c r="D184" i="1"/>
  <c r="D182" i="1"/>
  <c r="D181" i="1"/>
  <c r="D179" i="1"/>
  <c r="D178" i="1"/>
  <c r="D176" i="1"/>
  <c r="D175" i="1"/>
  <c r="D174" i="1"/>
  <c r="D173" i="1"/>
  <c r="D172" i="1"/>
  <c r="D170" i="1"/>
  <c r="D169" i="1"/>
  <c r="D168" i="1"/>
  <c r="D167" i="1"/>
  <c r="D165" i="1"/>
  <c r="D164" i="1"/>
  <c r="D162" i="1"/>
  <c r="D161" i="1"/>
  <c r="D160" i="1"/>
  <c r="D159" i="1"/>
  <c r="D157" i="1"/>
  <c r="D156" i="1"/>
  <c r="D155" i="1"/>
  <c r="D154" i="1"/>
  <c r="D152" i="1"/>
  <c r="D151" i="1"/>
  <c r="D150" i="1"/>
  <c r="D149" i="1"/>
  <c r="D148" i="1"/>
  <c r="D146" i="1"/>
  <c r="D145" i="1"/>
  <c r="D144" i="1"/>
  <c r="D143" i="1"/>
  <c r="D141" i="1"/>
  <c r="D140" i="1"/>
  <c r="D139" i="1"/>
  <c r="D136" i="1"/>
  <c r="D135" i="1"/>
  <c r="D134" i="1"/>
  <c r="D133" i="1"/>
  <c r="D131" i="1"/>
  <c r="D129" i="1"/>
  <c r="D128" i="1"/>
  <c r="D127" i="1"/>
  <c r="D126" i="1"/>
  <c r="D125" i="1"/>
  <c r="D124" i="1"/>
  <c r="D123" i="1"/>
  <c r="D121" i="1"/>
  <c r="D120" i="1"/>
  <c r="D117" i="1"/>
  <c r="D116" i="1"/>
  <c r="D115" i="1"/>
  <c r="D114" i="1"/>
  <c r="D112" i="1"/>
  <c r="D111" i="1"/>
  <c r="D110" i="1"/>
  <c r="D109" i="1"/>
  <c r="D107" i="1"/>
  <c r="D105" i="1"/>
  <c r="D104" i="1"/>
  <c r="D103" i="1"/>
  <c r="D102" i="1"/>
  <c r="D101" i="1"/>
  <c r="D100" i="1"/>
  <c r="D98" i="1"/>
  <c r="D97" i="1"/>
  <c r="D96" i="1"/>
  <c r="D95" i="1"/>
  <c r="D93" i="1"/>
  <c r="D92" i="1"/>
  <c r="D90" i="1"/>
  <c r="D89" i="1"/>
  <c r="D88" i="1"/>
  <c r="D87" i="1"/>
  <c r="D86" i="1"/>
  <c r="D85" i="1"/>
  <c r="D81" i="1"/>
  <c r="D80" i="1"/>
  <c r="D78" i="1"/>
  <c r="D77" i="1"/>
  <c r="D76" i="1"/>
  <c r="D75" i="1"/>
  <c r="D73" i="1"/>
  <c r="D72" i="1"/>
  <c r="D71" i="1"/>
  <c r="D70" i="1"/>
  <c r="D69" i="1"/>
  <c r="D68" i="1"/>
  <c r="D67" i="1"/>
  <c r="D65" i="1"/>
  <c r="D64" i="1"/>
  <c r="D63" i="1"/>
  <c r="D62" i="1"/>
  <c r="D60" i="1"/>
  <c r="D59" i="1"/>
  <c r="D58" i="1"/>
  <c r="D57" i="1"/>
  <c r="D56" i="1"/>
  <c r="D55" i="1"/>
  <c r="D53" i="1"/>
  <c r="D52" i="1"/>
  <c r="D51" i="1"/>
  <c r="D50" i="1"/>
  <c r="D49" i="1"/>
  <c r="D48" i="1"/>
  <c r="D45" i="1"/>
  <c r="D44" i="1"/>
  <c r="D41" i="1"/>
  <c r="D40" i="1"/>
  <c r="D38" i="1"/>
  <c r="D36" i="1"/>
  <c r="D35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5" i="1"/>
  <c r="D14" i="1"/>
  <c r="D13" i="1"/>
  <c r="D11" i="1"/>
  <c r="D10" i="1"/>
  <c r="D9" i="1"/>
  <c r="D8" i="1"/>
  <c r="D7" i="1"/>
  <c r="D6" i="1"/>
  <c r="D5" i="1"/>
  <c r="D4" i="1"/>
  <c r="D3" i="1"/>
  <c r="D2" i="1"/>
  <c r="Q9" i="4" l="1"/>
  <c r="O101" i="5"/>
  <c r="S41" i="5"/>
  <c r="P41" i="5"/>
  <c r="S21" i="5"/>
  <c r="O41" i="5"/>
  <c r="P21" i="5"/>
  <c r="O21" i="5"/>
  <c r="Q549" i="4"/>
  <c r="O657" i="4"/>
  <c r="Q657" i="4"/>
  <c r="O601" i="4"/>
  <c r="Q601" i="4"/>
  <c r="Q554" i="4"/>
  <c r="O633" i="4"/>
  <c r="Q633" i="4"/>
  <c r="Q562" i="4"/>
  <c r="O665" i="4"/>
  <c r="Q665" i="4"/>
  <c r="Q524" i="4"/>
  <c r="O673" i="4"/>
  <c r="Q673" i="4"/>
  <c r="O609" i="4"/>
  <c r="Q609" i="4"/>
  <c r="Q537" i="4"/>
  <c r="O681" i="4"/>
  <c r="Q681" i="4"/>
  <c r="O625" i="4"/>
  <c r="Q625" i="4"/>
  <c r="O593" i="4"/>
  <c r="Q593" i="4"/>
  <c r="O585" i="4"/>
  <c r="Q585" i="4"/>
  <c r="Q513" i="4"/>
  <c r="O649" i="4"/>
  <c r="Q649" i="4"/>
  <c r="O620" i="4"/>
  <c r="Q620" i="4"/>
  <c r="Q569" i="4"/>
  <c r="Q497" i="4"/>
  <c r="O641" i="4"/>
  <c r="Q641" i="4"/>
  <c r="Q577" i="4"/>
  <c r="Q532" i="4"/>
  <c r="Q505" i="4"/>
  <c r="O481" i="4"/>
  <c r="Q481" i="4"/>
  <c r="Q433" i="4"/>
  <c r="Q385" i="4"/>
  <c r="Q337" i="4"/>
  <c r="Q297" i="4"/>
  <c r="Q239" i="4"/>
  <c r="Q193" i="4"/>
  <c r="Q145" i="4"/>
  <c r="Q73" i="4"/>
  <c r="Q17" i="4"/>
  <c r="O679" i="4"/>
  <c r="Q679" i="4"/>
  <c r="O672" i="4"/>
  <c r="Q672" i="4"/>
  <c r="O664" i="4"/>
  <c r="Q664" i="4"/>
  <c r="O656" i="4"/>
  <c r="Q656" i="4"/>
  <c r="O648" i="4"/>
  <c r="Q648" i="4"/>
  <c r="O640" i="4"/>
  <c r="Q640" i="4"/>
  <c r="O632" i="4"/>
  <c r="Q632" i="4"/>
  <c r="Q619" i="4"/>
  <c r="O619" i="4"/>
  <c r="O616" i="4"/>
  <c r="Q616" i="4"/>
  <c r="O608" i="4"/>
  <c r="Q608" i="4"/>
  <c r="O600" i="4"/>
  <c r="Q600" i="4"/>
  <c r="O592" i="4"/>
  <c r="Q592" i="4"/>
  <c r="O584" i="4"/>
  <c r="Q584" i="4"/>
  <c r="Q576" i="4"/>
  <c r="Q568" i="4"/>
  <c r="Q548" i="4"/>
  <c r="Q561" i="4"/>
  <c r="Q553" i="4"/>
  <c r="Q536" i="4"/>
  <c r="Q531" i="4"/>
  <c r="Q520" i="4"/>
  <c r="Q512" i="4"/>
  <c r="Q504" i="4"/>
  <c r="Q496" i="4"/>
  <c r="Q488" i="4"/>
  <c r="Q480" i="4"/>
  <c r="Q472" i="4"/>
  <c r="Q464" i="4"/>
  <c r="Q456" i="4"/>
  <c r="Q448" i="4"/>
  <c r="Q440" i="4"/>
  <c r="Q432" i="4"/>
  <c r="Q424" i="4"/>
  <c r="Q416" i="4"/>
  <c r="O408" i="4"/>
  <c r="Q408" i="4"/>
  <c r="Q400" i="4"/>
  <c r="Q392" i="4"/>
  <c r="Q384" i="4"/>
  <c r="Q376" i="4"/>
  <c r="Q368" i="4"/>
  <c r="Q355" i="4"/>
  <c r="Q359" i="4"/>
  <c r="Q344" i="4"/>
  <c r="Q336" i="4"/>
  <c r="Q320" i="4"/>
  <c r="Q324" i="4"/>
  <c r="Q312" i="4"/>
  <c r="Q304" i="4"/>
  <c r="Q296" i="4"/>
  <c r="Q288" i="4"/>
  <c r="Q280" i="4"/>
  <c r="Q272" i="4"/>
  <c r="Q243" i="4"/>
  <c r="Q263" i="4"/>
  <c r="Q255" i="4"/>
  <c r="Q242" i="4"/>
  <c r="Q238" i="4"/>
  <c r="Q224" i="4"/>
  <c r="O216" i="4"/>
  <c r="Q216" i="4"/>
  <c r="Q205" i="4"/>
  <c r="Q206" i="4"/>
  <c r="Q192" i="4"/>
  <c r="Q184" i="4"/>
  <c r="Q176" i="4"/>
  <c r="Q168" i="4"/>
  <c r="Q160" i="4"/>
  <c r="Q152" i="4"/>
  <c r="Q144" i="4"/>
  <c r="Q136" i="4"/>
  <c r="Q120" i="4"/>
  <c r="Q131" i="4"/>
  <c r="Q112" i="4"/>
  <c r="Q87" i="4"/>
  <c r="Q79" i="4"/>
  <c r="Q103" i="4"/>
  <c r="Q95" i="4"/>
  <c r="Q72" i="4"/>
  <c r="Q64" i="4"/>
  <c r="Q56" i="4"/>
  <c r="Q48" i="4"/>
  <c r="Q40" i="4"/>
  <c r="Q32" i="4"/>
  <c r="Q24" i="4"/>
  <c r="Q16" i="4"/>
  <c r="Q8" i="4"/>
  <c r="Q49" i="4"/>
  <c r="O680" i="4"/>
  <c r="Q680" i="4"/>
  <c r="O671" i="4"/>
  <c r="Q671" i="4"/>
  <c r="O663" i="4"/>
  <c r="Q663" i="4"/>
  <c r="O655" i="4"/>
  <c r="Q655" i="4"/>
  <c r="O647" i="4"/>
  <c r="Q647" i="4"/>
  <c r="O639" i="4"/>
  <c r="Q639" i="4"/>
  <c r="O631" i="4"/>
  <c r="Q631" i="4"/>
  <c r="O618" i="4"/>
  <c r="Q618" i="4"/>
  <c r="O615" i="4"/>
  <c r="Q615" i="4"/>
  <c r="O607" i="4"/>
  <c r="Q607" i="4"/>
  <c r="O599" i="4"/>
  <c r="Q599" i="4"/>
  <c r="O591" i="4"/>
  <c r="Q591" i="4"/>
  <c r="O583" i="4"/>
  <c r="Q583" i="4"/>
  <c r="Q575" i="4"/>
  <c r="Q567" i="4"/>
  <c r="Q547" i="4"/>
  <c r="Q560" i="4"/>
  <c r="Q552" i="4"/>
  <c r="Q535" i="4"/>
  <c r="Q530" i="4"/>
  <c r="Q519" i="4"/>
  <c r="Q511" i="4"/>
  <c r="Q503" i="4"/>
  <c r="Q495" i="4"/>
  <c r="Q487" i="4"/>
  <c r="Q479" i="4"/>
  <c r="Q471" i="4"/>
  <c r="Q463" i="4"/>
  <c r="Q455" i="4"/>
  <c r="Q447" i="4"/>
  <c r="Q439" i="4"/>
  <c r="Q431" i="4"/>
  <c r="Q423" i="4"/>
  <c r="Q415" i="4"/>
  <c r="Q407" i="4"/>
  <c r="Q399" i="4"/>
  <c r="Q391" i="4"/>
  <c r="Q383" i="4"/>
  <c r="Q375" i="4"/>
  <c r="Q367" i="4"/>
  <c r="Q354" i="4"/>
  <c r="Q351" i="4"/>
  <c r="Q343" i="4"/>
  <c r="Q335" i="4"/>
  <c r="Q331" i="4"/>
  <c r="Q319" i="4"/>
  <c r="Q311" i="4"/>
  <c r="O303" i="4"/>
  <c r="Q303" i="4"/>
  <c r="Q295" i="4"/>
  <c r="Q287" i="4"/>
  <c r="Q279" i="4"/>
  <c r="Q271" i="4"/>
  <c r="Q270" i="4"/>
  <c r="Q262" i="4"/>
  <c r="Q254" i="4"/>
  <c r="Q241" i="4"/>
  <c r="Q237" i="4"/>
  <c r="Q223" i="4"/>
  <c r="Q215" i="4"/>
  <c r="Q204" i="4"/>
  <c r="Q199" i="4"/>
  <c r="Q191" i="4"/>
  <c r="Q183" i="4"/>
  <c r="Q175" i="4"/>
  <c r="Q167" i="4"/>
  <c r="Q159" i="4"/>
  <c r="Q151" i="4"/>
  <c r="Q143" i="4"/>
  <c r="Q135" i="4"/>
  <c r="Q119" i="4"/>
  <c r="Q130" i="4"/>
  <c r="Q111" i="4"/>
  <c r="Q86" i="4"/>
  <c r="Q110" i="4"/>
  <c r="Q102" i="4"/>
  <c r="Q94" i="4"/>
  <c r="Q71" i="4"/>
  <c r="Q63" i="4"/>
  <c r="Q55" i="4"/>
  <c r="Q47" i="4"/>
  <c r="Q39" i="4"/>
  <c r="Q31" i="4"/>
  <c r="Q23" i="4"/>
  <c r="Q15" i="4"/>
  <c r="Q7" i="4"/>
  <c r="Q457" i="4"/>
  <c r="Q409" i="4"/>
  <c r="Q356" i="4"/>
  <c r="Q325" i="4"/>
  <c r="Q264" i="4"/>
  <c r="Q209" i="4"/>
  <c r="Q169" i="4"/>
  <c r="Q121" i="4"/>
  <c r="Q88" i="4"/>
  <c r="Q41" i="4"/>
  <c r="O678" i="4"/>
  <c r="Q678" i="4"/>
  <c r="Q670" i="4"/>
  <c r="O670" i="4"/>
  <c r="O662" i="4"/>
  <c r="Q662" i="4"/>
  <c r="O654" i="4"/>
  <c r="Q654" i="4"/>
  <c r="Q646" i="4"/>
  <c r="O646" i="4"/>
  <c r="O638" i="4"/>
  <c r="Q638" i="4"/>
  <c r="O630" i="4"/>
  <c r="Q630" i="4"/>
  <c r="O617" i="4"/>
  <c r="Q617" i="4"/>
  <c r="O614" i="4"/>
  <c r="Q614" i="4"/>
  <c r="Q606" i="4"/>
  <c r="O606" i="4"/>
  <c r="O598" i="4"/>
  <c r="Q598" i="4"/>
  <c r="O590" i="4"/>
  <c r="Q590" i="4"/>
  <c r="O582" i="4"/>
  <c r="Q582" i="4"/>
  <c r="Q574" i="4"/>
  <c r="Q566" i="4"/>
  <c r="Q546" i="4"/>
  <c r="Q559" i="4"/>
  <c r="Q542" i="4"/>
  <c r="Q523" i="4"/>
  <c r="Q529" i="4"/>
  <c r="Q518" i="4"/>
  <c r="Q510" i="4"/>
  <c r="Q502" i="4"/>
  <c r="Q494" i="4"/>
  <c r="O486" i="4"/>
  <c r="Q486" i="4"/>
  <c r="Q478" i="4"/>
  <c r="Q470" i="4"/>
  <c r="Q462" i="4"/>
  <c r="Q454" i="4"/>
  <c r="Q446" i="4"/>
  <c r="Q438" i="4"/>
  <c r="Q430" i="4"/>
  <c r="Q422" i="4"/>
  <c r="Q414" i="4"/>
  <c r="Q406" i="4"/>
  <c r="Q394" i="4"/>
  <c r="Q390" i="4"/>
  <c r="Q382" i="4"/>
  <c r="Q374" i="4"/>
  <c r="Q366" i="4"/>
  <c r="Q353" i="4"/>
  <c r="Q350" i="4"/>
  <c r="Q342" i="4"/>
  <c r="Q334" i="4"/>
  <c r="Q330" i="4"/>
  <c r="Q318" i="4"/>
  <c r="Q310" i="4"/>
  <c r="Q302" i="4"/>
  <c r="Q294" i="4"/>
  <c r="Q286" i="4"/>
  <c r="Q278" i="4"/>
  <c r="Q249" i="4"/>
  <c r="O269" i="4"/>
  <c r="Q269" i="4"/>
  <c r="Q261" i="4"/>
  <c r="Q253" i="4"/>
  <c r="Q234" i="4"/>
  <c r="Q236" i="4"/>
  <c r="Q222" i="4"/>
  <c r="Q214" i="4"/>
  <c r="Q203" i="4"/>
  <c r="Q198" i="4"/>
  <c r="Q190" i="4"/>
  <c r="Q182" i="4"/>
  <c r="Q174" i="4"/>
  <c r="Q166" i="4"/>
  <c r="Q158" i="4"/>
  <c r="Q150" i="4"/>
  <c r="Q142" i="4"/>
  <c r="Q134" i="4"/>
  <c r="Q118" i="4"/>
  <c r="Q129" i="4"/>
  <c r="Q93" i="4"/>
  <c r="Q85" i="4"/>
  <c r="Q109" i="4"/>
  <c r="Q101" i="4"/>
  <c r="Q78" i="4"/>
  <c r="Q70" i="4"/>
  <c r="Q62" i="4"/>
  <c r="Q54" i="4"/>
  <c r="Q46" i="4"/>
  <c r="Q38" i="4"/>
  <c r="Q30" i="4"/>
  <c r="Q22" i="4"/>
  <c r="Q14" i="4"/>
  <c r="Q6" i="4"/>
  <c r="Q489" i="4"/>
  <c r="Q441" i="4"/>
  <c r="Q395" i="4"/>
  <c r="Q360" i="4"/>
  <c r="Q305" i="4"/>
  <c r="O281" i="4"/>
  <c r="Q281" i="4"/>
  <c r="Q256" i="4"/>
  <c r="Q207" i="4"/>
  <c r="Q137" i="4"/>
  <c r="Q96" i="4"/>
  <c r="Q25" i="4"/>
  <c r="O677" i="4"/>
  <c r="Q677" i="4"/>
  <c r="Q669" i="4"/>
  <c r="O669" i="4"/>
  <c r="O661" i="4"/>
  <c r="Q661" i="4"/>
  <c r="O653" i="4"/>
  <c r="Q653" i="4"/>
  <c r="Q645" i="4"/>
  <c r="O645" i="4"/>
  <c r="O637" i="4"/>
  <c r="Q637" i="4"/>
  <c r="Q629" i="4"/>
  <c r="O629" i="4"/>
  <c r="O624" i="4"/>
  <c r="Q624" i="4"/>
  <c r="O613" i="4"/>
  <c r="Q613" i="4"/>
  <c r="Q605" i="4"/>
  <c r="O605" i="4"/>
  <c r="O597" i="4"/>
  <c r="Q597" i="4"/>
  <c r="O589" i="4"/>
  <c r="Q589" i="4"/>
  <c r="O581" i="4"/>
  <c r="Q581" i="4"/>
  <c r="Q573" i="4"/>
  <c r="Q565" i="4"/>
  <c r="Q545" i="4"/>
  <c r="Q558" i="4"/>
  <c r="Q541" i="4"/>
  <c r="Q522" i="4"/>
  <c r="Q528" i="4"/>
  <c r="Q517" i="4"/>
  <c r="Q509" i="4"/>
  <c r="Q501" i="4"/>
  <c r="Q493" i="4"/>
  <c r="Q485" i="4"/>
  <c r="Q477" i="4"/>
  <c r="Q469" i="4"/>
  <c r="Q461" i="4"/>
  <c r="Q453" i="4"/>
  <c r="Q445" i="4"/>
  <c r="Q437" i="4"/>
  <c r="Q429" i="4"/>
  <c r="Q421" i="4"/>
  <c r="Q413" i="4"/>
  <c r="Q405" i="4"/>
  <c r="Q393" i="4"/>
  <c r="Q389" i="4"/>
  <c r="Q381" i="4"/>
  <c r="Q373" i="4"/>
  <c r="Q365" i="4"/>
  <c r="Q352" i="4"/>
  <c r="O349" i="4"/>
  <c r="Q349" i="4"/>
  <c r="Q341" i="4"/>
  <c r="Q333" i="4"/>
  <c r="Q329" i="4"/>
  <c r="Q317" i="4"/>
  <c r="Q309" i="4"/>
  <c r="Q301" i="4"/>
  <c r="Q293" i="4"/>
  <c r="Q285" i="4"/>
  <c r="Q277" i="4"/>
  <c r="Q248" i="4"/>
  <c r="Q268" i="4"/>
  <c r="Q260" i="4"/>
  <c r="Q252" i="4"/>
  <c r="Q233" i="4"/>
  <c r="Q235" i="4"/>
  <c r="O221" i="4"/>
  <c r="Q221" i="4"/>
  <c r="Q213" i="4"/>
  <c r="Q202" i="4"/>
  <c r="Q197" i="4"/>
  <c r="Q189" i="4"/>
  <c r="Q181" i="4"/>
  <c r="Q173" i="4"/>
  <c r="Q165" i="4"/>
  <c r="Q157" i="4"/>
  <c r="Q149" i="4"/>
  <c r="Q141" i="4"/>
  <c r="Q133" i="4"/>
  <c r="Q117" i="4"/>
  <c r="Q128" i="4"/>
  <c r="Q92" i="4"/>
  <c r="Q84" i="4"/>
  <c r="Q108" i="4"/>
  <c r="Q100" i="4"/>
  <c r="Q77" i="4"/>
  <c r="Q69" i="4"/>
  <c r="Q61" i="4"/>
  <c r="Q53" i="4"/>
  <c r="Q45" i="4"/>
  <c r="Q37" i="4"/>
  <c r="Q29" i="4"/>
  <c r="Q21" i="4"/>
  <c r="Q13" i="4"/>
  <c r="Q5" i="4"/>
  <c r="Q465" i="4"/>
  <c r="Q417" i="4"/>
  <c r="Q377" i="4"/>
  <c r="Q321" i="4"/>
  <c r="Q273" i="4"/>
  <c r="Q229" i="4"/>
  <c r="Q185" i="4"/>
  <c r="Q153" i="4"/>
  <c r="Q80" i="4"/>
  <c r="Q33" i="4"/>
  <c r="O676" i="4"/>
  <c r="Q676" i="4"/>
  <c r="O668" i="4"/>
  <c r="Q668" i="4"/>
  <c r="O660" i="4"/>
  <c r="Q660" i="4"/>
  <c r="O652" i="4"/>
  <c r="Q652" i="4"/>
  <c r="O644" i="4"/>
  <c r="Q644" i="4"/>
  <c r="O636" i="4"/>
  <c r="Q636" i="4"/>
  <c r="O628" i="4"/>
  <c r="Q628" i="4"/>
  <c r="O623" i="4"/>
  <c r="Q623" i="4"/>
  <c r="O612" i="4"/>
  <c r="Q612" i="4"/>
  <c r="O604" i="4"/>
  <c r="Q604" i="4"/>
  <c r="O596" i="4"/>
  <c r="Q596" i="4"/>
  <c r="O588" i="4"/>
  <c r="Q588" i="4"/>
  <c r="O580" i="4"/>
  <c r="Q580" i="4"/>
  <c r="Q572" i="4"/>
  <c r="Q564" i="4"/>
  <c r="Q544" i="4"/>
  <c r="Q557" i="4"/>
  <c r="Q540" i="4"/>
  <c r="Q521" i="4"/>
  <c r="Q527" i="4"/>
  <c r="Q516" i="4"/>
  <c r="Q508" i="4"/>
  <c r="Q500" i="4"/>
  <c r="Q492" i="4"/>
  <c r="Q484" i="4"/>
  <c r="Q476" i="4"/>
  <c r="Q468" i="4"/>
  <c r="Q460" i="4"/>
  <c r="Q452" i="4"/>
  <c r="Q444" i="4"/>
  <c r="Q436" i="4"/>
  <c r="Q428" i="4"/>
  <c r="Q420" i="4"/>
  <c r="Q412" i="4"/>
  <c r="Q404" i="4"/>
  <c r="O398" i="4"/>
  <c r="Q398" i="4"/>
  <c r="Q388" i="4"/>
  <c r="Q380" i="4"/>
  <c r="Q372" i="4"/>
  <c r="Q364" i="4"/>
  <c r="Q363" i="4"/>
  <c r="Q348" i="4"/>
  <c r="Q340" i="4"/>
  <c r="Q332" i="4"/>
  <c r="Q328" i="4"/>
  <c r="Q316" i="4"/>
  <c r="O308" i="4"/>
  <c r="Q308" i="4"/>
  <c r="Q300" i="4"/>
  <c r="Q292" i="4"/>
  <c r="Q284" i="4"/>
  <c r="Q276" i="4"/>
  <c r="Q247" i="4"/>
  <c r="Q267" i="4"/>
  <c r="Q259" i="4"/>
  <c r="Q251" i="4"/>
  <c r="Q232" i="4"/>
  <c r="Q227" i="4"/>
  <c r="Q220" i="4"/>
  <c r="Q212" i="4"/>
  <c r="Q201" i="4"/>
  <c r="Q196" i="4"/>
  <c r="Q188" i="4"/>
  <c r="O180" i="4"/>
  <c r="Q180" i="4"/>
  <c r="Q172" i="4"/>
  <c r="Q164" i="4"/>
  <c r="Q156" i="4"/>
  <c r="Q148" i="4"/>
  <c r="Q140" i="4"/>
  <c r="Q124" i="4"/>
  <c r="Q116" i="4"/>
  <c r="Q127" i="4"/>
  <c r="Q91" i="4"/>
  <c r="Q83" i="4"/>
  <c r="Q107" i="4"/>
  <c r="Q99" i="4"/>
  <c r="Q76" i="4"/>
  <c r="Q68" i="4"/>
  <c r="Q60" i="4"/>
  <c r="Q52" i="4"/>
  <c r="Q44" i="4"/>
  <c r="Q36" i="4"/>
  <c r="Q28" i="4"/>
  <c r="Q20" i="4"/>
  <c r="Q12" i="4"/>
  <c r="Q4" i="4"/>
  <c r="Q449" i="4"/>
  <c r="Q401" i="4"/>
  <c r="Q345" i="4"/>
  <c r="Q289" i="4"/>
  <c r="Q225" i="4"/>
  <c r="Q161" i="4"/>
  <c r="Q113" i="4"/>
  <c r="Q57" i="4"/>
  <c r="Q3" i="4"/>
  <c r="O675" i="4"/>
  <c r="Q675" i="4"/>
  <c r="Q667" i="4"/>
  <c r="O667" i="4"/>
  <c r="O659" i="4"/>
  <c r="Q659" i="4"/>
  <c r="Q651" i="4"/>
  <c r="O651" i="4"/>
  <c r="Q643" i="4"/>
  <c r="O643" i="4"/>
  <c r="O635" i="4"/>
  <c r="Q635" i="4"/>
  <c r="Q627" i="4"/>
  <c r="O627" i="4"/>
  <c r="O622" i="4"/>
  <c r="Q622" i="4"/>
  <c r="O611" i="4"/>
  <c r="Q611" i="4"/>
  <c r="Q603" i="4"/>
  <c r="O603" i="4"/>
  <c r="O595" i="4"/>
  <c r="Q595" i="4"/>
  <c r="O587" i="4"/>
  <c r="Q587" i="4"/>
  <c r="Q579" i="4"/>
  <c r="O579" i="4"/>
  <c r="Q571" i="4"/>
  <c r="Q551" i="4"/>
  <c r="Q543" i="4"/>
  <c r="Q556" i="4"/>
  <c r="Q539" i="4"/>
  <c r="Q534" i="4"/>
  <c r="Q526" i="4"/>
  <c r="Q515" i="4"/>
  <c r="Q507" i="4"/>
  <c r="O499" i="4"/>
  <c r="Q499" i="4"/>
  <c r="Q491" i="4"/>
  <c r="Q483" i="4"/>
  <c r="Q475" i="4"/>
  <c r="Q467" i="4"/>
  <c r="Q459" i="4"/>
  <c r="Q451" i="4"/>
  <c r="Q443" i="4"/>
  <c r="O435" i="4"/>
  <c r="Q435" i="4"/>
  <c r="Q427" i="4"/>
  <c r="O419" i="4"/>
  <c r="Q419" i="4"/>
  <c r="Q411" i="4"/>
  <c r="Q403" i="4"/>
  <c r="Q397" i="4"/>
  <c r="Q387" i="4"/>
  <c r="Q379" i="4"/>
  <c r="Q371" i="4"/>
  <c r="Q358" i="4"/>
  <c r="Q362" i="4"/>
  <c r="Q347" i="4"/>
  <c r="Q339" i="4"/>
  <c r="Q323" i="4"/>
  <c r="Q327" i="4"/>
  <c r="Q315" i="4"/>
  <c r="Q307" i="4"/>
  <c r="Q299" i="4"/>
  <c r="Q291" i="4"/>
  <c r="Q283" i="4"/>
  <c r="Q275" i="4"/>
  <c r="Q246" i="4"/>
  <c r="Q266" i="4"/>
  <c r="Q258" i="4"/>
  <c r="Q250" i="4"/>
  <c r="Q231" i="4"/>
  <c r="Q228" i="4"/>
  <c r="Q219" i="4"/>
  <c r="Q211" i="4"/>
  <c r="Q200" i="4"/>
  <c r="Q195" i="4"/>
  <c r="Q187" i="4"/>
  <c r="Q179" i="4"/>
  <c r="Q171" i="4"/>
  <c r="Q163" i="4"/>
  <c r="Q155" i="4"/>
  <c r="O147" i="4"/>
  <c r="Q147" i="4"/>
  <c r="Q139" i="4"/>
  <c r="Q123" i="4"/>
  <c r="Q115" i="4"/>
  <c r="Q126" i="4"/>
  <c r="Q90" i="4"/>
  <c r="Q82" i="4"/>
  <c r="Q106" i="4"/>
  <c r="Q98" i="4"/>
  <c r="Q75" i="4"/>
  <c r="Q67" i="4"/>
  <c r="Q59" i="4"/>
  <c r="Q51" i="4"/>
  <c r="Q43" i="4"/>
  <c r="Q35" i="4"/>
  <c r="Q27" i="4"/>
  <c r="Q19" i="4"/>
  <c r="Q11" i="4"/>
  <c r="Q473" i="4"/>
  <c r="Q425" i="4"/>
  <c r="Q369" i="4"/>
  <c r="Q313" i="4"/>
  <c r="Q244" i="4"/>
  <c r="Q217" i="4"/>
  <c r="Q177" i="4"/>
  <c r="Q132" i="4"/>
  <c r="Q104" i="4"/>
  <c r="Q65" i="4"/>
  <c r="O682" i="4"/>
  <c r="Q682" i="4"/>
  <c r="O674" i="4"/>
  <c r="Q674" i="4"/>
  <c r="O666" i="4"/>
  <c r="Q666" i="4"/>
  <c r="O658" i="4"/>
  <c r="Q658" i="4"/>
  <c r="O650" i="4"/>
  <c r="Q650" i="4"/>
  <c r="O642" i="4"/>
  <c r="Q642" i="4"/>
  <c r="O634" i="4"/>
  <c r="Q634" i="4"/>
  <c r="O626" i="4"/>
  <c r="Q626" i="4"/>
  <c r="O621" i="4"/>
  <c r="Q621" i="4"/>
  <c r="O610" i="4"/>
  <c r="Q610" i="4"/>
  <c r="O602" i="4"/>
  <c r="Q602" i="4"/>
  <c r="O594" i="4"/>
  <c r="Q594" i="4"/>
  <c r="O586" i="4"/>
  <c r="Q586" i="4"/>
  <c r="Q578" i="4"/>
  <c r="Q570" i="4"/>
  <c r="Q550" i="4"/>
  <c r="Q563" i="4"/>
  <c r="Q555" i="4"/>
  <c r="Q538" i="4"/>
  <c r="O533" i="4"/>
  <c r="Q533" i="4"/>
  <c r="Q525" i="4"/>
  <c r="Q514" i="4"/>
  <c r="Q506" i="4"/>
  <c r="Q498" i="4"/>
  <c r="Q490" i="4"/>
  <c r="Q482" i="4"/>
  <c r="Q474" i="4"/>
  <c r="Q466" i="4"/>
  <c r="Q458" i="4"/>
  <c r="Q450" i="4"/>
  <c r="Q442" i="4"/>
  <c r="Q434" i="4"/>
  <c r="Q426" i="4"/>
  <c r="Q418" i="4"/>
  <c r="Q410" i="4"/>
  <c r="O402" i="4"/>
  <c r="Q402" i="4"/>
  <c r="Q396" i="4"/>
  <c r="Q386" i="4"/>
  <c r="Q378" i="4"/>
  <c r="Q370" i="4"/>
  <c r="Q357" i="4"/>
  <c r="Q361" i="4"/>
  <c r="Q346" i="4"/>
  <c r="Q338" i="4"/>
  <c r="Q322" i="4"/>
  <c r="Q326" i="4"/>
  <c r="Q314" i="4"/>
  <c r="O306" i="4"/>
  <c r="Q306" i="4"/>
  <c r="Q298" i="4"/>
  <c r="Q290" i="4"/>
  <c r="Q282" i="4"/>
  <c r="Q274" i="4"/>
  <c r="Q245" i="4"/>
  <c r="Q265" i="4"/>
  <c r="Q257" i="4"/>
  <c r="Q240" i="4"/>
  <c r="Q230" i="4"/>
  <c r="Q226" i="4"/>
  <c r="Q218" i="4"/>
  <c r="Q210" i="4"/>
  <c r="O208" i="4"/>
  <c r="Q208" i="4"/>
  <c r="Q194" i="4"/>
  <c r="Q186" i="4"/>
  <c r="Q178" i="4"/>
  <c r="Q170" i="4"/>
  <c r="Q162" i="4"/>
  <c r="Q154" i="4"/>
  <c r="Q146" i="4"/>
  <c r="Q138" i="4"/>
  <c r="Q122" i="4"/>
  <c r="Q114" i="4"/>
  <c r="Q125" i="4"/>
  <c r="Q89" i="4"/>
  <c r="Q81" i="4"/>
  <c r="Q105" i="4"/>
  <c r="Q97" i="4"/>
  <c r="Q74" i="4"/>
  <c r="Q66" i="4"/>
  <c r="Q58" i="4"/>
  <c r="Q50" i="4"/>
  <c r="Q42" i="4"/>
  <c r="Q34" i="4"/>
  <c r="Q26" i="4"/>
  <c r="Q18" i="4"/>
  <c r="Q10" i="4"/>
  <c r="L681" i="4"/>
  <c r="M681" i="4"/>
  <c r="N681" i="4"/>
  <c r="L633" i="4"/>
  <c r="M633" i="4"/>
  <c r="N633" i="4"/>
  <c r="L593" i="4"/>
  <c r="M593" i="4"/>
  <c r="N593" i="4"/>
  <c r="L569" i="4"/>
  <c r="M569" i="4"/>
  <c r="N569" i="4"/>
  <c r="L532" i="4"/>
  <c r="M532" i="4"/>
  <c r="N532" i="4"/>
  <c r="L489" i="4"/>
  <c r="M489" i="4"/>
  <c r="N489" i="4"/>
  <c r="L449" i="4"/>
  <c r="M449" i="4"/>
  <c r="N449" i="4"/>
  <c r="L409" i="4"/>
  <c r="M409" i="4"/>
  <c r="N409" i="4"/>
  <c r="L369" i="4"/>
  <c r="M369" i="4"/>
  <c r="N369" i="4"/>
  <c r="L313" i="4"/>
  <c r="M313" i="4"/>
  <c r="N313" i="4"/>
  <c r="L244" i="4"/>
  <c r="M244" i="4"/>
  <c r="N244" i="4"/>
  <c r="M225" i="4"/>
  <c r="N225" i="4"/>
  <c r="L225" i="4"/>
  <c r="M193" i="4"/>
  <c r="N193" i="4"/>
  <c r="L193" i="4"/>
  <c r="M153" i="4"/>
  <c r="N153" i="4"/>
  <c r="L153" i="4"/>
  <c r="M113" i="4"/>
  <c r="N113" i="4"/>
  <c r="L113" i="4"/>
  <c r="M49" i="4"/>
  <c r="N49" i="4"/>
  <c r="L49" i="4"/>
  <c r="N664" i="4"/>
  <c r="L664" i="4"/>
  <c r="M664" i="4"/>
  <c r="N616" i="4"/>
  <c r="L616" i="4"/>
  <c r="M616" i="4"/>
  <c r="N568" i="4"/>
  <c r="L568" i="4"/>
  <c r="M568" i="4"/>
  <c r="N512" i="4"/>
  <c r="L512" i="4"/>
  <c r="M512" i="4"/>
  <c r="N456" i="4"/>
  <c r="L456" i="4"/>
  <c r="M456" i="4"/>
  <c r="N384" i="4"/>
  <c r="L384" i="4"/>
  <c r="M384" i="4"/>
  <c r="L324" i="4"/>
  <c r="M324" i="4"/>
  <c r="N324" i="4"/>
  <c r="L243" i="4"/>
  <c r="M243" i="4"/>
  <c r="N243" i="4"/>
  <c r="L192" i="4"/>
  <c r="M192" i="4"/>
  <c r="N192" i="4"/>
  <c r="L136" i="4"/>
  <c r="N136" i="4"/>
  <c r="M136" i="4"/>
  <c r="L103" i="4"/>
  <c r="M103" i="4"/>
  <c r="N103" i="4"/>
  <c r="L32" i="4"/>
  <c r="M32" i="4"/>
  <c r="N32" i="4"/>
  <c r="N680" i="4"/>
  <c r="M680" i="4"/>
  <c r="L680" i="4"/>
  <c r="L671" i="4"/>
  <c r="M671" i="4"/>
  <c r="N671" i="4"/>
  <c r="L663" i="4"/>
  <c r="M663" i="4"/>
  <c r="N663" i="4"/>
  <c r="L655" i="4"/>
  <c r="M655" i="4"/>
  <c r="N655" i="4"/>
  <c r="L647" i="4"/>
  <c r="M647" i="4"/>
  <c r="N647" i="4"/>
  <c r="L639" i="4"/>
  <c r="M639" i="4"/>
  <c r="N639" i="4"/>
  <c r="L631" i="4"/>
  <c r="M631" i="4"/>
  <c r="N631" i="4"/>
  <c r="L618" i="4"/>
  <c r="N618" i="4"/>
  <c r="M618" i="4"/>
  <c r="L615" i="4"/>
  <c r="M615" i="4"/>
  <c r="N615" i="4"/>
  <c r="L607" i="4"/>
  <c r="M607" i="4"/>
  <c r="N607" i="4"/>
  <c r="L599" i="4"/>
  <c r="M599" i="4"/>
  <c r="N599" i="4"/>
  <c r="L591" i="4"/>
  <c r="M591" i="4"/>
  <c r="N591" i="4"/>
  <c r="L583" i="4"/>
  <c r="M583" i="4"/>
  <c r="N583" i="4"/>
  <c r="L575" i="4"/>
  <c r="M575" i="4"/>
  <c r="N575" i="4"/>
  <c r="L567" i="4"/>
  <c r="M567" i="4"/>
  <c r="N567" i="4"/>
  <c r="M547" i="4"/>
  <c r="N547" i="4"/>
  <c r="L547" i="4"/>
  <c r="N560" i="4"/>
  <c r="L560" i="4"/>
  <c r="M560" i="4"/>
  <c r="N552" i="4"/>
  <c r="L552" i="4"/>
  <c r="M552" i="4"/>
  <c r="L535" i="4"/>
  <c r="M535" i="4"/>
  <c r="N535" i="4"/>
  <c r="L530" i="4"/>
  <c r="N530" i="4"/>
  <c r="M530" i="4"/>
  <c r="L519" i="4"/>
  <c r="M519" i="4"/>
  <c r="N519" i="4"/>
  <c r="L511" i="4"/>
  <c r="M511" i="4"/>
  <c r="N511" i="4"/>
  <c r="L503" i="4"/>
  <c r="N503" i="4"/>
  <c r="M503" i="4"/>
  <c r="L495" i="4"/>
  <c r="M495" i="4"/>
  <c r="N495" i="4"/>
  <c r="L487" i="4"/>
  <c r="N487" i="4"/>
  <c r="M487" i="4"/>
  <c r="L479" i="4"/>
  <c r="M479" i="4"/>
  <c r="N479" i="4"/>
  <c r="L471" i="4"/>
  <c r="M471" i="4"/>
  <c r="N471" i="4"/>
  <c r="L463" i="4"/>
  <c r="M463" i="4"/>
  <c r="N463" i="4"/>
  <c r="L455" i="4"/>
  <c r="M455" i="4"/>
  <c r="N455" i="4"/>
  <c r="L447" i="4"/>
  <c r="M447" i="4"/>
  <c r="N447" i="4"/>
  <c r="L439" i="4"/>
  <c r="N439" i="4"/>
  <c r="M439" i="4"/>
  <c r="L431" i="4"/>
  <c r="M431" i="4"/>
  <c r="N431" i="4"/>
  <c r="L423" i="4"/>
  <c r="M423" i="4"/>
  <c r="N423" i="4"/>
  <c r="L415" i="4"/>
  <c r="M415" i="4"/>
  <c r="N415" i="4"/>
  <c r="L407" i="4"/>
  <c r="M407" i="4"/>
  <c r="N407" i="4"/>
  <c r="L399" i="4"/>
  <c r="M399" i="4"/>
  <c r="N399" i="4"/>
  <c r="L391" i="4"/>
  <c r="M391" i="4"/>
  <c r="N391" i="4"/>
  <c r="L383" i="4"/>
  <c r="M383" i="4"/>
  <c r="N383" i="4"/>
  <c r="L375" i="4"/>
  <c r="M375" i="4"/>
  <c r="N375" i="4"/>
  <c r="N367" i="4"/>
  <c r="L367" i="4"/>
  <c r="M367" i="4"/>
  <c r="M354" i="4"/>
  <c r="L354" i="4"/>
  <c r="N354" i="4"/>
  <c r="N351" i="4"/>
  <c r="L351" i="4"/>
  <c r="M351" i="4"/>
  <c r="N343" i="4"/>
  <c r="L343" i="4"/>
  <c r="M343" i="4"/>
  <c r="N335" i="4"/>
  <c r="L335" i="4"/>
  <c r="M335" i="4"/>
  <c r="L331" i="4"/>
  <c r="M331" i="4"/>
  <c r="N331" i="4"/>
  <c r="N319" i="4"/>
  <c r="L319" i="4"/>
  <c r="M319" i="4"/>
  <c r="N311" i="4"/>
  <c r="M311" i="4"/>
  <c r="L311" i="4"/>
  <c r="N303" i="4"/>
  <c r="L303" i="4"/>
  <c r="M303" i="4"/>
  <c r="N295" i="4"/>
  <c r="L295" i="4"/>
  <c r="M295" i="4"/>
  <c r="N287" i="4"/>
  <c r="L287" i="4"/>
  <c r="M287" i="4"/>
  <c r="N279" i="4"/>
  <c r="L279" i="4"/>
  <c r="M279" i="4"/>
  <c r="N271" i="4"/>
  <c r="L271" i="4"/>
  <c r="M271" i="4"/>
  <c r="L270" i="4"/>
  <c r="M270" i="4"/>
  <c r="N270" i="4"/>
  <c r="L262" i="4"/>
  <c r="M262" i="4"/>
  <c r="N262" i="4"/>
  <c r="L254" i="4"/>
  <c r="M254" i="4"/>
  <c r="N254" i="4"/>
  <c r="L241" i="4"/>
  <c r="M241" i="4"/>
  <c r="N241" i="4"/>
  <c r="N237" i="4"/>
  <c r="L237" i="4"/>
  <c r="M237" i="4"/>
  <c r="L223" i="4"/>
  <c r="M223" i="4"/>
  <c r="N223" i="4"/>
  <c r="L215" i="4"/>
  <c r="M215" i="4"/>
  <c r="N215" i="4"/>
  <c r="L204" i="4"/>
  <c r="M204" i="4"/>
  <c r="N204" i="4"/>
  <c r="L199" i="4"/>
  <c r="M199" i="4"/>
  <c r="N199" i="4"/>
  <c r="L191" i="4"/>
  <c r="M191" i="4"/>
  <c r="N191" i="4"/>
  <c r="L183" i="4"/>
  <c r="M183" i="4"/>
  <c r="N183" i="4"/>
  <c r="L175" i="4"/>
  <c r="M175" i="4"/>
  <c r="N175" i="4"/>
  <c r="L167" i="4"/>
  <c r="M167" i="4"/>
  <c r="N167" i="4"/>
  <c r="L159" i="4"/>
  <c r="M159" i="4"/>
  <c r="N159" i="4"/>
  <c r="L151" i="4"/>
  <c r="M151" i="4"/>
  <c r="N151" i="4"/>
  <c r="L143" i="4"/>
  <c r="M143" i="4"/>
  <c r="N143" i="4"/>
  <c r="L135" i="4"/>
  <c r="M135" i="4"/>
  <c r="N135" i="4"/>
  <c r="L119" i="4"/>
  <c r="M119" i="4"/>
  <c r="N119" i="4"/>
  <c r="L130" i="4"/>
  <c r="N130" i="4"/>
  <c r="M130" i="4"/>
  <c r="L111" i="4"/>
  <c r="M111" i="4"/>
  <c r="N111" i="4"/>
  <c r="N86" i="4"/>
  <c r="M86" i="4"/>
  <c r="L86" i="4"/>
  <c r="N110" i="4"/>
  <c r="L110" i="4"/>
  <c r="M110" i="4"/>
  <c r="N102" i="4"/>
  <c r="M102" i="4"/>
  <c r="L102" i="4"/>
  <c r="N94" i="4"/>
  <c r="L94" i="4"/>
  <c r="M94" i="4"/>
  <c r="L71" i="4"/>
  <c r="M71" i="4"/>
  <c r="N71" i="4"/>
  <c r="L63" i="4"/>
  <c r="M63" i="4"/>
  <c r="N63" i="4"/>
  <c r="L55" i="4"/>
  <c r="M55" i="4"/>
  <c r="N55" i="4"/>
  <c r="L47" i="4"/>
  <c r="M47" i="4"/>
  <c r="N47" i="4"/>
  <c r="L39" i="4"/>
  <c r="M39" i="4"/>
  <c r="N39" i="4"/>
  <c r="L31" i="4"/>
  <c r="M31" i="4"/>
  <c r="N31" i="4"/>
  <c r="L23" i="4"/>
  <c r="M23" i="4"/>
  <c r="N23" i="4"/>
  <c r="L15" i="4"/>
  <c r="M15" i="4"/>
  <c r="N15" i="4"/>
  <c r="L7" i="4"/>
  <c r="M7" i="4"/>
  <c r="N7" i="4"/>
  <c r="L649" i="4"/>
  <c r="M649" i="4"/>
  <c r="N649" i="4"/>
  <c r="L554" i="4"/>
  <c r="N554" i="4"/>
  <c r="M554" i="4"/>
  <c r="L505" i="4"/>
  <c r="M505" i="4"/>
  <c r="N505" i="4"/>
  <c r="L457" i="4"/>
  <c r="M457" i="4"/>
  <c r="N457" i="4"/>
  <c r="L425" i="4"/>
  <c r="M425" i="4"/>
  <c r="N425" i="4"/>
  <c r="L385" i="4"/>
  <c r="M385" i="4"/>
  <c r="N385" i="4"/>
  <c r="L345" i="4"/>
  <c r="M345" i="4"/>
  <c r="N345" i="4"/>
  <c r="L305" i="4"/>
  <c r="M305" i="4"/>
  <c r="N305" i="4"/>
  <c r="M264" i="4"/>
  <c r="N264" i="4"/>
  <c r="L264" i="4"/>
  <c r="M169" i="4"/>
  <c r="N169" i="4"/>
  <c r="L169" i="4"/>
  <c r="L132" i="4"/>
  <c r="M132" i="4"/>
  <c r="N132" i="4"/>
  <c r="L96" i="4"/>
  <c r="M96" i="4"/>
  <c r="N96" i="4"/>
  <c r="M57" i="4"/>
  <c r="N57" i="4"/>
  <c r="L57" i="4"/>
  <c r="M9" i="4"/>
  <c r="N9" i="4"/>
  <c r="L9" i="4"/>
  <c r="N656" i="4"/>
  <c r="L656" i="4"/>
  <c r="M656" i="4"/>
  <c r="N608" i="4"/>
  <c r="L608" i="4"/>
  <c r="M608" i="4"/>
  <c r="L548" i="4"/>
  <c r="M548" i="4"/>
  <c r="N548" i="4"/>
  <c r="N520" i="4"/>
  <c r="L520" i="4"/>
  <c r="M520" i="4"/>
  <c r="N464" i="4"/>
  <c r="L464" i="4"/>
  <c r="M464" i="4"/>
  <c r="N416" i="4"/>
  <c r="L416" i="4"/>
  <c r="M416" i="4"/>
  <c r="N376" i="4"/>
  <c r="L376" i="4"/>
  <c r="M376" i="4"/>
  <c r="M336" i="4"/>
  <c r="N336" i="4"/>
  <c r="L336" i="4"/>
  <c r="M280" i="4"/>
  <c r="N280" i="4"/>
  <c r="L280" i="4"/>
  <c r="L238" i="4"/>
  <c r="M238" i="4"/>
  <c r="N238" i="4"/>
  <c r="L184" i="4"/>
  <c r="M184" i="4"/>
  <c r="N184" i="4"/>
  <c r="L152" i="4"/>
  <c r="M152" i="4"/>
  <c r="N152" i="4"/>
  <c r="L112" i="4"/>
  <c r="M112" i="4"/>
  <c r="N112" i="4"/>
  <c r="L95" i="4"/>
  <c r="M95" i="4"/>
  <c r="N95" i="4"/>
  <c r="L40" i="4"/>
  <c r="M40" i="4"/>
  <c r="N40" i="4"/>
  <c r="L678" i="4"/>
  <c r="M678" i="4"/>
  <c r="N678" i="4"/>
  <c r="L670" i="4"/>
  <c r="M670" i="4"/>
  <c r="N670" i="4"/>
  <c r="L662" i="4"/>
  <c r="M662" i="4"/>
  <c r="N662" i="4"/>
  <c r="L654" i="4"/>
  <c r="M654" i="4"/>
  <c r="N654" i="4"/>
  <c r="L646" i="4"/>
  <c r="M646" i="4"/>
  <c r="N646" i="4"/>
  <c r="L638" i="4"/>
  <c r="M638" i="4"/>
  <c r="N638" i="4"/>
  <c r="L630" i="4"/>
  <c r="M630" i="4"/>
  <c r="N630" i="4"/>
  <c r="L617" i="4"/>
  <c r="M617" i="4"/>
  <c r="N617" i="4"/>
  <c r="L614" i="4"/>
  <c r="M614" i="4"/>
  <c r="N614" i="4"/>
  <c r="L606" i="4"/>
  <c r="M606" i="4"/>
  <c r="N606" i="4"/>
  <c r="L598" i="4"/>
  <c r="M598" i="4"/>
  <c r="N598" i="4"/>
  <c r="L590" i="4"/>
  <c r="M590" i="4"/>
  <c r="N590" i="4"/>
  <c r="L582" i="4"/>
  <c r="M582" i="4"/>
  <c r="N582" i="4"/>
  <c r="L574" i="4"/>
  <c r="M574" i="4"/>
  <c r="N574" i="4"/>
  <c r="L566" i="4"/>
  <c r="M566" i="4"/>
  <c r="N566" i="4"/>
  <c r="L546" i="4"/>
  <c r="N546" i="4"/>
  <c r="M546" i="4"/>
  <c r="L559" i="4"/>
  <c r="M559" i="4"/>
  <c r="N559" i="4"/>
  <c r="L542" i="4"/>
  <c r="M542" i="4"/>
  <c r="N542" i="4"/>
  <c r="M523" i="4"/>
  <c r="N523" i="4"/>
  <c r="L523" i="4"/>
  <c r="L529" i="4"/>
  <c r="M529" i="4"/>
  <c r="N529" i="4"/>
  <c r="L518" i="4"/>
  <c r="M518" i="4"/>
  <c r="N518" i="4"/>
  <c r="L510" i="4"/>
  <c r="M510" i="4"/>
  <c r="N510" i="4"/>
  <c r="L502" i="4"/>
  <c r="M502" i="4"/>
  <c r="N502" i="4"/>
  <c r="L494" i="4"/>
  <c r="M494" i="4"/>
  <c r="N494" i="4"/>
  <c r="L486" i="4"/>
  <c r="M486" i="4"/>
  <c r="N486" i="4"/>
  <c r="L478" i="4"/>
  <c r="M478" i="4"/>
  <c r="N478" i="4"/>
  <c r="L470" i="4"/>
  <c r="M470" i="4"/>
  <c r="N470" i="4"/>
  <c r="L462" i="4"/>
  <c r="M462" i="4"/>
  <c r="N462" i="4"/>
  <c r="L454" i="4"/>
  <c r="M454" i="4"/>
  <c r="N454" i="4"/>
  <c r="L446" i="4"/>
  <c r="M446" i="4"/>
  <c r="N446" i="4"/>
  <c r="L438" i="4"/>
  <c r="M438" i="4"/>
  <c r="N438" i="4"/>
  <c r="L430" i="4"/>
  <c r="M430" i="4"/>
  <c r="N430" i="4"/>
  <c r="L422" i="4"/>
  <c r="M422" i="4"/>
  <c r="N422" i="4"/>
  <c r="L414" i="4"/>
  <c r="M414" i="4"/>
  <c r="N414" i="4"/>
  <c r="L406" i="4"/>
  <c r="M406" i="4"/>
  <c r="N406" i="4"/>
  <c r="N394" i="4"/>
  <c r="L394" i="4"/>
  <c r="M394" i="4"/>
  <c r="L390" i="4"/>
  <c r="M390" i="4"/>
  <c r="N390" i="4"/>
  <c r="L382" i="4"/>
  <c r="M382" i="4"/>
  <c r="N382" i="4"/>
  <c r="L374" i="4"/>
  <c r="M374" i="4"/>
  <c r="N374" i="4"/>
  <c r="L366" i="4"/>
  <c r="M366" i="4"/>
  <c r="N366" i="4"/>
  <c r="L353" i="4"/>
  <c r="M353" i="4"/>
  <c r="N353" i="4"/>
  <c r="L350" i="4"/>
  <c r="M350" i="4"/>
  <c r="N350" i="4"/>
  <c r="L342" i="4"/>
  <c r="M342" i="4"/>
  <c r="N342" i="4"/>
  <c r="L334" i="4"/>
  <c r="M334" i="4"/>
  <c r="N334" i="4"/>
  <c r="M330" i="4"/>
  <c r="L330" i="4"/>
  <c r="N330" i="4"/>
  <c r="L318" i="4"/>
  <c r="M318" i="4"/>
  <c r="N318" i="4"/>
  <c r="L310" i="4"/>
  <c r="M310" i="4"/>
  <c r="N310" i="4"/>
  <c r="L302" i="4"/>
  <c r="M302" i="4"/>
  <c r="N302" i="4"/>
  <c r="L294" i="4"/>
  <c r="M294" i="4"/>
  <c r="N294" i="4"/>
  <c r="L286" i="4"/>
  <c r="M286" i="4"/>
  <c r="N286" i="4"/>
  <c r="L278" i="4"/>
  <c r="M278" i="4"/>
  <c r="N278" i="4"/>
  <c r="L249" i="4"/>
  <c r="M249" i="4"/>
  <c r="N249" i="4"/>
  <c r="N269" i="4"/>
  <c r="L269" i="4"/>
  <c r="M269" i="4"/>
  <c r="N261" i="4"/>
  <c r="L261" i="4"/>
  <c r="M261" i="4"/>
  <c r="N253" i="4"/>
  <c r="L253" i="4"/>
  <c r="M253" i="4"/>
  <c r="M234" i="4"/>
  <c r="N234" i="4"/>
  <c r="L234" i="4"/>
  <c r="L236" i="4"/>
  <c r="M236" i="4"/>
  <c r="N236" i="4"/>
  <c r="N222" i="4"/>
  <c r="M222" i="4"/>
  <c r="L222" i="4"/>
  <c r="N214" i="4"/>
  <c r="L214" i="4"/>
  <c r="M214" i="4"/>
  <c r="L203" i="4"/>
  <c r="M203" i="4"/>
  <c r="N203" i="4"/>
  <c r="N198" i="4"/>
  <c r="L198" i="4"/>
  <c r="M198" i="4"/>
  <c r="N190" i="4"/>
  <c r="M190" i="4"/>
  <c r="L190" i="4"/>
  <c r="N182" i="4"/>
  <c r="L182" i="4"/>
  <c r="M182" i="4"/>
  <c r="N174" i="4"/>
  <c r="M174" i="4"/>
  <c r="L174" i="4"/>
  <c r="N166" i="4"/>
  <c r="L166" i="4"/>
  <c r="M166" i="4"/>
  <c r="N158" i="4"/>
  <c r="M158" i="4"/>
  <c r="L158" i="4"/>
  <c r="N150" i="4"/>
  <c r="L150" i="4"/>
  <c r="M150" i="4"/>
  <c r="N142" i="4"/>
  <c r="M142" i="4"/>
  <c r="L142" i="4"/>
  <c r="N134" i="4"/>
  <c r="L134" i="4"/>
  <c r="M134" i="4"/>
  <c r="N118" i="4"/>
  <c r="L118" i="4"/>
  <c r="M118" i="4"/>
  <c r="M129" i="4"/>
  <c r="N129" i="4"/>
  <c r="L129" i="4"/>
  <c r="L93" i="4"/>
  <c r="M93" i="4"/>
  <c r="N93" i="4"/>
  <c r="L85" i="4"/>
  <c r="M85" i="4"/>
  <c r="N85" i="4"/>
  <c r="L109" i="4"/>
  <c r="M109" i="4"/>
  <c r="N109" i="4"/>
  <c r="L101" i="4"/>
  <c r="M101" i="4"/>
  <c r="N101" i="4"/>
  <c r="N78" i="4"/>
  <c r="L78" i="4"/>
  <c r="M78" i="4"/>
  <c r="N70" i="4"/>
  <c r="L70" i="4"/>
  <c r="M70" i="4"/>
  <c r="N62" i="4"/>
  <c r="L62" i="4"/>
  <c r="M62" i="4"/>
  <c r="N54" i="4"/>
  <c r="L54" i="4"/>
  <c r="M54" i="4"/>
  <c r="N46" i="4"/>
  <c r="L46" i="4"/>
  <c r="M46" i="4"/>
  <c r="N38" i="4"/>
  <c r="L38" i="4"/>
  <c r="M38" i="4"/>
  <c r="N30" i="4"/>
  <c r="L30" i="4"/>
  <c r="M30" i="4"/>
  <c r="N22" i="4"/>
  <c r="L22" i="4"/>
  <c r="M22" i="4"/>
  <c r="N14" i="4"/>
  <c r="L14" i="4"/>
  <c r="M14" i="4"/>
  <c r="N6" i="4"/>
  <c r="L6" i="4"/>
  <c r="M6" i="4"/>
  <c r="L673" i="4"/>
  <c r="M673" i="4"/>
  <c r="N673" i="4"/>
  <c r="L641" i="4"/>
  <c r="M641" i="4"/>
  <c r="N641" i="4"/>
  <c r="L625" i="4"/>
  <c r="M625" i="4"/>
  <c r="N625" i="4"/>
  <c r="L620" i="4"/>
  <c r="M620" i="4"/>
  <c r="N620" i="4"/>
  <c r="L609" i="4"/>
  <c r="M609" i="4"/>
  <c r="N609" i="4"/>
  <c r="L601" i="4"/>
  <c r="M601" i="4"/>
  <c r="N601" i="4"/>
  <c r="L585" i="4"/>
  <c r="M585" i="4"/>
  <c r="N585" i="4"/>
  <c r="L577" i="4"/>
  <c r="M577" i="4"/>
  <c r="N577" i="4"/>
  <c r="M549" i="4"/>
  <c r="N549" i="4"/>
  <c r="L549" i="4"/>
  <c r="L524" i="4"/>
  <c r="M524" i="4"/>
  <c r="N524" i="4"/>
  <c r="L481" i="4"/>
  <c r="M481" i="4"/>
  <c r="N481" i="4"/>
  <c r="L441" i="4"/>
  <c r="M441" i="4"/>
  <c r="N441" i="4"/>
  <c r="M395" i="4"/>
  <c r="N395" i="4"/>
  <c r="L395" i="4"/>
  <c r="L356" i="4"/>
  <c r="M356" i="4"/>
  <c r="N356" i="4"/>
  <c r="N325" i="4"/>
  <c r="L325" i="4"/>
  <c r="M325" i="4"/>
  <c r="L289" i="4"/>
  <c r="M289" i="4"/>
  <c r="N289" i="4"/>
  <c r="M256" i="4"/>
  <c r="N256" i="4"/>
  <c r="L256" i="4"/>
  <c r="M217" i="4"/>
  <c r="N217" i="4"/>
  <c r="L217" i="4"/>
  <c r="M185" i="4"/>
  <c r="N185" i="4"/>
  <c r="L185" i="4"/>
  <c r="M145" i="4"/>
  <c r="N145" i="4"/>
  <c r="L145" i="4"/>
  <c r="L88" i="4"/>
  <c r="M88" i="4"/>
  <c r="N88" i="4"/>
  <c r="M65" i="4"/>
  <c r="N65" i="4"/>
  <c r="L65" i="4"/>
  <c r="M25" i="4"/>
  <c r="N25" i="4"/>
  <c r="L25" i="4"/>
  <c r="L679" i="4"/>
  <c r="M679" i="4"/>
  <c r="N679" i="4"/>
  <c r="N632" i="4"/>
  <c r="L632" i="4"/>
  <c r="M632" i="4"/>
  <c r="N584" i="4"/>
  <c r="L584" i="4"/>
  <c r="M584" i="4"/>
  <c r="L553" i="4"/>
  <c r="M553" i="4"/>
  <c r="N553" i="4"/>
  <c r="N496" i="4"/>
  <c r="L496" i="4"/>
  <c r="M496" i="4"/>
  <c r="N448" i="4"/>
  <c r="L448" i="4"/>
  <c r="M448" i="4"/>
  <c r="N400" i="4"/>
  <c r="L400" i="4"/>
  <c r="M400" i="4"/>
  <c r="N359" i="4"/>
  <c r="L359" i="4"/>
  <c r="M359" i="4"/>
  <c r="M312" i="4"/>
  <c r="N312" i="4"/>
  <c r="L312" i="4"/>
  <c r="M272" i="4"/>
  <c r="N272" i="4"/>
  <c r="L272" i="4"/>
  <c r="L224" i="4"/>
  <c r="M224" i="4"/>
  <c r="N224" i="4"/>
  <c r="L160" i="4"/>
  <c r="M160" i="4"/>
  <c r="N160" i="4"/>
  <c r="L87" i="4"/>
  <c r="M87" i="4"/>
  <c r="N87" i="4"/>
  <c r="L56" i="4"/>
  <c r="M56" i="4"/>
  <c r="N56" i="4"/>
  <c r="L16" i="4"/>
  <c r="M16" i="4"/>
  <c r="N16" i="4"/>
  <c r="N677" i="4"/>
  <c r="L677" i="4"/>
  <c r="M677" i="4"/>
  <c r="M669" i="4"/>
  <c r="L669" i="4"/>
  <c r="N669" i="4"/>
  <c r="M661" i="4"/>
  <c r="L661" i="4"/>
  <c r="N661" i="4"/>
  <c r="M653" i="4"/>
  <c r="L653" i="4"/>
  <c r="N653" i="4"/>
  <c r="M645" i="4"/>
  <c r="N645" i="4"/>
  <c r="L645" i="4"/>
  <c r="M637" i="4"/>
  <c r="L637" i="4"/>
  <c r="N637" i="4"/>
  <c r="M629" i="4"/>
  <c r="L629" i="4"/>
  <c r="N629" i="4"/>
  <c r="N624" i="4"/>
  <c r="L624" i="4"/>
  <c r="M624" i="4"/>
  <c r="M613" i="4"/>
  <c r="N613" i="4"/>
  <c r="L613" i="4"/>
  <c r="M605" i="4"/>
  <c r="L605" i="4"/>
  <c r="N605" i="4"/>
  <c r="M597" i="4"/>
  <c r="L597" i="4"/>
  <c r="N597" i="4"/>
  <c r="M589" i="4"/>
  <c r="L589" i="4"/>
  <c r="N589" i="4"/>
  <c r="M581" i="4"/>
  <c r="N581" i="4"/>
  <c r="L581" i="4"/>
  <c r="M573" i="4"/>
  <c r="L573" i="4"/>
  <c r="N573" i="4"/>
  <c r="M565" i="4"/>
  <c r="L565" i="4"/>
  <c r="N565" i="4"/>
  <c r="L545" i="4"/>
  <c r="M545" i="4"/>
  <c r="N545" i="4"/>
  <c r="L558" i="4"/>
  <c r="M558" i="4"/>
  <c r="N558" i="4"/>
  <c r="M541" i="4"/>
  <c r="L541" i="4"/>
  <c r="N541" i="4"/>
  <c r="L522" i="4"/>
  <c r="N522" i="4"/>
  <c r="M522" i="4"/>
  <c r="N528" i="4"/>
  <c r="L528" i="4"/>
  <c r="M528" i="4"/>
  <c r="M517" i="4"/>
  <c r="N517" i="4"/>
  <c r="L517" i="4"/>
  <c r="M509" i="4"/>
  <c r="L509" i="4"/>
  <c r="N509" i="4"/>
  <c r="M501" i="4"/>
  <c r="N501" i="4"/>
  <c r="L501" i="4"/>
  <c r="M493" i="4"/>
  <c r="L493" i="4"/>
  <c r="N493" i="4"/>
  <c r="M485" i="4"/>
  <c r="L485" i="4"/>
  <c r="N485" i="4"/>
  <c r="M477" i="4"/>
  <c r="L477" i="4"/>
  <c r="N477" i="4"/>
  <c r="M469" i="4"/>
  <c r="L469" i="4"/>
  <c r="N469" i="4"/>
  <c r="M461" i="4"/>
  <c r="L461" i="4"/>
  <c r="N461" i="4"/>
  <c r="M453" i="4"/>
  <c r="N453" i="4"/>
  <c r="L453" i="4"/>
  <c r="M445" i="4"/>
  <c r="L445" i="4"/>
  <c r="N445" i="4"/>
  <c r="M437" i="4"/>
  <c r="N437" i="4"/>
  <c r="L437" i="4"/>
  <c r="M429" i="4"/>
  <c r="N429" i="4"/>
  <c r="L429" i="4"/>
  <c r="M421" i="4"/>
  <c r="N421" i="4"/>
  <c r="L421" i="4"/>
  <c r="M413" i="4"/>
  <c r="N413" i="4"/>
  <c r="L413" i="4"/>
  <c r="M405" i="4"/>
  <c r="N405" i="4"/>
  <c r="L405" i="4"/>
  <c r="L393" i="4"/>
  <c r="M393" i="4"/>
  <c r="N393" i="4"/>
  <c r="M389" i="4"/>
  <c r="N389" i="4"/>
  <c r="L389" i="4"/>
  <c r="M381" i="4"/>
  <c r="N381" i="4"/>
  <c r="L381" i="4"/>
  <c r="M373" i="4"/>
  <c r="N373" i="4"/>
  <c r="L373" i="4"/>
  <c r="N365" i="4"/>
  <c r="L365" i="4"/>
  <c r="M365" i="4"/>
  <c r="M352" i="4"/>
  <c r="N352" i="4"/>
  <c r="L352" i="4"/>
  <c r="N349" i="4"/>
  <c r="L349" i="4"/>
  <c r="M349" i="4"/>
  <c r="N341" i="4"/>
  <c r="L341" i="4"/>
  <c r="M341" i="4"/>
  <c r="N333" i="4"/>
  <c r="L333" i="4"/>
  <c r="M333" i="4"/>
  <c r="L329" i="4"/>
  <c r="M329" i="4"/>
  <c r="N329" i="4"/>
  <c r="N317" i="4"/>
  <c r="L317" i="4"/>
  <c r="M317" i="4"/>
  <c r="N309" i="4"/>
  <c r="L309" i="4"/>
  <c r="M309" i="4"/>
  <c r="N301" i="4"/>
  <c r="L301" i="4"/>
  <c r="M301" i="4"/>
  <c r="N293" i="4"/>
  <c r="L293" i="4"/>
  <c r="M293" i="4"/>
  <c r="N285" i="4"/>
  <c r="L285" i="4"/>
  <c r="M285" i="4"/>
  <c r="N277" i="4"/>
  <c r="L277" i="4"/>
  <c r="M277" i="4"/>
  <c r="M248" i="4"/>
  <c r="N248" i="4"/>
  <c r="L248" i="4"/>
  <c r="L268" i="4"/>
  <c r="N268" i="4"/>
  <c r="M268" i="4"/>
  <c r="L260" i="4"/>
  <c r="M260" i="4"/>
  <c r="N260" i="4"/>
  <c r="L252" i="4"/>
  <c r="M252" i="4"/>
  <c r="N252" i="4"/>
  <c r="L233" i="4"/>
  <c r="M233" i="4"/>
  <c r="N233" i="4"/>
  <c r="L235" i="4"/>
  <c r="M235" i="4"/>
  <c r="N235" i="4"/>
  <c r="M221" i="4"/>
  <c r="L221" i="4"/>
  <c r="N221" i="4"/>
  <c r="M213" i="4"/>
  <c r="N213" i="4"/>
  <c r="L213" i="4"/>
  <c r="L202" i="4"/>
  <c r="N202" i="4"/>
  <c r="M202" i="4"/>
  <c r="M197" i="4"/>
  <c r="N197" i="4"/>
  <c r="L197" i="4"/>
  <c r="M189" i="4"/>
  <c r="L189" i="4"/>
  <c r="N189" i="4"/>
  <c r="M181" i="4"/>
  <c r="N181" i="4"/>
  <c r="L181" i="4"/>
  <c r="M173" i="4"/>
  <c r="L173" i="4"/>
  <c r="N173" i="4"/>
  <c r="M165" i="4"/>
  <c r="N165" i="4"/>
  <c r="L165" i="4"/>
  <c r="M157" i="4"/>
  <c r="L157" i="4"/>
  <c r="N157" i="4"/>
  <c r="M149" i="4"/>
  <c r="N149" i="4"/>
  <c r="L149" i="4"/>
  <c r="M141" i="4"/>
  <c r="L141" i="4"/>
  <c r="N141" i="4"/>
  <c r="M133" i="4"/>
  <c r="N133" i="4"/>
  <c r="L133" i="4"/>
  <c r="M117" i="4"/>
  <c r="N117" i="4"/>
  <c r="L117" i="4"/>
  <c r="L128" i="4"/>
  <c r="M128" i="4"/>
  <c r="N128" i="4"/>
  <c r="L92" i="4"/>
  <c r="M92" i="4"/>
  <c r="N92" i="4"/>
  <c r="L84" i="4"/>
  <c r="M84" i="4"/>
  <c r="N84" i="4"/>
  <c r="L108" i="4"/>
  <c r="M108" i="4"/>
  <c r="N108" i="4"/>
  <c r="L100" i="4"/>
  <c r="M100" i="4"/>
  <c r="N100" i="4"/>
  <c r="L77" i="4"/>
  <c r="M77" i="4"/>
  <c r="N77" i="4"/>
  <c r="L69" i="4"/>
  <c r="M69" i="4"/>
  <c r="N69" i="4"/>
  <c r="L61" i="4"/>
  <c r="M61" i="4"/>
  <c r="N61" i="4"/>
  <c r="L53" i="4"/>
  <c r="M53" i="4"/>
  <c r="N53" i="4"/>
  <c r="L45" i="4"/>
  <c r="M45" i="4"/>
  <c r="N45" i="4"/>
  <c r="L37" i="4"/>
  <c r="M37" i="4"/>
  <c r="N37" i="4"/>
  <c r="L29" i="4"/>
  <c r="M29" i="4"/>
  <c r="N29" i="4"/>
  <c r="L21" i="4"/>
  <c r="M21" i="4"/>
  <c r="N21" i="4"/>
  <c r="L13" i="4"/>
  <c r="M13" i="4"/>
  <c r="N13" i="4"/>
  <c r="L5" i="4"/>
  <c r="M5" i="4"/>
  <c r="N5" i="4"/>
  <c r="L665" i="4"/>
  <c r="M665" i="4"/>
  <c r="N665" i="4"/>
  <c r="L562" i="4"/>
  <c r="N562" i="4"/>
  <c r="M562" i="4"/>
  <c r="L513" i="4"/>
  <c r="M513" i="4"/>
  <c r="N513" i="4"/>
  <c r="L473" i="4"/>
  <c r="M473" i="4"/>
  <c r="N473" i="4"/>
  <c r="L433" i="4"/>
  <c r="M433" i="4"/>
  <c r="N433" i="4"/>
  <c r="L401" i="4"/>
  <c r="M401" i="4"/>
  <c r="N401" i="4"/>
  <c r="M360" i="4"/>
  <c r="N360" i="4"/>
  <c r="L360" i="4"/>
  <c r="L321" i="4"/>
  <c r="M321" i="4"/>
  <c r="N321" i="4"/>
  <c r="L281" i="4"/>
  <c r="M281" i="4"/>
  <c r="N281" i="4"/>
  <c r="N239" i="4"/>
  <c r="L239" i="4"/>
  <c r="M239" i="4"/>
  <c r="M209" i="4"/>
  <c r="N209" i="4"/>
  <c r="L209" i="4"/>
  <c r="M177" i="4"/>
  <c r="N177" i="4"/>
  <c r="L177" i="4"/>
  <c r="M137" i="4"/>
  <c r="N137" i="4"/>
  <c r="L137" i="4"/>
  <c r="L80" i="4"/>
  <c r="M80" i="4"/>
  <c r="N80" i="4"/>
  <c r="M73" i="4"/>
  <c r="N73" i="4"/>
  <c r="L73" i="4"/>
  <c r="M33" i="4"/>
  <c r="N33" i="4"/>
  <c r="L33" i="4"/>
  <c r="N640" i="4"/>
  <c r="L640" i="4"/>
  <c r="M640" i="4"/>
  <c r="N592" i="4"/>
  <c r="L592" i="4"/>
  <c r="M592" i="4"/>
  <c r="N536" i="4"/>
  <c r="L536" i="4"/>
  <c r="M536" i="4"/>
  <c r="N488" i="4"/>
  <c r="L488" i="4"/>
  <c r="M488" i="4"/>
  <c r="N432" i="4"/>
  <c r="L432" i="4"/>
  <c r="M432" i="4"/>
  <c r="N392" i="4"/>
  <c r="L392" i="4"/>
  <c r="M392" i="4"/>
  <c r="M344" i="4"/>
  <c r="N344" i="4"/>
  <c r="L344" i="4"/>
  <c r="M296" i="4"/>
  <c r="N296" i="4"/>
  <c r="L296" i="4"/>
  <c r="N255" i="4"/>
  <c r="L255" i="4"/>
  <c r="M255" i="4"/>
  <c r="L216" i="4"/>
  <c r="M216" i="4"/>
  <c r="N216" i="4"/>
  <c r="L176" i="4"/>
  <c r="M176" i="4"/>
  <c r="N176" i="4"/>
  <c r="L120" i="4"/>
  <c r="M120" i="4"/>
  <c r="N120" i="4"/>
  <c r="L64" i="4"/>
  <c r="M64" i="4"/>
  <c r="N64" i="4"/>
  <c r="L8" i="4"/>
  <c r="M8" i="4"/>
  <c r="N8" i="4"/>
  <c r="L676" i="4"/>
  <c r="M676" i="4"/>
  <c r="N676" i="4"/>
  <c r="L668" i="4"/>
  <c r="M668" i="4"/>
  <c r="N668" i="4"/>
  <c r="L660" i="4"/>
  <c r="M660" i="4"/>
  <c r="N660" i="4"/>
  <c r="L652" i="4"/>
  <c r="M652" i="4"/>
  <c r="N652" i="4"/>
  <c r="L644" i="4"/>
  <c r="M644" i="4"/>
  <c r="N644" i="4"/>
  <c r="L636" i="4"/>
  <c r="M636" i="4"/>
  <c r="N636" i="4"/>
  <c r="L628" i="4"/>
  <c r="M628" i="4"/>
  <c r="N628" i="4"/>
  <c r="L623" i="4"/>
  <c r="M623" i="4"/>
  <c r="N623" i="4"/>
  <c r="L612" i="4"/>
  <c r="M612" i="4"/>
  <c r="N612" i="4"/>
  <c r="L604" i="4"/>
  <c r="M604" i="4"/>
  <c r="N604" i="4"/>
  <c r="L596" i="4"/>
  <c r="M596" i="4"/>
  <c r="N596" i="4"/>
  <c r="L588" i="4"/>
  <c r="M588" i="4"/>
  <c r="N588" i="4"/>
  <c r="L580" i="4"/>
  <c r="M580" i="4"/>
  <c r="N580" i="4"/>
  <c r="L572" i="4"/>
  <c r="M572" i="4"/>
  <c r="N572" i="4"/>
  <c r="L564" i="4"/>
  <c r="M564" i="4"/>
  <c r="N564" i="4"/>
  <c r="N544" i="4"/>
  <c r="L544" i="4"/>
  <c r="M544" i="4"/>
  <c r="M557" i="4"/>
  <c r="L557" i="4"/>
  <c r="N557" i="4"/>
  <c r="L540" i="4"/>
  <c r="M540" i="4"/>
  <c r="N540" i="4"/>
  <c r="L521" i="4"/>
  <c r="M521" i="4"/>
  <c r="N521" i="4"/>
  <c r="L527" i="4"/>
  <c r="M527" i="4"/>
  <c r="N527" i="4"/>
  <c r="L516" i="4"/>
  <c r="M516" i="4"/>
  <c r="N516" i="4"/>
  <c r="L508" i="4"/>
  <c r="M508" i="4"/>
  <c r="N508" i="4"/>
  <c r="L500" i="4"/>
  <c r="M500" i="4"/>
  <c r="N500" i="4"/>
  <c r="L492" i="4"/>
  <c r="M492" i="4"/>
  <c r="N492" i="4"/>
  <c r="L484" i="4"/>
  <c r="M484" i="4"/>
  <c r="N484" i="4"/>
  <c r="L476" i="4"/>
  <c r="M476" i="4"/>
  <c r="N476" i="4"/>
  <c r="L468" i="4"/>
  <c r="M468" i="4"/>
  <c r="N468" i="4"/>
  <c r="L460" i="4"/>
  <c r="M460" i="4"/>
  <c r="N460" i="4"/>
  <c r="L452" i="4"/>
  <c r="M452" i="4"/>
  <c r="N452" i="4"/>
  <c r="L444" i="4"/>
  <c r="M444" i="4"/>
  <c r="N444" i="4"/>
  <c r="L436" i="4"/>
  <c r="M436" i="4"/>
  <c r="N436" i="4"/>
  <c r="L428" i="4"/>
  <c r="M428" i="4"/>
  <c r="N428" i="4"/>
  <c r="L420" i="4"/>
  <c r="M420" i="4"/>
  <c r="N420" i="4"/>
  <c r="L412" i="4"/>
  <c r="M412" i="4"/>
  <c r="N412" i="4"/>
  <c r="L404" i="4"/>
  <c r="M404" i="4"/>
  <c r="N404" i="4"/>
  <c r="L398" i="4"/>
  <c r="M398" i="4"/>
  <c r="N398" i="4"/>
  <c r="L388" i="4"/>
  <c r="M388" i="4"/>
  <c r="N388" i="4"/>
  <c r="L380" i="4"/>
  <c r="M380" i="4"/>
  <c r="N380" i="4"/>
  <c r="L372" i="4"/>
  <c r="M372" i="4"/>
  <c r="N372" i="4"/>
  <c r="L364" i="4"/>
  <c r="M364" i="4"/>
  <c r="N364" i="4"/>
  <c r="L363" i="4"/>
  <c r="M363" i="4"/>
  <c r="N363" i="4"/>
  <c r="L348" i="4"/>
  <c r="N348" i="4"/>
  <c r="M348" i="4"/>
  <c r="L340" i="4"/>
  <c r="M340" i="4"/>
  <c r="N340" i="4"/>
  <c r="L332" i="4"/>
  <c r="N332" i="4"/>
  <c r="M332" i="4"/>
  <c r="M328" i="4"/>
  <c r="N328" i="4"/>
  <c r="L328" i="4"/>
  <c r="L316" i="4"/>
  <c r="M316" i="4"/>
  <c r="N316" i="4"/>
  <c r="L308" i="4"/>
  <c r="M308" i="4"/>
  <c r="N308" i="4"/>
  <c r="L300" i="4"/>
  <c r="M300" i="4"/>
  <c r="N300" i="4"/>
  <c r="L292" i="4"/>
  <c r="M292" i="4"/>
  <c r="N292" i="4"/>
  <c r="L284" i="4"/>
  <c r="N284" i="4"/>
  <c r="M284" i="4"/>
  <c r="L276" i="4"/>
  <c r="M276" i="4"/>
  <c r="N276" i="4"/>
  <c r="N247" i="4"/>
  <c r="M247" i="4"/>
  <c r="L247" i="4"/>
  <c r="L267" i="4"/>
  <c r="M267" i="4"/>
  <c r="N267" i="4"/>
  <c r="L259" i="4"/>
  <c r="M259" i="4"/>
  <c r="N259" i="4"/>
  <c r="L251" i="4"/>
  <c r="M251" i="4"/>
  <c r="N251" i="4"/>
  <c r="M232" i="4"/>
  <c r="N232" i="4"/>
  <c r="L232" i="4"/>
  <c r="N227" i="4"/>
  <c r="L227" i="4"/>
  <c r="M227" i="4"/>
  <c r="L220" i="4"/>
  <c r="M220" i="4"/>
  <c r="N220" i="4"/>
  <c r="L212" i="4"/>
  <c r="M212" i="4"/>
  <c r="N212" i="4"/>
  <c r="M201" i="4"/>
  <c r="N201" i="4"/>
  <c r="L201" i="4"/>
  <c r="L196" i="4"/>
  <c r="M196" i="4"/>
  <c r="N196" i="4"/>
  <c r="L188" i="4"/>
  <c r="M188" i="4"/>
  <c r="N188" i="4"/>
  <c r="L180" i="4"/>
  <c r="M180" i="4"/>
  <c r="N180" i="4"/>
  <c r="L172" i="4"/>
  <c r="M172" i="4"/>
  <c r="N172" i="4"/>
  <c r="L164" i="4"/>
  <c r="M164" i="4"/>
  <c r="N164" i="4"/>
  <c r="L156" i="4"/>
  <c r="M156" i="4"/>
  <c r="N156" i="4"/>
  <c r="L148" i="4"/>
  <c r="M148" i="4"/>
  <c r="N148" i="4"/>
  <c r="L140" i="4"/>
  <c r="M140" i="4"/>
  <c r="N140" i="4"/>
  <c r="L124" i="4"/>
  <c r="M124" i="4"/>
  <c r="N124" i="4"/>
  <c r="L116" i="4"/>
  <c r="M116" i="4"/>
  <c r="N116" i="4"/>
  <c r="L127" i="4"/>
  <c r="M127" i="4"/>
  <c r="N127" i="4"/>
  <c r="L91" i="4"/>
  <c r="M91" i="4"/>
  <c r="N91" i="4"/>
  <c r="L83" i="4"/>
  <c r="M83" i="4"/>
  <c r="N83" i="4"/>
  <c r="L107" i="4"/>
  <c r="M107" i="4"/>
  <c r="N107" i="4"/>
  <c r="L99" i="4"/>
  <c r="M99" i="4"/>
  <c r="N99" i="4"/>
  <c r="L76" i="4"/>
  <c r="M76" i="4"/>
  <c r="N76" i="4"/>
  <c r="L68" i="4"/>
  <c r="M68" i="4"/>
  <c r="N68" i="4"/>
  <c r="L60" i="4"/>
  <c r="M60" i="4"/>
  <c r="N60" i="4"/>
  <c r="L52" i="4"/>
  <c r="M52" i="4"/>
  <c r="N52" i="4"/>
  <c r="L44" i="4"/>
  <c r="M44" i="4"/>
  <c r="N44" i="4"/>
  <c r="L36" i="4"/>
  <c r="M36" i="4"/>
  <c r="N36" i="4"/>
  <c r="L28" i="4"/>
  <c r="M28" i="4"/>
  <c r="N28" i="4"/>
  <c r="L20" i="4"/>
  <c r="M20" i="4"/>
  <c r="N20" i="4"/>
  <c r="L12" i="4"/>
  <c r="M12" i="4"/>
  <c r="N12" i="4"/>
  <c r="L4" i="4"/>
  <c r="M4" i="4"/>
  <c r="N4" i="4"/>
  <c r="N672" i="4"/>
  <c r="M672" i="4"/>
  <c r="L672" i="4"/>
  <c r="M619" i="4"/>
  <c r="N619" i="4"/>
  <c r="L619" i="4"/>
  <c r="N576" i="4"/>
  <c r="L576" i="4"/>
  <c r="M576" i="4"/>
  <c r="M531" i="4"/>
  <c r="N531" i="4"/>
  <c r="L531" i="4"/>
  <c r="N480" i="4"/>
  <c r="L480" i="4"/>
  <c r="M480" i="4"/>
  <c r="N440" i="4"/>
  <c r="L440" i="4"/>
  <c r="M440" i="4"/>
  <c r="N408" i="4"/>
  <c r="L408" i="4"/>
  <c r="M408" i="4"/>
  <c r="L355" i="4"/>
  <c r="M355" i="4"/>
  <c r="N355" i="4"/>
  <c r="M304" i="4"/>
  <c r="N304" i="4"/>
  <c r="L304" i="4"/>
  <c r="N263" i="4"/>
  <c r="M263" i="4"/>
  <c r="L263" i="4"/>
  <c r="M205" i="4"/>
  <c r="L205" i="4"/>
  <c r="N205" i="4"/>
  <c r="L144" i="4"/>
  <c r="M144" i="4"/>
  <c r="N144" i="4"/>
  <c r="L79" i="4"/>
  <c r="M79" i="4"/>
  <c r="N79" i="4"/>
  <c r="L48" i="4"/>
  <c r="M48" i="4"/>
  <c r="N48" i="4"/>
  <c r="M3" i="4"/>
  <c r="L3" i="4"/>
  <c r="N3" i="4"/>
  <c r="M675" i="4"/>
  <c r="N675" i="4"/>
  <c r="L675" i="4"/>
  <c r="M667" i="4"/>
  <c r="N667" i="4"/>
  <c r="L667" i="4"/>
  <c r="M659" i="4"/>
  <c r="N659" i="4"/>
  <c r="L659" i="4"/>
  <c r="M651" i="4"/>
  <c r="N651" i="4"/>
  <c r="L651" i="4"/>
  <c r="M643" i="4"/>
  <c r="N643" i="4"/>
  <c r="L643" i="4"/>
  <c r="M635" i="4"/>
  <c r="N635" i="4"/>
  <c r="L635" i="4"/>
  <c r="M627" i="4"/>
  <c r="N627" i="4"/>
  <c r="L627" i="4"/>
  <c r="L622" i="4"/>
  <c r="M622" i="4"/>
  <c r="N622" i="4"/>
  <c r="M611" i="4"/>
  <c r="N611" i="4"/>
  <c r="L611" i="4"/>
  <c r="M603" i="4"/>
  <c r="N603" i="4"/>
  <c r="L603" i="4"/>
  <c r="M595" i="4"/>
  <c r="N595" i="4"/>
  <c r="L595" i="4"/>
  <c r="M587" i="4"/>
  <c r="N587" i="4"/>
  <c r="L587" i="4"/>
  <c r="M579" i="4"/>
  <c r="N579" i="4"/>
  <c r="L579" i="4"/>
  <c r="M571" i="4"/>
  <c r="N571" i="4"/>
  <c r="L571" i="4"/>
  <c r="L551" i="4"/>
  <c r="M551" i="4"/>
  <c r="N551" i="4"/>
  <c r="L543" i="4"/>
  <c r="M543" i="4"/>
  <c r="N543" i="4"/>
  <c r="L556" i="4"/>
  <c r="M556" i="4"/>
  <c r="N556" i="4"/>
  <c r="M539" i="4"/>
  <c r="N539" i="4"/>
  <c r="L539" i="4"/>
  <c r="L534" i="4"/>
  <c r="M534" i="4"/>
  <c r="N534" i="4"/>
  <c r="L526" i="4"/>
  <c r="M526" i="4"/>
  <c r="N526" i="4"/>
  <c r="M515" i="4"/>
  <c r="N515" i="4"/>
  <c r="L515" i="4"/>
  <c r="M507" i="4"/>
  <c r="N507" i="4"/>
  <c r="L507" i="4"/>
  <c r="M499" i="4"/>
  <c r="N499" i="4"/>
  <c r="L499" i="4"/>
  <c r="M491" i="4"/>
  <c r="N491" i="4"/>
  <c r="L491" i="4"/>
  <c r="M483" i="4"/>
  <c r="N483" i="4"/>
  <c r="L483" i="4"/>
  <c r="M475" i="4"/>
  <c r="N475" i="4"/>
  <c r="L475" i="4"/>
  <c r="M467" i="4"/>
  <c r="N467" i="4"/>
  <c r="L467" i="4"/>
  <c r="M459" i="4"/>
  <c r="N459" i="4"/>
  <c r="L459" i="4"/>
  <c r="M451" i="4"/>
  <c r="N451" i="4"/>
  <c r="L451" i="4"/>
  <c r="M443" i="4"/>
  <c r="N443" i="4"/>
  <c r="L443" i="4"/>
  <c r="M435" i="4"/>
  <c r="N435" i="4"/>
  <c r="L435" i="4"/>
  <c r="M427" i="4"/>
  <c r="N427" i="4"/>
  <c r="L427" i="4"/>
  <c r="M419" i="4"/>
  <c r="N419" i="4"/>
  <c r="L419" i="4"/>
  <c r="M411" i="4"/>
  <c r="N411" i="4"/>
  <c r="L411" i="4"/>
  <c r="M403" i="4"/>
  <c r="N403" i="4"/>
  <c r="L403" i="4"/>
  <c r="M397" i="4"/>
  <c r="N397" i="4"/>
  <c r="L397" i="4"/>
  <c r="M387" i="4"/>
  <c r="N387" i="4"/>
  <c r="L387" i="4"/>
  <c r="M379" i="4"/>
  <c r="N379" i="4"/>
  <c r="L379" i="4"/>
  <c r="M371" i="4"/>
  <c r="N371" i="4"/>
  <c r="L371" i="4"/>
  <c r="L358" i="4"/>
  <c r="M358" i="4"/>
  <c r="N358" i="4"/>
  <c r="M362" i="4"/>
  <c r="N362" i="4"/>
  <c r="L362" i="4"/>
  <c r="L347" i="4"/>
  <c r="M347" i="4"/>
  <c r="N347" i="4"/>
  <c r="L339" i="4"/>
  <c r="M339" i="4"/>
  <c r="N339" i="4"/>
  <c r="L323" i="4"/>
  <c r="M323" i="4"/>
  <c r="N323" i="4"/>
  <c r="N327" i="4"/>
  <c r="M327" i="4"/>
  <c r="L327" i="4"/>
  <c r="L315" i="4"/>
  <c r="M315" i="4"/>
  <c r="N315" i="4"/>
  <c r="L307" i="4"/>
  <c r="M307" i="4"/>
  <c r="N307" i="4"/>
  <c r="L299" i="4"/>
  <c r="M299" i="4"/>
  <c r="N299" i="4"/>
  <c r="L291" i="4"/>
  <c r="M291" i="4"/>
  <c r="N291" i="4"/>
  <c r="L283" i="4"/>
  <c r="M283" i="4"/>
  <c r="N283" i="4"/>
  <c r="L275" i="4"/>
  <c r="M275" i="4"/>
  <c r="N275" i="4"/>
  <c r="L246" i="4"/>
  <c r="M246" i="4"/>
  <c r="N246" i="4"/>
  <c r="M266" i="4"/>
  <c r="L266" i="4"/>
  <c r="N266" i="4"/>
  <c r="M258" i="4"/>
  <c r="L258" i="4"/>
  <c r="N258" i="4"/>
  <c r="M250" i="4"/>
  <c r="L250" i="4"/>
  <c r="N250" i="4"/>
  <c r="N231" i="4"/>
  <c r="L231" i="4"/>
  <c r="M231" i="4"/>
  <c r="L228" i="4"/>
  <c r="M228" i="4"/>
  <c r="N228" i="4"/>
  <c r="L219" i="4"/>
  <c r="M219" i="4"/>
  <c r="N219" i="4"/>
  <c r="N211" i="4"/>
  <c r="M211" i="4"/>
  <c r="L211" i="4"/>
  <c r="L200" i="4"/>
  <c r="M200" i="4"/>
  <c r="N200" i="4"/>
  <c r="N195" i="4"/>
  <c r="L195" i="4"/>
  <c r="M195" i="4"/>
  <c r="L187" i="4"/>
  <c r="M187" i="4"/>
  <c r="N187" i="4"/>
  <c r="N179" i="4"/>
  <c r="M179" i="4"/>
  <c r="L179" i="4"/>
  <c r="L171" i="4"/>
  <c r="M171" i="4"/>
  <c r="N171" i="4"/>
  <c r="N163" i="4"/>
  <c r="L163" i="4"/>
  <c r="M163" i="4"/>
  <c r="L155" i="4"/>
  <c r="M155" i="4"/>
  <c r="N155" i="4"/>
  <c r="N147" i="4"/>
  <c r="L147" i="4"/>
  <c r="M147" i="4"/>
  <c r="L139" i="4"/>
  <c r="M139" i="4"/>
  <c r="N139" i="4"/>
  <c r="L123" i="4"/>
  <c r="M123" i="4"/>
  <c r="N123" i="4"/>
  <c r="N115" i="4"/>
  <c r="L115" i="4"/>
  <c r="M115" i="4"/>
  <c r="N126" i="4"/>
  <c r="M126" i="4"/>
  <c r="L126" i="4"/>
  <c r="L90" i="4"/>
  <c r="M90" i="4"/>
  <c r="N90" i="4"/>
  <c r="L82" i="4"/>
  <c r="M82" i="4"/>
  <c r="N82" i="4"/>
  <c r="L106" i="4"/>
  <c r="M106" i="4"/>
  <c r="N106" i="4"/>
  <c r="L98" i="4"/>
  <c r="M98" i="4"/>
  <c r="N98" i="4"/>
  <c r="L75" i="4"/>
  <c r="M75" i="4"/>
  <c r="N75" i="4"/>
  <c r="L67" i="4"/>
  <c r="M67" i="4"/>
  <c r="N67" i="4"/>
  <c r="L59" i="4"/>
  <c r="M59" i="4"/>
  <c r="N59" i="4"/>
  <c r="L51" i="4"/>
  <c r="M51" i="4"/>
  <c r="N51" i="4"/>
  <c r="L43" i="4"/>
  <c r="M43" i="4"/>
  <c r="N43" i="4"/>
  <c r="L35" i="4"/>
  <c r="M35" i="4"/>
  <c r="N35" i="4"/>
  <c r="L27" i="4"/>
  <c r="M27" i="4"/>
  <c r="N27" i="4"/>
  <c r="L19" i="4"/>
  <c r="M19" i="4"/>
  <c r="N19" i="4"/>
  <c r="L11" i="4"/>
  <c r="M11" i="4"/>
  <c r="N11" i="4"/>
  <c r="L657" i="4"/>
  <c r="M657" i="4"/>
  <c r="N657" i="4"/>
  <c r="L537" i="4"/>
  <c r="M537" i="4"/>
  <c r="N537" i="4"/>
  <c r="L497" i="4"/>
  <c r="M497" i="4"/>
  <c r="N497" i="4"/>
  <c r="L465" i="4"/>
  <c r="M465" i="4"/>
  <c r="N465" i="4"/>
  <c r="L417" i="4"/>
  <c r="M417" i="4"/>
  <c r="N417" i="4"/>
  <c r="L377" i="4"/>
  <c r="M377" i="4"/>
  <c r="N377" i="4"/>
  <c r="L337" i="4"/>
  <c r="M337" i="4"/>
  <c r="N337" i="4"/>
  <c r="L297" i="4"/>
  <c r="M297" i="4"/>
  <c r="N297" i="4"/>
  <c r="L273" i="4"/>
  <c r="M273" i="4"/>
  <c r="N273" i="4"/>
  <c r="M229" i="4"/>
  <c r="N229" i="4"/>
  <c r="L229" i="4"/>
  <c r="L207" i="4"/>
  <c r="M207" i="4"/>
  <c r="N207" i="4"/>
  <c r="M161" i="4"/>
  <c r="N161" i="4"/>
  <c r="L161" i="4"/>
  <c r="M121" i="4"/>
  <c r="N121" i="4"/>
  <c r="L121" i="4"/>
  <c r="L104" i="4"/>
  <c r="N104" i="4"/>
  <c r="M104" i="4"/>
  <c r="M41" i="4"/>
  <c r="N41" i="4"/>
  <c r="L41" i="4"/>
  <c r="M17" i="4"/>
  <c r="N17" i="4"/>
  <c r="L17" i="4"/>
  <c r="N648" i="4"/>
  <c r="L648" i="4"/>
  <c r="M648" i="4"/>
  <c r="N600" i="4"/>
  <c r="L600" i="4"/>
  <c r="M600" i="4"/>
  <c r="L561" i="4"/>
  <c r="M561" i="4"/>
  <c r="N561" i="4"/>
  <c r="N504" i="4"/>
  <c r="L504" i="4"/>
  <c r="M504" i="4"/>
  <c r="N472" i="4"/>
  <c r="L472" i="4"/>
  <c r="M472" i="4"/>
  <c r="N424" i="4"/>
  <c r="L424" i="4"/>
  <c r="M424" i="4"/>
  <c r="N368" i="4"/>
  <c r="L368" i="4"/>
  <c r="M368" i="4"/>
  <c r="M320" i="4"/>
  <c r="N320" i="4"/>
  <c r="L320" i="4"/>
  <c r="M288" i="4"/>
  <c r="N288" i="4"/>
  <c r="L288" i="4"/>
  <c r="M242" i="4"/>
  <c r="L242" i="4"/>
  <c r="N242" i="4"/>
  <c r="N206" i="4"/>
  <c r="M206" i="4"/>
  <c r="L206" i="4"/>
  <c r="L168" i="4"/>
  <c r="N168" i="4"/>
  <c r="M168" i="4"/>
  <c r="N131" i="4"/>
  <c r="L131" i="4"/>
  <c r="M131" i="4"/>
  <c r="L72" i="4"/>
  <c r="M72" i="4"/>
  <c r="N72" i="4"/>
  <c r="L24" i="4"/>
  <c r="M24" i="4"/>
  <c r="N24" i="4"/>
  <c r="L682" i="4"/>
  <c r="M682" i="4"/>
  <c r="N682" i="4"/>
  <c r="L674" i="4"/>
  <c r="M674" i="4"/>
  <c r="N674" i="4"/>
  <c r="L666" i="4"/>
  <c r="N666" i="4"/>
  <c r="M666" i="4"/>
  <c r="L658" i="4"/>
  <c r="N658" i="4"/>
  <c r="M658" i="4"/>
  <c r="L650" i="4"/>
  <c r="N650" i="4"/>
  <c r="M650" i="4"/>
  <c r="L642" i="4"/>
  <c r="N642" i="4"/>
  <c r="M642" i="4"/>
  <c r="L634" i="4"/>
  <c r="N634" i="4"/>
  <c r="M634" i="4"/>
  <c r="L626" i="4"/>
  <c r="N626" i="4"/>
  <c r="M626" i="4"/>
  <c r="M621" i="4"/>
  <c r="L621" i="4"/>
  <c r="N621" i="4"/>
  <c r="L610" i="4"/>
  <c r="N610" i="4"/>
  <c r="M610" i="4"/>
  <c r="L602" i="4"/>
  <c r="N602" i="4"/>
  <c r="M602" i="4"/>
  <c r="L594" i="4"/>
  <c r="N594" i="4"/>
  <c r="M594" i="4"/>
  <c r="L586" i="4"/>
  <c r="N586" i="4"/>
  <c r="M586" i="4"/>
  <c r="L578" i="4"/>
  <c r="N578" i="4"/>
  <c r="M578" i="4"/>
  <c r="L570" i="4"/>
  <c r="N570" i="4"/>
  <c r="M570" i="4"/>
  <c r="L550" i="4"/>
  <c r="M550" i="4"/>
  <c r="N550" i="4"/>
  <c r="M563" i="4"/>
  <c r="N563" i="4"/>
  <c r="L563" i="4"/>
  <c r="M555" i="4"/>
  <c r="N555" i="4"/>
  <c r="L555" i="4"/>
  <c r="L538" i="4"/>
  <c r="N538" i="4"/>
  <c r="M538" i="4"/>
  <c r="M533" i="4"/>
  <c r="L533" i="4"/>
  <c r="N533" i="4"/>
  <c r="M525" i="4"/>
  <c r="L525" i="4"/>
  <c r="N525" i="4"/>
  <c r="L514" i="4"/>
  <c r="N514" i="4"/>
  <c r="M514" i="4"/>
  <c r="N506" i="4"/>
  <c r="L506" i="4"/>
  <c r="M506" i="4"/>
  <c r="N498" i="4"/>
  <c r="L498" i="4"/>
  <c r="M498" i="4"/>
  <c r="N490" i="4"/>
  <c r="L490" i="4"/>
  <c r="M490" i="4"/>
  <c r="N482" i="4"/>
  <c r="M482" i="4"/>
  <c r="L482" i="4"/>
  <c r="N474" i="4"/>
  <c r="L474" i="4"/>
  <c r="M474" i="4"/>
  <c r="N466" i="4"/>
  <c r="M466" i="4"/>
  <c r="L466" i="4"/>
  <c r="N458" i="4"/>
  <c r="L458" i="4"/>
  <c r="M458" i="4"/>
  <c r="N450" i="4"/>
  <c r="L450" i="4"/>
  <c r="M450" i="4"/>
  <c r="N442" i="4"/>
  <c r="L442" i="4"/>
  <c r="M442" i="4"/>
  <c r="N434" i="4"/>
  <c r="L434" i="4"/>
  <c r="M434" i="4"/>
  <c r="N426" i="4"/>
  <c r="L426" i="4"/>
  <c r="M426" i="4"/>
  <c r="N418" i="4"/>
  <c r="L418" i="4"/>
  <c r="M418" i="4"/>
  <c r="N410" i="4"/>
  <c r="L410" i="4"/>
  <c r="M410" i="4"/>
  <c r="N402" i="4"/>
  <c r="L402" i="4"/>
  <c r="M402" i="4"/>
  <c r="L396" i="4"/>
  <c r="M396" i="4"/>
  <c r="N396" i="4"/>
  <c r="N386" i="4"/>
  <c r="L386" i="4"/>
  <c r="M386" i="4"/>
  <c r="N378" i="4"/>
  <c r="L378" i="4"/>
  <c r="M378" i="4"/>
  <c r="N370" i="4"/>
  <c r="L370" i="4"/>
  <c r="M370" i="4"/>
  <c r="N357" i="4"/>
  <c r="L357" i="4"/>
  <c r="M357" i="4"/>
  <c r="L361" i="4"/>
  <c r="M361" i="4"/>
  <c r="N361" i="4"/>
  <c r="M346" i="4"/>
  <c r="N346" i="4"/>
  <c r="L346" i="4"/>
  <c r="M338" i="4"/>
  <c r="L338" i="4"/>
  <c r="N338" i="4"/>
  <c r="M322" i="4"/>
  <c r="L322" i="4"/>
  <c r="N322" i="4"/>
  <c r="L326" i="4"/>
  <c r="M326" i="4"/>
  <c r="N326" i="4"/>
  <c r="M314" i="4"/>
  <c r="L314" i="4"/>
  <c r="N314" i="4"/>
  <c r="M306" i="4"/>
  <c r="L306" i="4"/>
  <c r="N306" i="4"/>
  <c r="M298" i="4"/>
  <c r="N298" i="4"/>
  <c r="L298" i="4"/>
  <c r="M290" i="4"/>
  <c r="L290" i="4"/>
  <c r="N290" i="4"/>
  <c r="M282" i="4"/>
  <c r="N282" i="4"/>
  <c r="L282" i="4"/>
  <c r="M274" i="4"/>
  <c r="L274" i="4"/>
  <c r="N274" i="4"/>
  <c r="N245" i="4"/>
  <c r="L245" i="4"/>
  <c r="M245" i="4"/>
  <c r="L265" i="4"/>
  <c r="M265" i="4"/>
  <c r="N265" i="4"/>
  <c r="L257" i="4"/>
  <c r="M257" i="4"/>
  <c r="N257" i="4"/>
  <c r="M240" i="4"/>
  <c r="N240" i="4"/>
  <c r="L240" i="4"/>
  <c r="L230" i="4"/>
  <c r="M230" i="4"/>
  <c r="N230" i="4"/>
  <c r="L226" i="4"/>
  <c r="N226" i="4"/>
  <c r="M226" i="4"/>
  <c r="L218" i="4"/>
  <c r="N218" i="4"/>
  <c r="M218" i="4"/>
  <c r="L210" i="4"/>
  <c r="N210" i="4"/>
  <c r="M210" i="4"/>
  <c r="L208" i="4"/>
  <c r="M208" i="4"/>
  <c r="N208" i="4"/>
  <c r="L194" i="4"/>
  <c r="N194" i="4"/>
  <c r="M194" i="4"/>
  <c r="L186" i="4"/>
  <c r="N186" i="4"/>
  <c r="M186" i="4"/>
  <c r="L178" i="4"/>
  <c r="N178" i="4"/>
  <c r="M178" i="4"/>
  <c r="L170" i="4"/>
  <c r="N170" i="4"/>
  <c r="M170" i="4"/>
  <c r="L162" i="4"/>
  <c r="N162" i="4"/>
  <c r="M162" i="4"/>
  <c r="L154" i="4"/>
  <c r="N154" i="4"/>
  <c r="M154" i="4"/>
  <c r="L146" i="4"/>
  <c r="N146" i="4"/>
  <c r="M146" i="4"/>
  <c r="L138" i="4"/>
  <c r="N138" i="4"/>
  <c r="M138" i="4"/>
  <c r="L122" i="4"/>
  <c r="N122" i="4"/>
  <c r="M122" i="4"/>
  <c r="L114" i="4"/>
  <c r="N114" i="4"/>
  <c r="M114" i="4"/>
  <c r="M125" i="4"/>
  <c r="L125" i="4"/>
  <c r="N125" i="4"/>
  <c r="M89" i="4"/>
  <c r="N89" i="4"/>
  <c r="L89" i="4"/>
  <c r="M81" i="4"/>
  <c r="N81" i="4"/>
  <c r="L81" i="4"/>
  <c r="M105" i="4"/>
  <c r="N105" i="4"/>
  <c r="L105" i="4"/>
  <c r="M97" i="4"/>
  <c r="N97" i="4"/>
  <c r="L97" i="4"/>
  <c r="L74" i="4"/>
  <c r="M74" i="4"/>
  <c r="N74" i="4"/>
  <c r="L66" i="4"/>
  <c r="M66" i="4"/>
  <c r="N66" i="4"/>
  <c r="L58" i="4"/>
  <c r="M58" i="4"/>
  <c r="N58" i="4"/>
  <c r="L50" i="4"/>
  <c r="M50" i="4"/>
  <c r="N50" i="4"/>
  <c r="L42" i="4"/>
  <c r="M42" i="4"/>
  <c r="N42" i="4"/>
  <c r="L34" i="4"/>
  <c r="M34" i="4"/>
  <c r="N34" i="4"/>
  <c r="L26" i="4"/>
  <c r="M26" i="4"/>
  <c r="N26" i="4"/>
  <c r="L18" i="4"/>
  <c r="M18" i="4"/>
  <c r="N18" i="4"/>
  <c r="L10" i="4"/>
  <c r="M10" i="4"/>
  <c r="N10" i="4"/>
  <c r="P72" i="5"/>
  <c r="P80" i="5"/>
  <c r="P50" i="5"/>
  <c r="P58" i="5"/>
  <c r="P198" i="5"/>
  <c r="P149" i="5"/>
  <c r="P22" i="5"/>
  <c r="P29" i="5"/>
  <c r="P133" i="5"/>
  <c r="P100" i="5"/>
  <c r="P89" i="5"/>
  <c r="P117" i="5"/>
  <c r="P122" i="5"/>
  <c r="P141" i="5"/>
  <c r="P199" i="5"/>
  <c r="P126" i="5"/>
  <c r="P9" i="5"/>
  <c r="P166" i="5"/>
  <c r="P211" i="5"/>
  <c r="P183" i="5"/>
  <c r="P13" i="5"/>
  <c r="P189" i="5"/>
  <c r="P47" i="5"/>
  <c r="P206" i="5"/>
  <c r="P172" i="5"/>
  <c r="O60" i="5"/>
  <c r="O83" i="5"/>
  <c r="O151" i="5"/>
  <c r="O24" i="5"/>
  <c r="O31" i="5"/>
  <c r="O135" i="5"/>
  <c r="O102" i="5"/>
  <c r="O91" i="5"/>
  <c r="O119" i="5"/>
  <c r="O124" i="5"/>
  <c r="O107" i="5"/>
  <c r="O153" i="5"/>
  <c r="O128" i="5"/>
  <c r="O11" i="5"/>
  <c r="O178" i="5"/>
  <c r="O213" i="5"/>
  <c r="O215" i="5"/>
  <c r="O15" i="5"/>
  <c r="O159" i="5"/>
  <c r="O190" i="5"/>
  <c r="O208" i="5"/>
  <c r="O174" i="5"/>
  <c r="O71" i="5"/>
  <c r="O79" i="5"/>
  <c r="O40" i="5"/>
  <c r="P70" i="5"/>
  <c r="S74" i="5"/>
  <c r="S35" i="5"/>
  <c r="S373" i="4" s="1"/>
  <c r="S52" i="5"/>
  <c r="S60" i="5"/>
  <c r="S83" i="5"/>
  <c r="S151" i="5"/>
  <c r="S24" i="5"/>
  <c r="S31" i="5"/>
  <c r="S135" i="5"/>
  <c r="S102" i="5"/>
  <c r="S461" i="4" s="1"/>
  <c r="S91" i="5"/>
  <c r="S119" i="5"/>
  <c r="S124" i="5"/>
  <c r="S107" i="5"/>
  <c r="S153" i="5"/>
  <c r="S128" i="5"/>
  <c r="S11" i="5"/>
  <c r="S178" i="5"/>
  <c r="S591" i="4" s="1"/>
  <c r="S213" i="5"/>
  <c r="S215" i="5"/>
  <c r="S15" i="5"/>
  <c r="S159" i="5"/>
  <c r="P73" i="5"/>
  <c r="P34" i="5"/>
  <c r="P51" i="5"/>
  <c r="P59" i="5"/>
  <c r="P82" i="5"/>
  <c r="P150" i="5"/>
  <c r="P23" i="5"/>
  <c r="P30" i="5"/>
  <c r="P134" i="5"/>
  <c r="P101" i="5"/>
  <c r="P90" i="5"/>
  <c r="P118" i="5"/>
  <c r="P123" i="5"/>
  <c r="P106" i="5"/>
  <c r="P200" i="5"/>
  <c r="P127" i="5"/>
  <c r="P10" i="5"/>
  <c r="P167" i="5"/>
  <c r="P212" i="5"/>
  <c r="P184" i="5"/>
  <c r="P14" i="5"/>
  <c r="P158" i="5"/>
  <c r="P48" i="5"/>
  <c r="P207" i="5"/>
  <c r="P173" i="5"/>
  <c r="O61" i="5"/>
  <c r="O194" i="5"/>
  <c r="O152" i="5"/>
  <c r="O25" i="5"/>
  <c r="O32" i="5"/>
  <c r="O136" i="5"/>
  <c r="O84" i="5"/>
  <c r="O120" i="5"/>
  <c r="O125" i="5"/>
  <c r="O108" i="5"/>
  <c r="O154" i="5"/>
  <c r="O4" i="5"/>
  <c r="O201" i="5"/>
  <c r="O93" i="5"/>
  <c r="O214" i="5"/>
  <c r="O216" i="5"/>
  <c r="O16" i="5"/>
  <c r="O160" i="5"/>
  <c r="O191" i="5"/>
  <c r="O220" i="5"/>
  <c r="O142" i="5"/>
  <c r="O72" i="5"/>
  <c r="O80" i="5"/>
  <c r="O50" i="5"/>
  <c r="S67" i="5"/>
  <c r="S75" i="5"/>
  <c r="S36" i="5"/>
  <c r="S374" i="4" s="1"/>
  <c r="S53" i="5"/>
  <c r="S61" i="5"/>
  <c r="S194" i="5"/>
  <c r="S152" i="5"/>
  <c r="S25" i="5"/>
  <c r="S32" i="5"/>
  <c r="S136" i="5"/>
  <c r="S84" i="5"/>
  <c r="S462" i="4" s="1"/>
  <c r="S120" i="5"/>
  <c r="S125" i="5"/>
  <c r="S108" i="5"/>
  <c r="S154" i="5"/>
  <c r="S4" i="5"/>
  <c r="S201" i="5"/>
  <c r="S93" i="5"/>
  <c r="S214" i="5"/>
  <c r="S600" i="4" s="1"/>
  <c r="S216" i="5"/>
  <c r="S16" i="5"/>
  <c r="P74" i="5"/>
  <c r="P35" i="5"/>
  <c r="P52" i="5"/>
  <c r="P60" i="5"/>
  <c r="P83" i="5"/>
  <c r="P151" i="5"/>
  <c r="P24" i="5"/>
  <c r="P31" i="5"/>
  <c r="P135" i="5"/>
  <c r="P102" i="5"/>
  <c r="P91" i="5"/>
  <c r="P119" i="5"/>
  <c r="P124" i="5"/>
  <c r="P107" i="5"/>
  <c r="P153" i="5"/>
  <c r="P128" i="5"/>
  <c r="P11" i="5"/>
  <c r="P178" i="5"/>
  <c r="P213" i="5"/>
  <c r="P215" i="5"/>
  <c r="P15" i="5"/>
  <c r="P159" i="5"/>
  <c r="P190" i="5"/>
  <c r="P208" i="5"/>
  <c r="P174" i="5"/>
  <c r="O62" i="5"/>
  <c r="O195" i="5"/>
  <c r="O18" i="5"/>
  <c r="O42" i="5"/>
  <c r="O2" i="5"/>
  <c r="O85" i="5"/>
  <c r="O92" i="5"/>
  <c r="O103" i="5"/>
  <c r="O137" i="5"/>
  <c r="O109" i="5"/>
  <c r="O155" i="5"/>
  <c r="O5" i="5"/>
  <c r="O202" i="5"/>
  <c r="O94" i="5"/>
  <c r="O179" i="5"/>
  <c r="O217" i="5"/>
  <c r="O185" i="5"/>
  <c r="O43" i="5"/>
  <c r="O192" i="5"/>
  <c r="O168" i="5"/>
  <c r="O143" i="5"/>
  <c r="O73" i="5"/>
  <c r="O34" i="5"/>
  <c r="O51" i="5"/>
  <c r="S68" i="5"/>
  <c r="S76" i="5"/>
  <c r="S37" i="5"/>
  <c r="S54" i="5"/>
  <c r="S62" i="5"/>
  <c r="S391" i="4" s="1"/>
  <c r="S195" i="5"/>
  <c r="S18" i="5"/>
  <c r="S42" i="5"/>
  <c r="S2" i="5"/>
  <c r="S85" i="5"/>
  <c r="S92" i="5"/>
  <c r="S103" i="5"/>
  <c r="S137" i="5"/>
  <c r="S552" i="4" s="1"/>
  <c r="S109" i="5"/>
  <c r="S155" i="5"/>
  <c r="S5" i="5"/>
  <c r="S202" i="5"/>
  <c r="S94" i="5"/>
  <c r="S179" i="5"/>
  <c r="S217" i="5"/>
  <c r="S185" i="5"/>
  <c r="S620" i="4" s="1"/>
  <c r="S43" i="5"/>
  <c r="P75" i="5"/>
  <c r="P36" i="5"/>
  <c r="P53" i="5"/>
  <c r="P61" i="5"/>
  <c r="P194" i="5"/>
  <c r="P152" i="5"/>
  <c r="P25" i="5"/>
  <c r="P32" i="5"/>
  <c r="P136" i="5"/>
  <c r="P84" i="5"/>
  <c r="P120" i="5"/>
  <c r="P125" i="5"/>
  <c r="P108" i="5"/>
  <c r="P154" i="5"/>
  <c r="P4" i="5"/>
  <c r="P201" i="5"/>
  <c r="P93" i="5"/>
  <c r="P214" i="5"/>
  <c r="P216" i="5"/>
  <c r="P16" i="5"/>
  <c r="P160" i="5"/>
  <c r="P191" i="5"/>
  <c r="P220" i="5"/>
  <c r="P142" i="5"/>
  <c r="O196" i="5"/>
  <c r="O146" i="5"/>
  <c r="O19" i="5"/>
  <c r="O26" i="5"/>
  <c r="O130" i="5"/>
  <c r="O3" i="5"/>
  <c r="O86" i="5"/>
  <c r="O114" i="5"/>
  <c r="O104" i="5"/>
  <c r="O138" i="5"/>
  <c r="O110" i="5"/>
  <c r="O156" i="5"/>
  <c r="O6" i="5"/>
  <c r="O163" i="5"/>
  <c r="O95" i="5"/>
  <c r="O180" i="5"/>
  <c r="O218" i="5"/>
  <c r="O186" i="5"/>
  <c r="O44" i="5"/>
  <c r="O203" i="5"/>
  <c r="O169" i="5"/>
  <c r="O144" i="5"/>
  <c r="O66" i="5"/>
  <c r="O74" i="5"/>
  <c r="O35" i="5"/>
  <c r="O52" i="5"/>
  <c r="S69" i="5"/>
  <c r="S77" i="5"/>
  <c r="S38" i="5"/>
  <c r="S55" i="5"/>
  <c r="S196" i="5"/>
  <c r="S401" i="4" s="1"/>
  <c r="S146" i="5"/>
  <c r="S19" i="5"/>
  <c r="S26" i="5"/>
  <c r="S130" i="5"/>
  <c r="S3" i="5"/>
  <c r="S86" i="5"/>
  <c r="S114" i="5"/>
  <c r="S104" i="5"/>
  <c r="S510" i="4" s="1"/>
  <c r="S138" i="5"/>
  <c r="S110" i="5"/>
  <c r="S156" i="5"/>
  <c r="S6" i="5"/>
  <c r="S163" i="5"/>
  <c r="S95" i="5"/>
  <c r="S180" i="5"/>
  <c r="S218" i="5"/>
  <c r="S610" i="4" s="1"/>
  <c r="P76" i="5"/>
  <c r="P37" i="5"/>
  <c r="P54" i="5"/>
  <c r="P62" i="5"/>
  <c r="P195" i="5"/>
  <c r="P18" i="5"/>
  <c r="P42" i="5"/>
  <c r="P2" i="5"/>
  <c r="P85" i="5"/>
  <c r="P92" i="5"/>
  <c r="P103" i="5"/>
  <c r="P137" i="5"/>
  <c r="P109" i="5"/>
  <c r="P155" i="5"/>
  <c r="P5" i="5"/>
  <c r="P202" i="5"/>
  <c r="P94" i="5"/>
  <c r="P179" i="5"/>
  <c r="P217" i="5"/>
  <c r="P185" i="5"/>
  <c r="P43" i="5"/>
  <c r="P192" i="5"/>
  <c r="P168" i="5"/>
  <c r="P143" i="5"/>
  <c r="O147" i="5"/>
  <c r="O20" i="5"/>
  <c r="O27" i="5"/>
  <c r="O131" i="5"/>
  <c r="O98" i="5"/>
  <c r="O87" i="5"/>
  <c r="O115" i="5"/>
  <c r="O105" i="5"/>
  <c r="O139" i="5"/>
  <c r="O111" i="5"/>
  <c r="O157" i="5"/>
  <c r="O7" i="5"/>
  <c r="O164" i="5"/>
  <c r="O96" i="5"/>
  <c r="O181" i="5"/>
  <c r="O219" i="5"/>
  <c r="O187" i="5"/>
  <c r="O45" i="5"/>
  <c r="O204" i="5"/>
  <c r="O170" i="5"/>
  <c r="O67" i="5"/>
  <c r="O75" i="5"/>
  <c r="O36" i="5"/>
  <c r="O53" i="5"/>
  <c r="S70" i="5"/>
  <c r="S78" i="5"/>
  <c r="S39" i="5"/>
  <c r="S56" i="5"/>
  <c r="S147" i="5"/>
  <c r="S20" i="5"/>
  <c r="S27" i="5"/>
  <c r="S131" i="5"/>
  <c r="S445" i="4" s="1"/>
  <c r="S98" i="5"/>
  <c r="S87" i="5"/>
  <c r="S115" i="5"/>
  <c r="S105" i="5"/>
  <c r="S139" i="5"/>
  <c r="S111" i="5"/>
  <c r="S157" i="5"/>
  <c r="S7" i="5"/>
  <c r="S579" i="4" s="1"/>
  <c r="S164" i="5"/>
  <c r="S96" i="5"/>
  <c r="S181" i="5"/>
  <c r="S219" i="5"/>
  <c r="S187" i="5"/>
  <c r="S45" i="5"/>
  <c r="P77" i="5"/>
  <c r="P38" i="5"/>
  <c r="P55" i="5"/>
  <c r="P196" i="5"/>
  <c r="P146" i="5"/>
  <c r="P19" i="5"/>
  <c r="P26" i="5"/>
  <c r="P130" i="5"/>
  <c r="P3" i="5"/>
  <c r="P86" i="5"/>
  <c r="P114" i="5"/>
  <c r="P104" i="5"/>
  <c r="P138" i="5"/>
  <c r="P110" i="5"/>
  <c r="P156" i="5"/>
  <c r="P6" i="5"/>
  <c r="P163" i="5"/>
  <c r="P95" i="5"/>
  <c r="P180" i="5"/>
  <c r="P218" i="5"/>
  <c r="P186" i="5"/>
  <c r="P44" i="5"/>
  <c r="P203" i="5"/>
  <c r="P169" i="5"/>
  <c r="P144" i="5"/>
  <c r="P71" i="5"/>
  <c r="O197" i="5"/>
  <c r="O148" i="5"/>
  <c r="O28" i="5"/>
  <c r="O132" i="5"/>
  <c r="O99" i="5"/>
  <c r="O88" i="5"/>
  <c r="O116" i="5"/>
  <c r="O121" i="5"/>
  <c r="O140" i="5"/>
  <c r="O112" i="5"/>
  <c r="O162" i="5"/>
  <c r="O8" i="5"/>
  <c r="O165" i="5"/>
  <c r="O210" i="5"/>
  <c r="O182" i="5"/>
  <c r="O12" i="5"/>
  <c r="O188" i="5"/>
  <c r="O46" i="5"/>
  <c r="O205" i="5"/>
  <c r="O171" i="5"/>
  <c r="O68" i="5"/>
  <c r="O76" i="5"/>
  <c r="O37" i="5"/>
  <c r="O54" i="5"/>
  <c r="S71" i="5"/>
  <c r="S79" i="5"/>
  <c r="S40" i="5"/>
  <c r="S57" i="5"/>
  <c r="S197" i="5"/>
  <c r="S148" i="5"/>
  <c r="S28" i="5"/>
  <c r="S132" i="5"/>
  <c r="S446" i="4" s="1"/>
  <c r="S99" i="5"/>
  <c r="P78" i="5"/>
  <c r="P39" i="5"/>
  <c r="P56" i="5"/>
  <c r="P147" i="5"/>
  <c r="P20" i="5"/>
  <c r="P27" i="5"/>
  <c r="P131" i="5"/>
  <c r="P98" i="5"/>
  <c r="P87" i="5"/>
  <c r="P115" i="5"/>
  <c r="P105" i="5"/>
  <c r="P139" i="5"/>
  <c r="P111" i="5"/>
  <c r="P157" i="5"/>
  <c r="P7" i="5"/>
  <c r="P164" i="5"/>
  <c r="P96" i="5"/>
  <c r="P181" i="5"/>
  <c r="P219" i="5"/>
  <c r="P187" i="5"/>
  <c r="P45" i="5"/>
  <c r="P204" i="5"/>
  <c r="P170" i="5"/>
  <c r="O58" i="5"/>
  <c r="O198" i="5"/>
  <c r="O149" i="5"/>
  <c r="O22" i="5"/>
  <c r="O29" i="5"/>
  <c r="O133" i="5"/>
  <c r="O100" i="5"/>
  <c r="O89" i="5"/>
  <c r="O117" i="5"/>
  <c r="O122" i="5"/>
  <c r="O141" i="5"/>
  <c r="O199" i="5"/>
  <c r="O126" i="5"/>
  <c r="O9" i="5"/>
  <c r="O166" i="5"/>
  <c r="O211" i="5"/>
  <c r="O183" i="5"/>
  <c r="O13" i="5"/>
  <c r="O189" i="5"/>
  <c r="O47" i="5"/>
  <c r="O206" i="5"/>
  <c r="O172" i="5"/>
  <c r="O69" i="5"/>
  <c r="O77" i="5"/>
  <c r="O38" i="5"/>
  <c r="O55" i="5"/>
  <c r="S72" i="5"/>
  <c r="S80" i="5"/>
  <c r="S50" i="5"/>
  <c r="S58" i="5"/>
  <c r="S198" i="5"/>
  <c r="S149" i="5"/>
  <c r="S412" i="4" s="1"/>
  <c r="S22" i="5"/>
  <c r="S29" i="5"/>
  <c r="S133" i="5"/>
  <c r="S100" i="5"/>
  <c r="S89" i="5"/>
  <c r="S117" i="5"/>
  <c r="S122" i="5"/>
  <c r="S141" i="5"/>
  <c r="S556" i="4" s="1"/>
  <c r="S199" i="5"/>
  <c r="S126" i="5"/>
  <c r="S9" i="5"/>
  <c r="S166" i="5"/>
  <c r="S211" i="5"/>
  <c r="S183" i="5"/>
  <c r="S13" i="5"/>
  <c r="S189" i="5"/>
  <c r="S47" i="5"/>
  <c r="P79" i="5"/>
  <c r="P132" i="5"/>
  <c r="P162" i="5"/>
  <c r="P205" i="5"/>
  <c r="O150" i="5"/>
  <c r="O123" i="5"/>
  <c r="O14" i="5"/>
  <c r="O70" i="5"/>
  <c r="S82" i="5"/>
  <c r="S90" i="5"/>
  <c r="S106" i="5"/>
  <c r="S167" i="5"/>
  <c r="S188" i="5"/>
  <c r="S192" i="5"/>
  <c r="S633" i="4" s="1"/>
  <c r="S168" i="5"/>
  <c r="S645" i="4" s="1"/>
  <c r="S143" i="5"/>
  <c r="O212" i="5"/>
  <c r="S51" i="5"/>
  <c r="S14" i="5"/>
  <c r="S165" i="5"/>
  <c r="P40" i="5"/>
  <c r="P99" i="5"/>
  <c r="P8" i="5"/>
  <c r="P171" i="5"/>
  <c r="O23" i="5"/>
  <c r="O106" i="5"/>
  <c r="O158" i="5"/>
  <c r="O78" i="5"/>
  <c r="S112" i="5"/>
  <c r="S210" i="5"/>
  <c r="S158" i="5"/>
  <c r="S617" i="4" s="1"/>
  <c r="S203" i="5"/>
  <c r="S169" i="5"/>
  <c r="S144" i="5"/>
  <c r="S66" i="5"/>
  <c r="P140" i="5"/>
  <c r="S10" i="5"/>
  <c r="S190" i="5"/>
  <c r="P57" i="5"/>
  <c r="P88" i="5"/>
  <c r="P165" i="5"/>
  <c r="O30" i="5"/>
  <c r="O200" i="5"/>
  <c r="O48" i="5"/>
  <c r="O39" i="5"/>
  <c r="S150" i="5"/>
  <c r="S200" i="5"/>
  <c r="S212" i="5"/>
  <c r="S160" i="5"/>
  <c r="S204" i="5"/>
  <c r="S170" i="5"/>
  <c r="O82" i="5"/>
  <c r="S208" i="5"/>
  <c r="P28" i="5"/>
  <c r="P210" i="5"/>
  <c r="O134" i="5"/>
  <c r="O127" i="5"/>
  <c r="O207" i="5"/>
  <c r="O56" i="5"/>
  <c r="S23" i="5"/>
  <c r="S116" i="5"/>
  <c r="S162" i="5"/>
  <c r="S182" i="5"/>
  <c r="S604" i="4" s="1"/>
  <c r="S44" i="5"/>
  <c r="S205" i="5"/>
  <c r="S171" i="5"/>
  <c r="P188" i="5"/>
  <c r="S101" i="5"/>
  <c r="O118" i="5"/>
  <c r="P197" i="5"/>
  <c r="P116" i="5"/>
  <c r="P182" i="5"/>
  <c r="O10" i="5"/>
  <c r="O173" i="5"/>
  <c r="S73" i="5"/>
  <c r="S30" i="5"/>
  <c r="S118" i="5"/>
  <c r="S127" i="5"/>
  <c r="S184" i="5"/>
  <c r="S606" i="4" s="1"/>
  <c r="S46" i="5"/>
  <c r="S206" i="5"/>
  <c r="S172" i="5"/>
  <c r="P148" i="5"/>
  <c r="P121" i="5"/>
  <c r="P12" i="5"/>
  <c r="O59" i="5"/>
  <c r="O90" i="5"/>
  <c r="O167" i="5"/>
  <c r="S34" i="5"/>
  <c r="S134" i="5"/>
  <c r="S121" i="5"/>
  <c r="S8" i="5"/>
  <c r="S12" i="5"/>
  <c r="S48" i="5"/>
  <c r="S207" i="5"/>
  <c r="S642" i="4" s="1"/>
  <c r="S173" i="5"/>
  <c r="S123" i="5"/>
  <c r="S174" i="5"/>
  <c r="P112" i="5"/>
  <c r="O184" i="5"/>
  <c r="S59" i="5"/>
  <c r="S88" i="5"/>
  <c r="S140" i="5"/>
  <c r="S555" i="4" s="1"/>
  <c r="S186" i="5"/>
  <c r="S191" i="5"/>
  <c r="S220" i="5"/>
  <c r="S142" i="5"/>
  <c r="P46" i="5"/>
  <c r="O63" i="5"/>
  <c r="P175" i="5"/>
  <c r="S175" i="5"/>
  <c r="S63" i="5"/>
  <c r="S176" i="5"/>
  <c r="P63" i="5"/>
  <c r="O176" i="5"/>
  <c r="O64" i="5"/>
  <c r="P176" i="5"/>
  <c r="S64" i="5"/>
  <c r="P64" i="5"/>
  <c r="O175" i="5"/>
  <c r="O57" i="5"/>
  <c r="Q30" i="1"/>
  <c r="Y633" i="4"/>
  <c r="AG633" i="4"/>
  <c r="AO633" i="4"/>
  <c r="AW633" i="4"/>
  <c r="BE633" i="4"/>
  <c r="BM633" i="4"/>
  <c r="BT633" i="4"/>
  <c r="Z633" i="4"/>
  <c r="AH633" i="4"/>
  <c r="AP633" i="4"/>
  <c r="AX633" i="4"/>
  <c r="BF633" i="4"/>
  <c r="BN633" i="4"/>
  <c r="BU633" i="4"/>
  <c r="AA633" i="4"/>
  <c r="AI633" i="4"/>
  <c r="AQ633" i="4"/>
  <c r="AY633" i="4"/>
  <c r="BG633" i="4"/>
  <c r="BO633" i="4"/>
  <c r="T633" i="4"/>
  <c r="AB633" i="4"/>
  <c r="AJ633" i="4"/>
  <c r="AR633" i="4"/>
  <c r="AZ633" i="4"/>
  <c r="BH633" i="4"/>
  <c r="BP633" i="4"/>
  <c r="U633" i="4"/>
  <c r="AC633" i="4"/>
  <c r="AK633" i="4"/>
  <c r="AS633" i="4"/>
  <c r="BA633" i="4"/>
  <c r="BI633" i="4"/>
  <c r="V633" i="4"/>
  <c r="AD633" i="4"/>
  <c r="AL633" i="4"/>
  <c r="AT633" i="4"/>
  <c r="BB633" i="4"/>
  <c r="BJ633" i="4"/>
  <c r="BQ633" i="4"/>
  <c r="W633" i="4"/>
  <c r="BC633" i="4"/>
  <c r="X633" i="4"/>
  <c r="BD633" i="4"/>
  <c r="AE633" i="4"/>
  <c r="BK633" i="4"/>
  <c r="AF633" i="4"/>
  <c r="BL633" i="4"/>
  <c r="AV633" i="4"/>
  <c r="AM633" i="4"/>
  <c r="BR633" i="4"/>
  <c r="AN633" i="4"/>
  <c r="BS633" i="4"/>
  <c r="AU633" i="4"/>
  <c r="Y569" i="4"/>
  <c r="AG569" i="4"/>
  <c r="AO569" i="4"/>
  <c r="AW569" i="4"/>
  <c r="BE569" i="4"/>
  <c r="BM569" i="4"/>
  <c r="BT569" i="4"/>
  <c r="Z569" i="4"/>
  <c r="AH569" i="4"/>
  <c r="AP569" i="4"/>
  <c r="AX569" i="4"/>
  <c r="BF569" i="4"/>
  <c r="BN569" i="4"/>
  <c r="BU569" i="4"/>
  <c r="AA569" i="4"/>
  <c r="AI569" i="4"/>
  <c r="AQ569" i="4"/>
  <c r="AY569" i="4"/>
  <c r="BG569" i="4"/>
  <c r="BO569" i="4"/>
  <c r="T569" i="4"/>
  <c r="AB569" i="4"/>
  <c r="AJ569" i="4"/>
  <c r="AR569" i="4"/>
  <c r="AZ569" i="4"/>
  <c r="BH569" i="4"/>
  <c r="BP569" i="4"/>
  <c r="U569" i="4"/>
  <c r="AC569" i="4"/>
  <c r="AK569" i="4"/>
  <c r="AS569" i="4"/>
  <c r="BA569" i="4"/>
  <c r="BI569" i="4"/>
  <c r="V569" i="4"/>
  <c r="AD569" i="4"/>
  <c r="AL569" i="4"/>
  <c r="AT569" i="4"/>
  <c r="BB569" i="4"/>
  <c r="BJ569" i="4"/>
  <c r="BQ569" i="4"/>
  <c r="W569" i="4"/>
  <c r="AE569" i="4"/>
  <c r="AM569" i="4"/>
  <c r="AU569" i="4"/>
  <c r="BC569" i="4"/>
  <c r="BK569" i="4"/>
  <c r="BR569" i="4"/>
  <c r="AV569" i="4"/>
  <c r="S569" i="4"/>
  <c r="BD569" i="4"/>
  <c r="AN569" i="4"/>
  <c r="BL569" i="4"/>
  <c r="BS569" i="4"/>
  <c r="X569" i="4"/>
  <c r="AF569" i="4"/>
  <c r="Y513" i="4"/>
  <c r="AG513" i="4"/>
  <c r="AO513" i="4"/>
  <c r="AW513" i="4"/>
  <c r="BE513" i="4"/>
  <c r="BM513" i="4"/>
  <c r="BT513" i="4"/>
  <c r="Z513" i="4"/>
  <c r="AH513" i="4"/>
  <c r="AP513" i="4"/>
  <c r="AX513" i="4"/>
  <c r="BF513" i="4"/>
  <c r="BN513" i="4"/>
  <c r="BU513" i="4"/>
  <c r="AA513" i="4"/>
  <c r="AI513" i="4"/>
  <c r="AQ513" i="4"/>
  <c r="AY513" i="4"/>
  <c r="BG513" i="4"/>
  <c r="BO513" i="4"/>
  <c r="T513" i="4"/>
  <c r="AB513" i="4"/>
  <c r="AJ513" i="4"/>
  <c r="AR513" i="4"/>
  <c r="AZ513" i="4"/>
  <c r="BH513" i="4"/>
  <c r="BP513" i="4"/>
  <c r="U513" i="4"/>
  <c r="AC513" i="4"/>
  <c r="AK513" i="4"/>
  <c r="AS513" i="4"/>
  <c r="BA513" i="4"/>
  <c r="BI513" i="4"/>
  <c r="W513" i="4"/>
  <c r="AE513" i="4"/>
  <c r="AM513" i="4"/>
  <c r="AU513" i="4"/>
  <c r="BC513" i="4"/>
  <c r="BK513" i="4"/>
  <c r="BR513" i="4"/>
  <c r="AL513" i="4"/>
  <c r="BQ513" i="4"/>
  <c r="AN513" i="4"/>
  <c r="BS513" i="4"/>
  <c r="AT513" i="4"/>
  <c r="AV513" i="4"/>
  <c r="V513" i="4"/>
  <c r="BB513" i="4"/>
  <c r="X513" i="4"/>
  <c r="BD513" i="4"/>
  <c r="AD513" i="4"/>
  <c r="AF513" i="4"/>
  <c r="BJ513" i="4"/>
  <c r="BL513" i="4"/>
  <c r="S513" i="4"/>
  <c r="Y473" i="4"/>
  <c r="AG473" i="4"/>
  <c r="AO473" i="4"/>
  <c r="AW473" i="4"/>
  <c r="BE473" i="4"/>
  <c r="BM473" i="4"/>
  <c r="BT473" i="4"/>
  <c r="Z473" i="4"/>
  <c r="AH473" i="4"/>
  <c r="AP473" i="4"/>
  <c r="AX473" i="4"/>
  <c r="BF473" i="4"/>
  <c r="BN473" i="4"/>
  <c r="BU473" i="4"/>
  <c r="AA473" i="4"/>
  <c r="AI473" i="4"/>
  <c r="AQ473" i="4"/>
  <c r="AY473" i="4"/>
  <c r="BG473" i="4"/>
  <c r="BO473" i="4"/>
  <c r="T473" i="4"/>
  <c r="AB473" i="4"/>
  <c r="AJ473" i="4"/>
  <c r="AR473" i="4"/>
  <c r="AZ473" i="4"/>
  <c r="BH473" i="4"/>
  <c r="BP473" i="4"/>
  <c r="U473" i="4"/>
  <c r="AC473" i="4"/>
  <c r="AK473" i="4"/>
  <c r="AS473" i="4"/>
  <c r="BA473" i="4"/>
  <c r="BI473" i="4"/>
  <c r="W473" i="4"/>
  <c r="AE473" i="4"/>
  <c r="AM473" i="4"/>
  <c r="AU473" i="4"/>
  <c r="BC473" i="4"/>
  <c r="BK473" i="4"/>
  <c r="BR473" i="4"/>
  <c r="AD473" i="4"/>
  <c r="BJ473" i="4"/>
  <c r="AF473" i="4"/>
  <c r="BL473" i="4"/>
  <c r="AL473" i="4"/>
  <c r="BQ473" i="4"/>
  <c r="AN473" i="4"/>
  <c r="BS473" i="4"/>
  <c r="AT473" i="4"/>
  <c r="AV473" i="4"/>
  <c r="BB473" i="4"/>
  <c r="BD473" i="4"/>
  <c r="V473" i="4"/>
  <c r="S473" i="4"/>
  <c r="X473" i="4"/>
  <c r="W425" i="4"/>
  <c r="AE425" i="4"/>
  <c r="AM425" i="4"/>
  <c r="AU425" i="4"/>
  <c r="BC425" i="4"/>
  <c r="BK425" i="4"/>
  <c r="BR425" i="4"/>
  <c r="X425" i="4"/>
  <c r="AF425" i="4"/>
  <c r="AN425" i="4"/>
  <c r="AV425" i="4"/>
  <c r="BD425" i="4"/>
  <c r="BL425" i="4"/>
  <c r="BS425" i="4"/>
  <c r="Y425" i="4"/>
  <c r="AG425" i="4"/>
  <c r="AO425" i="4"/>
  <c r="AW425" i="4"/>
  <c r="BE425" i="4"/>
  <c r="BM425" i="4"/>
  <c r="BT425" i="4"/>
  <c r="Z425" i="4"/>
  <c r="AH425" i="4"/>
  <c r="AP425" i="4"/>
  <c r="AX425" i="4"/>
  <c r="BF425" i="4"/>
  <c r="BN425" i="4"/>
  <c r="BU425" i="4"/>
  <c r="AA425" i="4"/>
  <c r="AI425" i="4"/>
  <c r="AQ425" i="4"/>
  <c r="AY425" i="4"/>
  <c r="BG425" i="4"/>
  <c r="BO425" i="4"/>
  <c r="AB425" i="4"/>
  <c r="AT425" i="4"/>
  <c r="AC425" i="4"/>
  <c r="AZ425" i="4"/>
  <c r="BQ425" i="4"/>
  <c r="AD425" i="4"/>
  <c r="BA425" i="4"/>
  <c r="AJ425" i="4"/>
  <c r="BB425" i="4"/>
  <c r="AK425" i="4"/>
  <c r="BH425" i="4"/>
  <c r="U425" i="4"/>
  <c r="AR425" i="4"/>
  <c r="BJ425" i="4"/>
  <c r="T425" i="4"/>
  <c r="V425" i="4"/>
  <c r="AL425" i="4"/>
  <c r="AS425" i="4"/>
  <c r="BI425" i="4"/>
  <c r="S425" i="4"/>
  <c r="BP425" i="4"/>
  <c r="U377" i="4"/>
  <c r="AC377" i="4"/>
  <c r="AK377" i="4"/>
  <c r="AS377" i="4"/>
  <c r="BA377" i="4"/>
  <c r="BI377" i="4"/>
  <c r="V377" i="4"/>
  <c r="AD377" i="4"/>
  <c r="AL377" i="4"/>
  <c r="AT377" i="4"/>
  <c r="BB377" i="4"/>
  <c r="BJ377" i="4"/>
  <c r="BQ377" i="4"/>
  <c r="W377" i="4"/>
  <c r="AE377" i="4"/>
  <c r="AM377" i="4"/>
  <c r="AU377" i="4"/>
  <c r="BC377" i="4"/>
  <c r="BK377" i="4"/>
  <c r="BR377" i="4"/>
  <c r="X377" i="4"/>
  <c r="AF377" i="4"/>
  <c r="AN377" i="4"/>
  <c r="AV377" i="4"/>
  <c r="BD377" i="4"/>
  <c r="BL377" i="4"/>
  <c r="BS377" i="4"/>
  <c r="Y377" i="4"/>
  <c r="AG377" i="4"/>
  <c r="AO377" i="4"/>
  <c r="AW377" i="4"/>
  <c r="BE377" i="4"/>
  <c r="BM377" i="4"/>
  <c r="BT377" i="4"/>
  <c r="AA377" i="4"/>
  <c r="AI377" i="4"/>
  <c r="AQ377" i="4"/>
  <c r="AY377" i="4"/>
  <c r="BG377" i="4"/>
  <c r="BO377" i="4"/>
  <c r="AP377" i="4"/>
  <c r="BU377" i="4"/>
  <c r="AR377" i="4"/>
  <c r="AX377" i="4"/>
  <c r="T377" i="4"/>
  <c r="AZ377" i="4"/>
  <c r="Z377" i="4"/>
  <c r="BF377" i="4"/>
  <c r="AH377" i="4"/>
  <c r="BN377" i="4"/>
  <c r="AB377" i="4"/>
  <c r="BH377" i="4"/>
  <c r="AJ377" i="4"/>
  <c r="BP377" i="4"/>
  <c r="S377" i="4"/>
  <c r="T325" i="4"/>
  <c r="AB325" i="4"/>
  <c r="AJ325" i="4"/>
  <c r="AR325" i="4"/>
  <c r="AZ325" i="4"/>
  <c r="BH325" i="4"/>
  <c r="BP325" i="4"/>
  <c r="U325" i="4"/>
  <c r="AC325" i="4"/>
  <c r="AK325" i="4"/>
  <c r="AS325" i="4"/>
  <c r="BA325" i="4"/>
  <c r="BI325" i="4"/>
  <c r="V325" i="4"/>
  <c r="AD325" i="4"/>
  <c r="AL325" i="4"/>
  <c r="AT325" i="4"/>
  <c r="BB325" i="4"/>
  <c r="BJ325" i="4"/>
  <c r="BQ325" i="4"/>
  <c r="W325" i="4"/>
  <c r="AE325" i="4"/>
  <c r="AM325" i="4"/>
  <c r="AU325" i="4"/>
  <c r="BC325" i="4"/>
  <c r="BK325" i="4"/>
  <c r="BR325" i="4"/>
  <c r="X325" i="4"/>
  <c r="AF325" i="4"/>
  <c r="AN325" i="4"/>
  <c r="AV325" i="4"/>
  <c r="BD325" i="4"/>
  <c r="BL325" i="4"/>
  <c r="BS325" i="4"/>
  <c r="Z325" i="4"/>
  <c r="AH325" i="4"/>
  <c r="AP325" i="4"/>
  <c r="AX325" i="4"/>
  <c r="BF325" i="4"/>
  <c r="BN325" i="4"/>
  <c r="BU325" i="4"/>
  <c r="AW325" i="4"/>
  <c r="AY325" i="4"/>
  <c r="Y325" i="4"/>
  <c r="BE325" i="4"/>
  <c r="AA325" i="4"/>
  <c r="BG325" i="4"/>
  <c r="AG325" i="4"/>
  <c r="BM325" i="4"/>
  <c r="AO325" i="4"/>
  <c r="BT325" i="4"/>
  <c r="AI325" i="4"/>
  <c r="BO325" i="4"/>
  <c r="AQ325" i="4"/>
  <c r="S325" i="4"/>
  <c r="W264" i="4"/>
  <c r="AE264" i="4"/>
  <c r="AM264" i="4"/>
  <c r="AU264" i="4"/>
  <c r="BC264" i="4"/>
  <c r="BK264" i="4"/>
  <c r="BR264" i="4"/>
  <c r="X264" i="4"/>
  <c r="AF264" i="4"/>
  <c r="AN264" i="4"/>
  <c r="AV264" i="4"/>
  <c r="BD264" i="4"/>
  <c r="BL264" i="4"/>
  <c r="BS264" i="4"/>
  <c r="Y264" i="4"/>
  <c r="AG264" i="4"/>
  <c r="AO264" i="4"/>
  <c r="AW264" i="4"/>
  <c r="BE264" i="4"/>
  <c r="BM264" i="4"/>
  <c r="BT264" i="4"/>
  <c r="Z264" i="4"/>
  <c r="AH264" i="4"/>
  <c r="AP264" i="4"/>
  <c r="AX264" i="4"/>
  <c r="BF264" i="4"/>
  <c r="BN264" i="4"/>
  <c r="BU264" i="4"/>
  <c r="AA264" i="4"/>
  <c r="AI264" i="4"/>
  <c r="AQ264" i="4"/>
  <c r="AY264" i="4"/>
  <c r="BG264" i="4"/>
  <c r="BO264" i="4"/>
  <c r="U264" i="4"/>
  <c r="AC264" i="4"/>
  <c r="AK264" i="4"/>
  <c r="AS264" i="4"/>
  <c r="BA264" i="4"/>
  <c r="BI264" i="4"/>
  <c r="AJ264" i="4"/>
  <c r="BP264" i="4"/>
  <c r="AL264" i="4"/>
  <c r="BQ264" i="4"/>
  <c r="AR264" i="4"/>
  <c r="AT264" i="4"/>
  <c r="T264" i="4"/>
  <c r="AZ264" i="4"/>
  <c r="AB264" i="4"/>
  <c r="BH264" i="4"/>
  <c r="V264" i="4"/>
  <c r="AD264" i="4"/>
  <c r="BB264" i="4"/>
  <c r="BJ264" i="4"/>
  <c r="S264" i="4"/>
  <c r="T207" i="4"/>
  <c r="AB207" i="4"/>
  <c r="AJ207" i="4"/>
  <c r="AR207" i="4"/>
  <c r="AZ207" i="4"/>
  <c r="BH207" i="4"/>
  <c r="BP207" i="4"/>
  <c r="W207" i="4"/>
  <c r="AE207" i="4"/>
  <c r="AM207" i="4"/>
  <c r="AU207" i="4"/>
  <c r="BC207" i="4"/>
  <c r="BK207" i="4"/>
  <c r="BR207" i="4"/>
  <c r="Y207" i="4"/>
  <c r="AI207" i="4"/>
  <c r="AT207" i="4"/>
  <c r="BE207" i="4"/>
  <c r="BO207" i="4"/>
  <c r="Z207" i="4"/>
  <c r="AK207" i="4"/>
  <c r="AV207" i="4"/>
  <c r="BF207" i="4"/>
  <c r="AA207" i="4"/>
  <c r="AL207" i="4"/>
  <c r="AW207" i="4"/>
  <c r="BG207" i="4"/>
  <c r="BQ207" i="4"/>
  <c r="AC207" i="4"/>
  <c r="AN207" i="4"/>
  <c r="AX207" i="4"/>
  <c r="BI207" i="4"/>
  <c r="BS207" i="4"/>
  <c r="AD207" i="4"/>
  <c r="AO207" i="4"/>
  <c r="AY207" i="4"/>
  <c r="BJ207" i="4"/>
  <c r="BT207" i="4"/>
  <c r="U207" i="4"/>
  <c r="AF207" i="4"/>
  <c r="AP207" i="4"/>
  <c r="BA207" i="4"/>
  <c r="BL207" i="4"/>
  <c r="BU207" i="4"/>
  <c r="AG207" i="4"/>
  <c r="AH207" i="4"/>
  <c r="AQ207" i="4"/>
  <c r="AS207" i="4"/>
  <c r="BB207" i="4"/>
  <c r="V207" i="4"/>
  <c r="BM207" i="4"/>
  <c r="X207" i="4"/>
  <c r="BD207" i="4"/>
  <c r="BN207" i="4"/>
  <c r="S207" i="4"/>
  <c r="AA153" i="4"/>
  <c r="AI153" i="4"/>
  <c r="AQ153" i="4"/>
  <c r="AY153" i="4"/>
  <c r="BG153" i="4"/>
  <c r="BO153" i="4"/>
  <c r="T153" i="4"/>
  <c r="AB153" i="4"/>
  <c r="AJ153" i="4"/>
  <c r="AR153" i="4"/>
  <c r="AZ153" i="4"/>
  <c r="BH153" i="4"/>
  <c r="BP153" i="4"/>
  <c r="U153" i="4"/>
  <c r="AC153" i="4"/>
  <c r="AK153" i="4"/>
  <c r="AS153" i="4"/>
  <c r="BA153" i="4"/>
  <c r="BI153" i="4"/>
  <c r="V153" i="4"/>
  <c r="AD153" i="4"/>
  <c r="AL153" i="4"/>
  <c r="AT153" i="4"/>
  <c r="BB153" i="4"/>
  <c r="BJ153" i="4"/>
  <c r="BQ153" i="4"/>
  <c r="W153" i="4"/>
  <c r="AE153" i="4"/>
  <c r="AM153" i="4"/>
  <c r="AU153" i="4"/>
  <c r="BC153" i="4"/>
  <c r="BK153" i="4"/>
  <c r="BR153" i="4"/>
  <c r="X153" i="4"/>
  <c r="AF153" i="4"/>
  <c r="AN153" i="4"/>
  <c r="AV153" i="4"/>
  <c r="BD153" i="4"/>
  <c r="BL153" i="4"/>
  <c r="BS153" i="4"/>
  <c r="AX153" i="4"/>
  <c r="Y153" i="4"/>
  <c r="BE153" i="4"/>
  <c r="Z153" i="4"/>
  <c r="BF153" i="4"/>
  <c r="AG153" i="4"/>
  <c r="BM153" i="4"/>
  <c r="AH153" i="4"/>
  <c r="BN153" i="4"/>
  <c r="AO153" i="4"/>
  <c r="BT153" i="4"/>
  <c r="AP153" i="4"/>
  <c r="AW153" i="4"/>
  <c r="BU153" i="4"/>
  <c r="S153" i="4"/>
  <c r="W80" i="4"/>
  <c r="AE80" i="4"/>
  <c r="AM80" i="4"/>
  <c r="AU80" i="4"/>
  <c r="BC80" i="4"/>
  <c r="BK80" i="4"/>
  <c r="BR80" i="4"/>
  <c r="Y80" i="4"/>
  <c r="AG80" i="4"/>
  <c r="AO80" i="4"/>
  <c r="AW80" i="4"/>
  <c r="BE80" i="4"/>
  <c r="BM80" i="4"/>
  <c r="BT80" i="4"/>
  <c r="Z80" i="4"/>
  <c r="AH80" i="4"/>
  <c r="AP80" i="4"/>
  <c r="AX80" i="4"/>
  <c r="BF80" i="4"/>
  <c r="BN80" i="4"/>
  <c r="BU80" i="4"/>
  <c r="T80" i="4"/>
  <c r="AB80" i="4"/>
  <c r="AJ80" i="4"/>
  <c r="AR80" i="4"/>
  <c r="AZ80" i="4"/>
  <c r="BH80" i="4"/>
  <c r="BP80" i="4"/>
  <c r="U80" i="4"/>
  <c r="AC80" i="4"/>
  <c r="AK80" i="4"/>
  <c r="AS80" i="4"/>
  <c r="BA80" i="4"/>
  <c r="BI80" i="4"/>
  <c r="AD80" i="4"/>
  <c r="AY80" i="4"/>
  <c r="BS80" i="4"/>
  <c r="AF80" i="4"/>
  <c r="BB80" i="4"/>
  <c r="AI80" i="4"/>
  <c r="BD80" i="4"/>
  <c r="AN80" i="4"/>
  <c r="BJ80" i="4"/>
  <c r="V80" i="4"/>
  <c r="AQ80" i="4"/>
  <c r="BL80" i="4"/>
  <c r="AV80" i="4"/>
  <c r="BG80" i="4"/>
  <c r="BO80" i="4"/>
  <c r="BQ80" i="4"/>
  <c r="X80" i="4"/>
  <c r="AA80" i="4"/>
  <c r="AL80" i="4"/>
  <c r="AT80" i="4"/>
  <c r="S80" i="4"/>
  <c r="AA41" i="4"/>
  <c r="AI41" i="4"/>
  <c r="AQ41" i="4"/>
  <c r="W41" i="4"/>
  <c r="AE41" i="4"/>
  <c r="AM41" i="4"/>
  <c r="AU41" i="4"/>
  <c r="BC41" i="4"/>
  <c r="AB41" i="4"/>
  <c r="AL41" i="4"/>
  <c r="AW41" i="4"/>
  <c r="BF41" i="4"/>
  <c r="BN41" i="4"/>
  <c r="BU41" i="4"/>
  <c r="AC41" i="4"/>
  <c r="AN41" i="4"/>
  <c r="AX41" i="4"/>
  <c r="BG41" i="4"/>
  <c r="BO41" i="4"/>
  <c r="U41" i="4"/>
  <c r="AF41" i="4"/>
  <c r="AP41" i="4"/>
  <c r="AZ41" i="4"/>
  <c r="BI41" i="4"/>
  <c r="V41" i="4"/>
  <c r="AG41" i="4"/>
  <c r="AR41" i="4"/>
  <c r="BA41" i="4"/>
  <c r="BJ41" i="4"/>
  <c r="BQ41" i="4"/>
  <c r="AK41" i="4"/>
  <c r="BE41" i="4"/>
  <c r="BT41" i="4"/>
  <c r="T41" i="4"/>
  <c r="AO41" i="4"/>
  <c r="BH41" i="4"/>
  <c r="X41" i="4"/>
  <c r="AS41" i="4"/>
  <c r="BK41" i="4"/>
  <c r="Y41" i="4"/>
  <c r="AT41" i="4"/>
  <c r="BL41" i="4"/>
  <c r="Z41" i="4"/>
  <c r="AV41" i="4"/>
  <c r="BM41" i="4"/>
  <c r="AH41" i="4"/>
  <c r="BB41" i="4"/>
  <c r="BR41" i="4"/>
  <c r="BP41" i="4"/>
  <c r="BS41" i="4"/>
  <c r="AD41" i="4"/>
  <c r="AY41" i="4"/>
  <c r="AJ41" i="4"/>
  <c r="BD41" i="4"/>
  <c r="S41" i="4"/>
  <c r="U679" i="4"/>
  <c r="AC679" i="4"/>
  <c r="AK679" i="4"/>
  <c r="AS679" i="4"/>
  <c r="BA679" i="4"/>
  <c r="BI679" i="4"/>
  <c r="AB679" i="4"/>
  <c r="V679" i="4"/>
  <c r="AD679" i="4"/>
  <c r="AL679" i="4"/>
  <c r="AT679" i="4"/>
  <c r="BB679" i="4"/>
  <c r="BJ679" i="4"/>
  <c r="BQ679" i="4"/>
  <c r="S679" i="4"/>
  <c r="T679" i="4"/>
  <c r="W679" i="4"/>
  <c r="AE679" i="4"/>
  <c r="AM679" i="4"/>
  <c r="AU679" i="4"/>
  <c r="BC679" i="4"/>
  <c r="BK679" i="4"/>
  <c r="BR679" i="4"/>
  <c r="BH679" i="4"/>
  <c r="X679" i="4"/>
  <c r="AF679" i="4"/>
  <c r="AN679" i="4"/>
  <c r="AV679" i="4"/>
  <c r="BD679" i="4"/>
  <c r="BL679" i="4"/>
  <c r="BS679" i="4"/>
  <c r="AZ679" i="4"/>
  <c r="Y679" i="4"/>
  <c r="AG679" i="4"/>
  <c r="AO679" i="4"/>
  <c r="AW679" i="4"/>
  <c r="BE679" i="4"/>
  <c r="BM679" i="4"/>
  <c r="BT679" i="4"/>
  <c r="AR679" i="4"/>
  <c r="Z679" i="4"/>
  <c r="AH679" i="4"/>
  <c r="AP679" i="4"/>
  <c r="AX679" i="4"/>
  <c r="BF679" i="4"/>
  <c r="BN679" i="4"/>
  <c r="BU679" i="4"/>
  <c r="BP679" i="4"/>
  <c r="AA679" i="4"/>
  <c r="AI679" i="4"/>
  <c r="AQ679" i="4"/>
  <c r="AY679" i="4"/>
  <c r="BG679" i="4"/>
  <c r="BO679" i="4"/>
  <c r="AJ679" i="4"/>
  <c r="V672" i="4"/>
  <c r="AD672" i="4"/>
  <c r="AL672" i="4"/>
  <c r="AT672" i="4"/>
  <c r="BB672" i="4"/>
  <c r="BJ672" i="4"/>
  <c r="BQ672" i="4"/>
  <c r="W672" i="4"/>
  <c r="AE672" i="4"/>
  <c r="AM672" i="4"/>
  <c r="AU672" i="4"/>
  <c r="BC672" i="4"/>
  <c r="BK672" i="4"/>
  <c r="BR672" i="4"/>
  <c r="AK672" i="4"/>
  <c r="X672" i="4"/>
  <c r="AF672" i="4"/>
  <c r="AN672" i="4"/>
  <c r="AV672" i="4"/>
  <c r="BD672" i="4"/>
  <c r="BL672" i="4"/>
  <c r="BS672" i="4"/>
  <c r="U672" i="4"/>
  <c r="Y672" i="4"/>
  <c r="AG672" i="4"/>
  <c r="AO672" i="4"/>
  <c r="AW672" i="4"/>
  <c r="BE672" i="4"/>
  <c r="BM672" i="4"/>
  <c r="BT672" i="4"/>
  <c r="AS672" i="4"/>
  <c r="Z672" i="4"/>
  <c r="AH672" i="4"/>
  <c r="AP672" i="4"/>
  <c r="AX672" i="4"/>
  <c r="BF672" i="4"/>
  <c r="BN672" i="4"/>
  <c r="BU672" i="4"/>
  <c r="AC672" i="4"/>
  <c r="S672" i="4"/>
  <c r="AA672" i="4"/>
  <c r="AI672" i="4"/>
  <c r="AQ672" i="4"/>
  <c r="AY672" i="4"/>
  <c r="BG672" i="4"/>
  <c r="BO672" i="4"/>
  <c r="BA672" i="4"/>
  <c r="T672" i="4"/>
  <c r="AB672" i="4"/>
  <c r="AJ672" i="4"/>
  <c r="AR672" i="4"/>
  <c r="AZ672" i="4"/>
  <c r="BH672" i="4"/>
  <c r="BP672" i="4"/>
  <c r="BI672" i="4"/>
  <c r="V664" i="4"/>
  <c r="AD664" i="4"/>
  <c r="AL664" i="4"/>
  <c r="AT664" i="4"/>
  <c r="BB664" i="4"/>
  <c r="BJ664" i="4"/>
  <c r="BQ664" i="4"/>
  <c r="BI664" i="4"/>
  <c r="W664" i="4"/>
  <c r="AE664" i="4"/>
  <c r="AM664" i="4"/>
  <c r="AU664" i="4"/>
  <c r="BC664" i="4"/>
  <c r="BK664" i="4"/>
  <c r="BR664" i="4"/>
  <c r="U664" i="4"/>
  <c r="BA664" i="4"/>
  <c r="X664" i="4"/>
  <c r="AF664" i="4"/>
  <c r="AN664" i="4"/>
  <c r="AV664" i="4"/>
  <c r="BD664" i="4"/>
  <c r="BL664" i="4"/>
  <c r="BS664" i="4"/>
  <c r="Y664" i="4"/>
  <c r="AG664" i="4"/>
  <c r="AO664" i="4"/>
  <c r="AW664" i="4"/>
  <c r="BE664" i="4"/>
  <c r="BM664" i="4"/>
  <c r="BT664" i="4"/>
  <c r="AS664" i="4"/>
  <c r="Z664" i="4"/>
  <c r="AH664" i="4"/>
  <c r="AP664" i="4"/>
  <c r="AX664" i="4"/>
  <c r="BF664" i="4"/>
  <c r="BN664" i="4"/>
  <c r="BU664" i="4"/>
  <c r="AK664" i="4"/>
  <c r="AA664" i="4"/>
  <c r="AI664" i="4"/>
  <c r="AQ664" i="4"/>
  <c r="AY664" i="4"/>
  <c r="BG664" i="4"/>
  <c r="BO664" i="4"/>
  <c r="S664" i="4"/>
  <c r="T664" i="4"/>
  <c r="AB664" i="4"/>
  <c r="AJ664" i="4"/>
  <c r="AR664" i="4"/>
  <c r="AZ664" i="4"/>
  <c r="BH664" i="4"/>
  <c r="BP664" i="4"/>
  <c r="AC664" i="4"/>
  <c r="V656" i="4"/>
  <c r="AD656" i="4"/>
  <c r="AL656" i="4"/>
  <c r="AT656" i="4"/>
  <c r="BB656" i="4"/>
  <c r="BJ656" i="4"/>
  <c r="BQ656" i="4"/>
  <c r="W656" i="4"/>
  <c r="AE656" i="4"/>
  <c r="AM656" i="4"/>
  <c r="AU656" i="4"/>
  <c r="BC656" i="4"/>
  <c r="BK656" i="4"/>
  <c r="BR656" i="4"/>
  <c r="AC656" i="4"/>
  <c r="BI656" i="4"/>
  <c r="X656" i="4"/>
  <c r="AF656" i="4"/>
  <c r="AN656" i="4"/>
  <c r="AV656" i="4"/>
  <c r="BD656" i="4"/>
  <c r="BL656" i="4"/>
  <c r="BS656" i="4"/>
  <c r="AK656" i="4"/>
  <c r="Y656" i="4"/>
  <c r="AG656" i="4"/>
  <c r="AO656" i="4"/>
  <c r="AW656" i="4"/>
  <c r="BE656" i="4"/>
  <c r="BM656" i="4"/>
  <c r="BT656" i="4"/>
  <c r="U656" i="4"/>
  <c r="S656" i="4"/>
  <c r="Z656" i="4"/>
  <c r="AH656" i="4"/>
  <c r="AP656" i="4"/>
  <c r="AX656" i="4"/>
  <c r="BF656" i="4"/>
  <c r="BN656" i="4"/>
  <c r="BU656" i="4"/>
  <c r="AA656" i="4"/>
  <c r="AI656" i="4"/>
  <c r="AQ656" i="4"/>
  <c r="AY656" i="4"/>
  <c r="BG656" i="4"/>
  <c r="BO656" i="4"/>
  <c r="BA656" i="4"/>
  <c r="T656" i="4"/>
  <c r="AB656" i="4"/>
  <c r="AJ656" i="4"/>
  <c r="AR656" i="4"/>
  <c r="AZ656" i="4"/>
  <c r="BH656" i="4"/>
  <c r="BP656" i="4"/>
  <c r="AS656" i="4"/>
  <c r="X648" i="4"/>
  <c r="AF648" i="4"/>
  <c r="AN648" i="4"/>
  <c r="AV648" i="4"/>
  <c r="BD648" i="4"/>
  <c r="BL648" i="4"/>
  <c r="BS648" i="4"/>
  <c r="Y648" i="4"/>
  <c r="AG648" i="4"/>
  <c r="AO648" i="4"/>
  <c r="AW648" i="4"/>
  <c r="BE648" i="4"/>
  <c r="BM648" i="4"/>
  <c r="BT648" i="4"/>
  <c r="Z648" i="4"/>
  <c r="AH648" i="4"/>
  <c r="AP648" i="4"/>
  <c r="AX648" i="4"/>
  <c r="BF648" i="4"/>
  <c r="BN648" i="4"/>
  <c r="BU648" i="4"/>
  <c r="AA648" i="4"/>
  <c r="AI648" i="4"/>
  <c r="AQ648" i="4"/>
  <c r="AY648" i="4"/>
  <c r="BG648" i="4"/>
  <c r="BO648" i="4"/>
  <c r="T648" i="4"/>
  <c r="AB648" i="4"/>
  <c r="AJ648" i="4"/>
  <c r="AR648" i="4"/>
  <c r="AZ648" i="4"/>
  <c r="BH648" i="4"/>
  <c r="BP648" i="4"/>
  <c r="U648" i="4"/>
  <c r="AC648" i="4"/>
  <c r="AK648" i="4"/>
  <c r="AS648" i="4"/>
  <c r="BA648" i="4"/>
  <c r="BI648" i="4"/>
  <c r="AD648" i="4"/>
  <c r="BJ648" i="4"/>
  <c r="AE648" i="4"/>
  <c r="BK648" i="4"/>
  <c r="W648" i="4"/>
  <c r="AL648" i="4"/>
  <c r="BQ648" i="4"/>
  <c r="S648" i="4"/>
  <c r="AM648" i="4"/>
  <c r="BR648" i="4"/>
  <c r="AT648" i="4"/>
  <c r="AU648" i="4"/>
  <c r="BC648" i="4"/>
  <c r="V648" i="4"/>
  <c r="BB648" i="4"/>
  <c r="X640" i="4"/>
  <c r="AF640" i="4"/>
  <c r="AN640" i="4"/>
  <c r="AV640" i="4"/>
  <c r="BD640" i="4"/>
  <c r="BL640" i="4"/>
  <c r="BS640" i="4"/>
  <c r="Y640" i="4"/>
  <c r="AG640" i="4"/>
  <c r="AO640" i="4"/>
  <c r="AW640" i="4"/>
  <c r="BE640" i="4"/>
  <c r="BM640" i="4"/>
  <c r="BT640" i="4"/>
  <c r="Z640" i="4"/>
  <c r="AH640" i="4"/>
  <c r="AP640" i="4"/>
  <c r="AX640" i="4"/>
  <c r="BF640" i="4"/>
  <c r="BN640" i="4"/>
  <c r="BU640" i="4"/>
  <c r="AA640" i="4"/>
  <c r="AI640" i="4"/>
  <c r="AQ640" i="4"/>
  <c r="AY640" i="4"/>
  <c r="BG640" i="4"/>
  <c r="BO640" i="4"/>
  <c r="T640" i="4"/>
  <c r="AB640" i="4"/>
  <c r="AJ640" i="4"/>
  <c r="AR640" i="4"/>
  <c r="AZ640" i="4"/>
  <c r="BH640" i="4"/>
  <c r="BP640" i="4"/>
  <c r="U640" i="4"/>
  <c r="AC640" i="4"/>
  <c r="AK640" i="4"/>
  <c r="AS640" i="4"/>
  <c r="BA640" i="4"/>
  <c r="BI640" i="4"/>
  <c r="V640" i="4"/>
  <c r="BB640" i="4"/>
  <c r="W640" i="4"/>
  <c r="BC640" i="4"/>
  <c r="S640" i="4"/>
  <c r="AD640" i="4"/>
  <c r="BJ640" i="4"/>
  <c r="AE640" i="4"/>
  <c r="BK640" i="4"/>
  <c r="AU640" i="4"/>
  <c r="AL640" i="4"/>
  <c r="BQ640" i="4"/>
  <c r="AM640" i="4"/>
  <c r="BR640" i="4"/>
  <c r="AT640" i="4"/>
  <c r="X632" i="4"/>
  <c r="AF632" i="4"/>
  <c r="AN632" i="4"/>
  <c r="AV632" i="4"/>
  <c r="BD632" i="4"/>
  <c r="BL632" i="4"/>
  <c r="BS632" i="4"/>
  <c r="Y632" i="4"/>
  <c r="AG632" i="4"/>
  <c r="AO632" i="4"/>
  <c r="AW632" i="4"/>
  <c r="BE632" i="4"/>
  <c r="BM632" i="4"/>
  <c r="BT632" i="4"/>
  <c r="Z632" i="4"/>
  <c r="AH632" i="4"/>
  <c r="AP632" i="4"/>
  <c r="AX632" i="4"/>
  <c r="BF632" i="4"/>
  <c r="BN632" i="4"/>
  <c r="BU632" i="4"/>
  <c r="AA632" i="4"/>
  <c r="AI632" i="4"/>
  <c r="AQ632" i="4"/>
  <c r="AY632" i="4"/>
  <c r="BG632" i="4"/>
  <c r="BO632" i="4"/>
  <c r="T632" i="4"/>
  <c r="AB632" i="4"/>
  <c r="AJ632" i="4"/>
  <c r="AR632" i="4"/>
  <c r="AZ632" i="4"/>
  <c r="BH632" i="4"/>
  <c r="BP632" i="4"/>
  <c r="U632" i="4"/>
  <c r="AC632" i="4"/>
  <c r="AK632" i="4"/>
  <c r="AS632" i="4"/>
  <c r="BA632" i="4"/>
  <c r="BI632" i="4"/>
  <c r="AT632" i="4"/>
  <c r="BR632" i="4"/>
  <c r="S632" i="4"/>
  <c r="AU632" i="4"/>
  <c r="AM632" i="4"/>
  <c r="V632" i="4"/>
  <c r="BB632" i="4"/>
  <c r="W632" i="4"/>
  <c r="BC632" i="4"/>
  <c r="AD632" i="4"/>
  <c r="BJ632" i="4"/>
  <c r="AE632" i="4"/>
  <c r="BK632" i="4"/>
  <c r="AL632" i="4"/>
  <c r="BQ632" i="4"/>
  <c r="AA619" i="4"/>
  <c r="AI619" i="4"/>
  <c r="AQ619" i="4"/>
  <c r="AY619" i="4"/>
  <c r="BG619" i="4"/>
  <c r="BO619" i="4"/>
  <c r="T619" i="4"/>
  <c r="AB619" i="4"/>
  <c r="AJ619" i="4"/>
  <c r="AR619" i="4"/>
  <c r="AZ619" i="4"/>
  <c r="BH619" i="4"/>
  <c r="BP619" i="4"/>
  <c r="U619" i="4"/>
  <c r="AC619" i="4"/>
  <c r="AK619" i="4"/>
  <c r="AS619" i="4"/>
  <c r="BA619" i="4"/>
  <c r="BI619" i="4"/>
  <c r="V619" i="4"/>
  <c r="AD619" i="4"/>
  <c r="AL619" i="4"/>
  <c r="AT619" i="4"/>
  <c r="BB619" i="4"/>
  <c r="BJ619" i="4"/>
  <c r="BQ619" i="4"/>
  <c r="W619" i="4"/>
  <c r="AE619" i="4"/>
  <c r="AM619" i="4"/>
  <c r="AU619" i="4"/>
  <c r="BC619" i="4"/>
  <c r="BK619" i="4"/>
  <c r="BR619" i="4"/>
  <c r="X619" i="4"/>
  <c r="AF619" i="4"/>
  <c r="AN619" i="4"/>
  <c r="AV619" i="4"/>
  <c r="BD619" i="4"/>
  <c r="BL619" i="4"/>
  <c r="BS619" i="4"/>
  <c r="Y619" i="4"/>
  <c r="BE619" i="4"/>
  <c r="Z619" i="4"/>
  <c r="BF619" i="4"/>
  <c r="AG619" i="4"/>
  <c r="BM619" i="4"/>
  <c r="S619" i="4"/>
  <c r="AH619" i="4"/>
  <c r="BN619" i="4"/>
  <c r="AO619" i="4"/>
  <c r="BT619" i="4"/>
  <c r="AP619" i="4"/>
  <c r="BU619" i="4"/>
  <c r="AX619" i="4"/>
  <c r="AW619" i="4"/>
  <c r="X616" i="4"/>
  <c r="AF616" i="4"/>
  <c r="AN616" i="4"/>
  <c r="AV616" i="4"/>
  <c r="BD616" i="4"/>
  <c r="BL616" i="4"/>
  <c r="BS616" i="4"/>
  <c r="Y616" i="4"/>
  <c r="AG616" i="4"/>
  <c r="AO616" i="4"/>
  <c r="AW616" i="4"/>
  <c r="BE616" i="4"/>
  <c r="BM616" i="4"/>
  <c r="BT616" i="4"/>
  <c r="Z616" i="4"/>
  <c r="AH616" i="4"/>
  <c r="AP616" i="4"/>
  <c r="AX616" i="4"/>
  <c r="BF616" i="4"/>
  <c r="BN616" i="4"/>
  <c r="BU616" i="4"/>
  <c r="AA616" i="4"/>
  <c r="AI616" i="4"/>
  <c r="AQ616" i="4"/>
  <c r="AY616" i="4"/>
  <c r="BG616" i="4"/>
  <c r="BO616" i="4"/>
  <c r="T616" i="4"/>
  <c r="AB616" i="4"/>
  <c r="AJ616" i="4"/>
  <c r="AR616" i="4"/>
  <c r="AZ616" i="4"/>
  <c r="BH616" i="4"/>
  <c r="BP616" i="4"/>
  <c r="U616" i="4"/>
  <c r="AC616" i="4"/>
  <c r="AK616" i="4"/>
  <c r="AS616" i="4"/>
  <c r="BA616" i="4"/>
  <c r="BI616" i="4"/>
  <c r="AD616" i="4"/>
  <c r="BJ616" i="4"/>
  <c r="AE616" i="4"/>
  <c r="BK616" i="4"/>
  <c r="BC616" i="4"/>
  <c r="AL616" i="4"/>
  <c r="BQ616" i="4"/>
  <c r="AM616" i="4"/>
  <c r="BR616" i="4"/>
  <c r="AT616" i="4"/>
  <c r="W616" i="4"/>
  <c r="S616" i="4"/>
  <c r="AU616" i="4"/>
  <c r="V616" i="4"/>
  <c r="BB616" i="4"/>
  <c r="X608" i="4"/>
  <c r="AF608" i="4"/>
  <c r="AN608" i="4"/>
  <c r="AV608" i="4"/>
  <c r="BD608" i="4"/>
  <c r="BL608" i="4"/>
  <c r="BS608" i="4"/>
  <c r="Y608" i="4"/>
  <c r="AG608" i="4"/>
  <c r="AO608" i="4"/>
  <c r="AW608" i="4"/>
  <c r="BE608" i="4"/>
  <c r="BM608" i="4"/>
  <c r="BT608" i="4"/>
  <c r="Z608" i="4"/>
  <c r="AH608" i="4"/>
  <c r="AP608" i="4"/>
  <c r="AX608" i="4"/>
  <c r="BF608" i="4"/>
  <c r="BN608" i="4"/>
  <c r="BU608" i="4"/>
  <c r="AA608" i="4"/>
  <c r="AI608" i="4"/>
  <c r="AQ608" i="4"/>
  <c r="AY608" i="4"/>
  <c r="BG608" i="4"/>
  <c r="BO608" i="4"/>
  <c r="T608" i="4"/>
  <c r="AB608" i="4"/>
  <c r="AJ608" i="4"/>
  <c r="AR608" i="4"/>
  <c r="AZ608" i="4"/>
  <c r="BH608" i="4"/>
  <c r="BP608" i="4"/>
  <c r="U608" i="4"/>
  <c r="AC608" i="4"/>
  <c r="AK608" i="4"/>
  <c r="AS608" i="4"/>
  <c r="BA608" i="4"/>
  <c r="BI608" i="4"/>
  <c r="V608" i="4"/>
  <c r="BB608" i="4"/>
  <c r="W608" i="4"/>
  <c r="BC608" i="4"/>
  <c r="AD608" i="4"/>
  <c r="BJ608" i="4"/>
  <c r="AE608" i="4"/>
  <c r="BK608" i="4"/>
  <c r="AU608" i="4"/>
  <c r="AL608" i="4"/>
  <c r="BQ608" i="4"/>
  <c r="AM608" i="4"/>
  <c r="BR608" i="4"/>
  <c r="S608" i="4"/>
  <c r="AT608" i="4"/>
  <c r="X600" i="4"/>
  <c r="AF600" i="4"/>
  <c r="AN600" i="4"/>
  <c r="AV600" i="4"/>
  <c r="BD600" i="4"/>
  <c r="BL600" i="4"/>
  <c r="BS600" i="4"/>
  <c r="Y600" i="4"/>
  <c r="AG600" i="4"/>
  <c r="AO600" i="4"/>
  <c r="AW600" i="4"/>
  <c r="BE600" i="4"/>
  <c r="BM600" i="4"/>
  <c r="BT600" i="4"/>
  <c r="Z600" i="4"/>
  <c r="AH600" i="4"/>
  <c r="AP600" i="4"/>
  <c r="AX600" i="4"/>
  <c r="BF600" i="4"/>
  <c r="BN600" i="4"/>
  <c r="BU600" i="4"/>
  <c r="AA600" i="4"/>
  <c r="AI600" i="4"/>
  <c r="AQ600" i="4"/>
  <c r="AY600" i="4"/>
  <c r="BG600" i="4"/>
  <c r="BO600" i="4"/>
  <c r="T600" i="4"/>
  <c r="AB600" i="4"/>
  <c r="AJ600" i="4"/>
  <c r="AR600" i="4"/>
  <c r="AZ600" i="4"/>
  <c r="BH600" i="4"/>
  <c r="BP600" i="4"/>
  <c r="U600" i="4"/>
  <c r="AC600" i="4"/>
  <c r="AK600" i="4"/>
  <c r="AS600" i="4"/>
  <c r="BA600" i="4"/>
  <c r="BI600" i="4"/>
  <c r="V600" i="4"/>
  <c r="AD600" i="4"/>
  <c r="AL600" i="4"/>
  <c r="AT600" i="4"/>
  <c r="BB600" i="4"/>
  <c r="BJ600" i="4"/>
  <c r="BQ600" i="4"/>
  <c r="BR600" i="4"/>
  <c r="W600" i="4"/>
  <c r="AE600" i="4"/>
  <c r="AM600" i="4"/>
  <c r="BK600" i="4"/>
  <c r="AU600" i="4"/>
  <c r="BC600" i="4"/>
  <c r="X592" i="4"/>
  <c r="AF592" i="4"/>
  <c r="AN592" i="4"/>
  <c r="AV592" i="4"/>
  <c r="BD592" i="4"/>
  <c r="BL592" i="4"/>
  <c r="BS592" i="4"/>
  <c r="Y592" i="4"/>
  <c r="AG592" i="4"/>
  <c r="AO592" i="4"/>
  <c r="AW592" i="4"/>
  <c r="BE592" i="4"/>
  <c r="BM592" i="4"/>
  <c r="BT592" i="4"/>
  <c r="Z592" i="4"/>
  <c r="AH592" i="4"/>
  <c r="AP592" i="4"/>
  <c r="AX592" i="4"/>
  <c r="BF592" i="4"/>
  <c r="BN592" i="4"/>
  <c r="BU592" i="4"/>
  <c r="AA592" i="4"/>
  <c r="AI592" i="4"/>
  <c r="AQ592" i="4"/>
  <c r="AY592" i="4"/>
  <c r="BG592" i="4"/>
  <c r="BO592" i="4"/>
  <c r="T592" i="4"/>
  <c r="AB592" i="4"/>
  <c r="AJ592" i="4"/>
  <c r="AR592" i="4"/>
  <c r="AZ592" i="4"/>
  <c r="BH592" i="4"/>
  <c r="BP592" i="4"/>
  <c r="U592" i="4"/>
  <c r="AC592" i="4"/>
  <c r="AK592" i="4"/>
  <c r="AS592" i="4"/>
  <c r="BA592" i="4"/>
  <c r="BI592" i="4"/>
  <c r="V592" i="4"/>
  <c r="AD592" i="4"/>
  <c r="AL592" i="4"/>
  <c r="AT592" i="4"/>
  <c r="BB592" i="4"/>
  <c r="BJ592" i="4"/>
  <c r="BQ592" i="4"/>
  <c r="BK592" i="4"/>
  <c r="BR592" i="4"/>
  <c r="W592" i="4"/>
  <c r="S592" i="4"/>
  <c r="AE592" i="4"/>
  <c r="AM592" i="4"/>
  <c r="AU592" i="4"/>
  <c r="BC592" i="4"/>
  <c r="X584" i="4"/>
  <c r="AF584" i="4"/>
  <c r="AN584" i="4"/>
  <c r="AV584" i="4"/>
  <c r="BD584" i="4"/>
  <c r="BL584" i="4"/>
  <c r="BS584" i="4"/>
  <c r="Y584" i="4"/>
  <c r="AG584" i="4"/>
  <c r="AO584" i="4"/>
  <c r="AW584" i="4"/>
  <c r="BE584" i="4"/>
  <c r="BM584" i="4"/>
  <c r="BT584" i="4"/>
  <c r="Z584" i="4"/>
  <c r="AH584" i="4"/>
  <c r="AP584" i="4"/>
  <c r="AX584" i="4"/>
  <c r="BF584" i="4"/>
  <c r="BN584" i="4"/>
  <c r="BU584" i="4"/>
  <c r="AA584" i="4"/>
  <c r="AI584" i="4"/>
  <c r="AQ584" i="4"/>
  <c r="AY584" i="4"/>
  <c r="BG584" i="4"/>
  <c r="BO584" i="4"/>
  <c r="T584" i="4"/>
  <c r="AB584" i="4"/>
  <c r="AJ584" i="4"/>
  <c r="AR584" i="4"/>
  <c r="AZ584" i="4"/>
  <c r="BH584" i="4"/>
  <c r="BP584" i="4"/>
  <c r="U584" i="4"/>
  <c r="AC584" i="4"/>
  <c r="AK584" i="4"/>
  <c r="AS584" i="4"/>
  <c r="BA584" i="4"/>
  <c r="BI584" i="4"/>
  <c r="V584" i="4"/>
  <c r="AD584" i="4"/>
  <c r="AL584" i="4"/>
  <c r="AT584" i="4"/>
  <c r="BB584" i="4"/>
  <c r="BJ584" i="4"/>
  <c r="BQ584" i="4"/>
  <c r="BC584" i="4"/>
  <c r="BK584" i="4"/>
  <c r="S584" i="4"/>
  <c r="BR584" i="4"/>
  <c r="W584" i="4"/>
  <c r="AE584" i="4"/>
  <c r="AM584" i="4"/>
  <c r="AU584" i="4"/>
  <c r="X576" i="4"/>
  <c r="AF576" i="4"/>
  <c r="AN576" i="4"/>
  <c r="AV576" i="4"/>
  <c r="BD576" i="4"/>
  <c r="BL576" i="4"/>
  <c r="BS576" i="4"/>
  <c r="Y576" i="4"/>
  <c r="AG576" i="4"/>
  <c r="AO576" i="4"/>
  <c r="AW576" i="4"/>
  <c r="BE576" i="4"/>
  <c r="BM576" i="4"/>
  <c r="BT576" i="4"/>
  <c r="Z576" i="4"/>
  <c r="AH576" i="4"/>
  <c r="AP576" i="4"/>
  <c r="AX576" i="4"/>
  <c r="BF576" i="4"/>
  <c r="BN576" i="4"/>
  <c r="BU576" i="4"/>
  <c r="AA576" i="4"/>
  <c r="AI576" i="4"/>
  <c r="AQ576" i="4"/>
  <c r="AY576" i="4"/>
  <c r="BG576" i="4"/>
  <c r="BO576" i="4"/>
  <c r="T576" i="4"/>
  <c r="AB576" i="4"/>
  <c r="AJ576" i="4"/>
  <c r="AR576" i="4"/>
  <c r="AZ576" i="4"/>
  <c r="BH576" i="4"/>
  <c r="BP576" i="4"/>
  <c r="U576" i="4"/>
  <c r="AC576" i="4"/>
  <c r="AK576" i="4"/>
  <c r="AS576" i="4"/>
  <c r="BA576" i="4"/>
  <c r="BI576" i="4"/>
  <c r="V576" i="4"/>
  <c r="AD576" i="4"/>
  <c r="AL576" i="4"/>
  <c r="AT576" i="4"/>
  <c r="BB576" i="4"/>
  <c r="BJ576" i="4"/>
  <c r="BQ576" i="4"/>
  <c r="AU576" i="4"/>
  <c r="S576" i="4"/>
  <c r="BC576" i="4"/>
  <c r="BK576" i="4"/>
  <c r="BR576" i="4"/>
  <c r="AM576" i="4"/>
  <c r="W576" i="4"/>
  <c r="AE576" i="4"/>
  <c r="X568" i="4"/>
  <c r="AF568" i="4"/>
  <c r="AN568" i="4"/>
  <c r="AV568" i="4"/>
  <c r="BD568" i="4"/>
  <c r="BL568" i="4"/>
  <c r="BS568" i="4"/>
  <c r="Y568" i="4"/>
  <c r="AG568" i="4"/>
  <c r="AO568" i="4"/>
  <c r="AW568" i="4"/>
  <c r="BE568" i="4"/>
  <c r="BM568" i="4"/>
  <c r="BT568" i="4"/>
  <c r="Z568" i="4"/>
  <c r="AH568" i="4"/>
  <c r="AP568" i="4"/>
  <c r="AX568" i="4"/>
  <c r="BF568" i="4"/>
  <c r="BN568" i="4"/>
  <c r="BU568" i="4"/>
  <c r="AA568" i="4"/>
  <c r="AI568" i="4"/>
  <c r="AQ568" i="4"/>
  <c r="AY568" i="4"/>
  <c r="BG568" i="4"/>
  <c r="BO568" i="4"/>
  <c r="T568" i="4"/>
  <c r="AB568" i="4"/>
  <c r="AJ568" i="4"/>
  <c r="AR568" i="4"/>
  <c r="AZ568" i="4"/>
  <c r="BH568" i="4"/>
  <c r="BP568" i="4"/>
  <c r="U568" i="4"/>
  <c r="AC568" i="4"/>
  <c r="AK568" i="4"/>
  <c r="AS568" i="4"/>
  <c r="BA568" i="4"/>
  <c r="BI568" i="4"/>
  <c r="V568" i="4"/>
  <c r="AD568" i="4"/>
  <c r="AL568" i="4"/>
  <c r="AT568" i="4"/>
  <c r="BB568" i="4"/>
  <c r="BJ568" i="4"/>
  <c r="BQ568" i="4"/>
  <c r="AM568" i="4"/>
  <c r="AU568" i="4"/>
  <c r="BC568" i="4"/>
  <c r="BK568" i="4"/>
  <c r="AE568" i="4"/>
  <c r="BR568" i="4"/>
  <c r="W568" i="4"/>
  <c r="S568" i="4"/>
  <c r="U548" i="4"/>
  <c r="AC548" i="4"/>
  <c r="AK548" i="4"/>
  <c r="AS548" i="4"/>
  <c r="BA548" i="4"/>
  <c r="BI548" i="4"/>
  <c r="V548" i="4"/>
  <c r="AD548" i="4"/>
  <c r="AL548" i="4"/>
  <c r="AT548" i="4"/>
  <c r="BB548" i="4"/>
  <c r="BJ548" i="4"/>
  <c r="BQ548" i="4"/>
  <c r="W548" i="4"/>
  <c r="AE548" i="4"/>
  <c r="AM548" i="4"/>
  <c r="AU548" i="4"/>
  <c r="BC548" i="4"/>
  <c r="BK548" i="4"/>
  <c r="BR548" i="4"/>
  <c r="X548" i="4"/>
  <c r="AF548" i="4"/>
  <c r="AN548" i="4"/>
  <c r="AV548" i="4"/>
  <c r="BD548" i="4"/>
  <c r="BL548" i="4"/>
  <c r="BS548" i="4"/>
  <c r="Y548" i="4"/>
  <c r="AG548" i="4"/>
  <c r="AO548" i="4"/>
  <c r="AW548" i="4"/>
  <c r="BE548" i="4"/>
  <c r="BM548" i="4"/>
  <c r="BT548" i="4"/>
  <c r="Z548" i="4"/>
  <c r="AH548" i="4"/>
  <c r="AP548" i="4"/>
  <c r="AX548" i="4"/>
  <c r="BF548" i="4"/>
  <c r="BN548" i="4"/>
  <c r="BU548" i="4"/>
  <c r="AY548" i="4"/>
  <c r="T548" i="4"/>
  <c r="AZ548" i="4"/>
  <c r="AA548" i="4"/>
  <c r="BG548" i="4"/>
  <c r="AB548" i="4"/>
  <c r="BH548" i="4"/>
  <c r="AI548" i="4"/>
  <c r="BO548" i="4"/>
  <c r="AJ548" i="4"/>
  <c r="BP548" i="4"/>
  <c r="AQ548" i="4"/>
  <c r="AR548" i="4"/>
  <c r="S548" i="4"/>
  <c r="Z561" i="4"/>
  <c r="AH561" i="4"/>
  <c r="AP561" i="4"/>
  <c r="AX561" i="4"/>
  <c r="BF561" i="4"/>
  <c r="BN561" i="4"/>
  <c r="BU561" i="4"/>
  <c r="AA561" i="4"/>
  <c r="AI561" i="4"/>
  <c r="AQ561" i="4"/>
  <c r="AY561" i="4"/>
  <c r="BG561" i="4"/>
  <c r="BO561" i="4"/>
  <c r="T561" i="4"/>
  <c r="AB561" i="4"/>
  <c r="AJ561" i="4"/>
  <c r="AR561" i="4"/>
  <c r="AZ561" i="4"/>
  <c r="BH561" i="4"/>
  <c r="BP561" i="4"/>
  <c r="U561" i="4"/>
  <c r="AC561" i="4"/>
  <c r="AK561" i="4"/>
  <c r="AS561" i="4"/>
  <c r="BA561" i="4"/>
  <c r="BI561" i="4"/>
  <c r="V561" i="4"/>
  <c r="AD561" i="4"/>
  <c r="AL561" i="4"/>
  <c r="AT561" i="4"/>
  <c r="BB561" i="4"/>
  <c r="BJ561" i="4"/>
  <c r="BQ561" i="4"/>
  <c r="W561" i="4"/>
  <c r="AE561" i="4"/>
  <c r="AM561" i="4"/>
  <c r="AU561" i="4"/>
  <c r="BC561" i="4"/>
  <c r="BK561" i="4"/>
  <c r="BR561" i="4"/>
  <c r="AN561" i="4"/>
  <c r="BS561" i="4"/>
  <c r="AO561" i="4"/>
  <c r="BT561" i="4"/>
  <c r="AV561" i="4"/>
  <c r="AW561" i="4"/>
  <c r="X561" i="4"/>
  <c r="BD561" i="4"/>
  <c r="Y561" i="4"/>
  <c r="BE561" i="4"/>
  <c r="AF561" i="4"/>
  <c r="BL561" i="4"/>
  <c r="S561" i="4"/>
  <c r="AG561" i="4"/>
  <c r="BM561" i="4"/>
  <c r="Z553" i="4"/>
  <c r="AH553" i="4"/>
  <c r="AP553" i="4"/>
  <c r="AX553" i="4"/>
  <c r="BF553" i="4"/>
  <c r="BN553" i="4"/>
  <c r="BU553" i="4"/>
  <c r="AA553" i="4"/>
  <c r="AI553" i="4"/>
  <c r="AQ553" i="4"/>
  <c r="AY553" i="4"/>
  <c r="BG553" i="4"/>
  <c r="BO553" i="4"/>
  <c r="T553" i="4"/>
  <c r="AB553" i="4"/>
  <c r="AJ553" i="4"/>
  <c r="AR553" i="4"/>
  <c r="AZ553" i="4"/>
  <c r="BH553" i="4"/>
  <c r="BP553" i="4"/>
  <c r="U553" i="4"/>
  <c r="AC553" i="4"/>
  <c r="AK553" i="4"/>
  <c r="AS553" i="4"/>
  <c r="BA553" i="4"/>
  <c r="BI553" i="4"/>
  <c r="V553" i="4"/>
  <c r="AD553" i="4"/>
  <c r="AL553" i="4"/>
  <c r="AT553" i="4"/>
  <c r="BB553" i="4"/>
  <c r="BJ553" i="4"/>
  <c r="BQ553" i="4"/>
  <c r="W553" i="4"/>
  <c r="AE553" i="4"/>
  <c r="AM553" i="4"/>
  <c r="AU553" i="4"/>
  <c r="BC553" i="4"/>
  <c r="BK553" i="4"/>
  <c r="BR553" i="4"/>
  <c r="AF553" i="4"/>
  <c r="BL553" i="4"/>
  <c r="AG553" i="4"/>
  <c r="BM553" i="4"/>
  <c r="AN553" i="4"/>
  <c r="BS553" i="4"/>
  <c r="AO553" i="4"/>
  <c r="BT553" i="4"/>
  <c r="AV553" i="4"/>
  <c r="AW553" i="4"/>
  <c r="X553" i="4"/>
  <c r="BD553" i="4"/>
  <c r="S553" i="4"/>
  <c r="Y553" i="4"/>
  <c r="BE553" i="4"/>
  <c r="X536" i="4"/>
  <c r="AF536" i="4"/>
  <c r="AN536" i="4"/>
  <c r="AV536" i="4"/>
  <c r="BD536" i="4"/>
  <c r="BL536" i="4"/>
  <c r="BS536" i="4"/>
  <c r="Y536" i="4"/>
  <c r="AG536" i="4"/>
  <c r="AO536" i="4"/>
  <c r="AW536" i="4"/>
  <c r="BE536" i="4"/>
  <c r="BM536" i="4"/>
  <c r="BT536" i="4"/>
  <c r="AA536" i="4"/>
  <c r="AI536" i="4"/>
  <c r="AQ536" i="4"/>
  <c r="AY536" i="4"/>
  <c r="BG536" i="4"/>
  <c r="BO536" i="4"/>
  <c r="T536" i="4"/>
  <c r="AB536" i="4"/>
  <c r="AJ536" i="4"/>
  <c r="AR536" i="4"/>
  <c r="AZ536" i="4"/>
  <c r="BH536" i="4"/>
  <c r="BP536" i="4"/>
  <c r="V536" i="4"/>
  <c r="AD536" i="4"/>
  <c r="AL536" i="4"/>
  <c r="AT536" i="4"/>
  <c r="BB536" i="4"/>
  <c r="BJ536" i="4"/>
  <c r="BQ536" i="4"/>
  <c r="AK536" i="4"/>
  <c r="BF536" i="4"/>
  <c r="AM536" i="4"/>
  <c r="BI536" i="4"/>
  <c r="U536" i="4"/>
  <c r="AP536" i="4"/>
  <c r="BK536" i="4"/>
  <c r="W536" i="4"/>
  <c r="AS536" i="4"/>
  <c r="BN536" i="4"/>
  <c r="Z536" i="4"/>
  <c r="AU536" i="4"/>
  <c r="AC536" i="4"/>
  <c r="AX536" i="4"/>
  <c r="BR536" i="4"/>
  <c r="BU536" i="4"/>
  <c r="AE536" i="4"/>
  <c r="AH536" i="4"/>
  <c r="BA536" i="4"/>
  <c r="S536" i="4"/>
  <c r="BC536" i="4"/>
  <c r="AA531" i="4"/>
  <c r="AI531" i="4"/>
  <c r="AQ531" i="4"/>
  <c r="AY531" i="4"/>
  <c r="BG531" i="4"/>
  <c r="BO531" i="4"/>
  <c r="T531" i="4"/>
  <c r="AB531" i="4"/>
  <c r="AJ531" i="4"/>
  <c r="AR531" i="4"/>
  <c r="AZ531" i="4"/>
  <c r="BH531" i="4"/>
  <c r="BP531" i="4"/>
  <c r="V531" i="4"/>
  <c r="AD531" i="4"/>
  <c r="AL531" i="4"/>
  <c r="AT531" i="4"/>
  <c r="BB531" i="4"/>
  <c r="BJ531" i="4"/>
  <c r="BQ531" i="4"/>
  <c r="W531" i="4"/>
  <c r="AE531" i="4"/>
  <c r="AM531" i="4"/>
  <c r="AU531" i="4"/>
  <c r="BC531" i="4"/>
  <c r="BK531" i="4"/>
  <c r="BR531" i="4"/>
  <c r="Y531" i="4"/>
  <c r="AG531" i="4"/>
  <c r="AO531" i="4"/>
  <c r="AW531" i="4"/>
  <c r="BE531" i="4"/>
  <c r="BM531" i="4"/>
  <c r="BT531" i="4"/>
  <c r="AH531" i="4"/>
  <c r="BD531" i="4"/>
  <c r="AK531" i="4"/>
  <c r="BF531" i="4"/>
  <c r="AN531" i="4"/>
  <c r="BI531" i="4"/>
  <c r="U531" i="4"/>
  <c r="AP531" i="4"/>
  <c r="BL531" i="4"/>
  <c r="X531" i="4"/>
  <c r="AS531" i="4"/>
  <c r="BN531" i="4"/>
  <c r="Z531" i="4"/>
  <c r="AV531" i="4"/>
  <c r="AC531" i="4"/>
  <c r="AF531" i="4"/>
  <c r="AX531" i="4"/>
  <c r="BA531" i="4"/>
  <c r="BS531" i="4"/>
  <c r="S531" i="4"/>
  <c r="BU531" i="4"/>
  <c r="X520" i="4"/>
  <c r="AF520" i="4"/>
  <c r="AN520" i="4"/>
  <c r="AV520" i="4"/>
  <c r="BD520" i="4"/>
  <c r="BL520" i="4"/>
  <c r="BS520" i="4"/>
  <c r="Y520" i="4"/>
  <c r="AG520" i="4"/>
  <c r="AO520" i="4"/>
  <c r="AW520" i="4"/>
  <c r="BE520" i="4"/>
  <c r="BM520" i="4"/>
  <c r="BT520" i="4"/>
  <c r="Z520" i="4"/>
  <c r="AH520" i="4"/>
  <c r="AP520" i="4"/>
  <c r="AX520" i="4"/>
  <c r="BF520" i="4"/>
  <c r="BN520" i="4"/>
  <c r="BU520" i="4"/>
  <c r="AA520" i="4"/>
  <c r="AI520" i="4"/>
  <c r="AQ520" i="4"/>
  <c r="AY520" i="4"/>
  <c r="BG520" i="4"/>
  <c r="BO520" i="4"/>
  <c r="T520" i="4"/>
  <c r="AB520" i="4"/>
  <c r="AJ520" i="4"/>
  <c r="AR520" i="4"/>
  <c r="AZ520" i="4"/>
  <c r="BH520" i="4"/>
  <c r="BP520" i="4"/>
  <c r="V520" i="4"/>
  <c r="AD520" i="4"/>
  <c r="AL520" i="4"/>
  <c r="AT520" i="4"/>
  <c r="BB520" i="4"/>
  <c r="BJ520" i="4"/>
  <c r="BQ520" i="4"/>
  <c r="AK520" i="4"/>
  <c r="AM520" i="4"/>
  <c r="BR520" i="4"/>
  <c r="AS520" i="4"/>
  <c r="AU520" i="4"/>
  <c r="U520" i="4"/>
  <c r="BA520" i="4"/>
  <c r="W520" i="4"/>
  <c r="BC520" i="4"/>
  <c r="AC520" i="4"/>
  <c r="AE520" i="4"/>
  <c r="BI520" i="4"/>
  <c r="BK520" i="4"/>
  <c r="S520" i="4"/>
  <c r="X512" i="4"/>
  <c r="AF512" i="4"/>
  <c r="AN512" i="4"/>
  <c r="AV512" i="4"/>
  <c r="BD512" i="4"/>
  <c r="BL512" i="4"/>
  <c r="BS512" i="4"/>
  <c r="Y512" i="4"/>
  <c r="AG512" i="4"/>
  <c r="AO512" i="4"/>
  <c r="AW512" i="4"/>
  <c r="BE512" i="4"/>
  <c r="BM512" i="4"/>
  <c r="BT512" i="4"/>
  <c r="Z512" i="4"/>
  <c r="AH512" i="4"/>
  <c r="AP512" i="4"/>
  <c r="AX512" i="4"/>
  <c r="BF512" i="4"/>
  <c r="BN512" i="4"/>
  <c r="BU512" i="4"/>
  <c r="AA512" i="4"/>
  <c r="AI512" i="4"/>
  <c r="AQ512" i="4"/>
  <c r="AY512" i="4"/>
  <c r="BG512" i="4"/>
  <c r="BO512" i="4"/>
  <c r="T512" i="4"/>
  <c r="AB512" i="4"/>
  <c r="AJ512" i="4"/>
  <c r="AR512" i="4"/>
  <c r="AZ512" i="4"/>
  <c r="BH512" i="4"/>
  <c r="BP512" i="4"/>
  <c r="V512" i="4"/>
  <c r="AD512" i="4"/>
  <c r="AL512" i="4"/>
  <c r="AT512" i="4"/>
  <c r="BB512" i="4"/>
  <c r="BJ512" i="4"/>
  <c r="BQ512" i="4"/>
  <c r="AC512" i="4"/>
  <c r="BI512" i="4"/>
  <c r="AE512" i="4"/>
  <c r="BK512" i="4"/>
  <c r="AK512" i="4"/>
  <c r="AM512" i="4"/>
  <c r="BR512" i="4"/>
  <c r="AS512" i="4"/>
  <c r="AU512" i="4"/>
  <c r="U512" i="4"/>
  <c r="W512" i="4"/>
  <c r="BA512" i="4"/>
  <c r="BC512" i="4"/>
  <c r="S512" i="4"/>
  <c r="X504" i="4"/>
  <c r="AF504" i="4"/>
  <c r="AN504" i="4"/>
  <c r="AV504" i="4"/>
  <c r="BD504" i="4"/>
  <c r="BL504" i="4"/>
  <c r="BS504" i="4"/>
  <c r="Y504" i="4"/>
  <c r="AG504" i="4"/>
  <c r="AO504" i="4"/>
  <c r="AW504" i="4"/>
  <c r="BE504" i="4"/>
  <c r="BM504" i="4"/>
  <c r="BT504" i="4"/>
  <c r="Z504" i="4"/>
  <c r="AH504" i="4"/>
  <c r="AP504" i="4"/>
  <c r="AX504" i="4"/>
  <c r="BF504" i="4"/>
  <c r="BN504" i="4"/>
  <c r="BU504" i="4"/>
  <c r="AA504" i="4"/>
  <c r="AI504" i="4"/>
  <c r="AQ504" i="4"/>
  <c r="AY504" i="4"/>
  <c r="BG504" i="4"/>
  <c r="BO504" i="4"/>
  <c r="T504" i="4"/>
  <c r="AB504" i="4"/>
  <c r="AJ504" i="4"/>
  <c r="AR504" i="4"/>
  <c r="AZ504" i="4"/>
  <c r="BH504" i="4"/>
  <c r="BP504" i="4"/>
  <c r="V504" i="4"/>
  <c r="AD504" i="4"/>
  <c r="AL504" i="4"/>
  <c r="AT504" i="4"/>
  <c r="BB504" i="4"/>
  <c r="BJ504" i="4"/>
  <c r="BQ504" i="4"/>
  <c r="U504" i="4"/>
  <c r="BA504" i="4"/>
  <c r="W504" i="4"/>
  <c r="BC504" i="4"/>
  <c r="AC504" i="4"/>
  <c r="BI504" i="4"/>
  <c r="AE504" i="4"/>
  <c r="BK504" i="4"/>
  <c r="AK504" i="4"/>
  <c r="AM504" i="4"/>
  <c r="BR504" i="4"/>
  <c r="AS504" i="4"/>
  <c r="AU504" i="4"/>
  <c r="S504" i="4"/>
  <c r="X496" i="4"/>
  <c r="AF496" i="4"/>
  <c r="AN496" i="4"/>
  <c r="AV496" i="4"/>
  <c r="BD496" i="4"/>
  <c r="BL496" i="4"/>
  <c r="BS496" i="4"/>
  <c r="Y496" i="4"/>
  <c r="AG496" i="4"/>
  <c r="AO496" i="4"/>
  <c r="AW496" i="4"/>
  <c r="BE496" i="4"/>
  <c r="BM496" i="4"/>
  <c r="BT496" i="4"/>
  <c r="Z496" i="4"/>
  <c r="AH496" i="4"/>
  <c r="AP496" i="4"/>
  <c r="AX496" i="4"/>
  <c r="BF496" i="4"/>
  <c r="BN496" i="4"/>
  <c r="BU496" i="4"/>
  <c r="AA496" i="4"/>
  <c r="AI496" i="4"/>
  <c r="AQ496" i="4"/>
  <c r="AY496" i="4"/>
  <c r="BG496" i="4"/>
  <c r="BO496" i="4"/>
  <c r="T496" i="4"/>
  <c r="AB496" i="4"/>
  <c r="AJ496" i="4"/>
  <c r="AR496" i="4"/>
  <c r="AZ496" i="4"/>
  <c r="BH496" i="4"/>
  <c r="BP496" i="4"/>
  <c r="V496" i="4"/>
  <c r="AD496" i="4"/>
  <c r="AL496" i="4"/>
  <c r="AT496" i="4"/>
  <c r="BB496" i="4"/>
  <c r="BJ496" i="4"/>
  <c r="BQ496" i="4"/>
  <c r="AS496" i="4"/>
  <c r="AU496" i="4"/>
  <c r="U496" i="4"/>
  <c r="BA496" i="4"/>
  <c r="W496" i="4"/>
  <c r="BC496" i="4"/>
  <c r="AC496" i="4"/>
  <c r="BI496" i="4"/>
  <c r="AE496" i="4"/>
  <c r="BK496" i="4"/>
  <c r="BR496" i="4"/>
  <c r="AK496" i="4"/>
  <c r="S496" i="4"/>
  <c r="AM496" i="4"/>
  <c r="X488" i="4"/>
  <c r="AF488" i="4"/>
  <c r="AN488" i="4"/>
  <c r="AV488" i="4"/>
  <c r="BD488" i="4"/>
  <c r="BL488" i="4"/>
  <c r="BS488" i="4"/>
  <c r="Y488" i="4"/>
  <c r="AG488" i="4"/>
  <c r="AO488" i="4"/>
  <c r="AW488" i="4"/>
  <c r="BE488" i="4"/>
  <c r="BM488" i="4"/>
  <c r="BT488" i="4"/>
  <c r="Z488" i="4"/>
  <c r="AH488" i="4"/>
  <c r="AP488" i="4"/>
  <c r="AX488" i="4"/>
  <c r="BF488" i="4"/>
  <c r="BN488" i="4"/>
  <c r="BU488" i="4"/>
  <c r="AA488" i="4"/>
  <c r="AI488" i="4"/>
  <c r="AQ488" i="4"/>
  <c r="AY488" i="4"/>
  <c r="BG488" i="4"/>
  <c r="BO488" i="4"/>
  <c r="T488" i="4"/>
  <c r="AB488" i="4"/>
  <c r="AJ488" i="4"/>
  <c r="AR488" i="4"/>
  <c r="AZ488" i="4"/>
  <c r="BH488" i="4"/>
  <c r="BP488" i="4"/>
  <c r="V488" i="4"/>
  <c r="AD488" i="4"/>
  <c r="AL488" i="4"/>
  <c r="AT488" i="4"/>
  <c r="BB488" i="4"/>
  <c r="BJ488" i="4"/>
  <c r="BQ488" i="4"/>
  <c r="AK488" i="4"/>
  <c r="AM488" i="4"/>
  <c r="BR488" i="4"/>
  <c r="AS488" i="4"/>
  <c r="AU488" i="4"/>
  <c r="U488" i="4"/>
  <c r="BA488" i="4"/>
  <c r="W488" i="4"/>
  <c r="BC488" i="4"/>
  <c r="AC488" i="4"/>
  <c r="AE488" i="4"/>
  <c r="BI488" i="4"/>
  <c r="BK488" i="4"/>
  <c r="S488" i="4"/>
  <c r="X480" i="4"/>
  <c r="AF480" i="4"/>
  <c r="AN480" i="4"/>
  <c r="AV480" i="4"/>
  <c r="BD480" i="4"/>
  <c r="BL480" i="4"/>
  <c r="BS480" i="4"/>
  <c r="Y480" i="4"/>
  <c r="AG480" i="4"/>
  <c r="AO480" i="4"/>
  <c r="AW480" i="4"/>
  <c r="BE480" i="4"/>
  <c r="BM480" i="4"/>
  <c r="BT480" i="4"/>
  <c r="Z480" i="4"/>
  <c r="AH480" i="4"/>
  <c r="AP480" i="4"/>
  <c r="AX480" i="4"/>
  <c r="BF480" i="4"/>
  <c r="BN480" i="4"/>
  <c r="BU480" i="4"/>
  <c r="AA480" i="4"/>
  <c r="AI480" i="4"/>
  <c r="AQ480" i="4"/>
  <c r="AY480" i="4"/>
  <c r="BG480" i="4"/>
  <c r="BO480" i="4"/>
  <c r="T480" i="4"/>
  <c r="AB480" i="4"/>
  <c r="AJ480" i="4"/>
  <c r="AR480" i="4"/>
  <c r="AZ480" i="4"/>
  <c r="BH480" i="4"/>
  <c r="BP480" i="4"/>
  <c r="V480" i="4"/>
  <c r="AD480" i="4"/>
  <c r="AL480" i="4"/>
  <c r="AT480" i="4"/>
  <c r="BB480" i="4"/>
  <c r="BJ480" i="4"/>
  <c r="BQ480" i="4"/>
  <c r="AC480" i="4"/>
  <c r="BI480" i="4"/>
  <c r="AE480" i="4"/>
  <c r="BK480" i="4"/>
  <c r="AK480" i="4"/>
  <c r="AM480" i="4"/>
  <c r="BR480" i="4"/>
  <c r="AS480" i="4"/>
  <c r="AU480" i="4"/>
  <c r="BA480" i="4"/>
  <c r="BC480" i="4"/>
  <c r="U480" i="4"/>
  <c r="W480" i="4"/>
  <c r="S480" i="4"/>
  <c r="X472" i="4"/>
  <c r="AF472" i="4"/>
  <c r="V472" i="4"/>
  <c r="AE472" i="4"/>
  <c r="AN472" i="4"/>
  <c r="AV472" i="4"/>
  <c r="BD472" i="4"/>
  <c r="BL472" i="4"/>
  <c r="BS472" i="4"/>
  <c r="W472" i="4"/>
  <c r="AG472" i="4"/>
  <c r="AO472" i="4"/>
  <c r="AW472" i="4"/>
  <c r="BE472" i="4"/>
  <c r="BM472" i="4"/>
  <c r="BT472" i="4"/>
  <c r="Y472" i="4"/>
  <c r="AH472" i="4"/>
  <c r="AP472" i="4"/>
  <c r="AX472" i="4"/>
  <c r="BF472" i="4"/>
  <c r="BN472" i="4"/>
  <c r="BU472" i="4"/>
  <c r="Z472" i="4"/>
  <c r="AI472" i="4"/>
  <c r="AQ472" i="4"/>
  <c r="AY472" i="4"/>
  <c r="BG472" i="4"/>
  <c r="BO472" i="4"/>
  <c r="AA472" i="4"/>
  <c r="AJ472" i="4"/>
  <c r="AR472" i="4"/>
  <c r="AZ472" i="4"/>
  <c r="BH472" i="4"/>
  <c r="BP472" i="4"/>
  <c r="T472" i="4"/>
  <c r="AC472" i="4"/>
  <c r="AL472" i="4"/>
  <c r="AT472" i="4"/>
  <c r="BB472" i="4"/>
  <c r="BJ472" i="4"/>
  <c r="BQ472" i="4"/>
  <c r="BA472" i="4"/>
  <c r="U472" i="4"/>
  <c r="BC472" i="4"/>
  <c r="AB472" i="4"/>
  <c r="BI472" i="4"/>
  <c r="AD472" i="4"/>
  <c r="BK472" i="4"/>
  <c r="AK472" i="4"/>
  <c r="AM472" i="4"/>
  <c r="BR472" i="4"/>
  <c r="AS472" i="4"/>
  <c r="AU472" i="4"/>
  <c r="S472" i="4"/>
  <c r="V464" i="4"/>
  <c r="AD464" i="4"/>
  <c r="AL464" i="4"/>
  <c r="AT464" i="4"/>
  <c r="BB464" i="4"/>
  <c r="BJ464" i="4"/>
  <c r="BQ464" i="4"/>
  <c r="W464" i="4"/>
  <c r="AE464" i="4"/>
  <c r="AM464" i="4"/>
  <c r="AU464" i="4"/>
  <c r="BC464" i="4"/>
  <c r="BK464" i="4"/>
  <c r="BR464" i="4"/>
  <c r="X464" i="4"/>
  <c r="AF464" i="4"/>
  <c r="AN464" i="4"/>
  <c r="AV464" i="4"/>
  <c r="BD464" i="4"/>
  <c r="BL464" i="4"/>
  <c r="BS464" i="4"/>
  <c r="Y464" i="4"/>
  <c r="AG464" i="4"/>
  <c r="AO464" i="4"/>
  <c r="AW464" i="4"/>
  <c r="BE464" i="4"/>
  <c r="BM464" i="4"/>
  <c r="BT464" i="4"/>
  <c r="Z464" i="4"/>
  <c r="AH464" i="4"/>
  <c r="AP464" i="4"/>
  <c r="AX464" i="4"/>
  <c r="BF464" i="4"/>
  <c r="BN464" i="4"/>
  <c r="BU464" i="4"/>
  <c r="AJ464" i="4"/>
  <c r="BG464" i="4"/>
  <c r="AK464" i="4"/>
  <c r="BH464" i="4"/>
  <c r="T464" i="4"/>
  <c r="AQ464" i="4"/>
  <c r="BI464" i="4"/>
  <c r="U464" i="4"/>
  <c r="AR464" i="4"/>
  <c r="BO464" i="4"/>
  <c r="AA464" i="4"/>
  <c r="AS464" i="4"/>
  <c r="BP464" i="4"/>
  <c r="AC464" i="4"/>
  <c r="AZ464" i="4"/>
  <c r="AB464" i="4"/>
  <c r="AI464" i="4"/>
  <c r="AY464" i="4"/>
  <c r="BA464" i="4"/>
  <c r="S464" i="4"/>
  <c r="V456" i="4"/>
  <c r="AD456" i="4"/>
  <c r="AL456" i="4"/>
  <c r="AT456" i="4"/>
  <c r="BB456" i="4"/>
  <c r="BJ456" i="4"/>
  <c r="BQ456" i="4"/>
  <c r="W456" i="4"/>
  <c r="AE456" i="4"/>
  <c r="AM456" i="4"/>
  <c r="AU456" i="4"/>
  <c r="BC456" i="4"/>
  <c r="BK456" i="4"/>
  <c r="BR456" i="4"/>
  <c r="X456" i="4"/>
  <c r="AF456" i="4"/>
  <c r="AN456" i="4"/>
  <c r="AV456" i="4"/>
  <c r="BD456" i="4"/>
  <c r="BL456" i="4"/>
  <c r="BS456" i="4"/>
  <c r="Y456" i="4"/>
  <c r="AG456" i="4"/>
  <c r="AO456" i="4"/>
  <c r="AW456" i="4"/>
  <c r="BE456" i="4"/>
  <c r="BM456" i="4"/>
  <c r="BT456" i="4"/>
  <c r="Z456" i="4"/>
  <c r="AH456" i="4"/>
  <c r="AP456" i="4"/>
  <c r="AX456" i="4"/>
  <c r="BF456" i="4"/>
  <c r="BN456" i="4"/>
  <c r="BU456" i="4"/>
  <c r="AB456" i="4"/>
  <c r="AY456" i="4"/>
  <c r="AC456" i="4"/>
  <c r="AZ456" i="4"/>
  <c r="AI456" i="4"/>
  <c r="BA456" i="4"/>
  <c r="AJ456" i="4"/>
  <c r="BG456" i="4"/>
  <c r="AK456" i="4"/>
  <c r="BH456" i="4"/>
  <c r="U456" i="4"/>
  <c r="AR456" i="4"/>
  <c r="BO456" i="4"/>
  <c r="T456" i="4"/>
  <c r="AA456" i="4"/>
  <c r="AQ456" i="4"/>
  <c r="AS456" i="4"/>
  <c r="BI456" i="4"/>
  <c r="BP456" i="4"/>
  <c r="S456" i="4"/>
  <c r="V448" i="4"/>
  <c r="AD448" i="4"/>
  <c r="AL448" i="4"/>
  <c r="AT448" i="4"/>
  <c r="BB448" i="4"/>
  <c r="BJ448" i="4"/>
  <c r="BQ448" i="4"/>
  <c r="W448" i="4"/>
  <c r="AE448" i="4"/>
  <c r="AM448" i="4"/>
  <c r="AU448" i="4"/>
  <c r="BC448" i="4"/>
  <c r="BK448" i="4"/>
  <c r="BR448" i="4"/>
  <c r="X448" i="4"/>
  <c r="AF448" i="4"/>
  <c r="AN448" i="4"/>
  <c r="AV448" i="4"/>
  <c r="BD448" i="4"/>
  <c r="BL448" i="4"/>
  <c r="BS448" i="4"/>
  <c r="Y448" i="4"/>
  <c r="AG448" i="4"/>
  <c r="AO448" i="4"/>
  <c r="AW448" i="4"/>
  <c r="BE448" i="4"/>
  <c r="BM448" i="4"/>
  <c r="BT448" i="4"/>
  <c r="Z448" i="4"/>
  <c r="AH448" i="4"/>
  <c r="AP448" i="4"/>
  <c r="AX448" i="4"/>
  <c r="BF448" i="4"/>
  <c r="BN448" i="4"/>
  <c r="BU448" i="4"/>
  <c r="T448" i="4"/>
  <c r="AQ448" i="4"/>
  <c r="BI448" i="4"/>
  <c r="U448" i="4"/>
  <c r="AR448" i="4"/>
  <c r="BO448" i="4"/>
  <c r="AA448" i="4"/>
  <c r="AS448" i="4"/>
  <c r="BP448" i="4"/>
  <c r="AB448" i="4"/>
  <c r="AY448" i="4"/>
  <c r="AC448" i="4"/>
  <c r="AZ448" i="4"/>
  <c r="AJ448" i="4"/>
  <c r="BG448" i="4"/>
  <c r="AI448" i="4"/>
  <c r="AK448" i="4"/>
  <c r="BA448" i="4"/>
  <c r="BH448" i="4"/>
  <c r="S448" i="4"/>
  <c r="V440" i="4"/>
  <c r="AD440" i="4"/>
  <c r="AL440" i="4"/>
  <c r="AT440" i="4"/>
  <c r="BB440" i="4"/>
  <c r="BJ440" i="4"/>
  <c r="BQ440" i="4"/>
  <c r="W440" i="4"/>
  <c r="AE440" i="4"/>
  <c r="AM440" i="4"/>
  <c r="AU440" i="4"/>
  <c r="BC440" i="4"/>
  <c r="BK440" i="4"/>
  <c r="BR440" i="4"/>
  <c r="X440" i="4"/>
  <c r="AF440" i="4"/>
  <c r="AN440" i="4"/>
  <c r="AV440" i="4"/>
  <c r="BD440" i="4"/>
  <c r="BL440" i="4"/>
  <c r="BS440" i="4"/>
  <c r="Y440" i="4"/>
  <c r="AG440" i="4"/>
  <c r="AO440" i="4"/>
  <c r="AW440" i="4"/>
  <c r="BE440" i="4"/>
  <c r="BM440" i="4"/>
  <c r="BT440" i="4"/>
  <c r="Z440" i="4"/>
  <c r="AH440" i="4"/>
  <c r="AP440" i="4"/>
  <c r="AX440" i="4"/>
  <c r="BF440" i="4"/>
  <c r="BN440" i="4"/>
  <c r="BU440" i="4"/>
  <c r="AI440" i="4"/>
  <c r="BA440" i="4"/>
  <c r="AJ440" i="4"/>
  <c r="BG440" i="4"/>
  <c r="AK440" i="4"/>
  <c r="BH440" i="4"/>
  <c r="T440" i="4"/>
  <c r="AQ440" i="4"/>
  <c r="BI440" i="4"/>
  <c r="U440" i="4"/>
  <c r="AR440" i="4"/>
  <c r="BO440" i="4"/>
  <c r="AB440" i="4"/>
  <c r="AY440" i="4"/>
  <c r="AA440" i="4"/>
  <c r="AC440" i="4"/>
  <c r="AS440" i="4"/>
  <c r="AZ440" i="4"/>
  <c r="BP440" i="4"/>
  <c r="S440" i="4"/>
  <c r="V432" i="4"/>
  <c r="AD432" i="4"/>
  <c r="AL432" i="4"/>
  <c r="AT432" i="4"/>
  <c r="BB432" i="4"/>
  <c r="BJ432" i="4"/>
  <c r="BQ432" i="4"/>
  <c r="W432" i="4"/>
  <c r="AE432" i="4"/>
  <c r="AM432" i="4"/>
  <c r="AU432" i="4"/>
  <c r="BC432" i="4"/>
  <c r="BK432" i="4"/>
  <c r="BR432" i="4"/>
  <c r="X432" i="4"/>
  <c r="AF432" i="4"/>
  <c r="AN432" i="4"/>
  <c r="AV432" i="4"/>
  <c r="BD432" i="4"/>
  <c r="BL432" i="4"/>
  <c r="BS432" i="4"/>
  <c r="Y432" i="4"/>
  <c r="AG432" i="4"/>
  <c r="AO432" i="4"/>
  <c r="AW432" i="4"/>
  <c r="BE432" i="4"/>
  <c r="BM432" i="4"/>
  <c r="BT432" i="4"/>
  <c r="Z432" i="4"/>
  <c r="AH432" i="4"/>
  <c r="AP432" i="4"/>
  <c r="AX432" i="4"/>
  <c r="BF432" i="4"/>
  <c r="BN432" i="4"/>
  <c r="BU432" i="4"/>
  <c r="AA432" i="4"/>
  <c r="AS432" i="4"/>
  <c r="BP432" i="4"/>
  <c r="AB432" i="4"/>
  <c r="AY432" i="4"/>
  <c r="AC432" i="4"/>
  <c r="AZ432" i="4"/>
  <c r="AI432" i="4"/>
  <c r="BA432" i="4"/>
  <c r="AJ432" i="4"/>
  <c r="BG432" i="4"/>
  <c r="T432" i="4"/>
  <c r="AQ432" i="4"/>
  <c r="BI432" i="4"/>
  <c r="AK432" i="4"/>
  <c r="AR432" i="4"/>
  <c r="BH432" i="4"/>
  <c r="BO432" i="4"/>
  <c r="S432" i="4"/>
  <c r="U432" i="4"/>
  <c r="V424" i="4"/>
  <c r="AD424" i="4"/>
  <c r="AL424" i="4"/>
  <c r="AT424" i="4"/>
  <c r="BB424" i="4"/>
  <c r="BJ424" i="4"/>
  <c r="BQ424" i="4"/>
  <c r="W424" i="4"/>
  <c r="AE424" i="4"/>
  <c r="AM424" i="4"/>
  <c r="AU424" i="4"/>
  <c r="BC424" i="4"/>
  <c r="BK424" i="4"/>
  <c r="BR424" i="4"/>
  <c r="X424" i="4"/>
  <c r="AF424" i="4"/>
  <c r="AN424" i="4"/>
  <c r="AV424" i="4"/>
  <c r="BD424" i="4"/>
  <c r="BL424" i="4"/>
  <c r="BS424" i="4"/>
  <c r="Y424" i="4"/>
  <c r="AG424" i="4"/>
  <c r="AO424" i="4"/>
  <c r="AW424" i="4"/>
  <c r="BE424" i="4"/>
  <c r="BM424" i="4"/>
  <c r="BT424" i="4"/>
  <c r="Z424" i="4"/>
  <c r="AH424" i="4"/>
  <c r="AP424" i="4"/>
  <c r="AX424" i="4"/>
  <c r="BF424" i="4"/>
  <c r="BN424" i="4"/>
  <c r="BU424" i="4"/>
  <c r="AK424" i="4"/>
  <c r="BH424" i="4"/>
  <c r="T424" i="4"/>
  <c r="AQ424" i="4"/>
  <c r="BI424" i="4"/>
  <c r="U424" i="4"/>
  <c r="AR424" i="4"/>
  <c r="BO424" i="4"/>
  <c r="AA424" i="4"/>
  <c r="AS424" i="4"/>
  <c r="BP424" i="4"/>
  <c r="AB424" i="4"/>
  <c r="AY424" i="4"/>
  <c r="AI424" i="4"/>
  <c r="BA424" i="4"/>
  <c r="AZ424" i="4"/>
  <c r="BG424" i="4"/>
  <c r="AC424" i="4"/>
  <c r="AJ424" i="4"/>
  <c r="S424" i="4"/>
  <c r="V416" i="4"/>
  <c r="AD416" i="4"/>
  <c r="AL416" i="4"/>
  <c r="AT416" i="4"/>
  <c r="BB416" i="4"/>
  <c r="BJ416" i="4"/>
  <c r="BQ416" i="4"/>
  <c r="W416" i="4"/>
  <c r="AE416" i="4"/>
  <c r="AM416" i="4"/>
  <c r="AU416" i="4"/>
  <c r="BC416" i="4"/>
  <c r="BK416" i="4"/>
  <c r="BR416" i="4"/>
  <c r="X416" i="4"/>
  <c r="AF416" i="4"/>
  <c r="AN416" i="4"/>
  <c r="AV416" i="4"/>
  <c r="BD416" i="4"/>
  <c r="BL416" i="4"/>
  <c r="BS416" i="4"/>
  <c r="Y416" i="4"/>
  <c r="AG416" i="4"/>
  <c r="AO416" i="4"/>
  <c r="AW416" i="4"/>
  <c r="BE416" i="4"/>
  <c r="BM416" i="4"/>
  <c r="BT416" i="4"/>
  <c r="Z416" i="4"/>
  <c r="AH416" i="4"/>
  <c r="AP416" i="4"/>
  <c r="AX416" i="4"/>
  <c r="BF416" i="4"/>
  <c r="BN416" i="4"/>
  <c r="BU416" i="4"/>
  <c r="T416" i="4"/>
  <c r="AB416" i="4"/>
  <c r="AJ416" i="4"/>
  <c r="AR416" i="4"/>
  <c r="AZ416" i="4"/>
  <c r="BH416" i="4"/>
  <c r="BP416" i="4"/>
  <c r="AI416" i="4"/>
  <c r="BO416" i="4"/>
  <c r="AK416" i="4"/>
  <c r="AQ416" i="4"/>
  <c r="AS416" i="4"/>
  <c r="AY416" i="4"/>
  <c r="AA416" i="4"/>
  <c r="BG416" i="4"/>
  <c r="U416" i="4"/>
  <c r="AC416" i="4"/>
  <c r="BA416" i="4"/>
  <c r="BI416" i="4"/>
  <c r="S416" i="4"/>
  <c r="V408" i="4"/>
  <c r="AD408" i="4"/>
  <c r="AL408" i="4"/>
  <c r="AT408" i="4"/>
  <c r="BB408" i="4"/>
  <c r="BJ408" i="4"/>
  <c r="BQ408" i="4"/>
  <c r="W408" i="4"/>
  <c r="AE408" i="4"/>
  <c r="AM408" i="4"/>
  <c r="AU408" i="4"/>
  <c r="BC408" i="4"/>
  <c r="BK408" i="4"/>
  <c r="BR408" i="4"/>
  <c r="X408" i="4"/>
  <c r="AF408" i="4"/>
  <c r="AN408" i="4"/>
  <c r="AV408" i="4"/>
  <c r="BD408" i="4"/>
  <c r="BL408" i="4"/>
  <c r="BS408" i="4"/>
  <c r="Y408" i="4"/>
  <c r="AG408" i="4"/>
  <c r="AO408" i="4"/>
  <c r="AW408" i="4"/>
  <c r="BE408" i="4"/>
  <c r="BM408" i="4"/>
  <c r="BT408" i="4"/>
  <c r="Z408" i="4"/>
  <c r="AH408" i="4"/>
  <c r="AP408" i="4"/>
  <c r="AX408" i="4"/>
  <c r="BF408" i="4"/>
  <c r="BN408" i="4"/>
  <c r="BU408" i="4"/>
  <c r="T408" i="4"/>
  <c r="AB408" i="4"/>
  <c r="AJ408" i="4"/>
  <c r="AR408" i="4"/>
  <c r="AZ408" i="4"/>
  <c r="BH408" i="4"/>
  <c r="BP408" i="4"/>
  <c r="AA408" i="4"/>
  <c r="BG408" i="4"/>
  <c r="AC408" i="4"/>
  <c r="BI408" i="4"/>
  <c r="AI408" i="4"/>
  <c r="BO408" i="4"/>
  <c r="AK408" i="4"/>
  <c r="AQ408" i="4"/>
  <c r="AY408" i="4"/>
  <c r="AS408" i="4"/>
  <c r="BA408" i="4"/>
  <c r="U408" i="4"/>
  <c r="S408" i="4"/>
  <c r="V400" i="4"/>
  <c r="AD400" i="4"/>
  <c r="AL400" i="4"/>
  <c r="AT400" i="4"/>
  <c r="BB400" i="4"/>
  <c r="BJ400" i="4"/>
  <c r="BQ400" i="4"/>
  <c r="W400" i="4"/>
  <c r="AE400" i="4"/>
  <c r="AM400" i="4"/>
  <c r="AU400" i="4"/>
  <c r="BC400" i="4"/>
  <c r="BK400" i="4"/>
  <c r="BR400" i="4"/>
  <c r="X400" i="4"/>
  <c r="AF400" i="4"/>
  <c r="AN400" i="4"/>
  <c r="AV400" i="4"/>
  <c r="BD400" i="4"/>
  <c r="BL400" i="4"/>
  <c r="BS400" i="4"/>
  <c r="Y400" i="4"/>
  <c r="AG400" i="4"/>
  <c r="AO400" i="4"/>
  <c r="AW400" i="4"/>
  <c r="BE400" i="4"/>
  <c r="BM400" i="4"/>
  <c r="BT400" i="4"/>
  <c r="Z400" i="4"/>
  <c r="AH400" i="4"/>
  <c r="AP400" i="4"/>
  <c r="AX400" i="4"/>
  <c r="BF400" i="4"/>
  <c r="BN400" i="4"/>
  <c r="BU400" i="4"/>
  <c r="T400" i="4"/>
  <c r="AB400" i="4"/>
  <c r="AJ400" i="4"/>
  <c r="AR400" i="4"/>
  <c r="AZ400" i="4"/>
  <c r="BH400" i="4"/>
  <c r="BP400" i="4"/>
  <c r="AY400" i="4"/>
  <c r="U400" i="4"/>
  <c r="BA400" i="4"/>
  <c r="AA400" i="4"/>
  <c r="BG400" i="4"/>
  <c r="AC400" i="4"/>
  <c r="BI400" i="4"/>
  <c r="AI400" i="4"/>
  <c r="BO400" i="4"/>
  <c r="AQ400" i="4"/>
  <c r="AK400" i="4"/>
  <c r="AS400" i="4"/>
  <c r="S400" i="4"/>
  <c r="V392" i="4"/>
  <c r="AD392" i="4"/>
  <c r="AL392" i="4"/>
  <c r="AT392" i="4"/>
  <c r="BB392" i="4"/>
  <c r="BJ392" i="4"/>
  <c r="BQ392" i="4"/>
  <c r="W392" i="4"/>
  <c r="AE392" i="4"/>
  <c r="AM392" i="4"/>
  <c r="AU392" i="4"/>
  <c r="BC392" i="4"/>
  <c r="BK392" i="4"/>
  <c r="BR392" i="4"/>
  <c r="X392" i="4"/>
  <c r="AF392" i="4"/>
  <c r="AN392" i="4"/>
  <c r="AV392" i="4"/>
  <c r="BD392" i="4"/>
  <c r="BL392" i="4"/>
  <c r="BS392" i="4"/>
  <c r="Y392" i="4"/>
  <c r="AG392" i="4"/>
  <c r="AO392" i="4"/>
  <c r="AW392" i="4"/>
  <c r="BE392" i="4"/>
  <c r="BM392" i="4"/>
  <c r="BT392" i="4"/>
  <c r="Z392" i="4"/>
  <c r="AH392" i="4"/>
  <c r="AP392" i="4"/>
  <c r="AX392" i="4"/>
  <c r="BF392" i="4"/>
  <c r="BN392" i="4"/>
  <c r="BU392" i="4"/>
  <c r="T392" i="4"/>
  <c r="AB392" i="4"/>
  <c r="AJ392" i="4"/>
  <c r="AR392" i="4"/>
  <c r="AZ392" i="4"/>
  <c r="BH392" i="4"/>
  <c r="BP392" i="4"/>
  <c r="AQ392" i="4"/>
  <c r="AS392" i="4"/>
  <c r="AY392" i="4"/>
  <c r="U392" i="4"/>
  <c r="BA392" i="4"/>
  <c r="AA392" i="4"/>
  <c r="BG392" i="4"/>
  <c r="AI392" i="4"/>
  <c r="BO392" i="4"/>
  <c r="AC392" i="4"/>
  <c r="AK392" i="4"/>
  <c r="BI392" i="4"/>
  <c r="S392" i="4"/>
  <c r="T384" i="4"/>
  <c r="AB384" i="4"/>
  <c r="AJ384" i="4"/>
  <c r="AR384" i="4"/>
  <c r="AZ384" i="4"/>
  <c r="BH384" i="4"/>
  <c r="BP384" i="4"/>
  <c r="V384" i="4"/>
  <c r="AD384" i="4"/>
  <c r="AL384" i="4"/>
  <c r="AT384" i="4"/>
  <c r="BB384" i="4"/>
  <c r="BJ384" i="4"/>
  <c r="BQ384" i="4"/>
  <c r="Z384" i="4"/>
  <c r="AH384" i="4"/>
  <c r="AP384" i="4"/>
  <c r="AX384" i="4"/>
  <c r="BF384" i="4"/>
  <c r="BN384" i="4"/>
  <c r="BU384" i="4"/>
  <c r="U384" i="4"/>
  <c r="AG384" i="4"/>
  <c r="AU384" i="4"/>
  <c r="BG384" i="4"/>
  <c r="BS384" i="4"/>
  <c r="W384" i="4"/>
  <c r="AI384" i="4"/>
  <c r="AV384" i="4"/>
  <c r="BI384" i="4"/>
  <c r="BT384" i="4"/>
  <c r="X384" i="4"/>
  <c r="AK384" i="4"/>
  <c r="AW384" i="4"/>
  <c r="BK384" i="4"/>
  <c r="Y384" i="4"/>
  <c r="AM384" i="4"/>
  <c r="AY384" i="4"/>
  <c r="BL384" i="4"/>
  <c r="AA384" i="4"/>
  <c r="AN384" i="4"/>
  <c r="BA384" i="4"/>
  <c r="BM384" i="4"/>
  <c r="AE384" i="4"/>
  <c r="AQ384" i="4"/>
  <c r="BD384" i="4"/>
  <c r="AC384" i="4"/>
  <c r="AF384" i="4"/>
  <c r="AO384" i="4"/>
  <c r="AS384" i="4"/>
  <c r="BC384" i="4"/>
  <c r="BO384" i="4"/>
  <c r="BE384" i="4"/>
  <c r="BR384" i="4"/>
  <c r="S384" i="4"/>
  <c r="T376" i="4"/>
  <c r="AB376" i="4"/>
  <c r="AJ376" i="4"/>
  <c r="AR376" i="4"/>
  <c r="AZ376" i="4"/>
  <c r="BH376" i="4"/>
  <c r="BP376" i="4"/>
  <c r="U376" i="4"/>
  <c r="AC376" i="4"/>
  <c r="AK376" i="4"/>
  <c r="AS376" i="4"/>
  <c r="BA376" i="4"/>
  <c r="BI376" i="4"/>
  <c r="V376" i="4"/>
  <c r="AD376" i="4"/>
  <c r="AL376" i="4"/>
  <c r="AT376" i="4"/>
  <c r="BB376" i="4"/>
  <c r="BJ376" i="4"/>
  <c r="BQ376" i="4"/>
  <c r="W376" i="4"/>
  <c r="AE376" i="4"/>
  <c r="AM376" i="4"/>
  <c r="AU376" i="4"/>
  <c r="BC376" i="4"/>
  <c r="BK376" i="4"/>
  <c r="BR376" i="4"/>
  <c r="X376" i="4"/>
  <c r="AF376" i="4"/>
  <c r="AN376" i="4"/>
  <c r="AV376" i="4"/>
  <c r="BD376" i="4"/>
  <c r="BL376" i="4"/>
  <c r="BS376" i="4"/>
  <c r="Z376" i="4"/>
  <c r="AH376" i="4"/>
  <c r="AP376" i="4"/>
  <c r="AX376" i="4"/>
  <c r="BF376" i="4"/>
  <c r="BN376" i="4"/>
  <c r="BU376" i="4"/>
  <c r="AG376" i="4"/>
  <c r="BM376" i="4"/>
  <c r="AI376" i="4"/>
  <c r="BO376" i="4"/>
  <c r="AO376" i="4"/>
  <c r="BT376" i="4"/>
  <c r="AQ376" i="4"/>
  <c r="AW376" i="4"/>
  <c r="Y376" i="4"/>
  <c r="BE376" i="4"/>
  <c r="AA376" i="4"/>
  <c r="AY376" i="4"/>
  <c r="BG376" i="4"/>
  <c r="S376" i="4"/>
  <c r="T368" i="4"/>
  <c r="AB368" i="4"/>
  <c r="AJ368" i="4"/>
  <c r="AR368" i="4"/>
  <c r="AZ368" i="4"/>
  <c r="BH368" i="4"/>
  <c r="BP368" i="4"/>
  <c r="U368" i="4"/>
  <c r="AC368" i="4"/>
  <c r="AK368" i="4"/>
  <c r="AS368" i="4"/>
  <c r="BA368" i="4"/>
  <c r="BI368" i="4"/>
  <c r="V368" i="4"/>
  <c r="AD368" i="4"/>
  <c r="AL368" i="4"/>
  <c r="AT368" i="4"/>
  <c r="BB368" i="4"/>
  <c r="BJ368" i="4"/>
  <c r="BQ368" i="4"/>
  <c r="W368" i="4"/>
  <c r="AE368" i="4"/>
  <c r="AM368" i="4"/>
  <c r="AU368" i="4"/>
  <c r="BC368" i="4"/>
  <c r="BK368" i="4"/>
  <c r="BR368" i="4"/>
  <c r="X368" i="4"/>
  <c r="AF368" i="4"/>
  <c r="AN368" i="4"/>
  <c r="AV368" i="4"/>
  <c r="BD368" i="4"/>
  <c r="BL368" i="4"/>
  <c r="BS368" i="4"/>
  <c r="Z368" i="4"/>
  <c r="AH368" i="4"/>
  <c r="AP368" i="4"/>
  <c r="AX368" i="4"/>
  <c r="BF368" i="4"/>
  <c r="BN368" i="4"/>
  <c r="BU368" i="4"/>
  <c r="Y368" i="4"/>
  <c r="BE368" i="4"/>
  <c r="AA368" i="4"/>
  <c r="BG368" i="4"/>
  <c r="AG368" i="4"/>
  <c r="BM368" i="4"/>
  <c r="AI368" i="4"/>
  <c r="BO368" i="4"/>
  <c r="AO368" i="4"/>
  <c r="BT368" i="4"/>
  <c r="AW368" i="4"/>
  <c r="AQ368" i="4"/>
  <c r="AY368" i="4"/>
  <c r="S368" i="4"/>
  <c r="W355" i="4"/>
  <c r="AE355" i="4"/>
  <c r="AM355" i="4"/>
  <c r="AU355" i="4"/>
  <c r="BC355" i="4"/>
  <c r="BK355" i="4"/>
  <c r="BR355" i="4"/>
  <c r="X355" i="4"/>
  <c r="AF355" i="4"/>
  <c r="AN355" i="4"/>
  <c r="AV355" i="4"/>
  <c r="BD355" i="4"/>
  <c r="BL355" i="4"/>
  <c r="BS355" i="4"/>
  <c r="Y355" i="4"/>
  <c r="AG355" i="4"/>
  <c r="AO355" i="4"/>
  <c r="AW355" i="4"/>
  <c r="BE355" i="4"/>
  <c r="BM355" i="4"/>
  <c r="BT355" i="4"/>
  <c r="Z355" i="4"/>
  <c r="AH355" i="4"/>
  <c r="AP355" i="4"/>
  <c r="AX355" i="4"/>
  <c r="BF355" i="4"/>
  <c r="BN355" i="4"/>
  <c r="BU355" i="4"/>
  <c r="AA355" i="4"/>
  <c r="AI355" i="4"/>
  <c r="AQ355" i="4"/>
  <c r="AY355" i="4"/>
  <c r="BG355" i="4"/>
  <c r="BO355" i="4"/>
  <c r="U355" i="4"/>
  <c r="AC355" i="4"/>
  <c r="AK355" i="4"/>
  <c r="AS355" i="4"/>
  <c r="BA355" i="4"/>
  <c r="BI355" i="4"/>
  <c r="AJ355" i="4"/>
  <c r="BP355" i="4"/>
  <c r="AL355" i="4"/>
  <c r="BQ355" i="4"/>
  <c r="AR355" i="4"/>
  <c r="AT355" i="4"/>
  <c r="T355" i="4"/>
  <c r="AZ355" i="4"/>
  <c r="AB355" i="4"/>
  <c r="BH355" i="4"/>
  <c r="V355" i="4"/>
  <c r="AD355" i="4"/>
  <c r="BB355" i="4"/>
  <c r="BJ355" i="4"/>
  <c r="S355" i="4"/>
  <c r="AA359" i="4"/>
  <c r="AI359" i="4"/>
  <c r="AQ359" i="4"/>
  <c r="AY359" i="4"/>
  <c r="BG359" i="4"/>
  <c r="BO359" i="4"/>
  <c r="T359" i="4"/>
  <c r="AB359" i="4"/>
  <c r="AJ359" i="4"/>
  <c r="AR359" i="4"/>
  <c r="AZ359" i="4"/>
  <c r="BH359" i="4"/>
  <c r="BP359" i="4"/>
  <c r="U359" i="4"/>
  <c r="AC359" i="4"/>
  <c r="AK359" i="4"/>
  <c r="AS359" i="4"/>
  <c r="BA359" i="4"/>
  <c r="BI359" i="4"/>
  <c r="V359" i="4"/>
  <c r="AD359" i="4"/>
  <c r="AL359" i="4"/>
  <c r="AT359" i="4"/>
  <c r="BB359" i="4"/>
  <c r="BJ359" i="4"/>
  <c r="BQ359" i="4"/>
  <c r="W359" i="4"/>
  <c r="AE359" i="4"/>
  <c r="AM359" i="4"/>
  <c r="AU359" i="4"/>
  <c r="BC359" i="4"/>
  <c r="BK359" i="4"/>
  <c r="BR359" i="4"/>
  <c r="Y359" i="4"/>
  <c r="AG359" i="4"/>
  <c r="AO359" i="4"/>
  <c r="AW359" i="4"/>
  <c r="BE359" i="4"/>
  <c r="BM359" i="4"/>
  <c r="BT359" i="4"/>
  <c r="AN359" i="4"/>
  <c r="BS359" i="4"/>
  <c r="AP359" i="4"/>
  <c r="BU359" i="4"/>
  <c r="AV359" i="4"/>
  <c r="AX359" i="4"/>
  <c r="X359" i="4"/>
  <c r="BD359" i="4"/>
  <c r="AF359" i="4"/>
  <c r="BL359" i="4"/>
  <c r="BF359" i="4"/>
  <c r="BN359" i="4"/>
  <c r="Z359" i="4"/>
  <c r="AH359" i="4"/>
  <c r="S359" i="4"/>
  <c r="W344" i="4"/>
  <c r="AE344" i="4"/>
  <c r="AM344" i="4"/>
  <c r="X344" i="4"/>
  <c r="AF344" i="4"/>
  <c r="AN344" i="4"/>
  <c r="AV344" i="4"/>
  <c r="BD344" i="4"/>
  <c r="BL344" i="4"/>
  <c r="BS344" i="4"/>
  <c r="Y344" i="4"/>
  <c r="AG344" i="4"/>
  <c r="AO344" i="4"/>
  <c r="AW344" i="4"/>
  <c r="BE344" i="4"/>
  <c r="BM344" i="4"/>
  <c r="BT344" i="4"/>
  <c r="Z344" i="4"/>
  <c r="AH344" i="4"/>
  <c r="AP344" i="4"/>
  <c r="AX344" i="4"/>
  <c r="BF344" i="4"/>
  <c r="BN344" i="4"/>
  <c r="BU344" i="4"/>
  <c r="AA344" i="4"/>
  <c r="AI344" i="4"/>
  <c r="AQ344" i="4"/>
  <c r="AY344" i="4"/>
  <c r="BG344" i="4"/>
  <c r="BO344" i="4"/>
  <c r="U344" i="4"/>
  <c r="AC344" i="4"/>
  <c r="AK344" i="4"/>
  <c r="AS344" i="4"/>
  <c r="BA344" i="4"/>
  <c r="BI344" i="4"/>
  <c r="AB344" i="4"/>
  <c r="BB344" i="4"/>
  <c r="AD344" i="4"/>
  <c r="BC344" i="4"/>
  <c r="AJ344" i="4"/>
  <c r="BH344" i="4"/>
  <c r="AL344" i="4"/>
  <c r="BJ344" i="4"/>
  <c r="AR344" i="4"/>
  <c r="BK344" i="4"/>
  <c r="T344" i="4"/>
  <c r="AU344" i="4"/>
  <c r="BQ344" i="4"/>
  <c r="BP344" i="4"/>
  <c r="BR344" i="4"/>
  <c r="AT344" i="4"/>
  <c r="V344" i="4"/>
  <c r="AZ344" i="4"/>
  <c r="S344" i="4"/>
  <c r="W336" i="4"/>
  <c r="AE336" i="4"/>
  <c r="AM336" i="4"/>
  <c r="AU336" i="4"/>
  <c r="BC336" i="4"/>
  <c r="BK336" i="4"/>
  <c r="BR336" i="4"/>
  <c r="X336" i="4"/>
  <c r="AF336" i="4"/>
  <c r="AN336" i="4"/>
  <c r="AV336" i="4"/>
  <c r="BD336" i="4"/>
  <c r="BL336" i="4"/>
  <c r="BS336" i="4"/>
  <c r="Y336" i="4"/>
  <c r="AG336" i="4"/>
  <c r="AO336" i="4"/>
  <c r="AW336" i="4"/>
  <c r="BE336" i="4"/>
  <c r="BM336" i="4"/>
  <c r="BT336" i="4"/>
  <c r="Z336" i="4"/>
  <c r="AH336" i="4"/>
  <c r="AP336" i="4"/>
  <c r="AX336" i="4"/>
  <c r="BF336" i="4"/>
  <c r="BN336" i="4"/>
  <c r="BU336" i="4"/>
  <c r="AA336" i="4"/>
  <c r="AI336" i="4"/>
  <c r="AQ336" i="4"/>
  <c r="AY336" i="4"/>
  <c r="BG336" i="4"/>
  <c r="BO336" i="4"/>
  <c r="U336" i="4"/>
  <c r="AC336" i="4"/>
  <c r="AK336" i="4"/>
  <c r="AS336" i="4"/>
  <c r="BA336" i="4"/>
  <c r="BI336" i="4"/>
  <c r="T336" i="4"/>
  <c r="AZ336" i="4"/>
  <c r="V336" i="4"/>
  <c r="BB336" i="4"/>
  <c r="AB336" i="4"/>
  <c r="BH336" i="4"/>
  <c r="AD336" i="4"/>
  <c r="BJ336" i="4"/>
  <c r="AJ336" i="4"/>
  <c r="BP336" i="4"/>
  <c r="AR336" i="4"/>
  <c r="AL336" i="4"/>
  <c r="AT336" i="4"/>
  <c r="BQ336" i="4"/>
  <c r="S336" i="4"/>
  <c r="W320" i="4"/>
  <c r="AE320" i="4"/>
  <c r="AM320" i="4"/>
  <c r="AU320" i="4"/>
  <c r="BC320" i="4"/>
  <c r="BK320" i="4"/>
  <c r="BR320" i="4"/>
  <c r="X320" i="4"/>
  <c r="AF320" i="4"/>
  <c r="AN320" i="4"/>
  <c r="AV320" i="4"/>
  <c r="BD320" i="4"/>
  <c r="BL320" i="4"/>
  <c r="BS320" i="4"/>
  <c r="Y320" i="4"/>
  <c r="AG320" i="4"/>
  <c r="AO320" i="4"/>
  <c r="AW320" i="4"/>
  <c r="BE320" i="4"/>
  <c r="BM320" i="4"/>
  <c r="BT320" i="4"/>
  <c r="Z320" i="4"/>
  <c r="AH320" i="4"/>
  <c r="AP320" i="4"/>
  <c r="AX320" i="4"/>
  <c r="BF320" i="4"/>
  <c r="BN320" i="4"/>
  <c r="BU320" i="4"/>
  <c r="AA320" i="4"/>
  <c r="AI320" i="4"/>
  <c r="AQ320" i="4"/>
  <c r="AY320" i="4"/>
  <c r="BG320" i="4"/>
  <c r="BO320" i="4"/>
  <c r="U320" i="4"/>
  <c r="AC320" i="4"/>
  <c r="AK320" i="4"/>
  <c r="AS320" i="4"/>
  <c r="BA320" i="4"/>
  <c r="BI320" i="4"/>
  <c r="AJ320" i="4"/>
  <c r="BP320" i="4"/>
  <c r="AL320" i="4"/>
  <c r="BQ320" i="4"/>
  <c r="AR320" i="4"/>
  <c r="AT320" i="4"/>
  <c r="T320" i="4"/>
  <c r="AZ320" i="4"/>
  <c r="AB320" i="4"/>
  <c r="BH320" i="4"/>
  <c r="V320" i="4"/>
  <c r="AD320" i="4"/>
  <c r="BB320" i="4"/>
  <c r="BJ320" i="4"/>
  <c r="S320" i="4"/>
  <c r="AA324" i="4"/>
  <c r="AI324" i="4"/>
  <c r="AQ324" i="4"/>
  <c r="AY324" i="4"/>
  <c r="BG324" i="4"/>
  <c r="BO324" i="4"/>
  <c r="T324" i="4"/>
  <c r="AB324" i="4"/>
  <c r="AJ324" i="4"/>
  <c r="AR324" i="4"/>
  <c r="AZ324" i="4"/>
  <c r="BH324" i="4"/>
  <c r="BP324" i="4"/>
  <c r="U324" i="4"/>
  <c r="AC324" i="4"/>
  <c r="AK324" i="4"/>
  <c r="AS324" i="4"/>
  <c r="BA324" i="4"/>
  <c r="BI324" i="4"/>
  <c r="V324" i="4"/>
  <c r="AD324" i="4"/>
  <c r="AL324" i="4"/>
  <c r="AT324" i="4"/>
  <c r="BB324" i="4"/>
  <c r="BJ324" i="4"/>
  <c r="BQ324" i="4"/>
  <c r="W324" i="4"/>
  <c r="AE324" i="4"/>
  <c r="AM324" i="4"/>
  <c r="AU324" i="4"/>
  <c r="BC324" i="4"/>
  <c r="BK324" i="4"/>
  <c r="BR324" i="4"/>
  <c r="Y324" i="4"/>
  <c r="AG324" i="4"/>
  <c r="AO324" i="4"/>
  <c r="AW324" i="4"/>
  <c r="BE324" i="4"/>
  <c r="BM324" i="4"/>
  <c r="BT324" i="4"/>
  <c r="AN324" i="4"/>
  <c r="BS324" i="4"/>
  <c r="AP324" i="4"/>
  <c r="BU324" i="4"/>
  <c r="AV324" i="4"/>
  <c r="AX324" i="4"/>
  <c r="X324" i="4"/>
  <c r="BD324" i="4"/>
  <c r="AF324" i="4"/>
  <c r="BL324" i="4"/>
  <c r="Z324" i="4"/>
  <c r="AH324" i="4"/>
  <c r="BF324" i="4"/>
  <c r="BN324" i="4"/>
  <c r="S324" i="4"/>
  <c r="W312" i="4"/>
  <c r="AE312" i="4"/>
  <c r="AM312" i="4"/>
  <c r="AU312" i="4"/>
  <c r="BC312" i="4"/>
  <c r="BK312" i="4"/>
  <c r="BR312" i="4"/>
  <c r="X312" i="4"/>
  <c r="AF312" i="4"/>
  <c r="AN312" i="4"/>
  <c r="AV312" i="4"/>
  <c r="BD312" i="4"/>
  <c r="BL312" i="4"/>
  <c r="BS312" i="4"/>
  <c r="Y312" i="4"/>
  <c r="AG312" i="4"/>
  <c r="AO312" i="4"/>
  <c r="AW312" i="4"/>
  <c r="BE312" i="4"/>
  <c r="BM312" i="4"/>
  <c r="BT312" i="4"/>
  <c r="Z312" i="4"/>
  <c r="AH312" i="4"/>
  <c r="AP312" i="4"/>
  <c r="AX312" i="4"/>
  <c r="BF312" i="4"/>
  <c r="BN312" i="4"/>
  <c r="BU312" i="4"/>
  <c r="AA312" i="4"/>
  <c r="AI312" i="4"/>
  <c r="AQ312" i="4"/>
  <c r="AY312" i="4"/>
  <c r="BG312" i="4"/>
  <c r="BO312" i="4"/>
  <c r="U312" i="4"/>
  <c r="AC312" i="4"/>
  <c r="AK312" i="4"/>
  <c r="AS312" i="4"/>
  <c r="BA312" i="4"/>
  <c r="BI312" i="4"/>
  <c r="AB312" i="4"/>
  <c r="BH312" i="4"/>
  <c r="AD312" i="4"/>
  <c r="BJ312" i="4"/>
  <c r="AJ312" i="4"/>
  <c r="BP312" i="4"/>
  <c r="AL312" i="4"/>
  <c r="BQ312" i="4"/>
  <c r="AR312" i="4"/>
  <c r="T312" i="4"/>
  <c r="AZ312" i="4"/>
  <c r="AT312" i="4"/>
  <c r="BB312" i="4"/>
  <c r="V312" i="4"/>
  <c r="S312" i="4"/>
  <c r="X304" i="4"/>
  <c r="AF304" i="4"/>
  <c r="AN304" i="4"/>
  <c r="AV304" i="4"/>
  <c r="BD304" i="4"/>
  <c r="BL304" i="4"/>
  <c r="BS304" i="4"/>
  <c r="Y304" i="4"/>
  <c r="AG304" i="4"/>
  <c r="AO304" i="4"/>
  <c r="AW304" i="4"/>
  <c r="BE304" i="4"/>
  <c r="BM304" i="4"/>
  <c r="BT304" i="4"/>
  <c r="Z304" i="4"/>
  <c r="AH304" i="4"/>
  <c r="AP304" i="4"/>
  <c r="AX304" i="4"/>
  <c r="BF304" i="4"/>
  <c r="BN304" i="4"/>
  <c r="BU304" i="4"/>
  <c r="AA304" i="4"/>
  <c r="AI304" i="4"/>
  <c r="AQ304" i="4"/>
  <c r="AY304" i="4"/>
  <c r="BG304" i="4"/>
  <c r="BO304" i="4"/>
  <c r="T304" i="4"/>
  <c r="AB304" i="4"/>
  <c r="AJ304" i="4"/>
  <c r="AR304" i="4"/>
  <c r="AZ304" i="4"/>
  <c r="BH304" i="4"/>
  <c r="BP304" i="4"/>
  <c r="V304" i="4"/>
  <c r="AD304" i="4"/>
  <c r="AL304" i="4"/>
  <c r="AT304" i="4"/>
  <c r="BB304" i="4"/>
  <c r="BJ304" i="4"/>
  <c r="BQ304" i="4"/>
  <c r="U304" i="4"/>
  <c r="BA304" i="4"/>
  <c r="W304" i="4"/>
  <c r="BC304" i="4"/>
  <c r="AC304" i="4"/>
  <c r="BI304" i="4"/>
  <c r="AE304" i="4"/>
  <c r="BK304" i="4"/>
  <c r="AK304" i="4"/>
  <c r="AS304" i="4"/>
  <c r="BR304" i="4"/>
  <c r="AM304" i="4"/>
  <c r="AU304" i="4"/>
  <c r="S304" i="4"/>
  <c r="X296" i="4"/>
  <c r="AF296" i="4"/>
  <c r="AN296" i="4"/>
  <c r="AV296" i="4"/>
  <c r="BD296" i="4"/>
  <c r="BL296" i="4"/>
  <c r="BS296" i="4"/>
  <c r="Y296" i="4"/>
  <c r="AG296" i="4"/>
  <c r="AO296" i="4"/>
  <c r="AW296" i="4"/>
  <c r="BE296" i="4"/>
  <c r="BM296" i="4"/>
  <c r="BT296" i="4"/>
  <c r="Z296" i="4"/>
  <c r="AH296" i="4"/>
  <c r="AP296" i="4"/>
  <c r="AX296" i="4"/>
  <c r="BF296" i="4"/>
  <c r="BN296" i="4"/>
  <c r="BU296" i="4"/>
  <c r="AA296" i="4"/>
  <c r="AI296" i="4"/>
  <c r="AQ296" i="4"/>
  <c r="AY296" i="4"/>
  <c r="BG296" i="4"/>
  <c r="BO296" i="4"/>
  <c r="T296" i="4"/>
  <c r="AB296" i="4"/>
  <c r="AJ296" i="4"/>
  <c r="AR296" i="4"/>
  <c r="AZ296" i="4"/>
  <c r="BH296" i="4"/>
  <c r="BP296" i="4"/>
  <c r="V296" i="4"/>
  <c r="AD296" i="4"/>
  <c r="AL296" i="4"/>
  <c r="AT296" i="4"/>
  <c r="BB296" i="4"/>
  <c r="BJ296" i="4"/>
  <c r="BQ296" i="4"/>
  <c r="AS296" i="4"/>
  <c r="AU296" i="4"/>
  <c r="U296" i="4"/>
  <c r="BA296" i="4"/>
  <c r="W296" i="4"/>
  <c r="BC296" i="4"/>
  <c r="AC296" i="4"/>
  <c r="BI296" i="4"/>
  <c r="AK296" i="4"/>
  <c r="AE296" i="4"/>
  <c r="AM296" i="4"/>
  <c r="BK296" i="4"/>
  <c r="BR296" i="4"/>
  <c r="S296" i="4"/>
  <c r="X288" i="4"/>
  <c r="AF288" i="4"/>
  <c r="AN288" i="4"/>
  <c r="AV288" i="4"/>
  <c r="BD288" i="4"/>
  <c r="BL288" i="4"/>
  <c r="BS288" i="4"/>
  <c r="Y288" i="4"/>
  <c r="AG288" i="4"/>
  <c r="AO288" i="4"/>
  <c r="AW288" i="4"/>
  <c r="BE288" i="4"/>
  <c r="BM288" i="4"/>
  <c r="BT288" i="4"/>
  <c r="Z288" i="4"/>
  <c r="AH288" i="4"/>
  <c r="AP288" i="4"/>
  <c r="AX288" i="4"/>
  <c r="BF288" i="4"/>
  <c r="BN288" i="4"/>
  <c r="BU288" i="4"/>
  <c r="AA288" i="4"/>
  <c r="AI288" i="4"/>
  <c r="AQ288" i="4"/>
  <c r="AY288" i="4"/>
  <c r="BG288" i="4"/>
  <c r="BO288" i="4"/>
  <c r="T288" i="4"/>
  <c r="AB288" i="4"/>
  <c r="AJ288" i="4"/>
  <c r="AR288" i="4"/>
  <c r="AZ288" i="4"/>
  <c r="BH288" i="4"/>
  <c r="BP288" i="4"/>
  <c r="V288" i="4"/>
  <c r="AD288" i="4"/>
  <c r="AL288" i="4"/>
  <c r="AT288" i="4"/>
  <c r="BB288" i="4"/>
  <c r="BJ288" i="4"/>
  <c r="BQ288" i="4"/>
  <c r="AK288" i="4"/>
  <c r="AM288" i="4"/>
  <c r="BR288" i="4"/>
  <c r="AS288" i="4"/>
  <c r="AU288" i="4"/>
  <c r="U288" i="4"/>
  <c r="BA288" i="4"/>
  <c r="AC288" i="4"/>
  <c r="BI288" i="4"/>
  <c r="BC288" i="4"/>
  <c r="BK288" i="4"/>
  <c r="W288" i="4"/>
  <c r="AE288" i="4"/>
  <c r="S288" i="4"/>
  <c r="X280" i="4"/>
  <c r="AF280" i="4"/>
  <c r="AN280" i="4"/>
  <c r="AV280" i="4"/>
  <c r="BD280" i="4"/>
  <c r="BL280" i="4"/>
  <c r="BS280" i="4"/>
  <c r="Y280" i="4"/>
  <c r="AG280" i="4"/>
  <c r="AO280" i="4"/>
  <c r="AW280" i="4"/>
  <c r="BE280" i="4"/>
  <c r="BM280" i="4"/>
  <c r="BT280" i="4"/>
  <c r="Z280" i="4"/>
  <c r="AH280" i="4"/>
  <c r="AP280" i="4"/>
  <c r="AX280" i="4"/>
  <c r="BF280" i="4"/>
  <c r="BN280" i="4"/>
  <c r="BU280" i="4"/>
  <c r="AA280" i="4"/>
  <c r="AI280" i="4"/>
  <c r="AQ280" i="4"/>
  <c r="AY280" i="4"/>
  <c r="BG280" i="4"/>
  <c r="BO280" i="4"/>
  <c r="T280" i="4"/>
  <c r="AB280" i="4"/>
  <c r="AJ280" i="4"/>
  <c r="AR280" i="4"/>
  <c r="AZ280" i="4"/>
  <c r="BH280" i="4"/>
  <c r="BP280" i="4"/>
  <c r="V280" i="4"/>
  <c r="AD280" i="4"/>
  <c r="AL280" i="4"/>
  <c r="AT280" i="4"/>
  <c r="BB280" i="4"/>
  <c r="BJ280" i="4"/>
  <c r="BQ280" i="4"/>
  <c r="AC280" i="4"/>
  <c r="BI280" i="4"/>
  <c r="AE280" i="4"/>
  <c r="BK280" i="4"/>
  <c r="AK280" i="4"/>
  <c r="AM280" i="4"/>
  <c r="BR280" i="4"/>
  <c r="AS280" i="4"/>
  <c r="U280" i="4"/>
  <c r="BA280" i="4"/>
  <c r="W280" i="4"/>
  <c r="AU280" i="4"/>
  <c r="BC280" i="4"/>
  <c r="S280" i="4"/>
  <c r="Y272" i="4"/>
  <c r="AG272" i="4"/>
  <c r="AO272" i="4"/>
  <c r="AW272" i="4"/>
  <c r="BE272" i="4"/>
  <c r="BM272" i="4"/>
  <c r="BT272" i="4"/>
  <c r="U272" i="4"/>
  <c r="AC272" i="4"/>
  <c r="AK272" i="4"/>
  <c r="AS272" i="4"/>
  <c r="BA272" i="4"/>
  <c r="BI272" i="4"/>
  <c r="Z272" i="4"/>
  <c r="AJ272" i="4"/>
  <c r="AU272" i="4"/>
  <c r="BF272" i="4"/>
  <c r="BP272" i="4"/>
  <c r="AA272" i="4"/>
  <c r="AL272" i="4"/>
  <c r="AV272" i="4"/>
  <c r="BG272" i="4"/>
  <c r="BQ272" i="4"/>
  <c r="AB272" i="4"/>
  <c r="AM272" i="4"/>
  <c r="AX272" i="4"/>
  <c r="BH272" i="4"/>
  <c r="BR272" i="4"/>
  <c r="AD272" i="4"/>
  <c r="AN272" i="4"/>
  <c r="AY272" i="4"/>
  <c r="BJ272" i="4"/>
  <c r="BS272" i="4"/>
  <c r="T272" i="4"/>
  <c r="AE272" i="4"/>
  <c r="AP272" i="4"/>
  <c r="AZ272" i="4"/>
  <c r="BK272" i="4"/>
  <c r="BU272" i="4"/>
  <c r="W272" i="4"/>
  <c r="AH272" i="4"/>
  <c r="AR272" i="4"/>
  <c r="BC272" i="4"/>
  <c r="BN272" i="4"/>
  <c r="V272" i="4"/>
  <c r="BL272" i="4"/>
  <c r="X272" i="4"/>
  <c r="BO272" i="4"/>
  <c r="AF272" i="4"/>
  <c r="AI272" i="4"/>
  <c r="AQ272" i="4"/>
  <c r="BB272" i="4"/>
  <c r="AT272" i="4"/>
  <c r="BD272" i="4"/>
  <c r="S272" i="4"/>
  <c r="Y243" i="4"/>
  <c r="AG243" i="4"/>
  <c r="AO243" i="4"/>
  <c r="AW243" i="4"/>
  <c r="BE243" i="4"/>
  <c r="BM243" i="4"/>
  <c r="BT243" i="4"/>
  <c r="T243" i="4"/>
  <c r="AB243" i="4"/>
  <c r="U243" i="4"/>
  <c r="AC243" i="4"/>
  <c r="AK243" i="4"/>
  <c r="AS243" i="4"/>
  <c r="BA243" i="4"/>
  <c r="BI243" i="4"/>
  <c r="V243" i="4"/>
  <c r="AD243" i="4"/>
  <c r="AL243" i="4"/>
  <c r="AT243" i="4"/>
  <c r="BB243" i="4"/>
  <c r="BJ243" i="4"/>
  <c r="BQ243" i="4"/>
  <c r="AF243" i="4"/>
  <c r="AR243" i="4"/>
  <c r="BF243" i="4"/>
  <c r="BR243" i="4"/>
  <c r="AH243" i="4"/>
  <c r="AU243" i="4"/>
  <c r="BG243" i="4"/>
  <c r="BS243" i="4"/>
  <c r="AI243" i="4"/>
  <c r="AV243" i="4"/>
  <c r="BH243" i="4"/>
  <c r="BU243" i="4"/>
  <c r="W243" i="4"/>
  <c r="AJ243" i="4"/>
  <c r="AX243" i="4"/>
  <c r="BK243" i="4"/>
  <c r="X243" i="4"/>
  <c r="AM243" i="4"/>
  <c r="AY243" i="4"/>
  <c r="BL243" i="4"/>
  <c r="AA243" i="4"/>
  <c r="AP243" i="4"/>
  <c r="BC243" i="4"/>
  <c r="BO243" i="4"/>
  <c r="AN243" i="4"/>
  <c r="AQ243" i="4"/>
  <c r="AZ243" i="4"/>
  <c r="BD243" i="4"/>
  <c r="BN243" i="4"/>
  <c r="Z243" i="4"/>
  <c r="BP243" i="4"/>
  <c r="AE243" i="4"/>
  <c r="S243" i="4"/>
  <c r="V263" i="4"/>
  <c r="AD263" i="4"/>
  <c r="AL263" i="4"/>
  <c r="AT263" i="4"/>
  <c r="BB263" i="4"/>
  <c r="BJ263" i="4"/>
  <c r="BQ263" i="4"/>
  <c r="W263" i="4"/>
  <c r="AE263" i="4"/>
  <c r="AM263" i="4"/>
  <c r="AU263" i="4"/>
  <c r="BC263" i="4"/>
  <c r="BK263" i="4"/>
  <c r="BR263" i="4"/>
  <c r="X263" i="4"/>
  <c r="AF263" i="4"/>
  <c r="AN263" i="4"/>
  <c r="AV263" i="4"/>
  <c r="BD263" i="4"/>
  <c r="BL263" i="4"/>
  <c r="BS263" i="4"/>
  <c r="Y263" i="4"/>
  <c r="AG263" i="4"/>
  <c r="AO263" i="4"/>
  <c r="AW263" i="4"/>
  <c r="BE263" i="4"/>
  <c r="BM263" i="4"/>
  <c r="BT263" i="4"/>
  <c r="Z263" i="4"/>
  <c r="AH263" i="4"/>
  <c r="AP263" i="4"/>
  <c r="AX263" i="4"/>
  <c r="BF263" i="4"/>
  <c r="BN263" i="4"/>
  <c r="BU263" i="4"/>
  <c r="T263" i="4"/>
  <c r="AB263" i="4"/>
  <c r="AJ263" i="4"/>
  <c r="AR263" i="4"/>
  <c r="AZ263" i="4"/>
  <c r="BH263" i="4"/>
  <c r="BP263" i="4"/>
  <c r="AA263" i="4"/>
  <c r="BG263" i="4"/>
  <c r="AC263" i="4"/>
  <c r="BI263" i="4"/>
  <c r="AI263" i="4"/>
  <c r="BO263" i="4"/>
  <c r="AK263" i="4"/>
  <c r="AQ263" i="4"/>
  <c r="AY263" i="4"/>
  <c r="AS263" i="4"/>
  <c r="BA263" i="4"/>
  <c r="U263" i="4"/>
  <c r="S263" i="4"/>
  <c r="V255" i="4"/>
  <c r="AD255" i="4"/>
  <c r="AL255" i="4"/>
  <c r="AT255" i="4"/>
  <c r="BB255" i="4"/>
  <c r="BJ255" i="4"/>
  <c r="BQ255" i="4"/>
  <c r="W255" i="4"/>
  <c r="AE255" i="4"/>
  <c r="AM255" i="4"/>
  <c r="AU255" i="4"/>
  <c r="BC255" i="4"/>
  <c r="BK255" i="4"/>
  <c r="BR255" i="4"/>
  <c r="X255" i="4"/>
  <c r="AF255" i="4"/>
  <c r="AN255" i="4"/>
  <c r="AV255" i="4"/>
  <c r="BD255" i="4"/>
  <c r="BL255" i="4"/>
  <c r="BS255" i="4"/>
  <c r="Y255" i="4"/>
  <c r="AG255" i="4"/>
  <c r="AO255" i="4"/>
  <c r="AW255" i="4"/>
  <c r="BE255" i="4"/>
  <c r="BM255" i="4"/>
  <c r="BT255" i="4"/>
  <c r="Z255" i="4"/>
  <c r="AH255" i="4"/>
  <c r="AP255" i="4"/>
  <c r="AX255" i="4"/>
  <c r="BF255" i="4"/>
  <c r="BN255" i="4"/>
  <c r="BU255" i="4"/>
  <c r="T255" i="4"/>
  <c r="AB255" i="4"/>
  <c r="AJ255" i="4"/>
  <c r="AR255" i="4"/>
  <c r="AZ255" i="4"/>
  <c r="BH255" i="4"/>
  <c r="BP255" i="4"/>
  <c r="AY255" i="4"/>
  <c r="U255" i="4"/>
  <c r="BA255" i="4"/>
  <c r="AA255" i="4"/>
  <c r="BG255" i="4"/>
  <c r="AC255" i="4"/>
  <c r="BI255" i="4"/>
  <c r="AI255" i="4"/>
  <c r="BO255" i="4"/>
  <c r="AQ255" i="4"/>
  <c r="AK255" i="4"/>
  <c r="AS255" i="4"/>
  <c r="S255" i="4"/>
  <c r="X242" i="4"/>
  <c r="AF242" i="4"/>
  <c r="AN242" i="4"/>
  <c r="AV242" i="4"/>
  <c r="BD242" i="4"/>
  <c r="BL242" i="4"/>
  <c r="BS242" i="4"/>
  <c r="AA242" i="4"/>
  <c r="AI242" i="4"/>
  <c r="AQ242" i="4"/>
  <c r="AY242" i="4"/>
  <c r="BG242" i="4"/>
  <c r="BO242" i="4"/>
  <c r="T242" i="4"/>
  <c r="AB242" i="4"/>
  <c r="AJ242" i="4"/>
  <c r="AR242" i="4"/>
  <c r="AZ242" i="4"/>
  <c r="BH242" i="4"/>
  <c r="BP242" i="4"/>
  <c r="U242" i="4"/>
  <c r="AC242" i="4"/>
  <c r="AK242" i="4"/>
  <c r="AS242" i="4"/>
  <c r="BA242" i="4"/>
  <c r="BI242" i="4"/>
  <c r="W242" i="4"/>
  <c r="AM242" i="4"/>
  <c r="BC242" i="4"/>
  <c r="BR242" i="4"/>
  <c r="Y242" i="4"/>
  <c r="AO242" i="4"/>
  <c r="BE242" i="4"/>
  <c r="BT242" i="4"/>
  <c r="Z242" i="4"/>
  <c r="AP242" i="4"/>
  <c r="BF242" i="4"/>
  <c r="BU242" i="4"/>
  <c r="AD242" i="4"/>
  <c r="AT242" i="4"/>
  <c r="BJ242" i="4"/>
  <c r="AE242" i="4"/>
  <c r="AU242" i="4"/>
  <c r="BK242" i="4"/>
  <c r="AH242" i="4"/>
  <c r="AX242" i="4"/>
  <c r="BN242" i="4"/>
  <c r="AG242" i="4"/>
  <c r="AL242" i="4"/>
  <c r="AW242" i="4"/>
  <c r="BB242" i="4"/>
  <c r="BM242" i="4"/>
  <c r="V242" i="4"/>
  <c r="BQ242" i="4"/>
  <c r="S242" i="4"/>
  <c r="T238" i="4"/>
  <c r="AB238" i="4"/>
  <c r="AJ238" i="4"/>
  <c r="AR238" i="4"/>
  <c r="AZ238" i="4"/>
  <c r="BH238" i="4"/>
  <c r="BP238" i="4"/>
  <c r="W238" i="4"/>
  <c r="AE238" i="4"/>
  <c r="AM238" i="4"/>
  <c r="AU238" i="4"/>
  <c r="BC238" i="4"/>
  <c r="BK238" i="4"/>
  <c r="BR238" i="4"/>
  <c r="X238" i="4"/>
  <c r="AF238" i="4"/>
  <c r="AN238" i="4"/>
  <c r="AV238" i="4"/>
  <c r="BD238" i="4"/>
  <c r="BL238" i="4"/>
  <c r="BS238" i="4"/>
  <c r="Y238" i="4"/>
  <c r="AG238" i="4"/>
  <c r="AO238" i="4"/>
  <c r="AW238" i="4"/>
  <c r="BE238" i="4"/>
  <c r="BM238" i="4"/>
  <c r="BT238" i="4"/>
  <c r="AI238" i="4"/>
  <c r="AY238" i="4"/>
  <c r="BO238" i="4"/>
  <c r="U238" i="4"/>
  <c r="AK238" i="4"/>
  <c r="BA238" i="4"/>
  <c r="V238" i="4"/>
  <c r="AL238" i="4"/>
  <c r="BB238" i="4"/>
  <c r="BQ238" i="4"/>
  <c r="Z238" i="4"/>
  <c r="AP238" i="4"/>
  <c r="BF238" i="4"/>
  <c r="BU238" i="4"/>
  <c r="AA238" i="4"/>
  <c r="AQ238" i="4"/>
  <c r="BG238" i="4"/>
  <c r="AD238" i="4"/>
  <c r="AT238" i="4"/>
  <c r="BJ238" i="4"/>
  <c r="BI238" i="4"/>
  <c r="BN238" i="4"/>
  <c r="AC238" i="4"/>
  <c r="AS238" i="4"/>
  <c r="AH238" i="4"/>
  <c r="AX238" i="4"/>
  <c r="S238" i="4"/>
  <c r="V224" i="4"/>
  <c r="AD224" i="4"/>
  <c r="AL224" i="4"/>
  <c r="AT224" i="4"/>
  <c r="BB224" i="4"/>
  <c r="BJ224" i="4"/>
  <c r="BQ224" i="4"/>
  <c r="Y224" i="4"/>
  <c r="AG224" i="4"/>
  <c r="AO224" i="4"/>
  <c r="AW224" i="4"/>
  <c r="BE224" i="4"/>
  <c r="BM224" i="4"/>
  <c r="BT224" i="4"/>
  <c r="Z224" i="4"/>
  <c r="AH224" i="4"/>
  <c r="AP224" i="4"/>
  <c r="AX224" i="4"/>
  <c r="BF224" i="4"/>
  <c r="BN224" i="4"/>
  <c r="BU224" i="4"/>
  <c r="AA224" i="4"/>
  <c r="AI224" i="4"/>
  <c r="AQ224" i="4"/>
  <c r="AY224" i="4"/>
  <c r="BG224" i="4"/>
  <c r="BO224" i="4"/>
  <c r="U224" i="4"/>
  <c r="AK224" i="4"/>
  <c r="BA224" i="4"/>
  <c r="W224" i="4"/>
  <c r="AM224" i="4"/>
  <c r="BC224" i="4"/>
  <c r="BR224" i="4"/>
  <c r="X224" i="4"/>
  <c r="AN224" i="4"/>
  <c r="BD224" i="4"/>
  <c r="BS224" i="4"/>
  <c r="AB224" i="4"/>
  <c r="AR224" i="4"/>
  <c r="BH224" i="4"/>
  <c r="AC224" i="4"/>
  <c r="AS224" i="4"/>
  <c r="BI224" i="4"/>
  <c r="AF224" i="4"/>
  <c r="AV224" i="4"/>
  <c r="BL224" i="4"/>
  <c r="BK224" i="4"/>
  <c r="BP224" i="4"/>
  <c r="T224" i="4"/>
  <c r="AE224" i="4"/>
  <c r="AU224" i="4"/>
  <c r="AJ224" i="4"/>
  <c r="AZ224" i="4"/>
  <c r="S224" i="4"/>
  <c r="V216" i="4"/>
  <c r="AD216" i="4"/>
  <c r="AL216" i="4"/>
  <c r="AT216" i="4"/>
  <c r="BB216" i="4"/>
  <c r="BJ216" i="4"/>
  <c r="BQ216" i="4"/>
  <c r="W216" i="4"/>
  <c r="AE216" i="4"/>
  <c r="AM216" i="4"/>
  <c r="AU216" i="4"/>
  <c r="BC216" i="4"/>
  <c r="BK216" i="4"/>
  <c r="BR216" i="4"/>
  <c r="X216" i="4"/>
  <c r="AF216" i="4"/>
  <c r="AN216" i="4"/>
  <c r="AV216" i="4"/>
  <c r="BD216" i="4"/>
  <c r="BL216" i="4"/>
  <c r="BS216" i="4"/>
  <c r="Y216" i="4"/>
  <c r="AG216" i="4"/>
  <c r="AO216" i="4"/>
  <c r="AW216" i="4"/>
  <c r="BE216" i="4"/>
  <c r="BM216" i="4"/>
  <c r="BT216" i="4"/>
  <c r="Z216" i="4"/>
  <c r="AH216" i="4"/>
  <c r="AP216" i="4"/>
  <c r="AX216" i="4"/>
  <c r="BF216" i="4"/>
  <c r="BN216" i="4"/>
  <c r="BU216" i="4"/>
  <c r="AA216" i="4"/>
  <c r="AI216" i="4"/>
  <c r="AQ216" i="4"/>
  <c r="AY216" i="4"/>
  <c r="BG216" i="4"/>
  <c r="BO216" i="4"/>
  <c r="AR216" i="4"/>
  <c r="AS216" i="4"/>
  <c r="T216" i="4"/>
  <c r="AZ216" i="4"/>
  <c r="U216" i="4"/>
  <c r="BA216" i="4"/>
  <c r="AB216" i="4"/>
  <c r="BH216" i="4"/>
  <c r="AJ216" i="4"/>
  <c r="BP216" i="4"/>
  <c r="BI216" i="4"/>
  <c r="AC216" i="4"/>
  <c r="AK216" i="4"/>
  <c r="S216" i="4"/>
  <c r="Y205" i="4"/>
  <c r="AG205" i="4"/>
  <c r="AO205" i="4"/>
  <c r="AW205" i="4"/>
  <c r="BE205" i="4"/>
  <c r="BM205" i="4"/>
  <c r="Z205" i="4"/>
  <c r="AH205" i="4"/>
  <c r="AP205" i="4"/>
  <c r="AX205" i="4"/>
  <c r="BF205" i="4"/>
  <c r="BN205" i="4"/>
  <c r="BU205" i="4"/>
  <c r="U205" i="4"/>
  <c r="AC205" i="4"/>
  <c r="AK205" i="4"/>
  <c r="AS205" i="4"/>
  <c r="BA205" i="4"/>
  <c r="BI205" i="4"/>
  <c r="T205" i="4"/>
  <c r="AF205" i="4"/>
  <c r="AT205" i="4"/>
  <c r="BG205" i="4"/>
  <c r="BR205" i="4"/>
  <c r="V205" i="4"/>
  <c r="AI205" i="4"/>
  <c r="AU205" i="4"/>
  <c r="BH205" i="4"/>
  <c r="BS205" i="4"/>
  <c r="W205" i="4"/>
  <c r="AJ205" i="4"/>
  <c r="AV205" i="4"/>
  <c r="BJ205" i="4"/>
  <c r="BT205" i="4"/>
  <c r="X205" i="4"/>
  <c r="AL205" i="4"/>
  <c r="AY205" i="4"/>
  <c r="BK205" i="4"/>
  <c r="AA205" i="4"/>
  <c r="AM205" i="4"/>
  <c r="AZ205" i="4"/>
  <c r="BL205" i="4"/>
  <c r="AB205" i="4"/>
  <c r="AN205" i="4"/>
  <c r="BB205" i="4"/>
  <c r="BO205" i="4"/>
  <c r="BC205" i="4"/>
  <c r="BD205" i="4"/>
  <c r="BP205" i="4"/>
  <c r="BQ205" i="4"/>
  <c r="AD205" i="4"/>
  <c r="AQ205" i="4"/>
  <c r="AE205" i="4"/>
  <c r="AR205" i="4"/>
  <c r="S205" i="4"/>
  <c r="AA206" i="4"/>
  <c r="AI206" i="4"/>
  <c r="AQ206" i="4"/>
  <c r="AY206" i="4"/>
  <c r="BG206" i="4"/>
  <c r="BO206" i="4"/>
  <c r="V206" i="4"/>
  <c r="AD206" i="4"/>
  <c r="AL206" i="4"/>
  <c r="AT206" i="4"/>
  <c r="BB206" i="4"/>
  <c r="BJ206" i="4"/>
  <c r="BQ206" i="4"/>
  <c r="Z206" i="4"/>
  <c r="AK206" i="4"/>
  <c r="AV206" i="4"/>
  <c r="BF206" i="4"/>
  <c r="AB206" i="4"/>
  <c r="AM206" i="4"/>
  <c r="AW206" i="4"/>
  <c r="BH206" i="4"/>
  <c r="BR206" i="4"/>
  <c r="AC206" i="4"/>
  <c r="AN206" i="4"/>
  <c r="AX206" i="4"/>
  <c r="BI206" i="4"/>
  <c r="BS206" i="4"/>
  <c r="T206" i="4"/>
  <c r="AE206" i="4"/>
  <c r="AO206" i="4"/>
  <c r="AZ206" i="4"/>
  <c r="BK206" i="4"/>
  <c r="BT206" i="4"/>
  <c r="U206" i="4"/>
  <c r="AF206" i="4"/>
  <c r="AP206" i="4"/>
  <c r="BA206" i="4"/>
  <c r="BL206" i="4"/>
  <c r="BU206" i="4"/>
  <c r="W206" i="4"/>
  <c r="AG206" i="4"/>
  <c r="AR206" i="4"/>
  <c r="BC206" i="4"/>
  <c r="BM206" i="4"/>
  <c r="AS206" i="4"/>
  <c r="AU206" i="4"/>
  <c r="BD206" i="4"/>
  <c r="BE206" i="4"/>
  <c r="X206" i="4"/>
  <c r="BN206" i="4"/>
  <c r="AH206" i="4"/>
  <c r="Y206" i="4"/>
  <c r="AJ206" i="4"/>
  <c r="BP206" i="4"/>
  <c r="S206" i="4"/>
  <c r="Z192" i="4"/>
  <c r="AH192" i="4"/>
  <c r="AP192" i="4"/>
  <c r="AX192" i="4"/>
  <c r="BF192" i="4"/>
  <c r="BN192" i="4"/>
  <c r="BU192" i="4"/>
  <c r="AA192" i="4"/>
  <c r="AI192" i="4"/>
  <c r="AQ192" i="4"/>
  <c r="AY192" i="4"/>
  <c r="BG192" i="4"/>
  <c r="BO192" i="4"/>
  <c r="T192" i="4"/>
  <c r="AB192" i="4"/>
  <c r="AJ192" i="4"/>
  <c r="AR192" i="4"/>
  <c r="AZ192" i="4"/>
  <c r="BH192" i="4"/>
  <c r="BP192" i="4"/>
  <c r="U192" i="4"/>
  <c r="AC192" i="4"/>
  <c r="AK192" i="4"/>
  <c r="AS192" i="4"/>
  <c r="BA192" i="4"/>
  <c r="BI192" i="4"/>
  <c r="AF192" i="4"/>
  <c r="AV192" i="4"/>
  <c r="BL192" i="4"/>
  <c r="AG192" i="4"/>
  <c r="AW192" i="4"/>
  <c r="BM192" i="4"/>
  <c r="W192" i="4"/>
  <c r="AM192" i="4"/>
  <c r="BC192" i="4"/>
  <c r="BQ192" i="4"/>
  <c r="X192" i="4"/>
  <c r="AN192" i="4"/>
  <c r="BD192" i="4"/>
  <c r="BR192" i="4"/>
  <c r="Y192" i="4"/>
  <c r="AO192" i="4"/>
  <c r="BE192" i="4"/>
  <c r="BS192" i="4"/>
  <c r="AE192" i="4"/>
  <c r="BT192" i="4"/>
  <c r="AL192" i="4"/>
  <c r="AT192" i="4"/>
  <c r="AU192" i="4"/>
  <c r="BB192" i="4"/>
  <c r="BJ192" i="4"/>
  <c r="V192" i="4"/>
  <c r="AD192" i="4"/>
  <c r="BK192" i="4"/>
  <c r="S192" i="4"/>
  <c r="Z184" i="4"/>
  <c r="AH184" i="4"/>
  <c r="AP184" i="4"/>
  <c r="AX184" i="4"/>
  <c r="BF184" i="4"/>
  <c r="BN184" i="4"/>
  <c r="BU184" i="4"/>
  <c r="AA184" i="4"/>
  <c r="AI184" i="4"/>
  <c r="AQ184" i="4"/>
  <c r="AY184" i="4"/>
  <c r="BG184" i="4"/>
  <c r="BO184" i="4"/>
  <c r="T184" i="4"/>
  <c r="AB184" i="4"/>
  <c r="AJ184" i="4"/>
  <c r="AR184" i="4"/>
  <c r="AZ184" i="4"/>
  <c r="BH184" i="4"/>
  <c r="BP184" i="4"/>
  <c r="U184" i="4"/>
  <c r="AC184" i="4"/>
  <c r="AK184" i="4"/>
  <c r="AS184" i="4"/>
  <c r="BA184" i="4"/>
  <c r="BI184" i="4"/>
  <c r="X184" i="4"/>
  <c r="AN184" i="4"/>
  <c r="BD184" i="4"/>
  <c r="BS184" i="4"/>
  <c r="Y184" i="4"/>
  <c r="AO184" i="4"/>
  <c r="BE184" i="4"/>
  <c r="BT184" i="4"/>
  <c r="AE184" i="4"/>
  <c r="AU184" i="4"/>
  <c r="BK184" i="4"/>
  <c r="AF184" i="4"/>
  <c r="AV184" i="4"/>
  <c r="BL184" i="4"/>
  <c r="AG184" i="4"/>
  <c r="AW184" i="4"/>
  <c r="BM184" i="4"/>
  <c r="AT184" i="4"/>
  <c r="BB184" i="4"/>
  <c r="BC184" i="4"/>
  <c r="V184" i="4"/>
  <c r="BJ184" i="4"/>
  <c r="W184" i="4"/>
  <c r="BQ184" i="4"/>
  <c r="AD184" i="4"/>
  <c r="BR184" i="4"/>
  <c r="AL184" i="4"/>
  <c r="AM184" i="4"/>
  <c r="S184" i="4"/>
  <c r="Z176" i="4"/>
  <c r="AH176" i="4"/>
  <c r="AP176" i="4"/>
  <c r="AX176" i="4"/>
  <c r="BF176" i="4"/>
  <c r="BN176" i="4"/>
  <c r="BU176" i="4"/>
  <c r="AA176" i="4"/>
  <c r="AI176" i="4"/>
  <c r="AQ176" i="4"/>
  <c r="AY176" i="4"/>
  <c r="BG176" i="4"/>
  <c r="BO176" i="4"/>
  <c r="T176" i="4"/>
  <c r="AB176" i="4"/>
  <c r="AJ176" i="4"/>
  <c r="AR176" i="4"/>
  <c r="AZ176" i="4"/>
  <c r="BH176" i="4"/>
  <c r="BP176" i="4"/>
  <c r="U176" i="4"/>
  <c r="AC176" i="4"/>
  <c r="AK176" i="4"/>
  <c r="AS176" i="4"/>
  <c r="BA176" i="4"/>
  <c r="BI176" i="4"/>
  <c r="W176" i="4"/>
  <c r="AE176" i="4"/>
  <c r="AM176" i="4"/>
  <c r="AU176" i="4"/>
  <c r="BC176" i="4"/>
  <c r="BK176" i="4"/>
  <c r="BR176" i="4"/>
  <c r="AF176" i="4"/>
  <c r="BB176" i="4"/>
  <c r="BT176" i="4"/>
  <c r="AG176" i="4"/>
  <c r="BD176" i="4"/>
  <c r="AN176" i="4"/>
  <c r="BJ176" i="4"/>
  <c r="V176" i="4"/>
  <c r="AO176" i="4"/>
  <c r="BL176" i="4"/>
  <c r="X176" i="4"/>
  <c r="AT176" i="4"/>
  <c r="BM176" i="4"/>
  <c r="AV176" i="4"/>
  <c r="AW176" i="4"/>
  <c r="BE176" i="4"/>
  <c r="BQ176" i="4"/>
  <c r="BS176" i="4"/>
  <c r="Y176" i="4"/>
  <c r="AD176" i="4"/>
  <c r="AL176" i="4"/>
  <c r="S176" i="4"/>
  <c r="Z168" i="4"/>
  <c r="AH168" i="4"/>
  <c r="AP168" i="4"/>
  <c r="AX168" i="4"/>
  <c r="BF168" i="4"/>
  <c r="BN168" i="4"/>
  <c r="BU168" i="4"/>
  <c r="AA168" i="4"/>
  <c r="AI168" i="4"/>
  <c r="AQ168" i="4"/>
  <c r="AY168" i="4"/>
  <c r="BG168" i="4"/>
  <c r="BO168" i="4"/>
  <c r="T168" i="4"/>
  <c r="AB168" i="4"/>
  <c r="AJ168" i="4"/>
  <c r="AR168" i="4"/>
  <c r="AZ168" i="4"/>
  <c r="BH168" i="4"/>
  <c r="BP168" i="4"/>
  <c r="U168" i="4"/>
  <c r="AC168" i="4"/>
  <c r="AK168" i="4"/>
  <c r="AS168" i="4"/>
  <c r="BA168" i="4"/>
  <c r="BI168" i="4"/>
  <c r="W168" i="4"/>
  <c r="AE168" i="4"/>
  <c r="AM168" i="4"/>
  <c r="AU168" i="4"/>
  <c r="BC168" i="4"/>
  <c r="BK168" i="4"/>
  <c r="BR168" i="4"/>
  <c r="X168" i="4"/>
  <c r="AT168" i="4"/>
  <c r="BM168" i="4"/>
  <c r="Y168" i="4"/>
  <c r="AV168" i="4"/>
  <c r="BQ168" i="4"/>
  <c r="AF168" i="4"/>
  <c r="BB168" i="4"/>
  <c r="BT168" i="4"/>
  <c r="AG168" i="4"/>
  <c r="BD168" i="4"/>
  <c r="AL168" i="4"/>
  <c r="BE168" i="4"/>
  <c r="AD168" i="4"/>
  <c r="AN168" i="4"/>
  <c r="AO168" i="4"/>
  <c r="AW168" i="4"/>
  <c r="BJ168" i="4"/>
  <c r="BL168" i="4"/>
  <c r="V168" i="4"/>
  <c r="BS168" i="4"/>
  <c r="S168" i="4"/>
  <c r="Z160" i="4"/>
  <c r="AH160" i="4"/>
  <c r="AP160" i="4"/>
  <c r="AX160" i="4"/>
  <c r="BF160" i="4"/>
  <c r="BN160" i="4"/>
  <c r="BU160" i="4"/>
  <c r="AA160" i="4"/>
  <c r="AI160" i="4"/>
  <c r="AQ160" i="4"/>
  <c r="AY160" i="4"/>
  <c r="BG160" i="4"/>
  <c r="BO160" i="4"/>
  <c r="T160" i="4"/>
  <c r="AB160" i="4"/>
  <c r="AJ160" i="4"/>
  <c r="AR160" i="4"/>
  <c r="AZ160" i="4"/>
  <c r="BH160" i="4"/>
  <c r="BP160" i="4"/>
  <c r="U160" i="4"/>
  <c r="AC160" i="4"/>
  <c r="AK160" i="4"/>
  <c r="AS160" i="4"/>
  <c r="BA160" i="4"/>
  <c r="BI160" i="4"/>
  <c r="W160" i="4"/>
  <c r="AE160" i="4"/>
  <c r="AM160" i="4"/>
  <c r="AU160" i="4"/>
  <c r="BC160" i="4"/>
  <c r="BK160" i="4"/>
  <c r="BR160" i="4"/>
  <c r="AL160" i="4"/>
  <c r="BE160" i="4"/>
  <c r="AN160" i="4"/>
  <c r="BJ160" i="4"/>
  <c r="V160" i="4"/>
  <c r="AO160" i="4"/>
  <c r="BL160" i="4"/>
  <c r="X160" i="4"/>
  <c r="AT160" i="4"/>
  <c r="BM160" i="4"/>
  <c r="Y160" i="4"/>
  <c r="AV160" i="4"/>
  <c r="BQ160" i="4"/>
  <c r="AD160" i="4"/>
  <c r="AW160" i="4"/>
  <c r="BS160" i="4"/>
  <c r="AF160" i="4"/>
  <c r="AG160" i="4"/>
  <c r="BB160" i="4"/>
  <c r="BD160" i="4"/>
  <c r="BT160" i="4"/>
  <c r="S160" i="4"/>
  <c r="V152" i="4"/>
  <c r="AD152" i="4"/>
  <c r="AL152" i="4"/>
  <c r="W152" i="4"/>
  <c r="AE152" i="4"/>
  <c r="AM152" i="4"/>
  <c r="X152" i="4"/>
  <c r="AF152" i="4"/>
  <c r="AN152" i="4"/>
  <c r="Y152" i="4"/>
  <c r="AG152" i="4"/>
  <c r="AO152" i="4"/>
  <c r="Z152" i="4"/>
  <c r="AP152" i="4"/>
  <c r="AX152" i="4"/>
  <c r="BF152" i="4"/>
  <c r="BN152" i="4"/>
  <c r="BU152" i="4"/>
  <c r="AA152" i="4"/>
  <c r="AQ152" i="4"/>
  <c r="AY152" i="4"/>
  <c r="BG152" i="4"/>
  <c r="BO152" i="4"/>
  <c r="AB152" i="4"/>
  <c r="AR152" i="4"/>
  <c r="AZ152" i="4"/>
  <c r="BH152" i="4"/>
  <c r="BP152" i="4"/>
  <c r="AC152" i="4"/>
  <c r="AS152" i="4"/>
  <c r="BA152" i="4"/>
  <c r="BI152" i="4"/>
  <c r="AH152" i="4"/>
  <c r="AT152" i="4"/>
  <c r="BB152" i="4"/>
  <c r="BJ152" i="4"/>
  <c r="BQ152" i="4"/>
  <c r="AI152" i="4"/>
  <c r="AU152" i="4"/>
  <c r="BC152" i="4"/>
  <c r="BK152" i="4"/>
  <c r="BR152" i="4"/>
  <c r="AK152" i="4"/>
  <c r="BT152" i="4"/>
  <c r="AV152" i="4"/>
  <c r="AW152" i="4"/>
  <c r="BD152" i="4"/>
  <c r="BE152" i="4"/>
  <c r="T152" i="4"/>
  <c r="BL152" i="4"/>
  <c r="U152" i="4"/>
  <c r="AJ152" i="4"/>
  <c r="BM152" i="4"/>
  <c r="BS152" i="4"/>
  <c r="S152" i="4"/>
  <c r="W144" i="4"/>
  <c r="AE144" i="4"/>
  <c r="AM144" i="4"/>
  <c r="AU144" i="4"/>
  <c r="BC144" i="4"/>
  <c r="BK144" i="4"/>
  <c r="BR144" i="4"/>
  <c r="X144" i="4"/>
  <c r="AF144" i="4"/>
  <c r="AN144" i="4"/>
  <c r="AV144" i="4"/>
  <c r="BD144" i="4"/>
  <c r="BL144" i="4"/>
  <c r="BS144" i="4"/>
  <c r="Y144" i="4"/>
  <c r="AG144" i="4"/>
  <c r="AO144" i="4"/>
  <c r="AW144" i="4"/>
  <c r="BE144" i="4"/>
  <c r="BM144" i="4"/>
  <c r="BT144" i="4"/>
  <c r="AA144" i="4"/>
  <c r="AI144" i="4"/>
  <c r="AQ144" i="4"/>
  <c r="AY144" i="4"/>
  <c r="BG144" i="4"/>
  <c r="BO144" i="4"/>
  <c r="AC144" i="4"/>
  <c r="AS144" i="4"/>
  <c r="BI144" i="4"/>
  <c r="AD144" i="4"/>
  <c r="AT144" i="4"/>
  <c r="BJ144" i="4"/>
  <c r="AH144" i="4"/>
  <c r="AX144" i="4"/>
  <c r="BN144" i="4"/>
  <c r="T144" i="4"/>
  <c r="AJ144" i="4"/>
  <c r="AZ144" i="4"/>
  <c r="BP144" i="4"/>
  <c r="Z144" i="4"/>
  <c r="AP144" i="4"/>
  <c r="BF144" i="4"/>
  <c r="BU144" i="4"/>
  <c r="AB144" i="4"/>
  <c r="AR144" i="4"/>
  <c r="BH144" i="4"/>
  <c r="BQ144" i="4"/>
  <c r="U144" i="4"/>
  <c r="V144" i="4"/>
  <c r="AK144" i="4"/>
  <c r="AL144" i="4"/>
  <c r="BA144" i="4"/>
  <c r="BB144" i="4"/>
  <c r="S144" i="4"/>
  <c r="W136" i="4"/>
  <c r="AE136" i="4"/>
  <c r="AM136" i="4"/>
  <c r="AU136" i="4"/>
  <c r="BC136" i="4"/>
  <c r="BK136" i="4"/>
  <c r="BR136" i="4"/>
  <c r="X136" i="4"/>
  <c r="AF136" i="4"/>
  <c r="AN136" i="4"/>
  <c r="AV136" i="4"/>
  <c r="BD136" i="4"/>
  <c r="BL136" i="4"/>
  <c r="BS136" i="4"/>
  <c r="Y136" i="4"/>
  <c r="AG136" i="4"/>
  <c r="AO136" i="4"/>
  <c r="AW136" i="4"/>
  <c r="BE136" i="4"/>
  <c r="BM136" i="4"/>
  <c r="BT136" i="4"/>
  <c r="AA136" i="4"/>
  <c r="AI136" i="4"/>
  <c r="AQ136" i="4"/>
  <c r="AY136" i="4"/>
  <c r="BG136" i="4"/>
  <c r="BO136" i="4"/>
  <c r="U136" i="4"/>
  <c r="AK136" i="4"/>
  <c r="BA136" i="4"/>
  <c r="V136" i="4"/>
  <c r="AL136" i="4"/>
  <c r="BB136" i="4"/>
  <c r="BQ136" i="4"/>
  <c r="Z136" i="4"/>
  <c r="AP136" i="4"/>
  <c r="BF136" i="4"/>
  <c r="BU136" i="4"/>
  <c r="AB136" i="4"/>
  <c r="AR136" i="4"/>
  <c r="BH136" i="4"/>
  <c r="AH136" i="4"/>
  <c r="AX136" i="4"/>
  <c r="BN136" i="4"/>
  <c r="T136" i="4"/>
  <c r="AJ136" i="4"/>
  <c r="AZ136" i="4"/>
  <c r="BP136" i="4"/>
  <c r="BJ136" i="4"/>
  <c r="AC136" i="4"/>
  <c r="AD136" i="4"/>
  <c r="AS136" i="4"/>
  <c r="AT136" i="4"/>
  <c r="BI136" i="4"/>
  <c r="S136" i="4"/>
  <c r="U120" i="4"/>
  <c r="AC120" i="4"/>
  <c r="AK120" i="4"/>
  <c r="AS120" i="4"/>
  <c r="BA120" i="4"/>
  <c r="BI120" i="4"/>
  <c r="V120" i="4"/>
  <c r="AD120" i="4"/>
  <c r="AL120" i="4"/>
  <c r="AT120" i="4"/>
  <c r="BB120" i="4"/>
  <c r="BJ120" i="4"/>
  <c r="BQ120" i="4"/>
  <c r="W120" i="4"/>
  <c r="AE120" i="4"/>
  <c r="AM120" i="4"/>
  <c r="AU120" i="4"/>
  <c r="BC120" i="4"/>
  <c r="BK120" i="4"/>
  <c r="BR120" i="4"/>
  <c r="AA120" i="4"/>
  <c r="AO120" i="4"/>
  <c r="AZ120" i="4"/>
  <c r="BN120" i="4"/>
  <c r="AB120" i="4"/>
  <c r="AP120" i="4"/>
  <c r="BD120" i="4"/>
  <c r="BO120" i="4"/>
  <c r="AF120" i="4"/>
  <c r="AQ120" i="4"/>
  <c r="BE120" i="4"/>
  <c r="BP120" i="4"/>
  <c r="AG120" i="4"/>
  <c r="AR120" i="4"/>
  <c r="BF120" i="4"/>
  <c r="BS120" i="4"/>
  <c r="T120" i="4"/>
  <c r="AH120" i="4"/>
  <c r="AV120" i="4"/>
  <c r="BG120" i="4"/>
  <c r="BT120" i="4"/>
  <c r="Y120" i="4"/>
  <c r="AJ120" i="4"/>
  <c r="AX120" i="4"/>
  <c r="BL120" i="4"/>
  <c r="X120" i="4"/>
  <c r="BU120" i="4"/>
  <c r="Z120" i="4"/>
  <c r="AI120" i="4"/>
  <c r="AW120" i="4"/>
  <c r="BH120" i="4"/>
  <c r="BM120" i="4"/>
  <c r="AN120" i="4"/>
  <c r="AY120" i="4"/>
  <c r="S120" i="4"/>
  <c r="Z131" i="4"/>
  <c r="AH131" i="4"/>
  <c r="AP131" i="4"/>
  <c r="AX131" i="4"/>
  <c r="T131" i="4"/>
  <c r="AB131" i="4"/>
  <c r="U131" i="4"/>
  <c r="AC131" i="4"/>
  <c r="AK131" i="4"/>
  <c r="AS131" i="4"/>
  <c r="BA131" i="4"/>
  <c r="Y131" i="4"/>
  <c r="AL131" i="4"/>
  <c r="AV131" i="4"/>
  <c r="BF131" i="4"/>
  <c r="BN131" i="4"/>
  <c r="BU131" i="4"/>
  <c r="AA131" i="4"/>
  <c r="AM131" i="4"/>
  <c r="AW131" i="4"/>
  <c r="BG131" i="4"/>
  <c r="BO131" i="4"/>
  <c r="AD131" i="4"/>
  <c r="AN131" i="4"/>
  <c r="AY131" i="4"/>
  <c r="BH131" i="4"/>
  <c r="BP131" i="4"/>
  <c r="AF131" i="4"/>
  <c r="AQ131" i="4"/>
  <c r="BB131" i="4"/>
  <c r="BJ131" i="4"/>
  <c r="BQ131" i="4"/>
  <c r="AI131" i="4"/>
  <c r="BD131" i="4"/>
  <c r="BS131" i="4"/>
  <c r="AJ131" i="4"/>
  <c r="BE131" i="4"/>
  <c r="BT131" i="4"/>
  <c r="AO131" i="4"/>
  <c r="BI131" i="4"/>
  <c r="V131" i="4"/>
  <c r="AR131" i="4"/>
  <c r="BK131" i="4"/>
  <c r="AE131" i="4"/>
  <c r="AZ131" i="4"/>
  <c r="AG131" i="4"/>
  <c r="BC131" i="4"/>
  <c r="BR131" i="4"/>
  <c r="W131" i="4"/>
  <c r="X131" i="4"/>
  <c r="AT131" i="4"/>
  <c r="AU131" i="4"/>
  <c r="BL131" i="4"/>
  <c r="BM131" i="4"/>
  <c r="S131" i="4"/>
  <c r="U112" i="4"/>
  <c r="AC112" i="4"/>
  <c r="AK112" i="4"/>
  <c r="AS112" i="4"/>
  <c r="BA112" i="4"/>
  <c r="BI112" i="4"/>
  <c r="V112" i="4"/>
  <c r="AD112" i="4"/>
  <c r="AL112" i="4"/>
  <c r="AT112" i="4"/>
  <c r="BB112" i="4"/>
  <c r="BJ112" i="4"/>
  <c r="BQ112" i="4"/>
  <c r="W112" i="4"/>
  <c r="AE112" i="4"/>
  <c r="AM112" i="4"/>
  <c r="AU112" i="4"/>
  <c r="BC112" i="4"/>
  <c r="BK112" i="4"/>
  <c r="BR112" i="4"/>
  <c r="AG112" i="4"/>
  <c r="AR112" i="4"/>
  <c r="BF112" i="4"/>
  <c r="BS112" i="4"/>
  <c r="T112" i="4"/>
  <c r="AH112" i="4"/>
  <c r="AV112" i="4"/>
  <c r="BG112" i="4"/>
  <c r="BT112" i="4"/>
  <c r="X112" i="4"/>
  <c r="AI112" i="4"/>
  <c r="AW112" i="4"/>
  <c r="BH112" i="4"/>
  <c r="BU112" i="4"/>
  <c r="Y112" i="4"/>
  <c r="AJ112" i="4"/>
  <c r="AX112" i="4"/>
  <c r="BL112" i="4"/>
  <c r="Z112" i="4"/>
  <c r="AN112" i="4"/>
  <c r="AY112" i="4"/>
  <c r="BM112" i="4"/>
  <c r="AB112" i="4"/>
  <c r="AP112" i="4"/>
  <c r="BD112" i="4"/>
  <c r="BO112" i="4"/>
  <c r="AZ112" i="4"/>
  <c r="BE112" i="4"/>
  <c r="BN112" i="4"/>
  <c r="AA112" i="4"/>
  <c r="AF112" i="4"/>
  <c r="BP112" i="4"/>
  <c r="AO112" i="4"/>
  <c r="AQ112" i="4"/>
  <c r="S112" i="4"/>
  <c r="V87" i="4"/>
  <c r="AD87" i="4"/>
  <c r="AL87" i="4"/>
  <c r="AT87" i="4"/>
  <c r="BB87" i="4"/>
  <c r="BJ87" i="4"/>
  <c r="BQ87" i="4"/>
  <c r="X87" i="4"/>
  <c r="AF87" i="4"/>
  <c r="AN87" i="4"/>
  <c r="AV87" i="4"/>
  <c r="BD87" i="4"/>
  <c r="BL87" i="4"/>
  <c r="BS87" i="4"/>
  <c r="AA87" i="4"/>
  <c r="AI87" i="4"/>
  <c r="AQ87" i="4"/>
  <c r="AY87" i="4"/>
  <c r="BG87" i="4"/>
  <c r="BO87" i="4"/>
  <c r="T87" i="4"/>
  <c r="AB87" i="4"/>
  <c r="AJ87" i="4"/>
  <c r="AR87" i="4"/>
  <c r="AZ87" i="4"/>
  <c r="BH87" i="4"/>
  <c r="BP87" i="4"/>
  <c r="W87" i="4"/>
  <c r="AM87" i="4"/>
  <c r="BC87" i="4"/>
  <c r="BR87" i="4"/>
  <c r="Y87" i="4"/>
  <c r="AO87" i="4"/>
  <c r="BE87" i="4"/>
  <c r="BT87" i="4"/>
  <c r="Z87" i="4"/>
  <c r="AP87" i="4"/>
  <c r="BF87" i="4"/>
  <c r="BU87" i="4"/>
  <c r="AE87" i="4"/>
  <c r="AU87" i="4"/>
  <c r="BK87" i="4"/>
  <c r="AG87" i="4"/>
  <c r="AW87" i="4"/>
  <c r="BM87" i="4"/>
  <c r="AC87" i="4"/>
  <c r="AH87" i="4"/>
  <c r="AK87" i="4"/>
  <c r="AS87" i="4"/>
  <c r="AX87" i="4"/>
  <c r="BN87" i="4"/>
  <c r="BA87" i="4"/>
  <c r="U87" i="4"/>
  <c r="BI87" i="4"/>
  <c r="S87" i="4"/>
  <c r="V79" i="4"/>
  <c r="AD79" i="4"/>
  <c r="AL79" i="4"/>
  <c r="AT79" i="4"/>
  <c r="BB79" i="4"/>
  <c r="BJ79" i="4"/>
  <c r="BQ79" i="4"/>
  <c r="X79" i="4"/>
  <c r="AF79" i="4"/>
  <c r="AN79" i="4"/>
  <c r="AV79" i="4"/>
  <c r="BD79" i="4"/>
  <c r="BL79" i="4"/>
  <c r="BS79" i="4"/>
  <c r="Y79" i="4"/>
  <c r="AG79" i="4"/>
  <c r="AO79" i="4"/>
  <c r="AW79" i="4"/>
  <c r="BE79" i="4"/>
  <c r="BM79" i="4"/>
  <c r="BT79" i="4"/>
  <c r="AA79" i="4"/>
  <c r="AI79" i="4"/>
  <c r="AQ79" i="4"/>
  <c r="AY79" i="4"/>
  <c r="BG79" i="4"/>
  <c r="BO79" i="4"/>
  <c r="T79" i="4"/>
  <c r="AB79" i="4"/>
  <c r="AJ79" i="4"/>
  <c r="AR79" i="4"/>
  <c r="AZ79" i="4"/>
  <c r="BH79" i="4"/>
  <c r="BP79" i="4"/>
  <c r="U79" i="4"/>
  <c r="AP79" i="4"/>
  <c r="BK79" i="4"/>
  <c r="W79" i="4"/>
  <c r="AS79" i="4"/>
  <c r="BN79" i="4"/>
  <c r="Z79" i="4"/>
  <c r="AU79" i="4"/>
  <c r="AE79" i="4"/>
  <c r="BA79" i="4"/>
  <c r="BU79" i="4"/>
  <c r="AH79" i="4"/>
  <c r="BC79" i="4"/>
  <c r="AX79" i="4"/>
  <c r="BF79" i="4"/>
  <c r="BI79" i="4"/>
  <c r="BR79" i="4"/>
  <c r="AC79" i="4"/>
  <c r="AK79" i="4"/>
  <c r="AM79" i="4"/>
  <c r="S79" i="4"/>
  <c r="T103" i="4"/>
  <c r="AB103" i="4"/>
  <c r="AJ103" i="4"/>
  <c r="AR103" i="4"/>
  <c r="AZ103" i="4"/>
  <c r="BH103" i="4"/>
  <c r="BP103" i="4"/>
  <c r="U103" i="4"/>
  <c r="AC103" i="4"/>
  <c r="AK103" i="4"/>
  <c r="AS103" i="4"/>
  <c r="BA103" i="4"/>
  <c r="BI103" i="4"/>
  <c r="V103" i="4"/>
  <c r="AD103" i="4"/>
  <c r="AL103" i="4"/>
  <c r="AT103" i="4"/>
  <c r="BB103" i="4"/>
  <c r="BJ103" i="4"/>
  <c r="BQ103" i="4"/>
  <c r="X103" i="4"/>
  <c r="AF103" i="4"/>
  <c r="AN103" i="4"/>
  <c r="AV103" i="4"/>
  <c r="BD103" i="4"/>
  <c r="BL103" i="4"/>
  <c r="BS103" i="4"/>
  <c r="Y103" i="4"/>
  <c r="AG103" i="4"/>
  <c r="AO103" i="4"/>
  <c r="AW103" i="4"/>
  <c r="BE103" i="4"/>
  <c r="BM103" i="4"/>
  <c r="BT103" i="4"/>
  <c r="AA103" i="4"/>
  <c r="AX103" i="4"/>
  <c r="BR103" i="4"/>
  <c r="AE103" i="4"/>
  <c r="AY103" i="4"/>
  <c r="BU103" i="4"/>
  <c r="AH103" i="4"/>
  <c r="BC103" i="4"/>
  <c r="BF103" i="4"/>
  <c r="W103" i="4"/>
  <c r="BG103" i="4"/>
  <c r="Z103" i="4"/>
  <c r="BK103" i="4"/>
  <c r="AI103" i="4"/>
  <c r="BN103" i="4"/>
  <c r="AM103" i="4"/>
  <c r="BO103" i="4"/>
  <c r="AQ103" i="4"/>
  <c r="AP103" i="4"/>
  <c r="AU103" i="4"/>
  <c r="S103" i="4"/>
  <c r="T95" i="4"/>
  <c r="AB95" i="4"/>
  <c r="AJ95" i="4"/>
  <c r="AR95" i="4"/>
  <c r="AZ95" i="4"/>
  <c r="BH95" i="4"/>
  <c r="BP95" i="4"/>
  <c r="U95" i="4"/>
  <c r="AC95" i="4"/>
  <c r="AK95" i="4"/>
  <c r="AS95" i="4"/>
  <c r="BA95" i="4"/>
  <c r="BI95" i="4"/>
  <c r="V95" i="4"/>
  <c r="AD95" i="4"/>
  <c r="AL95" i="4"/>
  <c r="AT95" i="4"/>
  <c r="BB95" i="4"/>
  <c r="BJ95" i="4"/>
  <c r="BQ95" i="4"/>
  <c r="X95" i="4"/>
  <c r="AF95" i="4"/>
  <c r="AN95" i="4"/>
  <c r="AV95" i="4"/>
  <c r="BD95" i="4"/>
  <c r="BL95" i="4"/>
  <c r="BS95" i="4"/>
  <c r="Y95" i="4"/>
  <c r="AG95" i="4"/>
  <c r="AO95" i="4"/>
  <c r="AW95" i="4"/>
  <c r="BE95" i="4"/>
  <c r="BM95" i="4"/>
  <c r="BT95" i="4"/>
  <c r="AP95" i="4"/>
  <c r="BK95" i="4"/>
  <c r="W95" i="4"/>
  <c r="AQ95" i="4"/>
  <c r="BN95" i="4"/>
  <c r="Z95" i="4"/>
  <c r="AU95" i="4"/>
  <c r="BO95" i="4"/>
  <c r="AY95" i="4"/>
  <c r="BC95" i="4"/>
  <c r="AA95" i="4"/>
  <c r="BF95" i="4"/>
  <c r="AE95" i="4"/>
  <c r="BG95" i="4"/>
  <c r="AH95" i="4"/>
  <c r="BR95" i="4"/>
  <c r="AM95" i="4"/>
  <c r="AI95" i="4"/>
  <c r="BU95" i="4"/>
  <c r="AX95" i="4"/>
  <c r="S95" i="4"/>
  <c r="V72" i="4"/>
  <c r="AD72" i="4"/>
  <c r="AL72" i="4"/>
  <c r="AT72" i="4"/>
  <c r="BB72" i="4"/>
  <c r="BJ72" i="4"/>
  <c r="BQ72" i="4"/>
  <c r="W72" i="4"/>
  <c r="AE72" i="4"/>
  <c r="AM72" i="4"/>
  <c r="AU72" i="4"/>
  <c r="BC72" i="4"/>
  <c r="BK72" i="4"/>
  <c r="BR72" i="4"/>
  <c r="Y72" i="4"/>
  <c r="AG72" i="4"/>
  <c r="AO72" i="4"/>
  <c r="AW72" i="4"/>
  <c r="BE72" i="4"/>
  <c r="BM72" i="4"/>
  <c r="BT72" i="4"/>
  <c r="Z72" i="4"/>
  <c r="AH72" i="4"/>
  <c r="AP72" i="4"/>
  <c r="AX72" i="4"/>
  <c r="BF72" i="4"/>
  <c r="BN72" i="4"/>
  <c r="BU72" i="4"/>
  <c r="T72" i="4"/>
  <c r="AB72" i="4"/>
  <c r="AJ72" i="4"/>
  <c r="AR72" i="4"/>
  <c r="AZ72" i="4"/>
  <c r="BH72" i="4"/>
  <c r="BP72" i="4"/>
  <c r="U72" i="4"/>
  <c r="AQ72" i="4"/>
  <c r="BL72" i="4"/>
  <c r="AA72" i="4"/>
  <c r="AV72" i="4"/>
  <c r="AC72" i="4"/>
  <c r="AY72" i="4"/>
  <c r="BS72" i="4"/>
  <c r="AI72" i="4"/>
  <c r="BD72" i="4"/>
  <c r="AK72" i="4"/>
  <c r="BG72" i="4"/>
  <c r="BO72" i="4"/>
  <c r="X72" i="4"/>
  <c r="AN72" i="4"/>
  <c r="AS72" i="4"/>
  <c r="AF72" i="4"/>
  <c r="BA72" i="4"/>
  <c r="BI72" i="4"/>
  <c r="S72" i="4"/>
  <c r="V64" i="4"/>
  <c r="AD64" i="4"/>
  <c r="AL64" i="4"/>
  <c r="AT64" i="4"/>
  <c r="BB64" i="4"/>
  <c r="BJ64" i="4"/>
  <c r="BQ64" i="4"/>
  <c r="W64" i="4"/>
  <c r="AE64" i="4"/>
  <c r="AM64" i="4"/>
  <c r="AU64" i="4"/>
  <c r="BC64" i="4"/>
  <c r="BK64" i="4"/>
  <c r="BR64" i="4"/>
  <c r="X64" i="4"/>
  <c r="AF64" i="4"/>
  <c r="AN64" i="4"/>
  <c r="AV64" i="4"/>
  <c r="BD64" i="4"/>
  <c r="BL64" i="4"/>
  <c r="BS64" i="4"/>
  <c r="Y64" i="4"/>
  <c r="AG64" i="4"/>
  <c r="AO64" i="4"/>
  <c r="AW64" i="4"/>
  <c r="BE64" i="4"/>
  <c r="BM64" i="4"/>
  <c r="BT64" i="4"/>
  <c r="Z64" i="4"/>
  <c r="AH64" i="4"/>
  <c r="AP64" i="4"/>
  <c r="AX64" i="4"/>
  <c r="BF64" i="4"/>
  <c r="BN64" i="4"/>
  <c r="BU64" i="4"/>
  <c r="T64" i="4"/>
  <c r="AB64" i="4"/>
  <c r="AJ64" i="4"/>
  <c r="AR64" i="4"/>
  <c r="AZ64" i="4"/>
  <c r="BH64" i="4"/>
  <c r="BP64" i="4"/>
  <c r="AY64" i="4"/>
  <c r="AA64" i="4"/>
  <c r="BG64" i="4"/>
  <c r="AC64" i="4"/>
  <c r="BI64" i="4"/>
  <c r="AI64" i="4"/>
  <c r="AK64" i="4"/>
  <c r="AQ64" i="4"/>
  <c r="AS64" i="4"/>
  <c r="BA64" i="4"/>
  <c r="U64" i="4"/>
  <c r="BO64" i="4"/>
  <c r="S64" i="4"/>
  <c r="V56" i="4"/>
  <c r="AD56" i="4"/>
  <c r="AL56" i="4"/>
  <c r="AT56" i="4"/>
  <c r="BB56" i="4"/>
  <c r="BJ56" i="4"/>
  <c r="BQ56" i="4"/>
  <c r="W56" i="4"/>
  <c r="AE56" i="4"/>
  <c r="AM56" i="4"/>
  <c r="AU56" i="4"/>
  <c r="BC56" i="4"/>
  <c r="BK56" i="4"/>
  <c r="BR56" i="4"/>
  <c r="X56" i="4"/>
  <c r="AF56" i="4"/>
  <c r="AN56" i="4"/>
  <c r="AV56" i="4"/>
  <c r="BD56" i="4"/>
  <c r="BL56" i="4"/>
  <c r="BS56" i="4"/>
  <c r="Y56" i="4"/>
  <c r="AG56" i="4"/>
  <c r="AO56" i="4"/>
  <c r="AW56" i="4"/>
  <c r="BE56" i="4"/>
  <c r="BM56" i="4"/>
  <c r="BT56" i="4"/>
  <c r="Z56" i="4"/>
  <c r="AH56" i="4"/>
  <c r="AP56" i="4"/>
  <c r="AX56" i="4"/>
  <c r="BF56" i="4"/>
  <c r="BN56" i="4"/>
  <c r="BU56" i="4"/>
  <c r="T56" i="4"/>
  <c r="AB56" i="4"/>
  <c r="AJ56" i="4"/>
  <c r="AR56" i="4"/>
  <c r="AZ56" i="4"/>
  <c r="BH56" i="4"/>
  <c r="BP56" i="4"/>
  <c r="AQ56" i="4"/>
  <c r="AS56" i="4"/>
  <c r="AY56" i="4"/>
  <c r="U56" i="4"/>
  <c r="BA56" i="4"/>
  <c r="AA56" i="4"/>
  <c r="BG56" i="4"/>
  <c r="AC56" i="4"/>
  <c r="BI56" i="4"/>
  <c r="AI56" i="4"/>
  <c r="BO56" i="4"/>
  <c r="AK56" i="4"/>
  <c r="S56" i="4"/>
  <c r="Y48" i="4"/>
  <c r="AG48" i="4"/>
  <c r="AO48" i="4"/>
  <c r="AW48" i="4"/>
  <c r="BE48" i="4"/>
  <c r="BM48" i="4"/>
  <c r="BT48" i="4"/>
  <c r="U48" i="4"/>
  <c r="AC48" i="4"/>
  <c r="AK48" i="4"/>
  <c r="AS48" i="4"/>
  <c r="BA48" i="4"/>
  <c r="BI48" i="4"/>
  <c r="AB48" i="4"/>
  <c r="AM48" i="4"/>
  <c r="AX48" i="4"/>
  <c r="BH48" i="4"/>
  <c r="BR48" i="4"/>
  <c r="AD48" i="4"/>
  <c r="AN48" i="4"/>
  <c r="AY48" i="4"/>
  <c r="BJ48" i="4"/>
  <c r="BS48" i="4"/>
  <c r="T48" i="4"/>
  <c r="AE48" i="4"/>
  <c r="AP48" i="4"/>
  <c r="AZ48" i="4"/>
  <c r="BK48" i="4"/>
  <c r="BU48" i="4"/>
  <c r="V48" i="4"/>
  <c r="AF48" i="4"/>
  <c r="AQ48" i="4"/>
  <c r="BB48" i="4"/>
  <c r="BL48" i="4"/>
  <c r="W48" i="4"/>
  <c r="AH48" i="4"/>
  <c r="AR48" i="4"/>
  <c r="BC48" i="4"/>
  <c r="BN48" i="4"/>
  <c r="Z48" i="4"/>
  <c r="AJ48" i="4"/>
  <c r="AU48" i="4"/>
  <c r="BF48" i="4"/>
  <c r="BP48" i="4"/>
  <c r="BD48" i="4"/>
  <c r="BG48" i="4"/>
  <c r="X48" i="4"/>
  <c r="BO48" i="4"/>
  <c r="AA48" i="4"/>
  <c r="BQ48" i="4"/>
  <c r="AI48" i="4"/>
  <c r="AT48" i="4"/>
  <c r="AL48" i="4"/>
  <c r="AV48" i="4"/>
  <c r="S48" i="4"/>
  <c r="Z40" i="4"/>
  <c r="AH40" i="4"/>
  <c r="AP40" i="4"/>
  <c r="AX40" i="4"/>
  <c r="BF40" i="4"/>
  <c r="BN40" i="4"/>
  <c r="BU40" i="4"/>
  <c r="V40" i="4"/>
  <c r="AD40" i="4"/>
  <c r="AL40" i="4"/>
  <c r="AT40" i="4"/>
  <c r="BB40" i="4"/>
  <c r="BJ40" i="4"/>
  <c r="BQ40" i="4"/>
  <c r="AC40" i="4"/>
  <c r="AN40" i="4"/>
  <c r="AY40" i="4"/>
  <c r="BI40" i="4"/>
  <c r="BS40" i="4"/>
  <c r="T40" i="4"/>
  <c r="AE40" i="4"/>
  <c r="AO40" i="4"/>
  <c r="AZ40" i="4"/>
  <c r="BK40" i="4"/>
  <c r="BT40" i="4"/>
  <c r="W40" i="4"/>
  <c r="AG40" i="4"/>
  <c r="AR40" i="4"/>
  <c r="BC40" i="4"/>
  <c r="BM40" i="4"/>
  <c r="X40" i="4"/>
  <c r="AI40" i="4"/>
  <c r="AS40" i="4"/>
  <c r="BD40" i="4"/>
  <c r="BO40" i="4"/>
  <c r="AB40" i="4"/>
  <c r="AW40" i="4"/>
  <c r="BR40" i="4"/>
  <c r="AF40" i="4"/>
  <c r="BA40" i="4"/>
  <c r="AJ40" i="4"/>
  <c r="BE40" i="4"/>
  <c r="AK40" i="4"/>
  <c r="BG40" i="4"/>
  <c r="AM40" i="4"/>
  <c r="BH40" i="4"/>
  <c r="Y40" i="4"/>
  <c r="AU40" i="4"/>
  <c r="BP40" i="4"/>
  <c r="AQ40" i="4"/>
  <c r="AV40" i="4"/>
  <c r="BL40" i="4"/>
  <c r="U40" i="4"/>
  <c r="AA40" i="4"/>
  <c r="S40" i="4"/>
  <c r="V32" i="4"/>
  <c r="AD32" i="4"/>
  <c r="AL32" i="4"/>
  <c r="AT32" i="4"/>
  <c r="BB32" i="4"/>
  <c r="BJ32" i="4"/>
  <c r="BQ32" i="4"/>
  <c r="W32" i="4"/>
  <c r="AE32" i="4"/>
  <c r="AM32" i="4"/>
  <c r="AU32" i="4"/>
  <c r="BC32" i="4"/>
  <c r="BK32" i="4"/>
  <c r="BR32" i="4"/>
  <c r="X32" i="4"/>
  <c r="AF32" i="4"/>
  <c r="AN32" i="4"/>
  <c r="AV32" i="4"/>
  <c r="BD32" i="4"/>
  <c r="BL32" i="4"/>
  <c r="BS32" i="4"/>
  <c r="Z32" i="4"/>
  <c r="AK32" i="4"/>
  <c r="AY32" i="4"/>
  <c r="BM32" i="4"/>
  <c r="AA32" i="4"/>
  <c r="AO32" i="4"/>
  <c r="AZ32" i="4"/>
  <c r="BN32" i="4"/>
  <c r="AC32" i="4"/>
  <c r="AQ32" i="4"/>
  <c r="BE32" i="4"/>
  <c r="BP32" i="4"/>
  <c r="AG32" i="4"/>
  <c r="AR32" i="4"/>
  <c r="BF32" i="4"/>
  <c r="AP32" i="4"/>
  <c r="BO32" i="4"/>
  <c r="T32" i="4"/>
  <c r="AS32" i="4"/>
  <c r="BT32" i="4"/>
  <c r="Y32" i="4"/>
  <c r="AX32" i="4"/>
  <c r="AB32" i="4"/>
  <c r="BA32" i="4"/>
  <c r="AJ32" i="4"/>
  <c r="AW32" i="4"/>
  <c r="BG32" i="4"/>
  <c r="BH32" i="4"/>
  <c r="BI32" i="4"/>
  <c r="AH32" i="4"/>
  <c r="U32" i="4"/>
  <c r="BU32" i="4"/>
  <c r="AI32" i="4"/>
  <c r="S32" i="4"/>
  <c r="W24" i="4"/>
  <c r="AE24" i="4"/>
  <c r="AM24" i="4"/>
  <c r="AU24" i="4"/>
  <c r="Z24" i="4"/>
  <c r="AH24" i="4"/>
  <c r="AP24" i="4"/>
  <c r="AX24" i="4"/>
  <c r="T24" i="4"/>
  <c r="AD24" i="4"/>
  <c r="AO24" i="4"/>
  <c r="AZ24" i="4"/>
  <c r="BH24" i="4"/>
  <c r="BP24" i="4"/>
  <c r="U24" i="4"/>
  <c r="AF24" i="4"/>
  <c r="AQ24" i="4"/>
  <c r="BA24" i="4"/>
  <c r="BI24" i="4"/>
  <c r="V24" i="4"/>
  <c r="AG24" i="4"/>
  <c r="AR24" i="4"/>
  <c r="BB24" i="4"/>
  <c r="BJ24" i="4"/>
  <c r="BQ24" i="4"/>
  <c r="AA24" i="4"/>
  <c r="AS24" i="4"/>
  <c r="BF24" i="4"/>
  <c r="BS24" i="4"/>
  <c r="AB24" i="4"/>
  <c r="AT24" i="4"/>
  <c r="BG24" i="4"/>
  <c r="BT24" i="4"/>
  <c r="AC24" i="4"/>
  <c r="AV24" i="4"/>
  <c r="BK24" i="4"/>
  <c r="BU24" i="4"/>
  <c r="AJ24" i="4"/>
  <c r="BE24" i="4"/>
  <c r="AK24" i="4"/>
  <c r="BL24" i="4"/>
  <c r="AN24" i="4"/>
  <c r="BN24" i="4"/>
  <c r="AW24" i="4"/>
  <c r="BO24" i="4"/>
  <c r="AL24" i="4"/>
  <c r="AY24" i="4"/>
  <c r="BD24" i="4"/>
  <c r="BM24" i="4"/>
  <c r="X24" i="4"/>
  <c r="Y24" i="4"/>
  <c r="AI24" i="4"/>
  <c r="BR24" i="4"/>
  <c r="BC24" i="4"/>
  <c r="S24" i="4"/>
  <c r="W16" i="4"/>
  <c r="AE16" i="4"/>
  <c r="AM16" i="4"/>
  <c r="AU16" i="4"/>
  <c r="BC16" i="4"/>
  <c r="BK16" i="4"/>
  <c r="BR16" i="4"/>
  <c r="X16" i="4"/>
  <c r="AF16" i="4"/>
  <c r="AN16" i="4"/>
  <c r="AV16" i="4"/>
  <c r="BD16" i="4"/>
  <c r="BL16" i="4"/>
  <c r="Z16" i="4"/>
  <c r="AH16" i="4"/>
  <c r="AP16" i="4"/>
  <c r="AX16" i="4"/>
  <c r="BF16" i="4"/>
  <c r="BN16" i="4"/>
  <c r="BU16" i="4"/>
  <c r="AA16" i="4"/>
  <c r="AI16" i="4"/>
  <c r="AQ16" i="4"/>
  <c r="AY16" i="4"/>
  <c r="BG16" i="4"/>
  <c r="BO16" i="4"/>
  <c r="AG16" i="4"/>
  <c r="AW16" i="4"/>
  <c r="BM16" i="4"/>
  <c r="T16" i="4"/>
  <c r="AJ16" i="4"/>
  <c r="AZ16" i="4"/>
  <c r="BP16" i="4"/>
  <c r="U16" i="4"/>
  <c r="AK16" i="4"/>
  <c r="BA16" i="4"/>
  <c r="AO16" i="4"/>
  <c r="BJ16" i="4"/>
  <c r="AR16" i="4"/>
  <c r="BQ16" i="4"/>
  <c r="V16" i="4"/>
  <c r="AS16" i="4"/>
  <c r="BS16" i="4"/>
  <c r="AL16" i="4"/>
  <c r="AT16" i="4"/>
  <c r="BE16" i="4"/>
  <c r="Y16" i="4"/>
  <c r="BH16" i="4"/>
  <c r="BB16" i="4"/>
  <c r="BI16" i="4"/>
  <c r="AD16" i="4"/>
  <c r="BT16" i="4"/>
  <c r="AB16" i="4"/>
  <c r="AC16" i="4"/>
  <c r="S16" i="4"/>
  <c r="Y8" i="4"/>
  <c r="AG8" i="4"/>
  <c r="AO8" i="4"/>
  <c r="AW8" i="4"/>
  <c r="BE8" i="4"/>
  <c r="BM8" i="4"/>
  <c r="BT8" i="4"/>
  <c r="AA8" i="4"/>
  <c r="AI8" i="4"/>
  <c r="AQ8" i="4"/>
  <c r="AY8" i="4"/>
  <c r="BG8" i="4"/>
  <c r="BO8" i="4"/>
  <c r="T8" i="4"/>
  <c r="AB8" i="4"/>
  <c r="AJ8" i="4"/>
  <c r="AR8" i="4"/>
  <c r="AZ8" i="4"/>
  <c r="BH8" i="4"/>
  <c r="BP8" i="4"/>
  <c r="U8" i="4"/>
  <c r="AC8" i="4"/>
  <c r="AK8" i="4"/>
  <c r="AS8" i="4"/>
  <c r="BA8" i="4"/>
  <c r="BI8" i="4"/>
  <c r="V8" i="4"/>
  <c r="AD8" i="4"/>
  <c r="AL8" i="4"/>
  <c r="AT8" i="4"/>
  <c r="BB8" i="4"/>
  <c r="BJ8" i="4"/>
  <c r="BQ8" i="4"/>
  <c r="W8" i="4"/>
  <c r="AE8" i="4"/>
  <c r="AM8" i="4"/>
  <c r="AU8" i="4"/>
  <c r="BC8" i="4"/>
  <c r="BK8" i="4"/>
  <c r="BR8" i="4"/>
  <c r="AN8" i="4"/>
  <c r="BS8" i="4"/>
  <c r="AP8" i="4"/>
  <c r="BU8" i="4"/>
  <c r="AX8" i="4"/>
  <c r="X8" i="4"/>
  <c r="BD8" i="4"/>
  <c r="Z8" i="4"/>
  <c r="BF8" i="4"/>
  <c r="AV8" i="4"/>
  <c r="BL8" i="4"/>
  <c r="BN8" i="4"/>
  <c r="AF8" i="4"/>
  <c r="AH8" i="4"/>
  <c r="S8" i="4"/>
  <c r="W657" i="4"/>
  <c r="AE657" i="4"/>
  <c r="AM657" i="4"/>
  <c r="AU657" i="4"/>
  <c r="BC657" i="4"/>
  <c r="BK657" i="4"/>
  <c r="BR657" i="4"/>
  <c r="S657" i="4"/>
  <c r="V657" i="4"/>
  <c r="X657" i="4"/>
  <c r="AF657" i="4"/>
  <c r="AN657" i="4"/>
  <c r="AV657" i="4"/>
  <c r="BD657" i="4"/>
  <c r="BL657" i="4"/>
  <c r="BS657" i="4"/>
  <c r="AD657" i="4"/>
  <c r="BJ657" i="4"/>
  <c r="Y657" i="4"/>
  <c r="AG657" i="4"/>
  <c r="AO657" i="4"/>
  <c r="AW657" i="4"/>
  <c r="BE657" i="4"/>
  <c r="BM657" i="4"/>
  <c r="BT657" i="4"/>
  <c r="BB657" i="4"/>
  <c r="Z657" i="4"/>
  <c r="AH657" i="4"/>
  <c r="AP657" i="4"/>
  <c r="AX657" i="4"/>
  <c r="BF657" i="4"/>
  <c r="BN657" i="4"/>
  <c r="BU657" i="4"/>
  <c r="AL657" i="4"/>
  <c r="BQ657" i="4"/>
  <c r="AA657" i="4"/>
  <c r="AI657" i="4"/>
  <c r="AQ657" i="4"/>
  <c r="AY657" i="4"/>
  <c r="BG657" i="4"/>
  <c r="BO657" i="4"/>
  <c r="AT657" i="4"/>
  <c r="T657" i="4"/>
  <c r="AB657" i="4"/>
  <c r="AJ657" i="4"/>
  <c r="AR657" i="4"/>
  <c r="AZ657" i="4"/>
  <c r="BH657" i="4"/>
  <c r="BP657" i="4"/>
  <c r="U657" i="4"/>
  <c r="AC657" i="4"/>
  <c r="AK657" i="4"/>
  <c r="AS657" i="4"/>
  <c r="BA657" i="4"/>
  <c r="BI657" i="4"/>
  <c r="T620" i="4"/>
  <c r="AB620" i="4"/>
  <c r="AJ620" i="4"/>
  <c r="AR620" i="4"/>
  <c r="AZ620" i="4"/>
  <c r="BH620" i="4"/>
  <c r="BP620" i="4"/>
  <c r="U620" i="4"/>
  <c r="AC620" i="4"/>
  <c r="AK620" i="4"/>
  <c r="AS620" i="4"/>
  <c r="BA620" i="4"/>
  <c r="BI620" i="4"/>
  <c r="V620" i="4"/>
  <c r="AD620" i="4"/>
  <c r="AL620" i="4"/>
  <c r="AT620" i="4"/>
  <c r="BB620" i="4"/>
  <c r="BJ620" i="4"/>
  <c r="BQ620" i="4"/>
  <c r="W620" i="4"/>
  <c r="AE620" i="4"/>
  <c r="AM620" i="4"/>
  <c r="AU620" i="4"/>
  <c r="BC620" i="4"/>
  <c r="BK620" i="4"/>
  <c r="BR620" i="4"/>
  <c r="X620" i="4"/>
  <c r="AF620" i="4"/>
  <c r="AN620" i="4"/>
  <c r="AV620" i="4"/>
  <c r="BD620" i="4"/>
  <c r="BL620" i="4"/>
  <c r="BS620" i="4"/>
  <c r="Y620" i="4"/>
  <c r="AG620" i="4"/>
  <c r="AO620" i="4"/>
  <c r="AW620" i="4"/>
  <c r="BE620" i="4"/>
  <c r="BM620" i="4"/>
  <c r="BT620" i="4"/>
  <c r="AH620" i="4"/>
  <c r="BN620" i="4"/>
  <c r="AI620" i="4"/>
  <c r="BO620" i="4"/>
  <c r="AA620" i="4"/>
  <c r="AP620" i="4"/>
  <c r="BU620" i="4"/>
  <c r="AQ620" i="4"/>
  <c r="AX620" i="4"/>
  <c r="BG620" i="4"/>
  <c r="AY620" i="4"/>
  <c r="Z620" i="4"/>
  <c r="BF620" i="4"/>
  <c r="V549" i="4"/>
  <c r="AD549" i="4"/>
  <c r="AL549" i="4"/>
  <c r="AT549" i="4"/>
  <c r="BB549" i="4"/>
  <c r="BJ549" i="4"/>
  <c r="BQ549" i="4"/>
  <c r="W549" i="4"/>
  <c r="AE549" i="4"/>
  <c r="AM549" i="4"/>
  <c r="AU549" i="4"/>
  <c r="BC549" i="4"/>
  <c r="BK549" i="4"/>
  <c r="BR549" i="4"/>
  <c r="X549" i="4"/>
  <c r="AF549" i="4"/>
  <c r="AN549" i="4"/>
  <c r="AV549" i="4"/>
  <c r="BD549" i="4"/>
  <c r="BL549" i="4"/>
  <c r="BS549" i="4"/>
  <c r="Y549" i="4"/>
  <c r="AG549" i="4"/>
  <c r="AO549" i="4"/>
  <c r="AW549" i="4"/>
  <c r="BE549" i="4"/>
  <c r="BM549" i="4"/>
  <c r="BT549" i="4"/>
  <c r="Z549" i="4"/>
  <c r="AH549" i="4"/>
  <c r="AP549" i="4"/>
  <c r="AX549" i="4"/>
  <c r="BF549" i="4"/>
  <c r="BN549" i="4"/>
  <c r="BU549" i="4"/>
  <c r="AA549" i="4"/>
  <c r="AI549" i="4"/>
  <c r="AQ549" i="4"/>
  <c r="AY549" i="4"/>
  <c r="BG549" i="4"/>
  <c r="BO549" i="4"/>
  <c r="AB549" i="4"/>
  <c r="BH549" i="4"/>
  <c r="AC549" i="4"/>
  <c r="BI549" i="4"/>
  <c r="AJ549" i="4"/>
  <c r="BP549" i="4"/>
  <c r="AK549" i="4"/>
  <c r="AR549" i="4"/>
  <c r="AS549" i="4"/>
  <c r="T549" i="4"/>
  <c r="AZ549" i="4"/>
  <c r="U549" i="4"/>
  <c r="S549" i="4"/>
  <c r="BA549" i="4"/>
  <c r="Y497" i="4"/>
  <c r="AG497" i="4"/>
  <c r="AO497" i="4"/>
  <c r="AW497" i="4"/>
  <c r="BE497" i="4"/>
  <c r="BM497" i="4"/>
  <c r="BT497" i="4"/>
  <c r="Z497" i="4"/>
  <c r="AH497" i="4"/>
  <c r="AP497" i="4"/>
  <c r="AX497" i="4"/>
  <c r="BF497" i="4"/>
  <c r="BN497" i="4"/>
  <c r="BU497" i="4"/>
  <c r="AA497" i="4"/>
  <c r="AI497" i="4"/>
  <c r="AQ497" i="4"/>
  <c r="AY497" i="4"/>
  <c r="BG497" i="4"/>
  <c r="BO497" i="4"/>
  <c r="T497" i="4"/>
  <c r="AB497" i="4"/>
  <c r="AJ497" i="4"/>
  <c r="AR497" i="4"/>
  <c r="AZ497" i="4"/>
  <c r="BH497" i="4"/>
  <c r="BP497" i="4"/>
  <c r="U497" i="4"/>
  <c r="AC497" i="4"/>
  <c r="AK497" i="4"/>
  <c r="AS497" i="4"/>
  <c r="BA497" i="4"/>
  <c r="BI497" i="4"/>
  <c r="W497" i="4"/>
  <c r="AE497" i="4"/>
  <c r="AM497" i="4"/>
  <c r="AU497" i="4"/>
  <c r="BC497" i="4"/>
  <c r="BK497" i="4"/>
  <c r="BR497" i="4"/>
  <c r="V497" i="4"/>
  <c r="BB497" i="4"/>
  <c r="X497" i="4"/>
  <c r="BD497" i="4"/>
  <c r="AD497" i="4"/>
  <c r="BJ497" i="4"/>
  <c r="AF497" i="4"/>
  <c r="BL497" i="4"/>
  <c r="AL497" i="4"/>
  <c r="BQ497" i="4"/>
  <c r="AN497" i="4"/>
  <c r="BS497" i="4"/>
  <c r="AT497" i="4"/>
  <c r="AV497" i="4"/>
  <c r="S497" i="4"/>
  <c r="W441" i="4"/>
  <c r="AE441" i="4"/>
  <c r="AM441" i="4"/>
  <c r="AU441" i="4"/>
  <c r="BC441" i="4"/>
  <c r="BK441" i="4"/>
  <c r="BR441" i="4"/>
  <c r="X441" i="4"/>
  <c r="AF441" i="4"/>
  <c r="AN441" i="4"/>
  <c r="AV441" i="4"/>
  <c r="BD441" i="4"/>
  <c r="BL441" i="4"/>
  <c r="BS441" i="4"/>
  <c r="Y441" i="4"/>
  <c r="AG441" i="4"/>
  <c r="AO441" i="4"/>
  <c r="AW441" i="4"/>
  <c r="BE441" i="4"/>
  <c r="BM441" i="4"/>
  <c r="BT441" i="4"/>
  <c r="Z441" i="4"/>
  <c r="AH441" i="4"/>
  <c r="AP441" i="4"/>
  <c r="AX441" i="4"/>
  <c r="BF441" i="4"/>
  <c r="BN441" i="4"/>
  <c r="BU441" i="4"/>
  <c r="AA441" i="4"/>
  <c r="AI441" i="4"/>
  <c r="AQ441" i="4"/>
  <c r="AY441" i="4"/>
  <c r="BG441" i="4"/>
  <c r="BO441" i="4"/>
  <c r="U441" i="4"/>
  <c r="AR441" i="4"/>
  <c r="BJ441" i="4"/>
  <c r="V441" i="4"/>
  <c r="AS441" i="4"/>
  <c r="BP441" i="4"/>
  <c r="AB441" i="4"/>
  <c r="AT441" i="4"/>
  <c r="AC441" i="4"/>
  <c r="AZ441" i="4"/>
  <c r="BQ441" i="4"/>
  <c r="AD441" i="4"/>
  <c r="BA441" i="4"/>
  <c r="AK441" i="4"/>
  <c r="BH441" i="4"/>
  <c r="BB441" i="4"/>
  <c r="BI441" i="4"/>
  <c r="T441" i="4"/>
  <c r="AJ441" i="4"/>
  <c r="AL441" i="4"/>
  <c r="S441" i="4"/>
  <c r="U385" i="4"/>
  <c r="W385" i="4"/>
  <c r="AE385" i="4"/>
  <c r="AM385" i="4"/>
  <c r="AU385" i="4"/>
  <c r="BC385" i="4"/>
  <c r="BK385" i="4"/>
  <c r="BR385" i="4"/>
  <c r="AA385" i="4"/>
  <c r="AI385" i="4"/>
  <c r="AQ385" i="4"/>
  <c r="AY385" i="4"/>
  <c r="BG385" i="4"/>
  <c r="BO385" i="4"/>
  <c r="AC385" i="4"/>
  <c r="AN385" i="4"/>
  <c r="AX385" i="4"/>
  <c r="BI385" i="4"/>
  <c r="BS385" i="4"/>
  <c r="AD385" i="4"/>
  <c r="AO385" i="4"/>
  <c r="AZ385" i="4"/>
  <c r="BJ385" i="4"/>
  <c r="BT385" i="4"/>
  <c r="T385" i="4"/>
  <c r="AF385" i="4"/>
  <c r="AP385" i="4"/>
  <c r="BA385" i="4"/>
  <c r="BL385" i="4"/>
  <c r="BU385" i="4"/>
  <c r="V385" i="4"/>
  <c r="AG385" i="4"/>
  <c r="AR385" i="4"/>
  <c r="BB385" i="4"/>
  <c r="BM385" i="4"/>
  <c r="X385" i="4"/>
  <c r="AH385" i="4"/>
  <c r="AS385" i="4"/>
  <c r="BD385" i="4"/>
  <c r="BN385" i="4"/>
  <c r="Z385" i="4"/>
  <c r="AK385" i="4"/>
  <c r="AV385" i="4"/>
  <c r="BF385" i="4"/>
  <c r="Y385" i="4"/>
  <c r="BP385" i="4"/>
  <c r="AB385" i="4"/>
  <c r="BQ385" i="4"/>
  <c r="AJ385" i="4"/>
  <c r="AL385" i="4"/>
  <c r="AT385" i="4"/>
  <c r="BE385" i="4"/>
  <c r="AW385" i="4"/>
  <c r="BH385" i="4"/>
  <c r="S385" i="4"/>
  <c r="X337" i="4"/>
  <c r="AF337" i="4"/>
  <c r="AN337" i="4"/>
  <c r="AV337" i="4"/>
  <c r="BD337" i="4"/>
  <c r="BL337" i="4"/>
  <c r="BS337" i="4"/>
  <c r="Y337" i="4"/>
  <c r="AG337" i="4"/>
  <c r="AO337" i="4"/>
  <c r="AW337" i="4"/>
  <c r="BE337" i="4"/>
  <c r="BM337" i="4"/>
  <c r="BT337" i="4"/>
  <c r="Z337" i="4"/>
  <c r="AH337" i="4"/>
  <c r="AP337" i="4"/>
  <c r="AX337" i="4"/>
  <c r="BF337" i="4"/>
  <c r="BN337" i="4"/>
  <c r="BU337" i="4"/>
  <c r="AA337" i="4"/>
  <c r="AI337" i="4"/>
  <c r="AQ337" i="4"/>
  <c r="AY337" i="4"/>
  <c r="BG337" i="4"/>
  <c r="BO337" i="4"/>
  <c r="T337" i="4"/>
  <c r="AB337" i="4"/>
  <c r="AJ337" i="4"/>
  <c r="AR337" i="4"/>
  <c r="AZ337" i="4"/>
  <c r="BH337" i="4"/>
  <c r="BP337" i="4"/>
  <c r="V337" i="4"/>
  <c r="AD337" i="4"/>
  <c r="AL337" i="4"/>
  <c r="AT337" i="4"/>
  <c r="BB337" i="4"/>
  <c r="BJ337" i="4"/>
  <c r="BQ337" i="4"/>
  <c r="AC337" i="4"/>
  <c r="BI337" i="4"/>
  <c r="AE337" i="4"/>
  <c r="BK337" i="4"/>
  <c r="AK337" i="4"/>
  <c r="AM337" i="4"/>
  <c r="BR337" i="4"/>
  <c r="AS337" i="4"/>
  <c r="U337" i="4"/>
  <c r="BA337" i="4"/>
  <c r="AU337" i="4"/>
  <c r="W337" i="4"/>
  <c r="BC337" i="4"/>
  <c r="S337" i="4"/>
  <c r="Y281" i="4"/>
  <c r="AG281" i="4"/>
  <c r="AO281" i="4"/>
  <c r="AW281" i="4"/>
  <c r="BE281" i="4"/>
  <c r="BM281" i="4"/>
  <c r="BT281" i="4"/>
  <c r="Z281" i="4"/>
  <c r="AH281" i="4"/>
  <c r="AP281" i="4"/>
  <c r="AX281" i="4"/>
  <c r="BF281" i="4"/>
  <c r="BN281" i="4"/>
  <c r="BU281" i="4"/>
  <c r="AA281" i="4"/>
  <c r="AI281" i="4"/>
  <c r="AQ281" i="4"/>
  <c r="AY281" i="4"/>
  <c r="BG281" i="4"/>
  <c r="BO281" i="4"/>
  <c r="T281" i="4"/>
  <c r="AB281" i="4"/>
  <c r="AJ281" i="4"/>
  <c r="AR281" i="4"/>
  <c r="AZ281" i="4"/>
  <c r="BH281" i="4"/>
  <c r="BP281" i="4"/>
  <c r="U281" i="4"/>
  <c r="AC281" i="4"/>
  <c r="AK281" i="4"/>
  <c r="AS281" i="4"/>
  <c r="BA281" i="4"/>
  <c r="BI281" i="4"/>
  <c r="W281" i="4"/>
  <c r="AE281" i="4"/>
  <c r="AM281" i="4"/>
  <c r="AU281" i="4"/>
  <c r="BC281" i="4"/>
  <c r="BK281" i="4"/>
  <c r="BR281" i="4"/>
  <c r="AL281" i="4"/>
  <c r="BQ281" i="4"/>
  <c r="AN281" i="4"/>
  <c r="BS281" i="4"/>
  <c r="AT281" i="4"/>
  <c r="AV281" i="4"/>
  <c r="V281" i="4"/>
  <c r="BB281" i="4"/>
  <c r="AD281" i="4"/>
  <c r="BJ281" i="4"/>
  <c r="BD281" i="4"/>
  <c r="BL281" i="4"/>
  <c r="X281" i="4"/>
  <c r="AF281" i="4"/>
  <c r="S281" i="4"/>
  <c r="AA229" i="4"/>
  <c r="AI229" i="4"/>
  <c r="AQ229" i="4"/>
  <c r="AY229" i="4"/>
  <c r="BG229" i="4"/>
  <c r="BO229" i="4"/>
  <c r="V229" i="4"/>
  <c r="AD229" i="4"/>
  <c r="AL229" i="4"/>
  <c r="AT229" i="4"/>
  <c r="BB229" i="4"/>
  <c r="BJ229" i="4"/>
  <c r="BQ229" i="4"/>
  <c r="W229" i="4"/>
  <c r="AE229" i="4"/>
  <c r="AM229" i="4"/>
  <c r="AU229" i="4"/>
  <c r="BC229" i="4"/>
  <c r="BK229" i="4"/>
  <c r="BR229" i="4"/>
  <c r="X229" i="4"/>
  <c r="AF229" i="4"/>
  <c r="AN229" i="4"/>
  <c r="AV229" i="4"/>
  <c r="BD229" i="4"/>
  <c r="BL229" i="4"/>
  <c r="BS229" i="4"/>
  <c r="AH229" i="4"/>
  <c r="AX229" i="4"/>
  <c r="BN229" i="4"/>
  <c r="T229" i="4"/>
  <c r="AJ229" i="4"/>
  <c r="AZ229" i="4"/>
  <c r="BP229" i="4"/>
  <c r="U229" i="4"/>
  <c r="AK229" i="4"/>
  <c r="BA229" i="4"/>
  <c r="Y229" i="4"/>
  <c r="AO229" i="4"/>
  <c r="BE229" i="4"/>
  <c r="BT229" i="4"/>
  <c r="Z229" i="4"/>
  <c r="AP229" i="4"/>
  <c r="BF229" i="4"/>
  <c r="BU229" i="4"/>
  <c r="AC229" i="4"/>
  <c r="AS229" i="4"/>
  <c r="BI229" i="4"/>
  <c r="AR229" i="4"/>
  <c r="AW229" i="4"/>
  <c r="BH229" i="4"/>
  <c r="BM229" i="4"/>
  <c r="AB229" i="4"/>
  <c r="AG229" i="4"/>
  <c r="S229" i="4"/>
  <c r="AA193" i="4"/>
  <c r="AI193" i="4"/>
  <c r="AQ193" i="4"/>
  <c r="AY193" i="4"/>
  <c r="BG193" i="4"/>
  <c r="BO193" i="4"/>
  <c r="T193" i="4"/>
  <c r="AB193" i="4"/>
  <c r="AJ193" i="4"/>
  <c r="AR193" i="4"/>
  <c r="AZ193" i="4"/>
  <c r="BH193" i="4"/>
  <c r="BP193" i="4"/>
  <c r="U193" i="4"/>
  <c r="AC193" i="4"/>
  <c r="AK193" i="4"/>
  <c r="AS193" i="4"/>
  <c r="BA193" i="4"/>
  <c r="BI193" i="4"/>
  <c r="W193" i="4"/>
  <c r="AH193" i="4"/>
  <c r="AV193" i="4"/>
  <c r="BJ193" i="4"/>
  <c r="BT193" i="4"/>
  <c r="X193" i="4"/>
  <c r="AL193" i="4"/>
  <c r="AW193" i="4"/>
  <c r="BK193" i="4"/>
  <c r="BU193" i="4"/>
  <c r="Z193" i="4"/>
  <c r="AN193" i="4"/>
  <c r="BB193" i="4"/>
  <c r="BM193" i="4"/>
  <c r="AD193" i="4"/>
  <c r="AO193" i="4"/>
  <c r="BC193" i="4"/>
  <c r="BN193" i="4"/>
  <c r="AE193" i="4"/>
  <c r="AP193" i="4"/>
  <c r="BD193" i="4"/>
  <c r="BQ193" i="4"/>
  <c r="AX193" i="4"/>
  <c r="V193" i="4"/>
  <c r="BE193" i="4"/>
  <c r="Y193" i="4"/>
  <c r="BF193" i="4"/>
  <c r="AF193" i="4"/>
  <c r="BL193" i="4"/>
  <c r="AG193" i="4"/>
  <c r="BR193" i="4"/>
  <c r="AM193" i="4"/>
  <c r="BS193" i="4"/>
  <c r="AT193" i="4"/>
  <c r="AU193" i="4"/>
  <c r="S193" i="4"/>
  <c r="X137" i="4"/>
  <c r="AF137" i="4"/>
  <c r="AN137" i="4"/>
  <c r="AV137" i="4"/>
  <c r="BD137" i="4"/>
  <c r="BL137" i="4"/>
  <c r="BS137" i="4"/>
  <c r="Y137" i="4"/>
  <c r="AG137" i="4"/>
  <c r="AO137" i="4"/>
  <c r="AW137" i="4"/>
  <c r="BE137" i="4"/>
  <c r="BM137" i="4"/>
  <c r="BT137" i="4"/>
  <c r="Z137" i="4"/>
  <c r="AH137" i="4"/>
  <c r="AP137" i="4"/>
  <c r="AX137" i="4"/>
  <c r="BF137" i="4"/>
  <c r="BN137" i="4"/>
  <c r="BU137" i="4"/>
  <c r="T137" i="4"/>
  <c r="AB137" i="4"/>
  <c r="AJ137" i="4"/>
  <c r="AR137" i="4"/>
  <c r="AZ137" i="4"/>
  <c r="BH137" i="4"/>
  <c r="BP137" i="4"/>
  <c r="AD137" i="4"/>
  <c r="AT137" i="4"/>
  <c r="BJ137" i="4"/>
  <c r="AE137" i="4"/>
  <c r="AU137" i="4"/>
  <c r="BK137" i="4"/>
  <c r="AI137" i="4"/>
  <c r="AY137" i="4"/>
  <c r="BO137" i="4"/>
  <c r="U137" i="4"/>
  <c r="AK137" i="4"/>
  <c r="BA137" i="4"/>
  <c r="AA137" i="4"/>
  <c r="AQ137" i="4"/>
  <c r="BG137" i="4"/>
  <c r="AC137" i="4"/>
  <c r="AS137" i="4"/>
  <c r="BI137" i="4"/>
  <c r="BR137" i="4"/>
  <c r="V137" i="4"/>
  <c r="W137" i="4"/>
  <c r="AL137" i="4"/>
  <c r="AM137" i="4"/>
  <c r="BB137" i="4"/>
  <c r="BC137" i="4"/>
  <c r="BQ137" i="4"/>
  <c r="S137" i="4"/>
  <c r="U104" i="4"/>
  <c r="AC104" i="4"/>
  <c r="AK104" i="4"/>
  <c r="AS104" i="4"/>
  <c r="BA104" i="4"/>
  <c r="V104" i="4"/>
  <c r="AD104" i="4"/>
  <c r="AL104" i="4"/>
  <c r="AT104" i="4"/>
  <c r="BB104" i="4"/>
  <c r="BJ104" i="4"/>
  <c r="BQ104" i="4"/>
  <c r="W104" i="4"/>
  <c r="AE104" i="4"/>
  <c r="AM104" i="4"/>
  <c r="AU104" i="4"/>
  <c r="BC104" i="4"/>
  <c r="BK104" i="4"/>
  <c r="BR104" i="4"/>
  <c r="Y104" i="4"/>
  <c r="AG104" i="4"/>
  <c r="AO104" i="4"/>
  <c r="AW104" i="4"/>
  <c r="Z104" i="4"/>
  <c r="AH104" i="4"/>
  <c r="AP104" i="4"/>
  <c r="AX104" i="4"/>
  <c r="AJ104" i="4"/>
  <c r="BE104" i="4"/>
  <c r="BO104" i="4"/>
  <c r="AN104" i="4"/>
  <c r="BF104" i="4"/>
  <c r="BP104" i="4"/>
  <c r="T104" i="4"/>
  <c r="AQ104" i="4"/>
  <c r="BG104" i="4"/>
  <c r="AF104" i="4"/>
  <c r="BI104" i="4"/>
  <c r="AI104" i="4"/>
  <c r="BL104" i="4"/>
  <c r="AR104" i="4"/>
  <c r="BM104" i="4"/>
  <c r="AV104" i="4"/>
  <c r="BN104" i="4"/>
  <c r="AY104" i="4"/>
  <c r="BS104" i="4"/>
  <c r="AA104" i="4"/>
  <c r="BD104" i="4"/>
  <c r="BU104" i="4"/>
  <c r="AZ104" i="4"/>
  <c r="BH104" i="4"/>
  <c r="BT104" i="4"/>
  <c r="X104" i="4"/>
  <c r="AB104" i="4"/>
  <c r="S104" i="4"/>
  <c r="Z49" i="4"/>
  <c r="AH49" i="4"/>
  <c r="AP49" i="4"/>
  <c r="AX49" i="4"/>
  <c r="BF49" i="4"/>
  <c r="V49" i="4"/>
  <c r="AD49" i="4"/>
  <c r="AL49" i="4"/>
  <c r="AT49" i="4"/>
  <c r="BB49" i="4"/>
  <c r="AA49" i="4"/>
  <c r="AK49" i="4"/>
  <c r="AV49" i="4"/>
  <c r="BG49" i="4"/>
  <c r="BO49" i="4"/>
  <c r="AB49" i="4"/>
  <c r="AM49" i="4"/>
  <c r="AW49" i="4"/>
  <c r="BH49" i="4"/>
  <c r="BP49" i="4"/>
  <c r="AC49" i="4"/>
  <c r="AN49" i="4"/>
  <c r="AY49" i="4"/>
  <c r="BI49" i="4"/>
  <c r="T49" i="4"/>
  <c r="AE49" i="4"/>
  <c r="AO49" i="4"/>
  <c r="AZ49" i="4"/>
  <c r="BJ49" i="4"/>
  <c r="BQ49" i="4"/>
  <c r="U49" i="4"/>
  <c r="AF49" i="4"/>
  <c r="AQ49" i="4"/>
  <c r="BA49" i="4"/>
  <c r="BK49" i="4"/>
  <c r="BR49" i="4"/>
  <c r="X49" i="4"/>
  <c r="AI49" i="4"/>
  <c r="AS49" i="4"/>
  <c r="BD49" i="4"/>
  <c r="BM49" i="4"/>
  <c r="BT49" i="4"/>
  <c r="AR49" i="4"/>
  <c r="AU49" i="4"/>
  <c r="BC49" i="4"/>
  <c r="BE49" i="4"/>
  <c r="W49" i="4"/>
  <c r="BL49" i="4"/>
  <c r="AG49" i="4"/>
  <c r="BS49" i="4"/>
  <c r="Y49" i="4"/>
  <c r="AJ49" i="4"/>
  <c r="BN49" i="4"/>
  <c r="BU49" i="4"/>
  <c r="S49" i="4"/>
  <c r="V680" i="4"/>
  <c r="AD680" i="4"/>
  <c r="AL680" i="4"/>
  <c r="AT680" i="4"/>
  <c r="BB680" i="4"/>
  <c r="BJ680" i="4"/>
  <c r="BQ680" i="4"/>
  <c r="AC680" i="4"/>
  <c r="S680" i="4"/>
  <c r="W680" i="4"/>
  <c r="AE680" i="4"/>
  <c r="AM680" i="4"/>
  <c r="AU680" i="4"/>
  <c r="BC680" i="4"/>
  <c r="BK680" i="4"/>
  <c r="BR680" i="4"/>
  <c r="U680" i="4"/>
  <c r="X680" i="4"/>
  <c r="AF680" i="4"/>
  <c r="AN680" i="4"/>
  <c r="AV680" i="4"/>
  <c r="BD680" i="4"/>
  <c r="BL680" i="4"/>
  <c r="BS680" i="4"/>
  <c r="Y680" i="4"/>
  <c r="AG680" i="4"/>
  <c r="AO680" i="4"/>
  <c r="AW680" i="4"/>
  <c r="BE680" i="4"/>
  <c r="BM680" i="4"/>
  <c r="BT680" i="4"/>
  <c r="AS680" i="4"/>
  <c r="Z680" i="4"/>
  <c r="AH680" i="4"/>
  <c r="AP680" i="4"/>
  <c r="AX680" i="4"/>
  <c r="BF680" i="4"/>
  <c r="BN680" i="4"/>
  <c r="BU680" i="4"/>
  <c r="BA680" i="4"/>
  <c r="AA680" i="4"/>
  <c r="AI680" i="4"/>
  <c r="AQ680" i="4"/>
  <c r="AY680" i="4"/>
  <c r="BG680" i="4"/>
  <c r="BO680" i="4"/>
  <c r="BI680" i="4"/>
  <c r="T680" i="4"/>
  <c r="AB680" i="4"/>
  <c r="AJ680" i="4"/>
  <c r="AR680" i="4"/>
  <c r="AZ680" i="4"/>
  <c r="BH680" i="4"/>
  <c r="BP680" i="4"/>
  <c r="AK680" i="4"/>
  <c r="U671" i="4"/>
  <c r="AC671" i="4"/>
  <c r="AK671" i="4"/>
  <c r="AS671" i="4"/>
  <c r="BA671" i="4"/>
  <c r="BI671" i="4"/>
  <c r="BH671" i="4"/>
  <c r="V671" i="4"/>
  <c r="AD671" i="4"/>
  <c r="AL671" i="4"/>
  <c r="AT671" i="4"/>
  <c r="BB671" i="4"/>
  <c r="BJ671" i="4"/>
  <c r="BQ671" i="4"/>
  <c r="AJ671" i="4"/>
  <c r="W671" i="4"/>
  <c r="AE671" i="4"/>
  <c r="AM671" i="4"/>
  <c r="AU671" i="4"/>
  <c r="BC671" i="4"/>
  <c r="BK671" i="4"/>
  <c r="BR671" i="4"/>
  <c r="T671" i="4"/>
  <c r="X671" i="4"/>
  <c r="AF671" i="4"/>
  <c r="AN671" i="4"/>
  <c r="AV671" i="4"/>
  <c r="BD671" i="4"/>
  <c r="BL671" i="4"/>
  <c r="BS671" i="4"/>
  <c r="S671" i="4"/>
  <c r="AZ671" i="4"/>
  <c r="Y671" i="4"/>
  <c r="AG671" i="4"/>
  <c r="AO671" i="4"/>
  <c r="AW671" i="4"/>
  <c r="BE671" i="4"/>
  <c r="BM671" i="4"/>
  <c r="BT671" i="4"/>
  <c r="AB671" i="4"/>
  <c r="Z671" i="4"/>
  <c r="AH671" i="4"/>
  <c r="AP671" i="4"/>
  <c r="AX671" i="4"/>
  <c r="BF671" i="4"/>
  <c r="BN671" i="4"/>
  <c r="BU671" i="4"/>
  <c r="AR671" i="4"/>
  <c r="AA671" i="4"/>
  <c r="AI671" i="4"/>
  <c r="AQ671" i="4"/>
  <c r="AY671" i="4"/>
  <c r="BG671" i="4"/>
  <c r="BO671" i="4"/>
  <c r="BP671" i="4"/>
  <c r="U663" i="4"/>
  <c r="AC663" i="4"/>
  <c r="AK663" i="4"/>
  <c r="AS663" i="4"/>
  <c r="BA663" i="4"/>
  <c r="BI663" i="4"/>
  <c r="AZ663" i="4"/>
  <c r="V663" i="4"/>
  <c r="AD663" i="4"/>
  <c r="AL663" i="4"/>
  <c r="AT663" i="4"/>
  <c r="BB663" i="4"/>
  <c r="BJ663" i="4"/>
  <c r="BQ663" i="4"/>
  <c r="T663" i="4"/>
  <c r="W663" i="4"/>
  <c r="AE663" i="4"/>
  <c r="AM663" i="4"/>
  <c r="AU663" i="4"/>
  <c r="BC663" i="4"/>
  <c r="BK663" i="4"/>
  <c r="BR663" i="4"/>
  <c r="BP663" i="4"/>
  <c r="X663" i="4"/>
  <c r="AF663" i="4"/>
  <c r="AN663" i="4"/>
  <c r="AV663" i="4"/>
  <c r="BD663" i="4"/>
  <c r="BL663" i="4"/>
  <c r="BS663" i="4"/>
  <c r="BH663" i="4"/>
  <c r="Y663" i="4"/>
  <c r="AG663" i="4"/>
  <c r="AO663" i="4"/>
  <c r="AW663" i="4"/>
  <c r="BE663" i="4"/>
  <c r="BM663" i="4"/>
  <c r="BT663" i="4"/>
  <c r="S663" i="4"/>
  <c r="AB663" i="4"/>
  <c r="Z663" i="4"/>
  <c r="AH663" i="4"/>
  <c r="AP663" i="4"/>
  <c r="AX663" i="4"/>
  <c r="BF663" i="4"/>
  <c r="BN663" i="4"/>
  <c r="BU663" i="4"/>
  <c r="AR663" i="4"/>
  <c r="AA663" i="4"/>
  <c r="AI663" i="4"/>
  <c r="AQ663" i="4"/>
  <c r="AY663" i="4"/>
  <c r="BG663" i="4"/>
  <c r="BO663" i="4"/>
  <c r="AJ663" i="4"/>
  <c r="U655" i="4"/>
  <c r="AC655" i="4"/>
  <c r="AK655" i="4"/>
  <c r="AS655" i="4"/>
  <c r="BA655" i="4"/>
  <c r="BI655" i="4"/>
  <c r="AZ655" i="4"/>
  <c r="V655" i="4"/>
  <c r="AD655" i="4"/>
  <c r="AL655" i="4"/>
  <c r="AT655" i="4"/>
  <c r="BB655" i="4"/>
  <c r="BJ655" i="4"/>
  <c r="BQ655" i="4"/>
  <c r="T655" i="4"/>
  <c r="BH655" i="4"/>
  <c r="W655" i="4"/>
  <c r="AE655" i="4"/>
  <c r="AM655" i="4"/>
  <c r="AU655" i="4"/>
  <c r="BC655" i="4"/>
  <c r="BK655" i="4"/>
  <c r="BR655" i="4"/>
  <c r="S655" i="4"/>
  <c r="AB655" i="4"/>
  <c r="X655" i="4"/>
  <c r="AF655" i="4"/>
  <c r="AN655" i="4"/>
  <c r="AV655" i="4"/>
  <c r="BD655" i="4"/>
  <c r="BL655" i="4"/>
  <c r="BS655" i="4"/>
  <c r="AR655" i="4"/>
  <c r="Y655" i="4"/>
  <c r="AG655" i="4"/>
  <c r="AO655" i="4"/>
  <c r="AW655" i="4"/>
  <c r="BE655" i="4"/>
  <c r="BM655" i="4"/>
  <c r="BT655" i="4"/>
  <c r="BP655" i="4"/>
  <c r="Z655" i="4"/>
  <c r="AH655" i="4"/>
  <c r="AP655" i="4"/>
  <c r="AX655" i="4"/>
  <c r="BF655" i="4"/>
  <c r="BN655" i="4"/>
  <c r="BU655" i="4"/>
  <c r="AJ655" i="4"/>
  <c r="AA655" i="4"/>
  <c r="AI655" i="4"/>
  <c r="AQ655" i="4"/>
  <c r="AY655" i="4"/>
  <c r="BG655" i="4"/>
  <c r="BO655" i="4"/>
  <c r="W647" i="4"/>
  <c r="AE647" i="4"/>
  <c r="AM647" i="4"/>
  <c r="AU647" i="4"/>
  <c r="BC647" i="4"/>
  <c r="BK647" i="4"/>
  <c r="BR647" i="4"/>
  <c r="X647" i="4"/>
  <c r="AF647" i="4"/>
  <c r="AN647" i="4"/>
  <c r="AV647" i="4"/>
  <c r="BD647" i="4"/>
  <c r="BL647" i="4"/>
  <c r="BS647" i="4"/>
  <c r="Y647" i="4"/>
  <c r="AG647" i="4"/>
  <c r="AO647" i="4"/>
  <c r="AW647" i="4"/>
  <c r="BE647" i="4"/>
  <c r="BM647" i="4"/>
  <c r="BT647" i="4"/>
  <c r="Z647" i="4"/>
  <c r="AH647" i="4"/>
  <c r="AP647" i="4"/>
  <c r="AX647" i="4"/>
  <c r="BF647" i="4"/>
  <c r="BN647" i="4"/>
  <c r="BU647" i="4"/>
  <c r="AA647" i="4"/>
  <c r="AI647" i="4"/>
  <c r="AQ647" i="4"/>
  <c r="AY647" i="4"/>
  <c r="BG647" i="4"/>
  <c r="BO647" i="4"/>
  <c r="T647" i="4"/>
  <c r="AB647" i="4"/>
  <c r="AJ647" i="4"/>
  <c r="AR647" i="4"/>
  <c r="AZ647" i="4"/>
  <c r="BH647" i="4"/>
  <c r="BP647" i="4"/>
  <c r="U647" i="4"/>
  <c r="BA647" i="4"/>
  <c r="V647" i="4"/>
  <c r="BB647" i="4"/>
  <c r="AC647" i="4"/>
  <c r="BI647" i="4"/>
  <c r="AD647" i="4"/>
  <c r="BJ647" i="4"/>
  <c r="AT647" i="4"/>
  <c r="AK647" i="4"/>
  <c r="AL647" i="4"/>
  <c r="BQ647" i="4"/>
  <c r="S647" i="4"/>
  <c r="AS647" i="4"/>
  <c r="W639" i="4"/>
  <c r="AE639" i="4"/>
  <c r="AM639" i="4"/>
  <c r="AU639" i="4"/>
  <c r="BC639" i="4"/>
  <c r="BK639" i="4"/>
  <c r="BR639" i="4"/>
  <c r="X639" i="4"/>
  <c r="AF639" i="4"/>
  <c r="AN639" i="4"/>
  <c r="AV639" i="4"/>
  <c r="BD639" i="4"/>
  <c r="BL639" i="4"/>
  <c r="BS639" i="4"/>
  <c r="Y639" i="4"/>
  <c r="AG639" i="4"/>
  <c r="AO639" i="4"/>
  <c r="AW639" i="4"/>
  <c r="BE639" i="4"/>
  <c r="BM639" i="4"/>
  <c r="BT639" i="4"/>
  <c r="Z639" i="4"/>
  <c r="AH639" i="4"/>
  <c r="AP639" i="4"/>
  <c r="AX639" i="4"/>
  <c r="BF639" i="4"/>
  <c r="BN639" i="4"/>
  <c r="BU639" i="4"/>
  <c r="AA639" i="4"/>
  <c r="AI639" i="4"/>
  <c r="AQ639" i="4"/>
  <c r="AY639" i="4"/>
  <c r="BG639" i="4"/>
  <c r="BO639" i="4"/>
  <c r="T639" i="4"/>
  <c r="AB639" i="4"/>
  <c r="AJ639" i="4"/>
  <c r="AR639" i="4"/>
  <c r="AZ639" i="4"/>
  <c r="BH639" i="4"/>
  <c r="BP639" i="4"/>
  <c r="AS639" i="4"/>
  <c r="AT639" i="4"/>
  <c r="AL639" i="4"/>
  <c r="U639" i="4"/>
  <c r="BA639" i="4"/>
  <c r="V639" i="4"/>
  <c r="BB639" i="4"/>
  <c r="AC639" i="4"/>
  <c r="BI639" i="4"/>
  <c r="AD639" i="4"/>
  <c r="BJ639" i="4"/>
  <c r="AK639" i="4"/>
  <c r="S639" i="4"/>
  <c r="BQ639" i="4"/>
  <c r="W631" i="4"/>
  <c r="AE631" i="4"/>
  <c r="AM631" i="4"/>
  <c r="AU631" i="4"/>
  <c r="BC631" i="4"/>
  <c r="BK631" i="4"/>
  <c r="BR631" i="4"/>
  <c r="X631" i="4"/>
  <c r="AF631" i="4"/>
  <c r="AN631" i="4"/>
  <c r="AV631" i="4"/>
  <c r="BD631" i="4"/>
  <c r="BL631" i="4"/>
  <c r="BS631" i="4"/>
  <c r="Y631" i="4"/>
  <c r="AG631" i="4"/>
  <c r="AO631" i="4"/>
  <c r="AW631" i="4"/>
  <c r="BE631" i="4"/>
  <c r="BM631" i="4"/>
  <c r="BT631" i="4"/>
  <c r="Z631" i="4"/>
  <c r="AH631" i="4"/>
  <c r="AP631" i="4"/>
  <c r="AX631" i="4"/>
  <c r="BF631" i="4"/>
  <c r="BN631" i="4"/>
  <c r="BU631" i="4"/>
  <c r="AA631" i="4"/>
  <c r="AI631" i="4"/>
  <c r="AQ631" i="4"/>
  <c r="AY631" i="4"/>
  <c r="BG631" i="4"/>
  <c r="BO631" i="4"/>
  <c r="T631" i="4"/>
  <c r="AB631" i="4"/>
  <c r="AJ631" i="4"/>
  <c r="AR631" i="4"/>
  <c r="AZ631" i="4"/>
  <c r="BH631" i="4"/>
  <c r="BP631" i="4"/>
  <c r="AK631" i="4"/>
  <c r="S631" i="4"/>
  <c r="AL631" i="4"/>
  <c r="BQ631" i="4"/>
  <c r="AS631" i="4"/>
  <c r="AT631" i="4"/>
  <c r="U631" i="4"/>
  <c r="BA631" i="4"/>
  <c r="BJ631" i="4"/>
  <c r="V631" i="4"/>
  <c r="BB631" i="4"/>
  <c r="AD631" i="4"/>
  <c r="AC631" i="4"/>
  <c r="BI631" i="4"/>
  <c r="Z618" i="4"/>
  <c r="AH618" i="4"/>
  <c r="AP618" i="4"/>
  <c r="AX618" i="4"/>
  <c r="BF618" i="4"/>
  <c r="BN618" i="4"/>
  <c r="BU618" i="4"/>
  <c r="AA618" i="4"/>
  <c r="AI618" i="4"/>
  <c r="AQ618" i="4"/>
  <c r="AY618" i="4"/>
  <c r="BG618" i="4"/>
  <c r="BO618" i="4"/>
  <c r="T618" i="4"/>
  <c r="AB618" i="4"/>
  <c r="AJ618" i="4"/>
  <c r="AR618" i="4"/>
  <c r="AZ618" i="4"/>
  <c r="BH618" i="4"/>
  <c r="BP618" i="4"/>
  <c r="U618" i="4"/>
  <c r="AC618" i="4"/>
  <c r="AK618" i="4"/>
  <c r="AS618" i="4"/>
  <c r="BA618" i="4"/>
  <c r="BI618" i="4"/>
  <c r="V618" i="4"/>
  <c r="AD618" i="4"/>
  <c r="AL618" i="4"/>
  <c r="AT618" i="4"/>
  <c r="BB618" i="4"/>
  <c r="BJ618" i="4"/>
  <c r="BQ618" i="4"/>
  <c r="W618" i="4"/>
  <c r="AE618" i="4"/>
  <c r="AM618" i="4"/>
  <c r="AU618" i="4"/>
  <c r="BC618" i="4"/>
  <c r="BK618" i="4"/>
  <c r="BR618" i="4"/>
  <c r="AV618" i="4"/>
  <c r="AW618" i="4"/>
  <c r="S618" i="4"/>
  <c r="X618" i="4"/>
  <c r="BD618" i="4"/>
  <c r="Y618" i="4"/>
  <c r="BE618" i="4"/>
  <c r="BT618" i="4"/>
  <c r="AF618" i="4"/>
  <c r="BL618" i="4"/>
  <c r="AG618" i="4"/>
  <c r="BM618" i="4"/>
  <c r="AN618" i="4"/>
  <c r="BS618" i="4"/>
  <c r="AO618" i="4"/>
  <c r="W615" i="4"/>
  <c r="AE615" i="4"/>
  <c r="AM615" i="4"/>
  <c r="AU615" i="4"/>
  <c r="BC615" i="4"/>
  <c r="BK615" i="4"/>
  <c r="BR615" i="4"/>
  <c r="X615" i="4"/>
  <c r="AF615" i="4"/>
  <c r="AN615" i="4"/>
  <c r="AV615" i="4"/>
  <c r="BD615" i="4"/>
  <c r="BL615" i="4"/>
  <c r="BS615" i="4"/>
  <c r="Y615" i="4"/>
  <c r="AG615" i="4"/>
  <c r="AO615" i="4"/>
  <c r="AW615" i="4"/>
  <c r="BE615" i="4"/>
  <c r="BM615" i="4"/>
  <c r="BT615" i="4"/>
  <c r="Z615" i="4"/>
  <c r="AH615" i="4"/>
  <c r="AP615" i="4"/>
  <c r="AX615" i="4"/>
  <c r="BF615" i="4"/>
  <c r="BN615" i="4"/>
  <c r="BU615" i="4"/>
  <c r="AA615" i="4"/>
  <c r="AI615" i="4"/>
  <c r="AQ615" i="4"/>
  <c r="AY615" i="4"/>
  <c r="BG615" i="4"/>
  <c r="BO615" i="4"/>
  <c r="T615" i="4"/>
  <c r="AB615" i="4"/>
  <c r="AJ615" i="4"/>
  <c r="AR615" i="4"/>
  <c r="AZ615" i="4"/>
  <c r="BH615" i="4"/>
  <c r="BP615" i="4"/>
  <c r="U615" i="4"/>
  <c r="BA615" i="4"/>
  <c r="V615" i="4"/>
  <c r="BB615" i="4"/>
  <c r="S615" i="4"/>
  <c r="AC615" i="4"/>
  <c r="BI615" i="4"/>
  <c r="AD615" i="4"/>
  <c r="BJ615" i="4"/>
  <c r="AK615" i="4"/>
  <c r="AL615" i="4"/>
  <c r="BQ615" i="4"/>
  <c r="AS615" i="4"/>
  <c r="AT615" i="4"/>
  <c r="W607" i="4"/>
  <c r="AE607" i="4"/>
  <c r="AM607" i="4"/>
  <c r="AU607" i="4"/>
  <c r="BC607" i="4"/>
  <c r="BK607" i="4"/>
  <c r="BR607" i="4"/>
  <c r="X607" i="4"/>
  <c r="AF607" i="4"/>
  <c r="AN607" i="4"/>
  <c r="AV607" i="4"/>
  <c r="BD607" i="4"/>
  <c r="BL607" i="4"/>
  <c r="BS607" i="4"/>
  <c r="Y607" i="4"/>
  <c r="AG607" i="4"/>
  <c r="AO607" i="4"/>
  <c r="AW607" i="4"/>
  <c r="BE607" i="4"/>
  <c r="BM607" i="4"/>
  <c r="BT607" i="4"/>
  <c r="Z607" i="4"/>
  <c r="AH607" i="4"/>
  <c r="AP607" i="4"/>
  <c r="AX607" i="4"/>
  <c r="BF607" i="4"/>
  <c r="BN607" i="4"/>
  <c r="BU607" i="4"/>
  <c r="AA607" i="4"/>
  <c r="AI607" i="4"/>
  <c r="AQ607" i="4"/>
  <c r="AY607" i="4"/>
  <c r="BG607" i="4"/>
  <c r="BO607" i="4"/>
  <c r="T607" i="4"/>
  <c r="AB607" i="4"/>
  <c r="AJ607" i="4"/>
  <c r="AR607" i="4"/>
  <c r="AZ607" i="4"/>
  <c r="BH607" i="4"/>
  <c r="BP607" i="4"/>
  <c r="AS607" i="4"/>
  <c r="AT607" i="4"/>
  <c r="BQ607" i="4"/>
  <c r="U607" i="4"/>
  <c r="BA607" i="4"/>
  <c r="V607" i="4"/>
  <c r="BB607" i="4"/>
  <c r="AC607" i="4"/>
  <c r="BI607" i="4"/>
  <c r="AL607" i="4"/>
  <c r="AD607" i="4"/>
  <c r="BJ607" i="4"/>
  <c r="S607" i="4"/>
  <c r="AK607" i="4"/>
  <c r="W599" i="4"/>
  <c r="AE599" i="4"/>
  <c r="AM599" i="4"/>
  <c r="AU599" i="4"/>
  <c r="BC599" i="4"/>
  <c r="BK599" i="4"/>
  <c r="BR599" i="4"/>
  <c r="X599" i="4"/>
  <c r="AF599" i="4"/>
  <c r="AN599" i="4"/>
  <c r="AV599" i="4"/>
  <c r="BD599" i="4"/>
  <c r="BL599" i="4"/>
  <c r="BS599" i="4"/>
  <c r="Y599" i="4"/>
  <c r="AG599" i="4"/>
  <c r="AO599" i="4"/>
  <c r="AW599" i="4"/>
  <c r="BE599" i="4"/>
  <c r="BM599" i="4"/>
  <c r="BT599" i="4"/>
  <c r="Z599" i="4"/>
  <c r="AH599" i="4"/>
  <c r="AP599" i="4"/>
  <c r="AX599" i="4"/>
  <c r="BF599" i="4"/>
  <c r="BN599" i="4"/>
  <c r="BU599" i="4"/>
  <c r="AA599" i="4"/>
  <c r="AI599" i="4"/>
  <c r="AQ599" i="4"/>
  <c r="AY599" i="4"/>
  <c r="BG599" i="4"/>
  <c r="BO599" i="4"/>
  <c r="T599" i="4"/>
  <c r="AB599" i="4"/>
  <c r="AJ599" i="4"/>
  <c r="AR599" i="4"/>
  <c r="AZ599" i="4"/>
  <c r="BH599" i="4"/>
  <c r="BP599" i="4"/>
  <c r="U599" i="4"/>
  <c r="AC599" i="4"/>
  <c r="AK599" i="4"/>
  <c r="AS599" i="4"/>
  <c r="BA599" i="4"/>
  <c r="BI599" i="4"/>
  <c r="BJ599" i="4"/>
  <c r="BQ599" i="4"/>
  <c r="V599" i="4"/>
  <c r="AD599" i="4"/>
  <c r="S599" i="4"/>
  <c r="AL599" i="4"/>
  <c r="AT599" i="4"/>
  <c r="BB599" i="4"/>
  <c r="W591" i="4"/>
  <c r="AE591" i="4"/>
  <c r="AM591" i="4"/>
  <c r="AU591" i="4"/>
  <c r="BC591" i="4"/>
  <c r="BK591" i="4"/>
  <c r="BR591" i="4"/>
  <c r="X591" i="4"/>
  <c r="AF591" i="4"/>
  <c r="AN591" i="4"/>
  <c r="AV591" i="4"/>
  <c r="BD591" i="4"/>
  <c r="BL591" i="4"/>
  <c r="BS591" i="4"/>
  <c r="Y591" i="4"/>
  <c r="AG591" i="4"/>
  <c r="AO591" i="4"/>
  <c r="AW591" i="4"/>
  <c r="BE591" i="4"/>
  <c r="BM591" i="4"/>
  <c r="BT591" i="4"/>
  <c r="Z591" i="4"/>
  <c r="AH591" i="4"/>
  <c r="AP591" i="4"/>
  <c r="AX591" i="4"/>
  <c r="BF591" i="4"/>
  <c r="BN591" i="4"/>
  <c r="BU591" i="4"/>
  <c r="AA591" i="4"/>
  <c r="AI591" i="4"/>
  <c r="AQ591" i="4"/>
  <c r="AY591" i="4"/>
  <c r="BG591" i="4"/>
  <c r="BO591" i="4"/>
  <c r="T591" i="4"/>
  <c r="AB591" i="4"/>
  <c r="AJ591" i="4"/>
  <c r="AR591" i="4"/>
  <c r="AZ591" i="4"/>
  <c r="BH591" i="4"/>
  <c r="BP591" i="4"/>
  <c r="U591" i="4"/>
  <c r="AC591" i="4"/>
  <c r="AK591" i="4"/>
  <c r="AS591" i="4"/>
  <c r="BA591" i="4"/>
  <c r="BI591" i="4"/>
  <c r="BB591" i="4"/>
  <c r="BJ591" i="4"/>
  <c r="BQ591" i="4"/>
  <c r="AT591" i="4"/>
  <c r="V591" i="4"/>
  <c r="AD591" i="4"/>
  <c r="AL591" i="4"/>
  <c r="W583" i="4"/>
  <c r="AE583" i="4"/>
  <c r="AM583" i="4"/>
  <c r="AU583" i="4"/>
  <c r="BC583" i="4"/>
  <c r="BK583" i="4"/>
  <c r="BR583" i="4"/>
  <c r="X583" i="4"/>
  <c r="AF583" i="4"/>
  <c r="AN583" i="4"/>
  <c r="AV583" i="4"/>
  <c r="BD583" i="4"/>
  <c r="BL583" i="4"/>
  <c r="BS583" i="4"/>
  <c r="Y583" i="4"/>
  <c r="AG583" i="4"/>
  <c r="AO583" i="4"/>
  <c r="AW583" i="4"/>
  <c r="BE583" i="4"/>
  <c r="BM583" i="4"/>
  <c r="BT583" i="4"/>
  <c r="Z583" i="4"/>
  <c r="AH583" i="4"/>
  <c r="AP583" i="4"/>
  <c r="AX583" i="4"/>
  <c r="BF583" i="4"/>
  <c r="BN583" i="4"/>
  <c r="BU583" i="4"/>
  <c r="AA583" i="4"/>
  <c r="AI583" i="4"/>
  <c r="AQ583" i="4"/>
  <c r="AY583" i="4"/>
  <c r="BG583" i="4"/>
  <c r="BO583" i="4"/>
  <c r="T583" i="4"/>
  <c r="AB583" i="4"/>
  <c r="AJ583" i="4"/>
  <c r="AR583" i="4"/>
  <c r="AZ583" i="4"/>
  <c r="BH583" i="4"/>
  <c r="BP583" i="4"/>
  <c r="U583" i="4"/>
  <c r="AC583" i="4"/>
  <c r="AK583" i="4"/>
  <c r="AS583" i="4"/>
  <c r="BA583" i="4"/>
  <c r="BI583" i="4"/>
  <c r="AT583" i="4"/>
  <c r="BB583" i="4"/>
  <c r="BJ583" i="4"/>
  <c r="BQ583" i="4"/>
  <c r="S583" i="4"/>
  <c r="AL583" i="4"/>
  <c r="V583" i="4"/>
  <c r="AD583" i="4"/>
  <c r="W575" i="4"/>
  <c r="AE575" i="4"/>
  <c r="AM575" i="4"/>
  <c r="AU575" i="4"/>
  <c r="BC575" i="4"/>
  <c r="BK575" i="4"/>
  <c r="BR575" i="4"/>
  <c r="X575" i="4"/>
  <c r="AF575" i="4"/>
  <c r="AN575" i="4"/>
  <c r="AV575" i="4"/>
  <c r="BD575" i="4"/>
  <c r="BL575" i="4"/>
  <c r="BS575" i="4"/>
  <c r="Y575" i="4"/>
  <c r="AG575" i="4"/>
  <c r="AO575" i="4"/>
  <c r="AW575" i="4"/>
  <c r="BE575" i="4"/>
  <c r="BM575" i="4"/>
  <c r="BT575" i="4"/>
  <c r="Z575" i="4"/>
  <c r="AH575" i="4"/>
  <c r="AP575" i="4"/>
  <c r="AX575" i="4"/>
  <c r="BF575" i="4"/>
  <c r="BN575" i="4"/>
  <c r="BU575" i="4"/>
  <c r="AA575" i="4"/>
  <c r="AI575" i="4"/>
  <c r="AQ575" i="4"/>
  <c r="AY575" i="4"/>
  <c r="BG575" i="4"/>
  <c r="BO575" i="4"/>
  <c r="T575" i="4"/>
  <c r="AB575" i="4"/>
  <c r="AJ575" i="4"/>
  <c r="AR575" i="4"/>
  <c r="AZ575" i="4"/>
  <c r="BH575" i="4"/>
  <c r="BP575" i="4"/>
  <c r="U575" i="4"/>
  <c r="AC575" i="4"/>
  <c r="AK575" i="4"/>
  <c r="AS575" i="4"/>
  <c r="BA575" i="4"/>
  <c r="BI575" i="4"/>
  <c r="AL575" i="4"/>
  <c r="S575" i="4"/>
  <c r="AT575" i="4"/>
  <c r="BB575" i="4"/>
  <c r="BJ575" i="4"/>
  <c r="BQ575" i="4"/>
  <c r="AD575" i="4"/>
  <c r="V575" i="4"/>
  <c r="W567" i="4"/>
  <c r="AE567" i="4"/>
  <c r="AM567" i="4"/>
  <c r="AU567" i="4"/>
  <c r="BC567" i="4"/>
  <c r="BK567" i="4"/>
  <c r="BR567" i="4"/>
  <c r="X567" i="4"/>
  <c r="AF567" i="4"/>
  <c r="AN567" i="4"/>
  <c r="AV567" i="4"/>
  <c r="BD567" i="4"/>
  <c r="BL567" i="4"/>
  <c r="BS567" i="4"/>
  <c r="Y567" i="4"/>
  <c r="AG567" i="4"/>
  <c r="AO567" i="4"/>
  <c r="AW567" i="4"/>
  <c r="BE567" i="4"/>
  <c r="BM567" i="4"/>
  <c r="BT567" i="4"/>
  <c r="Z567" i="4"/>
  <c r="AH567" i="4"/>
  <c r="AP567" i="4"/>
  <c r="AX567" i="4"/>
  <c r="BF567" i="4"/>
  <c r="BN567" i="4"/>
  <c r="BU567" i="4"/>
  <c r="AA567" i="4"/>
  <c r="AI567" i="4"/>
  <c r="AQ567" i="4"/>
  <c r="AY567" i="4"/>
  <c r="BG567" i="4"/>
  <c r="BO567" i="4"/>
  <c r="T567" i="4"/>
  <c r="AB567" i="4"/>
  <c r="AJ567" i="4"/>
  <c r="AR567" i="4"/>
  <c r="AZ567" i="4"/>
  <c r="BH567" i="4"/>
  <c r="BP567" i="4"/>
  <c r="U567" i="4"/>
  <c r="AC567" i="4"/>
  <c r="AK567" i="4"/>
  <c r="AS567" i="4"/>
  <c r="BA567" i="4"/>
  <c r="BI567" i="4"/>
  <c r="AD567" i="4"/>
  <c r="AL567" i="4"/>
  <c r="AT567" i="4"/>
  <c r="BB567" i="4"/>
  <c r="BJ567" i="4"/>
  <c r="BQ567" i="4"/>
  <c r="S567" i="4"/>
  <c r="V567" i="4"/>
  <c r="T547" i="4"/>
  <c r="AB547" i="4"/>
  <c r="AJ547" i="4"/>
  <c r="AR547" i="4"/>
  <c r="AZ547" i="4"/>
  <c r="BH547" i="4"/>
  <c r="BP547" i="4"/>
  <c r="U547" i="4"/>
  <c r="AC547" i="4"/>
  <c r="AK547" i="4"/>
  <c r="AS547" i="4"/>
  <c r="BA547" i="4"/>
  <c r="BI547" i="4"/>
  <c r="V547" i="4"/>
  <c r="AD547" i="4"/>
  <c r="AL547" i="4"/>
  <c r="AT547" i="4"/>
  <c r="BB547" i="4"/>
  <c r="BJ547" i="4"/>
  <c r="BQ547" i="4"/>
  <c r="W547" i="4"/>
  <c r="AE547" i="4"/>
  <c r="AM547" i="4"/>
  <c r="AU547" i="4"/>
  <c r="BC547" i="4"/>
  <c r="BK547" i="4"/>
  <c r="BR547" i="4"/>
  <c r="X547" i="4"/>
  <c r="AF547" i="4"/>
  <c r="AN547" i="4"/>
  <c r="AV547" i="4"/>
  <c r="BD547" i="4"/>
  <c r="BL547" i="4"/>
  <c r="BS547" i="4"/>
  <c r="Y547" i="4"/>
  <c r="AG547" i="4"/>
  <c r="AO547" i="4"/>
  <c r="AW547" i="4"/>
  <c r="BE547" i="4"/>
  <c r="BM547" i="4"/>
  <c r="BT547" i="4"/>
  <c r="AP547" i="4"/>
  <c r="BU547" i="4"/>
  <c r="AQ547" i="4"/>
  <c r="AX547" i="4"/>
  <c r="AY547" i="4"/>
  <c r="Z547" i="4"/>
  <c r="BF547" i="4"/>
  <c r="AA547" i="4"/>
  <c r="BG547" i="4"/>
  <c r="AH547" i="4"/>
  <c r="BN547" i="4"/>
  <c r="AI547" i="4"/>
  <c r="BO547" i="4"/>
  <c r="S547" i="4"/>
  <c r="Y560" i="4"/>
  <c r="AG560" i="4"/>
  <c r="AO560" i="4"/>
  <c r="AW560" i="4"/>
  <c r="BE560" i="4"/>
  <c r="BM560" i="4"/>
  <c r="BT560" i="4"/>
  <c r="Z560" i="4"/>
  <c r="AH560" i="4"/>
  <c r="AP560" i="4"/>
  <c r="AX560" i="4"/>
  <c r="BF560" i="4"/>
  <c r="BN560" i="4"/>
  <c r="BU560" i="4"/>
  <c r="AA560" i="4"/>
  <c r="AI560" i="4"/>
  <c r="AQ560" i="4"/>
  <c r="AY560" i="4"/>
  <c r="BG560" i="4"/>
  <c r="BO560" i="4"/>
  <c r="T560" i="4"/>
  <c r="AB560" i="4"/>
  <c r="AJ560" i="4"/>
  <c r="AR560" i="4"/>
  <c r="AZ560" i="4"/>
  <c r="BH560" i="4"/>
  <c r="BP560" i="4"/>
  <c r="U560" i="4"/>
  <c r="AC560" i="4"/>
  <c r="AK560" i="4"/>
  <c r="AS560" i="4"/>
  <c r="BA560" i="4"/>
  <c r="BI560" i="4"/>
  <c r="V560" i="4"/>
  <c r="AD560" i="4"/>
  <c r="AL560" i="4"/>
  <c r="AT560" i="4"/>
  <c r="BB560" i="4"/>
  <c r="BJ560" i="4"/>
  <c r="BQ560" i="4"/>
  <c r="AE560" i="4"/>
  <c r="BK560" i="4"/>
  <c r="AF560" i="4"/>
  <c r="BL560" i="4"/>
  <c r="AM560" i="4"/>
  <c r="BR560" i="4"/>
  <c r="AN560" i="4"/>
  <c r="BS560" i="4"/>
  <c r="AU560" i="4"/>
  <c r="AV560" i="4"/>
  <c r="W560" i="4"/>
  <c r="BC560" i="4"/>
  <c r="BD560" i="4"/>
  <c r="X560" i="4"/>
  <c r="S560" i="4"/>
  <c r="Y552" i="4"/>
  <c r="AG552" i="4"/>
  <c r="AO552" i="4"/>
  <c r="AW552" i="4"/>
  <c r="BE552" i="4"/>
  <c r="BM552" i="4"/>
  <c r="BT552" i="4"/>
  <c r="Z552" i="4"/>
  <c r="AH552" i="4"/>
  <c r="AP552" i="4"/>
  <c r="AX552" i="4"/>
  <c r="BF552" i="4"/>
  <c r="BN552" i="4"/>
  <c r="BU552" i="4"/>
  <c r="AA552" i="4"/>
  <c r="AI552" i="4"/>
  <c r="AQ552" i="4"/>
  <c r="AY552" i="4"/>
  <c r="BG552" i="4"/>
  <c r="BO552" i="4"/>
  <c r="T552" i="4"/>
  <c r="AB552" i="4"/>
  <c r="AJ552" i="4"/>
  <c r="AR552" i="4"/>
  <c r="AZ552" i="4"/>
  <c r="BH552" i="4"/>
  <c r="BP552" i="4"/>
  <c r="U552" i="4"/>
  <c r="AC552" i="4"/>
  <c r="AK552" i="4"/>
  <c r="AS552" i="4"/>
  <c r="BA552" i="4"/>
  <c r="BI552" i="4"/>
  <c r="V552" i="4"/>
  <c r="AD552" i="4"/>
  <c r="AL552" i="4"/>
  <c r="AT552" i="4"/>
  <c r="BB552" i="4"/>
  <c r="BJ552" i="4"/>
  <c r="BQ552" i="4"/>
  <c r="W552" i="4"/>
  <c r="BC552" i="4"/>
  <c r="X552" i="4"/>
  <c r="BD552" i="4"/>
  <c r="AE552" i="4"/>
  <c r="BK552" i="4"/>
  <c r="AF552" i="4"/>
  <c r="BL552" i="4"/>
  <c r="AM552" i="4"/>
  <c r="BR552" i="4"/>
  <c r="AN552" i="4"/>
  <c r="BS552" i="4"/>
  <c r="AU552" i="4"/>
  <c r="AV552" i="4"/>
  <c r="W535" i="4"/>
  <c r="AE535" i="4"/>
  <c r="AM535" i="4"/>
  <c r="AU535" i="4"/>
  <c r="BC535" i="4"/>
  <c r="BK535" i="4"/>
  <c r="BR535" i="4"/>
  <c r="X535" i="4"/>
  <c r="AF535" i="4"/>
  <c r="AN535" i="4"/>
  <c r="AV535" i="4"/>
  <c r="BD535" i="4"/>
  <c r="BL535" i="4"/>
  <c r="BS535" i="4"/>
  <c r="Z535" i="4"/>
  <c r="AH535" i="4"/>
  <c r="AP535" i="4"/>
  <c r="AX535" i="4"/>
  <c r="BF535" i="4"/>
  <c r="BN535" i="4"/>
  <c r="BU535" i="4"/>
  <c r="AA535" i="4"/>
  <c r="AI535" i="4"/>
  <c r="AQ535" i="4"/>
  <c r="AY535" i="4"/>
  <c r="BG535" i="4"/>
  <c r="BO535" i="4"/>
  <c r="U535" i="4"/>
  <c r="AC535" i="4"/>
  <c r="AK535" i="4"/>
  <c r="AS535" i="4"/>
  <c r="BA535" i="4"/>
  <c r="BI535" i="4"/>
  <c r="AB535" i="4"/>
  <c r="AW535" i="4"/>
  <c r="BQ535" i="4"/>
  <c r="AD535" i="4"/>
  <c r="AZ535" i="4"/>
  <c r="BT535" i="4"/>
  <c r="AG535" i="4"/>
  <c r="BB535" i="4"/>
  <c r="AJ535" i="4"/>
  <c r="BE535" i="4"/>
  <c r="AL535" i="4"/>
  <c r="BH535" i="4"/>
  <c r="T535" i="4"/>
  <c r="AO535" i="4"/>
  <c r="BJ535" i="4"/>
  <c r="AR535" i="4"/>
  <c r="AT535" i="4"/>
  <c r="BM535" i="4"/>
  <c r="BP535" i="4"/>
  <c r="V535" i="4"/>
  <c r="Y535" i="4"/>
  <c r="S535" i="4"/>
  <c r="Z530" i="4"/>
  <c r="AH530" i="4"/>
  <c r="AP530" i="4"/>
  <c r="AX530" i="4"/>
  <c r="BF530" i="4"/>
  <c r="BN530" i="4"/>
  <c r="BU530" i="4"/>
  <c r="AA530" i="4"/>
  <c r="AI530" i="4"/>
  <c r="AQ530" i="4"/>
  <c r="AY530" i="4"/>
  <c r="BG530" i="4"/>
  <c r="BO530" i="4"/>
  <c r="U530" i="4"/>
  <c r="AC530" i="4"/>
  <c r="AK530" i="4"/>
  <c r="AS530" i="4"/>
  <c r="BA530" i="4"/>
  <c r="BI530" i="4"/>
  <c r="V530" i="4"/>
  <c r="AD530" i="4"/>
  <c r="AL530" i="4"/>
  <c r="AT530" i="4"/>
  <c r="BB530" i="4"/>
  <c r="BJ530" i="4"/>
  <c r="BQ530" i="4"/>
  <c r="X530" i="4"/>
  <c r="AF530" i="4"/>
  <c r="AN530" i="4"/>
  <c r="AV530" i="4"/>
  <c r="BD530" i="4"/>
  <c r="BL530" i="4"/>
  <c r="BS530" i="4"/>
  <c r="Y530" i="4"/>
  <c r="AU530" i="4"/>
  <c r="BP530" i="4"/>
  <c r="AB530" i="4"/>
  <c r="AW530" i="4"/>
  <c r="BR530" i="4"/>
  <c r="AE530" i="4"/>
  <c r="AZ530" i="4"/>
  <c r="BT530" i="4"/>
  <c r="AG530" i="4"/>
  <c r="BC530" i="4"/>
  <c r="AJ530" i="4"/>
  <c r="BE530" i="4"/>
  <c r="AM530" i="4"/>
  <c r="BH530" i="4"/>
  <c r="BK530" i="4"/>
  <c r="BM530" i="4"/>
  <c r="T530" i="4"/>
  <c r="W530" i="4"/>
  <c r="AO530" i="4"/>
  <c r="S530" i="4"/>
  <c r="AR530" i="4"/>
  <c r="W519" i="4"/>
  <c r="AE519" i="4"/>
  <c r="AM519" i="4"/>
  <c r="AU519" i="4"/>
  <c r="BC519" i="4"/>
  <c r="BK519" i="4"/>
  <c r="BR519" i="4"/>
  <c r="X519" i="4"/>
  <c r="AF519" i="4"/>
  <c r="AN519" i="4"/>
  <c r="AV519" i="4"/>
  <c r="BD519" i="4"/>
  <c r="BL519" i="4"/>
  <c r="BS519" i="4"/>
  <c r="Y519" i="4"/>
  <c r="AG519" i="4"/>
  <c r="AO519" i="4"/>
  <c r="AW519" i="4"/>
  <c r="BE519" i="4"/>
  <c r="BM519" i="4"/>
  <c r="BT519" i="4"/>
  <c r="Z519" i="4"/>
  <c r="AH519" i="4"/>
  <c r="AP519" i="4"/>
  <c r="AX519" i="4"/>
  <c r="BF519" i="4"/>
  <c r="BN519" i="4"/>
  <c r="BU519" i="4"/>
  <c r="AA519" i="4"/>
  <c r="AI519" i="4"/>
  <c r="AQ519" i="4"/>
  <c r="AY519" i="4"/>
  <c r="BG519" i="4"/>
  <c r="BO519" i="4"/>
  <c r="U519" i="4"/>
  <c r="AC519" i="4"/>
  <c r="AK519" i="4"/>
  <c r="AS519" i="4"/>
  <c r="BA519" i="4"/>
  <c r="BI519" i="4"/>
  <c r="AB519" i="4"/>
  <c r="BH519" i="4"/>
  <c r="AD519" i="4"/>
  <c r="BJ519" i="4"/>
  <c r="AJ519" i="4"/>
  <c r="BP519" i="4"/>
  <c r="AL519" i="4"/>
  <c r="BQ519" i="4"/>
  <c r="AR519" i="4"/>
  <c r="AT519" i="4"/>
  <c r="T519" i="4"/>
  <c r="V519" i="4"/>
  <c r="AZ519" i="4"/>
  <c r="BB519" i="4"/>
  <c r="S519" i="4"/>
  <c r="W511" i="4"/>
  <c r="AE511" i="4"/>
  <c r="AM511" i="4"/>
  <c r="AU511" i="4"/>
  <c r="BC511" i="4"/>
  <c r="BK511" i="4"/>
  <c r="BR511" i="4"/>
  <c r="X511" i="4"/>
  <c r="AF511" i="4"/>
  <c r="AN511" i="4"/>
  <c r="AV511" i="4"/>
  <c r="BD511" i="4"/>
  <c r="BL511" i="4"/>
  <c r="BS511" i="4"/>
  <c r="Y511" i="4"/>
  <c r="AG511" i="4"/>
  <c r="AO511" i="4"/>
  <c r="AW511" i="4"/>
  <c r="BE511" i="4"/>
  <c r="BM511" i="4"/>
  <c r="BT511" i="4"/>
  <c r="Z511" i="4"/>
  <c r="AH511" i="4"/>
  <c r="AP511" i="4"/>
  <c r="AX511" i="4"/>
  <c r="BF511" i="4"/>
  <c r="BN511" i="4"/>
  <c r="BU511" i="4"/>
  <c r="AA511" i="4"/>
  <c r="AI511" i="4"/>
  <c r="AQ511" i="4"/>
  <c r="AY511" i="4"/>
  <c r="BG511" i="4"/>
  <c r="BO511" i="4"/>
  <c r="U511" i="4"/>
  <c r="AC511" i="4"/>
  <c r="AK511" i="4"/>
  <c r="AS511" i="4"/>
  <c r="BA511" i="4"/>
  <c r="BI511" i="4"/>
  <c r="T511" i="4"/>
  <c r="AZ511" i="4"/>
  <c r="V511" i="4"/>
  <c r="BB511" i="4"/>
  <c r="AB511" i="4"/>
  <c r="BH511" i="4"/>
  <c r="AD511" i="4"/>
  <c r="BJ511" i="4"/>
  <c r="AJ511" i="4"/>
  <c r="BP511" i="4"/>
  <c r="AL511" i="4"/>
  <c r="BQ511" i="4"/>
  <c r="AR511" i="4"/>
  <c r="AT511" i="4"/>
  <c r="S511" i="4"/>
  <c r="W503" i="4"/>
  <c r="AE503" i="4"/>
  <c r="AM503" i="4"/>
  <c r="AU503" i="4"/>
  <c r="BC503" i="4"/>
  <c r="BK503" i="4"/>
  <c r="BR503" i="4"/>
  <c r="X503" i="4"/>
  <c r="AF503" i="4"/>
  <c r="AN503" i="4"/>
  <c r="AV503" i="4"/>
  <c r="BD503" i="4"/>
  <c r="BL503" i="4"/>
  <c r="BS503" i="4"/>
  <c r="Y503" i="4"/>
  <c r="AG503" i="4"/>
  <c r="AO503" i="4"/>
  <c r="AW503" i="4"/>
  <c r="BE503" i="4"/>
  <c r="BM503" i="4"/>
  <c r="BT503" i="4"/>
  <c r="Z503" i="4"/>
  <c r="AH503" i="4"/>
  <c r="AP503" i="4"/>
  <c r="AX503" i="4"/>
  <c r="BF503" i="4"/>
  <c r="BN503" i="4"/>
  <c r="BU503" i="4"/>
  <c r="AA503" i="4"/>
  <c r="AI503" i="4"/>
  <c r="AQ503" i="4"/>
  <c r="AY503" i="4"/>
  <c r="BG503" i="4"/>
  <c r="BO503" i="4"/>
  <c r="U503" i="4"/>
  <c r="AC503" i="4"/>
  <c r="AK503" i="4"/>
  <c r="AS503" i="4"/>
  <c r="BA503" i="4"/>
  <c r="BI503" i="4"/>
  <c r="AR503" i="4"/>
  <c r="AT503" i="4"/>
  <c r="T503" i="4"/>
  <c r="AZ503" i="4"/>
  <c r="V503" i="4"/>
  <c r="BB503" i="4"/>
  <c r="AB503" i="4"/>
  <c r="BH503" i="4"/>
  <c r="AD503" i="4"/>
  <c r="BJ503" i="4"/>
  <c r="BP503" i="4"/>
  <c r="BQ503" i="4"/>
  <c r="AJ503" i="4"/>
  <c r="AL503" i="4"/>
  <c r="S503" i="4"/>
  <c r="W495" i="4"/>
  <c r="AE495" i="4"/>
  <c r="AM495" i="4"/>
  <c r="AU495" i="4"/>
  <c r="BC495" i="4"/>
  <c r="BK495" i="4"/>
  <c r="BR495" i="4"/>
  <c r="X495" i="4"/>
  <c r="AF495" i="4"/>
  <c r="AN495" i="4"/>
  <c r="AV495" i="4"/>
  <c r="BD495" i="4"/>
  <c r="BL495" i="4"/>
  <c r="BS495" i="4"/>
  <c r="Y495" i="4"/>
  <c r="AG495" i="4"/>
  <c r="AO495" i="4"/>
  <c r="AW495" i="4"/>
  <c r="BE495" i="4"/>
  <c r="BM495" i="4"/>
  <c r="BT495" i="4"/>
  <c r="Z495" i="4"/>
  <c r="AH495" i="4"/>
  <c r="AP495" i="4"/>
  <c r="AX495" i="4"/>
  <c r="BF495" i="4"/>
  <c r="BN495" i="4"/>
  <c r="BU495" i="4"/>
  <c r="AA495" i="4"/>
  <c r="AI495" i="4"/>
  <c r="AQ495" i="4"/>
  <c r="AY495" i="4"/>
  <c r="BG495" i="4"/>
  <c r="BO495" i="4"/>
  <c r="U495" i="4"/>
  <c r="AC495" i="4"/>
  <c r="AK495" i="4"/>
  <c r="AS495" i="4"/>
  <c r="BA495" i="4"/>
  <c r="BI495" i="4"/>
  <c r="AJ495" i="4"/>
  <c r="BP495" i="4"/>
  <c r="AL495" i="4"/>
  <c r="BQ495" i="4"/>
  <c r="AR495" i="4"/>
  <c r="AT495" i="4"/>
  <c r="T495" i="4"/>
  <c r="AZ495" i="4"/>
  <c r="V495" i="4"/>
  <c r="BB495" i="4"/>
  <c r="AB495" i="4"/>
  <c r="AD495" i="4"/>
  <c r="BH495" i="4"/>
  <c r="BJ495" i="4"/>
  <c r="S495" i="4"/>
  <c r="W487" i="4"/>
  <c r="AE487" i="4"/>
  <c r="AM487" i="4"/>
  <c r="AU487" i="4"/>
  <c r="BC487" i="4"/>
  <c r="BK487" i="4"/>
  <c r="BR487" i="4"/>
  <c r="X487" i="4"/>
  <c r="AF487" i="4"/>
  <c r="AN487" i="4"/>
  <c r="AV487" i="4"/>
  <c r="BD487" i="4"/>
  <c r="BL487" i="4"/>
  <c r="BS487" i="4"/>
  <c r="Y487" i="4"/>
  <c r="AG487" i="4"/>
  <c r="AO487" i="4"/>
  <c r="AW487" i="4"/>
  <c r="BE487" i="4"/>
  <c r="BM487" i="4"/>
  <c r="BT487" i="4"/>
  <c r="Z487" i="4"/>
  <c r="AH487" i="4"/>
  <c r="AP487" i="4"/>
  <c r="AX487" i="4"/>
  <c r="BF487" i="4"/>
  <c r="BN487" i="4"/>
  <c r="BU487" i="4"/>
  <c r="AA487" i="4"/>
  <c r="AI487" i="4"/>
  <c r="AQ487" i="4"/>
  <c r="AY487" i="4"/>
  <c r="BG487" i="4"/>
  <c r="BO487" i="4"/>
  <c r="U487" i="4"/>
  <c r="AC487" i="4"/>
  <c r="AK487" i="4"/>
  <c r="AS487" i="4"/>
  <c r="BA487" i="4"/>
  <c r="BI487" i="4"/>
  <c r="AB487" i="4"/>
  <c r="BH487" i="4"/>
  <c r="AD487" i="4"/>
  <c r="BJ487" i="4"/>
  <c r="AJ487" i="4"/>
  <c r="BP487" i="4"/>
  <c r="AL487" i="4"/>
  <c r="BQ487" i="4"/>
  <c r="AR487" i="4"/>
  <c r="AT487" i="4"/>
  <c r="AZ487" i="4"/>
  <c r="BB487" i="4"/>
  <c r="T487" i="4"/>
  <c r="S487" i="4"/>
  <c r="V487" i="4"/>
  <c r="W479" i="4"/>
  <c r="AE479" i="4"/>
  <c r="AM479" i="4"/>
  <c r="AU479" i="4"/>
  <c r="BC479" i="4"/>
  <c r="BK479" i="4"/>
  <c r="BR479" i="4"/>
  <c r="X479" i="4"/>
  <c r="AF479" i="4"/>
  <c r="AN479" i="4"/>
  <c r="AV479" i="4"/>
  <c r="BD479" i="4"/>
  <c r="BL479" i="4"/>
  <c r="BS479" i="4"/>
  <c r="Y479" i="4"/>
  <c r="AG479" i="4"/>
  <c r="AO479" i="4"/>
  <c r="AW479" i="4"/>
  <c r="BE479" i="4"/>
  <c r="BM479" i="4"/>
  <c r="BT479" i="4"/>
  <c r="Z479" i="4"/>
  <c r="AH479" i="4"/>
  <c r="AP479" i="4"/>
  <c r="AX479" i="4"/>
  <c r="BF479" i="4"/>
  <c r="BN479" i="4"/>
  <c r="BU479" i="4"/>
  <c r="AA479" i="4"/>
  <c r="AI479" i="4"/>
  <c r="AQ479" i="4"/>
  <c r="AY479" i="4"/>
  <c r="BG479" i="4"/>
  <c r="BO479" i="4"/>
  <c r="U479" i="4"/>
  <c r="AC479" i="4"/>
  <c r="AK479" i="4"/>
  <c r="AS479" i="4"/>
  <c r="BA479" i="4"/>
  <c r="BI479" i="4"/>
  <c r="T479" i="4"/>
  <c r="AZ479" i="4"/>
  <c r="V479" i="4"/>
  <c r="BB479" i="4"/>
  <c r="AB479" i="4"/>
  <c r="BH479" i="4"/>
  <c r="AD479" i="4"/>
  <c r="BJ479" i="4"/>
  <c r="AJ479" i="4"/>
  <c r="BP479" i="4"/>
  <c r="AL479" i="4"/>
  <c r="BQ479" i="4"/>
  <c r="AR479" i="4"/>
  <c r="AT479" i="4"/>
  <c r="S479" i="4"/>
  <c r="V471" i="4"/>
  <c r="AD471" i="4"/>
  <c r="AL471" i="4"/>
  <c r="AT471" i="4"/>
  <c r="BB471" i="4"/>
  <c r="BJ471" i="4"/>
  <c r="BQ471" i="4"/>
  <c r="W471" i="4"/>
  <c r="AE471" i="4"/>
  <c r="AM471" i="4"/>
  <c r="AU471" i="4"/>
  <c r="BC471" i="4"/>
  <c r="BK471" i="4"/>
  <c r="BR471" i="4"/>
  <c r="X471" i="4"/>
  <c r="AF471" i="4"/>
  <c r="AN471" i="4"/>
  <c r="Y471" i="4"/>
  <c r="AG471" i="4"/>
  <c r="AO471" i="4"/>
  <c r="AW471" i="4"/>
  <c r="BE471" i="4"/>
  <c r="BM471" i="4"/>
  <c r="Z471" i="4"/>
  <c r="AP471" i="4"/>
  <c r="BA471" i="4"/>
  <c r="BO471" i="4"/>
  <c r="AA471" i="4"/>
  <c r="AQ471" i="4"/>
  <c r="BD471" i="4"/>
  <c r="BP471" i="4"/>
  <c r="AB471" i="4"/>
  <c r="AR471" i="4"/>
  <c r="BF471" i="4"/>
  <c r="AC471" i="4"/>
  <c r="AS471" i="4"/>
  <c r="BG471" i="4"/>
  <c r="BS471" i="4"/>
  <c r="AH471" i="4"/>
  <c r="AV471" i="4"/>
  <c r="BH471" i="4"/>
  <c r="BT471" i="4"/>
  <c r="T471" i="4"/>
  <c r="AJ471" i="4"/>
  <c r="AY471" i="4"/>
  <c r="BL471" i="4"/>
  <c r="BU471" i="4"/>
  <c r="U471" i="4"/>
  <c r="AI471" i="4"/>
  <c r="AK471" i="4"/>
  <c r="AX471" i="4"/>
  <c r="AZ471" i="4"/>
  <c r="BI471" i="4"/>
  <c r="BN471" i="4"/>
  <c r="S471" i="4"/>
  <c r="U463" i="4"/>
  <c r="AC463" i="4"/>
  <c r="AK463" i="4"/>
  <c r="AS463" i="4"/>
  <c r="BA463" i="4"/>
  <c r="BI463" i="4"/>
  <c r="V463" i="4"/>
  <c r="AD463" i="4"/>
  <c r="AL463" i="4"/>
  <c r="AT463" i="4"/>
  <c r="BB463" i="4"/>
  <c r="BJ463" i="4"/>
  <c r="BQ463" i="4"/>
  <c r="W463" i="4"/>
  <c r="AE463" i="4"/>
  <c r="AM463" i="4"/>
  <c r="AU463" i="4"/>
  <c r="BC463" i="4"/>
  <c r="BK463" i="4"/>
  <c r="BR463" i="4"/>
  <c r="X463" i="4"/>
  <c r="AF463" i="4"/>
  <c r="AN463" i="4"/>
  <c r="AV463" i="4"/>
  <c r="BD463" i="4"/>
  <c r="BL463" i="4"/>
  <c r="BS463" i="4"/>
  <c r="Y463" i="4"/>
  <c r="AG463" i="4"/>
  <c r="AO463" i="4"/>
  <c r="AW463" i="4"/>
  <c r="BE463" i="4"/>
  <c r="BM463" i="4"/>
  <c r="BT463" i="4"/>
  <c r="AA463" i="4"/>
  <c r="AX463" i="4"/>
  <c r="BP463" i="4"/>
  <c r="AB463" i="4"/>
  <c r="AY463" i="4"/>
  <c r="BU463" i="4"/>
  <c r="AH463" i="4"/>
  <c r="AZ463" i="4"/>
  <c r="AI463" i="4"/>
  <c r="BF463" i="4"/>
  <c r="AJ463" i="4"/>
  <c r="BG463" i="4"/>
  <c r="T463" i="4"/>
  <c r="AQ463" i="4"/>
  <c r="BN463" i="4"/>
  <c r="AP463" i="4"/>
  <c r="AR463" i="4"/>
  <c r="BH463" i="4"/>
  <c r="BO463" i="4"/>
  <c r="Z463" i="4"/>
  <c r="S463" i="4"/>
  <c r="U455" i="4"/>
  <c r="AC455" i="4"/>
  <c r="AK455" i="4"/>
  <c r="AS455" i="4"/>
  <c r="BA455" i="4"/>
  <c r="BI455" i="4"/>
  <c r="V455" i="4"/>
  <c r="AD455" i="4"/>
  <c r="AL455" i="4"/>
  <c r="AT455" i="4"/>
  <c r="BB455" i="4"/>
  <c r="BJ455" i="4"/>
  <c r="BQ455" i="4"/>
  <c r="W455" i="4"/>
  <c r="AE455" i="4"/>
  <c r="AM455" i="4"/>
  <c r="AU455" i="4"/>
  <c r="BC455" i="4"/>
  <c r="BK455" i="4"/>
  <c r="BR455" i="4"/>
  <c r="X455" i="4"/>
  <c r="AF455" i="4"/>
  <c r="AN455" i="4"/>
  <c r="AV455" i="4"/>
  <c r="BD455" i="4"/>
  <c r="BL455" i="4"/>
  <c r="BS455" i="4"/>
  <c r="Y455" i="4"/>
  <c r="AG455" i="4"/>
  <c r="AO455" i="4"/>
  <c r="AW455" i="4"/>
  <c r="BE455" i="4"/>
  <c r="BM455" i="4"/>
  <c r="BT455" i="4"/>
  <c r="AP455" i="4"/>
  <c r="BH455" i="4"/>
  <c r="T455" i="4"/>
  <c r="AQ455" i="4"/>
  <c r="BN455" i="4"/>
  <c r="Z455" i="4"/>
  <c r="AR455" i="4"/>
  <c r="BO455" i="4"/>
  <c r="AA455" i="4"/>
  <c r="AX455" i="4"/>
  <c r="BP455" i="4"/>
  <c r="AB455" i="4"/>
  <c r="AY455" i="4"/>
  <c r="BU455" i="4"/>
  <c r="AI455" i="4"/>
  <c r="BF455" i="4"/>
  <c r="AZ455" i="4"/>
  <c r="BG455" i="4"/>
  <c r="AH455" i="4"/>
  <c r="AJ455" i="4"/>
  <c r="S455" i="4"/>
  <c r="U447" i="4"/>
  <c r="AC447" i="4"/>
  <c r="AK447" i="4"/>
  <c r="AS447" i="4"/>
  <c r="BA447" i="4"/>
  <c r="BI447" i="4"/>
  <c r="V447" i="4"/>
  <c r="AD447" i="4"/>
  <c r="AL447" i="4"/>
  <c r="AT447" i="4"/>
  <c r="BB447" i="4"/>
  <c r="BJ447" i="4"/>
  <c r="BQ447" i="4"/>
  <c r="W447" i="4"/>
  <c r="AE447" i="4"/>
  <c r="AM447" i="4"/>
  <c r="AU447" i="4"/>
  <c r="BC447" i="4"/>
  <c r="BK447" i="4"/>
  <c r="BR447" i="4"/>
  <c r="X447" i="4"/>
  <c r="AF447" i="4"/>
  <c r="AN447" i="4"/>
  <c r="AV447" i="4"/>
  <c r="BD447" i="4"/>
  <c r="BL447" i="4"/>
  <c r="BS447" i="4"/>
  <c r="Y447" i="4"/>
  <c r="AG447" i="4"/>
  <c r="AO447" i="4"/>
  <c r="AW447" i="4"/>
  <c r="BE447" i="4"/>
  <c r="BM447" i="4"/>
  <c r="BT447" i="4"/>
  <c r="AH447" i="4"/>
  <c r="AZ447" i="4"/>
  <c r="AI447" i="4"/>
  <c r="BF447" i="4"/>
  <c r="AJ447" i="4"/>
  <c r="BG447" i="4"/>
  <c r="AP447" i="4"/>
  <c r="BH447" i="4"/>
  <c r="T447" i="4"/>
  <c r="AQ447" i="4"/>
  <c r="BN447" i="4"/>
  <c r="AA447" i="4"/>
  <c r="AX447" i="4"/>
  <c r="BP447" i="4"/>
  <c r="BO447" i="4"/>
  <c r="BU447" i="4"/>
  <c r="Z447" i="4"/>
  <c r="AB447" i="4"/>
  <c r="AR447" i="4"/>
  <c r="AY447" i="4"/>
  <c r="S447" i="4"/>
  <c r="U439" i="4"/>
  <c r="AC439" i="4"/>
  <c r="AK439" i="4"/>
  <c r="AS439" i="4"/>
  <c r="BA439" i="4"/>
  <c r="BI439" i="4"/>
  <c r="V439" i="4"/>
  <c r="AD439" i="4"/>
  <c r="AL439" i="4"/>
  <c r="AT439" i="4"/>
  <c r="BB439" i="4"/>
  <c r="BJ439" i="4"/>
  <c r="BQ439" i="4"/>
  <c r="W439" i="4"/>
  <c r="AE439" i="4"/>
  <c r="AM439" i="4"/>
  <c r="AU439" i="4"/>
  <c r="BC439" i="4"/>
  <c r="BK439" i="4"/>
  <c r="BR439" i="4"/>
  <c r="X439" i="4"/>
  <c r="AF439" i="4"/>
  <c r="AN439" i="4"/>
  <c r="AV439" i="4"/>
  <c r="BD439" i="4"/>
  <c r="BL439" i="4"/>
  <c r="BS439" i="4"/>
  <c r="Y439" i="4"/>
  <c r="AG439" i="4"/>
  <c r="AO439" i="4"/>
  <c r="AW439" i="4"/>
  <c r="BE439" i="4"/>
  <c r="BM439" i="4"/>
  <c r="BT439" i="4"/>
  <c r="Z439" i="4"/>
  <c r="AR439" i="4"/>
  <c r="BO439" i="4"/>
  <c r="AA439" i="4"/>
  <c r="AX439" i="4"/>
  <c r="BP439" i="4"/>
  <c r="AB439" i="4"/>
  <c r="AY439" i="4"/>
  <c r="BU439" i="4"/>
  <c r="AH439" i="4"/>
  <c r="AZ439" i="4"/>
  <c r="AI439" i="4"/>
  <c r="BF439" i="4"/>
  <c r="AP439" i="4"/>
  <c r="BH439" i="4"/>
  <c r="T439" i="4"/>
  <c r="AJ439" i="4"/>
  <c r="AQ439" i="4"/>
  <c r="BG439" i="4"/>
  <c r="BN439" i="4"/>
  <c r="S439" i="4"/>
  <c r="U431" i="4"/>
  <c r="AC431" i="4"/>
  <c r="AK431" i="4"/>
  <c r="AS431" i="4"/>
  <c r="BA431" i="4"/>
  <c r="BI431" i="4"/>
  <c r="V431" i="4"/>
  <c r="AD431" i="4"/>
  <c r="AL431" i="4"/>
  <c r="AT431" i="4"/>
  <c r="BB431" i="4"/>
  <c r="BJ431" i="4"/>
  <c r="BQ431" i="4"/>
  <c r="W431" i="4"/>
  <c r="AE431" i="4"/>
  <c r="AM431" i="4"/>
  <c r="AU431" i="4"/>
  <c r="BC431" i="4"/>
  <c r="BK431" i="4"/>
  <c r="BR431" i="4"/>
  <c r="X431" i="4"/>
  <c r="AF431" i="4"/>
  <c r="AN431" i="4"/>
  <c r="AV431" i="4"/>
  <c r="BD431" i="4"/>
  <c r="BL431" i="4"/>
  <c r="BS431" i="4"/>
  <c r="Y431" i="4"/>
  <c r="AG431" i="4"/>
  <c r="AO431" i="4"/>
  <c r="AW431" i="4"/>
  <c r="BE431" i="4"/>
  <c r="BM431" i="4"/>
  <c r="BT431" i="4"/>
  <c r="AJ431" i="4"/>
  <c r="BG431" i="4"/>
  <c r="AP431" i="4"/>
  <c r="BH431" i="4"/>
  <c r="T431" i="4"/>
  <c r="AQ431" i="4"/>
  <c r="BN431" i="4"/>
  <c r="Z431" i="4"/>
  <c r="AR431" i="4"/>
  <c r="BO431" i="4"/>
  <c r="AA431" i="4"/>
  <c r="AX431" i="4"/>
  <c r="BP431" i="4"/>
  <c r="AH431" i="4"/>
  <c r="AZ431" i="4"/>
  <c r="AB431" i="4"/>
  <c r="AI431" i="4"/>
  <c r="AY431" i="4"/>
  <c r="BF431" i="4"/>
  <c r="BU431" i="4"/>
  <c r="S431" i="4"/>
  <c r="U423" i="4"/>
  <c r="AC423" i="4"/>
  <c r="AK423" i="4"/>
  <c r="AS423" i="4"/>
  <c r="BA423" i="4"/>
  <c r="BI423" i="4"/>
  <c r="V423" i="4"/>
  <c r="AD423" i="4"/>
  <c r="AL423" i="4"/>
  <c r="AT423" i="4"/>
  <c r="BB423" i="4"/>
  <c r="BJ423" i="4"/>
  <c r="BQ423" i="4"/>
  <c r="W423" i="4"/>
  <c r="AE423" i="4"/>
  <c r="AM423" i="4"/>
  <c r="AU423" i="4"/>
  <c r="BC423" i="4"/>
  <c r="BK423" i="4"/>
  <c r="BR423" i="4"/>
  <c r="X423" i="4"/>
  <c r="AF423" i="4"/>
  <c r="AN423" i="4"/>
  <c r="AV423" i="4"/>
  <c r="BD423" i="4"/>
  <c r="BL423" i="4"/>
  <c r="BS423" i="4"/>
  <c r="Y423" i="4"/>
  <c r="AG423" i="4"/>
  <c r="AO423" i="4"/>
  <c r="AW423" i="4"/>
  <c r="BE423" i="4"/>
  <c r="BM423" i="4"/>
  <c r="BT423" i="4"/>
  <c r="AB423" i="4"/>
  <c r="AY423" i="4"/>
  <c r="BU423" i="4"/>
  <c r="AH423" i="4"/>
  <c r="AZ423" i="4"/>
  <c r="AI423" i="4"/>
  <c r="BF423" i="4"/>
  <c r="AJ423" i="4"/>
  <c r="BG423" i="4"/>
  <c r="AP423" i="4"/>
  <c r="BH423" i="4"/>
  <c r="Z423" i="4"/>
  <c r="AR423" i="4"/>
  <c r="BO423" i="4"/>
  <c r="T423" i="4"/>
  <c r="AA423" i="4"/>
  <c r="AQ423" i="4"/>
  <c r="AX423" i="4"/>
  <c r="BN423" i="4"/>
  <c r="BP423" i="4"/>
  <c r="S423" i="4"/>
  <c r="U415" i="4"/>
  <c r="AC415" i="4"/>
  <c r="AK415" i="4"/>
  <c r="AS415" i="4"/>
  <c r="BA415" i="4"/>
  <c r="BI415" i="4"/>
  <c r="V415" i="4"/>
  <c r="AD415" i="4"/>
  <c r="AL415" i="4"/>
  <c r="AT415" i="4"/>
  <c r="BB415" i="4"/>
  <c r="BJ415" i="4"/>
  <c r="BQ415" i="4"/>
  <c r="W415" i="4"/>
  <c r="AE415" i="4"/>
  <c r="AM415" i="4"/>
  <c r="AU415" i="4"/>
  <c r="BC415" i="4"/>
  <c r="BK415" i="4"/>
  <c r="BR415" i="4"/>
  <c r="X415" i="4"/>
  <c r="AF415" i="4"/>
  <c r="AN415" i="4"/>
  <c r="AV415" i="4"/>
  <c r="BD415" i="4"/>
  <c r="BL415" i="4"/>
  <c r="BS415" i="4"/>
  <c r="Y415" i="4"/>
  <c r="AG415" i="4"/>
  <c r="AO415" i="4"/>
  <c r="AW415" i="4"/>
  <c r="BE415" i="4"/>
  <c r="BM415" i="4"/>
  <c r="BT415" i="4"/>
  <c r="AA415" i="4"/>
  <c r="AI415" i="4"/>
  <c r="AQ415" i="4"/>
  <c r="AY415" i="4"/>
  <c r="BG415" i="4"/>
  <c r="BO415" i="4"/>
  <c r="Z415" i="4"/>
  <c r="BF415" i="4"/>
  <c r="AB415" i="4"/>
  <c r="BH415" i="4"/>
  <c r="AH415" i="4"/>
  <c r="BN415" i="4"/>
  <c r="AJ415" i="4"/>
  <c r="BP415" i="4"/>
  <c r="AP415" i="4"/>
  <c r="BU415" i="4"/>
  <c r="AX415" i="4"/>
  <c r="AR415" i="4"/>
  <c r="AZ415" i="4"/>
  <c r="T415" i="4"/>
  <c r="S415" i="4"/>
  <c r="U407" i="4"/>
  <c r="AC407" i="4"/>
  <c r="AK407" i="4"/>
  <c r="AS407" i="4"/>
  <c r="BA407" i="4"/>
  <c r="BI407" i="4"/>
  <c r="V407" i="4"/>
  <c r="AD407" i="4"/>
  <c r="AL407" i="4"/>
  <c r="AT407" i="4"/>
  <c r="BB407" i="4"/>
  <c r="BJ407" i="4"/>
  <c r="BQ407" i="4"/>
  <c r="W407" i="4"/>
  <c r="AE407" i="4"/>
  <c r="AM407" i="4"/>
  <c r="AU407" i="4"/>
  <c r="BC407" i="4"/>
  <c r="BK407" i="4"/>
  <c r="BR407" i="4"/>
  <c r="X407" i="4"/>
  <c r="AF407" i="4"/>
  <c r="AN407" i="4"/>
  <c r="AV407" i="4"/>
  <c r="BD407" i="4"/>
  <c r="BL407" i="4"/>
  <c r="BS407" i="4"/>
  <c r="Y407" i="4"/>
  <c r="AG407" i="4"/>
  <c r="AO407" i="4"/>
  <c r="AW407" i="4"/>
  <c r="BE407" i="4"/>
  <c r="BM407" i="4"/>
  <c r="BT407" i="4"/>
  <c r="AA407" i="4"/>
  <c r="AI407" i="4"/>
  <c r="AQ407" i="4"/>
  <c r="AY407" i="4"/>
  <c r="BG407" i="4"/>
  <c r="BO407" i="4"/>
  <c r="AX407" i="4"/>
  <c r="T407" i="4"/>
  <c r="AZ407" i="4"/>
  <c r="Z407" i="4"/>
  <c r="BF407" i="4"/>
  <c r="AB407" i="4"/>
  <c r="BH407" i="4"/>
  <c r="AH407" i="4"/>
  <c r="BN407" i="4"/>
  <c r="AP407" i="4"/>
  <c r="BU407" i="4"/>
  <c r="AJ407" i="4"/>
  <c r="AR407" i="4"/>
  <c r="BP407" i="4"/>
  <c r="S407" i="4"/>
  <c r="U399" i="4"/>
  <c r="AC399" i="4"/>
  <c r="AK399" i="4"/>
  <c r="AS399" i="4"/>
  <c r="BA399" i="4"/>
  <c r="BI399" i="4"/>
  <c r="V399" i="4"/>
  <c r="AD399" i="4"/>
  <c r="AL399" i="4"/>
  <c r="AT399" i="4"/>
  <c r="BB399" i="4"/>
  <c r="BJ399" i="4"/>
  <c r="BQ399" i="4"/>
  <c r="W399" i="4"/>
  <c r="AE399" i="4"/>
  <c r="AM399" i="4"/>
  <c r="AU399" i="4"/>
  <c r="BC399" i="4"/>
  <c r="BK399" i="4"/>
  <c r="BR399" i="4"/>
  <c r="X399" i="4"/>
  <c r="AF399" i="4"/>
  <c r="AN399" i="4"/>
  <c r="AV399" i="4"/>
  <c r="BD399" i="4"/>
  <c r="BL399" i="4"/>
  <c r="BS399" i="4"/>
  <c r="Y399" i="4"/>
  <c r="AG399" i="4"/>
  <c r="AO399" i="4"/>
  <c r="AW399" i="4"/>
  <c r="BE399" i="4"/>
  <c r="BM399" i="4"/>
  <c r="BT399" i="4"/>
  <c r="AA399" i="4"/>
  <c r="AI399" i="4"/>
  <c r="AQ399" i="4"/>
  <c r="AY399" i="4"/>
  <c r="BG399" i="4"/>
  <c r="BO399" i="4"/>
  <c r="AP399" i="4"/>
  <c r="BU399" i="4"/>
  <c r="AR399" i="4"/>
  <c r="AX399" i="4"/>
  <c r="T399" i="4"/>
  <c r="AZ399" i="4"/>
  <c r="Z399" i="4"/>
  <c r="BF399" i="4"/>
  <c r="AH399" i="4"/>
  <c r="BN399" i="4"/>
  <c r="AB399" i="4"/>
  <c r="AJ399" i="4"/>
  <c r="BH399" i="4"/>
  <c r="BP399" i="4"/>
  <c r="S399" i="4"/>
  <c r="U391" i="4"/>
  <c r="Y391" i="4"/>
  <c r="AC391" i="4"/>
  <c r="AK391" i="4"/>
  <c r="AS391" i="4"/>
  <c r="BA391" i="4"/>
  <c r="BI391" i="4"/>
  <c r="T391" i="4"/>
  <c r="AD391" i="4"/>
  <c r="AL391" i="4"/>
  <c r="AT391" i="4"/>
  <c r="BB391" i="4"/>
  <c r="BJ391" i="4"/>
  <c r="BQ391" i="4"/>
  <c r="V391" i="4"/>
  <c r="AE391" i="4"/>
  <c r="AM391" i="4"/>
  <c r="AU391" i="4"/>
  <c r="BC391" i="4"/>
  <c r="BK391" i="4"/>
  <c r="BR391" i="4"/>
  <c r="W391" i="4"/>
  <c r="AF391" i="4"/>
  <c r="AN391" i="4"/>
  <c r="AV391" i="4"/>
  <c r="BD391" i="4"/>
  <c r="BL391" i="4"/>
  <c r="BS391" i="4"/>
  <c r="X391" i="4"/>
  <c r="AG391" i="4"/>
  <c r="AO391" i="4"/>
  <c r="AW391" i="4"/>
  <c r="BE391" i="4"/>
  <c r="BM391" i="4"/>
  <c r="BT391" i="4"/>
  <c r="AA391" i="4"/>
  <c r="AI391" i="4"/>
  <c r="AQ391" i="4"/>
  <c r="AY391" i="4"/>
  <c r="BG391" i="4"/>
  <c r="BO391" i="4"/>
  <c r="AH391" i="4"/>
  <c r="BN391" i="4"/>
  <c r="AJ391" i="4"/>
  <c r="BP391" i="4"/>
  <c r="AP391" i="4"/>
  <c r="BU391" i="4"/>
  <c r="AR391" i="4"/>
  <c r="AX391" i="4"/>
  <c r="Z391" i="4"/>
  <c r="BF391" i="4"/>
  <c r="AB391" i="4"/>
  <c r="AZ391" i="4"/>
  <c r="BH391" i="4"/>
  <c r="AA383" i="4"/>
  <c r="AI383" i="4"/>
  <c r="AQ383" i="4"/>
  <c r="AY383" i="4"/>
  <c r="BG383" i="4"/>
  <c r="BO383" i="4"/>
  <c r="T383" i="4"/>
  <c r="AB383" i="4"/>
  <c r="AJ383" i="4"/>
  <c r="U383" i="4"/>
  <c r="AC383" i="4"/>
  <c r="AK383" i="4"/>
  <c r="AS383" i="4"/>
  <c r="BA383" i="4"/>
  <c r="BI383" i="4"/>
  <c r="V383" i="4"/>
  <c r="AD383" i="4"/>
  <c r="AL383" i="4"/>
  <c r="AT383" i="4"/>
  <c r="W383" i="4"/>
  <c r="AE383" i="4"/>
  <c r="Y383" i="4"/>
  <c r="AG383" i="4"/>
  <c r="AO383" i="4"/>
  <c r="AW383" i="4"/>
  <c r="BE383" i="4"/>
  <c r="BM383" i="4"/>
  <c r="BT383" i="4"/>
  <c r="AF383" i="4"/>
  <c r="AX383" i="4"/>
  <c r="BK383" i="4"/>
  <c r="AH383" i="4"/>
  <c r="AZ383" i="4"/>
  <c r="BL383" i="4"/>
  <c r="AM383" i="4"/>
  <c r="BB383" i="4"/>
  <c r="BN383" i="4"/>
  <c r="AN383" i="4"/>
  <c r="BC383" i="4"/>
  <c r="BP383" i="4"/>
  <c r="AP383" i="4"/>
  <c r="BD383" i="4"/>
  <c r="BQ383" i="4"/>
  <c r="X383" i="4"/>
  <c r="AU383" i="4"/>
  <c r="BH383" i="4"/>
  <c r="BS383" i="4"/>
  <c r="Z383" i="4"/>
  <c r="AR383" i="4"/>
  <c r="AV383" i="4"/>
  <c r="BF383" i="4"/>
  <c r="BR383" i="4"/>
  <c r="BJ383" i="4"/>
  <c r="BU383" i="4"/>
  <c r="S383" i="4"/>
  <c r="AA375" i="4"/>
  <c r="AI375" i="4"/>
  <c r="AQ375" i="4"/>
  <c r="AY375" i="4"/>
  <c r="BG375" i="4"/>
  <c r="BO375" i="4"/>
  <c r="T375" i="4"/>
  <c r="AB375" i="4"/>
  <c r="AJ375" i="4"/>
  <c r="AR375" i="4"/>
  <c r="AZ375" i="4"/>
  <c r="BH375" i="4"/>
  <c r="BP375" i="4"/>
  <c r="U375" i="4"/>
  <c r="AC375" i="4"/>
  <c r="AK375" i="4"/>
  <c r="AS375" i="4"/>
  <c r="BA375" i="4"/>
  <c r="BI375" i="4"/>
  <c r="V375" i="4"/>
  <c r="AD375" i="4"/>
  <c r="AL375" i="4"/>
  <c r="AT375" i="4"/>
  <c r="BB375" i="4"/>
  <c r="BJ375" i="4"/>
  <c r="BQ375" i="4"/>
  <c r="W375" i="4"/>
  <c r="AE375" i="4"/>
  <c r="AM375" i="4"/>
  <c r="AU375" i="4"/>
  <c r="BC375" i="4"/>
  <c r="BK375" i="4"/>
  <c r="BR375" i="4"/>
  <c r="Y375" i="4"/>
  <c r="AG375" i="4"/>
  <c r="AO375" i="4"/>
  <c r="AW375" i="4"/>
  <c r="BE375" i="4"/>
  <c r="BM375" i="4"/>
  <c r="BT375" i="4"/>
  <c r="X375" i="4"/>
  <c r="BD375" i="4"/>
  <c r="Z375" i="4"/>
  <c r="BF375" i="4"/>
  <c r="AF375" i="4"/>
  <c r="BL375" i="4"/>
  <c r="AH375" i="4"/>
  <c r="BN375" i="4"/>
  <c r="AN375" i="4"/>
  <c r="BS375" i="4"/>
  <c r="AV375" i="4"/>
  <c r="BU375" i="4"/>
  <c r="AP375" i="4"/>
  <c r="AX375" i="4"/>
  <c r="S375" i="4"/>
  <c r="AA367" i="4"/>
  <c r="AI367" i="4"/>
  <c r="AQ367" i="4"/>
  <c r="AY367" i="4"/>
  <c r="BG367" i="4"/>
  <c r="BO367" i="4"/>
  <c r="T367" i="4"/>
  <c r="AB367" i="4"/>
  <c r="AJ367" i="4"/>
  <c r="AR367" i="4"/>
  <c r="AZ367" i="4"/>
  <c r="BH367" i="4"/>
  <c r="BP367" i="4"/>
  <c r="U367" i="4"/>
  <c r="AC367" i="4"/>
  <c r="AK367" i="4"/>
  <c r="AS367" i="4"/>
  <c r="BA367" i="4"/>
  <c r="BI367" i="4"/>
  <c r="V367" i="4"/>
  <c r="AD367" i="4"/>
  <c r="AL367" i="4"/>
  <c r="AT367" i="4"/>
  <c r="BB367" i="4"/>
  <c r="BJ367" i="4"/>
  <c r="BQ367" i="4"/>
  <c r="W367" i="4"/>
  <c r="AE367" i="4"/>
  <c r="AM367" i="4"/>
  <c r="AU367" i="4"/>
  <c r="BC367" i="4"/>
  <c r="BK367" i="4"/>
  <c r="BR367" i="4"/>
  <c r="Y367" i="4"/>
  <c r="AG367" i="4"/>
  <c r="AO367" i="4"/>
  <c r="AW367" i="4"/>
  <c r="BE367" i="4"/>
  <c r="BM367" i="4"/>
  <c r="BT367" i="4"/>
  <c r="AV367" i="4"/>
  <c r="AX367" i="4"/>
  <c r="X367" i="4"/>
  <c r="BD367" i="4"/>
  <c r="Z367" i="4"/>
  <c r="BF367" i="4"/>
  <c r="AF367" i="4"/>
  <c r="BL367" i="4"/>
  <c r="AN367" i="4"/>
  <c r="BS367" i="4"/>
  <c r="AH367" i="4"/>
  <c r="AP367" i="4"/>
  <c r="BN367" i="4"/>
  <c r="BU367" i="4"/>
  <c r="S367" i="4"/>
  <c r="V354" i="4"/>
  <c r="AD354" i="4"/>
  <c r="AL354" i="4"/>
  <c r="AT354" i="4"/>
  <c r="BB354" i="4"/>
  <c r="BJ354" i="4"/>
  <c r="BQ354" i="4"/>
  <c r="W354" i="4"/>
  <c r="AE354" i="4"/>
  <c r="AM354" i="4"/>
  <c r="AU354" i="4"/>
  <c r="BC354" i="4"/>
  <c r="BK354" i="4"/>
  <c r="BR354" i="4"/>
  <c r="X354" i="4"/>
  <c r="AF354" i="4"/>
  <c r="AN354" i="4"/>
  <c r="AV354" i="4"/>
  <c r="BD354" i="4"/>
  <c r="BL354" i="4"/>
  <c r="BS354" i="4"/>
  <c r="Y354" i="4"/>
  <c r="AG354" i="4"/>
  <c r="AO354" i="4"/>
  <c r="AW354" i="4"/>
  <c r="BE354" i="4"/>
  <c r="BM354" i="4"/>
  <c r="BT354" i="4"/>
  <c r="Z354" i="4"/>
  <c r="AH354" i="4"/>
  <c r="AP354" i="4"/>
  <c r="AX354" i="4"/>
  <c r="BF354" i="4"/>
  <c r="BN354" i="4"/>
  <c r="BU354" i="4"/>
  <c r="T354" i="4"/>
  <c r="AB354" i="4"/>
  <c r="AJ354" i="4"/>
  <c r="AR354" i="4"/>
  <c r="AZ354" i="4"/>
  <c r="BH354" i="4"/>
  <c r="BP354" i="4"/>
  <c r="AA354" i="4"/>
  <c r="BG354" i="4"/>
  <c r="AC354" i="4"/>
  <c r="BI354" i="4"/>
  <c r="AI354" i="4"/>
  <c r="BO354" i="4"/>
  <c r="AK354" i="4"/>
  <c r="AQ354" i="4"/>
  <c r="AY354" i="4"/>
  <c r="AS354" i="4"/>
  <c r="U354" i="4"/>
  <c r="BA354" i="4"/>
  <c r="S354" i="4"/>
  <c r="AA351" i="4"/>
  <c r="AI351" i="4"/>
  <c r="AQ351" i="4"/>
  <c r="AY351" i="4"/>
  <c r="BG351" i="4"/>
  <c r="BO351" i="4"/>
  <c r="T351" i="4"/>
  <c r="AB351" i="4"/>
  <c r="AJ351" i="4"/>
  <c r="AR351" i="4"/>
  <c r="AZ351" i="4"/>
  <c r="BH351" i="4"/>
  <c r="BP351" i="4"/>
  <c r="U351" i="4"/>
  <c r="AC351" i="4"/>
  <c r="AK351" i="4"/>
  <c r="AS351" i="4"/>
  <c r="BA351" i="4"/>
  <c r="BI351" i="4"/>
  <c r="V351" i="4"/>
  <c r="AD351" i="4"/>
  <c r="AL351" i="4"/>
  <c r="AT351" i="4"/>
  <c r="BB351" i="4"/>
  <c r="BJ351" i="4"/>
  <c r="BQ351" i="4"/>
  <c r="W351" i="4"/>
  <c r="AE351" i="4"/>
  <c r="AM351" i="4"/>
  <c r="AU351" i="4"/>
  <c r="BC351" i="4"/>
  <c r="BK351" i="4"/>
  <c r="BR351" i="4"/>
  <c r="Y351" i="4"/>
  <c r="AG351" i="4"/>
  <c r="AO351" i="4"/>
  <c r="AW351" i="4"/>
  <c r="BE351" i="4"/>
  <c r="BM351" i="4"/>
  <c r="BT351" i="4"/>
  <c r="AF351" i="4"/>
  <c r="BL351" i="4"/>
  <c r="AH351" i="4"/>
  <c r="BN351" i="4"/>
  <c r="AN351" i="4"/>
  <c r="BS351" i="4"/>
  <c r="AP351" i="4"/>
  <c r="BU351" i="4"/>
  <c r="AV351" i="4"/>
  <c r="X351" i="4"/>
  <c r="BD351" i="4"/>
  <c r="Z351" i="4"/>
  <c r="AX351" i="4"/>
  <c r="BF351" i="4"/>
  <c r="S351" i="4"/>
  <c r="V343" i="4"/>
  <c r="AD343" i="4"/>
  <c r="AL343" i="4"/>
  <c r="AT343" i="4"/>
  <c r="BB343" i="4"/>
  <c r="BJ343" i="4"/>
  <c r="BQ343" i="4"/>
  <c r="W343" i="4"/>
  <c r="AE343" i="4"/>
  <c r="AM343" i="4"/>
  <c r="AU343" i="4"/>
  <c r="BC343" i="4"/>
  <c r="BK343" i="4"/>
  <c r="BR343" i="4"/>
  <c r="X343" i="4"/>
  <c r="AF343" i="4"/>
  <c r="AN343" i="4"/>
  <c r="AV343" i="4"/>
  <c r="BD343" i="4"/>
  <c r="BL343" i="4"/>
  <c r="BS343" i="4"/>
  <c r="Y343" i="4"/>
  <c r="AG343" i="4"/>
  <c r="AO343" i="4"/>
  <c r="AW343" i="4"/>
  <c r="BE343" i="4"/>
  <c r="BM343" i="4"/>
  <c r="BT343" i="4"/>
  <c r="Z343" i="4"/>
  <c r="AH343" i="4"/>
  <c r="AP343" i="4"/>
  <c r="AX343" i="4"/>
  <c r="BF343" i="4"/>
  <c r="BN343" i="4"/>
  <c r="BU343" i="4"/>
  <c r="T343" i="4"/>
  <c r="AB343" i="4"/>
  <c r="AJ343" i="4"/>
  <c r="AR343" i="4"/>
  <c r="AZ343" i="4"/>
  <c r="BH343" i="4"/>
  <c r="BP343" i="4"/>
  <c r="AY343" i="4"/>
  <c r="U343" i="4"/>
  <c r="BA343" i="4"/>
  <c r="AA343" i="4"/>
  <c r="BG343" i="4"/>
  <c r="AC343" i="4"/>
  <c r="BI343" i="4"/>
  <c r="AI343" i="4"/>
  <c r="BO343" i="4"/>
  <c r="AQ343" i="4"/>
  <c r="AK343" i="4"/>
  <c r="AS343" i="4"/>
  <c r="S343" i="4"/>
  <c r="V335" i="4"/>
  <c r="AD335" i="4"/>
  <c r="AL335" i="4"/>
  <c r="AT335" i="4"/>
  <c r="BB335" i="4"/>
  <c r="BJ335" i="4"/>
  <c r="BQ335" i="4"/>
  <c r="W335" i="4"/>
  <c r="AE335" i="4"/>
  <c r="AM335" i="4"/>
  <c r="AU335" i="4"/>
  <c r="BC335" i="4"/>
  <c r="BK335" i="4"/>
  <c r="BR335" i="4"/>
  <c r="X335" i="4"/>
  <c r="AF335" i="4"/>
  <c r="AN335" i="4"/>
  <c r="AV335" i="4"/>
  <c r="BD335" i="4"/>
  <c r="BL335" i="4"/>
  <c r="BS335" i="4"/>
  <c r="Y335" i="4"/>
  <c r="AG335" i="4"/>
  <c r="AO335" i="4"/>
  <c r="AW335" i="4"/>
  <c r="BE335" i="4"/>
  <c r="BM335" i="4"/>
  <c r="BT335" i="4"/>
  <c r="Z335" i="4"/>
  <c r="AH335" i="4"/>
  <c r="AP335" i="4"/>
  <c r="AX335" i="4"/>
  <c r="BF335" i="4"/>
  <c r="BN335" i="4"/>
  <c r="BU335" i="4"/>
  <c r="T335" i="4"/>
  <c r="AB335" i="4"/>
  <c r="AJ335" i="4"/>
  <c r="AR335" i="4"/>
  <c r="AZ335" i="4"/>
  <c r="BH335" i="4"/>
  <c r="BP335" i="4"/>
  <c r="AQ335" i="4"/>
  <c r="AS335" i="4"/>
  <c r="AY335" i="4"/>
  <c r="U335" i="4"/>
  <c r="BA335" i="4"/>
  <c r="AA335" i="4"/>
  <c r="BG335" i="4"/>
  <c r="AI335" i="4"/>
  <c r="BO335" i="4"/>
  <c r="BI335" i="4"/>
  <c r="AC335" i="4"/>
  <c r="AK335" i="4"/>
  <c r="S335" i="4"/>
  <c r="Z331" i="4"/>
  <c r="AH331" i="4"/>
  <c r="AP331" i="4"/>
  <c r="AX331" i="4"/>
  <c r="BF331" i="4"/>
  <c r="BN331" i="4"/>
  <c r="BU331" i="4"/>
  <c r="AA331" i="4"/>
  <c r="AI331" i="4"/>
  <c r="AQ331" i="4"/>
  <c r="AY331" i="4"/>
  <c r="BG331" i="4"/>
  <c r="BO331" i="4"/>
  <c r="T331" i="4"/>
  <c r="AB331" i="4"/>
  <c r="AJ331" i="4"/>
  <c r="AR331" i="4"/>
  <c r="AZ331" i="4"/>
  <c r="BH331" i="4"/>
  <c r="BP331" i="4"/>
  <c r="U331" i="4"/>
  <c r="AC331" i="4"/>
  <c r="AK331" i="4"/>
  <c r="AS331" i="4"/>
  <c r="BA331" i="4"/>
  <c r="BI331" i="4"/>
  <c r="V331" i="4"/>
  <c r="AD331" i="4"/>
  <c r="AL331" i="4"/>
  <c r="AT331" i="4"/>
  <c r="BB331" i="4"/>
  <c r="BJ331" i="4"/>
  <c r="BQ331" i="4"/>
  <c r="X331" i="4"/>
  <c r="AF331" i="4"/>
  <c r="AN331" i="4"/>
  <c r="AV331" i="4"/>
  <c r="BD331" i="4"/>
  <c r="BL331" i="4"/>
  <c r="BS331" i="4"/>
  <c r="AM331" i="4"/>
  <c r="BR331" i="4"/>
  <c r="AO331" i="4"/>
  <c r="BT331" i="4"/>
  <c r="AU331" i="4"/>
  <c r="AW331" i="4"/>
  <c r="W331" i="4"/>
  <c r="BC331" i="4"/>
  <c r="AE331" i="4"/>
  <c r="BK331" i="4"/>
  <c r="Y331" i="4"/>
  <c r="AG331" i="4"/>
  <c r="BE331" i="4"/>
  <c r="BM331" i="4"/>
  <c r="S331" i="4"/>
  <c r="V319" i="4"/>
  <c r="AD319" i="4"/>
  <c r="AL319" i="4"/>
  <c r="AT319" i="4"/>
  <c r="BB319" i="4"/>
  <c r="BJ319" i="4"/>
  <c r="BQ319" i="4"/>
  <c r="W319" i="4"/>
  <c r="AE319" i="4"/>
  <c r="AM319" i="4"/>
  <c r="AU319" i="4"/>
  <c r="BC319" i="4"/>
  <c r="BK319" i="4"/>
  <c r="BR319" i="4"/>
  <c r="X319" i="4"/>
  <c r="AF319" i="4"/>
  <c r="AN319" i="4"/>
  <c r="AV319" i="4"/>
  <c r="BD319" i="4"/>
  <c r="BL319" i="4"/>
  <c r="BS319" i="4"/>
  <c r="Y319" i="4"/>
  <c r="AG319" i="4"/>
  <c r="AO319" i="4"/>
  <c r="AW319" i="4"/>
  <c r="BE319" i="4"/>
  <c r="BM319" i="4"/>
  <c r="BT319" i="4"/>
  <c r="Z319" i="4"/>
  <c r="AH319" i="4"/>
  <c r="AP319" i="4"/>
  <c r="AX319" i="4"/>
  <c r="BF319" i="4"/>
  <c r="BN319" i="4"/>
  <c r="BU319" i="4"/>
  <c r="T319" i="4"/>
  <c r="AB319" i="4"/>
  <c r="AJ319" i="4"/>
  <c r="AR319" i="4"/>
  <c r="AZ319" i="4"/>
  <c r="BH319" i="4"/>
  <c r="BP319" i="4"/>
  <c r="AA319" i="4"/>
  <c r="BG319" i="4"/>
  <c r="AC319" i="4"/>
  <c r="BI319" i="4"/>
  <c r="AI319" i="4"/>
  <c r="BO319" i="4"/>
  <c r="AK319" i="4"/>
  <c r="AQ319" i="4"/>
  <c r="AY319" i="4"/>
  <c r="AS319" i="4"/>
  <c r="BA319" i="4"/>
  <c r="U319" i="4"/>
  <c r="S319" i="4"/>
  <c r="V311" i="4"/>
  <c r="AD311" i="4"/>
  <c r="AL311" i="4"/>
  <c r="AT311" i="4"/>
  <c r="BB311" i="4"/>
  <c r="BJ311" i="4"/>
  <c r="BQ311" i="4"/>
  <c r="W311" i="4"/>
  <c r="AE311" i="4"/>
  <c r="AM311" i="4"/>
  <c r="AU311" i="4"/>
  <c r="BC311" i="4"/>
  <c r="BK311" i="4"/>
  <c r="BR311" i="4"/>
  <c r="X311" i="4"/>
  <c r="AF311" i="4"/>
  <c r="AN311" i="4"/>
  <c r="AV311" i="4"/>
  <c r="BD311" i="4"/>
  <c r="BL311" i="4"/>
  <c r="BS311" i="4"/>
  <c r="Y311" i="4"/>
  <c r="AG311" i="4"/>
  <c r="AO311" i="4"/>
  <c r="AW311" i="4"/>
  <c r="BE311" i="4"/>
  <c r="BM311" i="4"/>
  <c r="BT311" i="4"/>
  <c r="Z311" i="4"/>
  <c r="AH311" i="4"/>
  <c r="AP311" i="4"/>
  <c r="AX311" i="4"/>
  <c r="BF311" i="4"/>
  <c r="BN311" i="4"/>
  <c r="BU311" i="4"/>
  <c r="T311" i="4"/>
  <c r="AB311" i="4"/>
  <c r="AJ311" i="4"/>
  <c r="AR311" i="4"/>
  <c r="AZ311" i="4"/>
  <c r="BH311" i="4"/>
  <c r="BP311" i="4"/>
  <c r="AY311" i="4"/>
  <c r="U311" i="4"/>
  <c r="BA311" i="4"/>
  <c r="AA311" i="4"/>
  <c r="BG311" i="4"/>
  <c r="AC311" i="4"/>
  <c r="BI311" i="4"/>
  <c r="AI311" i="4"/>
  <c r="BO311" i="4"/>
  <c r="AQ311" i="4"/>
  <c r="AK311" i="4"/>
  <c r="AS311" i="4"/>
  <c r="S311" i="4"/>
  <c r="W303" i="4"/>
  <c r="AE303" i="4"/>
  <c r="AM303" i="4"/>
  <c r="AU303" i="4"/>
  <c r="BC303" i="4"/>
  <c r="BK303" i="4"/>
  <c r="BR303" i="4"/>
  <c r="X303" i="4"/>
  <c r="AF303" i="4"/>
  <c r="AN303" i="4"/>
  <c r="AV303" i="4"/>
  <c r="BD303" i="4"/>
  <c r="BL303" i="4"/>
  <c r="BS303" i="4"/>
  <c r="Y303" i="4"/>
  <c r="AG303" i="4"/>
  <c r="AO303" i="4"/>
  <c r="AW303" i="4"/>
  <c r="BE303" i="4"/>
  <c r="BM303" i="4"/>
  <c r="BT303" i="4"/>
  <c r="Z303" i="4"/>
  <c r="AH303" i="4"/>
  <c r="AP303" i="4"/>
  <c r="AX303" i="4"/>
  <c r="BF303" i="4"/>
  <c r="BN303" i="4"/>
  <c r="BU303" i="4"/>
  <c r="AA303" i="4"/>
  <c r="AI303" i="4"/>
  <c r="AQ303" i="4"/>
  <c r="AY303" i="4"/>
  <c r="BG303" i="4"/>
  <c r="BO303" i="4"/>
  <c r="U303" i="4"/>
  <c r="AC303" i="4"/>
  <c r="AK303" i="4"/>
  <c r="AS303" i="4"/>
  <c r="BA303" i="4"/>
  <c r="BI303" i="4"/>
  <c r="AR303" i="4"/>
  <c r="AT303" i="4"/>
  <c r="T303" i="4"/>
  <c r="AZ303" i="4"/>
  <c r="V303" i="4"/>
  <c r="BB303" i="4"/>
  <c r="AB303" i="4"/>
  <c r="BH303" i="4"/>
  <c r="AJ303" i="4"/>
  <c r="BP303" i="4"/>
  <c r="AD303" i="4"/>
  <c r="AL303" i="4"/>
  <c r="BJ303" i="4"/>
  <c r="BQ303" i="4"/>
  <c r="S303" i="4"/>
  <c r="W295" i="4"/>
  <c r="AE295" i="4"/>
  <c r="AM295" i="4"/>
  <c r="AU295" i="4"/>
  <c r="BC295" i="4"/>
  <c r="BK295" i="4"/>
  <c r="BR295" i="4"/>
  <c r="X295" i="4"/>
  <c r="AF295" i="4"/>
  <c r="AN295" i="4"/>
  <c r="AV295" i="4"/>
  <c r="BD295" i="4"/>
  <c r="BL295" i="4"/>
  <c r="BS295" i="4"/>
  <c r="Y295" i="4"/>
  <c r="AG295" i="4"/>
  <c r="AO295" i="4"/>
  <c r="AW295" i="4"/>
  <c r="BE295" i="4"/>
  <c r="BM295" i="4"/>
  <c r="BT295" i="4"/>
  <c r="Z295" i="4"/>
  <c r="AH295" i="4"/>
  <c r="AP295" i="4"/>
  <c r="AX295" i="4"/>
  <c r="BF295" i="4"/>
  <c r="BN295" i="4"/>
  <c r="BU295" i="4"/>
  <c r="AA295" i="4"/>
  <c r="AI295" i="4"/>
  <c r="AQ295" i="4"/>
  <c r="AY295" i="4"/>
  <c r="BG295" i="4"/>
  <c r="BO295" i="4"/>
  <c r="U295" i="4"/>
  <c r="AC295" i="4"/>
  <c r="AK295" i="4"/>
  <c r="AS295" i="4"/>
  <c r="BA295" i="4"/>
  <c r="BI295" i="4"/>
  <c r="AJ295" i="4"/>
  <c r="BP295" i="4"/>
  <c r="AL295" i="4"/>
  <c r="BQ295" i="4"/>
  <c r="AR295" i="4"/>
  <c r="AT295" i="4"/>
  <c r="T295" i="4"/>
  <c r="AZ295" i="4"/>
  <c r="AB295" i="4"/>
  <c r="BH295" i="4"/>
  <c r="BB295" i="4"/>
  <c r="BJ295" i="4"/>
  <c r="V295" i="4"/>
  <c r="AD295" i="4"/>
  <c r="S295" i="4"/>
  <c r="W287" i="4"/>
  <c r="AE287" i="4"/>
  <c r="AM287" i="4"/>
  <c r="AU287" i="4"/>
  <c r="BC287" i="4"/>
  <c r="BK287" i="4"/>
  <c r="BR287" i="4"/>
  <c r="X287" i="4"/>
  <c r="AF287" i="4"/>
  <c r="AN287" i="4"/>
  <c r="AV287" i="4"/>
  <c r="BD287" i="4"/>
  <c r="BL287" i="4"/>
  <c r="BS287" i="4"/>
  <c r="Y287" i="4"/>
  <c r="AG287" i="4"/>
  <c r="AO287" i="4"/>
  <c r="AW287" i="4"/>
  <c r="BE287" i="4"/>
  <c r="BM287" i="4"/>
  <c r="BT287" i="4"/>
  <c r="Z287" i="4"/>
  <c r="AH287" i="4"/>
  <c r="AP287" i="4"/>
  <c r="AX287" i="4"/>
  <c r="BF287" i="4"/>
  <c r="BN287" i="4"/>
  <c r="BU287" i="4"/>
  <c r="AA287" i="4"/>
  <c r="AI287" i="4"/>
  <c r="AQ287" i="4"/>
  <c r="AY287" i="4"/>
  <c r="BG287" i="4"/>
  <c r="BO287" i="4"/>
  <c r="U287" i="4"/>
  <c r="AC287" i="4"/>
  <c r="AK287" i="4"/>
  <c r="AS287" i="4"/>
  <c r="BA287" i="4"/>
  <c r="BI287" i="4"/>
  <c r="AB287" i="4"/>
  <c r="BH287" i="4"/>
  <c r="AD287" i="4"/>
  <c r="BJ287" i="4"/>
  <c r="AJ287" i="4"/>
  <c r="BP287" i="4"/>
  <c r="AL287" i="4"/>
  <c r="BQ287" i="4"/>
  <c r="AR287" i="4"/>
  <c r="T287" i="4"/>
  <c r="AZ287" i="4"/>
  <c r="V287" i="4"/>
  <c r="AT287" i="4"/>
  <c r="BB287" i="4"/>
  <c r="S287" i="4"/>
  <c r="W279" i="4"/>
  <c r="AE279" i="4"/>
  <c r="AM279" i="4"/>
  <c r="AU279" i="4"/>
  <c r="BC279" i="4"/>
  <c r="BK279" i="4"/>
  <c r="BR279" i="4"/>
  <c r="X279" i="4"/>
  <c r="AF279" i="4"/>
  <c r="AN279" i="4"/>
  <c r="AV279" i="4"/>
  <c r="BD279" i="4"/>
  <c r="BL279" i="4"/>
  <c r="BS279" i="4"/>
  <c r="Y279" i="4"/>
  <c r="AG279" i="4"/>
  <c r="AO279" i="4"/>
  <c r="AW279" i="4"/>
  <c r="BE279" i="4"/>
  <c r="BM279" i="4"/>
  <c r="BT279" i="4"/>
  <c r="Z279" i="4"/>
  <c r="AH279" i="4"/>
  <c r="AP279" i="4"/>
  <c r="AX279" i="4"/>
  <c r="BF279" i="4"/>
  <c r="BN279" i="4"/>
  <c r="BU279" i="4"/>
  <c r="AA279" i="4"/>
  <c r="AI279" i="4"/>
  <c r="AQ279" i="4"/>
  <c r="AY279" i="4"/>
  <c r="BG279" i="4"/>
  <c r="BO279" i="4"/>
  <c r="U279" i="4"/>
  <c r="AC279" i="4"/>
  <c r="AK279" i="4"/>
  <c r="AS279" i="4"/>
  <c r="BA279" i="4"/>
  <c r="BI279" i="4"/>
  <c r="T279" i="4"/>
  <c r="AZ279" i="4"/>
  <c r="V279" i="4"/>
  <c r="BB279" i="4"/>
  <c r="AB279" i="4"/>
  <c r="BH279" i="4"/>
  <c r="AD279" i="4"/>
  <c r="BJ279" i="4"/>
  <c r="AJ279" i="4"/>
  <c r="BP279" i="4"/>
  <c r="AR279" i="4"/>
  <c r="AL279" i="4"/>
  <c r="AT279" i="4"/>
  <c r="BQ279" i="4"/>
  <c r="S279" i="4"/>
  <c r="X271" i="4"/>
  <c r="AF271" i="4"/>
  <c r="AN271" i="4"/>
  <c r="AV271" i="4"/>
  <c r="BD271" i="4"/>
  <c r="BL271" i="4"/>
  <c r="BS271" i="4"/>
  <c r="T271" i="4"/>
  <c r="AB271" i="4"/>
  <c r="AJ271" i="4"/>
  <c r="AR271" i="4"/>
  <c r="AZ271" i="4"/>
  <c r="BH271" i="4"/>
  <c r="BP271" i="4"/>
  <c r="AA271" i="4"/>
  <c r="AL271" i="4"/>
  <c r="AW271" i="4"/>
  <c r="BG271" i="4"/>
  <c r="BQ271" i="4"/>
  <c r="AC271" i="4"/>
  <c r="AM271" i="4"/>
  <c r="AX271" i="4"/>
  <c r="BI271" i="4"/>
  <c r="BR271" i="4"/>
  <c r="AD271" i="4"/>
  <c r="AO271" i="4"/>
  <c r="AY271" i="4"/>
  <c r="BJ271" i="4"/>
  <c r="BT271" i="4"/>
  <c r="U271" i="4"/>
  <c r="AE271" i="4"/>
  <c r="AP271" i="4"/>
  <c r="BA271" i="4"/>
  <c r="BK271" i="4"/>
  <c r="BU271" i="4"/>
  <c r="V271" i="4"/>
  <c r="AG271" i="4"/>
  <c r="AQ271" i="4"/>
  <c r="BB271" i="4"/>
  <c r="BM271" i="4"/>
  <c r="Y271" i="4"/>
  <c r="AI271" i="4"/>
  <c r="AT271" i="4"/>
  <c r="BE271" i="4"/>
  <c r="BO271" i="4"/>
  <c r="AH271" i="4"/>
  <c r="AK271" i="4"/>
  <c r="AS271" i="4"/>
  <c r="AU271" i="4"/>
  <c r="BC271" i="4"/>
  <c r="W271" i="4"/>
  <c r="BN271" i="4"/>
  <c r="BF271" i="4"/>
  <c r="Z271" i="4"/>
  <c r="S271" i="4"/>
  <c r="U270" i="4"/>
  <c r="AC270" i="4"/>
  <c r="AK270" i="4"/>
  <c r="AS270" i="4"/>
  <c r="V270" i="4"/>
  <c r="AD270" i="4"/>
  <c r="AL270" i="4"/>
  <c r="AT270" i="4"/>
  <c r="W270" i="4"/>
  <c r="AE270" i="4"/>
  <c r="AM270" i="4"/>
  <c r="AU270" i="4"/>
  <c r="BC270" i="4"/>
  <c r="BK270" i="4"/>
  <c r="BR270" i="4"/>
  <c r="X270" i="4"/>
  <c r="AF270" i="4"/>
  <c r="AN270" i="4"/>
  <c r="Y270" i="4"/>
  <c r="AG270" i="4"/>
  <c r="AO270" i="4"/>
  <c r="AA270" i="4"/>
  <c r="AI270" i="4"/>
  <c r="AQ270" i="4"/>
  <c r="AY270" i="4"/>
  <c r="BG270" i="4"/>
  <c r="BO270" i="4"/>
  <c r="Z270" i="4"/>
  <c r="AX270" i="4"/>
  <c r="BI270" i="4"/>
  <c r="BS270" i="4"/>
  <c r="AB270" i="4"/>
  <c r="AZ270" i="4"/>
  <c r="BJ270" i="4"/>
  <c r="BT270" i="4"/>
  <c r="AH270" i="4"/>
  <c r="BA270" i="4"/>
  <c r="BL270" i="4"/>
  <c r="BU270" i="4"/>
  <c r="AJ270" i="4"/>
  <c r="BB270" i="4"/>
  <c r="BM270" i="4"/>
  <c r="AP270" i="4"/>
  <c r="BD270" i="4"/>
  <c r="BN270" i="4"/>
  <c r="AV270" i="4"/>
  <c r="BF270" i="4"/>
  <c r="AR270" i="4"/>
  <c r="AW270" i="4"/>
  <c r="BE270" i="4"/>
  <c r="BH270" i="4"/>
  <c r="BP270" i="4"/>
  <c r="BQ270" i="4"/>
  <c r="T270" i="4"/>
  <c r="S270" i="4"/>
  <c r="U262" i="4"/>
  <c r="AC262" i="4"/>
  <c r="AK262" i="4"/>
  <c r="AS262" i="4"/>
  <c r="BA262" i="4"/>
  <c r="BI262" i="4"/>
  <c r="V262" i="4"/>
  <c r="AD262" i="4"/>
  <c r="AL262" i="4"/>
  <c r="AT262" i="4"/>
  <c r="BB262" i="4"/>
  <c r="BJ262" i="4"/>
  <c r="BQ262" i="4"/>
  <c r="W262" i="4"/>
  <c r="AE262" i="4"/>
  <c r="AM262" i="4"/>
  <c r="AU262" i="4"/>
  <c r="BC262" i="4"/>
  <c r="BK262" i="4"/>
  <c r="BR262" i="4"/>
  <c r="X262" i="4"/>
  <c r="AF262" i="4"/>
  <c r="AN262" i="4"/>
  <c r="AV262" i="4"/>
  <c r="BD262" i="4"/>
  <c r="BL262" i="4"/>
  <c r="BS262" i="4"/>
  <c r="Y262" i="4"/>
  <c r="AG262" i="4"/>
  <c r="AO262" i="4"/>
  <c r="AW262" i="4"/>
  <c r="BE262" i="4"/>
  <c r="BM262" i="4"/>
  <c r="BT262" i="4"/>
  <c r="AA262" i="4"/>
  <c r="AI262" i="4"/>
  <c r="AQ262" i="4"/>
  <c r="AY262" i="4"/>
  <c r="BG262" i="4"/>
  <c r="BO262" i="4"/>
  <c r="AX262" i="4"/>
  <c r="T262" i="4"/>
  <c r="AZ262" i="4"/>
  <c r="Z262" i="4"/>
  <c r="BF262" i="4"/>
  <c r="AB262" i="4"/>
  <c r="BH262" i="4"/>
  <c r="AH262" i="4"/>
  <c r="BN262" i="4"/>
  <c r="AP262" i="4"/>
  <c r="BU262" i="4"/>
  <c r="AJ262" i="4"/>
  <c r="BP262" i="4"/>
  <c r="AR262" i="4"/>
  <c r="S262" i="4"/>
  <c r="U254" i="4"/>
  <c r="AC254" i="4"/>
  <c r="AK254" i="4"/>
  <c r="AS254" i="4"/>
  <c r="BA254" i="4"/>
  <c r="BI254" i="4"/>
  <c r="V254" i="4"/>
  <c r="AD254" i="4"/>
  <c r="AL254" i="4"/>
  <c r="AT254" i="4"/>
  <c r="BB254" i="4"/>
  <c r="BJ254" i="4"/>
  <c r="BQ254" i="4"/>
  <c r="W254" i="4"/>
  <c r="AE254" i="4"/>
  <c r="AM254" i="4"/>
  <c r="AU254" i="4"/>
  <c r="BC254" i="4"/>
  <c r="BK254" i="4"/>
  <c r="BR254" i="4"/>
  <c r="X254" i="4"/>
  <c r="AF254" i="4"/>
  <c r="AN254" i="4"/>
  <c r="AV254" i="4"/>
  <c r="BD254" i="4"/>
  <c r="BL254" i="4"/>
  <c r="BS254" i="4"/>
  <c r="Y254" i="4"/>
  <c r="AG254" i="4"/>
  <c r="AO254" i="4"/>
  <c r="AW254" i="4"/>
  <c r="BE254" i="4"/>
  <c r="BM254" i="4"/>
  <c r="BT254" i="4"/>
  <c r="AA254" i="4"/>
  <c r="AI254" i="4"/>
  <c r="AQ254" i="4"/>
  <c r="AY254" i="4"/>
  <c r="BG254" i="4"/>
  <c r="BO254" i="4"/>
  <c r="AP254" i="4"/>
  <c r="BU254" i="4"/>
  <c r="AR254" i="4"/>
  <c r="AX254" i="4"/>
  <c r="T254" i="4"/>
  <c r="AZ254" i="4"/>
  <c r="Z254" i="4"/>
  <c r="BF254" i="4"/>
  <c r="AH254" i="4"/>
  <c r="BN254" i="4"/>
  <c r="AB254" i="4"/>
  <c r="AJ254" i="4"/>
  <c r="BH254" i="4"/>
  <c r="BP254" i="4"/>
  <c r="S254" i="4"/>
  <c r="W241" i="4"/>
  <c r="AE241" i="4"/>
  <c r="AM241" i="4"/>
  <c r="AU241" i="4"/>
  <c r="BC241" i="4"/>
  <c r="BK241" i="4"/>
  <c r="BR241" i="4"/>
  <c r="Z241" i="4"/>
  <c r="AH241" i="4"/>
  <c r="AP241" i="4"/>
  <c r="AX241" i="4"/>
  <c r="BF241" i="4"/>
  <c r="BN241" i="4"/>
  <c r="BU241" i="4"/>
  <c r="AA241" i="4"/>
  <c r="AI241" i="4"/>
  <c r="AQ241" i="4"/>
  <c r="AY241" i="4"/>
  <c r="BG241" i="4"/>
  <c r="BO241" i="4"/>
  <c r="T241" i="4"/>
  <c r="AB241" i="4"/>
  <c r="AJ241" i="4"/>
  <c r="AR241" i="4"/>
  <c r="AZ241" i="4"/>
  <c r="BH241" i="4"/>
  <c r="BP241" i="4"/>
  <c r="AD241" i="4"/>
  <c r="AT241" i="4"/>
  <c r="BJ241" i="4"/>
  <c r="AF241" i="4"/>
  <c r="AV241" i="4"/>
  <c r="BL241" i="4"/>
  <c r="AG241" i="4"/>
  <c r="AW241" i="4"/>
  <c r="BM241" i="4"/>
  <c r="U241" i="4"/>
  <c r="AK241" i="4"/>
  <c r="BA241" i="4"/>
  <c r="V241" i="4"/>
  <c r="AL241" i="4"/>
  <c r="BB241" i="4"/>
  <c r="BQ241" i="4"/>
  <c r="Y241" i="4"/>
  <c r="AO241" i="4"/>
  <c r="BE241" i="4"/>
  <c r="BT241" i="4"/>
  <c r="X241" i="4"/>
  <c r="AC241" i="4"/>
  <c r="AN241" i="4"/>
  <c r="AS241" i="4"/>
  <c r="BD241" i="4"/>
  <c r="BS241" i="4"/>
  <c r="BI241" i="4"/>
  <c r="S241" i="4"/>
  <c r="AA237" i="4"/>
  <c r="AI237" i="4"/>
  <c r="AQ237" i="4"/>
  <c r="AY237" i="4"/>
  <c r="BG237" i="4"/>
  <c r="BO237" i="4"/>
  <c r="V237" i="4"/>
  <c r="AD237" i="4"/>
  <c r="AL237" i="4"/>
  <c r="AT237" i="4"/>
  <c r="BB237" i="4"/>
  <c r="BJ237" i="4"/>
  <c r="BQ237" i="4"/>
  <c r="W237" i="4"/>
  <c r="AE237" i="4"/>
  <c r="AM237" i="4"/>
  <c r="AU237" i="4"/>
  <c r="BC237" i="4"/>
  <c r="BK237" i="4"/>
  <c r="BR237" i="4"/>
  <c r="X237" i="4"/>
  <c r="AF237" i="4"/>
  <c r="AN237" i="4"/>
  <c r="AV237" i="4"/>
  <c r="BD237" i="4"/>
  <c r="BL237" i="4"/>
  <c r="BS237" i="4"/>
  <c r="Z237" i="4"/>
  <c r="AP237" i="4"/>
  <c r="BF237" i="4"/>
  <c r="BU237" i="4"/>
  <c r="AB237" i="4"/>
  <c r="AR237" i="4"/>
  <c r="BH237" i="4"/>
  <c r="AC237" i="4"/>
  <c r="AS237" i="4"/>
  <c r="BI237" i="4"/>
  <c r="AG237" i="4"/>
  <c r="AW237" i="4"/>
  <c r="BM237" i="4"/>
  <c r="AH237" i="4"/>
  <c r="AX237" i="4"/>
  <c r="BN237" i="4"/>
  <c r="U237" i="4"/>
  <c r="AK237" i="4"/>
  <c r="BA237" i="4"/>
  <c r="AZ237" i="4"/>
  <c r="BE237" i="4"/>
  <c r="BP237" i="4"/>
  <c r="BT237" i="4"/>
  <c r="T237" i="4"/>
  <c r="AJ237" i="4"/>
  <c r="Y237" i="4"/>
  <c r="AO237" i="4"/>
  <c r="S237" i="4"/>
  <c r="U223" i="4"/>
  <c r="AC223" i="4"/>
  <c r="AK223" i="4"/>
  <c r="AS223" i="4"/>
  <c r="BA223" i="4"/>
  <c r="BI223" i="4"/>
  <c r="X223" i="4"/>
  <c r="AF223" i="4"/>
  <c r="AN223" i="4"/>
  <c r="AV223" i="4"/>
  <c r="BD223" i="4"/>
  <c r="BL223" i="4"/>
  <c r="BS223" i="4"/>
  <c r="Y223" i="4"/>
  <c r="AG223" i="4"/>
  <c r="AO223" i="4"/>
  <c r="AW223" i="4"/>
  <c r="BE223" i="4"/>
  <c r="BM223" i="4"/>
  <c r="BT223" i="4"/>
  <c r="Z223" i="4"/>
  <c r="AH223" i="4"/>
  <c r="AP223" i="4"/>
  <c r="AX223" i="4"/>
  <c r="BF223" i="4"/>
  <c r="BN223" i="4"/>
  <c r="BU223" i="4"/>
  <c r="AB223" i="4"/>
  <c r="AR223" i="4"/>
  <c r="BH223" i="4"/>
  <c r="AD223" i="4"/>
  <c r="AT223" i="4"/>
  <c r="BJ223" i="4"/>
  <c r="AE223" i="4"/>
  <c r="AU223" i="4"/>
  <c r="BK223" i="4"/>
  <c r="AI223" i="4"/>
  <c r="AY223" i="4"/>
  <c r="BO223" i="4"/>
  <c r="T223" i="4"/>
  <c r="AJ223" i="4"/>
  <c r="AZ223" i="4"/>
  <c r="BP223" i="4"/>
  <c r="W223" i="4"/>
  <c r="AM223" i="4"/>
  <c r="BC223" i="4"/>
  <c r="BR223" i="4"/>
  <c r="BB223" i="4"/>
  <c r="BG223" i="4"/>
  <c r="BQ223" i="4"/>
  <c r="V223" i="4"/>
  <c r="AL223" i="4"/>
  <c r="AA223" i="4"/>
  <c r="AQ223" i="4"/>
  <c r="S223" i="4"/>
  <c r="U215" i="4"/>
  <c r="AC215" i="4"/>
  <c r="AK215" i="4"/>
  <c r="AS215" i="4"/>
  <c r="BA215" i="4"/>
  <c r="BI215" i="4"/>
  <c r="V215" i="4"/>
  <c r="AD215" i="4"/>
  <c r="AL215" i="4"/>
  <c r="AT215" i="4"/>
  <c r="BB215" i="4"/>
  <c r="BJ215" i="4"/>
  <c r="BQ215" i="4"/>
  <c r="W215" i="4"/>
  <c r="AE215" i="4"/>
  <c r="AM215" i="4"/>
  <c r="AU215" i="4"/>
  <c r="BC215" i="4"/>
  <c r="BK215" i="4"/>
  <c r="BR215" i="4"/>
  <c r="X215" i="4"/>
  <c r="AF215" i="4"/>
  <c r="AN215" i="4"/>
  <c r="AV215" i="4"/>
  <c r="BD215" i="4"/>
  <c r="BL215" i="4"/>
  <c r="BS215" i="4"/>
  <c r="Y215" i="4"/>
  <c r="AG215" i="4"/>
  <c r="AO215" i="4"/>
  <c r="AW215" i="4"/>
  <c r="BE215" i="4"/>
  <c r="BM215" i="4"/>
  <c r="BT215" i="4"/>
  <c r="Z215" i="4"/>
  <c r="AH215" i="4"/>
  <c r="AP215" i="4"/>
  <c r="AX215" i="4"/>
  <c r="BF215" i="4"/>
  <c r="BN215" i="4"/>
  <c r="BU215" i="4"/>
  <c r="AI215" i="4"/>
  <c r="BO215" i="4"/>
  <c r="AJ215" i="4"/>
  <c r="BP215" i="4"/>
  <c r="AQ215" i="4"/>
  <c r="AR215" i="4"/>
  <c r="AY215" i="4"/>
  <c r="AA215" i="4"/>
  <c r="BG215" i="4"/>
  <c r="T215" i="4"/>
  <c r="AB215" i="4"/>
  <c r="AZ215" i="4"/>
  <c r="BH215" i="4"/>
  <c r="S215" i="4"/>
  <c r="X204" i="4"/>
  <c r="AF204" i="4"/>
  <c r="AN204" i="4"/>
  <c r="AV204" i="4"/>
  <c r="BD204" i="4"/>
  <c r="BL204" i="4"/>
  <c r="BS204" i="4"/>
  <c r="Y204" i="4"/>
  <c r="AG204" i="4"/>
  <c r="AO204" i="4"/>
  <c r="AW204" i="4"/>
  <c r="BE204" i="4"/>
  <c r="BM204" i="4"/>
  <c r="BT204" i="4"/>
  <c r="T204" i="4"/>
  <c r="AB204" i="4"/>
  <c r="AJ204" i="4"/>
  <c r="AR204" i="4"/>
  <c r="AZ204" i="4"/>
  <c r="BH204" i="4"/>
  <c r="BP204" i="4"/>
  <c r="W204" i="4"/>
  <c r="AK204" i="4"/>
  <c r="AX204" i="4"/>
  <c r="BJ204" i="4"/>
  <c r="Z204" i="4"/>
  <c r="AL204" i="4"/>
  <c r="AY204" i="4"/>
  <c r="BK204" i="4"/>
  <c r="AA204" i="4"/>
  <c r="AM204" i="4"/>
  <c r="BA204" i="4"/>
  <c r="BN204" i="4"/>
  <c r="AC204" i="4"/>
  <c r="AP204" i="4"/>
  <c r="BB204" i="4"/>
  <c r="BO204" i="4"/>
  <c r="AD204" i="4"/>
  <c r="AQ204" i="4"/>
  <c r="BC204" i="4"/>
  <c r="AE204" i="4"/>
  <c r="AS204" i="4"/>
  <c r="BF204" i="4"/>
  <c r="BQ204" i="4"/>
  <c r="BG204" i="4"/>
  <c r="BI204" i="4"/>
  <c r="U204" i="4"/>
  <c r="BR204" i="4"/>
  <c r="V204" i="4"/>
  <c r="BU204" i="4"/>
  <c r="AH204" i="4"/>
  <c r="AT204" i="4"/>
  <c r="AI204" i="4"/>
  <c r="AU204" i="4"/>
  <c r="S204" i="4"/>
  <c r="AA199" i="4"/>
  <c r="AI199" i="4"/>
  <c r="AQ199" i="4"/>
  <c r="AY199" i="4"/>
  <c r="BG199" i="4"/>
  <c r="BO199" i="4"/>
  <c r="T199" i="4"/>
  <c r="AB199" i="4"/>
  <c r="AJ199" i="4"/>
  <c r="AR199" i="4"/>
  <c r="AZ199" i="4"/>
  <c r="BH199" i="4"/>
  <c r="BP199" i="4"/>
  <c r="V199" i="4"/>
  <c r="AD199" i="4"/>
  <c r="W199" i="4"/>
  <c r="AE199" i="4"/>
  <c r="AM199" i="4"/>
  <c r="AU199" i="4"/>
  <c r="BC199" i="4"/>
  <c r="BK199" i="4"/>
  <c r="BR199" i="4"/>
  <c r="X199" i="4"/>
  <c r="AF199" i="4"/>
  <c r="AN199" i="4"/>
  <c r="AV199" i="4"/>
  <c r="BD199" i="4"/>
  <c r="BL199" i="4"/>
  <c r="BS199" i="4"/>
  <c r="AK199" i="4"/>
  <c r="BA199" i="4"/>
  <c r="AL199" i="4"/>
  <c r="BB199" i="4"/>
  <c r="BQ199" i="4"/>
  <c r="U199" i="4"/>
  <c r="AO199" i="4"/>
  <c r="BE199" i="4"/>
  <c r="BT199" i="4"/>
  <c r="Y199" i="4"/>
  <c r="AP199" i="4"/>
  <c r="BF199" i="4"/>
  <c r="BU199" i="4"/>
  <c r="Z199" i="4"/>
  <c r="AS199" i="4"/>
  <c r="BI199" i="4"/>
  <c r="AC199" i="4"/>
  <c r="AT199" i="4"/>
  <c r="BJ199" i="4"/>
  <c r="BM199" i="4"/>
  <c r="BN199" i="4"/>
  <c r="AG199" i="4"/>
  <c r="AW199" i="4"/>
  <c r="AH199" i="4"/>
  <c r="AX199" i="4"/>
  <c r="S199" i="4"/>
  <c r="Y191" i="4"/>
  <c r="AG191" i="4"/>
  <c r="AO191" i="4"/>
  <c r="AW191" i="4"/>
  <c r="BE191" i="4"/>
  <c r="BM191" i="4"/>
  <c r="BT191" i="4"/>
  <c r="Z191" i="4"/>
  <c r="AH191" i="4"/>
  <c r="AP191" i="4"/>
  <c r="AX191" i="4"/>
  <c r="BF191" i="4"/>
  <c r="BN191" i="4"/>
  <c r="BU191" i="4"/>
  <c r="AA191" i="4"/>
  <c r="AI191" i="4"/>
  <c r="AQ191" i="4"/>
  <c r="AY191" i="4"/>
  <c r="BG191" i="4"/>
  <c r="BO191" i="4"/>
  <c r="T191" i="4"/>
  <c r="AB191" i="4"/>
  <c r="AJ191" i="4"/>
  <c r="AR191" i="4"/>
  <c r="AZ191" i="4"/>
  <c r="BH191" i="4"/>
  <c r="BP191" i="4"/>
  <c r="W191" i="4"/>
  <c r="AM191" i="4"/>
  <c r="BC191" i="4"/>
  <c r="BR191" i="4"/>
  <c r="X191" i="4"/>
  <c r="AN191" i="4"/>
  <c r="BD191" i="4"/>
  <c r="BS191" i="4"/>
  <c r="AD191" i="4"/>
  <c r="AT191" i="4"/>
  <c r="BJ191" i="4"/>
  <c r="AE191" i="4"/>
  <c r="AU191" i="4"/>
  <c r="BK191" i="4"/>
  <c r="AF191" i="4"/>
  <c r="AV191" i="4"/>
  <c r="BL191" i="4"/>
  <c r="AS191" i="4"/>
  <c r="BA191" i="4"/>
  <c r="BB191" i="4"/>
  <c r="U191" i="4"/>
  <c r="BI191" i="4"/>
  <c r="V191" i="4"/>
  <c r="AC191" i="4"/>
  <c r="BQ191" i="4"/>
  <c r="AK191" i="4"/>
  <c r="AL191" i="4"/>
  <c r="S191" i="4"/>
  <c r="Y183" i="4"/>
  <c r="AG183" i="4"/>
  <c r="AO183" i="4"/>
  <c r="AW183" i="4"/>
  <c r="BE183" i="4"/>
  <c r="BM183" i="4"/>
  <c r="BT183" i="4"/>
  <c r="Z183" i="4"/>
  <c r="AH183" i="4"/>
  <c r="AP183" i="4"/>
  <c r="AX183" i="4"/>
  <c r="BF183" i="4"/>
  <c r="BN183" i="4"/>
  <c r="BU183" i="4"/>
  <c r="AA183" i="4"/>
  <c r="AI183" i="4"/>
  <c r="AQ183" i="4"/>
  <c r="AY183" i="4"/>
  <c r="BG183" i="4"/>
  <c r="BO183" i="4"/>
  <c r="T183" i="4"/>
  <c r="AB183" i="4"/>
  <c r="AJ183" i="4"/>
  <c r="AR183" i="4"/>
  <c r="AZ183" i="4"/>
  <c r="BH183" i="4"/>
  <c r="BP183" i="4"/>
  <c r="AE183" i="4"/>
  <c r="AU183" i="4"/>
  <c r="BK183" i="4"/>
  <c r="AF183" i="4"/>
  <c r="AV183" i="4"/>
  <c r="BL183" i="4"/>
  <c r="V183" i="4"/>
  <c r="AL183" i="4"/>
  <c r="BB183" i="4"/>
  <c r="BQ183" i="4"/>
  <c r="W183" i="4"/>
  <c r="AM183" i="4"/>
  <c r="BC183" i="4"/>
  <c r="BR183" i="4"/>
  <c r="X183" i="4"/>
  <c r="AN183" i="4"/>
  <c r="BD183" i="4"/>
  <c r="BS183" i="4"/>
  <c r="BI183" i="4"/>
  <c r="U183" i="4"/>
  <c r="BJ183" i="4"/>
  <c r="AC183" i="4"/>
  <c r="AD183" i="4"/>
  <c r="AK183" i="4"/>
  <c r="AS183" i="4"/>
  <c r="AT183" i="4"/>
  <c r="BA183" i="4"/>
  <c r="S183" i="4"/>
  <c r="Y175" i="4"/>
  <c r="AG175" i="4"/>
  <c r="AO175" i="4"/>
  <c r="AW175" i="4"/>
  <c r="BE175" i="4"/>
  <c r="BM175" i="4"/>
  <c r="BT175" i="4"/>
  <c r="Z175" i="4"/>
  <c r="AH175" i="4"/>
  <c r="AP175" i="4"/>
  <c r="AX175" i="4"/>
  <c r="BF175" i="4"/>
  <c r="BN175" i="4"/>
  <c r="BU175" i="4"/>
  <c r="AA175" i="4"/>
  <c r="AI175" i="4"/>
  <c r="AQ175" i="4"/>
  <c r="AY175" i="4"/>
  <c r="BG175" i="4"/>
  <c r="BO175" i="4"/>
  <c r="T175" i="4"/>
  <c r="AB175" i="4"/>
  <c r="AJ175" i="4"/>
  <c r="AR175" i="4"/>
  <c r="AZ175" i="4"/>
  <c r="BH175" i="4"/>
  <c r="BP175" i="4"/>
  <c r="V175" i="4"/>
  <c r="AD175" i="4"/>
  <c r="AL175" i="4"/>
  <c r="AT175" i="4"/>
  <c r="BB175" i="4"/>
  <c r="BJ175" i="4"/>
  <c r="BQ175" i="4"/>
  <c r="W175" i="4"/>
  <c r="AS175" i="4"/>
  <c r="BL175" i="4"/>
  <c r="X175" i="4"/>
  <c r="AU175" i="4"/>
  <c r="AE175" i="4"/>
  <c r="BA175" i="4"/>
  <c r="BS175" i="4"/>
  <c r="AF175" i="4"/>
  <c r="BC175" i="4"/>
  <c r="AK175" i="4"/>
  <c r="BD175" i="4"/>
  <c r="AN175" i="4"/>
  <c r="AV175" i="4"/>
  <c r="BI175" i="4"/>
  <c r="BK175" i="4"/>
  <c r="BR175" i="4"/>
  <c r="U175" i="4"/>
  <c r="AC175" i="4"/>
  <c r="AM175" i="4"/>
  <c r="S175" i="4"/>
  <c r="Y167" i="4"/>
  <c r="AG167" i="4"/>
  <c r="AO167" i="4"/>
  <c r="AW167" i="4"/>
  <c r="BE167" i="4"/>
  <c r="BM167" i="4"/>
  <c r="BT167" i="4"/>
  <c r="Z167" i="4"/>
  <c r="AH167" i="4"/>
  <c r="AP167" i="4"/>
  <c r="AX167" i="4"/>
  <c r="BF167" i="4"/>
  <c r="BN167" i="4"/>
  <c r="BU167" i="4"/>
  <c r="AA167" i="4"/>
  <c r="AI167" i="4"/>
  <c r="AQ167" i="4"/>
  <c r="AY167" i="4"/>
  <c r="BG167" i="4"/>
  <c r="BO167" i="4"/>
  <c r="T167" i="4"/>
  <c r="AB167" i="4"/>
  <c r="AJ167" i="4"/>
  <c r="AR167" i="4"/>
  <c r="AZ167" i="4"/>
  <c r="BH167" i="4"/>
  <c r="BP167" i="4"/>
  <c r="V167" i="4"/>
  <c r="AD167" i="4"/>
  <c r="AL167" i="4"/>
  <c r="AT167" i="4"/>
  <c r="BB167" i="4"/>
  <c r="BJ167" i="4"/>
  <c r="BQ167" i="4"/>
  <c r="AK167" i="4"/>
  <c r="BD167" i="4"/>
  <c r="AM167" i="4"/>
  <c r="BI167" i="4"/>
  <c r="W167" i="4"/>
  <c r="AS167" i="4"/>
  <c r="BL167" i="4"/>
  <c r="X167" i="4"/>
  <c r="AU167" i="4"/>
  <c r="AC167" i="4"/>
  <c r="AV167" i="4"/>
  <c r="BR167" i="4"/>
  <c r="AE167" i="4"/>
  <c r="AF167" i="4"/>
  <c r="AN167" i="4"/>
  <c r="BA167" i="4"/>
  <c r="BC167" i="4"/>
  <c r="BK167" i="4"/>
  <c r="BS167" i="4"/>
  <c r="U167" i="4"/>
  <c r="S167" i="4"/>
  <c r="Y159" i="4"/>
  <c r="AG159" i="4"/>
  <c r="AO159" i="4"/>
  <c r="AW159" i="4"/>
  <c r="BE159" i="4"/>
  <c r="BM159" i="4"/>
  <c r="BT159" i="4"/>
  <c r="Z159" i="4"/>
  <c r="AH159" i="4"/>
  <c r="AP159" i="4"/>
  <c r="AX159" i="4"/>
  <c r="BF159" i="4"/>
  <c r="BN159" i="4"/>
  <c r="BU159" i="4"/>
  <c r="AA159" i="4"/>
  <c r="AI159" i="4"/>
  <c r="AQ159" i="4"/>
  <c r="AY159" i="4"/>
  <c r="BG159" i="4"/>
  <c r="BO159" i="4"/>
  <c r="T159" i="4"/>
  <c r="AB159" i="4"/>
  <c r="AJ159" i="4"/>
  <c r="AR159" i="4"/>
  <c r="AZ159" i="4"/>
  <c r="BH159" i="4"/>
  <c r="BP159" i="4"/>
  <c r="V159" i="4"/>
  <c r="AD159" i="4"/>
  <c r="AL159" i="4"/>
  <c r="AT159" i="4"/>
  <c r="BB159" i="4"/>
  <c r="BJ159" i="4"/>
  <c r="BQ159" i="4"/>
  <c r="AC159" i="4"/>
  <c r="AV159" i="4"/>
  <c r="BR159" i="4"/>
  <c r="AE159" i="4"/>
  <c r="BA159" i="4"/>
  <c r="BS159" i="4"/>
  <c r="AF159" i="4"/>
  <c r="BC159" i="4"/>
  <c r="AK159" i="4"/>
  <c r="BD159" i="4"/>
  <c r="AM159" i="4"/>
  <c r="BI159" i="4"/>
  <c r="U159" i="4"/>
  <c r="AN159" i="4"/>
  <c r="BK159" i="4"/>
  <c r="BL159" i="4"/>
  <c r="W159" i="4"/>
  <c r="X159" i="4"/>
  <c r="AS159" i="4"/>
  <c r="AU159" i="4"/>
  <c r="S159" i="4"/>
  <c r="U151" i="4"/>
  <c r="AC151" i="4"/>
  <c r="AK151" i="4"/>
  <c r="AS151" i="4"/>
  <c r="BA151" i="4"/>
  <c r="BI151" i="4"/>
  <c r="V151" i="4"/>
  <c r="AD151" i="4"/>
  <c r="AL151" i="4"/>
  <c r="AT151" i="4"/>
  <c r="BB151" i="4"/>
  <c r="BJ151" i="4"/>
  <c r="BQ151" i="4"/>
  <c r="W151" i="4"/>
  <c r="AE151" i="4"/>
  <c r="AM151" i="4"/>
  <c r="AU151" i="4"/>
  <c r="BC151" i="4"/>
  <c r="BK151" i="4"/>
  <c r="BR151" i="4"/>
  <c r="X151" i="4"/>
  <c r="AF151" i="4"/>
  <c r="AN151" i="4"/>
  <c r="AV151" i="4"/>
  <c r="BD151" i="4"/>
  <c r="BL151" i="4"/>
  <c r="BS151" i="4"/>
  <c r="AG151" i="4"/>
  <c r="AW151" i="4"/>
  <c r="BM151" i="4"/>
  <c r="AH151" i="4"/>
  <c r="AX151" i="4"/>
  <c r="BN151" i="4"/>
  <c r="AI151" i="4"/>
  <c r="AY151" i="4"/>
  <c r="BO151" i="4"/>
  <c r="T151" i="4"/>
  <c r="AJ151" i="4"/>
  <c r="AZ151" i="4"/>
  <c r="BP151" i="4"/>
  <c r="Y151" i="4"/>
  <c r="AO151" i="4"/>
  <c r="BE151" i="4"/>
  <c r="BT151" i="4"/>
  <c r="Z151" i="4"/>
  <c r="AP151" i="4"/>
  <c r="BF151" i="4"/>
  <c r="BU151" i="4"/>
  <c r="AB151" i="4"/>
  <c r="AQ151" i="4"/>
  <c r="AR151" i="4"/>
  <c r="BG151" i="4"/>
  <c r="BH151" i="4"/>
  <c r="AA151" i="4"/>
  <c r="S151" i="4"/>
  <c r="V143" i="4"/>
  <c r="AD143" i="4"/>
  <c r="AL143" i="4"/>
  <c r="AT143" i="4"/>
  <c r="BB143" i="4"/>
  <c r="BJ143" i="4"/>
  <c r="BQ143" i="4"/>
  <c r="W143" i="4"/>
  <c r="AE143" i="4"/>
  <c r="AM143" i="4"/>
  <c r="AU143" i="4"/>
  <c r="BC143" i="4"/>
  <c r="BK143" i="4"/>
  <c r="BR143" i="4"/>
  <c r="X143" i="4"/>
  <c r="AF143" i="4"/>
  <c r="AN143" i="4"/>
  <c r="AV143" i="4"/>
  <c r="BD143" i="4"/>
  <c r="BL143" i="4"/>
  <c r="BS143" i="4"/>
  <c r="Z143" i="4"/>
  <c r="AH143" i="4"/>
  <c r="AP143" i="4"/>
  <c r="AX143" i="4"/>
  <c r="BF143" i="4"/>
  <c r="BN143" i="4"/>
  <c r="BU143" i="4"/>
  <c r="T143" i="4"/>
  <c r="AJ143" i="4"/>
  <c r="AZ143" i="4"/>
  <c r="BP143" i="4"/>
  <c r="U143" i="4"/>
  <c r="AK143" i="4"/>
  <c r="BA143" i="4"/>
  <c r="Y143" i="4"/>
  <c r="AO143" i="4"/>
  <c r="BE143" i="4"/>
  <c r="BT143" i="4"/>
  <c r="AA143" i="4"/>
  <c r="AQ143" i="4"/>
  <c r="BG143" i="4"/>
  <c r="AG143" i="4"/>
  <c r="AW143" i="4"/>
  <c r="BM143" i="4"/>
  <c r="AI143" i="4"/>
  <c r="AY143" i="4"/>
  <c r="BO143" i="4"/>
  <c r="BI143" i="4"/>
  <c r="AB143" i="4"/>
  <c r="AC143" i="4"/>
  <c r="AR143" i="4"/>
  <c r="AS143" i="4"/>
  <c r="BH143" i="4"/>
  <c r="S143" i="4"/>
  <c r="V135" i="4"/>
  <c r="AD135" i="4"/>
  <c r="AL135" i="4"/>
  <c r="AT135" i="4"/>
  <c r="BB135" i="4"/>
  <c r="BJ135" i="4"/>
  <c r="BQ135" i="4"/>
  <c r="W135" i="4"/>
  <c r="AE135" i="4"/>
  <c r="AM135" i="4"/>
  <c r="AU135" i="4"/>
  <c r="BC135" i="4"/>
  <c r="BK135" i="4"/>
  <c r="BR135" i="4"/>
  <c r="X135" i="4"/>
  <c r="AF135" i="4"/>
  <c r="AN135" i="4"/>
  <c r="AV135" i="4"/>
  <c r="BD135" i="4"/>
  <c r="BL135" i="4"/>
  <c r="BS135" i="4"/>
  <c r="Z135" i="4"/>
  <c r="AH135" i="4"/>
  <c r="AP135" i="4"/>
  <c r="AX135" i="4"/>
  <c r="BF135" i="4"/>
  <c r="BN135" i="4"/>
  <c r="BU135" i="4"/>
  <c r="AB135" i="4"/>
  <c r="AR135" i="4"/>
  <c r="BH135" i="4"/>
  <c r="AC135" i="4"/>
  <c r="AS135" i="4"/>
  <c r="BI135" i="4"/>
  <c r="AG135" i="4"/>
  <c r="AW135" i="4"/>
  <c r="BM135" i="4"/>
  <c r="AI135" i="4"/>
  <c r="AY135" i="4"/>
  <c r="BO135" i="4"/>
  <c r="Y135" i="4"/>
  <c r="AO135" i="4"/>
  <c r="BE135" i="4"/>
  <c r="BT135" i="4"/>
  <c r="AA135" i="4"/>
  <c r="AQ135" i="4"/>
  <c r="BG135" i="4"/>
  <c r="BA135" i="4"/>
  <c r="BP135" i="4"/>
  <c r="T135" i="4"/>
  <c r="U135" i="4"/>
  <c r="AJ135" i="4"/>
  <c r="AZ135" i="4"/>
  <c r="AK135" i="4"/>
  <c r="S135" i="4"/>
  <c r="T119" i="4"/>
  <c r="AB119" i="4"/>
  <c r="AJ119" i="4"/>
  <c r="AR119" i="4"/>
  <c r="AZ119" i="4"/>
  <c r="BH119" i="4"/>
  <c r="BP119" i="4"/>
  <c r="U119" i="4"/>
  <c r="AC119" i="4"/>
  <c r="AK119" i="4"/>
  <c r="AS119" i="4"/>
  <c r="BA119" i="4"/>
  <c r="BI119" i="4"/>
  <c r="V119" i="4"/>
  <c r="AD119" i="4"/>
  <c r="AL119" i="4"/>
  <c r="AT119" i="4"/>
  <c r="BB119" i="4"/>
  <c r="BJ119" i="4"/>
  <c r="BQ119" i="4"/>
  <c r="AF119" i="4"/>
  <c r="AQ119" i="4"/>
  <c r="BE119" i="4"/>
  <c r="BR119" i="4"/>
  <c r="AG119" i="4"/>
  <c r="AU119" i="4"/>
  <c r="BF119" i="4"/>
  <c r="BS119" i="4"/>
  <c r="W119" i="4"/>
  <c r="AH119" i="4"/>
  <c r="AV119" i="4"/>
  <c r="BG119" i="4"/>
  <c r="BT119" i="4"/>
  <c r="X119" i="4"/>
  <c r="AI119" i="4"/>
  <c r="AW119" i="4"/>
  <c r="BK119" i="4"/>
  <c r="BU119" i="4"/>
  <c r="Y119" i="4"/>
  <c r="AM119" i="4"/>
  <c r="AX119" i="4"/>
  <c r="BL119" i="4"/>
  <c r="AA119" i="4"/>
  <c r="AO119" i="4"/>
  <c r="BC119" i="4"/>
  <c r="BN119" i="4"/>
  <c r="Z119" i="4"/>
  <c r="AE119" i="4"/>
  <c r="AN119" i="4"/>
  <c r="AY119" i="4"/>
  <c r="AP119" i="4"/>
  <c r="BD119" i="4"/>
  <c r="BM119" i="4"/>
  <c r="BO119" i="4"/>
  <c r="S119" i="4"/>
  <c r="Y130" i="4"/>
  <c r="AG130" i="4"/>
  <c r="AO130" i="4"/>
  <c r="AW130" i="4"/>
  <c r="BE130" i="4"/>
  <c r="BM130" i="4"/>
  <c r="BT130" i="4"/>
  <c r="Z130" i="4"/>
  <c r="AH130" i="4"/>
  <c r="AP130" i="4"/>
  <c r="AX130" i="4"/>
  <c r="BF130" i="4"/>
  <c r="BN130" i="4"/>
  <c r="BU130" i="4"/>
  <c r="AA130" i="4"/>
  <c r="AI130" i="4"/>
  <c r="AQ130" i="4"/>
  <c r="AY130" i="4"/>
  <c r="BG130" i="4"/>
  <c r="BO130" i="4"/>
  <c r="T130" i="4"/>
  <c r="AB130" i="4"/>
  <c r="AJ130" i="4"/>
  <c r="AR130" i="4"/>
  <c r="AZ130" i="4"/>
  <c r="BH130" i="4"/>
  <c r="BP130" i="4"/>
  <c r="W130" i="4"/>
  <c r="AE130" i="4"/>
  <c r="AM130" i="4"/>
  <c r="AU130" i="4"/>
  <c r="BC130" i="4"/>
  <c r="BK130" i="4"/>
  <c r="V130" i="4"/>
  <c r="AS130" i="4"/>
  <c r="BL130" i="4"/>
  <c r="X130" i="4"/>
  <c r="AT130" i="4"/>
  <c r="AC130" i="4"/>
  <c r="AV130" i="4"/>
  <c r="BQ130" i="4"/>
  <c r="AF130" i="4"/>
  <c r="BB130" i="4"/>
  <c r="BS130" i="4"/>
  <c r="BI130" i="4"/>
  <c r="U130" i="4"/>
  <c r="BJ130" i="4"/>
  <c r="AD130" i="4"/>
  <c r="BR130" i="4"/>
  <c r="AK130" i="4"/>
  <c r="BA130" i="4"/>
  <c r="BD130" i="4"/>
  <c r="AN130" i="4"/>
  <c r="AL130" i="4"/>
  <c r="S130" i="4"/>
  <c r="T111" i="4"/>
  <c r="AB111" i="4"/>
  <c r="AJ111" i="4"/>
  <c r="AR111" i="4"/>
  <c r="AZ111" i="4"/>
  <c r="BH111" i="4"/>
  <c r="BP111" i="4"/>
  <c r="U111" i="4"/>
  <c r="AC111" i="4"/>
  <c r="AK111" i="4"/>
  <c r="AS111" i="4"/>
  <c r="BA111" i="4"/>
  <c r="BI111" i="4"/>
  <c r="V111" i="4"/>
  <c r="AD111" i="4"/>
  <c r="AL111" i="4"/>
  <c r="AT111" i="4"/>
  <c r="BB111" i="4"/>
  <c r="BJ111" i="4"/>
  <c r="BQ111" i="4"/>
  <c r="X111" i="4"/>
  <c r="AI111" i="4"/>
  <c r="AW111" i="4"/>
  <c r="BK111" i="4"/>
  <c r="BU111" i="4"/>
  <c r="Y111" i="4"/>
  <c r="AM111" i="4"/>
  <c r="AX111" i="4"/>
  <c r="BL111" i="4"/>
  <c r="Z111" i="4"/>
  <c r="AN111" i="4"/>
  <c r="AY111" i="4"/>
  <c r="BM111" i="4"/>
  <c r="AA111" i="4"/>
  <c r="AO111" i="4"/>
  <c r="BC111" i="4"/>
  <c r="BN111" i="4"/>
  <c r="AE111" i="4"/>
  <c r="AP111" i="4"/>
  <c r="BD111" i="4"/>
  <c r="BO111" i="4"/>
  <c r="AG111" i="4"/>
  <c r="AU111" i="4"/>
  <c r="BF111" i="4"/>
  <c r="BS111" i="4"/>
  <c r="BE111" i="4"/>
  <c r="BG111" i="4"/>
  <c r="BR111" i="4"/>
  <c r="AF111" i="4"/>
  <c r="AQ111" i="4"/>
  <c r="AV111" i="4"/>
  <c r="BT111" i="4"/>
  <c r="W111" i="4"/>
  <c r="AH111" i="4"/>
  <c r="S111" i="4"/>
  <c r="U86" i="4"/>
  <c r="AC86" i="4"/>
  <c r="AK86" i="4"/>
  <c r="AS86" i="4"/>
  <c r="BA86" i="4"/>
  <c r="BI86" i="4"/>
  <c r="W86" i="4"/>
  <c r="AE86" i="4"/>
  <c r="AM86" i="4"/>
  <c r="AU86" i="4"/>
  <c r="BC86" i="4"/>
  <c r="BK86" i="4"/>
  <c r="BR86" i="4"/>
  <c r="Z86" i="4"/>
  <c r="AH86" i="4"/>
  <c r="AP86" i="4"/>
  <c r="AX86" i="4"/>
  <c r="BF86" i="4"/>
  <c r="BN86" i="4"/>
  <c r="BU86" i="4"/>
  <c r="AA86" i="4"/>
  <c r="AI86" i="4"/>
  <c r="AQ86" i="4"/>
  <c r="AY86" i="4"/>
  <c r="BG86" i="4"/>
  <c r="BO86" i="4"/>
  <c r="AD86" i="4"/>
  <c r="AT86" i="4"/>
  <c r="BJ86" i="4"/>
  <c r="AF86" i="4"/>
  <c r="AV86" i="4"/>
  <c r="BL86" i="4"/>
  <c r="AG86" i="4"/>
  <c r="AW86" i="4"/>
  <c r="BM86" i="4"/>
  <c r="V86" i="4"/>
  <c r="AL86" i="4"/>
  <c r="BB86" i="4"/>
  <c r="BQ86" i="4"/>
  <c r="X86" i="4"/>
  <c r="AN86" i="4"/>
  <c r="BD86" i="4"/>
  <c r="BS86" i="4"/>
  <c r="AO86" i="4"/>
  <c r="AR86" i="4"/>
  <c r="AZ86" i="4"/>
  <c r="BE86" i="4"/>
  <c r="T86" i="4"/>
  <c r="BH86" i="4"/>
  <c r="Y86" i="4"/>
  <c r="AB86" i="4"/>
  <c r="AJ86" i="4"/>
  <c r="BP86" i="4"/>
  <c r="BT86" i="4"/>
  <c r="S86" i="4"/>
  <c r="AA110" i="4"/>
  <c r="AI110" i="4"/>
  <c r="AQ110" i="4"/>
  <c r="AY110" i="4"/>
  <c r="BG110" i="4"/>
  <c r="BO110" i="4"/>
  <c r="T110" i="4"/>
  <c r="AB110" i="4"/>
  <c r="AJ110" i="4"/>
  <c r="AR110" i="4"/>
  <c r="AZ110" i="4"/>
  <c r="BH110" i="4"/>
  <c r="BP110" i="4"/>
  <c r="U110" i="4"/>
  <c r="AC110" i="4"/>
  <c r="AK110" i="4"/>
  <c r="AS110" i="4"/>
  <c r="BA110" i="4"/>
  <c r="BI110" i="4"/>
  <c r="Z110" i="4"/>
  <c r="AN110" i="4"/>
  <c r="BB110" i="4"/>
  <c r="BM110" i="4"/>
  <c r="AD110" i="4"/>
  <c r="AO110" i="4"/>
  <c r="BC110" i="4"/>
  <c r="BN110" i="4"/>
  <c r="AE110" i="4"/>
  <c r="AP110" i="4"/>
  <c r="BD110" i="4"/>
  <c r="BQ110" i="4"/>
  <c r="AF110" i="4"/>
  <c r="AT110" i="4"/>
  <c r="BE110" i="4"/>
  <c r="BR110" i="4"/>
  <c r="V110" i="4"/>
  <c r="AG110" i="4"/>
  <c r="AU110" i="4"/>
  <c r="BF110" i="4"/>
  <c r="BS110" i="4"/>
  <c r="X110" i="4"/>
  <c r="AL110" i="4"/>
  <c r="AW110" i="4"/>
  <c r="BK110" i="4"/>
  <c r="BU110" i="4"/>
  <c r="BJ110" i="4"/>
  <c r="BL110" i="4"/>
  <c r="W110" i="4"/>
  <c r="BT110" i="4"/>
  <c r="AH110" i="4"/>
  <c r="Y110" i="4"/>
  <c r="AM110" i="4"/>
  <c r="AV110" i="4"/>
  <c r="AX110" i="4"/>
  <c r="S110" i="4"/>
  <c r="AA102" i="4"/>
  <c r="AI102" i="4"/>
  <c r="AQ102" i="4"/>
  <c r="AY102" i="4"/>
  <c r="BG102" i="4"/>
  <c r="BO102" i="4"/>
  <c r="T102" i="4"/>
  <c r="AB102" i="4"/>
  <c r="AJ102" i="4"/>
  <c r="AR102" i="4"/>
  <c r="AZ102" i="4"/>
  <c r="BH102" i="4"/>
  <c r="BP102" i="4"/>
  <c r="U102" i="4"/>
  <c r="AC102" i="4"/>
  <c r="AK102" i="4"/>
  <c r="AS102" i="4"/>
  <c r="BA102" i="4"/>
  <c r="BI102" i="4"/>
  <c r="W102" i="4"/>
  <c r="AE102" i="4"/>
  <c r="AM102" i="4"/>
  <c r="AU102" i="4"/>
  <c r="BC102" i="4"/>
  <c r="BK102" i="4"/>
  <c r="BR102" i="4"/>
  <c r="X102" i="4"/>
  <c r="AF102" i="4"/>
  <c r="AN102" i="4"/>
  <c r="AV102" i="4"/>
  <c r="BD102" i="4"/>
  <c r="BL102" i="4"/>
  <c r="BS102" i="4"/>
  <c r="AO102" i="4"/>
  <c r="BJ102" i="4"/>
  <c r="V102" i="4"/>
  <c r="AP102" i="4"/>
  <c r="BM102" i="4"/>
  <c r="Y102" i="4"/>
  <c r="AT102" i="4"/>
  <c r="BN102" i="4"/>
  <c r="AL102" i="4"/>
  <c r="BU102" i="4"/>
  <c r="AW102" i="4"/>
  <c r="AX102" i="4"/>
  <c r="BB102" i="4"/>
  <c r="Z102" i="4"/>
  <c r="BE102" i="4"/>
  <c r="AG102" i="4"/>
  <c r="BQ102" i="4"/>
  <c r="AD102" i="4"/>
  <c r="AH102" i="4"/>
  <c r="BF102" i="4"/>
  <c r="BT102" i="4"/>
  <c r="S102" i="4"/>
  <c r="AA94" i="4"/>
  <c r="AI94" i="4"/>
  <c r="AQ94" i="4"/>
  <c r="AY94" i="4"/>
  <c r="BG94" i="4"/>
  <c r="BO94" i="4"/>
  <c r="T94" i="4"/>
  <c r="AB94" i="4"/>
  <c r="AJ94" i="4"/>
  <c r="AR94" i="4"/>
  <c r="AZ94" i="4"/>
  <c r="BH94" i="4"/>
  <c r="BP94" i="4"/>
  <c r="U94" i="4"/>
  <c r="AC94" i="4"/>
  <c r="AK94" i="4"/>
  <c r="AS94" i="4"/>
  <c r="BA94" i="4"/>
  <c r="BI94" i="4"/>
  <c r="W94" i="4"/>
  <c r="AE94" i="4"/>
  <c r="AM94" i="4"/>
  <c r="AU94" i="4"/>
  <c r="BC94" i="4"/>
  <c r="BK94" i="4"/>
  <c r="BR94" i="4"/>
  <c r="X94" i="4"/>
  <c r="AF94" i="4"/>
  <c r="AN94" i="4"/>
  <c r="AV94" i="4"/>
  <c r="BD94" i="4"/>
  <c r="BL94" i="4"/>
  <c r="BS94" i="4"/>
  <c r="AG94" i="4"/>
  <c r="BB94" i="4"/>
  <c r="BU94" i="4"/>
  <c r="AH94" i="4"/>
  <c r="BE94" i="4"/>
  <c r="AL94" i="4"/>
  <c r="BF94" i="4"/>
  <c r="AO94" i="4"/>
  <c r="BQ94" i="4"/>
  <c r="AP94" i="4"/>
  <c r="BT94" i="4"/>
  <c r="AT94" i="4"/>
  <c r="AW94" i="4"/>
  <c r="V94" i="4"/>
  <c r="AX94" i="4"/>
  <c r="Z94" i="4"/>
  <c r="BM94" i="4"/>
  <c r="BJ94" i="4"/>
  <c r="BN94" i="4"/>
  <c r="Y94" i="4"/>
  <c r="AD94" i="4"/>
  <c r="S94" i="4"/>
  <c r="U71" i="4"/>
  <c r="AC71" i="4"/>
  <c r="AK71" i="4"/>
  <c r="AS71" i="4"/>
  <c r="BA71" i="4"/>
  <c r="BI71" i="4"/>
  <c r="V71" i="4"/>
  <c r="AD71" i="4"/>
  <c r="AL71" i="4"/>
  <c r="AT71" i="4"/>
  <c r="BB71" i="4"/>
  <c r="BJ71" i="4"/>
  <c r="BQ71" i="4"/>
  <c r="X71" i="4"/>
  <c r="AF71" i="4"/>
  <c r="AN71" i="4"/>
  <c r="AV71" i="4"/>
  <c r="BD71" i="4"/>
  <c r="BL71" i="4"/>
  <c r="BS71" i="4"/>
  <c r="Y71" i="4"/>
  <c r="AG71" i="4"/>
  <c r="AO71" i="4"/>
  <c r="AW71" i="4"/>
  <c r="BE71" i="4"/>
  <c r="BM71" i="4"/>
  <c r="BT71" i="4"/>
  <c r="AA71" i="4"/>
  <c r="AI71" i="4"/>
  <c r="AQ71" i="4"/>
  <c r="AY71" i="4"/>
  <c r="BG71" i="4"/>
  <c r="BO71" i="4"/>
  <c r="AH71" i="4"/>
  <c r="BC71" i="4"/>
  <c r="AM71" i="4"/>
  <c r="BH71" i="4"/>
  <c r="T71" i="4"/>
  <c r="AP71" i="4"/>
  <c r="BK71" i="4"/>
  <c r="Z71" i="4"/>
  <c r="AU71" i="4"/>
  <c r="BP71" i="4"/>
  <c r="AB71" i="4"/>
  <c r="AX71" i="4"/>
  <c r="BR71" i="4"/>
  <c r="BN71" i="4"/>
  <c r="BU71" i="4"/>
  <c r="W71" i="4"/>
  <c r="AJ71" i="4"/>
  <c r="AR71" i="4"/>
  <c r="AE71" i="4"/>
  <c r="AZ71" i="4"/>
  <c r="BF71" i="4"/>
  <c r="S71" i="4"/>
  <c r="U63" i="4"/>
  <c r="AC63" i="4"/>
  <c r="AK63" i="4"/>
  <c r="AS63" i="4"/>
  <c r="BA63" i="4"/>
  <c r="BI63" i="4"/>
  <c r="V63" i="4"/>
  <c r="AD63" i="4"/>
  <c r="AL63" i="4"/>
  <c r="AT63" i="4"/>
  <c r="BB63" i="4"/>
  <c r="BJ63" i="4"/>
  <c r="BQ63" i="4"/>
  <c r="W63" i="4"/>
  <c r="AE63" i="4"/>
  <c r="AM63" i="4"/>
  <c r="AU63" i="4"/>
  <c r="BC63" i="4"/>
  <c r="BK63" i="4"/>
  <c r="BR63" i="4"/>
  <c r="X63" i="4"/>
  <c r="AF63" i="4"/>
  <c r="AN63" i="4"/>
  <c r="AV63" i="4"/>
  <c r="BD63" i="4"/>
  <c r="BL63" i="4"/>
  <c r="BS63" i="4"/>
  <c r="Y63" i="4"/>
  <c r="AG63" i="4"/>
  <c r="AO63" i="4"/>
  <c r="AW63" i="4"/>
  <c r="BE63" i="4"/>
  <c r="BM63" i="4"/>
  <c r="BT63" i="4"/>
  <c r="AA63" i="4"/>
  <c r="AI63" i="4"/>
  <c r="AQ63" i="4"/>
  <c r="AY63" i="4"/>
  <c r="BG63" i="4"/>
  <c r="BO63" i="4"/>
  <c r="AP63" i="4"/>
  <c r="BU63" i="4"/>
  <c r="AX63" i="4"/>
  <c r="T63" i="4"/>
  <c r="AZ63" i="4"/>
  <c r="Z63" i="4"/>
  <c r="BF63" i="4"/>
  <c r="AB63" i="4"/>
  <c r="BH63" i="4"/>
  <c r="AH63" i="4"/>
  <c r="BN63" i="4"/>
  <c r="AJ63" i="4"/>
  <c r="AR63" i="4"/>
  <c r="BP63" i="4"/>
  <c r="S63" i="4"/>
  <c r="U55" i="4"/>
  <c r="AC55" i="4"/>
  <c r="AK55" i="4"/>
  <c r="AS55" i="4"/>
  <c r="BA55" i="4"/>
  <c r="BI55" i="4"/>
  <c r="V55" i="4"/>
  <c r="AD55" i="4"/>
  <c r="AL55" i="4"/>
  <c r="AT55" i="4"/>
  <c r="BB55" i="4"/>
  <c r="BJ55" i="4"/>
  <c r="BQ55" i="4"/>
  <c r="W55" i="4"/>
  <c r="AE55" i="4"/>
  <c r="AM55" i="4"/>
  <c r="AU55" i="4"/>
  <c r="BC55" i="4"/>
  <c r="BK55" i="4"/>
  <c r="BR55" i="4"/>
  <c r="X55" i="4"/>
  <c r="AF55" i="4"/>
  <c r="AN55" i="4"/>
  <c r="AV55" i="4"/>
  <c r="BD55" i="4"/>
  <c r="BL55" i="4"/>
  <c r="BS55" i="4"/>
  <c r="Y55" i="4"/>
  <c r="AG55" i="4"/>
  <c r="AO55" i="4"/>
  <c r="AW55" i="4"/>
  <c r="BE55" i="4"/>
  <c r="BM55" i="4"/>
  <c r="BT55" i="4"/>
  <c r="AA55" i="4"/>
  <c r="AI55" i="4"/>
  <c r="AQ55" i="4"/>
  <c r="AY55" i="4"/>
  <c r="BG55" i="4"/>
  <c r="BO55" i="4"/>
  <c r="AH55" i="4"/>
  <c r="BN55" i="4"/>
  <c r="AJ55" i="4"/>
  <c r="BP55" i="4"/>
  <c r="AP55" i="4"/>
  <c r="BU55" i="4"/>
  <c r="AR55" i="4"/>
  <c r="AX55" i="4"/>
  <c r="T55" i="4"/>
  <c r="AZ55" i="4"/>
  <c r="Z55" i="4"/>
  <c r="BF55" i="4"/>
  <c r="AB55" i="4"/>
  <c r="BH55" i="4"/>
  <c r="S55" i="4"/>
  <c r="X47" i="4"/>
  <c r="AF47" i="4"/>
  <c r="AN47" i="4"/>
  <c r="AV47" i="4"/>
  <c r="BD47" i="4"/>
  <c r="BL47" i="4"/>
  <c r="BS47" i="4"/>
  <c r="T47" i="4"/>
  <c r="AB47" i="4"/>
  <c r="AJ47" i="4"/>
  <c r="AR47" i="4"/>
  <c r="AZ47" i="4"/>
  <c r="BH47" i="4"/>
  <c r="BP47" i="4"/>
  <c r="AD47" i="4"/>
  <c r="AO47" i="4"/>
  <c r="AY47" i="4"/>
  <c r="BJ47" i="4"/>
  <c r="BT47" i="4"/>
  <c r="U47" i="4"/>
  <c r="AE47" i="4"/>
  <c r="AP47" i="4"/>
  <c r="BA47" i="4"/>
  <c r="BK47" i="4"/>
  <c r="BU47" i="4"/>
  <c r="V47" i="4"/>
  <c r="AG47" i="4"/>
  <c r="AQ47" i="4"/>
  <c r="BB47" i="4"/>
  <c r="BM47" i="4"/>
  <c r="W47" i="4"/>
  <c r="AH47" i="4"/>
  <c r="AS47" i="4"/>
  <c r="BC47" i="4"/>
  <c r="BN47" i="4"/>
  <c r="Y47" i="4"/>
  <c r="AI47" i="4"/>
  <c r="AT47" i="4"/>
  <c r="BE47" i="4"/>
  <c r="BO47" i="4"/>
  <c r="AA47" i="4"/>
  <c r="AL47" i="4"/>
  <c r="AW47" i="4"/>
  <c r="BG47" i="4"/>
  <c r="BQ47" i="4"/>
  <c r="Z47" i="4"/>
  <c r="AC47" i="4"/>
  <c r="BR47" i="4"/>
  <c r="AK47" i="4"/>
  <c r="AM47" i="4"/>
  <c r="AU47" i="4"/>
  <c r="BF47" i="4"/>
  <c r="AX47" i="4"/>
  <c r="BI47" i="4"/>
  <c r="S47" i="4"/>
  <c r="Y39" i="4"/>
  <c r="AG39" i="4"/>
  <c r="AO39" i="4"/>
  <c r="AW39" i="4"/>
  <c r="BE39" i="4"/>
  <c r="BM39" i="4"/>
  <c r="BT39" i="4"/>
  <c r="T39" i="4"/>
  <c r="U39" i="4"/>
  <c r="AC39" i="4"/>
  <c r="AK39" i="4"/>
  <c r="AS39" i="4"/>
  <c r="BA39" i="4"/>
  <c r="BI39" i="4"/>
  <c r="AE39" i="4"/>
  <c r="AP39" i="4"/>
  <c r="AZ39" i="4"/>
  <c r="BK39" i="4"/>
  <c r="BU39" i="4"/>
  <c r="V39" i="4"/>
  <c r="AF39" i="4"/>
  <c r="AQ39" i="4"/>
  <c r="BB39" i="4"/>
  <c r="BL39" i="4"/>
  <c r="X39" i="4"/>
  <c r="AI39" i="4"/>
  <c r="AT39" i="4"/>
  <c r="BD39" i="4"/>
  <c r="BO39" i="4"/>
  <c r="Z39" i="4"/>
  <c r="AJ39" i="4"/>
  <c r="AU39" i="4"/>
  <c r="BF39" i="4"/>
  <c r="BP39" i="4"/>
  <c r="AN39" i="4"/>
  <c r="BJ39" i="4"/>
  <c r="W39" i="4"/>
  <c r="AR39" i="4"/>
  <c r="BN39" i="4"/>
  <c r="AA39" i="4"/>
  <c r="AV39" i="4"/>
  <c r="BQ39" i="4"/>
  <c r="AB39" i="4"/>
  <c r="AX39" i="4"/>
  <c r="BR39" i="4"/>
  <c r="AD39" i="4"/>
  <c r="AY39" i="4"/>
  <c r="BS39" i="4"/>
  <c r="AL39" i="4"/>
  <c r="BG39" i="4"/>
  <c r="AH39" i="4"/>
  <c r="AM39" i="4"/>
  <c r="BC39" i="4"/>
  <c r="BH39" i="4"/>
  <c r="S39" i="4"/>
  <c r="U31" i="4"/>
  <c r="AC31" i="4"/>
  <c r="AK31" i="4"/>
  <c r="AS31" i="4"/>
  <c r="BA31" i="4"/>
  <c r="BI31" i="4"/>
  <c r="V31" i="4"/>
  <c r="AD31" i="4"/>
  <c r="AL31" i="4"/>
  <c r="AT31" i="4"/>
  <c r="BB31" i="4"/>
  <c r="BJ31" i="4"/>
  <c r="BQ31" i="4"/>
  <c r="W31" i="4"/>
  <c r="AE31" i="4"/>
  <c r="AM31" i="4"/>
  <c r="AU31" i="4"/>
  <c r="BC31" i="4"/>
  <c r="BK31" i="4"/>
  <c r="BR31" i="4"/>
  <c r="AB31" i="4"/>
  <c r="AP31" i="4"/>
  <c r="BD31" i="4"/>
  <c r="BO31" i="4"/>
  <c r="AF31" i="4"/>
  <c r="AQ31" i="4"/>
  <c r="BE31" i="4"/>
  <c r="BP31" i="4"/>
  <c r="T31" i="4"/>
  <c r="AH31" i="4"/>
  <c r="AV31" i="4"/>
  <c r="BG31" i="4"/>
  <c r="BT31" i="4"/>
  <c r="X31" i="4"/>
  <c r="AI31" i="4"/>
  <c r="AW31" i="4"/>
  <c r="BH31" i="4"/>
  <c r="BU31" i="4"/>
  <c r="AR31" i="4"/>
  <c r="BS31" i="4"/>
  <c r="Y31" i="4"/>
  <c r="AX31" i="4"/>
  <c r="AA31" i="4"/>
  <c r="AZ31" i="4"/>
  <c r="AG31" i="4"/>
  <c r="BF31" i="4"/>
  <c r="AO31" i="4"/>
  <c r="AY31" i="4"/>
  <c r="BL31" i="4"/>
  <c r="BM31" i="4"/>
  <c r="BN31" i="4"/>
  <c r="AJ31" i="4"/>
  <c r="Z31" i="4"/>
  <c r="AN31" i="4"/>
  <c r="S31" i="4"/>
  <c r="V23" i="4"/>
  <c r="AD23" i="4"/>
  <c r="AL23" i="4"/>
  <c r="AT23" i="4"/>
  <c r="BB23" i="4"/>
  <c r="BJ23" i="4"/>
  <c r="BQ23" i="4"/>
  <c r="Y23" i="4"/>
  <c r="AG23" i="4"/>
  <c r="AO23" i="4"/>
  <c r="AW23" i="4"/>
  <c r="BE23" i="4"/>
  <c r="BM23" i="4"/>
  <c r="BT23" i="4"/>
  <c r="U23" i="4"/>
  <c r="AF23" i="4"/>
  <c r="AQ23" i="4"/>
  <c r="BA23" i="4"/>
  <c r="BL23" i="4"/>
  <c r="W23" i="4"/>
  <c r="AH23" i="4"/>
  <c r="AR23" i="4"/>
  <c r="BC23" i="4"/>
  <c r="BN23" i="4"/>
  <c r="X23" i="4"/>
  <c r="AI23" i="4"/>
  <c r="AS23" i="4"/>
  <c r="BD23" i="4"/>
  <c r="BO23" i="4"/>
  <c r="AC23" i="4"/>
  <c r="AV23" i="4"/>
  <c r="BK23" i="4"/>
  <c r="AE23" i="4"/>
  <c r="AX23" i="4"/>
  <c r="BP23" i="4"/>
  <c r="AJ23" i="4"/>
  <c r="AY23" i="4"/>
  <c r="AK23" i="4"/>
  <c r="BH23" i="4"/>
  <c r="AM23" i="4"/>
  <c r="BI23" i="4"/>
  <c r="AP23" i="4"/>
  <c r="BS23" i="4"/>
  <c r="T23" i="4"/>
  <c r="AU23" i="4"/>
  <c r="BU23" i="4"/>
  <c r="AN23" i="4"/>
  <c r="AZ23" i="4"/>
  <c r="BG23" i="4"/>
  <c r="BR23" i="4"/>
  <c r="AB23" i="4"/>
  <c r="BF23" i="4"/>
  <c r="Z23" i="4"/>
  <c r="AA23" i="4"/>
  <c r="S23" i="4"/>
  <c r="X15" i="4"/>
  <c r="AF15" i="4"/>
  <c r="Z15" i="4"/>
  <c r="AH15" i="4"/>
  <c r="AA15" i="4"/>
  <c r="AI15" i="4"/>
  <c r="T15" i="4"/>
  <c r="AB15" i="4"/>
  <c r="AJ15" i="4"/>
  <c r="U15" i="4"/>
  <c r="AC15" i="4"/>
  <c r="AK15" i="4"/>
  <c r="V15" i="4"/>
  <c r="AD15" i="4"/>
  <c r="AL15" i="4"/>
  <c r="AT15" i="4"/>
  <c r="BB15" i="4"/>
  <c r="BJ15" i="4"/>
  <c r="BQ15" i="4"/>
  <c r="AM15" i="4"/>
  <c r="AU15" i="4"/>
  <c r="BC15" i="4"/>
  <c r="BK15" i="4"/>
  <c r="BR15" i="4"/>
  <c r="AO15" i="4"/>
  <c r="AW15" i="4"/>
  <c r="BE15" i="4"/>
  <c r="BM15" i="4"/>
  <c r="BT15" i="4"/>
  <c r="W15" i="4"/>
  <c r="AP15" i="4"/>
  <c r="AX15" i="4"/>
  <c r="BF15" i="4"/>
  <c r="BN15" i="4"/>
  <c r="BU15" i="4"/>
  <c r="Y15" i="4"/>
  <c r="AQ15" i="4"/>
  <c r="AY15" i="4"/>
  <c r="BG15" i="4"/>
  <c r="BO15" i="4"/>
  <c r="AZ15" i="4"/>
  <c r="BS15" i="4"/>
  <c r="BA15" i="4"/>
  <c r="AE15" i="4"/>
  <c r="BD15" i="4"/>
  <c r="AG15" i="4"/>
  <c r="BP15" i="4"/>
  <c r="AN15" i="4"/>
  <c r="AR15" i="4"/>
  <c r="AV15" i="4"/>
  <c r="BH15" i="4"/>
  <c r="BL15" i="4"/>
  <c r="AS15" i="4"/>
  <c r="BI15" i="4"/>
  <c r="S15" i="4"/>
  <c r="X7" i="4"/>
  <c r="AF7" i="4"/>
  <c r="AN7" i="4"/>
  <c r="AV7" i="4"/>
  <c r="BD7" i="4"/>
  <c r="BL7" i="4"/>
  <c r="BS7" i="4"/>
  <c r="Z7" i="4"/>
  <c r="AH7" i="4"/>
  <c r="AP7" i="4"/>
  <c r="AX7" i="4"/>
  <c r="BF7" i="4"/>
  <c r="BN7" i="4"/>
  <c r="BU7" i="4"/>
  <c r="AA7" i="4"/>
  <c r="AI7" i="4"/>
  <c r="AQ7" i="4"/>
  <c r="AY7" i="4"/>
  <c r="BG7" i="4"/>
  <c r="BO7" i="4"/>
  <c r="T7" i="4"/>
  <c r="AB7" i="4"/>
  <c r="AJ7" i="4"/>
  <c r="AR7" i="4"/>
  <c r="AZ7" i="4"/>
  <c r="BH7" i="4"/>
  <c r="BP7" i="4"/>
  <c r="U7" i="4"/>
  <c r="AC7" i="4"/>
  <c r="AK7" i="4"/>
  <c r="AS7" i="4"/>
  <c r="BA7" i="4"/>
  <c r="BI7" i="4"/>
  <c r="V7" i="4"/>
  <c r="AD7" i="4"/>
  <c r="AL7" i="4"/>
  <c r="AT7" i="4"/>
  <c r="BB7" i="4"/>
  <c r="BJ7" i="4"/>
  <c r="BQ7" i="4"/>
  <c r="AE7" i="4"/>
  <c r="BK7" i="4"/>
  <c r="AG7" i="4"/>
  <c r="BM7" i="4"/>
  <c r="AO7" i="4"/>
  <c r="BT7" i="4"/>
  <c r="AU7" i="4"/>
  <c r="AW7" i="4"/>
  <c r="W7" i="4"/>
  <c r="Y7" i="4"/>
  <c r="AM7" i="4"/>
  <c r="BE7" i="4"/>
  <c r="BR7" i="4"/>
  <c r="BC7" i="4"/>
  <c r="S7" i="4"/>
  <c r="W665" i="4"/>
  <c r="AE665" i="4"/>
  <c r="AM665" i="4"/>
  <c r="AU665" i="4"/>
  <c r="BC665" i="4"/>
  <c r="BK665" i="4"/>
  <c r="BR665" i="4"/>
  <c r="S665" i="4"/>
  <c r="BJ665" i="4"/>
  <c r="X665" i="4"/>
  <c r="AF665" i="4"/>
  <c r="AN665" i="4"/>
  <c r="AV665" i="4"/>
  <c r="BD665" i="4"/>
  <c r="BL665" i="4"/>
  <c r="BS665" i="4"/>
  <c r="BB665" i="4"/>
  <c r="Y665" i="4"/>
  <c r="AG665" i="4"/>
  <c r="AO665" i="4"/>
  <c r="AW665" i="4"/>
  <c r="BE665" i="4"/>
  <c r="BM665" i="4"/>
  <c r="BT665" i="4"/>
  <c r="V665" i="4"/>
  <c r="Z665" i="4"/>
  <c r="AH665" i="4"/>
  <c r="AP665" i="4"/>
  <c r="AX665" i="4"/>
  <c r="BF665" i="4"/>
  <c r="BN665" i="4"/>
  <c r="BU665" i="4"/>
  <c r="AT665" i="4"/>
  <c r="AA665" i="4"/>
  <c r="AI665" i="4"/>
  <c r="AQ665" i="4"/>
  <c r="AY665" i="4"/>
  <c r="BG665" i="4"/>
  <c r="BO665" i="4"/>
  <c r="AL665" i="4"/>
  <c r="T665" i="4"/>
  <c r="AB665" i="4"/>
  <c r="AJ665" i="4"/>
  <c r="AR665" i="4"/>
  <c r="AZ665" i="4"/>
  <c r="BH665" i="4"/>
  <c r="BP665" i="4"/>
  <c r="BQ665" i="4"/>
  <c r="U665" i="4"/>
  <c r="AC665" i="4"/>
  <c r="AK665" i="4"/>
  <c r="AS665" i="4"/>
  <c r="BA665" i="4"/>
  <c r="BI665" i="4"/>
  <c r="AD665" i="4"/>
  <c r="Y609" i="4"/>
  <c r="AG609" i="4"/>
  <c r="AO609" i="4"/>
  <c r="AW609" i="4"/>
  <c r="BE609" i="4"/>
  <c r="BM609" i="4"/>
  <c r="BT609" i="4"/>
  <c r="Z609" i="4"/>
  <c r="AH609" i="4"/>
  <c r="AP609" i="4"/>
  <c r="AX609" i="4"/>
  <c r="BF609" i="4"/>
  <c r="BN609" i="4"/>
  <c r="BU609" i="4"/>
  <c r="AA609" i="4"/>
  <c r="AI609" i="4"/>
  <c r="AQ609" i="4"/>
  <c r="AY609" i="4"/>
  <c r="BG609" i="4"/>
  <c r="BO609" i="4"/>
  <c r="T609" i="4"/>
  <c r="AB609" i="4"/>
  <c r="AJ609" i="4"/>
  <c r="AR609" i="4"/>
  <c r="AZ609" i="4"/>
  <c r="BH609" i="4"/>
  <c r="BP609" i="4"/>
  <c r="U609" i="4"/>
  <c r="AC609" i="4"/>
  <c r="AK609" i="4"/>
  <c r="AS609" i="4"/>
  <c r="BA609" i="4"/>
  <c r="BI609" i="4"/>
  <c r="V609" i="4"/>
  <c r="AD609" i="4"/>
  <c r="AL609" i="4"/>
  <c r="AT609" i="4"/>
  <c r="BB609" i="4"/>
  <c r="BJ609" i="4"/>
  <c r="BQ609" i="4"/>
  <c r="AE609" i="4"/>
  <c r="BK609" i="4"/>
  <c r="S609" i="4"/>
  <c r="AF609" i="4"/>
  <c r="BL609" i="4"/>
  <c r="AM609" i="4"/>
  <c r="BR609" i="4"/>
  <c r="AN609" i="4"/>
  <c r="BS609" i="4"/>
  <c r="AU609" i="4"/>
  <c r="AV609" i="4"/>
  <c r="X609" i="4"/>
  <c r="W609" i="4"/>
  <c r="BC609" i="4"/>
  <c r="BD609" i="4"/>
  <c r="AA562" i="4"/>
  <c r="AI562" i="4"/>
  <c r="AQ562" i="4"/>
  <c r="AY562" i="4"/>
  <c r="BG562" i="4"/>
  <c r="BO562" i="4"/>
  <c r="T562" i="4"/>
  <c r="AB562" i="4"/>
  <c r="AJ562" i="4"/>
  <c r="AR562" i="4"/>
  <c r="AZ562" i="4"/>
  <c r="BH562" i="4"/>
  <c r="BP562" i="4"/>
  <c r="U562" i="4"/>
  <c r="AC562" i="4"/>
  <c r="AK562" i="4"/>
  <c r="AS562" i="4"/>
  <c r="BA562" i="4"/>
  <c r="BI562" i="4"/>
  <c r="V562" i="4"/>
  <c r="AD562" i="4"/>
  <c r="AL562" i="4"/>
  <c r="AT562" i="4"/>
  <c r="BB562" i="4"/>
  <c r="BJ562" i="4"/>
  <c r="BQ562" i="4"/>
  <c r="W562" i="4"/>
  <c r="AE562" i="4"/>
  <c r="AM562" i="4"/>
  <c r="AU562" i="4"/>
  <c r="BC562" i="4"/>
  <c r="BK562" i="4"/>
  <c r="BR562" i="4"/>
  <c r="X562" i="4"/>
  <c r="AF562" i="4"/>
  <c r="AN562" i="4"/>
  <c r="AV562" i="4"/>
  <c r="BD562" i="4"/>
  <c r="BL562" i="4"/>
  <c r="BS562" i="4"/>
  <c r="AW562" i="4"/>
  <c r="AX562" i="4"/>
  <c r="Y562" i="4"/>
  <c r="BE562" i="4"/>
  <c r="Z562" i="4"/>
  <c r="BF562" i="4"/>
  <c r="AG562" i="4"/>
  <c r="BM562" i="4"/>
  <c r="AH562" i="4"/>
  <c r="BN562" i="4"/>
  <c r="AO562" i="4"/>
  <c r="BT562" i="4"/>
  <c r="S562" i="4"/>
  <c r="AP562" i="4"/>
  <c r="BU562" i="4"/>
  <c r="Y505" i="4"/>
  <c r="AG505" i="4"/>
  <c r="AO505" i="4"/>
  <c r="AW505" i="4"/>
  <c r="BE505" i="4"/>
  <c r="BM505" i="4"/>
  <c r="BT505" i="4"/>
  <c r="Z505" i="4"/>
  <c r="AH505" i="4"/>
  <c r="AP505" i="4"/>
  <c r="AX505" i="4"/>
  <c r="BF505" i="4"/>
  <c r="BN505" i="4"/>
  <c r="BU505" i="4"/>
  <c r="AA505" i="4"/>
  <c r="AI505" i="4"/>
  <c r="AQ505" i="4"/>
  <c r="AY505" i="4"/>
  <c r="BG505" i="4"/>
  <c r="BO505" i="4"/>
  <c r="T505" i="4"/>
  <c r="AB505" i="4"/>
  <c r="AJ505" i="4"/>
  <c r="AR505" i="4"/>
  <c r="AZ505" i="4"/>
  <c r="BH505" i="4"/>
  <c r="BP505" i="4"/>
  <c r="U505" i="4"/>
  <c r="AC505" i="4"/>
  <c r="AK505" i="4"/>
  <c r="AS505" i="4"/>
  <c r="BA505" i="4"/>
  <c r="BI505" i="4"/>
  <c r="W505" i="4"/>
  <c r="AE505" i="4"/>
  <c r="AM505" i="4"/>
  <c r="AU505" i="4"/>
  <c r="BC505" i="4"/>
  <c r="BK505" i="4"/>
  <c r="BR505" i="4"/>
  <c r="AD505" i="4"/>
  <c r="BJ505" i="4"/>
  <c r="AF505" i="4"/>
  <c r="BL505" i="4"/>
  <c r="AL505" i="4"/>
  <c r="BQ505" i="4"/>
  <c r="AN505" i="4"/>
  <c r="BS505" i="4"/>
  <c r="AT505" i="4"/>
  <c r="AV505" i="4"/>
  <c r="V505" i="4"/>
  <c r="X505" i="4"/>
  <c r="BB505" i="4"/>
  <c r="S505" i="4"/>
  <c r="BD505" i="4"/>
  <c r="W449" i="4"/>
  <c r="AE449" i="4"/>
  <c r="AM449" i="4"/>
  <c r="AU449" i="4"/>
  <c r="BC449" i="4"/>
  <c r="BK449" i="4"/>
  <c r="BR449" i="4"/>
  <c r="X449" i="4"/>
  <c r="AF449" i="4"/>
  <c r="AN449" i="4"/>
  <c r="AV449" i="4"/>
  <c r="BD449" i="4"/>
  <c r="BL449" i="4"/>
  <c r="BS449" i="4"/>
  <c r="Y449" i="4"/>
  <c r="AG449" i="4"/>
  <c r="AO449" i="4"/>
  <c r="AW449" i="4"/>
  <c r="BE449" i="4"/>
  <c r="BM449" i="4"/>
  <c r="BT449" i="4"/>
  <c r="Z449" i="4"/>
  <c r="AH449" i="4"/>
  <c r="AP449" i="4"/>
  <c r="AX449" i="4"/>
  <c r="BF449" i="4"/>
  <c r="BN449" i="4"/>
  <c r="BU449" i="4"/>
  <c r="AA449" i="4"/>
  <c r="AI449" i="4"/>
  <c r="AQ449" i="4"/>
  <c r="AY449" i="4"/>
  <c r="BG449" i="4"/>
  <c r="BO449" i="4"/>
  <c r="AC449" i="4"/>
  <c r="AZ449" i="4"/>
  <c r="BQ449" i="4"/>
  <c r="AD449" i="4"/>
  <c r="BA449" i="4"/>
  <c r="AJ449" i="4"/>
  <c r="BB449" i="4"/>
  <c r="AK449" i="4"/>
  <c r="BH449" i="4"/>
  <c r="T449" i="4"/>
  <c r="AL449" i="4"/>
  <c r="BI449" i="4"/>
  <c r="V449" i="4"/>
  <c r="AS449" i="4"/>
  <c r="BP449" i="4"/>
  <c r="AR449" i="4"/>
  <c r="AT449" i="4"/>
  <c r="BJ449" i="4"/>
  <c r="U449" i="4"/>
  <c r="AB449" i="4"/>
  <c r="S449" i="4"/>
  <c r="Y395" i="4"/>
  <c r="AG395" i="4"/>
  <c r="AO395" i="4"/>
  <c r="AW395" i="4"/>
  <c r="BE395" i="4"/>
  <c r="BM395" i="4"/>
  <c r="BT395" i="4"/>
  <c r="Z395" i="4"/>
  <c r="AH395" i="4"/>
  <c r="AP395" i="4"/>
  <c r="AX395" i="4"/>
  <c r="BF395" i="4"/>
  <c r="BN395" i="4"/>
  <c r="BU395" i="4"/>
  <c r="AA395" i="4"/>
  <c r="AI395" i="4"/>
  <c r="AQ395" i="4"/>
  <c r="AY395" i="4"/>
  <c r="BG395" i="4"/>
  <c r="BO395" i="4"/>
  <c r="T395" i="4"/>
  <c r="AB395" i="4"/>
  <c r="AJ395" i="4"/>
  <c r="AR395" i="4"/>
  <c r="AZ395" i="4"/>
  <c r="BH395" i="4"/>
  <c r="BP395" i="4"/>
  <c r="U395" i="4"/>
  <c r="AC395" i="4"/>
  <c r="AK395" i="4"/>
  <c r="AS395" i="4"/>
  <c r="BA395" i="4"/>
  <c r="BI395" i="4"/>
  <c r="W395" i="4"/>
  <c r="AE395" i="4"/>
  <c r="AM395" i="4"/>
  <c r="AU395" i="4"/>
  <c r="BC395" i="4"/>
  <c r="BK395" i="4"/>
  <c r="BR395" i="4"/>
  <c r="AL395" i="4"/>
  <c r="BQ395" i="4"/>
  <c r="AN395" i="4"/>
  <c r="BS395" i="4"/>
  <c r="AT395" i="4"/>
  <c r="AV395" i="4"/>
  <c r="V395" i="4"/>
  <c r="BB395" i="4"/>
  <c r="AD395" i="4"/>
  <c r="BJ395" i="4"/>
  <c r="X395" i="4"/>
  <c r="AF395" i="4"/>
  <c r="BD395" i="4"/>
  <c r="BL395" i="4"/>
  <c r="S395" i="4"/>
  <c r="Y345" i="4"/>
  <c r="AG345" i="4"/>
  <c r="Z345" i="4"/>
  <c r="AH345" i="4"/>
  <c r="AP345" i="4"/>
  <c r="AX345" i="4"/>
  <c r="BF345" i="4"/>
  <c r="BN345" i="4"/>
  <c r="BU345" i="4"/>
  <c r="AA345" i="4"/>
  <c r="T345" i="4"/>
  <c r="V345" i="4"/>
  <c r="AD345" i="4"/>
  <c r="AL345" i="4"/>
  <c r="AT345" i="4"/>
  <c r="BB345" i="4"/>
  <c r="BJ345" i="4"/>
  <c r="BQ345" i="4"/>
  <c r="U345" i="4"/>
  <c r="AJ345" i="4"/>
  <c r="AU345" i="4"/>
  <c r="BE345" i="4"/>
  <c r="BP345" i="4"/>
  <c r="W345" i="4"/>
  <c r="AK345" i="4"/>
  <c r="AV345" i="4"/>
  <c r="BG345" i="4"/>
  <c r="X345" i="4"/>
  <c r="AM345" i="4"/>
  <c r="AW345" i="4"/>
  <c r="BH345" i="4"/>
  <c r="BR345" i="4"/>
  <c r="AB345" i="4"/>
  <c r="AN345" i="4"/>
  <c r="AY345" i="4"/>
  <c r="BI345" i="4"/>
  <c r="BS345" i="4"/>
  <c r="AC345" i="4"/>
  <c r="AO345" i="4"/>
  <c r="AZ345" i="4"/>
  <c r="BK345" i="4"/>
  <c r="BT345" i="4"/>
  <c r="AF345" i="4"/>
  <c r="AR345" i="4"/>
  <c r="BC345" i="4"/>
  <c r="BM345" i="4"/>
  <c r="BL345" i="4"/>
  <c r="BO345" i="4"/>
  <c r="AE345" i="4"/>
  <c r="AI345" i="4"/>
  <c r="AQ345" i="4"/>
  <c r="BA345" i="4"/>
  <c r="AS345" i="4"/>
  <c r="BD345" i="4"/>
  <c r="S345" i="4"/>
  <c r="Y297" i="4"/>
  <c r="AG297" i="4"/>
  <c r="AO297" i="4"/>
  <c r="AW297" i="4"/>
  <c r="BE297" i="4"/>
  <c r="BM297" i="4"/>
  <c r="BT297" i="4"/>
  <c r="Z297" i="4"/>
  <c r="AH297" i="4"/>
  <c r="AP297" i="4"/>
  <c r="AX297" i="4"/>
  <c r="BF297" i="4"/>
  <c r="BN297" i="4"/>
  <c r="BU297" i="4"/>
  <c r="AA297" i="4"/>
  <c r="AI297" i="4"/>
  <c r="AQ297" i="4"/>
  <c r="AY297" i="4"/>
  <c r="BG297" i="4"/>
  <c r="BO297" i="4"/>
  <c r="T297" i="4"/>
  <c r="AB297" i="4"/>
  <c r="AJ297" i="4"/>
  <c r="AR297" i="4"/>
  <c r="AZ297" i="4"/>
  <c r="BH297" i="4"/>
  <c r="BP297" i="4"/>
  <c r="U297" i="4"/>
  <c r="AC297" i="4"/>
  <c r="AK297" i="4"/>
  <c r="AS297" i="4"/>
  <c r="BA297" i="4"/>
  <c r="BI297" i="4"/>
  <c r="W297" i="4"/>
  <c r="AE297" i="4"/>
  <c r="AM297" i="4"/>
  <c r="AU297" i="4"/>
  <c r="BC297" i="4"/>
  <c r="BK297" i="4"/>
  <c r="BR297" i="4"/>
  <c r="V297" i="4"/>
  <c r="BB297" i="4"/>
  <c r="X297" i="4"/>
  <c r="BD297" i="4"/>
  <c r="AD297" i="4"/>
  <c r="BJ297" i="4"/>
  <c r="AF297" i="4"/>
  <c r="BL297" i="4"/>
  <c r="AL297" i="4"/>
  <c r="BQ297" i="4"/>
  <c r="AT297" i="4"/>
  <c r="BS297" i="4"/>
  <c r="AN297" i="4"/>
  <c r="AV297" i="4"/>
  <c r="S297" i="4"/>
  <c r="W256" i="4"/>
  <c r="AE256" i="4"/>
  <c r="AM256" i="4"/>
  <c r="AU256" i="4"/>
  <c r="BC256" i="4"/>
  <c r="BK256" i="4"/>
  <c r="BR256" i="4"/>
  <c r="X256" i="4"/>
  <c r="AF256" i="4"/>
  <c r="AN256" i="4"/>
  <c r="AV256" i="4"/>
  <c r="BD256" i="4"/>
  <c r="BL256" i="4"/>
  <c r="BS256" i="4"/>
  <c r="Y256" i="4"/>
  <c r="AG256" i="4"/>
  <c r="AO256" i="4"/>
  <c r="AW256" i="4"/>
  <c r="BE256" i="4"/>
  <c r="BM256" i="4"/>
  <c r="BT256" i="4"/>
  <c r="Z256" i="4"/>
  <c r="AH256" i="4"/>
  <c r="AP256" i="4"/>
  <c r="AX256" i="4"/>
  <c r="BF256" i="4"/>
  <c r="BN256" i="4"/>
  <c r="BU256" i="4"/>
  <c r="AA256" i="4"/>
  <c r="AI256" i="4"/>
  <c r="AQ256" i="4"/>
  <c r="AY256" i="4"/>
  <c r="BG256" i="4"/>
  <c r="BO256" i="4"/>
  <c r="U256" i="4"/>
  <c r="AC256" i="4"/>
  <c r="AK256" i="4"/>
  <c r="AS256" i="4"/>
  <c r="BA256" i="4"/>
  <c r="BI256" i="4"/>
  <c r="AB256" i="4"/>
  <c r="BH256" i="4"/>
  <c r="AD256" i="4"/>
  <c r="BJ256" i="4"/>
  <c r="AJ256" i="4"/>
  <c r="BP256" i="4"/>
  <c r="AL256" i="4"/>
  <c r="BQ256" i="4"/>
  <c r="AR256" i="4"/>
  <c r="T256" i="4"/>
  <c r="AZ256" i="4"/>
  <c r="AT256" i="4"/>
  <c r="BB256" i="4"/>
  <c r="V256" i="4"/>
  <c r="S256" i="4"/>
  <c r="AA185" i="4"/>
  <c r="AI185" i="4"/>
  <c r="AQ185" i="4"/>
  <c r="AY185" i="4"/>
  <c r="BG185" i="4"/>
  <c r="BO185" i="4"/>
  <c r="T185" i="4"/>
  <c r="AB185" i="4"/>
  <c r="AJ185" i="4"/>
  <c r="AR185" i="4"/>
  <c r="AZ185" i="4"/>
  <c r="BH185" i="4"/>
  <c r="BP185" i="4"/>
  <c r="U185" i="4"/>
  <c r="AC185" i="4"/>
  <c r="AK185" i="4"/>
  <c r="AS185" i="4"/>
  <c r="BA185" i="4"/>
  <c r="BI185" i="4"/>
  <c r="V185" i="4"/>
  <c r="AD185" i="4"/>
  <c r="AL185" i="4"/>
  <c r="AT185" i="4"/>
  <c r="BB185" i="4"/>
  <c r="BJ185" i="4"/>
  <c r="BQ185" i="4"/>
  <c r="AG185" i="4"/>
  <c r="AW185" i="4"/>
  <c r="BM185" i="4"/>
  <c r="AH185" i="4"/>
  <c r="AX185" i="4"/>
  <c r="BN185" i="4"/>
  <c r="X185" i="4"/>
  <c r="AN185" i="4"/>
  <c r="BD185" i="4"/>
  <c r="BS185" i="4"/>
  <c r="Y185" i="4"/>
  <c r="AO185" i="4"/>
  <c r="BE185" i="4"/>
  <c r="BT185" i="4"/>
  <c r="Z185" i="4"/>
  <c r="AP185" i="4"/>
  <c r="BF185" i="4"/>
  <c r="BU185" i="4"/>
  <c r="AF185" i="4"/>
  <c r="AM185" i="4"/>
  <c r="AU185" i="4"/>
  <c r="AV185" i="4"/>
  <c r="BC185" i="4"/>
  <c r="BK185" i="4"/>
  <c r="BL185" i="4"/>
  <c r="BR185" i="4"/>
  <c r="W185" i="4"/>
  <c r="AE185" i="4"/>
  <c r="S185" i="4"/>
  <c r="V121" i="4"/>
  <c r="AD121" i="4"/>
  <c r="AL121" i="4"/>
  <c r="AT121" i="4"/>
  <c r="W121" i="4"/>
  <c r="AE121" i="4"/>
  <c r="AM121" i="4"/>
  <c r="X121" i="4"/>
  <c r="AF121" i="4"/>
  <c r="AN121" i="4"/>
  <c r="Y121" i="4"/>
  <c r="AJ121" i="4"/>
  <c r="AV121" i="4"/>
  <c r="BD121" i="4"/>
  <c r="BL121" i="4"/>
  <c r="BS121" i="4"/>
  <c r="Z121" i="4"/>
  <c r="AK121" i="4"/>
  <c r="AW121" i="4"/>
  <c r="BE121" i="4"/>
  <c r="BM121" i="4"/>
  <c r="BT121" i="4"/>
  <c r="AA121" i="4"/>
  <c r="AO121" i="4"/>
  <c r="AX121" i="4"/>
  <c r="BF121" i="4"/>
  <c r="BN121" i="4"/>
  <c r="BU121" i="4"/>
  <c r="AB121" i="4"/>
  <c r="AP121" i="4"/>
  <c r="AY121" i="4"/>
  <c r="BG121" i="4"/>
  <c r="BO121" i="4"/>
  <c r="AC121" i="4"/>
  <c r="AQ121" i="4"/>
  <c r="AZ121" i="4"/>
  <c r="BH121" i="4"/>
  <c r="BP121" i="4"/>
  <c r="T121" i="4"/>
  <c r="AH121" i="4"/>
  <c r="AS121" i="4"/>
  <c r="BB121" i="4"/>
  <c r="BJ121" i="4"/>
  <c r="BQ121" i="4"/>
  <c r="BI121" i="4"/>
  <c r="U121" i="4"/>
  <c r="BK121" i="4"/>
  <c r="AG121" i="4"/>
  <c r="AR121" i="4"/>
  <c r="AI121" i="4"/>
  <c r="AU121" i="4"/>
  <c r="BR121" i="4"/>
  <c r="BC121" i="4"/>
  <c r="BA121" i="4"/>
  <c r="S121" i="4"/>
  <c r="W65" i="4"/>
  <c r="AE65" i="4"/>
  <c r="AM65" i="4"/>
  <c r="AU65" i="4"/>
  <c r="BC65" i="4"/>
  <c r="BK65" i="4"/>
  <c r="BR65" i="4"/>
  <c r="X65" i="4"/>
  <c r="AF65" i="4"/>
  <c r="AN65" i="4"/>
  <c r="AV65" i="4"/>
  <c r="BD65" i="4"/>
  <c r="BL65" i="4"/>
  <c r="BS65" i="4"/>
  <c r="Y65" i="4"/>
  <c r="AG65" i="4"/>
  <c r="AO65" i="4"/>
  <c r="AW65" i="4"/>
  <c r="BE65" i="4"/>
  <c r="BM65" i="4"/>
  <c r="BT65" i="4"/>
  <c r="Z65" i="4"/>
  <c r="AH65" i="4"/>
  <c r="AP65" i="4"/>
  <c r="AX65" i="4"/>
  <c r="BF65" i="4"/>
  <c r="BN65" i="4"/>
  <c r="BU65" i="4"/>
  <c r="AA65" i="4"/>
  <c r="AI65" i="4"/>
  <c r="AQ65" i="4"/>
  <c r="AY65" i="4"/>
  <c r="BG65" i="4"/>
  <c r="BO65" i="4"/>
  <c r="U65" i="4"/>
  <c r="AC65" i="4"/>
  <c r="AK65" i="4"/>
  <c r="AS65" i="4"/>
  <c r="BA65" i="4"/>
  <c r="BI65" i="4"/>
  <c r="AB65" i="4"/>
  <c r="BH65" i="4"/>
  <c r="AJ65" i="4"/>
  <c r="BP65" i="4"/>
  <c r="AL65" i="4"/>
  <c r="BQ65" i="4"/>
  <c r="AT65" i="4"/>
  <c r="T65" i="4"/>
  <c r="AZ65" i="4"/>
  <c r="AD65" i="4"/>
  <c r="AR65" i="4"/>
  <c r="BB65" i="4"/>
  <c r="V65" i="4"/>
  <c r="BJ65" i="4"/>
  <c r="S65" i="4"/>
  <c r="Z9" i="4"/>
  <c r="AH9" i="4"/>
  <c r="AP9" i="4"/>
  <c r="AX9" i="4"/>
  <c r="BF9" i="4"/>
  <c r="BN9" i="4"/>
  <c r="BU9" i="4"/>
  <c r="T9" i="4"/>
  <c r="AB9" i="4"/>
  <c r="AJ9" i="4"/>
  <c r="AR9" i="4"/>
  <c r="AZ9" i="4"/>
  <c r="BH9" i="4"/>
  <c r="BP9" i="4"/>
  <c r="U9" i="4"/>
  <c r="AC9" i="4"/>
  <c r="AK9" i="4"/>
  <c r="AS9" i="4"/>
  <c r="BA9" i="4"/>
  <c r="BI9" i="4"/>
  <c r="V9" i="4"/>
  <c r="AD9" i="4"/>
  <c r="AL9" i="4"/>
  <c r="AT9" i="4"/>
  <c r="BB9" i="4"/>
  <c r="BJ9" i="4"/>
  <c r="BQ9" i="4"/>
  <c r="W9" i="4"/>
  <c r="AE9" i="4"/>
  <c r="AM9" i="4"/>
  <c r="AU9" i="4"/>
  <c r="BC9" i="4"/>
  <c r="BK9" i="4"/>
  <c r="BR9" i="4"/>
  <c r="X9" i="4"/>
  <c r="AF9" i="4"/>
  <c r="AN9" i="4"/>
  <c r="AV9" i="4"/>
  <c r="BD9" i="4"/>
  <c r="BL9" i="4"/>
  <c r="BS9" i="4"/>
  <c r="AW9" i="4"/>
  <c r="AY9" i="4"/>
  <c r="AA9" i="4"/>
  <c r="BG9" i="4"/>
  <c r="AG9" i="4"/>
  <c r="BM9" i="4"/>
  <c r="AI9" i="4"/>
  <c r="BO9" i="4"/>
  <c r="BT9" i="4"/>
  <c r="Y9" i="4"/>
  <c r="AQ9" i="4"/>
  <c r="BE9" i="4"/>
  <c r="AO9" i="4"/>
  <c r="S9" i="4"/>
  <c r="T678" i="4"/>
  <c r="AB678" i="4"/>
  <c r="AJ678" i="4"/>
  <c r="AR678" i="4"/>
  <c r="AZ678" i="4"/>
  <c r="BH678" i="4"/>
  <c r="BP678" i="4"/>
  <c r="AA678" i="4"/>
  <c r="U678" i="4"/>
  <c r="AC678" i="4"/>
  <c r="AK678" i="4"/>
  <c r="AS678" i="4"/>
  <c r="BA678" i="4"/>
  <c r="BI678" i="4"/>
  <c r="V678" i="4"/>
  <c r="AD678" i="4"/>
  <c r="AL678" i="4"/>
  <c r="AT678" i="4"/>
  <c r="BB678" i="4"/>
  <c r="BJ678" i="4"/>
  <c r="BQ678" i="4"/>
  <c r="AY678" i="4"/>
  <c r="W678" i="4"/>
  <c r="AE678" i="4"/>
  <c r="AM678" i="4"/>
  <c r="AU678" i="4"/>
  <c r="BC678" i="4"/>
  <c r="BK678" i="4"/>
  <c r="BR678" i="4"/>
  <c r="AQ678" i="4"/>
  <c r="X678" i="4"/>
  <c r="AF678" i="4"/>
  <c r="AN678" i="4"/>
  <c r="AV678" i="4"/>
  <c r="BD678" i="4"/>
  <c r="BL678" i="4"/>
  <c r="BS678" i="4"/>
  <c r="BG678" i="4"/>
  <c r="Y678" i="4"/>
  <c r="AG678" i="4"/>
  <c r="AO678" i="4"/>
  <c r="AW678" i="4"/>
  <c r="BE678" i="4"/>
  <c r="BM678" i="4"/>
  <c r="BT678" i="4"/>
  <c r="S678" i="4"/>
  <c r="BO678" i="4"/>
  <c r="Z678" i="4"/>
  <c r="AH678" i="4"/>
  <c r="AP678" i="4"/>
  <c r="AX678" i="4"/>
  <c r="BF678" i="4"/>
  <c r="BN678" i="4"/>
  <c r="BU678" i="4"/>
  <c r="AI678" i="4"/>
  <c r="T670" i="4"/>
  <c r="AB670" i="4"/>
  <c r="AJ670" i="4"/>
  <c r="AR670" i="4"/>
  <c r="AZ670" i="4"/>
  <c r="BH670" i="4"/>
  <c r="BP670" i="4"/>
  <c r="BG670" i="4"/>
  <c r="U670" i="4"/>
  <c r="AC670" i="4"/>
  <c r="AK670" i="4"/>
  <c r="AS670" i="4"/>
  <c r="BA670" i="4"/>
  <c r="BI670" i="4"/>
  <c r="AI670" i="4"/>
  <c r="V670" i="4"/>
  <c r="AD670" i="4"/>
  <c r="AL670" i="4"/>
  <c r="AT670" i="4"/>
  <c r="BB670" i="4"/>
  <c r="BJ670" i="4"/>
  <c r="BQ670" i="4"/>
  <c r="AA670" i="4"/>
  <c r="W670" i="4"/>
  <c r="AE670" i="4"/>
  <c r="AM670" i="4"/>
  <c r="AU670" i="4"/>
  <c r="BC670" i="4"/>
  <c r="BK670" i="4"/>
  <c r="BR670" i="4"/>
  <c r="AY670" i="4"/>
  <c r="X670" i="4"/>
  <c r="AF670" i="4"/>
  <c r="AN670" i="4"/>
  <c r="AV670" i="4"/>
  <c r="BD670" i="4"/>
  <c r="BL670" i="4"/>
  <c r="BS670" i="4"/>
  <c r="Y670" i="4"/>
  <c r="AG670" i="4"/>
  <c r="AO670" i="4"/>
  <c r="AW670" i="4"/>
  <c r="BE670" i="4"/>
  <c r="BM670" i="4"/>
  <c r="BT670" i="4"/>
  <c r="S670" i="4"/>
  <c r="AQ670" i="4"/>
  <c r="Z670" i="4"/>
  <c r="AH670" i="4"/>
  <c r="AP670" i="4"/>
  <c r="AX670" i="4"/>
  <c r="BF670" i="4"/>
  <c r="BN670" i="4"/>
  <c r="BU670" i="4"/>
  <c r="BO670" i="4"/>
  <c r="T662" i="4"/>
  <c r="AB662" i="4"/>
  <c r="AJ662" i="4"/>
  <c r="AR662" i="4"/>
  <c r="AZ662" i="4"/>
  <c r="BH662" i="4"/>
  <c r="BP662" i="4"/>
  <c r="AA662" i="4"/>
  <c r="U662" i="4"/>
  <c r="AC662" i="4"/>
  <c r="AK662" i="4"/>
  <c r="AS662" i="4"/>
  <c r="BA662" i="4"/>
  <c r="BI662" i="4"/>
  <c r="V662" i="4"/>
  <c r="AD662" i="4"/>
  <c r="AL662" i="4"/>
  <c r="AT662" i="4"/>
  <c r="BB662" i="4"/>
  <c r="BJ662" i="4"/>
  <c r="BQ662" i="4"/>
  <c r="AI662" i="4"/>
  <c r="W662" i="4"/>
  <c r="AE662" i="4"/>
  <c r="AM662" i="4"/>
  <c r="AU662" i="4"/>
  <c r="BC662" i="4"/>
  <c r="BK662" i="4"/>
  <c r="BR662" i="4"/>
  <c r="BO662" i="4"/>
  <c r="X662" i="4"/>
  <c r="AF662" i="4"/>
  <c r="AN662" i="4"/>
  <c r="AV662" i="4"/>
  <c r="BD662" i="4"/>
  <c r="BL662" i="4"/>
  <c r="BS662" i="4"/>
  <c r="AY662" i="4"/>
  <c r="Y662" i="4"/>
  <c r="AG662" i="4"/>
  <c r="AO662" i="4"/>
  <c r="AW662" i="4"/>
  <c r="BE662" i="4"/>
  <c r="BM662" i="4"/>
  <c r="BT662" i="4"/>
  <c r="S662" i="4"/>
  <c r="Z662" i="4"/>
  <c r="AH662" i="4"/>
  <c r="AP662" i="4"/>
  <c r="AX662" i="4"/>
  <c r="BF662" i="4"/>
  <c r="BN662" i="4"/>
  <c r="BU662" i="4"/>
  <c r="AQ662" i="4"/>
  <c r="BG662" i="4"/>
  <c r="T654" i="4"/>
  <c r="AB654" i="4"/>
  <c r="AJ654" i="4"/>
  <c r="AR654" i="4"/>
  <c r="AZ654" i="4"/>
  <c r="BH654" i="4"/>
  <c r="BP654" i="4"/>
  <c r="AQ654" i="4"/>
  <c r="U654" i="4"/>
  <c r="AC654" i="4"/>
  <c r="AK654" i="4"/>
  <c r="AS654" i="4"/>
  <c r="BA654" i="4"/>
  <c r="BI654" i="4"/>
  <c r="AI654" i="4"/>
  <c r="V654" i="4"/>
  <c r="AD654" i="4"/>
  <c r="AL654" i="4"/>
  <c r="AT654" i="4"/>
  <c r="BB654" i="4"/>
  <c r="BJ654" i="4"/>
  <c r="BQ654" i="4"/>
  <c r="AA654" i="4"/>
  <c r="W654" i="4"/>
  <c r="AE654" i="4"/>
  <c r="AM654" i="4"/>
  <c r="AU654" i="4"/>
  <c r="BC654" i="4"/>
  <c r="BK654" i="4"/>
  <c r="BR654" i="4"/>
  <c r="BG654" i="4"/>
  <c r="X654" i="4"/>
  <c r="AF654" i="4"/>
  <c r="AN654" i="4"/>
  <c r="AV654" i="4"/>
  <c r="BD654" i="4"/>
  <c r="BL654" i="4"/>
  <c r="BS654" i="4"/>
  <c r="AY654" i="4"/>
  <c r="Y654" i="4"/>
  <c r="AG654" i="4"/>
  <c r="AO654" i="4"/>
  <c r="AW654" i="4"/>
  <c r="BE654" i="4"/>
  <c r="BM654" i="4"/>
  <c r="BT654" i="4"/>
  <c r="S654" i="4"/>
  <c r="Z654" i="4"/>
  <c r="AH654" i="4"/>
  <c r="AP654" i="4"/>
  <c r="AX654" i="4"/>
  <c r="BF654" i="4"/>
  <c r="BN654" i="4"/>
  <c r="BU654" i="4"/>
  <c r="BO654" i="4"/>
  <c r="V646" i="4"/>
  <c r="AD646" i="4"/>
  <c r="AL646" i="4"/>
  <c r="AT646" i="4"/>
  <c r="BB646" i="4"/>
  <c r="BJ646" i="4"/>
  <c r="BQ646" i="4"/>
  <c r="W646" i="4"/>
  <c r="AE646" i="4"/>
  <c r="AM646" i="4"/>
  <c r="AU646" i="4"/>
  <c r="BC646" i="4"/>
  <c r="BK646" i="4"/>
  <c r="BR646" i="4"/>
  <c r="X646" i="4"/>
  <c r="AF646" i="4"/>
  <c r="AN646" i="4"/>
  <c r="AV646" i="4"/>
  <c r="BD646" i="4"/>
  <c r="BL646" i="4"/>
  <c r="BS646" i="4"/>
  <c r="Y646" i="4"/>
  <c r="AG646" i="4"/>
  <c r="AO646" i="4"/>
  <c r="AW646" i="4"/>
  <c r="BE646" i="4"/>
  <c r="BM646" i="4"/>
  <c r="BT646" i="4"/>
  <c r="Z646" i="4"/>
  <c r="AH646" i="4"/>
  <c r="AP646" i="4"/>
  <c r="AX646" i="4"/>
  <c r="BF646" i="4"/>
  <c r="BN646" i="4"/>
  <c r="BU646" i="4"/>
  <c r="AA646" i="4"/>
  <c r="AI646" i="4"/>
  <c r="AQ646" i="4"/>
  <c r="AY646" i="4"/>
  <c r="BG646" i="4"/>
  <c r="BO646" i="4"/>
  <c r="AR646" i="4"/>
  <c r="AS646" i="4"/>
  <c r="T646" i="4"/>
  <c r="AZ646" i="4"/>
  <c r="U646" i="4"/>
  <c r="BA646" i="4"/>
  <c r="AB646" i="4"/>
  <c r="BH646" i="4"/>
  <c r="AC646" i="4"/>
  <c r="BI646" i="4"/>
  <c r="S646" i="4"/>
  <c r="AJ646" i="4"/>
  <c r="BP646" i="4"/>
  <c r="AK646" i="4"/>
  <c r="V638" i="4"/>
  <c r="AD638" i="4"/>
  <c r="AL638" i="4"/>
  <c r="AT638" i="4"/>
  <c r="BB638" i="4"/>
  <c r="BJ638" i="4"/>
  <c r="BQ638" i="4"/>
  <c r="W638" i="4"/>
  <c r="AE638" i="4"/>
  <c r="AM638" i="4"/>
  <c r="AU638" i="4"/>
  <c r="BC638" i="4"/>
  <c r="BK638" i="4"/>
  <c r="BR638" i="4"/>
  <c r="X638" i="4"/>
  <c r="AF638" i="4"/>
  <c r="AN638" i="4"/>
  <c r="AV638" i="4"/>
  <c r="BD638" i="4"/>
  <c r="BL638" i="4"/>
  <c r="BS638" i="4"/>
  <c r="Y638" i="4"/>
  <c r="AG638" i="4"/>
  <c r="AO638" i="4"/>
  <c r="AW638" i="4"/>
  <c r="BE638" i="4"/>
  <c r="BM638" i="4"/>
  <c r="BT638" i="4"/>
  <c r="Z638" i="4"/>
  <c r="AH638" i="4"/>
  <c r="AP638" i="4"/>
  <c r="AX638" i="4"/>
  <c r="BF638" i="4"/>
  <c r="BN638" i="4"/>
  <c r="BU638" i="4"/>
  <c r="AA638" i="4"/>
  <c r="AI638" i="4"/>
  <c r="AQ638" i="4"/>
  <c r="AY638" i="4"/>
  <c r="BG638" i="4"/>
  <c r="BO638" i="4"/>
  <c r="AJ638" i="4"/>
  <c r="BP638" i="4"/>
  <c r="BI638" i="4"/>
  <c r="AK638" i="4"/>
  <c r="AR638" i="4"/>
  <c r="AS638" i="4"/>
  <c r="AC638" i="4"/>
  <c r="T638" i="4"/>
  <c r="AZ638" i="4"/>
  <c r="U638" i="4"/>
  <c r="BA638" i="4"/>
  <c r="S638" i="4"/>
  <c r="AB638" i="4"/>
  <c r="BH638" i="4"/>
  <c r="V630" i="4"/>
  <c r="AD630" i="4"/>
  <c r="AL630" i="4"/>
  <c r="AT630" i="4"/>
  <c r="BB630" i="4"/>
  <c r="BJ630" i="4"/>
  <c r="BQ630" i="4"/>
  <c r="W630" i="4"/>
  <c r="AE630" i="4"/>
  <c r="AM630" i="4"/>
  <c r="AU630" i="4"/>
  <c r="BC630" i="4"/>
  <c r="BK630" i="4"/>
  <c r="BR630" i="4"/>
  <c r="X630" i="4"/>
  <c r="AF630" i="4"/>
  <c r="AN630" i="4"/>
  <c r="AV630" i="4"/>
  <c r="BD630" i="4"/>
  <c r="BL630" i="4"/>
  <c r="BS630" i="4"/>
  <c r="Y630" i="4"/>
  <c r="AG630" i="4"/>
  <c r="AO630" i="4"/>
  <c r="AW630" i="4"/>
  <c r="BE630" i="4"/>
  <c r="BM630" i="4"/>
  <c r="BT630" i="4"/>
  <c r="Z630" i="4"/>
  <c r="AH630" i="4"/>
  <c r="AP630" i="4"/>
  <c r="AX630" i="4"/>
  <c r="BF630" i="4"/>
  <c r="BN630" i="4"/>
  <c r="BU630" i="4"/>
  <c r="AA630" i="4"/>
  <c r="AI630" i="4"/>
  <c r="AQ630" i="4"/>
  <c r="AY630" i="4"/>
  <c r="BG630" i="4"/>
  <c r="BO630" i="4"/>
  <c r="AB630" i="4"/>
  <c r="BH630" i="4"/>
  <c r="AC630" i="4"/>
  <c r="BI630" i="4"/>
  <c r="U630" i="4"/>
  <c r="AJ630" i="4"/>
  <c r="BP630" i="4"/>
  <c r="AK630" i="4"/>
  <c r="BA630" i="4"/>
  <c r="AR630" i="4"/>
  <c r="AS630" i="4"/>
  <c r="S630" i="4"/>
  <c r="T630" i="4"/>
  <c r="AZ630" i="4"/>
  <c r="Y617" i="4"/>
  <c r="AG617" i="4"/>
  <c r="AO617" i="4"/>
  <c r="AW617" i="4"/>
  <c r="BE617" i="4"/>
  <c r="BM617" i="4"/>
  <c r="BT617" i="4"/>
  <c r="Z617" i="4"/>
  <c r="AH617" i="4"/>
  <c r="AP617" i="4"/>
  <c r="AX617" i="4"/>
  <c r="BF617" i="4"/>
  <c r="BN617" i="4"/>
  <c r="BU617" i="4"/>
  <c r="AA617" i="4"/>
  <c r="AI617" i="4"/>
  <c r="AQ617" i="4"/>
  <c r="AY617" i="4"/>
  <c r="BG617" i="4"/>
  <c r="BO617" i="4"/>
  <c r="T617" i="4"/>
  <c r="AB617" i="4"/>
  <c r="AJ617" i="4"/>
  <c r="AR617" i="4"/>
  <c r="AZ617" i="4"/>
  <c r="BH617" i="4"/>
  <c r="BP617" i="4"/>
  <c r="U617" i="4"/>
  <c r="AC617" i="4"/>
  <c r="AK617" i="4"/>
  <c r="AS617" i="4"/>
  <c r="BA617" i="4"/>
  <c r="BI617" i="4"/>
  <c r="V617" i="4"/>
  <c r="AD617" i="4"/>
  <c r="AL617" i="4"/>
  <c r="AT617" i="4"/>
  <c r="BB617" i="4"/>
  <c r="BJ617" i="4"/>
  <c r="BQ617" i="4"/>
  <c r="AM617" i="4"/>
  <c r="BR617" i="4"/>
  <c r="AN617" i="4"/>
  <c r="BS617" i="4"/>
  <c r="BL617" i="4"/>
  <c r="AU617" i="4"/>
  <c r="AV617" i="4"/>
  <c r="AF617" i="4"/>
  <c r="W617" i="4"/>
  <c r="BC617" i="4"/>
  <c r="X617" i="4"/>
  <c r="BD617" i="4"/>
  <c r="AE617" i="4"/>
  <c r="BK617" i="4"/>
  <c r="V614" i="4"/>
  <c r="AD614" i="4"/>
  <c r="AL614" i="4"/>
  <c r="AT614" i="4"/>
  <c r="BB614" i="4"/>
  <c r="BJ614" i="4"/>
  <c r="BQ614" i="4"/>
  <c r="W614" i="4"/>
  <c r="AE614" i="4"/>
  <c r="AM614" i="4"/>
  <c r="AU614" i="4"/>
  <c r="BC614" i="4"/>
  <c r="BK614" i="4"/>
  <c r="BR614" i="4"/>
  <c r="X614" i="4"/>
  <c r="AF614" i="4"/>
  <c r="AN614" i="4"/>
  <c r="AV614" i="4"/>
  <c r="BD614" i="4"/>
  <c r="BL614" i="4"/>
  <c r="BS614" i="4"/>
  <c r="Y614" i="4"/>
  <c r="AG614" i="4"/>
  <c r="AO614" i="4"/>
  <c r="AW614" i="4"/>
  <c r="BE614" i="4"/>
  <c r="BM614" i="4"/>
  <c r="BT614" i="4"/>
  <c r="Z614" i="4"/>
  <c r="AH614" i="4"/>
  <c r="AP614" i="4"/>
  <c r="AX614" i="4"/>
  <c r="BF614" i="4"/>
  <c r="BN614" i="4"/>
  <c r="BU614" i="4"/>
  <c r="AA614" i="4"/>
  <c r="AI614" i="4"/>
  <c r="AQ614" i="4"/>
  <c r="AY614" i="4"/>
  <c r="BG614" i="4"/>
  <c r="BO614" i="4"/>
  <c r="AR614" i="4"/>
  <c r="AS614" i="4"/>
  <c r="T614" i="4"/>
  <c r="AZ614" i="4"/>
  <c r="AK614" i="4"/>
  <c r="U614" i="4"/>
  <c r="BA614" i="4"/>
  <c r="AB614" i="4"/>
  <c r="BH614" i="4"/>
  <c r="AC614" i="4"/>
  <c r="BI614" i="4"/>
  <c r="S614" i="4"/>
  <c r="AJ614" i="4"/>
  <c r="BP614" i="4"/>
  <c r="V606" i="4"/>
  <c r="AD606" i="4"/>
  <c r="AL606" i="4"/>
  <c r="AT606" i="4"/>
  <c r="BB606" i="4"/>
  <c r="BJ606" i="4"/>
  <c r="BQ606" i="4"/>
  <c r="W606" i="4"/>
  <c r="AE606" i="4"/>
  <c r="AM606" i="4"/>
  <c r="AU606" i="4"/>
  <c r="BC606" i="4"/>
  <c r="BK606" i="4"/>
  <c r="BR606" i="4"/>
  <c r="X606" i="4"/>
  <c r="AF606" i="4"/>
  <c r="AN606" i="4"/>
  <c r="AV606" i="4"/>
  <c r="BD606" i="4"/>
  <c r="BL606" i="4"/>
  <c r="BS606" i="4"/>
  <c r="Y606" i="4"/>
  <c r="AG606" i="4"/>
  <c r="AO606" i="4"/>
  <c r="AW606" i="4"/>
  <c r="BE606" i="4"/>
  <c r="BM606" i="4"/>
  <c r="BT606" i="4"/>
  <c r="Z606" i="4"/>
  <c r="AH606" i="4"/>
  <c r="AP606" i="4"/>
  <c r="AX606" i="4"/>
  <c r="BF606" i="4"/>
  <c r="BN606" i="4"/>
  <c r="BU606" i="4"/>
  <c r="AA606" i="4"/>
  <c r="AI606" i="4"/>
  <c r="AQ606" i="4"/>
  <c r="AY606" i="4"/>
  <c r="BG606" i="4"/>
  <c r="BO606" i="4"/>
  <c r="AJ606" i="4"/>
  <c r="BP606" i="4"/>
  <c r="AC606" i="4"/>
  <c r="AK606" i="4"/>
  <c r="AR606" i="4"/>
  <c r="AS606" i="4"/>
  <c r="T606" i="4"/>
  <c r="AZ606" i="4"/>
  <c r="U606" i="4"/>
  <c r="BA606" i="4"/>
  <c r="AB606" i="4"/>
  <c r="BH606" i="4"/>
  <c r="BI606" i="4"/>
  <c r="V598" i="4"/>
  <c r="AD598" i="4"/>
  <c r="AL598" i="4"/>
  <c r="AT598" i="4"/>
  <c r="BB598" i="4"/>
  <c r="BJ598" i="4"/>
  <c r="BQ598" i="4"/>
  <c r="W598" i="4"/>
  <c r="AE598" i="4"/>
  <c r="AM598" i="4"/>
  <c r="AU598" i="4"/>
  <c r="BC598" i="4"/>
  <c r="BK598" i="4"/>
  <c r="BR598" i="4"/>
  <c r="X598" i="4"/>
  <c r="AF598" i="4"/>
  <c r="AN598" i="4"/>
  <c r="AV598" i="4"/>
  <c r="BD598" i="4"/>
  <c r="BL598" i="4"/>
  <c r="BS598" i="4"/>
  <c r="Y598" i="4"/>
  <c r="AG598" i="4"/>
  <c r="AO598" i="4"/>
  <c r="AW598" i="4"/>
  <c r="BE598" i="4"/>
  <c r="BM598" i="4"/>
  <c r="BT598" i="4"/>
  <c r="Z598" i="4"/>
  <c r="AH598" i="4"/>
  <c r="AP598" i="4"/>
  <c r="AX598" i="4"/>
  <c r="BF598" i="4"/>
  <c r="BN598" i="4"/>
  <c r="BU598" i="4"/>
  <c r="AA598" i="4"/>
  <c r="AI598" i="4"/>
  <c r="AQ598" i="4"/>
  <c r="AY598" i="4"/>
  <c r="BG598" i="4"/>
  <c r="BO598" i="4"/>
  <c r="T598" i="4"/>
  <c r="AB598" i="4"/>
  <c r="AJ598" i="4"/>
  <c r="AR598" i="4"/>
  <c r="AZ598" i="4"/>
  <c r="BH598" i="4"/>
  <c r="BP598" i="4"/>
  <c r="BA598" i="4"/>
  <c r="BI598" i="4"/>
  <c r="AS598" i="4"/>
  <c r="U598" i="4"/>
  <c r="AC598" i="4"/>
  <c r="S598" i="4"/>
  <c r="AK598" i="4"/>
  <c r="V590" i="4"/>
  <c r="AD590" i="4"/>
  <c r="AL590" i="4"/>
  <c r="AT590" i="4"/>
  <c r="BB590" i="4"/>
  <c r="BJ590" i="4"/>
  <c r="BQ590" i="4"/>
  <c r="W590" i="4"/>
  <c r="AE590" i="4"/>
  <c r="AM590" i="4"/>
  <c r="AU590" i="4"/>
  <c r="BC590" i="4"/>
  <c r="BK590" i="4"/>
  <c r="BR590" i="4"/>
  <c r="X590" i="4"/>
  <c r="AF590" i="4"/>
  <c r="AN590" i="4"/>
  <c r="AV590" i="4"/>
  <c r="BD590" i="4"/>
  <c r="BL590" i="4"/>
  <c r="BS590" i="4"/>
  <c r="Y590" i="4"/>
  <c r="AG590" i="4"/>
  <c r="AO590" i="4"/>
  <c r="AW590" i="4"/>
  <c r="BE590" i="4"/>
  <c r="BM590" i="4"/>
  <c r="BT590" i="4"/>
  <c r="Z590" i="4"/>
  <c r="AH590" i="4"/>
  <c r="AP590" i="4"/>
  <c r="AX590" i="4"/>
  <c r="BF590" i="4"/>
  <c r="BN590" i="4"/>
  <c r="BU590" i="4"/>
  <c r="AA590" i="4"/>
  <c r="AI590" i="4"/>
  <c r="AQ590" i="4"/>
  <c r="AY590" i="4"/>
  <c r="BG590" i="4"/>
  <c r="BO590" i="4"/>
  <c r="T590" i="4"/>
  <c r="AB590" i="4"/>
  <c r="AJ590" i="4"/>
  <c r="AR590" i="4"/>
  <c r="AZ590" i="4"/>
  <c r="BH590" i="4"/>
  <c r="BP590" i="4"/>
  <c r="AS590" i="4"/>
  <c r="BA590" i="4"/>
  <c r="AK590" i="4"/>
  <c r="BI590" i="4"/>
  <c r="U590" i="4"/>
  <c r="S590" i="4"/>
  <c r="AC590" i="4"/>
  <c r="V582" i="4"/>
  <c r="AD582" i="4"/>
  <c r="AL582" i="4"/>
  <c r="AT582" i="4"/>
  <c r="BB582" i="4"/>
  <c r="BJ582" i="4"/>
  <c r="BQ582" i="4"/>
  <c r="W582" i="4"/>
  <c r="AE582" i="4"/>
  <c r="AM582" i="4"/>
  <c r="AU582" i="4"/>
  <c r="BC582" i="4"/>
  <c r="BK582" i="4"/>
  <c r="BR582" i="4"/>
  <c r="X582" i="4"/>
  <c r="AF582" i="4"/>
  <c r="AN582" i="4"/>
  <c r="AV582" i="4"/>
  <c r="BD582" i="4"/>
  <c r="BL582" i="4"/>
  <c r="BS582" i="4"/>
  <c r="Y582" i="4"/>
  <c r="AG582" i="4"/>
  <c r="AO582" i="4"/>
  <c r="AW582" i="4"/>
  <c r="BE582" i="4"/>
  <c r="BM582" i="4"/>
  <c r="BT582" i="4"/>
  <c r="Z582" i="4"/>
  <c r="AH582" i="4"/>
  <c r="AP582" i="4"/>
  <c r="AX582" i="4"/>
  <c r="BF582" i="4"/>
  <c r="BN582" i="4"/>
  <c r="BU582" i="4"/>
  <c r="AA582" i="4"/>
  <c r="AI582" i="4"/>
  <c r="AQ582" i="4"/>
  <c r="AY582" i="4"/>
  <c r="BG582" i="4"/>
  <c r="BO582" i="4"/>
  <c r="T582" i="4"/>
  <c r="AB582" i="4"/>
  <c r="AJ582" i="4"/>
  <c r="AR582" i="4"/>
  <c r="AZ582" i="4"/>
  <c r="BH582" i="4"/>
  <c r="BP582" i="4"/>
  <c r="AK582" i="4"/>
  <c r="AS582" i="4"/>
  <c r="AC582" i="4"/>
  <c r="BA582" i="4"/>
  <c r="BI582" i="4"/>
  <c r="S582" i="4"/>
  <c r="U582" i="4"/>
  <c r="V574" i="4"/>
  <c r="AD574" i="4"/>
  <c r="AL574" i="4"/>
  <c r="AT574" i="4"/>
  <c r="BB574" i="4"/>
  <c r="BJ574" i="4"/>
  <c r="BQ574" i="4"/>
  <c r="W574" i="4"/>
  <c r="AE574" i="4"/>
  <c r="AM574" i="4"/>
  <c r="AU574" i="4"/>
  <c r="BC574" i="4"/>
  <c r="BK574" i="4"/>
  <c r="BR574" i="4"/>
  <c r="X574" i="4"/>
  <c r="AF574" i="4"/>
  <c r="AN574" i="4"/>
  <c r="AV574" i="4"/>
  <c r="BD574" i="4"/>
  <c r="BL574" i="4"/>
  <c r="BS574" i="4"/>
  <c r="Y574" i="4"/>
  <c r="AG574" i="4"/>
  <c r="AO574" i="4"/>
  <c r="AW574" i="4"/>
  <c r="BE574" i="4"/>
  <c r="BM574" i="4"/>
  <c r="BT574" i="4"/>
  <c r="Z574" i="4"/>
  <c r="AH574" i="4"/>
  <c r="AP574" i="4"/>
  <c r="AX574" i="4"/>
  <c r="BF574" i="4"/>
  <c r="BN574" i="4"/>
  <c r="BU574" i="4"/>
  <c r="AA574" i="4"/>
  <c r="AI574" i="4"/>
  <c r="AQ574" i="4"/>
  <c r="AY574" i="4"/>
  <c r="BG574" i="4"/>
  <c r="BO574" i="4"/>
  <c r="T574" i="4"/>
  <c r="AB574" i="4"/>
  <c r="AJ574" i="4"/>
  <c r="AR574" i="4"/>
  <c r="AZ574" i="4"/>
  <c r="BH574" i="4"/>
  <c r="BP574" i="4"/>
  <c r="AC574" i="4"/>
  <c r="AK574" i="4"/>
  <c r="U574" i="4"/>
  <c r="AS574" i="4"/>
  <c r="BA574" i="4"/>
  <c r="BI574" i="4"/>
  <c r="S574" i="4"/>
  <c r="V566" i="4"/>
  <c r="AD566" i="4"/>
  <c r="AL566" i="4"/>
  <c r="AT566" i="4"/>
  <c r="BB566" i="4"/>
  <c r="BJ566" i="4"/>
  <c r="BQ566" i="4"/>
  <c r="W566" i="4"/>
  <c r="AE566" i="4"/>
  <c r="AM566" i="4"/>
  <c r="AU566" i="4"/>
  <c r="BC566" i="4"/>
  <c r="BK566" i="4"/>
  <c r="BR566" i="4"/>
  <c r="X566" i="4"/>
  <c r="AF566" i="4"/>
  <c r="AN566" i="4"/>
  <c r="AV566" i="4"/>
  <c r="BD566" i="4"/>
  <c r="BL566" i="4"/>
  <c r="BS566" i="4"/>
  <c r="Y566" i="4"/>
  <c r="AG566" i="4"/>
  <c r="AO566" i="4"/>
  <c r="AW566" i="4"/>
  <c r="BE566" i="4"/>
  <c r="BM566" i="4"/>
  <c r="BT566" i="4"/>
  <c r="Z566" i="4"/>
  <c r="AH566" i="4"/>
  <c r="AP566" i="4"/>
  <c r="AX566" i="4"/>
  <c r="BF566" i="4"/>
  <c r="BN566" i="4"/>
  <c r="BU566" i="4"/>
  <c r="AA566" i="4"/>
  <c r="AI566" i="4"/>
  <c r="AQ566" i="4"/>
  <c r="AY566" i="4"/>
  <c r="BG566" i="4"/>
  <c r="BO566" i="4"/>
  <c r="T566" i="4"/>
  <c r="AB566" i="4"/>
  <c r="AJ566" i="4"/>
  <c r="AR566" i="4"/>
  <c r="AZ566" i="4"/>
  <c r="BH566" i="4"/>
  <c r="BP566" i="4"/>
  <c r="U566" i="4"/>
  <c r="AC566" i="4"/>
  <c r="AK566" i="4"/>
  <c r="AS566" i="4"/>
  <c r="BA566" i="4"/>
  <c r="BI566" i="4"/>
  <c r="S566" i="4"/>
  <c r="AA546" i="4"/>
  <c r="AI546" i="4"/>
  <c r="AQ546" i="4"/>
  <c r="AY546" i="4"/>
  <c r="BG546" i="4"/>
  <c r="BO546" i="4"/>
  <c r="T546" i="4"/>
  <c r="AB546" i="4"/>
  <c r="AJ546" i="4"/>
  <c r="AR546" i="4"/>
  <c r="AZ546" i="4"/>
  <c r="BH546" i="4"/>
  <c r="BP546" i="4"/>
  <c r="U546" i="4"/>
  <c r="AC546" i="4"/>
  <c r="AK546" i="4"/>
  <c r="AS546" i="4"/>
  <c r="BA546" i="4"/>
  <c r="BI546" i="4"/>
  <c r="V546" i="4"/>
  <c r="AD546" i="4"/>
  <c r="AL546" i="4"/>
  <c r="AT546" i="4"/>
  <c r="BB546" i="4"/>
  <c r="BJ546" i="4"/>
  <c r="BQ546" i="4"/>
  <c r="W546" i="4"/>
  <c r="AE546" i="4"/>
  <c r="AM546" i="4"/>
  <c r="AU546" i="4"/>
  <c r="BC546" i="4"/>
  <c r="BK546" i="4"/>
  <c r="BR546" i="4"/>
  <c r="X546" i="4"/>
  <c r="AF546" i="4"/>
  <c r="AN546" i="4"/>
  <c r="AV546" i="4"/>
  <c r="BD546" i="4"/>
  <c r="BL546" i="4"/>
  <c r="BS546" i="4"/>
  <c r="AG546" i="4"/>
  <c r="BM546" i="4"/>
  <c r="AH546" i="4"/>
  <c r="BN546" i="4"/>
  <c r="AO546" i="4"/>
  <c r="BT546" i="4"/>
  <c r="AP546" i="4"/>
  <c r="BU546" i="4"/>
  <c r="AW546" i="4"/>
  <c r="AX546" i="4"/>
  <c r="Y546" i="4"/>
  <c r="BE546" i="4"/>
  <c r="BF546" i="4"/>
  <c r="S546" i="4"/>
  <c r="Z546" i="4"/>
  <c r="X559" i="4"/>
  <c r="AF559" i="4"/>
  <c r="AN559" i="4"/>
  <c r="AV559" i="4"/>
  <c r="BD559" i="4"/>
  <c r="BL559" i="4"/>
  <c r="BS559" i="4"/>
  <c r="Y559" i="4"/>
  <c r="AG559" i="4"/>
  <c r="AO559" i="4"/>
  <c r="AW559" i="4"/>
  <c r="BE559" i="4"/>
  <c r="BM559" i="4"/>
  <c r="BT559" i="4"/>
  <c r="Z559" i="4"/>
  <c r="AH559" i="4"/>
  <c r="AP559" i="4"/>
  <c r="AX559" i="4"/>
  <c r="BF559" i="4"/>
  <c r="BN559" i="4"/>
  <c r="BU559" i="4"/>
  <c r="AA559" i="4"/>
  <c r="AI559" i="4"/>
  <c r="AQ559" i="4"/>
  <c r="AY559" i="4"/>
  <c r="BG559" i="4"/>
  <c r="BO559" i="4"/>
  <c r="T559" i="4"/>
  <c r="AB559" i="4"/>
  <c r="AJ559" i="4"/>
  <c r="AR559" i="4"/>
  <c r="AZ559" i="4"/>
  <c r="BH559" i="4"/>
  <c r="BP559" i="4"/>
  <c r="U559" i="4"/>
  <c r="AC559" i="4"/>
  <c r="AK559" i="4"/>
  <c r="AS559" i="4"/>
  <c r="BA559" i="4"/>
  <c r="BI559" i="4"/>
  <c r="V559" i="4"/>
  <c r="BB559" i="4"/>
  <c r="W559" i="4"/>
  <c r="BC559" i="4"/>
  <c r="AD559" i="4"/>
  <c r="BJ559" i="4"/>
  <c r="AE559" i="4"/>
  <c r="BK559" i="4"/>
  <c r="AL559" i="4"/>
  <c r="BQ559" i="4"/>
  <c r="AM559" i="4"/>
  <c r="BR559" i="4"/>
  <c r="AT559" i="4"/>
  <c r="S559" i="4"/>
  <c r="AU559" i="4"/>
  <c r="W542" i="4"/>
  <c r="AE542" i="4"/>
  <c r="AM542" i="4"/>
  <c r="AU542" i="4"/>
  <c r="BC542" i="4"/>
  <c r="BK542" i="4"/>
  <c r="BR542" i="4"/>
  <c r="X542" i="4"/>
  <c r="AF542" i="4"/>
  <c r="AN542" i="4"/>
  <c r="AV542" i="4"/>
  <c r="BD542" i="4"/>
  <c r="BL542" i="4"/>
  <c r="BS542" i="4"/>
  <c r="Y542" i="4"/>
  <c r="AG542" i="4"/>
  <c r="AO542" i="4"/>
  <c r="AW542" i="4"/>
  <c r="BE542" i="4"/>
  <c r="BM542" i="4"/>
  <c r="BT542" i="4"/>
  <c r="Z542" i="4"/>
  <c r="AH542" i="4"/>
  <c r="AP542" i="4"/>
  <c r="AX542" i="4"/>
  <c r="BF542" i="4"/>
  <c r="BN542" i="4"/>
  <c r="BU542" i="4"/>
  <c r="AA542" i="4"/>
  <c r="AI542" i="4"/>
  <c r="AQ542" i="4"/>
  <c r="AY542" i="4"/>
  <c r="BG542" i="4"/>
  <c r="BO542" i="4"/>
  <c r="T542" i="4"/>
  <c r="AB542" i="4"/>
  <c r="AJ542" i="4"/>
  <c r="AR542" i="4"/>
  <c r="AZ542" i="4"/>
  <c r="BH542" i="4"/>
  <c r="BP542" i="4"/>
  <c r="AC542" i="4"/>
  <c r="BI542" i="4"/>
  <c r="AD542" i="4"/>
  <c r="BJ542" i="4"/>
  <c r="AK542" i="4"/>
  <c r="AL542" i="4"/>
  <c r="BQ542" i="4"/>
  <c r="AS542" i="4"/>
  <c r="AT542" i="4"/>
  <c r="U542" i="4"/>
  <c r="BA542" i="4"/>
  <c r="V542" i="4"/>
  <c r="BB542" i="4"/>
  <c r="S542" i="4"/>
  <c r="AA523" i="4"/>
  <c r="AI523" i="4"/>
  <c r="AQ523" i="4"/>
  <c r="AY523" i="4"/>
  <c r="BG523" i="4"/>
  <c r="BO523" i="4"/>
  <c r="T523" i="4"/>
  <c r="AB523" i="4"/>
  <c r="AJ523" i="4"/>
  <c r="AR523" i="4"/>
  <c r="AZ523" i="4"/>
  <c r="BH523" i="4"/>
  <c r="BP523" i="4"/>
  <c r="U523" i="4"/>
  <c r="AC523" i="4"/>
  <c r="AK523" i="4"/>
  <c r="AS523" i="4"/>
  <c r="BA523" i="4"/>
  <c r="BI523" i="4"/>
  <c r="V523" i="4"/>
  <c r="AD523" i="4"/>
  <c r="AL523" i="4"/>
  <c r="AT523" i="4"/>
  <c r="BB523" i="4"/>
  <c r="BJ523" i="4"/>
  <c r="BQ523" i="4"/>
  <c r="W523" i="4"/>
  <c r="AE523" i="4"/>
  <c r="AM523" i="4"/>
  <c r="AU523" i="4"/>
  <c r="BC523" i="4"/>
  <c r="BK523" i="4"/>
  <c r="BR523" i="4"/>
  <c r="Y523" i="4"/>
  <c r="AG523" i="4"/>
  <c r="AO523" i="4"/>
  <c r="AW523" i="4"/>
  <c r="BE523" i="4"/>
  <c r="BM523" i="4"/>
  <c r="BT523" i="4"/>
  <c r="AF523" i="4"/>
  <c r="BL523" i="4"/>
  <c r="AH523" i="4"/>
  <c r="BN523" i="4"/>
  <c r="AN523" i="4"/>
  <c r="BS523" i="4"/>
  <c r="AP523" i="4"/>
  <c r="BU523" i="4"/>
  <c r="AV523" i="4"/>
  <c r="AX523" i="4"/>
  <c r="X523" i="4"/>
  <c r="Z523" i="4"/>
  <c r="BD523" i="4"/>
  <c r="BF523" i="4"/>
  <c r="S523" i="4"/>
  <c r="Y529" i="4"/>
  <c r="AG529" i="4"/>
  <c r="AO529" i="4"/>
  <c r="AW529" i="4"/>
  <c r="BE529" i="4"/>
  <c r="BM529" i="4"/>
  <c r="BT529" i="4"/>
  <c r="Z529" i="4"/>
  <c r="AH529" i="4"/>
  <c r="AP529" i="4"/>
  <c r="AX529" i="4"/>
  <c r="BF529" i="4"/>
  <c r="BN529" i="4"/>
  <c r="BU529" i="4"/>
  <c r="T529" i="4"/>
  <c r="AB529" i="4"/>
  <c r="AJ529" i="4"/>
  <c r="AR529" i="4"/>
  <c r="AZ529" i="4"/>
  <c r="BH529" i="4"/>
  <c r="BP529" i="4"/>
  <c r="U529" i="4"/>
  <c r="AC529" i="4"/>
  <c r="AK529" i="4"/>
  <c r="AS529" i="4"/>
  <c r="BA529" i="4"/>
  <c r="BI529" i="4"/>
  <c r="W529" i="4"/>
  <c r="AE529" i="4"/>
  <c r="AM529" i="4"/>
  <c r="AU529" i="4"/>
  <c r="BC529" i="4"/>
  <c r="BK529" i="4"/>
  <c r="BR529" i="4"/>
  <c r="AL529" i="4"/>
  <c r="BG529" i="4"/>
  <c r="AN529" i="4"/>
  <c r="BJ529" i="4"/>
  <c r="V529" i="4"/>
  <c r="AQ529" i="4"/>
  <c r="BL529" i="4"/>
  <c r="X529" i="4"/>
  <c r="AT529" i="4"/>
  <c r="BO529" i="4"/>
  <c r="AA529" i="4"/>
  <c r="AV529" i="4"/>
  <c r="BQ529" i="4"/>
  <c r="AD529" i="4"/>
  <c r="AY529" i="4"/>
  <c r="BS529" i="4"/>
  <c r="AF529" i="4"/>
  <c r="AI529" i="4"/>
  <c r="BB529" i="4"/>
  <c r="BD529" i="4"/>
  <c r="S529" i="4"/>
  <c r="V518" i="4"/>
  <c r="AD518" i="4"/>
  <c r="AL518" i="4"/>
  <c r="AT518" i="4"/>
  <c r="BB518" i="4"/>
  <c r="BJ518" i="4"/>
  <c r="BQ518" i="4"/>
  <c r="W518" i="4"/>
  <c r="AE518" i="4"/>
  <c r="AM518" i="4"/>
  <c r="AU518" i="4"/>
  <c r="BC518" i="4"/>
  <c r="BK518" i="4"/>
  <c r="BR518" i="4"/>
  <c r="X518" i="4"/>
  <c r="AF518" i="4"/>
  <c r="AN518" i="4"/>
  <c r="AV518" i="4"/>
  <c r="BD518" i="4"/>
  <c r="BL518" i="4"/>
  <c r="BS518" i="4"/>
  <c r="Y518" i="4"/>
  <c r="AG518" i="4"/>
  <c r="AO518" i="4"/>
  <c r="AW518" i="4"/>
  <c r="BE518" i="4"/>
  <c r="BM518" i="4"/>
  <c r="BT518" i="4"/>
  <c r="Z518" i="4"/>
  <c r="AH518" i="4"/>
  <c r="AP518" i="4"/>
  <c r="AX518" i="4"/>
  <c r="BF518" i="4"/>
  <c r="BN518" i="4"/>
  <c r="BU518" i="4"/>
  <c r="T518" i="4"/>
  <c r="AB518" i="4"/>
  <c r="AJ518" i="4"/>
  <c r="AR518" i="4"/>
  <c r="AZ518" i="4"/>
  <c r="BH518" i="4"/>
  <c r="BP518" i="4"/>
  <c r="AY518" i="4"/>
  <c r="U518" i="4"/>
  <c r="BA518" i="4"/>
  <c r="AA518" i="4"/>
  <c r="BG518" i="4"/>
  <c r="AC518" i="4"/>
  <c r="BI518" i="4"/>
  <c r="AI518" i="4"/>
  <c r="BO518" i="4"/>
  <c r="AK518" i="4"/>
  <c r="AQ518" i="4"/>
  <c r="AS518" i="4"/>
  <c r="S518" i="4"/>
  <c r="V510" i="4"/>
  <c r="AD510" i="4"/>
  <c r="AL510" i="4"/>
  <c r="AT510" i="4"/>
  <c r="BB510" i="4"/>
  <c r="BJ510" i="4"/>
  <c r="BQ510" i="4"/>
  <c r="W510" i="4"/>
  <c r="AE510" i="4"/>
  <c r="AM510" i="4"/>
  <c r="AU510" i="4"/>
  <c r="BC510" i="4"/>
  <c r="BK510" i="4"/>
  <c r="BR510" i="4"/>
  <c r="X510" i="4"/>
  <c r="AF510" i="4"/>
  <c r="AN510" i="4"/>
  <c r="AV510" i="4"/>
  <c r="BD510" i="4"/>
  <c r="BL510" i="4"/>
  <c r="BS510" i="4"/>
  <c r="Y510" i="4"/>
  <c r="AG510" i="4"/>
  <c r="AO510" i="4"/>
  <c r="AW510" i="4"/>
  <c r="BE510" i="4"/>
  <c r="BM510" i="4"/>
  <c r="BT510" i="4"/>
  <c r="Z510" i="4"/>
  <c r="AH510" i="4"/>
  <c r="AP510" i="4"/>
  <c r="AX510" i="4"/>
  <c r="BF510" i="4"/>
  <c r="BN510" i="4"/>
  <c r="BU510" i="4"/>
  <c r="T510" i="4"/>
  <c r="AB510" i="4"/>
  <c r="AJ510" i="4"/>
  <c r="AR510" i="4"/>
  <c r="AZ510" i="4"/>
  <c r="BH510" i="4"/>
  <c r="BP510" i="4"/>
  <c r="AQ510" i="4"/>
  <c r="AS510" i="4"/>
  <c r="AY510" i="4"/>
  <c r="U510" i="4"/>
  <c r="BA510" i="4"/>
  <c r="AA510" i="4"/>
  <c r="BG510" i="4"/>
  <c r="AC510" i="4"/>
  <c r="BI510" i="4"/>
  <c r="BO510" i="4"/>
  <c r="AI510" i="4"/>
  <c r="AK510" i="4"/>
  <c r="V502" i="4"/>
  <c r="AD502" i="4"/>
  <c r="AL502" i="4"/>
  <c r="AT502" i="4"/>
  <c r="BB502" i="4"/>
  <c r="BJ502" i="4"/>
  <c r="BQ502" i="4"/>
  <c r="W502" i="4"/>
  <c r="AE502" i="4"/>
  <c r="AM502" i="4"/>
  <c r="AU502" i="4"/>
  <c r="BC502" i="4"/>
  <c r="BK502" i="4"/>
  <c r="BR502" i="4"/>
  <c r="X502" i="4"/>
  <c r="AF502" i="4"/>
  <c r="AN502" i="4"/>
  <c r="AV502" i="4"/>
  <c r="BD502" i="4"/>
  <c r="BL502" i="4"/>
  <c r="BS502" i="4"/>
  <c r="Y502" i="4"/>
  <c r="AG502" i="4"/>
  <c r="AO502" i="4"/>
  <c r="AW502" i="4"/>
  <c r="BE502" i="4"/>
  <c r="BM502" i="4"/>
  <c r="BT502" i="4"/>
  <c r="Z502" i="4"/>
  <c r="AH502" i="4"/>
  <c r="AP502" i="4"/>
  <c r="AX502" i="4"/>
  <c r="BF502" i="4"/>
  <c r="BN502" i="4"/>
  <c r="BU502" i="4"/>
  <c r="T502" i="4"/>
  <c r="AB502" i="4"/>
  <c r="AJ502" i="4"/>
  <c r="AR502" i="4"/>
  <c r="AZ502" i="4"/>
  <c r="BH502" i="4"/>
  <c r="BP502" i="4"/>
  <c r="AI502" i="4"/>
  <c r="BO502" i="4"/>
  <c r="AK502" i="4"/>
  <c r="AQ502" i="4"/>
  <c r="AS502" i="4"/>
  <c r="AY502" i="4"/>
  <c r="U502" i="4"/>
  <c r="BA502" i="4"/>
  <c r="AA502" i="4"/>
  <c r="AC502" i="4"/>
  <c r="BG502" i="4"/>
  <c r="BI502" i="4"/>
  <c r="S502" i="4"/>
  <c r="V494" i="4"/>
  <c r="AD494" i="4"/>
  <c r="AL494" i="4"/>
  <c r="AT494" i="4"/>
  <c r="BB494" i="4"/>
  <c r="BJ494" i="4"/>
  <c r="BQ494" i="4"/>
  <c r="W494" i="4"/>
  <c r="AE494" i="4"/>
  <c r="AM494" i="4"/>
  <c r="AU494" i="4"/>
  <c r="BC494" i="4"/>
  <c r="BK494" i="4"/>
  <c r="BR494" i="4"/>
  <c r="X494" i="4"/>
  <c r="AF494" i="4"/>
  <c r="AN494" i="4"/>
  <c r="AV494" i="4"/>
  <c r="BD494" i="4"/>
  <c r="BL494" i="4"/>
  <c r="BS494" i="4"/>
  <c r="Y494" i="4"/>
  <c r="AG494" i="4"/>
  <c r="AO494" i="4"/>
  <c r="AW494" i="4"/>
  <c r="BE494" i="4"/>
  <c r="BM494" i="4"/>
  <c r="BT494" i="4"/>
  <c r="Z494" i="4"/>
  <c r="AH494" i="4"/>
  <c r="AP494" i="4"/>
  <c r="AX494" i="4"/>
  <c r="BF494" i="4"/>
  <c r="BN494" i="4"/>
  <c r="BU494" i="4"/>
  <c r="T494" i="4"/>
  <c r="AB494" i="4"/>
  <c r="AJ494" i="4"/>
  <c r="AR494" i="4"/>
  <c r="AZ494" i="4"/>
  <c r="BH494" i="4"/>
  <c r="BP494" i="4"/>
  <c r="AA494" i="4"/>
  <c r="BG494" i="4"/>
  <c r="AC494" i="4"/>
  <c r="BI494" i="4"/>
  <c r="AI494" i="4"/>
  <c r="BO494" i="4"/>
  <c r="AK494" i="4"/>
  <c r="AQ494" i="4"/>
  <c r="AS494" i="4"/>
  <c r="AY494" i="4"/>
  <c r="BA494" i="4"/>
  <c r="S494" i="4"/>
  <c r="U494" i="4"/>
  <c r="V486" i="4"/>
  <c r="AD486" i="4"/>
  <c r="AL486" i="4"/>
  <c r="AT486" i="4"/>
  <c r="BB486" i="4"/>
  <c r="BJ486" i="4"/>
  <c r="BQ486" i="4"/>
  <c r="W486" i="4"/>
  <c r="AE486" i="4"/>
  <c r="AM486" i="4"/>
  <c r="AU486" i="4"/>
  <c r="BC486" i="4"/>
  <c r="BK486" i="4"/>
  <c r="BR486" i="4"/>
  <c r="X486" i="4"/>
  <c r="AF486" i="4"/>
  <c r="AN486" i="4"/>
  <c r="AV486" i="4"/>
  <c r="BD486" i="4"/>
  <c r="BL486" i="4"/>
  <c r="BS486" i="4"/>
  <c r="Y486" i="4"/>
  <c r="AG486" i="4"/>
  <c r="AO486" i="4"/>
  <c r="AW486" i="4"/>
  <c r="BE486" i="4"/>
  <c r="BM486" i="4"/>
  <c r="BT486" i="4"/>
  <c r="Z486" i="4"/>
  <c r="AH486" i="4"/>
  <c r="AP486" i="4"/>
  <c r="AX486" i="4"/>
  <c r="BF486" i="4"/>
  <c r="BN486" i="4"/>
  <c r="BU486" i="4"/>
  <c r="T486" i="4"/>
  <c r="AB486" i="4"/>
  <c r="AJ486" i="4"/>
  <c r="AR486" i="4"/>
  <c r="AZ486" i="4"/>
  <c r="BH486" i="4"/>
  <c r="BP486" i="4"/>
  <c r="AY486" i="4"/>
  <c r="U486" i="4"/>
  <c r="BA486" i="4"/>
  <c r="AA486" i="4"/>
  <c r="BG486" i="4"/>
  <c r="AC486" i="4"/>
  <c r="BI486" i="4"/>
  <c r="AI486" i="4"/>
  <c r="BO486" i="4"/>
  <c r="AK486" i="4"/>
  <c r="AQ486" i="4"/>
  <c r="AS486" i="4"/>
  <c r="S486" i="4"/>
  <c r="V478" i="4"/>
  <c r="AD478" i="4"/>
  <c r="AL478" i="4"/>
  <c r="AT478" i="4"/>
  <c r="BB478" i="4"/>
  <c r="BJ478" i="4"/>
  <c r="BQ478" i="4"/>
  <c r="W478" i="4"/>
  <c r="AE478" i="4"/>
  <c r="AM478" i="4"/>
  <c r="AU478" i="4"/>
  <c r="BC478" i="4"/>
  <c r="BK478" i="4"/>
  <c r="BR478" i="4"/>
  <c r="X478" i="4"/>
  <c r="AF478" i="4"/>
  <c r="AN478" i="4"/>
  <c r="AV478" i="4"/>
  <c r="BD478" i="4"/>
  <c r="BL478" i="4"/>
  <c r="BS478" i="4"/>
  <c r="Y478" i="4"/>
  <c r="AG478" i="4"/>
  <c r="AO478" i="4"/>
  <c r="AW478" i="4"/>
  <c r="BE478" i="4"/>
  <c r="BM478" i="4"/>
  <c r="BT478" i="4"/>
  <c r="Z478" i="4"/>
  <c r="AH478" i="4"/>
  <c r="AP478" i="4"/>
  <c r="AX478" i="4"/>
  <c r="BF478" i="4"/>
  <c r="BN478" i="4"/>
  <c r="BU478" i="4"/>
  <c r="T478" i="4"/>
  <c r="AB478" i="4"/>
  <c r="AJ478" i="4"/>
  <c r="AR478" i="4"/>
  <c r="AZ478" i="4"/>
  <c r="BH478" i="4"/>
  <c r="BP478" i="4"/>
  <c r="AQ478" i="4"/>
  <c r="AS478" i="4"/>
  <c r="AY478" i="4"/>
  <c r="U478" i="4"/>
  <c r="BA478" i="4"/>
  <c r="AA478" i="4"/>
  <c r="BG478" i="4"/>
  <c r="AC478" i="4"/>
  <c r="BI478" i="4"/>
  <c r="AI478" i="4"/>
  <c r="AK478" i="4"/>
  <c r="BO478" i="4"/>
  <c r="S478" i="4"/>
  <c r="T470" i="4"/>
  <c r="AB470" i="4"/>
  <c r="AJ470" i="4"/>
  <c r="AR470" i="4"/>
  <c r="U470" i="4"/>
  <c r="AC470" i="4"/>
  <c r="AK470" i="4"/>
  <c r="AS470" i="4"/>
  <c r="BA470" i="4"/>
  <c r="BI470" i="4"/>
  <c r="V470" i="4"/>
  <c r="AD470" i="4"/>
  <c r="AL470" i="4"/>
  <c r="AT470" i="4"/>
  <c r="BB470" i="4"/>
  <c r="BJ470" i="4"/>
  <c r="BQ470" i="4"/>
  <c r="W470" i="4"/>
  <c r="AE470" i="4"/>
  <c r="AM470" i="4"/>
  <c r="AU470" i="4"/>
  <c r="BC470" i="4"/>
  <c r="BK470" i="4"/>
  <c r="BR470" i="4"/>
  <c r="X470" i="4"/>
  <c r="AF470" i="4"/>
  <c r="AN470" i="4"/>
  <c r="AV470" i="4"/>
  <c r="BD470" i="4"/>
  <c r="BL470" i="4"/>
  <c r="BS470" i="4"/>
  <c r="Z470" i="4"/>
  <c r="AW470" i="4"/>
  <c r="BM470" i="4"/>
  <c r="AA470" i="4"/>
  <c r="AX470" i="4"/>
  <c r="BN470" i="4"/>
  <c r="AG470" i="4"/>
  <c r="AY470" i="4"/>
  <c r="BO470" i="4"/>
  <c r="AH470" i="4"/>
  <c r="AZ470" i="4"/>
  <c r="BP470" i="4"/>
  <c r="AI470" i="4"/>
  <c r="BE470" i="4"/>
  <c r="BT470" i="4"/>
  <c r="AP470" i="4"/>
  <c r="BG470" i="4"/>
  <c r="BU470" i="4"/>
  <c r="Y470" i="4"/>
  <c r="AO470" i="4"/>
  <c r="AQ470" i="4"/>
  <c r="BF470" i="4"/>
  <c r="BH470" i="4"/>
  <c r="S470" i="4"/>
  <c r="T462" i="4"/>
  <c r="AB462" i="4"/>
  <c r="AJ462" i="4"/>
  <c r="AR462" i="4"/>
  <c r="AZ462" i="4"/>
  <c r="BH462" i="4"/>
  <c r="BP462" i="4"/>
  <c r="U462" i="4"/>
  <c r="AC462" i="4"/>
  <c r="AK462" i="4"/>
  <c r="AS462" i="4"/>
  <c r="BA462" i="4"/>
  <c r="BI462" i="4"/>
  <c r="V462" i="4"/>
  <c r="AD462" i="4"/>
  <c r="AL462" i="4"/>
  <c r="AT462" i="4"/>
  <c r="BB462" i="4"/>
  <c r="BJ462" i="4"/>
  <c r="BQ462" i="4"/>
  <c r="W462" i="4"/>
  <c r="AE462" i="4"/>
  <c r="AM462" i="4"/>
  <c r="AU462" i="4"/>
  <c r="BC462" i="4"/>
  <c r="BK462" i="4"/>
  <c r="BR462" i="4"/>
  <c r="X462" i="4"/>
  <c r="AF462" i="4"/>
  <c r="AN462" i="4"/>
  <c r="AV462" i="4"/>
  <c r="BD462" i="4"/>
  <c r="BL462" i="4"/>
  <c r="BS462" i="4"/>
  <c r="AO462" i="4"/>
  <c r="BG462" i="4"/>
  <c r="AP462" i="4"/>
  <c r="BM462" i="4"/>
  <c r="Y462" i="4"/>
  <c r="AQ462" i="4"/>
  <c r="BN462" i="4"/>
  <c r="Z462" i="4"/>
  <c r="AW462" i="4"/>
  <c r="BO462" i="4"/>
  <c r="AA462" i="4"/>
  <c r="AX462" i="4"/>
  <c r="BT462" i="4"/>
  <c r="AH462" i="4"/>
  <c r="BE462" i="4"/>
  <c r="AG462" i="4"/>
  <c r="AI462" i="4"/>
  <c r="AY462" i="4"/>
  <c r="BF462" i="4"/>
  <c r="BU462" i="4"/>
  <c r="T454" i="4"/>
  <c r="AB454" i="4"/>
  <c r="AJ454" i="4"/>
  <c r="AR454" i="4"/>
  <c r="AZ454" i="4"/>
  <c r="BH454" i="4"/>
  <c r="BP454" i="4"/>
  <c r="U454" i="4"/>
  <c r="AC454" i="4"/>
  <c r="AK454" i="4"/>
  <c r="AS454" i="4"/>
  <c r="BA454" i="4"/>
  <c r="BI454" i="4"/>
  <c r="V454" i="4"/>
  <c r="AD454" i="4"/>
  <c r="AL454" i="4"/>
  <c r="AT454" i="4"/>
  <c r="BB454" i="4"/>
  <c r="BJ454" i="4"/>
  <c r="BQ454" i="4"/>
  <c r="W454" i="4"/>
  <c r="AE454" i="4"/>
  <c r="AM454" i="4"/>
  <c r="AU454" i="4"/>
  <c r="BC454" i="4"/>
  <c r="BK454" i="4"/>
  <c r="BR454" i="4"/>
  <c r="X454" i="4"/>
  <c r="AF454" i="4"/>
  <c r="AN454" i="4"/>
  <c r="AV454" i="4"/>
  <c r="BD454" i="4"/>
  <c r="BL454" i="4"/>
  <c r="BS454" i="4"/>
  <c r="AG454" i="4"/>
  <c r="AY454" i="4"/>
  <c r="BU454" i="4"/>
  <c r="AH454" i="4"/>
  <c r="BE454" i="4"/>
  <c r="AI454" i="4"/>
  <c r="BF454" i="4"/>
  <c r="AO454" i="4"/>
  <c r="BG454" i="4"/>
  <c r="AP454" i="4"/>
  <c r="BM454" i="4"/>
  <c r="Z454" i="4"/>
  <c r="AW454" i="4"/>
  <c r="BO454" i="4"/>
  <c r="Y454" i="4"/>
  <c r="AA454" i="4"/>
  <c r="AQ454" i="4"/>
  <c r="AX454" i="4"/>
  <c r="BN454" i="4"/>
  <c r="BT454" i="4"/>
  <c r="S454" i="4"/>
  <c r="T446" i="4"/>
  <c r="AB446" i="4"/>
  <c r="AJ446" i="4"/>
  <c r="AR446" i="4"/>
  <c r="AZ446" i="4"/>
  <c r="BH446" i="4"/>
  <c r="BP446" i="4"/>
  <c r="U446" i="4"/>
  <c r="AC446" i="4"/>
  <c r="AK446" i="4"/>
  <c r="AS446" i="4"/>
  <c r="BA446" i="4"/>
  <c r="BI446" i="4"/>
  <c r="V446" i="4"/>
  <c r="AD446" i="4"/>
  <c r="AL446" i="4"/>
  <c r="AT446" i="4"/>
  <c r="BB446" i="4"/>
  <c r="BJ446" i="4"/>
  <c r="BQ446" i="4"/>
  <c r="W446" i="4"/>
  <c r="AE446" i="4"/>
  <c r="AM446" i="4"/>
  <c r="AU446" i="4"/>
  <c r="BC446" i="4"/>
  <c r="BK446" i="4"/>
  <c r="BR446" i="4"/>
  <c r="X446" i="4"/>
  <c r="AF446" i="4"/>
  <c r="AN446" i="4"/>
  <c r="AV446" i="4"/>
  <c r="BD446" i="4"/>
  <c r="BL446" i="4"/>
  <c r="BS446" i="4"/>
  <c r="Y446" i="4"/>
  <c r="AQ446" i="4"/>
  <c r="BN446" i="4"/>
  <c r="Z446" i="4"/>
  <c r="AW446" i="4"/>
  <c r="BO446" i="4"/>
  <c r="AA446" i="4"/>
  <c r="AX446" i="4"/>
  <c r="BT446" i="4"/>
  <c r="AG446" i="4"/>
  <c r="AY446" i="4"/>
  <c r="BU446" i="4"/>
  <c r="AH446" i="4"/>
  <c r="BE446" i="4"/>
  <c r="AO446" i="4"/>
  <c r="BG446" i="4"/>
  <c r="AI446" i="4"/>
  <c r="AP446" i="4"/>
  <c r="BF446" i="4"/>
  <c r="BM446" i="4"/>
  <c r="T438" i="4"/>
  <c r="AB438" i="4"/>
  <c r="AJ438" i="4"/>
  <c r="AR438" i="4"/>
  <c r="AZ438" i="4"/>
  <c r="BH438" i="4"/>
  <c r="BP438" i="4"/>
  <c r="U438" i="4"/>
  <c r="AC438" i="4"/>
  <c r="AK438" i="4"/>
  <c r="AS438" i="4"/>
  <c r="BA438" i="4"/>
  <c r="BI438" i="4"/>
  <c r="V438" i="4"/>
  <c r="AD438" i="4"/>
  <c r="AL438" i="4"/>
  <c r="AT438" i="4"/>
  <c r="BB438" i="4"/>
  <c r="BJ438" i="4"/>
  <c r="BQ438" i="4"/>
  <c r="W438" i="4"/>
  <c r="AE438" i="4"/>
  <c r="AM438" i="4"/>
  <c r="AU438" i="4"/>
  <c r="BC438" i="4"/>
  <c r="BK438" i="4"/>
  <c r="BR438" i="4"/>
  <c r="X438" i="4"/>
  <c r="AF438" i="4"/>
  <c r="AN438" i="4"/>
  <c r="AV438" i="4"/>
  <c r="BD438" i="4"/>
  <c r="BL438" i="4"/>
  <c r="BS438" i="4"/>
  <c r="AI438" i="4"/>
  <c r="BF438" i="4"/>
  <c r="AO438" i="4"/>
  <c r="BG438" i="4"/>
  <c r="AP438" i="4"/>
  <c r="BM438" i="4"/>
  <c r="Y438" i="4"/>
  <c r="AQ438" i="4"/>
  <c r="BN438" i="4"/>
  <c r="Z438" i="4"/>
  <c r="AW438" i="4"/>
  <c r="BO438" i="4"/>
  <c r="AG438" i="4"/>
  <c r="AY438" i="4"/>
  <c r="BU438" i="4"/>
  <c r="AX438" i="4"/>
  <c r="BE438" i="4"/>
  <c r="BT438" i="4"/>
  <c r="AA438" i="4"/>
  <c r="S438" i="4"/>
  <c r="AH438" i="4"/>
  <c r="T430" i="4"/>
  <c r="AB430" i="4"/>
  <c r="AJ430" i="4"/>
  <c r="AR430" i="4"/>
  <c r="AZ430" i="4"/>
  <c r="BH430" i="4"/>
  <c r="BP430" i="4"/>
  <c r="U430" i="4"/>
  <c r="AC430" i="4"/>
  <c r="AK430" i="4"/>
  <c r="AS430" i="4"/>
  <c r="BA430" i="4"/>
  <c r="BI430" i="4"/>
  <c r="V430" i="4"/>
  <c r="AD430" i="4"/>
  <c r="AL430" i="4"/>
  <c r="AT430" i="4"/>
  <c r="BB430" i="4"/>
  <c r="BJ430" i="4"/>
  <c r="BQ430" i="4"/>
  <c r="W430" i="4"/>
  <c r="AE430" i="4"/>
  <c r="AM430" i="4"/>
  <c r="AU430" i="4"/>
  <c r="BC430" i="4"/>
  <c r="BK430" i="4"/>
  <c r="BR430" i="4"/>
  <c r="X430" i="4"/>
  <c r="AF430" i="4"/>
  <c r="AN430" i="4"/>
  <c r="AV430" i="4"/>
  <c r="BD430" i="4"/>
  <c r="BL430" i="4"/>
  <c r="BS430" i="4"/>
  <c r="AA430" i="4"/>
  <c r="AX430" i="4"/>
  <c r="BT430" i="4"/>
  <c r="AG430" i="4"/>
  <c r="AY430" i="4"/>
  <c r="BU430" i="4"/>
  <c r="AH430" i="4"/>
  <c r="BE430" i="4"/>
  <c r="AI430" i="4"/>
  <c r="BF430" i="4"/>
  <c r="AO430" i="4"/>
  <c r="BG430" i="4"/>
  <c r="Y430" i="4"/>
  <c r="AQ430" i="4"/>
  <c r="BN430" i="4"/>
  <c r="BM430" i="4"/>
  <c r="BO430" i="4"/>
  <c r="Z430" i="4"/>
  <c r="AP430" i="4"/>
  <c r="AW430" i="4"/>
  <c r="S430" i="4"/>
  <c r="T422" i="4"/>
  <c r="AB422" i="4"/>
  <c r="AJ422" i="4"/>
  <c r="AR422" i="4"/>
  <c r="AZ422" i="4"/>
  <c r="BH422" i="4"/>
  <c r="BP422" i="4"/>
  <c r="U422" i="4"/>
  <c r="AC422" i="4"/>
  <c r="AK422" i="4"/>
  <c r="AS422" i="4"/>
  <c r="BA422" i="4"/>
  <c r="BI422" i="4"/>
  <c r="V422" i="4"/>
  <c r="AD422" i="4"/>
  <c r="AL422" i="4"/>
  <c r="AT422" i="4"/>
  <c r="BB422" i="4"/>
  <c r="BJ422" i="4"/>
  <c r="BQ422" i="4"/>
  <c r="W422" i="4"/>
  <c r="AE422" i="4"/>
  <c r="AM422" i="4"/>
  <c r="AU422" i="4"/>
  <c r="BC422" i="4"/>
  <c r="BK422" i="4"/>
  <c r="BR422" i="4"/>
  <c r="X422" i="4"/>
  <c r="AF422" i="4"/>
  <c r="AN422" i="4"/>
  <c r="AV422" i="4"/>
  <c r="BD422" i="4"/>
  <c r="BL422" i="4"/>
  <c r="BS422" i="4"/>
  <c r="AP422" i="4"/>
  <c r="BM422" i="4"/>
  <c r="Y422" i="4"/>
  <c r="AQ422" i="4"/>
  <c r="BN422" i="4"/>
  <c r="Z422" i="4"/>
  <c r="AW422" i="4"/>
  <c r="BO422" i="4"/>
  <c r="AA422" i="4"/>
  <c r="AX422" i="4"/>
  <c r="BT422" i="4"/>
  <c r="AG422" i="4"/>
  <c r="AY422" i="4"/>
  <c r="BU422" i="4"/>
  <c r="AI422" i="4"/>
  <c r="BF422" i="4"/>
  <c r="AH422" i="4"/>
  <c r="AO422" i="4"/>
  <c r="BE422" i="4"/>
  <c r="BG422" i="4"/>
  <c r="S422" i="4"/>
  <c r="T414" i="4"/>
  <c r="AB414" i="4"/>
  <c r="AJ414" i="4"/>
  <c r="AR414" i="4"/>
  <c r="AZ414" i="4"/>
  <c r="BH414" i="4"/>
  <c r="BP414" i="4"/>
  <c r="U414" i="4"/>
  <c r="AC414" i="4"/>
  <c r="AK414" i="4"/>
  <c r="AS414" i="4"/>
  <c r="BA414" i="4"/>
  <c r="BI414" i="4"/>
  <c r="V414" i="4"/>
  <c r="AD414" i="4"/>
  <c r="AL414" i="4"/>
  <c r="AT414" i="4"/>
  <c r="BB414" i="4"/>
  <c r="BJ414" i="4"/>
  <c r="BQ414" i="4"/>
  <c r="W414" i="4"/>
  <c r="AE414" i="4"/>
  <c r="AM414" i="4"/>
  <c r="AU414" i="4"/>
  <c r="BC414" i="4"/>
  <c r="BK414" i="4"/>
  <c r="BR414" i="4"/>
  <c r="X414" i="4"/>
  <c r="AF414" i="4"/>
  <c r="AN414" i="4"/>
  <c r="AV414" i="4"/>
  <c r="BD414" i="4"/>
  <c r="BL414" i="4"/>
  <c r="BS414" i="4"/>
  <c r="Z414" i="4"/>
  <c r="AH414" i="4"/>
  <c r="AP414" i="4"/>
  <c r="AX414" i="4"/>
  <c r="BF414" i="4"/>
  <c r="BN414" i="4"/>
  <c r="BU414" i="4"/>
  <c r="AW414" i="4"/>
  <c r="AY414" i="4"/>
  <c r="Y414" i="4"/>
  <c r="BE414" i="4"/>
  <c r="AA414" i="4"/>
  <c r="BG414" i="4"/>
  <c r="AG414" i="4"/>
  <c r="BM414" i="4"/>
  <c r="AO414" i="4"/>
  <c r="BT414" i="4"/>
  <c r="AI414" i="4"/>
  <c r="AQ414" i="4"/>
  <c r="BO414" i="4"/>
  <c r="S414" i="4"/>
  <c r="T406" i="4"/>
  <c r="AB406" i="4"/>
  <c r="AJ406" i="4"/>
  <c r="AR406" i="4"/>
  <c r="AZ406" i="4"/>
  <c r="BH406" i="4"/>
  <c r="BP406" i="4"/>
  <c r="U406" i="4"/>
  <c r="AC406" i="4"/>
  <c r="AK406" i="4"/>
  <c r="AS406" i="4"/>
  <c r="BA406" i="4"/>
  <c r="BI406" i="4"/>
  <c r="V406" i="4"/>
  <c r="AD406" i="4"/>
  <c r="AL406" i="4"/>
  <c r="AT406" i="4"/>
  <c r="BB406" i="4"/>
  <c r="BJ406" i="4"/>
  <c r="BQ406" i="4"/>
  <c r="W406" i="4"/>
  <c r="AE406" i="4"/>
  <c r="AM406" i="4"/>
  <c r="AU406" i="4"/>
  <c r="BC406" i="4"/>
  <c r="BK406" i="4"/>
  <c r="BR406" i="4"/>
  <c r="X406" i="4"/>
  <c r="AF406" i="4"/>
  <c r="AN406" i="4"/>
  <c r="AV406" i="4"/>
  <c r="BD406" i="4"/>
  <c r="BL406" i="4"/>
  <c r="BS406" i="4"/>
  <c r="Z406" i="4"/>
  <c r="AH406" i="4"/>
  <c r="AP406" i="4"/>
  <c r="AX406" i="4"/>
  <c r="BF406" i="4"/>
  <c r="BN406" i="4"/>
  <c r="BU406" i="4"/>
  <c r="AO406" i="4"/>
  <c r="BT406" i="4"/>
  <c r="AQ406" i="4"/>
  <c r="AW406" i="4"/>
  <c r="AY406" i="4"/>
  <c r="Y406" i="4"/>
  <c r="BE406" i="4"/>
  <c r="AG406" i="4"/>
  <c r="BM406" i="4"/>
  <c r="AA406" i="4"/>
  <c r="AI406" i="4"/>
  <c r="BG406" i="4"/>
  <c r="BO406" i="4"/>
  <c r="S406" i="4"/>
  <c r="X394" i="4"/>
  <c r="AF394" i="4"/>
  <c r="AN394" i="4"/>
  <c r="AV394" i="4"/>
  <c r="BD394" i="4"/>
  <c r="BL394" i="4"/>
  <c r="BS394" i="4"/>
  <c r="Y394" i="4"/>
  <c r="AG394" i="4"/>
  <c r="AO394" i="4"/>
  <c r="AW394" i="4"/>
  <c r="BE394" i="4"/>
  <c r="BM394" i="4"/>
  <c r="BT394" i="4"/>
  <c r="Z394" i="4"/>
  <c r="AH394" i="4"/>
  <c r="AP394" i="4"/>
  <c r="AX394" i="4"/>
  <c r="BF394" i="4"/>
  <c r="BN394" i="4"/>
  <c r="BU394" i="4"/>
  <c r="AA394" i="4"/>
  <c r="AI394" i="4"/>
  <c r="AQ394" i="4"/>
  <c r="AY394" i="4"/>
  <c r="BG394" i="4"/>
  <c r="BO394" i="4"/>
  <c r="T394" i="4"/>
  <c r="AB394" i="4"/>
  <c r="AJ394" i="4"/>
  <c r="AR394" i="4"/>
  <c r="AZ394" i="4"/>
  <c r="BH394" i="4"/>
  <c r="BP394" i="4"/>
  <c r="V394" i="4"/>
  <c r="AD394" i="4"/>
  <c r="AL394" i="4"/>
  <c r="AT394" i="4"/>
  <c r="BB394" i="4"/>
  <c r="BJ394" i="4"/>
  <c r="BQ394" i="4"/>
  <c r="AC394" i="4"/>
  <c r="BI394" i="4"/>
  <c r="AE394" i="4"/>
  <c r="BK394" i="4"/>
  <c r="AK394" i="4"/>
  <c r="AM394" i="4"/>
  <c r="BR394" i="4"/>
  <c r="AS394" i="4"/>
  <c r="U394" i="4"/>
  <c r="BA394" i="4"/>
  <c r="AU394" i="4"/>
  <c r="BC394" i="4"/>
  <c r="W394" i="4"/>
  <c r="S394" i="4"/>
  <c r="T390" i="4"/>
  <c r="AB390" i="4"/>
  <c r="AJ390" i="4"/>
  <c r="AR390" i="4"/>
  <c r="AZ390" i="4"/>
  <c r="BH390" i="4"/>
  <c r="BP390" i="4"/>
  <c r="X390" i="4"/>
  <c r="AF390" i="4"/>
  <c r="AN390" i="4"/>
  <c r="AV390" i="4"/>
  <c r="BD390" i="4"/>
  <c r="BL390" i="4"/>
  <c r="BS390" i="4"/>
  <c r="U390" i="4"/>
  <c r="AE390" i="4"/>
  <c r="AP390" i="4"/>
  <c r="BA390" i="4"/>
  <c r="BK390" i="4"/>
  <c r="BU390" i="4"/>
  <c r="V390" i="4"/>
  <c r="AG390" i="4"/>
  <c r="AQ390" i="4"/>
  <c r="BB390" i="4"/>
  <c r="BM390" i="4"/>
  <c r="W390" i="4"/>
  <c r="AH390" i="4"/>
  <c r="AS390" i="4"/>
  <c r="BC390" i="4"/>
  <c r="BN390" i="4"/>
  <c r="Y390" i="4"/>
  <c r="AI390" i="4"/>
  <c r="AT390" i="4"/>
  <c r="BE390" i="4"/>
  <c r="BO390" i="4"/>
  <c r="Z390" i="4"/>
  <c r="AK390" i="4"/>
  <c r="AU390" i="4"/>
  <c r="BF390" i="4"/>
  <c r="AC390" i="4"/>
  <c r="AM390" i="4"/>
  <c r="AX390" i="4"/>
  <c r="BI390" i="4"/>
  <c r="BR390" i="4"/>
  <c r="AW390" i="4"/>
  <c r="AY390" i="4"/>
  <c r="BG390" i="4"/>
  <c r="BJ390" i="4"/>
  <c r="AA390" i="4"/>
  <c r="BQ390" i="4"/>
  <c r="AL390" i="4"/>
  <c r="AD390" i="4"/>
  <c r="AO390" i="4"/>
  <c r="BT390" i="4"/>
  <c r="S390" i="4"/>
  <c r="Z382" i="4"/>
  <c r="AH382" i="4"/>
  <c r="AP382" i="4"/>
  <c r="AX382" i="4"/>
  <c r="BF382" i="4"/>
  <c r="BN382" i="4"/>
  <c r="BU382" i="4"/>
  <c r="AA382" i="4"/>
  <c r="AI382" i="4"/>
  <c r="AQ382" i="4"/>
  <c r="AY382" i="4"/>
  <c r="BG382" i="4"/>
  <c r="BO382" i="4"/>
  <c r="T382" i="4"/>
  <c r="AB382" i="4"/>
  <c r="AJ382" i="4"/>
  <c r="AR382" i="4"/>
  <c r="AZ382" i="4"/>
  <c r="BH382" i="4"/>
  <c r="BP382" i="4"/>
  <c r="U382" i="4"/>
  <c r="AC382" i="4"/>
  <c r="AK382" i="4"/>
  <c r="AS382" i="4"/>
  <c r="BA382" i="4"/>
  <c r="BI382" i="4"/>
  <c r="V382" i="4"/>
  <c r="AD382" i="4"/>
  <c r="AL382" i="4"/>
  <c r="AT382" i="4"/>
  <c r="BB382" i="4"/>
  <c r="BJ382" i="4"/>
  <c r="BQ382" i="4"/>
  <c r="X382" i="4"/>
  <c r="AF382" i="4"/>
  <c r="AN382" i="4"/>
  <c r="AV382" i="4"/>
  <c r="BD382" i="4"/>
  <c r="BL382" i="4"/>
  <c r="BS382" i="4"/>
  <c r="W382" i="4"/>
  <c r="BC382" i="4"/>
  <c r="Y382" i="4"/>
  <c r="BE382" i="4"/>
  <c r="AE382" i="4"/>
  <c r="BK382" i="4"/>
  <c r="AG382" i="4"/>
  <c r="BM382" i="4"/>
  <c r="AM382" i="4"/>
  <c r="BR382" i="4"/>
  <c r="AU382" i="4"/>
  <c r="BT382" i="4"/>
  <c r="AO382" i="4"/>
  <c r="AW382" i="4"/>
  <c r="S382" i="4"/>
  <c r="Z374" i="4"/>
  <c r="AH374" i="4"/>
  <c r="AP374" i="4"/>
  <c r="AX374" i="4"/>
  <c r="BF374" i="4"/>
  <c r="BN374" i="4"/>
  <c r="BU374" i="4"/>
  <c r="AA374" i="4"/>
  <c r="AI374" i="4"/>
  <c r="AQ374" i="4"/>
  <c r="AY374" i="4"/>
  <c r="BG374" i="4"/>
  <c r="BO374" i="4"/>
  <c r="T374" i="4"/>
  <c r="AB374" i="4"/>
  <c r="AJ374" i="4"/>
  <c r="AR374" i="4"/>
  <c r="AZ374" i="4"/>
  <c r="BH374" i="4"/>
  <c r="BP374" i="4"/>
  <c r="U374" i="4"/>
  <c r="AC374" i="4"/>
  <c r="AK374" i="4"/>
  <c r="AS374" i="4"/>
  <c r="BA374" i="4"/>
  <c r="BI374" i="4"/>
  <c r="V374" i="4"/>
  <c r="AD374" i="4"/>
  <c r="AL374" i="4"/>
  <c r="AT374" i="4"/>
  <c r="BB374" i="4"/>
  <c r="BJ374" i="4"/>
  <c r="BQ374" i="4"/>
  <c r="X374" i="4"/>
  <c r="AF374" i="4"/>
  <c r="AN374" i="4"/>
  <c r="AV374" i="4"/>
  <c r="BD374" i="4"/>
  <c r="BL374" i="4"/>
  <c r="BS374" i="4"/>
  <c r="AU374" i="4"/>
  <c r="AW374" i="4"/>
  <c r="W374" i="4"/>
  <c r="BC374" i="4"/>
  <c r="Y374" i="4"/>
  <c r="BE374" i="4"/>
  <c r="AE374" i="4"/>
  <c r="BK374" i="4"/>
  <c r="AM374" i="4"/>
  <c r="BR374" i="4"/>
  <c r="AG374" i="4"/>
  <c r="AO374" i="4"/>
  <c r="BM374" i="4"/>
  <c r="BT374" i="4"/>
  <c r="Z366" i="4"/>
  <c r="AH366" i="4"/>
  <c r="AP366" i="4"/>
  <c r="AX366" i="4"/>
  <c r="BF366" i="4"/>
  <c r="BN366" i="4"/>
  <c r="BU366" i="4"/>
  <c r="AA366" i="4"/>
  <c r="AI366" i="4"/>
  <c r="AQ366" i="4"/>
  <c r="AY366" i="4"/>
  <c r="BG366" i="4"/>
  <c r="BO366" i="4"/>
  <c r="T366" i="4"/>
  <c r="AB366" i="4"/>
  <c r="AJ366" i="4"/>
  <c r="AR366" i="4"/>
  <c r="AZ366" i="4"/>
  <c r="BH366" i="4"/>
  <c r="BP366" i="4"/>
  <c r="U366" i="4"/>
  <c r="AC366" i="4"/>
  <c r="AK366" i="4"/>
  <c r="AS366" i="4"/>
  <c r="BA366" i="4"/>
  <c r="BI366" i="4"/>
  <c r="V366" i="4"/>
  <c r="AD366" i="4"/>
  <c r="AL366" i="4"/>
  <c r="AT366" i="4"/>
  <c r="BB366" i="4"/>
  <c r="BJ366" i="4"/>
  <c r="BQ366" i="4"/>
  <c r="X366" i="4"/>
  <c r="AF366" i="4"/>
  <c r="AN366" i="4"/>
  <c r="AV366" i="4"/>
  <c r="BD366" i="4"/>
  <c r="BL366" i="4"/>
  <c r="BS366" i="4"/>
  <c r="AM366" i="4"/>
  <c r="BR366" i="4"/>
  <c r="AO366" i="4"/>
  <c r="BT366" i="4"/>
  <c r="AU366" i="4"/>
  <c r="AW366" i="4"/>
  <c r="W366" i="4"/>
  <c r="BC366" i="4"/>
  <c r="AE366" i="4"/>
  <c r="BK366" i="4"/>
  <c r="BE366" i="4"/>
  <c r="BM366" i="4"/>
  <c r="Y366" i="4"/>
  <c r="AG366" i="4"/>
  <c r="S366" i="4"/>
  <c r="U353" i="4"/>
  <c r="AC353" i="4"/>
  <c r="AK353" i="4"/>
  <c r="AS353" i="4"/>
  <c r="BA353" i="4"/>
  <c r="BI353" i="4"/>
  <c r="V353" i="4"/>
  <c r="AD353" i="4"/>
  <c r="AL353" i="4"/>
  <c r="AT353" i="4"/>
  <c r="BB353" i="4"/>
  <c r="BJ353" i="4"/>
  <c r="BQ353" i="4"/>
  <c r="W353" i="4"/>
  <c r="AE353" i="4"/>
  <c r="AM353" i="4"/>
  <c r="AU353" i="4"/>
  <c r="BC353" i="4"/>
  <c r="BK353" i="4"/>
  <c r="BR353" i="4"/>
  <c r="X353" i="4"/>
  <c r="AF353" i="4"/>
  <c r="AN353" i="4"/>
  <c r="AV353" i="4"/>
  <c r="BD353" i="4"/>
  <c r="BL353" i="4"/>
  <c r="BS353" i="4"/>
  <c r="Y353" i="4"/>
  <c r="AG353" i="4"/>
  <c r="AO353" i="4"/>
  <c r="AW353" i="4"/>
  <c r="BE353" i="4"/>
  <c r="BM353" i="4"/>
  <c r="BT353" i="4"/>
  <c r="AA353" i="4"/>
  <c r="AI353" i="4"/>
  <c r="AQ353" i="4"/>
  <c r="AY353" i="4"/>
  <c r="BG353" i="4"/>
  <c r="BO353" i="4"/>
  <c r="AX353" i="4"/>
  <c r="T353" i="4"/>
  <c r="AZ353" i="4"/>
  <c r="Z353" i="4"/>
  <c r="BF353" i="4"/>
  <c r="AB353" i="4"/>
  <c r="BH353" i="4"/>
  <c r="AH353" i="4"/>
  <c r="BN353" i="4"/>
  <c r="AP353" i="4"/>
  <c r="BU353" i="4"/>
  <c r="AJ353" i="4"/>
  <c r="AR353" i="4"/>
  <c r="BP353" i="4"/>
  <c r="S353" i="4"/>
  <c r="Z350" i="4"/>
  <c r="AH350" i="4"/>
  <c r="AP350" i="4"/>
  <c r="AX350" i="4"/>
  <c r="BF350" i="4"/>
  <c r="BN350" i="4"/>
  <c r="BU350" i="4"/>
  <c r="AA350" i="4"/>
  <c r="AI350" i="4"/>
  <c r="AQ350" i="4"/>
  <c r="AY350" i="4"/>
  <c r="BG350" i="4"/>
  <c r="BO350" i="4"/>
  <c r="T350" i="4"/>
  <c r="AB350" i="4"/>
  <c r="AJ350" i="4"/>
  <c r="AR350" i="4"/>
  <c r="AZ350" i="4"/>
  <c r="BH350" i="4"/>
  <c r="BP350" i="4"/>
  <c r="U350" i="4"/>
  <c r="AC350" i="4"/>
  <c r="AK350" i="4"/>
  <c r="AS350" i="4"/>
  <c r="BA350" i="4"/>
  <c r="BI350" i="4"/>
  <c r="V350" i="4"/>
  <c r="AD350" i="4"/>
  <c r="AL350" i="4"/>
  <c r="AT350" i="4"/>
  <c r="BB350" i="4"/>
  <c r="BJ350" i="4"/>
  <c r="BQ350" i="4"/>
  <c r="X350" i="4"/>
  <c r="AF350" i="4"/>
  <c r="AN350" i="4"/>
  <c r="AV350" i="4"/>
  <c r="BD350" i="4"/>
  <c r="BL350" i="4"/>
  <c r="BS350" i="4"/>
  <c r="W350" i="4"/>
  <c r="BC350" i="4"/>
  <c r="Y350" i="4"/>
  <c r="BE350" i="4"/>
  <c r="AE350" i="4"/>
  <c r="BK350" i="4"/>
  <c r="AG350" i="4"/>
  <c r="BM350" i="4"/>
  <c r="AM350" i="4"/>
  <c r="BR350" i="4"/>
  <c r="AU350" i="4"/>
  <c r="AO350" i="4"/>
  <c r="AW350" i="4"/>
  <c r="BT350" i="4"/>
  <c r="S350" i="4"/>
  <c r="U342" i="4"/>
  <c r="AC342" i="4"/>
  <c r="AK342" i="4"/>
  <c r="AS342" i="4"/>
  <c r="BA342" i="4"/>
  <c r="BI342" i="4"/>
  <c r="V342" i="4"/>
  <c r="AD342" i="4"/>
  <c r="AL342" i="4"/>
  <c r="AT342" i="4"/>
  <c r="BB342" i="4"/>
  <c r="BJ342" i="4"/>
  <c r="BQ342" i="4"/>
  <c r="W342" i="4"/>
  <c r="AE342" i="4"/>
  <c r="AM342" i="4"/>
  <c r="AU342" i="4"/>
  <c r="BC342" i="4"/>
  <c r="BK342" i="4"/>
  <c r="BR342" i="4"/>
  <c r="X342" i="4"/>
  <c r="AF342" i="4"/>
  <c r="AN342" i="4"/>
  <c r="AV342" i="4"/>
  <c r="BD342" i="4"/>
  <c r="BL342" i="4"/>
  <c r="BS342" i="4"/>
  <c r="Y342" i="4"/>
  <c r="AG342" i="4"/>
  <c r="AO342" i="4"/>
  <c r="AW342" i="4"/>
  <c r="BE342" i="4"/>
  <c r="BM342" i="4"/>
  <c r="BT342" i="4"/>
  <c r="AA342" i="4"/>
  <c r="AI342" i="4"/>
  <c r="AQ342" i="4"/>
  <c r="AY342" i="4"/>
  <c r="BG342" i="4"/>
  <c r="BO342" i="4"/>
  <c r="AP342" i="4"/>
  <c r="BU342" i="4"/>
  <c r="AR342" i="4"/>
  <c r="AX342" i="4"/>
  <c r="T342" i="4"/>
  <c r="AZ342" i="4"/>
  <c r="Z342" i="4"/>
  <c r="BF342" i="4"/>
  <c r="AH342" i="4"/>
  <c r="BN342" i="4"/>
  <c r="BH342" i="4"/>
  <c r="BP342" i="4"/>
  <c r="AB342" i="4"/>
  <c r="AJ342" i="4"/>
  <c r="S342" i="4"/>
  <c r="U334" i="4"/>
  <c r="AC334" i="4"/>
  <c r="AK334" i="4"/>
  <c r="AS334" i="4"/>
  <c r="BA334" i="4"/>
  <c r="BI334" i="4"/>
  <c r="V334" i="4"/>
  <c r="AD334" i="4"/>
  <c r="AL334" i="4"/>
  <c r="AT334" i="4"/>
  <c r="BB334" i="4"/>
  <c r="BJ334" i="4"/>
  <c r="BQ334" i="4"/>
  <c r="W334" i="4"/>
  <c r="AE334" i="4"/>
  <c r="AM334" i="4"/>
  <c r="AU334" i="4"/>
  <c r="BC334" i="4"/>
  <c r="BK334" i="4"/>
  <c r="BR334" i="4"/>
  <c r="X334" i="4"/>
  <c r="AF334" i="4"/>
  <c r="AN334" i="4"/>
  <c r="AV334" i="4"/>
  <c r="BD334" i="4"/>
  <c r="BL334" i="4"/>
  <c r="BS334" i="4"/>
  <c r="Y334" i="4"/>
  <c r="AG334" i="4"/>
  <c r="AO334" i="4"/>
  <c r="AW334" i="4"/>
  <c r="BE334" i="4"/>
  <c r="BM334" i="4"/>
  <c r="BT334" i="4"/>
  <c r="AA334" i="4"/>
  <c r="AI334" i="4"/>
  <c r="AQ334" i="4"/>
  <c r="AY334" i="4"/>
  <c r="BG334" i="4"/>
  <c r="BO334" i="4"/>
  <c r="AH334" i="4"/>
  <c r="BN334" i="4"/>
  <c r="AJ334" i="4"/>
  <c r="BP334" i="4"/>
  <c r="AP334" i="4"/>
  <c r="BU334" i="4"/>
  <c r="AR334" i="4"/>
  <c r="AX334" i="4"/>
  <c r="Z334" i="4"/>
  <c r="BF334" i="4"/>
  <c r="T334" i="4"/>
  <c r="AB334" i="4"/>
  <c r="AZ334" i="4"/>
  <c r="BH334" i="4"/>
  <c r="S334" i="4"/>
  <c r="Y330" i="4"/>
  <c r="AG330" i="4"/>
  <c r="AO330" i="4"/>
  <c r="AW330" i="4"/>
  <c r="BE330" i="4"/>
  <c r="BM330" i="4"/>
  <c r="BT330" i="4"/>
  <c r="Z330" i="4"/>
  <c r="AH330" i="4"/>
  <c r="AP330" i="4"/>
  <c r="AX330" i="4"/>
  <c r="BF330" i="4"/>
  <c r="BN330" i="4"/>
  <c r="BU330" i="4"/>
  <c r="AA330" i="4"/>
  <c r="AI330" i="4"/>
  <c r="AQ330" i="4"/>
  <c r="AY330" i="4"/>
  <c r="BG330" i="4"/>
  <c r="BO330" i="4"/>
  <c r="T330" i="4"/>
  <c r="AB330" i="4"/>
  <c r="AJ330" i="4"/>
  <c r="AR330" i="4"/>
  <c r="AZ330" i="4"/>
  <c r="BH330" i="4"/>
  <c r="BP330" i="4"/>
  <c r="U330" i="4"/>
  <c r="AC330" i="4"/>
  <c r="AK330" i="4"/>
  <c r="AS330" i="4"/>
  <c r="BA330" i="4"/>
  <c r="BI330" i="4"/>
  <c r="W330" i="4"/>
  <c r="AE330" i="4"/>
  <c r="AM330" i="4"/>
  <c r="AU330" i="4"/>
  <c r="BC330" i="4"/>
  <c r="BK330" i="4"/>
  <c r="BR330" i="4"/>
  <c r="AD330" i="4"/>
  <c r="BJ330" i="4"/>
  <c r="AF330" i="4"/>
  <c r="BL330" i="4"/>
  <c r="AL330" i="4"/>
  <c r="BQ330" i="4"/>
  <c r="AN330" i="4"/>
  <c r="BS330" i="4"/>
  <c r="AT330" i="4"/>
  <c r="V330" i="4"/>
  <c r="BB330" i="4"/>
  <c r="AV330" i="4"/>
  <c r="X330" i="4"/>
  <c r="BD330" i="4"/>
  <c r="S330" i="4"/>
  <c r="U318" i="4"/>
  <c r="AC318" i="4"/>
  <c r="AK318" i="4"/>
  <c r="AS318" i="4"/>
  <c r="BA318" i="4"/>
  <c r="BI318" i="4"/>
  <c r="V318" i="4"/>
  <c r="AD318" i="4"/>
  <c r="AL318" i="4"/>
  <c r="AT318" i="4"/>
  <c r="BB318" i="4"/>
  <c r="BJ318" i="4"/>
  <c r="BQ318" i="4"/>
  <c r="W318" i="4"/>
  <c r="AE318" i="4"/>
  <c r="AM318" i="4"/>
  <c r="AU318" i="4"/>
  <c r="BC318" i="4"/>
  <c r="BK318" i="4"/>
  <c r="BR318" i="4"/>
  <c r="X318" i="4"/>
  <c r="AF318" i="4"/>
  <c r="AN318" i="4"/>
  <c r="AV318" i="4"/>
  <c r="BD318" i="4"/>
  <c r="BL318" i="4"/>
  <c r="BS318" i="4"/>
  <c r="Y318" i="4"/>
  <c r="AG318" i="4"/>
  <c r="AO318" i="4"/>
  <c r="AW318" i="4"/>
  <c r="BE318" i="4"/>
  <c r="BM318" i="4"/>
  <c r="BT318" i="4"/>
  <c r="AA318" i="4"/>
  <c r="AI318" i="4"/>
  <c r="AQ318" i="4"/>
  <c r="AY318" i="4"/>
  <c r="BG318" i="4"/>
  <c r="BO318" i="4"/>
  <c r="AX318" i="4"/>
  <c r="T318" i="4"/>
  <c r="AZ318" i="4"/>
  <c r="Z318" i="4"/>
  <c r="BF318" i="4"/>
  <c r="AB318" i="4"/>
  <c r="BH318" i="4"/>
  <c r="AH318" i="4"/>
  <c r="BN318" i="4"/>
  <c r="AP318" i="4"/>
  <c r="BU318" i="4"/>
  <c r="AJ318" i="4"/>
  <c r="BP318" i="4"/>
  <c r="AR318" i="4"/>
  <c r="S318" i="4"/>
  <c r="X310" i="4"/>
  <c r="AF310" i="4"/>
  <c r="AN310" i="4"/>
  <c r="AV310" i="4"/>
  <c r="BD310" i="4"/>
  <c r="BL310" i="4"/>
  <c r="BS310" i="4"/>
  <c r="V310" i="4"/>
  <c r="AE310" i="4"/>
  <c r="AO310" i="4"/>
  <c r="AX310" i="4"/>
  <c r="BG310" i="4"/>
  <c r="BP310" i="4"/>
  <c r="W310" i="4"/>
  <c r="AG310" i="4"/>
  <c r="AP310" i="4"/>
  <c r="AY310" i="4"/>
  <c r="BH310" i="4"/>
  <c r="Y310" i="4"/>
  <c r="AH310" i="4"/>
  <c r="AQ310" i="4"/>
  <c r="AZ310" i="4"/>
  <c r="BI310" i="4"/>
  <c r="BQ310" i="4"/>
  <c r="Z310" i="4"/>
  <c r="AI310" i="4"/>
  <c r="AR310" i="4"/>
  <c r="BA310" i="4"/>
  <c r="BJ310" i="4"/>
  <c r="BR310" i="4"/>
  <c r="AA310" i="4"/>
  <c r="AJ310" i="4"/>
  <c r="AS310" i="4"/>
  <c r="BB310" i="4"/>
  <c r="BK310" i="4"/>
  <c r="BT310" i="4"/>
  <c r="T310" i="4"/>
  <c r="AC310" i="4"/>
  <c r="AL310" i="4"/>
  <c r="AU310" i="4"/>
  <c r="BE310" i="4"/>
  <c r="BN310" i="4"/>
  <c r="AK310" i="4"/>
  <c r="BU310" i="4"/>
  <c r="AM310" i="4"/>
  <c r="AT310" i="4"/>
  <c r="AW310" i="4"/>
  <c r="BC310" i="4"/>
  <c r="AB310" i="4"/>
  <c r="BM310" i="4"/>
  <c r="U310" i="4"/>
  <c r="AD310" i="4"/>
  <c r="BF310" i="4"/>
  <c r="BO310" i="4"/>
  <c r="S310" i="4"/>
  <c r="V302" i="4"/>
  <c r="AD302" i="4"/>
  <c r="AL302" i="4"/>
  <c r="AT302" i="4"/>
  <c r="BB302" i="4"/>
  <c r="BJ302" i="4"/>
  <c r="BQ302" i="4"/>
  <c r="W302" i="4"/>
  <c r="AE302" i="4"/>
  <c r="AM302" i="4"/>
  <c r="AU302" i="4"/>
  <c r="BC302" i="4"/>
  <c r="BK302" i="4"/>
  <c r="BR302" i="4"/>
  <c r="X302" i="4"/>
  <c r="AF302" i="4"/>
  <c r="AN302" i="4"/>
  <c r="AV302" i="4"/>
  <c r="BD302" i="4"/>
  <c r="BL302" i="4"/>
  <c r="BS302" i="4"/>
  <c r="Y302" i="4"/>
  <c r="AG302" i="4"/>
  <c r="AO302" i="4"/>
  <c r="AW302" i="4"/>
  <c r="BE302" i="4"/>
  <c r="BM302" i="4"/>
  <c r="BT302" i="4"/>
  <c r="Z302" i="4"/>
  <c r="AH302" i="4"/>
  <c r="AP302" i="4"/>
  <c r="AX302" i="4"/>
  <c r="BF302" i="4"/>
  <c r="BN302" i="4"/>
  <c r="BU302" i="4"/>
  <c r="T302" i="4"/>
  <c r="AB302" i="4"/>
  <c r="AJ302" i="4"/>
  <c r="AR302" i="4"/>
  <c r="AZ302" i="4"/>
  <c r="BH302" i="4"/>
  <c r="BP302" i="4"/>
  <c r="AI302" i="4"/>
  <c r="BO302" i="4"/>
  <c r="AK302" i="4"/>
  <c r="AQ302" i="4"/>
  <c r="AS302" i="4"/>
  <c r="AY302" i="4"/>
  <c r="AA302" i="4"/>
  <c r="BG302" i="4"/>
  <c r="BA302" i="4"/>
  <c r="BI302" i="4"/>
  <c r="U302" i="4"/>
  <c r="AC302" i="4"/>
  <c r="S302" i="4"/>
  <c r="V294" i="4"/>
  <c r="AD294" i="4"/>
  <c r="AL294" i="4"/>
  <c r="AT294" i="4"/>
  <c r="BB294" i="4"/>
  <c r="BJ294" i="4"/>
  <c r="BQ294" i="4"/>
  <c r="W294" i="4"/>
  <c r="AE294" i="4"/>
  <c r="AM294" i="4"/>
  <c r="AU294" i="4"/>
  <c r="BC294" i="4"/>
  <c r="BK294" i="4"/>
  <c r="BR294" i="4"/>
  <c r="X294" i="4"/>
  <c r="AF294" i="4"/>
  <c r="AN294" i="4"/>
  <c r="AV294" i="4"/>
  <c r="BD294" i="4"/>
  <c r="BL294" i="4"/>
  <c r="BS294" i="4"/>
  <c r="Y294" i="4"/>
  <c r="AG294" i="4"/>
  <c r="AO294" i="4"/>
  <c r="AW294" i="4"/>
  <c r="BE294" i="4"/>
  <c r="BM294" i="4"/>
  <c r="BT294" i="4"/>
  <c r="Z294" i="4"/>
  <c r="AH294" i="4"/>
  <c r="AP294" i="4"/>
  <c r="AX294" i="4"/>
  <c r="BF294" i="4"/>
  <c r="BN294" i="4"/>
  <c r="BU294" i="4"/>
  <c r="T294" i="4"/>
  <c r="AB294" i="4"/>
  <c r="AJ294" i="4"/>
  <c r="AR294" i="4"/>
  <c r="AZ294" i="4"/>
  <c r="BH294" i="4"/>
  <c r="BP294" i="4"/>
  <c r="AA294" i="4"/>
  <c r="BG294" i="4"/>
  <c r="AC294" i="4"/>
  <c r="BI294" i="4"/>
  <c r="AI294" i="4"/>
  <c r="BO294" i="4"/>
  <c r="AK294" i="4"/>
  <c r="AQ294" i="4"/>
  <c r="AY294" i="4"/>
  <c r="U294" i="4"/>
  <c r="AS294" i="4"/>
  <c r="BA294" i="4"/>
  <c r="S294" i="4"/>
  <c r="V286" i="4"/>
  <c r="AD286" i="4"/>
  <c r="AL286" i="4"/>
  <c r="AT286" i="4"/>
  <c r="BB286" i="4"/>
  <c r="BJ286" i="4"/>
  <c r="BQ286" i="4"/>
  <c r="W286" i="4"/>
  <c r="AE286" i="4"/>
  <c r="AM286" i="4"/>
  <c r="AU286" i="4"/>
  <c r="BC286" i="4"/>
  <c r="BK286" i="4"/>
  <c r="BR286" i="4"/>
  <c r="X286" i="4"/>
  <c r="AF286" i="4"/>
  <c r="AN286" i="4"/>
  <c r="AV286" i="4"/>
  <c r="BD286" i="4"/>
  <c r="BL286" i="4"/>
  <c r="BS286" i="4"/>
  <c r="Y286" i="4"/>
  <c r="AG286" i="4"/>
  <c r="AO286" i="4"/>
  <c r="AW286" i="4"/>
  <c r="BE286" i="4"/>
  <c r="BM286" i="4"/>
  <c r="BT286" i="4"/>
  <c r="Z286" i="4"/>
  <c r="AH286" i="4"/>
  <c r="AP286" i="4"/>
  <c r="AX286" i="4"/>
  <c r="BF286" i="4"/>
  <c r="BN286" i="4"/>
  <c r="BU286" i="4"/>
  <c r="T286" i="4"/>
  <c r="AB286" i="4"/>
  <c r="AJ286" i="4"/>
  <c r="AR286" i="4"/>
  <c r="AZ286" i="4"/>
  <c r="BH286" i="4"/>
  <c r="BP286" i="4"/>
  <c r="AY286" i="4"/>
  <c r="U286" i="4"/>
  <c r="BA286" i="4"/>
  <c r="AA286" i="4"/>
  <c r="BG286" i="4"/>
  <c r="AC286" i="4"/>
  <c r="BI286" i="4"/>
  <c r="AI286" i="4"/>
  <c r="BO286" i="4"/>
  <c r="AQ286" i="4"/>
  <c r="AK286" i="4"/>
  <c r="AS286" i="4"/>
  <c r="S286" i="4"/>
  <c r="V278" i="4"/>
  <c r="AD278" i="4"/>
  <c r="AL278" i="4"/>
  <c r="AT278" i="4"/>
  <c r="BB278" i="4"/>
  <c r="BJ278" i="4"/>
  <c r="BQ278" i="4"/>
  <c r="W278" i="4"/>
  <c r="AE278" i="4"/>
  <c r="AM278" i="4"/>
  <c r="AU278" i="4"/>
  <c r="BC278" i="4"/>
  <c r="BK278" i="4"/>
  <c r="BR278" i="4"/>
  <c r="X278" i="4"/>
  <c r="AF278" i="4"/>
  <c r="AN278" i="4"/>
  <c r="AV278" i="4"/>
  <c r="BD278" i="4"/>
  <c r="BL278" i="4"/>
  <c r="BS278" i="4"/>
  <c r="Y278" i="4"/>
  <c r="AG278" i="4"/>
  <c r="AO278" i="4"/>
  <c r="AW278" i="4"/>
  <c r="BE278" i="4"/>
  <c r="BM278" i="4"/>
  <c r="BT278" i="4"/>
  <c r="Z278" i="4"/>
  <c r="AH278" i="4"/>
  <c r="AP278" i="4"/>
  <c r="AX278" i="4"/>
  <c r="BF278" i="4"/>
  <c r="BN278" i="4"/>
  <c r="BU278" i="4"/>
  <c r="T278" i="4"/>
  <c r="AB278" i="4"/>
  <c r="AJ278" i="4"/>
  <c r="AR278" i="4"/>
  <c r="AZ278" i="4"/>
  <c r="BH278" i="4"/>
  <c r="BP278" i="4"/>
  <c r="AQ278" i="4"/>
  <c r="AS278" i="4"/>
  <c r="AY278" i="4"/>
  <c r="U278" i="4"/>
  <c r="BA278" i="4"/>
  <c r="AA278" i="4"/>
  <c r="BG278" i="4"/>
  <c r="AI278" i="4"/>
  <c r="BO278" i="4"/>
  <c r="AC278" i="4"/>
  <c r="BI278" i="4"/>
  <c r="AK278" i="4"/>
  <c r="S278" i="4"/>
  <c r="X249" i="4"/>
  <c r="AF249" i="4"/>
  <c r="AN249" i="4"/>
  <c r="AV249" i="4"/>
  <c r="BD249" i="4"/>
  <c r="BL249" i="4"/>
  <c r="BS249" i="4"/>
  <c r="Y249" i="4"/>
  <c r="AG249" i="4"/>
  <c r="AO249" i="4"/>
  <c r="AW249" i="4"/>
  <c r="BE249" i="4"/>
  <c r="BM249" i="4"/>
  <c r="BT249" i="4"/>
  <c r="Z249" i="4"/>
  <c r="AH249" i="4"/>
  <c r="AP249" i="4"/>
  <c r="AX249" i="4"/>
  <c r="BF249" i="4"/>
  <c r="BN249" i="4"/>
  <c r="BU249" i="4"/>
  <c r="AA249" i="4"/>
  <c r="AI249" i="4"/>
  <c r="AQ249" i="4"/>
  <c r="AY249" i="4"/>
  <c r="BG249" i="4"/>
  <c r="BO249" i="4"/>
  <c r="T249" i="4"/>
  <c r="AB249" i="4"/>
  <c r="AJ249" i="4"/>
  <c r="AR249" i="4"/>
  <c r="AZ249" i="4"/>
  <c r="BH249" i="4"/>
  <c r="BP249" i="4"/>
  <c r="V249" i="4"/>
  <c r="AD249" i="4"/>
  <c r="AL249" i="4"/>
  <c r="AT249" i="4"/>
  <c r="BB249" i="4"/>
  <c r="BJ249" i="4"/>
  <c r="BQ249" i="4"/>
  <c r="AC249" i="4"/>
  <c r="BI249" i="4"/>
  <c r="AE249" i="4"/>
  <c r="BK249" i="4"/>
  <c r="AK249" i="4"/>
  <c r="AM249" i="4"/>
  <c r="BR249" i="4"/>
  <c r="AS249" i="4"/>
  <c r="U249" i="4"/>
  <c r="BA249" i="4"/>
  <c r="AU249" i="4"/>
  <c r="BC249" i="4"/>
  <c r="W249" i="4"/>
  <c r="S249" i="4"/>
  <c r="T269" i="4"/>
  <c r="AB269" i="4"/>
  <c r="AJ269" i="4"/>
  <c r="AR269" i="4"/>
  <c r="AZ269" i="4"/>
  <c r="BH269" i="4"/>
  <c r="BP269" i="4"/>
  <c r="U269" i="4"/>
  <c r="AC269" i="4"/>
  <c r="AK269" i="4"/>
  <c r="AS269" i="4"/>
  <c r="BA269" i="4"/>
  <c r="BI269" i="4"/>
  <c r="V269" i="4"/>
  <c r="AD269" i="4"/>
  <c r="AL269" i="4"/>
  <c r="AT269" i="4"/>
  <c r="BB269" i="4"/>
  <c r="BJ269" i="4"/>
  <c r="BQ269" i="4"/>
  <c r="W269" i="4"/>
  <c r="AE269" i="4"/>
  <c r="AM269" i="4"/>
  <c r="AU269" i="4"/>
  <c r="BC269" i="4"/>
  <c r="BK269" i="4"/>
  <c r="BR269" i="4"/>
  <c r="X269" i="4"/>
  <c r="AF269" i="4"/>
  <c r="AN269" i="4"/>
  <c r="AV269" i="4"/>
  <c r="BD269" i="4"/>
  <c r="BL269" i="4"/>
  <c r="BS269" i="4"/>
  <c r="Z269" i="4"/>
  <c r="AH269" i="4"/>
  <c r="AP269" i="4"/>
  <c r="AX269" i="4"/>
  <c r="BF269" i="4"/>
  <c r="BN269" i="4"/>
  <c r="BU269" i="4"/>
  <c r="AW269" i="4"/>
  <c r="AY269" i="4"/>
  <c r="Y269" i="4"/>
  <c r="BE269" i="4"/>
  <c r="AA269" i="4"/>
  <c r="BG269" i="4"/>
  <c r="AG269" i="4"/>
  <c r="BM269" i="4"/>
  <c r="AO269" i="4"/>
  <c r="BT269" i="4"/>
  <c r="AI269" i="4"/>
  <c r="BO269" i="4"/>
  <c r="AQ269" i="4"/>
  <c r="S269" i="4"/>
  <c r="T261" i="4"/>
  <c r="AB261" i="4"/>
  <c r="AJ261" i="4"/>
  <c r="AR261" i="4"/>
  <c r="AZ261" i="4"/>
  <c r="BH261" i="4"/>
  <c r="BP261" i="4"/>
  <c r="U261" i="4"/>
  <c r="AC261" i="4"/>
  <c r="AK261" i="4"/>
  <c r="AS261" i="4"/>
  <c r="BA261" i="4"/>
  <c r="BI261" i="4"/>
  <c r="V261" i="4"/>
  <c r="AD261" i="4"/>
  <c r="AL261" i="4"/>
  <c r="AT261" i="4"/>
  <c r="BB261" i="4"/>
  <c r="BJ261" i="4"/>
  <c r="BQ261" i="4"/>
  <c r="W261" i="4"/>
  <c r="AE261" i="4"/>
  <c r="AM261" i="4"/>
  <c r="AU261" i="4"/>
  <c r="BC261" i="4"/>
  <c r="BK261" i="4"/>
  <c r="BR261" i="4"/>
  <c r="X261" i="4"/>
  <c r="AF261" i="4"/>
  <c r="AN261" i="4"/>
  <c r="AV261" i="4"/>
  <c r="BD261" i="4"/>
  <c r="BL261" i="4"/>
  <c r="BS261" i="4"/>
  <c r="Z261" i="4"/>
  <c r="AH261" i="4"/>
  <c r="AP261" i="4"/>
  <c r="AX261" i="4"/>
  <c r="BF261" i="4"/>
  <c r="BN261" i="4"/>
  <c r="BU261" i="4"/>
  <c r="AO261" i="4"/>
  <c r="BT261" i="4"/>
  <c r="AQ261" i="4"/>
  <c r="AW261" i="4"/>
  <c r="AY261" i="4"/>
  <c r="Y261" i="4"/>
  <c r="BE261" i="4"/>
  <c r="AG261" i="4"/>
  <c r="BM261" i="4"/>
  <c r="AA261" i="4"/>
  <c r="AI261" i="4"/>
  <c r="BG261" i="4"/>
  <c r="BO261" i="4"/>
  <c r="S261" i="4"/>
  <c r="T253" i="4"/>
  <c r="AB253" i="4"/>
  <c r="AJ253" i="4"/>
  <c r="AR253" i="4"/>
  <c r="AZ253" i="4"/>
  <c r="BH253" i="4"/>
  <c r="BP253" i="4"/>
  <c r="U253" i="4"/>
  <c r="AC253" i="4"/>
  <c r="AK253" i="4"/>
  <c r="AS253" i="4"/>
  <c r="BA253" i="4"/>
  <c r="BI253" i="4"/>
  <c r="V253" i="4"/>
  <c r="AD253" i="4"/>
  <c r="AL253" i="4"/>
  <c r="AT253" i="4"/>
  <c r="BB253" i="4"/>
  <c r="BJ253" i="4"/>
  <c r="BQ253" i="4"/>
  <c r="W253" i="4"/>
  <c r="AE253" i="4"/>
  <c r="AM253" i="4"/>
  <c r="AU253" i="4"/>
  <c r="BC253" i="4"/>
  <c r="BK253" i="4"/>
  <c r="BR253" i="4"/>
  <c r="X253" i="4"/>
  <c r="AF253" i="4"/>
  <c r="AN253" i="4"/>
  <c r="AV253" i="4"/>
  <c r="BD253" i="4"/>
  <c r="BL253" i="4"/>
  <c r="BS253" i="4"/>
  <c r="Z253" i="4"/>
  <c r="AH253" i="4"/>
  <c r="AP253" i="4"/>
  <c r="AX253" i="4"/>
  <c r="BF253" i="4"/>
  <c r="BN253" i="4"/>
  <c r="BU253" i="4"/>
  <c r="AG253" i="4"/>
  <c r="BM253" i="4"/>
  <c r="AI253" i="4"/>
  <c r="BO253" i="4"/>
  <c r="AO253" i="4"/>
  <c r="BT253" i="4"/>
  <c r="AQ253" i="4"/>
  <c r="AW253" i="4"/>
  <c r="Y253" i="4"/>
  <c r="BE253" i="4"/>
  <c r="AY253" i="4"/>
  <c r="AA253" i="4"/>
  <c r="BG253" i="4"/>
  <c r="S253" i="4"/>
  <c r="X234" i="4"/>
  <c r="AF234" i="4"/>
  <c r="AN234" i="4"/>
  <c r="AV234" i="4"/>
  <c r="BD234" i="4"/>
  <c r="BL234" i="4"/>
  <c r="BS234" i="4"/>
  <c r="AA234" i="4"/>
  <c r="AI234" i="4"/>
  <c r="AQ234" i="4"/>
  <c r="AY234" i="4"/>
  <c r="BG234" i="4"/>
  <c r="BO234" i="4"/>
  <c r="T234" i="4"/>
  <c r="AB234" i="4"/>
  <c r="AJ234" i="4"/>
  <c r="AR234" i="4"/>
  <c r="AZ234" i="4"/>
  <c r="BH234" i="4"/>
  <c r="BP234" i="4"/>
  <c r="U234" i="4"/>
  <c r="AC234" i="4"/>
  <c r="AK234" i="4"/>
  <c r="AS234" i="4"/>
  <c r="BA234" i="4"/>
  <c r="BI234" i="4"/>
  <c r="AE234" i="4"/>
  <c r="AU234" i="4"/>
  <c r="BK234" i="4"/>
  <c r="AG234" i="4"/>
  <c r="AW234" i="4"/>
  <c r="BM234" i="4"/>
  <c r="AH234" i="4"/>
  <c r="AX234" i="4"/>
  <c r="BN234" i="4"/>
  <c r="V234" i="4"/>
  <c r="AL234" i="4"/>
  <c r="BB234" i="4"/>
  <c r="BQ234" i="4"/>
  <c r="W234" i="4"/>
  <c r="AM234" i="4"/>
  <c r="BC234" i="4"/>
  <c r="BR234" i="4"/>
  <c r="Z234" i="4"/>
  <c r="AP234" i="4"/>
  <c r="BF234" i="4"/>
  <c r="BU234" i="4"/>
  <c r="Y234" i="4"/>
  <c r="AD234" i="4"/>
  <c r="AO234" i="4"/>
  <c r="AT234" i="4"/>
  <c r="BE234" i="4"/>
  <c r="BT234" i="4"/>
  <c r="BJ234" i="4"/>
  <c r="S234" i="4"/>
  <c r="Z236" i="4"/>
  <c r="AH236" i="4"/>
  <c r="AP236" i="4"/>
  <c r="AX236" i="4"/>
  <c r="BF236" i="4"/>
  <c r="BN236" i="4"/>
  <c r="BU236" i="4"/>
  <c r="U236" i="4"/>
  <c r="AC236" i="4"/>
  <c r="AK236" i="4"/>
  <c r="AS236" i="4"/>
  <c r="BA236" i="4"/>
  <c r="BI236" i="4"/>
  <c r="V236" i="4"/>
  <c r="AD236" i="4"/>
  <c r="AL236" i="4"/>
  <c r="AT236" i="4"/>
  <c r="BB236" i="4"/>
  <c r="BJ236" i="4"/>
  <c r="BQ236" i="4"/>
  <c r="W236" i="4"/>
  <c r="AE236" i="4"/>
  <c r="AM236" i="4"/>
  <c r="AU236" i="4"/>
  <c r="BC236" i="4"/>
  <c r="BK236" i="4"/>
  <c r="BR236" i="4"/>
  <c r="AG236" i="4"/>
  <c r="AW236" i="4"/>
  <c r="BM236" i="4"/>
  <c r="AI236" i="4"/>
  <c r="AY236" i="4"/>
  <c r="BO236" i="4"/>
  <c r="T236" i="4"/>
  <c r="AJ236" i="4"/>
  <c r="AZ236" i="4"/>
  <c r="BP236" i="4"/>
  <c r="X236" i="4"/>
  <c r="AN236" i="4"/>
  <c r="BD236" i="4"/>
  <c r="BS236" i="4"/>
  <c r="Y236" i="4"/>
  <c r="AO236" i="4"/>
  <c r="BE236" i="4"/>
  <c r="BT236" i="4"/>
  <c r="AB236" i="4"/>
  <c r="AR236" i="4"/>
  <c r="BH236" i="4"/>
  <c r="AQ236" i="4"/>
  <c r="AV236" i="4"/>
  <c r="BG236" i="4"/>
  <c r="BL236" i="4"/>
  <c r="AA236" i="4"/>
  <c r="AF236" i="4"/>
  <c r="S236" i="4"/>
  <c r="T222" i="4"/>
  <c r="AB222" i="4"/>
  <c r="AJ222" i="4"/>
  <c r="AR222" i="4"/>
  <c r="AZ222" i="4"/>
  <c r="BH222" i="4"/>
  <c r="BP222" i="4"/>
  <c r="W222" i="4"/>
  <c r="AE222" i="4"/>
  <c r="AM222" i="4"/>
  <c r="AU222" i="4"/>
  <c r="BC222" i="4"/>
  <c r="BK222" i="4"/>
  <c r="BR222" i="4"/>
  <c r="X222" i="4"/>
  <c r="AF222" i="4"/>
  <c r="AN222" i="4"/>
  <c r="AV222" i="4"/>
  <c r="BD222" i="4"/>
  <c r="BL222" i="4"/>
  <c r="BS222" i="4"/>
  <c r="Y222" i="4"/>
  <c r="AG222" i="4"/>
  <c r="AO222" i="4"/>
  <c r="AW222" i="4"/>
  <c r="BE222" i="4"/>
  <c r="BM222" i="4"/>
  <c r="BT222" i="4"/>
  <c r="AI222" i="4"/>
  <c r="AY222" i="4"/>
  <c r="BO222" i="4"/>
  <c r="U222" i="4"/>
  <c r="AK222" i="4"/>
  <c r="BA222" i="4"/>
  <c r="V222" i="4"/>
  <c r="AL222" i="4"/>
  <c r="BB222" i="4"/>
  <c r="BQ222" i="4"/>
  <c r="Z222" i="4"/>
  <c r="AP222" i="4"/>
  <c r="BF222" i="4"/>
  <c r="BU222" i="4"/>
  <c r="AA222" i="4"/>
  <c r="AQ222" i="4"/>
  <c r="BG222" i="4"/>
  <c r="AD222" i="4"/>
  <c r="AT222" i="4"/>
  <c r="BJ222" i="4"/>
  <c r="AS222" i="4"/>
  <c r="AX222" i="4"/>
  <c r="BI222" i="4"/>
  <c r="BN222" i="4"/>
  <c r="AC222" i="4"/>
  <c r="AH222" i="4"/>
  <c r="S222" i="4"/>
  <c r="T214" i="4"/>
  <c r="AB214" i="4"/>
  <c r="AJ214" i="4"/>
  <c r="AR214" i="4"/>
  <c r="AZ214" i="4"/>
  <c r="BH214" i="4"/>
  <c r="BP214" i="4"/>
  <c r="U214" i="4"/>
  <c r="AC214" i="4"/>
  <c r="AK214" i="4"/>
  <c r="AS214" i="4"/>
  <c r="BA214" i="4"/>
  <c r="BI214" i="4"/>
  <c r="V214" i="4"/>
  <c r="AD214" i="4"/>
  <c r="AL214" i="4"/>
  <c r="AT214" i="4"/>
  <c r="BB214" i="4"/>
  <c r="BJ214" i="4"/>
  <c r="BQ214" i="4"/>
  <c r="W214" i="4"/>
  <c r="AE214" i="4"/>
  <c r="AM214" i="4"/>
  <c r="AU214" i="4"/>
  <c r="BC214" i="4"/>
  <c r="BK214" i="4"/>
  <c r="BR214" i="4"/>
  <c r="X214" i="4"/>
  <c r="AF214" i="4"/>
  <c r="AN214" i="4"/>
  <c r="AV214" i="4"/>
  <c r="BD214" i="4"/>
  <c r="BL214" i="4"/>
  <c r="BS214" i="4"/>
  <c r="Y214" i="4"/>
  <c r="AG214" i="4"/>
  <c r="AO214" i="4"/>
  <c r="AW214" i="4"/>
  <c r="BE214" i="4"/>
  <c r="BM214" i="4"/>
  <c r="BT214" i="4"/>
  <c r="Z214" i="4"/>
  <c r="BF214" i="4"/>
  <c r="AA214" i="4"/>
  <c r="BG214" i="4"/>
  <c r="AH214" i="4"/>
  <c r="BN214" i="4"/>
  <c r="AI214" i="4"/>
  <c r="BO214" i="4"/>
  <c r="AP214" i="4"/>
  <c r="BU214" i="4"/>
  <c r="AX214" i="4"/>
  <c r="AQ214" i="4"/>
  <c r="AY214" i="4"/>
  <c r="S214" i="4"/>
  <c r="W203" i="4"/>
  <c r="AE203" i="4"/>
  <c r="AM203" i="4"/>
  <c r="AU203" i="4"/>
  <c r="BC203" i="4"/>
  <c r="BK203" i="4"/>
  <c r="BR203" i="4"/>
  <c r="X203" i="4"/>
  <c r="AF203" i="4"/>
  <c r="AN203" i="4"/>
  <c r="AV203" i="4"/>
  <c r="BD203" i="4"/>
  <c r="BL203" i="4"/>
  <c r="BS203" i="4"/>
  <c r="AA203" i="4"/>
  <c r="AI203" i="4"/>
  <c r="AQ203" i="4"/>
  <c r="AY203" i="4"/>
  <c r="BG203" i="4"/>
  <c r="BO203" i="4"/>
  <c r="AB203" i="4"/>
  <c r="AO203" i="4"/>
  <c r="BA203" i="4"/>
  <c r="BN203" i="4"/>
  <c r="AC203" i="4"/>
  <c r="AP203" i="4"/>
  <c r="BB203" i="4"/>
  <c r="BP203" i="4"/>
  <c r="AD203" i="4"/>
  <c r="AR203" i="4"/>
  <c r="BE203" i="4"/>
  <c r="T203" i="4"/>
  <c r="AG203" i="4"/>
  <c r="AS203" i="4"/>
  <c r="BF203" i="4"/>
  <c r="BQ203" i="4"/>
  <c r="U203" i="4"/>
  <c r="AH203" i="4"/>
  <c r="AT203" i="4"/>
  <c r="BH203" i="4"/>
  <c r="BT203" i="4"/>
  <c r="V203" i="4"/>
  <c r="AJ203" i="4"/>
  <c r="AW203" i="4"/>
  <c r="BI203" i="4"/>
  <c r="BU203" i="4"/>
  <c r="BJ203" i="4"/>
  <c r="BM203" i="4"/>
  <c r="Y203" i="4"/>
  <c r="Z203" i="4"/>
  <c r="AK203" i="4"/>
  <c r="AX203" i="4"/>
  <c r="AL203" i="4"/>
  <c r="AZ203" i="4"/>
  <c r="S203" i="4"/>
  <c r="Z198" i="4"/>
  <c r="AH198" i="4"/>
  <c r="AP198" i="4"/>
  <c r="AX198" i="4"/>
  <c r="BF198" i="4"/>
  <c r="BN198" i="4"/>
  <c r="BU198" i="4"/>
  <c r="AA198" i="4"/>
  <c r="AI198" i="4"/>
  <c r="AQ198" i="4"/>
  <c r="AY198" i="4"/>
  <c r="BG198" i="4"/>
  <c r="BO198" i="4"/>
  <c r="U198" i="4"/>
  <c r="AC198" i="4"/>
  <c r="AK198" i="4"/>
  <c r="AS198" i="4"/>
  <c r="BA198" i="4"/>
  <c r="BI198" i="4"/>
  <c r="V198" i="4"/>
  <c r="AD198" i="4"/>
  <c r="AL198" i="4"/>
  <c r="AT198" i="4"/>
  <c r="BB198" i="4"/>
  <c r="BJ198" i="4"/>
  <c r="BQ198" i="4"/>
  <c r="W198" i="4"/>
  <c r="AE198" i="4"/>
  <c r="AM198" i="4"/>
  <c r="AU198" i="4"/>
  <c r="BC198" i="4"/>
  <c r="BK198" i="4"/>
  <c r="BR198" i="4"/>
  <c r="AB198" i="4"/>
  <c r="AW198" i="4"/>
  <c r="BS198" i="4"/>
  <c r="AF198" i="4"/>
  <c r="AZ198" i="4"/>
  <c r="BT198" i="4"/>
  <c r="AG198" i="4"/>
  <c r="BD198" i="4"/>
  <c r="AJ198" i="4"/>
  <c r="BE198" i="4"/>
  <c r="AN198" i="4"/>
  <c r="BH198" i="4"/>
  <c r="T198" i="4"/>
  <c r="AO198" i="4"/>
  <c r="BL198" i="4"/>
  <c r="AR198" i="4"/>
  <c r="AV198" i="4"/>
  <c r="BM198" i="4"/>
  <c r="BP198" i="4"/>
  <c r="X198" i="4"/>
  <c r="Y198" i="4"/>
  <c r="S198" i="4"/>
  <c r="X190" i="4"/>
  <c r="AF190" i="4"/>
  <c r="AN190" i="4"/>
  <c r="AV190" i="4"/>
  <c r="BD190" i="4"/>
  <c r="BL190" i="4"/>
  <c r="BS190" i="4"/>
  <c r="Y190" i="4"/>
  <c r="AG190" i="4"/>
  <c r="AO190" i="4"/>
  <c r="AW190" i="4"/>
  <c r="BE190" i="4"/>
  <c r="BM190" i="4"/>
  <c r="BT190" i="4"/>
  <c r="Z190" i="4"/>
  <c r="AH190" i="4"/>
  <c r="AP190" i="4"/>
  <c r="AX190" i="4"/>
  <c r="BF190" i="4"/>
  <c r="BN190" i="4"/>
  <c r="BU190" i="4"/>
  <c r="AA190" i="4"/>
  <c r="AI190" i="4"/>
  <c r="AQ190" i="4"/>
  <c r="AY190" i="4"/>
  <c r="BG190" i="4"/>
  <c r="BO190" i="4"/>
  <c r="AD190" i="4"/>
  <c r="AT190" i="4"/>
  <c r="BJ190" i="4"/>
  <c r="AE190" i="4"/>
  <c r="AU190" i="4"/>
  <c r="BK190" i="4"/>
  <c r="U190" i="4"/>
  <c r="AK190" i="4"/>
  <c r="BA190" i="4"/>
  <c r="V190" i="4"/>
  <c r="AL190" i="4"/>
  <c r="BB190" i="4"/>
  <c r="BQ190" i="4"/>
  <c r="W190" i="4"/>
  <c r="AM190" i="4"/>
  <c r="BC190" i="4"/>
  <c r="BR190" i="4"/>
  <c r="BH190" i="4"/>
  <c r="T190" i="4"/>
  <c r="BI190" i="4"/>
  <c r="AB190" i="4"/>
  <c r="BP190" i="4"/>
  <c r="AC190" i="4"/>
  <c r="AJ190" i="4"/>
  <c r="AR190" i="4"/>
  <c r="AS190" i="4"/>
  <c r="AZ190" i="4"/>
  <c r="S190" i="4"/>
  <c r="X182" i="4"/>
  <c r="AF182" i="4"/>
  <c r="AN182" i="4"/>
  <c r="AV182" i="4"/>
  <c r="BD182" i="4"/>
  <c r="BL182" i="4"/>
  <c r="BS182" i="4"/>
  <c r="Y182" i="4"/>
  <c r="AG182" i="4"/>
  <c r="AO182" i="4"/>
  <c r="AW182" i="4"/>
  <c r="BE182" i="4"/>
  <c r="BM182" i="4"/>
  <c r="BT182" i="4"/>
  <c r="Z182" i="4"/>
  <c r="AH182" i="4"/>
  <c r="AP182" i="4"/>
  <c r="AX182" i="4"/>
  <c r="BF182" i="4"/>
  <c r="BN182" i="4"/>
  <c r="BU182" i="4"/>
  <c r="AA182" i="4"/>
  <c r="AI182" i="4"/>
  <c r="AQ182" i="4"/>
  <c r="AY182" i="4"/>
  <c r="BG182" i="4"/>
  <c r="BO182" i="4"/>
  <c r="V182" i="4"/>
  <c r="AL182" i="4"/>
  <c r="BB182" i="4"/>
  <c r="BQ182" i="4"/>
  <c r="W182" i="4"/>
  <c r="AM182" i="4"/>
  <c r="BC182" i="4"/>
  <c r="BR182" i="4"/>
  <c r="AC182" i="4"/>
  <c r="AS182" i="4"/>
  <c r="BI182" i="4"/>
  <c r="AD182" i="4"/>
  <c r="AT182" i="4"/>
  <c r="BJ182" i="4"/>
  <c r="AE182" i="4"/>
  <c r="AU182" i="4"/>
  <c r="BK182" i="4"/>
  <c r="AB182" i="4"/>
  <c r="AJ182" i="4"/>
  <c r="AK182" i="4"/>
  <c r="AR182" i="4"/>
  <c r="AZ182" i="4"/>
  <c r="BA182" i="4"/>
  <c r="BH182" i="4"/>
  <c r="BP182" i="4"/>
  <c r="T182" i="4"/>
  <c r="U182" i="4"/>
  <c r="S182" i="4"/>
  <c r="X174" i="4"/>
  <c r="AF174" i="4"/>
  <c r="AN174" i="4"/>
  <c r="AV174" i="4"/>
  <c r="BD174" i="4"/>
  <c r="BL174" i="4"/>
  <c r="BS174" i="4"/>
  <c r="Y174" i="4"/>
  <c r="AG174" i="4"/>
  <c r="AO174" i="4"/>
  <c r="AW174" i="4"/>
  <c r="BE174" i="4"/>
  <c r="BM174" i="4"/>
  <c r="BT174" i="4"/>
  <c r="Z174" i="4"/>
  <c r="AH174" i="4"/>
  <c r="AP174" i="4"/>
  <c r="AX174" i="4"/>
  <c r="BF174" i="4"/>
  <c r="BN174" i="4"/>
  <c r="BU174" i="4"/>
  <c r="AA174" i="4"/>
  <c r="AI174" i="4"/>
  <c r="AQ174" i="4"/>
  <c r="AY174" i="4"/>
  <c r="BG174" i="4"/>
  <c r="BO174" i="4"/>
  <c r="U174" i="4"/>
  <c r="AC174" i="4"/>
  <c r="AK174" i="4"/>
  <c r="AS174" i="4"/>
  <c r="BA174" i="4"/>
  <c r="BI174" i="4"/>
  <c r="AJ174" i="4"/>
  <c r="BC174" i="4"/>
  <c r="AL174" i="4"/>
  <c r="BH174" i="4"/>
  <c r="V174" i="4"/>
  <c r="AR174" i="4"/>
  <c r="BK174" i="4"/>
  <c r="W174" i="4"/>
  <c r="AT174" i="4"/>
  <c r="BP174" i="4"/>
  <c r="AB174" i="4"/>
  <c r="AU174" i="4"/>
  <c r="BQ174" i="4"/>
  <c r="AM174" i="4"/>
  <c r="AZ174" i="4"/>
  <c r="BB174" i="4"/>
  <c r="BJ174" i="4"/>
  <c r="BR174" i="4"/>
  <c r="T174" i="4"/>
  <c r="AD174" i="4"/>
  <c r="AE174" i="4"/>
  <c r="S174" i="4"/>
  <c r="X166" i="4"/>
  <c r="AF166" i="4"/>
  <c r="AN166" i="4"/>
  <c r="AV166" i="4"/>
  <c r="BD166" i="4"/>
  <c r="BL166" i="4"/>
  <c r="BS166" i="4"/>
  <c r="Y166" i="4"/>
  <c r="AG166" i="4"/>
  <c r="AO166" i="4"/>
  <c r="AW166" i="4"/>
  <c r="BE166" i="4"/>
  <c r="BM166" i="4"/>
  <c r="BT166" i="4"/>
  <c r="Z166" i="4"/>
  <c r="AH166" i="4"/>
  <c r="AP166" i="4"/>
  <c r="AX166" i="4"/>
  <c r="BF166" i="4"/>
  <c r="BN166" i="4"/>
  <c r="BU166" i="4"/>
  <c r="AA166" i="4"/>
  <c r="AI166" i="4"/>
  <c r="AQ166" i="4"/>
  <c r="AY166" i="4"/>
  <c r="BG166" i="4"/>
  <c r="BO166" i="4"/>
  <c r="U166" i="4"/>
  <c r="AC166" i="4"/>
  <c r="AK166" i="4"/>
  <c r="AS166" i="4"/>
  <c r="BA166" i="4"/>
  <c r="BI166" i="4"/>
  <c r="AB166" i="4"/>
  <c r="AU166" i="4"/>
  <c r="BQ166" i="4"/>
  <c r="AD166" i="4"/>
  <c r="AZ166" i="4"/>
  <c r="BR166" i="4"/>
  <c r="AJ166" i="4"/>
  <c r="BC166" i="4"/>
  <c r="AL166" i="4"/>
  <c r="BH166" i="4"/>
  <c r="T166" i="4"/>
  <c r="AM166" i="4"/>
  <c r="BJ166" i="4"/>
  <c r="W166" i="4"/>
  <c r="AE166" i="4"/>
  <c r="AR166" i="4"/>
  <c r="AT166" i="4"/>
  <c r="BB166" i="4"/>
  <c r="BK166" i="4"/>
  <c r="BP166" i="4"/>
  <c r="V166" i="4"/>
  <c r="S166" i="4"/>
  <c r="X158" i="4"/>
  <c r="AF158" i="4"/>
  <c r="AN158" i="4"/>
  <c r="AV158" i="4"/>
  <c r="BD158" i="4"/>
  <c r="BL158" i="4"/>
  <c r="BS158" i="4"/>
  <c r="Y158" i="4"/>
  <c r="AG158" i="4"/>
  <c r="AO158" i="4"/>
  <c r="AW158" i="4"/>
  <c r="BE158" i="4"/>
  <c r="BM158" i="4"/>
  <c r="BT158" i="4"/>
  <c r="Z158" i="4"/>
  <c r="AH158" i="4"/>
  <c r="AP158" i="4"/>
  <c r="AX158" i="4"/>
  <c r="BF158" i="4"/>
  <c r="BN158" i="4"/>
  <c r="BU158" i="4"/>
  <c r="AA158" i="4"/>
  <c r="AI158" i="4"/>
  <c r="AQ158" i="4"/>
  <c r="AY158" i="4"/>
  <c r="BG158" i="4"/>
  <c r="BO158" i="4"/>
  <c r="U158" i="4"/>
  <c r="AC158" i="4"/>
  <c r="AK158" i="4"/>
  <c r="AS158" i="4"/>
  <c r="BA158" i="4"/>
  <c r="BI158" i="4"/>
  <c r="T158" i="4"/>
  <c r="AM158" i="4"/>
  <c r="BJ158" i="4"/>
  <c r="V158" i="4"/>
  <c r="AR158" i="4"/>
  <c r="BK158" i="4"/>
  <c r="W158" i="4"/>
  <c r="AT158" i="4"/>
  <c r="BP158" i="4"/>
  <c r="AB158" i="4"/>
  <c r="AU158" i="4"/>
  <c r="BQ158" i="4"/>
  <c r="AD158" i="4"/>
  <c r="AZ158" i="4"/>
  <c r="BR158" i="4"/>
  <c r="AE158" i="4"/>
  <c r="BB158" i="4"/>
  <c r="AJ158" i="4"/>
  <c r="AL158" i="4"/>
  <c r="BC158" i="4"/>
  <c r="BH158" i="4"/>
  <c r="S158" i="4"/>
  <c r="U150" i="4"/>
  <c r="AC150" i="4"/>
  <c r="V150" i="4"/>
  <c r="AD150" i="4"/>
  <c r="AL150" i="4"/>
  <c r="AT150" i="4"/>
  <c r="BB150" i="4"/>
  <c r="BJ150" i="4"/>
  <c r="W150" i="4"/>
  <c r="AE150" i="4"/>
  <c r="AM150" i="4"/>
  <c r="AB150" i="4"/>
  <c r="AO150" i="4"/>
  <c r="AX150" i="4"/>
  <c r="BG150" i="4"/>
  <c r="BP150" i="4"/>
  <c r="AF150" i="4"/>
  <c r="AP150" i="4"/>
  <c r="AY150" i="4"/>
  <c r="BH150" i="4"/>
  <c r="AG150" i="4"/>
  <c r="AQ150" i="4"/>
  <c r="AZ150" i="4"/>
  <c r="BI150" i="4"/>
  <c r="BQ150" i="4"/>
  <c r="T150" i="4"/>
  <c r="AH150" i="4"/>
  <c r="AR150" i="4"/>
  <c r="BA150" i="4"/>
  <c r="BK150" i="4"/>
  <c r="BR150" i="4"/>
  <c r="AI150" i="4"/>
  <c r="BC150" i="4"/>
  <c r="BS150" i="4"/>
  <c r="AJ150" i="4"/>
  <c r="BD150" i="4"/>
  <c r="BT150" i="4"/>
  <c r="AK150" i="4"/>
  <c r="BE150" i="4"/>
  <c r="BU150" i="4"/>
  <c r="AN150" i="4"/>
  <c r="BF150" i="4"/>
  <c r="X150" i="4"/>
  <c r="AS150" i="4"/>
  <c r="BL150" i="4"/>
  <c r="Y150" i="4"/>
  <c r="AU150" i="4"/>
  <c r="BM150" i="4"/>
  <c r="Z150" i="4"/>
  <c r="AA150" i="4"/>
  <c r="AV150" i="4"/>
  <c r="AW150" i="4"/>
  <c r="BN150" i="4"/>
  <c r="BO150" i="4"/>
  <c r="S150" i="4"/>
  <c r="U142" i="4"/>
  <c r="AC142" i="4"/>
  <c r="AK142" i="4"/>
  <c r="AS142" i="4"/>
  <c r="BA142" i="4"/>
  <c r="BI142" i="4"/>
  <c r="V142" i="4"/>
  <c r="AD142" i="4"/>
  <c r="AL142" i="4"/>
  <c r="AT142" i="4"/>
  <c r="BB142" i="4"/>
  <c r="BJ142" i="4"/>
  <c r="BQ142" i="4"/>
  <c r="W142" i="4"/>
  <c r="AE142" i="4"/>
  <c r="AM142" i="4"/>
  <c r="AU142" i="4"/>
  <c r="BC142" i="4"/>
  <c r="BK142" i="4"/>
  <c r="BR142" i="4"/>
  <c r="Y142" i="4"/>
  <c r="AG142" i="4"/>
  <c r="AO142" i="4"/>
  <c r="AW142" i="4"/>
  <c r="BE142" i="4"/>
  <c r="BM142" i="4"/>
  <c r="BT142" i="4"/>
  <c r="AA142" i="4"/>
  <c r="AQ142" i="4"/>
  <c r="BG142" i="4"/>
  <c r="AB142" i="4"/>
  <c r="AR142" i="4"/>
  <c r="BH142" i="4"/>
  <c r="AF142" i="4"/>
  <c r="AV142" i="4"/>
  <c r="BL142" i="4"/>
  <c r="AH142" i="4"/>
  <c r="AX142" i="4"/>
  <c r="BN142" i="4"/>
  <c r="X142" i="4"/>
  <c r="AN142" i="4"/>
  <c r="BD142" i="4"/>
  <c r="BS142" i="4"/>
  <c r="Z142" i="4"/>
  <c r="AP142" i="4"/>
  <c r="BF142" i="4"/>
  <c r="BU142" i="4"/>
  <c r="AZ142" i="4"/>
  <c r="BO142" i="4"/>
  <c r="BP142" i="4"/>
  <c r="T142" i="4"/>
  <c r="AI142" i="4"/>
  <c r="AJ142" i="4"/>
  <c r="AY142" i="4"/>
  <c r="S142" i="4"/>
  <c r="U134" i="4"/>
  <c r="AC134" i="4"/>
  <c r="AK134" i="4"/>
  <c r="AS134" i="4"/>
  <c r="BA134" i="4"/>
  <c r="BI134" i="4"/>
  <c r="V134" i="4"/>
  <c r="AD134" i="4"/>
  <c r="AL134" i="4"/>
  <c r="AT134" i="4"/>
  <c r="BB134" i="4"/>
  <c r="BJ134" i="4"/>
  <c r="BQ134" i="4"/>
  <c r="W134" i="4"/>
  <c r="AE134" i="4"/>
  <c r="AM134" i="4"/>
  <c r="AU134" i="4"/>
  <c r="BC134" i="4"/>
  <c r="BK134" i="4"/>
  <c r="BR134" i="4"/>
  <c r="Y134" i="4"/>
  <c r="AG134" i="4"/>
  <c r="AO134" i="4"/>
  <c r="AW134" i="4"/>
  <c r="BE134" i="4"/>
  <c r="BM134" i="4"/>
  <c r="BT134" i="4"/>
  <c r="AI134" i="4"/>
  <c r="AY134" i="4"/>
  <c r="BO134" i="4"/>
  <c r="T134" i="4"/>
  <c r="AJ134" i="4"/>
  <c r="AZ134" i="4"/>
  <c r="BP134" i="4"/>
  <c r="X134" i="4"/>
  <c r="AN134" i="4"/>
  <c r="BD134" i="4"/>
  <c r="BS134" i="4"/>
  <c r="Z134" i="4"/>
  <c r="AP134" i="4"/>
  <c r="BF134" i="4"/>
  <c r="BU134" i="4"/>
  <c r="AF134" i="4"/>
  <c r="AV134" i="4"/>
  <c r="BL134" i="4"/>
  <c r="AH134" i="4"/>
  <c r="AX134" i="4"/>
  <c r="BN134" i="4"/>
  <c r="AR134" i="4"/>
  <c r="BG134" i="4"/>
  <c r="BH134" i="4"/>
  <c r="AA134" i="4"/>
  <c r="AB134" i="4"/>
  <c r="AQ134" i="4"/>
  <c r="S134" i="4"/>
  <c r="AA118" i="4"/>
  <c r="AI118" i="4"/>
  <c r="AQ118" i="4"/>
  <c r="AY118" i="4"/>
  <c r="BG118" i="4"/>
  <c r="BO118" i="4"/>
  <c r="T118" i="4"/>
  <c r="AB118" i="4"/>
  <c r="AJ118" i="4"/>
  <c r="AR118" i="4"/>
  <c r="AZ118" i="4"/>
  <c r="BH118" i="4"/>
  <c r="BP118" i="4"/>
  <c r="U118" i="4"/>
  <c r="AC118" i="4"/>
  <c r="AK118" i="4"/>
  <c r="AS118" i="4"/>
  <c r="BA118" i="4"/>
  <c r="BI118" i="4"/>
  <c r="W118" i="4"/>
  <c r="AH118" i="4"/>
  <c r="AV118" i="4"/>
  <c r="BJ118" i="4"/>
  <c r="BT118" i="4"/>
  <c r="X118" i="4"/>
  <c r="AL118" i="4"/>
  <c r="AW118" i="4"/>
  <c r="BK118" i="4"/>
  <c r="BU118" i="4"/>
  <c r="Y118" i="4"/>
  <c r="AM118" i="4"/>
  <c r="AX118" i="4"/>
  <c r="BL118" i="4"/>
  <c r="Z118" i="4"/>
  <c r="AN118" i="4"/>
  <c r="BB118" i="4"/>
  <c r="BM118" i="4"/>
  <c r="AD118" i="4"/>
  <c r="AO118" i="4"/>
  <c r="BC118" i="4"/>
  <c r="BN118" i="4"/>
  <c r="AF118" i="4"/>
  <c r="AT118" i="4"/>
  <c r="BE118" i="4"/>
  <c r="BR118" i="4"/>
  <c r="AE118" i="4"/>
  <c r="AG118" i="4"/>
  <c r="AP118" i="4"/>
  <c r="BD118" i="4"/>
  <c r="BQ118" i="4"/>
  <c r="BS118" i="4"/>
  <c r="AU118" i="4"/>
  <c r="BF118" i="4"/>
  <c r="V118" i="4"/>
  <c r="S118" i="4"/>
  <c r="X129" i="4"/>
  <c r="AF129" i="4"/>
  <c r="AN129" i="4"/>
  <c r="AV129" i="4"/>
  <c r="BD129" i="4"/>
  <c r="BL129" i="4"/>
  <c r="BS129" i="4"/>
  <c r="Y129" i="4"/>
  <c r="AG129" i="4"/>
  <c r="AO129" i="4"/>
  <c r="AW129" i="4"/>
  <c r="BE129" i="4"/>
  <c r="BM129" i="4"/>
  <c r="BT129" i="4"/>
  <c r="Z129" i="4"/>
  <c r="AH129" i="4"/>
  <c r="AP129" i="4"/>
  <c r="AX129" i="4"/>
  <c r="BF129" i="4"/>
  <c r="BN129" i="4"/>
  <c r="BU129" i="4"/>
  <c r="AA129" i="4"/>
  <c r="AI129" i="4"/>
  <c r="AQ129" i="4"/>
  <c r="AY129" i="4"/>
  <c r="BG129" i="4"/>
  <c r="BO129" i="4"/>
  <c r="T129" i="4"/>
  <c r="AB129" i="4"/>
  <c r="V129" i="4"/>
  <c r="AD129" i="4"/>
  <c r="AL129" i="4"/>
  <c r="AT129" i="4"/>
  <c r="BB129" i="4"/>
  <c r="BJ129" i="4"/>
  <c r="BQ129" i="4"/>
  <c r="AJ129" i="4"/>
  <c r="BC129" i="4"/>
  <c r="AK129" i="4"/>
  <c r="BH129" i="4"/>
  <c r="AM129" i="4"/>
  <c r="BI129" i="4"/>
  <c r="U129" i="4"/>
  <c r="AS129" i="4"/>
  <c r="BP129" i="4"/>
  <c r="AC129" i="4"/>
  <c r="BR129" i="4"/>
  <c r="AE129" i="4"/>
  <c r="AR129" i="4"/>
  <c r="AU129" i="4"/>
  <c r="BK129" i="4"/>
  <c r="W129" i="4"/>
  <c r="AZ129" i="4"/>
  <c r="BA129" i="4"/>
  <c r="S129" i="4"/>
  <c r="Z93" i="4"/>
  <c r="AH93" i="4"/>
  <c r="AP93" i="4"/>
  <c r="AX93" i="4"/>
  <c r="BF93" i="4"/>
  <c r="BN93" i="4"/>
  <c r="BU93" i="4"/>
  <c r="AA93" i="4"/>
  <c r="AI93" i="4"/>
  <c r="AQ93" i="4"/>
  <c r="AY93" i="4"/>
  <c r="BG93" i="4"/>
  <c r="BO93" i="4"/>
  <c r="T93" i="4"/>
  <c r="AB93" i="4"/>
  <c r="AJ93" i="4"/>
  <c r="AR93" i="4"/>
  <c r="AZ93" i="4"/>
  <c r="BH93" i="4"/>
  <c r="BP93" i="4"/>
  <c r="V93" i="4"/>
  <c r="AD93" i="4"/>
  <c r="AL93" i="4"/>
  <c r="AT93" i="4"/>
  <c r="BB93" i="4"/>
  <c r="BJ93" i="4"/>
  <c r="BQ93" i="4"/>
  <c r="W93" i="4"/>
  <c r="AE93" i="4"/>
  <c r="AM93" i="4"/>
  <c r="AU93" i="4"/>
  <c r="BC93" i="4"/>
  <c r="BK93" i="4"/>
  <c r="BR93" i="4"/>
  <c r="X93" i="4"/>
  <c r="AS93" i="4"/>
  <c r="BM93" i="4"/>
  <c r="Y93" i="4"/>
  <c r="AV93" i="4"/>
  <c r="AC93" i="4"/>
  <c r="AW93" i="4"/>
  <c r="BS93" i="4"/>
  <c r="U93" i="4"/>
  <c r="BE93" i="4"/>
  <c r="AF93" i="4"/>
  <c r="BI93" i="4"/>
  <c r="AG93" i="4"/>
  <c r="BL93" i="4"/>
  <c r="AK93" i="4"/>
  <c r="BT93" i="4"/>
  <c r="AN93" i="4"/>
  <c r="BA93" i="4"/>
  <c r="AO93" i="4"/>
  <c r="BD93" i="4"/>
  <c r="S93" i="4"/>
  <c r="T85" i="4"/>
  <c r="AB85" i="4"/>
  <c r="AJ85" i="4"/>
  <c r="AR85" i="4"/>
  <c r="AZ85" i="4"/>
  <c r="BH85" i="4"/>
  <c r="BP85" i="4"/>
  <c r="V85" i="4"/>
  <c r="AD85" i="4"/>
  <c r="AL85" i="4"/>
  <c r="AT85" i="4"/>
  <c r="BB85" i="4"/>
  <c r="BJ85" i="4"/>
  <c r="BQ85" i="4"/>
  <c r="Y85" i="4"/>
  <c r="AG85" i="4"/>
  <c r="AO85" i="4"/>
  <c r="AW85" i="4"/>
  <c r="BE85" i="4"/>
  <c r="BM85" i="4"/>
  <c r="BT85" i="4"/>
  <c r="Z85" i="4"/>
  <c r="AH85" i="4"/>
  <c r="AP85" i="4"/>
  <c r="AX85" i="4"/>
  <c r="BF85" i="4"/>
  <c r="BN85" i="4"/>
  <c r="BU85" i="4"/>
  <c r="U85" i="4"/>
  <c r="AK85" i="4"/>
  <c r="BA85" i="4"/>
  <c r="W85" i="4"/>
  <c r="AM85" i="4"/>
  <c r="BC85" i="4"/>
  <c r="BR85" i="4"/>
  <c r="X85" i="4"/>
  <c r="AN85" i="4"/>
  <c r="BD85" i="4"/>
  <c r="BS85" i="4"/>
  <c r="AC85" i="4"/>
  <c r="AS85" i="4"/>
  <c r="BI85" i="4"/>
  <c r="AE85" i="4"/>
  <c r="AU85" i="4"/>
  <c r="BK85" i="4"/>
  <c r="AY85" i="4"/>
  <c r="BG85" i="4"/>
  <c r="BL85" i="4"/>
  <c r="AA85" i="4"/>
  <c r="BO85" i="4"/>
  <c r="AF85" i="4"/>
  <c r="AQ85" i="4"/>
  <c r="AI85" i="4"/>
  <c r="AV85" i="4"/>
  <c r="S85" i="4"/>
  <c r="Z109" i="4"/>
  <c r="AH109" i="4"/>
  <c r="AP109" i="4"/>
  <c r="AX109" i="4"/>
  <c r="BF109" i="4"/>
  <c r="BN109" i="4"/>
  <c r="BU109" i="4"/>
  <c r="AA109" i="4"/>
  <c r="AI109" i="4"/>
  <c r="AQ109" i="4"/>
  <c r="AY109" i="4"/>
  <c r="BG109" i="4"/>
  <c r="BO109" i="4"/>
  <c r="T109" i="4"/>
  <c r="AB109" i="4"/>
  <c r="AJ109" i="4"/>
  <c r="AR109" i="4"/>
  <c r="AZ109" i="4"/>
  <c r="BH109" i="4"/>
  <c r="BP109" i="4"/>
  <c r="AE109" i="4"/>
  <c r="AS109" i="4"/>
  <c r="BD109" i="4"/>
  <c r="BQ109" i="4"/>
  <c r="U109" i="4"/>
  <c r="AF109" i="4"/>
  <c r="AT109" i="4"/>
  <c r="BE109" i="4"/>
  <c r="BR109" i="4"/>
  <c r="V109" i="4"/>
  <c r="AG109" i="4"/>
  <c r="AU109" i="4"/>
  <c r="BI109" i="4"/>
  <c r="BS109" i="4"/>
  <c r="W109" i="4"/>
  <c r="AK109" i="4"/>
  <c r="AV109" i="4"/>
  <c r="BJ109" i="4"/>
  <c r="BT109" i="4"/>
  <c r="X109" i="4"/>
  <c r="AL109" i="4"/>
  <c r="AW109" i="4"/>
  <c r="BK109" i="4"/>
  <c r="AC109" i="4"/>
  <c r="AN109" i="4"/>
  <c r="BB109" i="4"/>
  <c r="BM109" i="4"/>
  <c r="BL109" i="4"/>
  <c r="Y109" i="4"/>
  <c r="AM109" i="4"/>
  <c r="BA109" i="4"/>
  <c r="BC109" i="4"/>
  <c r="AD109" i="4"/>
  <c r="AO109" i="4"/>
  <c r="S109" i="4"/>
  <c r="Z101" i="4"/>
  <c r="AH101" i="4"/>
  <c r="AP101" i="4"/>
  <c r="AX101" i="4"/>
  <c r="BF101" i="4"/>
  <c r="BN101" i="4"/>
  <c r="BU101" i="4"/>
  <c r="AA101" i="4"/>
  <c r="AI101" i="4"/>
  <c r="AQ101" i="4"/>
  <c r="AY101" i="4"/>
  <c r="BG101" i="4"/>
  <c r="BO101" i="4"/>
  <c r="T101" i="4"/>
  <c r="AB101" i="4"/>
  <c r="AJ101" i="4"/>
  <c r="AR101" i="4"/>
  <c r="AZ101" i="4"/>
  <c r="BH101" i="4"/>
  <c r="BP101" i="4"/>
  <c r="V101" i="4"/>
  <c r="AD101" i="4"/>
  <c r="AL101" i="4"/>
  <c r="AT101" i="4"/>
  <c r="BB101" i="4"/>
  <c r="BJ101" i="4"/>
  <c r="BQ101" i="4"/>
  <c r="W101" i="4"/>
  <c r="AE101" i="4"/>
  <c r="AM101" i="4"/>
  <c r="AU101" i="4"/>
  <c r="BC101" i="4"/>
  <c r="BK101" i="4"/>
  <c r="BR101" i="4"/>
  <c r="AF101" i="4"/>
  <c r="BA101" i="4"/>
  <c r="BT101" i="4"/>
  <c r="AG101" i="4"/>
  <c r="BD101" i="4"/>
  <c r="AK101" i="4"/>
  <c r="BE101" i="4"/>
  <c r="Y101" i="4"/>
  <c r="BL101" i="4"/>
  <c r="AC101" i="4"/>
  <c r="BM101" i="4"/>
  <c r="AN101" i="4"/>
  <c r="AO101" i="4"/>
  <c r="BS101" i="4"/>
  <c r="AS101" i="4"/>
  <c r="U101" i="4"/>
  <c r="AW101" i="4"/>
  <c r="AV101" i="4"/>
  <c r="BI101" i="4"/>
  <c r="X101" i="4"/>
  <c r="S101" i="4"/>
  <c r="U78" i="4"/>
  <c r="AC78" i="4"/>
  <c r="AK78" i="4"/>
  <c r="AS78" i="4"/>
  <c r="BA78" i="4"/>
  <c r="BI78" i="4"/>
  <c r="W78" i="4"/>
  <c r="AE78" i="4"/>
  <c r="AM78" i="4"/>
  <c r="AU78" i="4"/>
  <c r="BC78" i="4"/>
  <c r="BK78" i="4"/>
  <c r="BR78" i="4"/>
  <c r="X78" i="4"/>
  <c r="AF78" i="4"/>
  <c r="AN78" i="4"/>
  <c r="AV78" i="4"/>
  <c r="BD78" i="4"/>
  <c r="BL78" i="4"/>
  <c r="BS78" i="4"/>
  <c r="Z78" i="4"/>
  <c r="AH78" i="4"/>
  <c r="AP78" i="4"/>
  <c r="AX78" i="4"/>
  <c r="BF78" i="4"/>
  <c r="BN78" i="4"/>
  <c r="BU78" i="4"/>
  <c r="AA78" i="4"/>
  <c r="AI78" i="4"/>
  <c r="AQ78" i="4"/>
  <c r="AY78" i="4"/>
  <c r="BG78" i="4"/>
  <c r="BO78" i="4"/>
  <c r="AG78" i="4"/>
  <c r="BB78" i="4"/>
  <c r="AJ78" i="4"/>
  <c r="BE78" i="4"/>
  <c r="AL78" i="4"/>
  <c r="BH78" i="4"/>
  <c r="V78" i="4"/>
  <c r="AR78" i="4"/>
  <c r="BM78" i="4"/>
  <c r="Y78" i="4"/>
  <c r="AT78" i="4"/>
  <c r="BP78" i="4"/>
  <c r="AW78" i="4"/>
  <c r="AZ78" i="4"/>
  <c r="BJ78" i="4"/>
  <c r="BQ78" i="4"/>
  <c r="T78" i="4"/>
  <c r="BT78" i="4"/>
  <c r="AD78" i="4"/>
  <c r="AB78" i="4"/>
  <c r="AO78" i="4"/>
  <c r="S78" i="4"/>
  <c r="T70" i="4"/>
  <c r="AB70" i="4"/>
  <c r="AJ70" i="4"/>
  <c r="AR70" i="4"/>
  <c r="AZ70" i="4"/>
  <c r="BH70" i="4"/>
  <c r="BP70" i="4"/>
  <c r="U70" i="4"/>
  <c r="AC70" i="4"/>
  <c r="AK70" i="4"/>
  <c r="AS70" i="4"/>
  <c r="BA70" i="4"/>
  <c r="BI70" i="4"/>
  <c r="W70" i="4"/>
  <c r="AE70" i="4"/>
  <c r="AM70" i="4"/>
  <c r="AU70" i="4"/>
  <c r="BC70" i="4"/>
  <c r="BK70" i="4"/>
  <c r="BR70" i="4"/>
  <c r="X70" i="4"/>
  <c r="AF70" i="4"/>
  <c r="AN70" i="4"/>
  <c r="AV70" i="4"/>
  <c r="BD70" i="4"/>
  <c r="BL70" i="4"/>
  <c r="BS70" i="4"/>
  <c r="Z70" i="4"/>
  <c r="AH70" i="4"/>
  <c r="AP70" i="4"/>
  <c r="AX70" i="4"/>
  <c r="BF70" i="4"/>
  <c r="BN70" i="4"/>
  <c r="BU70" i="4"/>
  <c r="Y70" i="4"/>
  <c r="AT70" i="4"/>
  <c r="BO70" i="4"/>
  <c r="AD70" i="4"/>
  <c r="AY70" i="4"/>
  <c r="BT70" i="4"/>
  <c r="AG70" i="4"/>
  <c r="BB70" i="4"/>
  <c r="AL70" i="4"/>
  <c r="BG70" i="4"/>
  <c r="AO70" i="4"/>
  <c r="BJ70" i="4"/>
  <c r="BM70" i="4"/>
  <c r="BQ70" i="4"/>
  <c r="V70" i="4"/>
  <c r="AI70" i="4"/>
  <c r="AQ70" i="4"/>
  <c r="BE70" i="4"/>
  <c r="AA70" i="4"/>
  <c r="AW70" i="4"/>
  <c r="S70" i="4"/>
  <c r="T62" i="4"/>
  <c r="AB62" i="4"/>
  <c r="AJ62" i="4"/>
  <c r="AR62" i="4"/>
  <c r="AZ62" i="4"/>
  <c r="BH62" i="4"/>
  <c r="BP62" i="4"/>
  <c r="U62" i="4"/>
  <c r="AC62" i="4"/>
  <c r="AK62" i="4"/>
  <c r="AS62" i="4"/>
  <c r="BA62" i="4"/>
  <c r="BI62" i="4"/>
  <c r="V62" i="4"/>
  <c r="AD62" i="4"/>
  <c r="AL62" i="4"/>
  <c r="AT62" i="4"/>
  <c r="BB62" i="4"/>
  <c r="BJ62" i="4"/>
  <c r="BQ62" i="4"/>
  <c r="W62" i="4"/>
  <c r="AE62" i="4"/>
  <c r="AM62" i="4"/>
  <c r="AU62" i="4"/>
  <c r="BC62" i="4"/>
  <c r="BK62" i="4"/>
  <c r="BR62" i="4"/>
  <c r="X62" i="4"/>
  <c r="AF62" i="4"/>
  <c r="AN62" i="4"/>
  <c r="AV62" i="4"/>
  <c r="BD62" i="4"/>
  <c r="BL62" i="4"/>
  <c r="BS62" i="4"/>
  <c r="Z62" i="4"/>
  <c r="AH62" i="4"/>
  <c r="AP62" i="4"/>
  <c r="AX62" i="4"/>
  <c r="BF62" i="4"/>
  <c r="BN62" i="4"/>
  <c r="BU62" i="4"/>
  <c r="AG62" i="4"/>
  <c r="BM62" i="4"/>
  <c r="AO62" i="4"/>
  <c r="BT62" i="4"/>
  <c r="AQ62" i="4"/>
  <c r="AW62" i="4"/>
  <c r="AY62" i="4"/>
  <c r="Y62" i="4"/>
  <c r="BE62" i="4"/>
  <c r="AA62" i="4"/>
  <c r="AI62" i="4"/>
  <c r="BO62" i="4"/>
  <c r="BG62" i="4"/>
  <c r="S62" i="4"/>
  <c r="T54" i="4"/>
  <c r="AB54" i="4"/>
  <c r="AJ54" i="4"/>
  <c r="AR54" i="4"/>
  <c r="AZ54" i="4"/>
  <c r="BH54" i="4"/>
  <c r="BP54" i="4"/>
  <c r="U54" i="4"/>
  <c r="AC54" i="4"/>
  <c r="AK54" i="4"/>
  <c r="AS54" i="4"/>
  <c r="BA54" i="4"/>
  <c r="BI54" i="4"/>
  <c r="V54" i="4"/>
  <c r="AD54" i="4"/>
  <c r="AL54" i="4"/>
  <c r="AT54" i="4"/>
  <c r="BB54" i="4"/>
  <c r="BJ54" i="4"/>
  <c r="BQ54" i="4"/>
  <c r="W54" i="4"/>
  <c r="AE54" i="4"/>
  <c r="AM54" i="4"/>
  <c r="AU54" i="4"/>
  <c r="BC54" i="4"/>
  <c r="BK54" i="4"/>
  <c r="BR54" i="4"/>
  <c r="X54" i="4"/>
  <c r="AF54" i="4"/>
  <c r="AN54" i="4"/>
  <c r="AV54" i="4"/>
  <c r="BD54" i="4"/>
  <c r="BL54" i="4"/>
  <c r="BS54" i="4"/>
  <c r="Z54" i="4"/>
  <c r="AH54" i="4"/>
  <c r="AP54" i="4"/>
  <c r="AX54" i="4"/>
  <c r="BF54" i="4"/>
  <c r="BN54" i="4"/>
  <c r="BU54" i="4"/>
  <c r="Y54" i="4"/>
  <c r="BE54" i="4"/>
  <c r="AA54" i="4"/>
  <c r="BG54" i="4"/>
  <c r="AG54" i="4"/>
  <c r="BM54" i="4"/>
  <c r="AI54" i="4"/>
  <c r="BO54" i="4"/>
  <c r="AO54" i="4"/>
  <c r="BT54" i="4"/>
  <c r="AQ54" i="4"/>
  <c r="AW54" i="4"/>
  <c r="AY54" i="4"/>
  <c r="S54" i="4"/>
  <c r="W46" i="4"/>
  <c r="AE46" i="4"/>
  <c r="AM46" i="4"/>
  <c r="AU46" i="4"/>
  <c r="BC46" i="4"/>
  <c r="BK46" i="4"/>
  <c r="BR46" i="4"/>
  <c r="AA46" i="4"/>
  <c r="AI46" i="4"/>
  <c r="AQ46" i="4"/>
  <c r="AY46" i="4"/>
  <c r="BG46" i="4"/>
  <c r="BO46" i="4"/>
  <c r="U46" i="4"/>
  <c r="AF46" i="4"/>
  <c r="AP46" i="4"/>
  <c r="BA46" i="4"/>
  <c r="BL46" i="4"/>
  <c r="BU46" i="4"/>
  <c r="V46" i="4"/>
  <c r="AG46" i="4"/>
  <c r="AR46" i="4"/>
  <c r="BB46" i="4"/>
  <c r="BM46" i="4"/>
  <c r="X46" i="4"/>
  <c r="AH46" i="4"/>
  <c r="AS46" i="4"/>
  <c r="BD46" i="4"/>
  <c r="BN46" i="4"/>
  <c r="Y46" i="4"/>
  <c r="AJ46" i="4"/>
  <c r="AT46" i="4"/>
  <c r="BE46" i="4"/>
  <c r="BP46" i="4"/>
  <c r="Z46" i="4"/>
  <c r="AK46" i="4"/>
  <c r="AV46" i="4"/>
  <c r="BF46" i="4"/>
  <c r="AC46" i="4"/>
  <c r="AN46" i="4"/>
  <c r="AX46" i="4"/>
  <c r="BI46" i="4"/>
  <c r="BS46" i="4"/>
  <c r="AL46" i="4"/>
  <c r="AO46" i="4"/>
  <c r="AW46" i="4"/>
  <c r="AZ46" i="4"/>
  <c r="BH46" i="4"/>
  <c r="AB46" i="4"/>
  <c r="BQ46" i="4"/>
  <c r="T46" i="4"/>
  <c r="AD46" i="4"/>
  <c r="BJ46" i="4"/>
  <c r="BT46" i="4"/>
  <c r="S46" i="4"/>
  <c r="X38" i="4"/>
  <c r="AF38" i="4"/>
  <c r="AN38" i="4"/>
  <c r="AV38" i="4"/>
  <c r="BD38" i="4"/>
  <c r="BL38" i="4"/>
  <c r="BS38" i="4"/>
  <c r="Y38" i="4"/>
  <c r="AG38" i="4"/>
  <c r="AO38" i="4"/>
  <c r="AW38" i="4"/>
  <c r="BE38" i="4"/>
  <c r="BM38" i="4"/>
  <c r="BT38" i="4"/>
  <c r="AA38" i="4"/>
  <c r="AI38" i="4"/>
  <c r="AQ38" i="4"/>
  <c r="AY38" i="4"/>
  <c r="BG38" i="4"/>
  <c r="BO38" i="4"/>
  <c r="T38" i="4"/>
  <c r="AB38" i="4"/>
  <c r="AJ38" i="4"/>
  <c r="AR38" i="4"/>
  <c r="AZ38" i="4"/>
  <c r="BH38" i="4"/>
  <c r="BP38" i="4"/>
  <c r="Z38" i="4"/>
  <c r="AP38" i="4"/>
  <c r="BF38" i="4"/>
  <c r="BU38" i="4"/>
  <c r="AC38" i="4"/>
  <c r="AS38" i="4"/>
  <c r="BI38" i="4"/>
  <c r="AE38" i="4"/>
  <c r="AU38" i="4"/>
  <c r="BK38" i="4"/>
  <c r="AH38" i="4"/>
  <c r="AX38" i="4"/>
  <c r="BN38" i="4"/>
  <c r="AM38" i="4"/>
  <c r="BR38" i="4"/>
  <c r="AT38" i="4"/>
  <c r="U38" i="4"/>
  <c r="BA38" i="4"/>
  <c r="V38" i="4"/>
  <c r="BB38" i="4"/>
  <c r="W38" i="4"/>
  <c r="BC38" i="4"/>
  <c r="AK38" i="4"/>
  <c r="BJ38" i="4"/>
  <c r="BQ38" i="4"/>
  <c r="AD38" i="4"/>
  <c r="AL38" i="4"/>
  <c r="S38" i="4"/>
  <c r="T30" i="4"/>
  <c r="AB30" i="4"/>
  <c r="AJ30" i="4"/>
  <c r="AR30" i="4"/>
  <c r="AZ30" i="4"/>
  <c r="BH30" i="4"/>
  <c r="BP30" i="4"/>
  <c r="U30" i="4"/>
  <c r="AC30" i="4"/>
  <c r="AK30" i="4"/>
  <c r="AS30" i="4"/>
  <c r="BA30" i="4"/>
  <c r="BI30" i="4"/>
  <c r="V30" i="4"/>
  <c r="AD30" i="4"/>
  <c r="AL30" i="4"/>
  <c r="AT30" i="4"/>
  <c r="BB30" i="4"/>
  <c r="BJ30" i="4"/>
  <c r="BQ30" i="4"/>
  <c r="AG30" i="4"/>
  <c r="AU30" i="4"/>
  <c r="BF30" i="4"/>
  <c r="BS30" i="4"/>
  <c r="W30" i="4"/>
  <c r="AH30" i="4"/>
  <c r="AV30" i="4"/>
  <c r="BG30" i="4"/>
  <c r="BT30" i="4"/>
  <c r="Y30" i="4"/>
  <c r="AM30" i="4"/>
  <c r="AX30" i="4"/>
  <c r="BL30" i="4"/>
  <c r="Z30" i="4"/>
  <c r="AN30" i="4"/>
  <c r="AY30" i="4"/>
  <c r="BM30" i="4"/>
  <c r="X30" i="4"/>
  <c r="AW30" i="4"/>
  <c r="BU30" i="4"/>
  <c r="AA30" i="4"/>
  <c r="BC30" i="4"/>
  <c r="AF30" i="4"/>
  <c r="BE30" i="4"/>
  <c r="AI30" i="4"/>
  <c r="BK30" i="4"/>
  <c r="AQ30" i="4"/>
  <c r="BD30" i="4"/>
  <c r="BN30" i="4"/>
  <c r="BO30" i="4"/>
  <c r="BR30" i="4"/>
  <c r="AO30" i="4"/>
  <c r="AE30" i="4"/>
  <c r="AP30" i="4"/>
  <c r="S30" i="4"/>
  <c r="U22" i="4"/>
  <c r="AC22" i="4"/>
  <c r="AK22" i="4"/>
  <c r="AS22" i="4"/>
  <c r="BA22" i="4"/>
  <c r="BI22" i="4"/>
  <c r="X22" i="4"/>
  <c r="AF22" i="4"/>
  <c r="AN22" i="4"/>
  <c r="AV22" i="4"/>
  <c r="BD22" i="4"/>
  <c r="BL22" i="4"/>
  <c r="BS22" i="4"/>
  <c r="W22" i="4"/>
  <c r="AH22" i="4"/>
  <c r="AR22" i="4"/>
  <c r="BC22" i="4"/>
  <c r="BN22" i="4"/>
  <c r="Y22" i="4"/>
  <c r="AI22" i="4"/>
  <c r="AT22" i="4"/>
  <c r="BE22" i="4"/>
  <c r="BO22" i="4"/>
  <c r="Z22" i="4"/>
  <c r="AJ22" i="4"/>
  <c r="AU22" i="4"/>
  <c r="BF22" i="4"/>
  <c r="BP22" i="4"/>
  <c r="AG22" i="4"/>
  <c r="AY22" i="4"/>
  <c r="BQ22" i="4"/>
  <c r="AL22" i="4"/>
  <c r="AZ22" i="4"/>
  <c r="BR22" i="4"/>
  <c r="T22" i="4"/>
  <c r="AM22" i="4"/>
  <c r="BB22" i="4"/>
  <c r="BT22" i="4"/>
  <c r="AE22" i="4"/>
  <c r="BJ22" i="4"/>
  <c r="AO22" i="4"/>
  <c r="BK22" i="4"/>
  <c r="AQ22" i="4"/>
  <c r="BU22" i="4"/>
  <c r="V22" i="4"/>
  <c r="AW22" i="4"/>
  <c r="AP22" i="4"/>
  <c r="AX22" i="4"/>
  <c r="BH22" i="4"/>
  <c r="BM22" i="4"/>
  <c r="AA22" i="4"/>
  <c r="AB22" i="4"/>
  <c r="AD22" i="4"/>
  <c r="BG22" i="4"/>
  <c r="S22" i="4"/>
  <c r="W14" i="4"/>
  <c r="AE14" i="4"/>
  <c r="AM14" i="4"/>
  <c r="AU14" i="4"/>
  <c r="BC14" i="4"/>
  <c r="BK14" i="4"/>
  <c r="BR14" i="4"/>
  <c r="Y14" i="4"/>
  <c r="AG14" i="4"/>
  <c r="AO14" i="4"/>
  <c r="AW14" i="4"/>
  <c r="BE14" i="4"/>
  <c r="BM14" i="4"/>
  <c r="BT14" i="4"/>
  <c r="Z14" i="4"/>
  <c r="AH14" i="4"/>
  <c r="AP14" i="4"/>
  <c r="AX14" i="4"/>
  <c r="BF14" i="4"/>
  <c r="BN14" i="4"/>
  <c r="BU14" i="4"/>
  <c r="AA14" i="4"/>
  <c r="AI14" i="4"/>
  <c r="AQ14" i="4"/>
  <c r="AY14" i="4"/>
  <c r="BG14" i="4"/>
  <c r="BO14" i="4"/>
  <c r="T14" i="4"/>
  <c r="AB14" i="4"/>
  <c r="AJ14" i="4"/>
  <c r="AR14" i="4"/>
  <c r="AZ14" i="4"/>
  <c r="BH14" i="4"/>
  <c r="BP14" i="4"/>
  <c r="U14" i="4"/>
  <c r="AC14" i="4"/>
  <c r="AK14" i="4"/>
  <c r="AS14" i="4"/>
  <c r="BA14" i="4"/>
  <c r="BI14" i="4"/>
  <c r="AD14" i="4"/>
  <c r="BJ14" i="4"/>
  <c r="AF14" i="4"/>
  <c r="BL14" i="4"/>
  <c r="AN14" i="4"/>
  <c r="BS14" i="4"/>
  <c r="AT14" i="4"/>
  <c r="AV14" i="4"/>
  <c r="BD14" i="4"/>
  <c r="BQ14" i="4"/>
  <c r="V14" i="4"/>
  <c r="X14" i="4"/>
  <c r="AL14" i="4"/>
  <c r="BB14" i="4"/>
  <c r="S14" i="4"/>
  <c r="W6" i="4"/>
  <c r="AE6" i="4"/>
  <c r="AM6" i="4"/>
  <c r="AU6" i="4"/>
  <c r="BC6" i="4"/>
  <c r="BK6" i="4"/>
  <c r="BR6" i="4"/>
  <c r="Y6" i="4"/>
  <c r="AG6" i="4"/>
  <c r="AO6" i="4"/>
  <c r="AW6" i="4"/>
  <c r="BE6" i="4"/>
  <c r="BM6" i="4"/>
  <c r="BT6" i="4"/>
  <c r="Z6" i="4"/>
  <c r="AH6" i="4"/>
  <c r="AP6" i="4"/>
  <c r="AX6" i="4"/>
  <c r="BF6" i="4"/>
  <c r="BN6" i="4"/>
  <c r="BU6" i="4"/>
  <c r="AA6" i="4"/>
  <c r="AI6" i="4"/>
  <c r="AQ6" i="4"/>
  <c r="AY6" i="4"/>
  <c r="BG6" i="4"/>
  <c r="BO6" i="4"/>
  <c r="T6" i="4"/>
  <c r="AB6" i="4"/>
  <c r="AJ6" i="4"/>
  <c r="AR6" i="4"/>
  <c r="AZ6" i="4"/>
  <c r="BH6" i="4"/>
  <c r="BP6" i="4"/>
  <c r="U6" i="4"/>
  <c r="AC6" i="4"/>
  <c r="AK6" i="4"/>
  <c r="AS6" i="4"/>
  <c r="BA6" i="4"/>
  <c r="BI6" i="4"/>
  <c r="V6" i="4"/>
  <c r="BB6" i="4"/>
  <c r="X6" i="4"/>
  <c r="BD6" i="4"/>
  <c r="AF6" i="4"/>
  <c r="BL6" i="4"/>
  <c r="AL6" i="4"/>
  <c r="BQ6" i="4"/>
  <c r="AN6" i="4"/>
  <c r="BS6" i="4"/>
  <c r="AD6" i="4"/>
  <c r="AT6" i="4"/>
  <c r="AV6" i="4"/>
  <c r="BJ6" i="4"/>
  <c r="S6" i="4"/>
  <c r="W681" i="4"/>
  <c r="AE681" i="4"/>
  <c r="AM681" i="4"/>
  <c r="AU681" i="4"/>
  <c r="BC681" i="4"/>
  <c r="BK681" i="4"/>
  <c r="BR681" i="4"/>
  <c r="S681" i="4"/>
  <c r="AL681" i="4"/>
  <c r="X681" i="4"/>
  <c r="AF681" i="4"/>
  <c r="AN681" i="4"/>
  <c r="AV681" i="4"/>
  <c r="BD681" i="4"/>
  <c r="BL681" i="4"/>
  <c r="BS681" i="4"/>
  <c r="V681" i="4"/>
  <c r="Y681" i="4"/>
  <c r="AG681" i="4"/>
  <c r="AO681" i="4"/>
  <c r="AW681" i="4"/>
  <c r="BE681" i="4"/>
  <c r="BM681" i="4"/>
  <c r="BT681" i="4"/>
  <c r="BQ681" i="4"/>
  <c r="Z681" i="4"/>
  <c r="AH681" i="4"/>
  <c r="AP681" i="4"/>
  <c r="AX681" i="4"/>
  <c r="BF681" i="4"/>
  <c r="BN681" i="4"/>
  <c r="BU681" i="4"/>
  <c r="BJ681" i="4"/>
  <c r="AA681" i="4"/>
  <c r="AI681" i="4"/>
  <c r="AQ681" i="4"/>
  <c r="AY681" i="4"/>
  <c r="BG681" i="4"/>
  <c r="BO681" i="4"/>
  <c r="AT681" i="4"/>
  <c r="T681" i="4"/>
  <c r="AB681" i="4"/>
  <c r="AJ681" i="4"/>
  <c r="AR681" i="4"/>
  <c r="AZ681" i="4"/>
  <c r="BH681" i="4"/>
  <c r="BP681" i="4"/>
  <c r="BB681" i="4"/>
  <c r="U681" i="4"/>
  <c r="AC681" i="4"/>
  <c r="AK681" i="4"/>
  <c r="AS681" i="4"/>
  <c r="BA681" i="4"/>
  <c r="BI681" i="4"/>
  <c r="AD681" i="4"/>
  <c r="Y625" i="4"/>
  <c r="AG625" i="4"/>
  <c r="AO625" i="4"/>
  <c r="AW625" i="4"/>
  <c r="BE625" i="4"/>
  <c r="BM625" i="4"/>
  <c r="BT625" i="4"/>
  <c r="Z625" i="4"/>
  <c r="AH625" i="4"/>
  <c r="AP625" i="4"/>
  <c r="AX625" i="4"/>
  <c r="BF625" i="4"/>
  <c r="BN625" i="4"/>
  <c r="BU625" i="4"/>
  <c r="AA625" i="4"/>
  <c r="AI625" i="4"/>
  <c r="AQ625" i="4"/>
  <c r="AY625" i="4"/>
  <c r="BG625" i="4"/>
  <c r="BO625" i="4"/>
  <c r="T625" i="4"/>
  <c r="AB625" i="4"/>
  <c r="AJ625" i="4"/>
  <c r="AR625" i="4"/>
  <c r="AZ625" i="4"/>
  <c r="BH625" i="4"/>
  <c r="BP625" i="4"/>
  <c r="U625" i="4"/>
  <c r="AC625" i="4"/>
  <c r="AK625" i="4"/>
  <c r="AS625" i="4"/>
  <c r="BA625" i="4"/>
  <c r="BI625" i="4"/>
  <c r="V625" i="4"/>
  <c r="AD625" i="4"/>
  <c r="AL625" i="4"/>
  <c r="AT625" i="4"/>
  <c r="BB625" i="4"/>
  <c r="BJ625" i="4"/>
  <c r="BQ625" i="4"/>
  <c r="AU625" i="4"/>
  <c r="S625" i="4"/>
  <c r="AV625" i="4"/>
  <c r="W625" i="4"/>
  <c r="BC625" i="4"/>
  <c r="X625" i="4"/>
  <c r="BD625" i="4"/>
  <c r="AE625" i="4"/>
  <c r="BK625" i="4"/>
  <c r="BS625" i="4"/>
  <c r="AF625" i="4"/>
  <c r="BL625" i="4"/>
  <c r="AN625" i="4"/>
  <c r="AM625" i="4"/>
  <c r="BR625" i="4"/>
  <c r="Y577" i="4"/>
  <c r="AG577" i="4"/>
  <c r="AO577" i="4"/>
  <c r="AW577" i="4"/>
  <c r="BE577" i="4"/>
  <c r="BM577" i="4"/>
  <c r="BT577" i="4"/>
  <c r="Z577" i="4"/>
  <c r="AH577" i="4"/>
  <c r="AP577" i="4"/>
  <c r="AX577" i="4"/>
  <c r="BF577" i="4"/>
  <c r="BN577" i="4"/>
  <c r="BU577" i="4"/>
  <c r="AA577" i="4"/>
  <c r="AI577" i="4"/>
  <c r="AQ577" i="4"/>
  <c r="AY577" i="4"/>
  <c r="BG577" i="4"/>
  <c r="BO577" i="4"/>
  <c r="T577" i="4"/>
  <c r="AB577" i="4"/>
  <c r="AJ577" i="4"/>
  <c r="AR577" i="4"/>
  <c r="AZ577" i="4"/>
  <c r="BH577" i="4"/>
  <c r="BP577" i="4"/>
  <c r="U577" i="4"/>
  <c r="AC577" i="4"/>
  <c r="AK577" i="4"/>
  <c r="AS577" i="4"/>
  <c r="BA577" i="4"/>
  <c r="BI577" i="4"/>
  <c r="V577" i="4"/>
  <c r="AD577" i="4"/>
  <c r="AL577" i="4"/>
  <c r="AT577" i="4"/>
  <c r="BB577" i="4"/>
  <c r="BJ577" i="4"/>
  <c r="BQ577" i="4"/>
  <c r="W577" i="4"/>
  <c r="AE577" i="4"/>
  <c r="AM577" i="4"/>
  <c r="AU577" i="4"/>
  <c r="BC577" i="4"/>
  <c r="BK577" i="4"/>
  <c r="BR577" i="4"/>
  <c r="BD577" i="4"/>
  <c r="S577" i="4"/>
  <c r="BL577" i="4"/>
  <c r="BS577" i="4"/>
  <c r="X577" i="4"/>
  <c r="AF577" i="4"/>
  <c r="AN577" i="4"/>
  <c r="AV577" i="4"/>
  <c r="T532" i="4"/>
  <c r="AB532" i="4"/>
  <c r="AJ532" i="4"/>
  <c r="AR532" i="4"/>
  <c r="AZ532" i="4"/>
  <c r="BH532" i="4"/>
  <c r="BP532" i="4"/>
  <c r="U532" i="4"/>
  <c r="AC532" i="4"/>
  <c r="AK532" i="4"/>
  <c r="AS532" i="4"/>
  <c r="BA532" i="4"/>
  <c r="BI532" i="4"/>
  <c r="W532" i="4"/>
  <c r="AE532" i="4"/>
  <c r="AM532" i="4"/>
  <c r="AU532" i="4"/>
  <c r="BC532" i="4"/>
  <c r="BK532" i="4"/>
  <c r="BR532" i="4"/>
  <c r="X532" i="4"/>
  <c r="AF532" i="4"/>
  <c r="AN532" i="4"/>
  <c r="AV532" i="4"/>
  <c r="BD532" i="4"/>
  <c r="BL532" i="4"/>
  <c r="BS532" i="4"/>
  <c r="Z532" i="4"/>
  <c r="AH532" i="4"/>
  <c r="AP532" i="4"/>
  <c r="AX532" i="4"/>
  <c r="BF532" i="4"/>
  <c r="BN532" i="4"/>
  <c r="BU532" i="4"/>
  <c r="V532" i="4"/>
  <c r="AQ532" i="4"/>
  <c r="BM532" i="4"/>
  <c r="Y532" i="4"/>
  <c r="AT532" i="4"/>
  <c r="BO532" i="4"/>
  <c r="AA532" i="4"/>
  <c r="AW532" i="4"/>
  <c r="BQ532" i="4"/>
  <c r="AD532" i="4"/>
  <c r="AY532" i="4"/>
  <c r="BT532" i="4"/>
  <c r="AG532" i="4"/>
  <c r="BB532" i="4"/>
  <c r="AI532" i="4"/>
  <c r="BE532" i="4"/>
  <c r="AL532" i="4"/>
  <c r="AO532" i="4"/>
  <c r="BG532" i="4"/>
  <c r="BJ532" i="4"/>
  <c r="S532" i="4"/>
  <c r="W457" i="4"/>
  <c r="AE457" i="4"/>
  <c r="AM457" i="4"/>
  <c r="AU457" i="4"/>
  <c r="BC457" i="4"/>
  <c r="BK457" i="4"/>
  <c r="BR457" i="4"/>
  <c r="X457" i="4"/>
  <c r="AF457" i="4"/>
  <c r="AN457" i="4"/>
  <c r="AV457" i="4"/>
  <c r="BD457" i="4"/>
  <c r="BL457" i="4"/>
  <c r="BS457" i="4"/>
  <c r="Y457" i="4"/>
  <c r="AG457" i="4"/>
  <c r="AO457" i="4"/>
  <c r="AW457" i="4"/>
  <c r="BE457" i="4"/>
  <c r="BM457" i="4"/>
  <c r="BT457" i="4"/>
  <c r="Z457" i="4"/>
  <c r="AH457" i="4"/>
  <c r="AP457" i="4"/>
  <c r="AX457" i="4"/>
  <c r="BF457" i="4"/>
  <c r="BN457" i="4"/>
  <c r="BU457" i="4"/>
  <c r="AA457" i="4"/>
  <c r="AI457" i="4"/>
  <c r="AQ457" i="4"/>
  <c r="AY457" i="4"/>
  <c r="BG457" i="4"/>
  <c r="BO457" i="4"/>
  <c r="AK457" i="4"/>
  <c r="BH457" i="4"/>
  <c r="T457" i="4"/>
  <c r="AL457" i="4"/>
  <c r="BI457" i="4"/>
  <c r="U457" i="4"/>
  <c r="AR457" i="4"/>
  <c r="BJ457" i="4"/>
  <c r="V457" i="4"/>
  <c r="AS457" i="4"/>
  <c r="BP457" i="4"/>
  <c r="AB457" i="4"/>
  <c r="AT457" i="4"/>
  <c r="AD457" i="4"/>
  <c r="BA457" i="4"/>
  <c r="AC457" i="4"/>
  <c r="AJ457" i="4"/>
  <c r="AZ457" i="4"/>
  <c r="BB457" i="4"/>
  <c r="BQ457" i="4"/>
  <c r="S457" i="4"/>
  <c r="W409" i="4"/>
  <c r="AE409" i="4"/>
  <c r="AM409" i="4"/>
  <c r="AU409" i="4"/>
  <c r="BC409" i="4"/>
  <c r="BK409" i="4"/>
  <c r="BR409" i="4"/>
  <c r="X409" i="4"/>
  <c r="AF409" i="4"/>
  <c r="AN409" i="4"/>
  <c r="AV409" i="4"/>
  <c r="BD409" i="4"/>
  <c r="BL409" i="4"/>
  <c r="BS409" i="4"/>
  <c r="Y409" i="4"/>
  <c r="AG409" i="4"/>
  <c r="AO409" i="4"/>
  <c r="AW409" i="4"/>
  <c r="BE409" i="4"/>
  <c r="BM409" i="4"/>
  <c r="BT409" i="4"/>
  <c r="Z409" i="4"/>
  <c r="AH409" i="4"/>
  <c r="AP409" i="4"/>
  <c r="AX409" i="4"/>
  <c r="BF409" i="4"/>
  <c r="BN409" i="4"/>
  <c r="BU409" i="4"/>
  <c r="AA409" i="4"/>
  <c r="AI409" i="4"/>
  <c r="AQ409" i="4"/>
  <c r="AY409" i="4"/>
  <c r="BG409" i="4"/>
  <c r="BO409" i="4"/>
  <c r="U409" i="4"/>
  <c r="AC409" i="4"/>
  <c r="AK409" i="4"/>
  <c r="AS409" i="4"/>
  <c r="BA409" i="4"/>
  <c r="BI409" i="4"/>
  <c r="AJ409" i="4"/>
  <c r="BP409" i="4"/>
  <c r="AL409" i="4"/>
  <c r="BQ409" i="4"/>
  <c r="AR409" i="4"/>
  <c r="AT409" i="4"/>
  <c r="T409" i="4"/>
  <c r="AZ409" i="4"/>
  <c r="AB409" i="4"/>
  <c r="BH409" i="4"/>
  <c r="V409" i="4"/>
  <c r="AD409" i="4"/>
  <c r="BB409" i="4"/>
  <c r="BJ409" i="4"/>
  <c r="S409" i="4"/>
  <c r="T360" i="4"/>
  <c r="AB360" i="4"/>
  <c r="AJ360" i="4"/>
  <c r="AR360" i="4"/>
  <c r="AZ360" i="4"/>
  <c r="BH360" i="4"/>
  <c r="BP360" i="4"/>
  <c r="U360" i="4"/>
  <c r="AC360" i="4"/>
  <c r="AK360" i="4"/>
  <c r="AS360" i="4"/>
  <c r="BA360" i="4"/>
  <c r="BI360" i="4"/>
  <c r="V360" i="4"/>
  <c r="AD360" i="4"/>
  <c r="AL360" i="4"/>
  <c r="AT360" i="4"/>
  <c r="BB360" i="4"/>
  <c r="BJ360" i="4"/>
  <c r="BQ360" i="4"/>
  <c r="W360" i="4"/>
  <c r="AE360" i="4"/>
  <c r="AM360" i="4"/>
  <c r="AU360" i="4"/>
  <c r="BC360" i="4"/>
  <c r="BK360" i="4"/>
  <c r="BR360" i="4"/>
  <c r="X360" i="4"/>
  <c r="AF360" i="4"/>
  <c r="AN360" i="4"/>
  <c r="AV360" i="4"/>
  <c r="BD360" i="4"/>
  <c r="BL360" i="4"/>
  <c r="BS360" i="4"/>
  <c r="Z360" i="4"/>
  <c r="AH360" i="4"/>
  <c r="AP360" i="4"/>
  <c r="AX360" i="4"/>
  <c r="BF360" i="4"/>
  <c r="BN360" i="4"/>
  <c r="BU360" i="4"/>
  <c r="AW360" i="4"/>
  <c r="AY360" i="4"/>
  <c r="Y360" i="4"/>
  <c r="BE360" i="4"/>
  <c r="AA360" i="4"/>
  <c r="BG360" i="4"/>
  <c r="AG360" i="4"/>
  <c r="BM360" i="4"/>
  <c r="AO360" i="4"/>
  <c r="BT360" i="4"/>
  <c r="AI360" i="4"/>
  <c r="AQ360" i="4"/>
  <c r="BO360" i="4"/>
  <c r="S360" i="4"/>
  <c r="X313" i="4"/>
  <c r="AF313" i="4"/>
  <c r="AN313" i="4"/>
  <c r="AV313" i="4"/>
  <c r="BD313" i="4"/>
  <c r="BL313" i="4"/>
  <c r="BS313" i="4"/>
  <c r="Y313" i="4"/>
  <c r="AG313" i="4"/>
  <c r="AO313" i="4"/>
  <c r="AW313" i="4"/>
  <c r="BE313" i="4"/>
  <c r="BM313" i="4"/>
  <c r="BT313" i="4"/>
  <c r="Z313" i="4"/>
  <c r="AH313" i="4"/>
  <c r="AP313" i="4"/>
  <c r="AX313" i="4"/>
  <c r="BF313" i="4"/>
  <c r="BN313" i="4"/>
  <c r="BU313" i="4"/>
  <c r="AA313" i="4"/>
  <c r="AI313" i="4"/>
  <c r="AQ313" i="4"/>
  <c r="AY313" i="4"/>
  <c r="BG313" i="4"/>
  <c r="BO313" i="4"/>
  <c r="T313" i="4"/>
  <c r="AB313" i="4"/>
  <c r="AJ313" i="4"/>
  <c r="AR313" i="4"/>
  <c r="AZ313" i="4"/>
  <c r="BH313" i="4"/>
  <c r="BP313" i="4"/>
  <c r="V313" i="4"/>
  <c r="AD313" i="4"/>
  <c r="AL313" i="4"/>
  <c r="AT313" i="4"/>
  <c r="BB313" i="4"/>
  <c r="BJ313" i="4"/>
  <c r="BQ313" i="4"/>
  <c r="AK313" i="4"/>
  <c r="AM313" i="4"/>
  <c r="BR313" i="4"/>
  <c r="AS313" i="4"/>
  <c r="AU313" i="4"/>
  <c r="U313" i="4"/>
  <c r="BA313" i="4"/>
  <c r="AC313" i="4"/>
  <c r="BI313" i="4"/>
  <c r="W313" i="4"/>
  <c r="AE313" i="4"/>
  <c r="BC313" i="4"/>
  <c r="BK313" i="4"/>
  <c r="S313" i="4"/>
  <c r="Z244" i="4"/>
  <c r="AH244" i="4"/>
  <c r="AP244" i="4"/>
  <c r="AX244" i="4"/>
  <c r="BF244" i="4"/>
  <c r="BN244" i="4"/>
  <c r="V244" i="4"/>
  <c r="AD244" i="4"/>
  <c r="AL244" i="4"/>
  <c r="AT244" i="4"/>
  <c r="BB244" i="4"/>
  <c r="BJ244" i="4"/>
  <c r="BQ244" i="4"/>
  <c r="W244" i="4"/>
  <c r="AE244" i="4"/>
  <c r="AM244" i="4"/>
  <c r="AU244" i="4"/>
  <c r="BC244" i="4"/>
  <c r="AB244" i="4"/>
  <c r="AO244" i="4"/>
  <c r="BA244" i="4"/>
  <c r="BM244" i="4"/>
  <c r="AC244" i="4"/>
  <c r="AQ244" i="4"/>
  <c r="BD244" i="4"/>
  <c r="BO244" i="4"/>
  <c r="AF244" i="4"/>
  <c r="AR244" i="4"/>
  <c r="BE244" i="4"/>
  <c r="BP244" i="4"/>
  <c r="T244" i="4"/>
  <c r="AG244" i="4"/>
  <c r="AS244" i="4"/>
  <c r="BG244" i="4"/>
  <c r="U244" i="4"/>
  <c r="AI244" i="4"/>
  <c r="AV244" i="4"/>
  <c r="BH244" i="4"/>
  <c r="BR244" i="4"/>
  <c r="Y244" i="4"/>
  <c r="AK244" i="4"/>
  <c r="AY244" i="4"/>
  <c r="BK244" i="4"/>
  <c r="BT244" i="4"/>
  <c r="AJ244" i="4"/>
  <c r="AN244" i="4"/>
  <c r="AW244" i="4"/>
  <c r="AZ244" i="4"/>
  <c r="BI244" i="4"/>
  <c r="X244" i="4"/>
  <c r="BS244" i="4"/>
  <c r="BL244" i="4"/>
  <c r="BU244" i="4"/>
  <c r="AA244" i="4"/>
  <c r="S244" i="4"/>
  <c r="V209" i="4"/>
  <c r="AD209" i="4"/>
  <c r="AL209" i="4"/>
  <c r="AT209" i="4"/>
  <c r="BB209" i="4"/>
  <c r="BJ209" i="4"/>
  <c r="BQ209" i="4"/>
  <c r="Y209" i="4"/>
  <c r="AG209" i="4"/>
  <c r="AO209" i="4"/>
  <c r="AW209" i="4"/>
  <c r="BE209" i="4"/>
  <c r="BM209" i="4"/>
  <c r="BT209" i="4"/>
  <c r="U209" i="4"/>
  <c r="AF209" i="4"/>
  <c r="AQ209" i="4"/>
  <c r="BA209" i="4"/>
  <c r="BL209" i="4"/>
  <c r="W209" i="4"/>
  <c r="AH209" i="4"/>
  <c r="AR209" i="4"/>
  <c r="BC209" i="4"/>
  <c r="BN209" i="4"/>
  <c r="X209" i="4"/>
  <c r="AI209" i="4"/>
  <c r="AS209" i="4"/>
  <c r="BD209" i="4"/>
  <c r="BO209" i="4"/>
  <c r="Z209" i="4"/>
  <c r="AJ209" i="4"/>
  <c r="AU209" i="4"/>
  <c r="BF209" i="4"/>
  <c r="BP209" i="4"/>
  <c r="AA209" i="4"/>
  <c r="AK209" i="4"/>
  <c r="AV209" i="4"/>
  <c r="BG209" i="4"/>
  <c r="AB209" i="4"/>
  <c r="AM209" i="4"/>
  <c r="AX209" i="4"/>
  <c r="BH209" i="4"/>
  <c r="BR209" i="4"/>
  <c r="AY209" i="4"/>
  <c r="AZ209" i="4"/>
  <c r="BI209" i="4"/>
  <c r="T209" i="4"/>
  <c r="BK209" i="4"/>
  <c r="AC209" i="4"/>
  <c r="BS209" i="4"/>
  <c r="AN209" i="4"/>
  <c r="AE209" i="4"/>
  <c r="AP209" i="4"/>
  <c r="BU209" i="4"/>
  <c r="S209" i="4"/>
  <c r="AA161" i="4"/>
  <c r="AI161" i="4"/>
  <c r="AQ161" i="4"/>
  <c r="AY161" i="4"/>
  <c r="BG161" i="4"/>
  <c r="BO161" i="4"/>
  <c r="T161" i="4"/>
  <c r="AB161" i="4"/>
  <c r="AJ161" i="4"/>
  <c r="AR161" i="4"/>
  <c r="AZ161" i="4"/>
  <c r="BH161" i="4"/>
  <c r="BP161" i="4"/>
  <c r="U161" i="4"/>
  <c r="AC161" i="4"/>
  <c r="AK161" i="4"/>
  <c r="AS161" i="4"/>
  <c r="BA161" i="4"/>
  <c r="BI161" i="4"/>
  <c r="V161" i="4"/>
  <c r="AD161" i="4"/>
  <c r="AL161" i="4"/>
  <c r="AT161" i="4"/>
  <c r="BB161" i="4"/>
  <c r="BJ161" i="4"/>
  <c r="BQ161" i="4"/>
  <c r="X161" i="4"/>
  <c r="AF161" i="4"/>
  <c r="AN161" i="4"/>
  <c r="AV161" i="4"/>
  <c r="BD161" i="4"/>
  <c r="BL161" i="4"/>
  <c r="BS161" i="4"/>
  <c r="Y161" i="4"/>
  <c r="AU161" i="4"/>
  <c r="BN161" i="4"/>
  <c r="Z161" i="4"/>
  <c r="AW161" i="4"/>
  <c r="BR161" i="4"/>
  <c r="AE161" i="4"/>
  <c r="AX161" i="4"/>
  <c r="BT161" i="4"/>
  <c r="AG161" i="4"/>
  <c r="BC161" i="4"/>
  <c r="BU161" i="4"/>
  <c r="AH161" i="4"/>
  <c r="BE161" i="4"/>
  <c r="AM161" i="4"/>
  <c r="BF161" i="4"/>
  <c r="AO161" i="4"/>
  <c r="AP161" i="4"/>
  <c r="BK161" i="4"/>
  <c r="BM161" i="4"/>
  <c r="W161" i="4"/>
  <c r="S161" i="4"/>
  <c r="W88" i="4"/>
  <c r="AE88" i="4"/>
  <c r="AM88" i="4"/>
  <c r="AU88" i="4"/>
  <c r="BC88" i="4"/>
  <c r="BK88" i="4"/>
  <c r="BR88" i="4"/>
  <c r="Y88" i="4"/>
  <c r="AG88" i="4"/>
  <c r="AO88" i="4"/>
  <c r="AW88" i="4"/>
  <c r="BE88" i="4"/>
  <c r="BM88" i="4"/>
  <c r="BT88" i="4"/>
  <c r="T88" i="4"/>
  <c r="AB88" i="4"/>
  <c r="AJ88" i="4"/>
  <c r="AR88" i="4"/>
  <c r="AZ88" i="4"/>
  <c r="BH88" i="4"/>
  <c r="BP88" i="4"/>
  <c r="U88" i="4"/>
  <c r="AC88" i="4"/>
  <c r="AK88" i="4"/>
  <c r="AS88" i="4"/>
  <c r="BA88" i="4"/>
  <c r="BI88" i="4"/>
  <c r="AF88" i="4"/>
  <c r="AV88" i="4"/>
  <c r="BL88" i="4"/>
  <c r="AH88" i="4"/>
  <c r="AX88" i="4"/>
  <c r="BN88" i="4"/>
  <c r="AI88" i="4"/>
  <c r="AY88" i="4"/>
  <c r="BO88" i="4"/>
  <c r="X88" i="4"/>
  <c r="AN88" i="4"/>
  <c r="BD88" i="4"/>
  <c r="BS88" i="4"/>
  <c r="Z88" i="4"/>
  <c r="AP88" i="4"/>
  <c r="BF88" i="4"/>
  <c r="BU88" i="4"/>
  <c r="BG88" i="4"/>
  <c r="V88" i="4"/>
  <c r="BJ88" i="4"/>
  <c r="AA88" i="4"/>
  <c r="BQ88" i="4"/>
  <c r="AD88" i="4"/>
  <c r="AL88" i="4"/>
  <c r="AQ88" i="4"/>
  <c r="AT88" i="4"/>
  <c r="BB88" i="4"/>
  <c r="S88" i="4"/>
  <c r="W33" i="4"/>
  <c r="AE33" i="4"/>
  <c r="AM33" i="4"/>
  <c r="AU33" i="4"/>
  <c r="BC33" i="4"/>
  <c r="BK33" i="4"/>
  <c r="BR33" i="4"/>
  <c r="X33" i="4"/>
  <c r="AF33" i="4"/>
  <c r="AN33" i="4"/>
  <c r="AV33" i="4"/>
  <c r="BD33" i="4"/>
  <c r="BL33" i="4"/>
  <c r="BS33" i="4"/>
  <c r="Y33" i="4"/>
  <c r="AG33" i="4"/>
  <c r="AO33" i="4"/>
  <c r="AW33" i="4"/>
  <c r="BE33" i="4"/>
  <c r="BM33" i="4"/>
  <c r="BT33" i="4"/>
  <c r="U33" i="4"/>
  <c r="AI33" i="4"/>
  <c r="AT33" i="4"/>
  <c r="BH33" i="4"/>
  <c r="BU33" i="4"/>
  <c r="V33" i="4"/>
  <c r="AJ33" i="4"/>
  <c r="AX33" i="4"/>
  <c r="BI33" i="4"/>
  <c r="AA33" i="4"/>
  <c r="AL33" i="4"/>
  <c r="AZ33" i="4"/>
  <c r="BN33" i="4"/>
  <c r="AB33" i="4"/>
  <c r="AP33" i="4"/>
  <c r="BA33" i="4"/>
  <c r="BO33" i="4"/>
  <c r="AK33" i="4"/>
  <c r="BJ33" i="4"/>
  <c r="AQ33" i="4"/>
  <c r="BP33" i="4"/>
  <c r="T33" i="4"/>
  <c r="AS33" i="4"/>
  <c r="BQ33" i="4"/>
  <c r="Z33" i="4"/>
  <c r="AY33" i="4"/>
  <c r="AH33" i="4"/>
  <c r="AR33" i="4"/>
  <c r="BB33" i="4"/>
  <c r="BF33" i="4"/>
  <c r="BG33" i="4"/>
  <c r="AC33" i="4"/>
  <c r="AD33" i="4"/>
  <c r="S33" i="4"/>
  <c r="AA677" i="4"/>
  <c r="AI677" i="4"/>
  <c r="AQ677" i="4"/>
  <c r="AY677" i="4"/>
  <c r="BG677" i="4"/>
  <c r="BO677" i="4"/>
  <c r="Z677" i="4"/>
  <c r="T677" i="4"/>
  <c r="AB677" i="4"/>
  <c r="AJ677" i="4"/>
  <c r="AR677" i="4"/>
  <c r="AZ677" i="4"/>
  <c r="BH677" i="4"/>
  <c r="BP677" i="4"/>
  <c r="BN677" i="4"/>
  <c r="U677" i="4"/>
  <c r="AC677" i="4"/>
  <c r="AK677" i="4"/>
  <c r="AS677" i="4"/>
  <c r="BA677" i="4"/>
  <c r="BI677" i="4"/>
  <c r="BF677" i="4"/>
  <c r="V677" i="4"/>
  <c r="AD677" i="4"/>
  <c r="AL677" i="4"/>
  <c r="AT677" i="4"/>
  <c r="BB677" i="4"/>
  <c r="BJ677" i="4"/>
  <c r="BQ677" i="4"/>
  <c r="AP677" i="4"/>
  <c r="W677" i="4"/>
  <c r="AE677" i="4"/>
  <c r="AM677" i="4"/>
  <c r="AU677" i="4"/>
  <c r="BC677" i="4"/>
  <c r="BK677" i="4"/>
  <c r="BR677" i="4"/>
  <c r="S677" i="4"/>
  <c r="AX677" i="4"/>
  <c r="X677" i="4"/>
  <c r="AF677" i="4"/>
  <c r="AN677" i="4"/>
  <c r="AV677" i="4"/>
  <c r="BD677" i="4"/>
  <c r="BL677" i="4"/>
  <c r="BS677" i="4"/>
  <c r="AH677" i="4"/>
  <c r="BU677" i="4"/>
  <c r="Y677" i="4"/>
  <c r="AG677" i="4"/>
  <c r="AO677" i="4"/>
  <c r="AW677" i="4"/>
  <c r="BE677" i="4"/>
  <c r="BM677" i="4"/>
  <c r="BT677" i="4"/>
  <c r="AA669" i="4"/>
  <c r="AI669" i="4"/>
  <c r="AQ669" i="4"/>
  <c r="AY669" i="4"/>
  <c r="BG669" i="4"/>
  <c r="BO669" i="4"/>
  <c r="AX669" i="4"/>
  <c r="T669" i="4"/>
  <c r="AB669" i="4"/>
  <c r="AJ669" i="4"/>
  <c r="AR669" i="4"/>
  <c r="AZ669" i="4"/>
  <c r="BH669" i="4"/>
  <c r="BP669" i="4"/>
  <c r="AP669" i="4"/>
  <c r="U669" i="4"/>
  <c r="AC669" i="4"/>
  <c r="AK669" i="4"/>
  <c r="AS669" i="4"/>
  <c r="BA669" i="4"/>
  <c r="BI669" i="4"/>
  <c r="V669" i="4"/>
  <c r="AD669" i="4"/>
  <c r="AL669" i="4"/>
  <c r="AT669" i="4"/>
  <c r="BB669" i="4"/>
  <c r="BJ669" i="4"/>
  <c r="BQ669" i="4"/>
  <c r="BF669" i="4"/>
  <c r="W669" i="4"/>
  <c r="AE669" i="4"/>
  <c r="AM669" i="4"/>
  <c r="AU669" i="4"/>
  <c r="BC669" i="4"/>
  <c r="BK669" i="4"/>
  <c r="BR669" i="4"/>
  <c r="S669" i="4"/>
  <c r="BN669" i="4"/>
  <c r="X669" i="4"/>
  <c r="AF669" i="4"/>
  <c r="AN669" i="4"/>
  <c r="AV669" i="4"/>
  <c r="BD669" i="4"/>
  <c r="BL669" i="4"/>
  <c r="BS669" i="4"/>
  <c r="AH669" i="4"/>
  <c r="Y669" i="4"/>
  <c r="AG669" i="4"/>
  <c r="AO669" i="4"/>
  <c r="AW669" i="4"/>
  <c r="BE669" i="4"/>
  <c r="BM669" i="4"/>
  <c r="BT669" i="4"/>
  <c r="Z669" i="4"/>
  <c r="BU669" i="4"/>
  <c r="AA661" i="4"/>
  <c r="AI661" i="4"/>
  <c r="AQ661" i="4"/>
  <c r="AY661" i="4"/>
  <c r="BG661" i="4"/>
  <c r="BO661" i="4"/>
  <c r="T661" i="4"/>
  <c r="AB661" i="4"/>
  <c r="AJ661" i="4"/>
  <c r="AR661" i="4"/>
  <c r="AZ661" i="4"/>
  <c r="BH661" i="4"/>
  <c r="BP661" i="4"/>
  <c r="Z661" i="4"/>
  <c r="BN661" i="4"/>
  <c r="U661" i="4"/>
  <c r="AC661" i="4"/>
  <c r="AK661" i="4"/>
  <c r="AS661" i="4"/>
  <c r="BA661" i="4"/>
  <c r="BI661" i="4"/>
  <c r="V661" i="4"/>
  <c r="AD661" i="4"/>
  <c r="AL661" i="4"/>
  <c r="AT661" i="4"/>
  <c r="BB661" i="4"/>
  <c r="BJ661" i="4"/>
  <c r="BQ661" i="4"/>
  <c r="AH661" i="4"/>
  <c r="BF661" i="4"/>
  <c r="W661" i="4"/>
  <c r="AE661" i="4"/>
  <c r="AM661" i="4"/>
  <c r="AU661" i="4"/>
  <c r="BC661" i="4"/>
  <c r="BK661" i="4"/>
  <c r="BR661" i="4"/>
  <c r="S661" i="4"/>
  <c r="AP661" i="4"/>
  <c r="X661" i="4"/>
  <c r="AF661" i="4"/>
  <c r="AN661" i="4"/>
  <c r="AV661" i="4"/>
  <c r="BD661" i="4"/>
  <c r="BL661" i="4"/>
  <c r="BS661" i="4"/>
  <c r="BU661" i="4"/>
  <c r="Y661" i="4"/>
  <c r="AG661" i="4"/>
  <c r="AO661" i="4"/>
  <c r="AW661" i="4"/>
  <c r="BE661" i="4"/>
  <c r="BM661" i="4"/>
  <c r="BT661" i="4"/>
  <c r="AX661" i="4"/>
  <c r="AA653" i="4"/>
  <c r="AI653" i="4"/>
  <c r="AQ653" i="4"/>
  <c r="AY653" i="4"/>
  <c r="BG653" i="4"/>
  <c r="BO653" i="4"/>
  <c r="Z653" i="4"/>
  <c r="T653" i="4"/>
  <c r="AB653" i="4"/>
  <c r="AJ653" i="4"/>
  <c r="AR653" i="4"/>
  <c r="AZ653" i="4"/>
  <c r="BH653" i="4"/>
  <c r="BP653" i="4"/>
  <c r="BF653" i="4"/>
  <c r="U653" i="4"/>
  <c r="AC653" i="4"/>
  <c r="AK653" i="4"/>
  <c r="AS653" i="4"/>
  <c r="BA653" i="4"/>
  <c r="BI653" i="4"/>
  <c r="V653" i="4"/>
  <c r="AD653" i="4"/>
  <c r="AL653" i="4"/>
  <c r="AT653" i="4"/>
  <c r="BB653" i="4"/>
  <c r="BJ653" i="4"/>
  <c r="BQ653" i="4"/>
  <c r="AP653" i="4"/>
  <c r="BU653" i="4"/>
  <c r="W653" i="4"/>
  <c r="AE653" i="4"/>
  <c r="AM653" i="4"/>
  <c r="AU653" i="4"/>
  <c r="BC653" i="4"/>
  <c r="BK653" i="4"/>
  <c r="BR653" i="4"/>
  <c r="S653" i="4"/>
  <c r="AH653" i="4"/>
  <c r="X653" i="4"/>
  <c r="AF653" i="4"/>
  <c r="AN653" i="4"/>
  <c r="AV653" i="4"/>
  <c r="BD653" i="4"/>
  <c r="BL653" i="4"/>
  <c r="BS653" i="4"/>
  <c r="BN653" i="4"/>
  <c r="Y653" i="4"/>
  <c r="AG653" i="4"/>
  <c r="AO653" i="4"/>
  <c r="AW653" i="4"/>
  <c r="BE653" i="4"/>
  <c r="BM653" i="4"/>
  <c r="BT653" i="4"/>
  <c r="AX653" i="4"/>
  <c r="U645" i="4"/>
  <c r="AC645" i="4"/>
  <c r="AK645" i="4"/>
  <c r="AS645" i="4"/>
  <c r="BA645" i="4"/>
  <c r="BI645" i="4"/>
  <c r="V645" i="4"/>
  <c r="AD645" i="4"/>
  <c r="AL645" i="4"/>
  <c r="AT645" i="4"/>
  <c r="BB645" i="4"/>
  <c r="BJ645" i="4"/>
  <c r="BQ645" i="4"/>
  <c r="W645" i="4"/>
  <c r="AE645" i="4"/>
  <c r="AM645" i="4"/>
  <c r="AU645" i="4"/>
  <c r="BC645" i="4"/>
  <c r="BK645" i="4"/>
  <c r="BR645" i="4"/>
  <c r="X645" i="4"/>
  <c r="AF645" i="4"/>
  <c r="AN645" i="4"/>
  <c r="AV645" i="4"/>
  <c r="BD645" i="4"/>
  <c r="BL645" i="4"/>
  <c r="BS645" i="4"/>
  <c r="Y645" i="4"/>
  <c r="AG645" i="4"/>
  <c r="AO645" i="4"/>
  <c r="AW645" i="4"/>
  <c r="BE645" i="4"/>
  <c r="BM645" i="4"/>
  <c r="BT645" i="4"/>
  <c r="Z645" i="4"/>
  <c r="AH645" i="4"/>
  <c r="AP645" i="4"/>
  <c r="AX645" i="4"/>
  <c r="BF645" i="4"/>
  <c r="BN645" i="4"/>
  <c r="BU645" i="4"/>
  <c r="AI645" i="4"/>
  <c r="BO645" i="4"/>
  <c r="AJ645" i="4"/>
  <c r="BP645" i="4"/>
  <c r="AB645" i="4"/>
  <c r="AQ645" i="4"/>
  <c r="AR645" i="4"/>
  <c r="BH645" i="4"/>
  <c r="AY645" i="4"/>
  <c r="T645" i="4"/>
  <c r="AZ645" i="4"/>
  <c r="AA645" i="4"/>
  <c r="BG645" i="4"/>
  <c r="U637" i="4"/>
  <c r="AC637" i="4"/>
  <c r="AK637" i="4"/>
  <c r="AS637" i="4"/>
  <c r="BA637" i="4"/>
  <c r="BI637" i="4"/>
  <c r="V637" i="4"/>
  <c r="AD637" i="4"/>
  <c r="AL637" i="4"/>
  <c r="AT637" i="4"/>
  <c r="BB637" i="4"/>
  <c r="BJ637" i="4"/>
  <c r="BQ637" i="4"/>
  <c r="W637" i="4"/>
  <c r="AE637" i="4"/>
  <c r="AM637" i="4"/>
  <c r="AU637" i="4"/>
  <c r="BC637" i="4"/>
  <c r="BK637" i="4"/>
  <c r="BR637" i="4"/>
  <c r="X637" i="4"/>
  <c r="AF637" i="4"/>
  <c r="AN637" i="4"/>
  <c r="AV637" i="4"/>
  <c r="BD637" i="4"/>
  <c r="BL637" i="4"/>
  <c r="BS637" i="4"/>
  <c r="Y637" i="4"/>
  <c r="AG637" i="4"/>
  <c r="AO637" i="4"/>
  <c r="AW637" i="4"/>
  <c r="BE637" i="4"/>
  <c r="BM637" i="4"/>
  <c r="BT637" i="4"/>
  <c r="Z637" i="4"/>
  <c r="AH637" i="4"/>
  <c r="AP637" i="4"/>
  <c r="AX637" i="4"/>
  <c r="BF637" i="4"/>
  <c r="BN637" i="4"/>
  <c r="BU637" i="4"/>
  <c r="AA637" i="4"/>
  <c r="BG637" i="4"/>
  <c r="AB637" i="4"/>
  <c r="BH637" i="4"/>
  <c r="T637" i="4"/>
  <c r="AI637" i="4"/>
  <c r="BO637" i="4"/>
  <c r="AJ637" i="4"/>
  <c r="BP637" i="4"/>
  <c r="AQ637" i="4"/>
  <c r="S637" i="4"/>
  <c r="AZ637" i="4"/>
  <c r="AR637" i="4"/>
  <c r="AY637" i="4"/>
  <c r="U629" i="4"/>
  <c r="AC629" i="4"/>
  <c r="AK629" i="4"/>
  <c r="AS629" i="4"/>
  <c r="BA629" i="4"/>
  <c r="BI629" i="4"/>
  <c r="V629" i="4"/>
  <c r="AD629" i="4"/>
  <c r="AL629" i="4"/>
  <c r="AT629" i="4"/>
  <c r="BB629" i="4"/>
  <c r="BJ629" i="4"/>
  <c r="BQ629" i="4"/>
  <c r="W629" i="4"/>
  <c r="AE629" i="4"/>
  <c r="AM629" i="4"/>
  <c r="AU629" i="4"/>
  <c r="BC629" i="4"/>
  <c r="BK629" i="4"/>
  <c r="BR629" i="4"/>
  <c r="X629" i="4"/>
  <c r="AF629" i="4"/>
  <c r="AN629" i="4"/>
  <c r="AV629" i="4"/>
  <c r="BD629" i="4"/>
  <c r="BL629" i="4"/>
  <c r="BS629" i="4"/>
  <c r="Y629" i="4"/>
  <c r="AG629" i="4"/>
  <c r="AO629" i="4"/>
  <c r="AW629" i="4"/>
  <c r="BE629" i="4"/>
  <c r="BM629" i="4"/>
  <c r="BT629" i="4"/>
  <c r="Z629" i="4"/>
  <c r="AH629" i="4"/>
  <c r="AP629" i="4"/>
  <c r="AX629" i="4"/>
  <c r="BF629" i="4"/>
  <c r="BN629" i="4"/>
  <c r="BU629" i="4"/>
  <c r="AY629" i="4"/>
  <c r="T629" i="4"/>
  <c r="AZ629" i="4"/>
  <c r="AA629" i="4"/>
  <c r="BG629" i="4"/>
  <c r="AB629" i="4"/>
  <c r="BH629" i="4"/>
  <c r="AR629" i="4"/>
  <c r="AI629" i="4"/>
  <c r="BO629" i="4"/>
  <c r="S629" i="4"/>
  <c r="AJ629" i="4"/>
  <c r="BP629" i="4"/>
  <c r="AQ629" i="4"/>
  <c r="X624" i="4"/>
  <c r="AF624" i="4"/>
  <c r="AN624" i="4"/>
  <c r="AV624" i="4"/>
  <c r="BD624" i="4"/>
  <c r="BL624" i="4"/>
  <c r="BS624" i="4"/>
  <c r="Y624" i="4"/>
  <c r="AG624" i="4"/>
  <c r="AO624" i="4"/>
  <c r="AW624" i="4"/>
  <c r="BE624" i="4"/>
  <c r="BM624" i="4"/>
  <c r="BT624" i="4"/>
  <c r="Z624" i="4"/>
  <c r="AH624" i="4"/>
  <c r="AP624" i="4"/>
  <c r="AX624" i="4"/>
  <c r="BF624" i="4"/>
  <c r="BN624" i="4"/>
  <c r="BU624" i="4"/>
  <c r="AA624" i="4"/>
  <c r="AI624" i="4"/>
  <c r="AQ624" i="4"/>
  <c r="AY624" i="4"/>
  <c r="BG624" i="4"/>
  <c r="BO624" i="4"/>
  <c r="T624" i="4"/>
  <c r="AB624" i="4"/>
  <c r="AJ624" i="4"/>
  <c r="AR624" i="4"/>
  <c r="AZ624" i="4"/>
  <c r="BH624" i="4"/>
  <c r="BP624" i="4"/>
  <c r="U624" i="4"/>
  <c r="AC624" i="4"/>
  <c r="AK624" i="4"/>
  <c r="AS624" i="4"/>
  <c r="BA624" i="4"/>
  <c r="BI624" i="4"/>
  <c r="AL624" i="4"/>
  <c r="BQ624" i="4"/>
  <c r="AM624" i="4"/>
  <c r="BR624" i="4"/>
  <c r="BK624" i="4"/>
  <c r="AT624" i="4"/>
  <c r="AU624" i="4"/>
  <c r="AE624" i="4"/>
  <c r="V624" i="4"/>
  <c r="BB624" i="4"/>
  <c r="W624" i="4"/>
  <c r="BC624" i="4"/>
  <c r="AD624" i="4"/>
  <c r="BJ624" i="4"/>
  <c r="S624" i="4"/>
  <c r="U613" i="4"/>
  <c r="AC613" i="4"/>
  <c r="AK613" i="4"/>
  <c r="AS613" i="4"/>
  <c r="BA613" i="4"/>
  <c r="BI613" i="4"/>
  <c r="V613" i="4"/>
  <c r="AD613" i="4"/>
  <c r="AL613" i="4"/>
  <c r="AT613" i="4"/>
  <c r="BB613" i="4"/>
  <c r="BJ613" i="4"/>
  <c r="BQ613" i="4"/>
  <c r="W613" i="4"/>
  <c r="AE613" i="4"/>
  <c r="AM613" i="4"/>
  <c r="AU613" i="4"/>
  <c r="BC613" i="4"/>
  <c r="BK613" i="4"/>
  <c r="BR613" i="4"/>
  <c r="X613" i="4"/>
  <c r="AF613" i="4"/>
  <c r="AN613" i="4"/>
  <c r="AV613" i="4"/>
  <c r="BD613" i="4"/>
  <c r="BL613" i="4"/>
  <c r="BS613" i="4"/>
  <c r="Y613" i="4"/>
  <c r="AG613" i="4"/>
  <c r="AO613" i="4"/>
  <c r="AW613" i="4"/>
  <c r="BE613" i="4"/>
  <c r="BM613" i="4"/>
  <c r="BT613" i="4"/>
  <c r="Z613" i="4"/>
  <c r="AH613" i="4"/>
  <c r="AP613" i="4"/>
  <c r="AX613" i="4"/>
  <c r="BF613" i="4"/>
  <c r="BN613" i="4"/>
  <c r="BU613" i="4"/>
  <c r="AI613" i="4"/>
  <c r="BO613" i="4"/>
  <c r="AJ613" i="4"/>
  <c r="BP613" i="4"/>
  <c r="AQ613" i="4"/>
  <c r="AR613" i="4"/>
  <c r="AB613" i="4"/>
  <c r="AY613" i="4"/>
  <c r="S613" i="4"/>
  <c r="T613" i="4"/>
  <c r="AZ613" i="4"/>
  <c r="BH613" i="4"/>
  <c r="AA613" i="4"/>
  <c r="BG613" i="4"/>
  <c r="U605" i="4"/>
  <c r="AC605" i="4"/>
  <c r="AK605" i="4"/>
  <c r="AS605" i="4"/>
  <c r="BA605" i="4"/>
  <c r="BI605" i="4"/>
  <c r="V605" i="4"/>
  <c r="AD605" i="4"/>
  <c r="AL605" i="4"/>
  <c r="AT605" i="4"/>
  <c r="BB605" i="4"/>
  <c r="BJ605" i="4"/>
  <c r="BQ605" i="4"/>
  <c r="W605" i="4"/>
  <c r="AE605" i="4"/>
  <c r="AM605" i="4"/>
  <c r="AU605" i="4"/>
  <c r="BC605" i="4"/>
  <c r="BK605" i="4"/>
  <c r="BR605" i="4"/>
  <c r="X605" i="4"/>
  <c r="AF605" i="4"/>
  <c r="AN605" i="4"/>
  <c r="AV605" i="4"/>
  <c r="BD605" i="4"/>
  <c r="BL605" i="4"/>
  <c r="BS605" i="4"/>
  <c r="Y605" i="4"/>
  <c r="AG605" i="4"/>
  <c r="AO605" i="4"/>
  <c r="AW605" i="4"/>
  <c r="BE605" i="4"/>
  <c r="BM605" i="4"/>
  <c r="BT605" i="4"/>
  <c r="Z605" i="4"/>
  <c r="AH605" i="4"/>
  <c r="AP605" i="4"/>
  <c r="AX605" i="4"/>
  <c r="BF605" i="4"/>
  <c r="BN605" i="4"/>
  <c r="BU605" i="4"/>
  <c r="AA605" i="4"/>
  <c r="AI605" i="4"/>
  <c r="AQ605" i="4"/>
  <c r="AY605" i="4"/>
  <c r="BG605" i="4"/>
  <c r="AZ605" i="4"/>
  <c r="BH605" i="4"/>
  <c r="BO605" i="4"/>
  <c r="BP605" i="4"/>
  <c r="T605" i="4"/>
  <c r="S605" i="4"/>
  <c r="AB605" i="4"/>
  <c r="AR605" i="4"/>
  <c r="AJ605" i="4"/>
  <c r="U597" i="4"/>
  <c r="AC597" i="4"/>
  <c r="AK597" i="4"/>
  <c r="AS597" i="4"/>
  <c r="BA597" i="4"/>
  <c r="BI597" i="4"/>
  <c r="V597" i="4"/>
  <c r="AD597" i="4"/>
  <c r="AL597" i="4"/>
  <c r="AT597" i="4"/>
  <c r="BB597" i="4"/>
  <c r="BJ597" i="4"/>
  <c r="BQ597" i="4"/>
  <c r="W597" i="4"/>
  <c r="AE597" i="4"/>
  <c r="AM597" i="4"/>
  <c r="AU597" i="4"/>
  <c r="BC597" i="4"/>
  <c r="BK597" i="4"/>
  <c r="BR597" i="4"/>
  <c r="X597" i="4"/>
  <c r="AF597" i="4"/>
  <c r="AN597" i="4"/>
  <c r="AV597" i="4"/>
  <c r="BD597" i="4"/>
  <c r="BL597" i="4"/>
  <c r="BS597" i="4"/>
  <c r="Y597" i="4"/>
  <c r="AG597" i="4"/>
  <c r="AO597" i="4"/>
  <c r="AW597" i="4"/>
  <c r="BE597" i="4"/>
  <c r="BM597" i="4"/>
  <c r="BT597" i="4"/>
  <c r="Z597" i="4"/>
  <c r="AH597" i="4"/>
  <c r="AP597" i="4"/>
  <c r="AX597" i="4"/>
  <c r="BF597" i="4"/>
  <c r="BN597" i="4"/>
  <c r="BU597" i="4"/>
  <c r="AA597" i="4"/>
  <c r="AI597" i="4"/>
  <c r="AQ597" i="4"/>
  <c r="AY597" i="4"/>
  <c r="BG597" i="4"/>
  <c r="BO597" i="4"/>
  <c r="AR597" i="4"/>
  <c r="AJ597" i="4"/>
  <c r="AZ597" i="4"/>
  <c r="BH597" i="4"/>
  <c r="BP597" i="4"/>
  <c r="S597" i="4"/>
  <c r="T597" i="4"/>
  <c r="AB597" i="4"/>
  <c r="U589" i="4"/>
  <c r="AC589" i="4"/>
  <c r="AK589" i="4"/>
  <c r="AS589" i="4"/>
  <c r="BA589" i="4"/>
  <c r="BI589" i="4"/>
  <c r="V589" i="4"/>
  <c r="AD589" i="4"/>
  <c r="AL589" i="4"/>
  <c r="AT589" i="4"/>
  <c r="BB589" i="4"/>
  <c r="BJ589" i="4"/>
  <c r="BQ589" i="4"/>
  <c r="W589" i="4"/>
  <c r="AE589" i="4"/>
  <c r="AM589" i="4"/>
  <c r="AU589" i="4"/>
  <c r="BC589" i="4"/>
  <c r="BK589" i="4"/>
  <c r="BR589" i="4"/>
  <c r="X589" i="4"/>
  <c r="AF589" i="4"/>
  <c r="AN589" i="4"/>
  <c r="AV589" i="4"/>
  <c r="BD589" i="4"/>
  <c r="BL589" i="4"/>
  <c r="BS589" i="4"/>
  <c r="Y589" i="4"/>
  <c r="AG589" i="4"/>
  <c r="AO589" i="4"/>
  <c r="AW589" i="4"/>
  <c r="BE589" i="4"/>
  <c r="BM589" i="4"/>
  <c r="BT589" i="4"/>
  <c r="Z589" i="4"/>
  <c r="AH589" i="4"/>
  <c r="AP589" i="4"/>
  <c r="AX589" i="4"/>
  <c r="BF589" i="4"/>
  <c r="BN589" i="4"/>
  <c r="BU589" i="4"/>
  <c r="AA589" i="4"/>
  <c r="AI589" i="4"/>
  <c r="AQ589" i="4"/>
  <c r="AY589" i="4"/>
  <c r="BG589" i="4"/>
  <c r="BO589" i="4"/>
  <c r="AJ589" i="4"/>
  <c r="AR589" i="4"/>
  <c r="AZ589" i="4"/>
  <c r="BH589" i="4"/>
  <c r="BP589" i="4"/>
  <c r="S589" i="4"/>
  <c r="AB589" i="4"/>
  <c r="T589" i="4"/>
  <c r="U581" i="4"/>
  <c r="AC581" i="4"/>
  <c r="AK581" i="4"/>
  <c r="AS581" i="4"/>
  <c r="BA581" i="4"/>
  <c r="BI581" i="4"/>
  <c r="V581" i="4"/>
  <c r="AD581" i="4"/>
  <c r="AL581" i="4"/>
  <c r="AT581" i="4"/>
  <c r="BB581" i="4"/>
  <c r="BJ581" i="4"/>
  <c r="BQ581" i="4"/>
  <c r="W581" i="4"/>
  <c r="AE581" i="4"/>
  <c r="AM581" i="4"/>
  <c r="AU581" i="4"/>
  <c r="BC581" i="4"/>
  <c r="BK581" i="4"/>
  <c r="BR581" i="4"/>
  <c r="X581" i="4"/>
  <c r="AF581" i="4"/>
  <c r="AN581" i="4"/>
  <c r="AV581" i="4"/>
  <c r="BD581" i="4"/>
  <c r="BL581" i="4"/>
  <c r="BS581" i="4"/>
  <c r="Y581" i="4"/>
  <c r="AG581" i="4"/>
  <c r="AO581" i="4"/>
  <c r="AW581" i="4"/>
  <c r="BE581" i="4"/>
  <c r="BM581" i="4"/>
  <c r="BT581" i="4"/>
  <c r="Z581" i="4"/>
  <c r="AH581" i="4"/>
  <c r="AP581" i="4"/>
  <c r="AX581" i="4"/>
  <c r="BF581" i="4"/>
  <c r="BN581" i="4"/>
  <c r="BU581" i="4"/>
  <c r="AA581" i="4"/>
  <c r="AI581" i="4"/>
  <c r="AQ581" i="4"/>
  <c r="AY581" i="4"/>
  <c r="BG581" i="4"/>
  <c r="BO581" i="4"/>
  <c r="AB581" i="4"/>
  <c r="AJ581" i="4"/>
  <c r="AR581" i="4"/>
  <c r="AZ581" i="4"/>
  <c r="BH581" i="4"/>
  <c r="S581" i="4"/>
  <c r="T581" i="4"/>
  <c r="BP581" i="4"/>
  <c r="U573" i="4"/>
  <c r="AC573" i="4"/>
  <c r="AK573" i="4"/>
  <c r="AS573" i="4"/>
  <c r="BA573" i="4"/>
  <c r="BI573" i="4"/>
  <c r="V573" i="4"/>
  <c r="AD573" i="4"/>
  <c r="AL573" i="4"/>
  <c r="AT573" i="4"/>
  <c r="BB573" i="4"/>
  <c r="BJ573" i="4"/>
  <c r="BQ573" i="4"/>
  <c r="W573" i="4"/>
  <c r="AE573" i="4"/>
  <c r="AM573" i="4"/>
  <c r="AU573" i="4"/>
  <c r="BC573" i="4"/>
  <c r="BK573" i="4"/>
  <c r="BR573" i="4"/>
  <c r="X573" i="4"/>
  <c r="AF573" i="4"/>
  <c r="AN573" i="4"/>
  <c r="AV573" i="4"/>
  <c r="BD573" i="4"/>
  <c r="BL573" i="4"/>
  <c r="BS573" i="4"/>
  <c r="Y573" i="4"/>
  <c r="AG573" i="4"/>
  <c r="AO573" i="4"/>
  <c r="AW573" i="4"/>
  <c r="BE573" i="4"/>
  <c r="BM573" i="4"/>
  <c r="BT573" i="4"/>
  <c r="Z573" i="4"/>
  <c r="AH573" i="4"/>
  <c r="AP573" i="4"/>
  <c r="AX573" i="4"/>
  <c r="BF573" i="4"/>
  <c r="BN573" i="4"/>
  <c r="BU573" i="4"/>
  <c r="AA573" i="4"/>
  <c r="AI573" i="4"/>
  <c r="AQ573" i="4"/>
  <c r="AY573" i="4"/>
  <c r="BG573" i="4"/>
  <c r="BO573" i="4"/>
  <c r="T573" i="4"/>
  <c r="AB573" i="4"/>
  <c r="AJ573" i="4"/>
  <c r="AR573" i="4"/>
  <c r="AZ573" i="4"/>
  <c r="S573" i="4"/>
  <c r="BH573" i="4"/>
  <c r="BP573" i="4"/>
  <c r="U565" i="4"/>
  <c r="AC565" i="4"/>
  <c r="AK565" i="4"/>
  <c r="AS565" i="4"/>
  <c r="BA565" i="4"/>
  <c r="BI565" i="4"/>
  <c r="V565" i="4"/>
  <c r="AD565" i="4"/>
  <c r="AL565" i="4"/>
  <c r="AT565" i="4"/>
  <c r="BB565" i="4"/>
  <c r="BJ565" i="4"/>
  <c r="BQ565" i="4"/>
  <c r="W565" i="4"/>
  <c r="AE565" i="4"/>
  <c r="AM565" i="4"/>
  <c r="AU565" i="4"/>
  <c r="BC565" i="4"/>
  <c r="BK565" i="4"/>
  <c r="BR565" i="4"/>
  <c r="X565" i="4"/>
  <c r="AF565" i="4"/>
  <c r="AN565" i="4"/>
  <c r="AV565" i="4"/>
  <c r="BD565" i="4"/>
  <c r="BL565" i="4"/>
  <c r="BS565" i="4"/>
  <c r="Y565" i="4"/>
  <c r="AG565" i="4"/>
  <c r="AO565" i="4"/>
  <c r="AW565" i="4"/>
  <c r="BE565" i="4"/>
  <c r="BM565" i="4"/>
  <c r="BT565" i="4"/>
  <c r="Z565" i="4"/>
  <c r="AH565" i="4"/>
  <c r="AP565" i="4"/>
  <c r="AX565" i="4"/>
  <c r="BF565" i="4"/>
  <c r="BN565" i="4"/>
  <c r="BU565" i="4"/>
  <c r="AA565" i="4"/>
  <c r="AI565" i="4"/>
  <c r="AQ565" i="4"/>
  <c r="AY565" i="4"/>
  <c r="BG565" i="4"/>
  <c r="BO565" i="4"/>
  <c r="T565" i="4"/>
  <c r="BP565" i="4"/>
  <c r="AB565" i="4"/>
  <c r="AJ565" i="4"/>
  <c r="AR565" i="4"/>
  <c r="S565" i="4"/>
  <c r="AZ565" i="4"/>
  <c r="BH565" i="4"/>
  <c r="Z545" i="4"/>
  <c r="AH545" i="4"/>
  <c r="AP545" i="4"/>
  <c r="AX545" i="4"/>
  <c r="BF545" i="4"/>
  <c r="BN545" i="4"/>
  <c r="BU545" i="4"/>
  <c r="AA545" i="4"/>
  <c r="AI545" i="4"/>
  <c r="AQ545" i="4"/>
  <c r="AY545" i="4"/>
  <c r="BG545" i="4"/>
  <c r="BO545" i="4"/>
  <c r="T545" i="4"/>
  <c r="AB545" i="4"/>
  <c r="AJ545" i="4"/>
  <c r="AR545" i="4"/>
  <c r="AZ545" i="4"/>
  <c r="BH545" i="4"/>
  <c r="BP545" i="4"/>
  <c r="U545" i="4"/>
  <c r="AC545" i="4"/>
  <c r="AK545" i="4"/>
  <c r="AS545" i="4"/>
  <c r="BA545" i="4"/>
  <c r="BI545" i="4"/>
  <c r="V545" i="4"/>
  <c r="AD545" i="4"/>
  <c r="AL545" i="4"/>
  <c r="AT545" i="4"/>
  <c r="BB545" i="4"/>
  <c r="BJ545" i="4"/>
  <c r="BQ545" i="4"/>
  <c r="W545" i="4"/>
  <c r="AE545" i="4"/>
  <c r="AM545" i="4"/>
  <c r="AU545" i="4"/>
  <c r="BC545" i="4"/>
  <c r="BK545" i="4"/>
  <c r="BR545" i="4"/>
  <c r="X545" i="4"/>
  <c r="BD545" i="4"/>
  <c r="Y545" i="4"/>
  <c r="BE545" i="4"/>
  <c r="AF545" i="4"/>
  <c r="BL545" i="4"/>
  <c r="AG545" i="4"/>
  <c r="BM545" i="4"/>
  <c r="AN545" i="4"/>
  <c r="BS545" i="4"/>
  <c r="AO545" i="4"/>
  <c r="BT545" i="4"/>
  <c r="AV545" i="4"/>
  <c r="S545" i="4"/>
  <c r="AW545" i="4"/>
  <c r="W558" i="4"/>
  <c r="AE558" i="4"/>
  <c r="AM558" i="4"/>
  <c r="AU558" i="4"/>
  <c r="BC558" i="4"/>
  <c r="BK558" i="4"/>
  <c r="BR558" i="4"/>
  <c r="X558" i="4"/>
  <c r="AF558" i="4"/>
  <c r="AN558" i="4"/>
  <c r="AV558" i="4"/>
  <c r="BD558" i="4"/>
  <c r="BL558" i="4"/>
  <c r="BS558" i="4"/>
  <c r="Y558" i="4"/>
  <c r="AG558" i="4"/>
  <c r="AO558" i="4"/>
  <c r="AW558" i="4"/>
  <c r="BE558" i="4"/>
  <c r="BM558" i="4"/>
  <c r="BT558" i="4"/>
  <c r="Z558" i="4"/>
  <c r="AH558" i="4"/>
  <c r="AP558" i="4"/>
  <c r="AX558" i="4"/>
  <c r="BF558" i="4"/>
  <c r="BN558" i="4"/>
  <c r="BU558" i="4"/>
  <c r="AA558" i="4"/>
  <c r="AI558" i="4"/>
  <c r="AQ558" i="4"/>
  <c r="AY558" i="4"/>
  <c r="BG558" i="4"/>
  <c r="BO558" i="4"/>
  <c r="T558" i="4"/>
  <c r="AB558" i="4"/>
  <c r="AJ558" i="4"/>
  <c r="AR558" i="4"/>
  <c r="AZ558" i="4"/>
  <c r="BH558" i="4"/>
  <c r="BP558" i="4"/>
  <c r="AS558" i="4"/>
  <c r="AT558" i="4"/>
  <c r="U558" i="4"/>
  <c r="BA558" i="4"/>
  <c r="V558" i="4"/>
  <c r="BB558" i="4"/>
  <c r="AC558" i="4"/>
  <c r="BI558" i="4"/>
  <c r="AD558" i="4"/>
  <c r="BJ558" i="4"/>
  <c r="AK558" i="4"/>
  <c r="AL558" i="4"/>
  <c r="BQ558" i="4"/>
  <c r="S558" i="4"/>
  <c r="V541" i="4"/>
  <c r="AD541" i="4"/>
  <c r="AL541" i="4"/>
  <c r="AT541" i="4"/>
  <c r="BB541" i="4"/>
  <c r="BJ541" i="4"/>
  <c r="BQ541" i="4"/>
  <c r="W541" i="4"/>
  <c r="AE541" i="4"/>
  <c r="AM541" i="4"/>
  <c r="AU541" i="4"/>
  <c r="BC541" i="4"/>
  <c r="BK541" i="4"/>
  <c r="BR541" i="4"/>
  <c r="X541" i="4"/>
  <c r="AF541" i="4"/>
  <c r="AN541" i="4"/>
  <c r="AV541" i="4"/>
  <c r="BD541" i="4"/>
  <c r="BL541" i="4"/>
  <c r="BS541" i="4"/>
  <c r="Y541" i="4"/>
  <c r="AG541" i="4"/>
  <c r="AO541" i="4"/>
  <c r="AW541" i="4"/>
  <c r="BE541" i="4"/>
  <c r="BM541" i="4"/>
  <c r="BT541" i="4"/>
  <c r="Z541" i="4"/>
  <c r="AH541" i="4"/>
  <c r="AP541" i="4"/>
  <c r="AX541" i="4"/>
  <c r="BF541" i="4"/>
  <c r="BN541" i="4"/>
  <c r="BU541" i="4"/>
  <c r="AA541" i="4"/>
  <c r="AI541" i="4"/>
  <c r="AQ541" i="4"/>
  <c r="AY541" i="4"/>
  <c r="BG541" i="4"/>
  <c r="BO541" i="4"/>
  <c r="T541" i="4"/>
  <c r="AZ541" i="4"/>
  <c r="U541" i="4"/>
  <c r="BA541" i="4"/>
  <c r="AB541" i="4"/>
  <c r="BH541" i="4"/>
  <c r="AC541" i="4"/>
  <c r="BI541" i="4"/>
  <c r="AJ541" i="4"/>
  <c r="BP541" i="4"/>
  <c r="AK541" i="4"/>
  <c r="AR541" i="4"/>
  <c r="AS541" i="4"/>
  <c r="S541" i="4"/>
  <c r="Z522" i="4"/>
  <c r="AH522" i="4"/>
  <c r="AP522" i="4"/>
  <c r="AX522" i="4"/>
  <c r="BF522" i="4"/>
  <c r="BN522" i="4"/>
  <c r="BU522" i="4"/>
  <c r="AA522" i="4"/>
  <c r="AI522" i="4"/>
  <c r="AQ522" i="4"/>
  <c r="AY522" i="4"/>
  <c r="BG522" i="4"/>
  <c r="BO522" i="4"/>
  <c r="T522" i="4"/>
  <c r="AB522" i="4"/>
  <c r="AJ522" i="4"/>
  <c r="AR522" i="4"/>
  <c r="AZ522" i="4"/>
  <c r="BH522" i="4"/>
  <c r="BP522" i="4"/>
  <c r="U522" i="4"/>
  <c r="AC522" i="4"/>
  <c r="AK522" i="4"/>
  <c r="AS522" i="4"/>
  <c r="BA522" i="4"/>
  <c r="BI522" i="4"/>
  <c r="V522" i="4"/>
  <c r="AD522" i="4"/>
  <c r="AL522" i="4"/>
  <c r="AT522" i="4"/>
  <c r="BB522" i="4"/>
  <c r="BJ522" i="4"/>
  <c r="BQ522" i="4"/>
  <c r="X522" i="4"/>
  <c r="AF522" i="4"/>
  <c r="AN522" i="4"/>
  <c r="AV522" i="4"/>
  <c r="BD522" i="4"/>
  <c r="BL522" i="4"/>
  <c r="BS522" i="4"/>
  <c r="W522" i="4"/>
  <c r="BC522" i="4"/>
  <c r="Y522" i="4"/>
  <c r="BE522" i="4"/>
  <c r="AE522" i="4"/>
  <c r="BK522" i="4"/>
  <c r="AG522" i="4"/>
  <c r="BM522" i="4"/>
  <c r="AM522" i="4"/>
  <c r="BR522" i="4"/>
  <c r="AO522" i="4"/>
  <c r="BT522" i="4"/>
  <c r="AU522" i="4"/>
  <c r="AW522" i="4"/>
  <c r="S522" i="4"/>
  <c r="X528" i="4"/>
  <c r="AF528" i="4"/>
  <c r="AN528" i="4"/>
  <c r="AV528" i="4"/>
  <c r="BD528" i="4"/>
  <c r="BL528" i="4"/>
  <c r="BS528" i="4"/>
  <c r="Y528" i="4"/>
  <c r="AG528" i="4"/>
  <c r="AO528" i="4"/>
  <c r="AW528" i="4"/>
  <c r="BE528" i="4"/>
  <c r="BM528" i="4"/>
  <c r="BT528" i="4"/>
  <c r="Z528" i="4"/>
  <c r="AH528" i="4"/>
  <c r="AP528" i="4"/>
  <c r="AX528" i="4"/>
  <c r="BF528" i="4"/>
  <c r="AA528" i="4"/>
  <c r="AI528" i="4"/>
  <c r="AQ528" i="4"/>
  <c r="AY528" i="4"/>
  <c r="BG528" i="4"/>
  <c r="BO528" i="4"/>
  <c r="T528" i="4"/>
  <c r="AB528" i="4"/>
  <c r="AJ528" i="4"/>
  <c r="AR528" i="4"/>
  <c r="AZ528" i="4"/>
  <c r="BH528" i="4"/>
  <c r="BP528" i="4"/>
  <c r="V528" i="4"/>
  <c r="AD528" i="4"/>
  <c r="AL528" i="4"/>
  <c r="AT528" i="4"/>
  <c r="BB528" i="4"/>
  <c r="BJ528" i="4"/>
  <c r="BQ528" i="4"/>
  <c r="AS528" i="4"/>
  <c r="BR528" i="4"/>
  <c r="AU528" i="4"/>
  <c r="BU528" i="4"/>
  <c r="U528" i="4"/>
  <c r="BA528" i="4"/>
  <c r="W528" i="4"/>
  <c r="BC528" i="4"/>
  <c r="AC528" i="4"/>
  <c r="BI528" i="4"/>
  <c r="AE528" i="4"/>
  <c r="BK528" i="4"/>
  <c r="AK528" i="4"/>
  <c r="AM528" i="4"/>
  <c r="BN528" i="4"/>
  <c r="S528" i="4"/>
  <c r="U517" i="4"/>
  <c r="AC517" i="4"/>
  <c r="AK517" i="4"/>
  <c r="AS517" i="4"/>
  <c r="BA517" i="4"/>
  <c r="BI517" i="4"/>
  <c r="V517" i="4"/>
  <c r="AD517" i="4"/>
  <c r="AL517" i="4"/>
  <c r="AT517" i="4"/>
  <c r="BB517" i="4"/>
  <c r="BJ517" i="4"/>
  <c r="BQ517" i="4"/>
  <c r="W517" i="4"/>
  <c r="AE517" i="4"/>
  <c r="AM517" i="4"/>
  <c r="AU517" i="4"/>
  <c r="BC517" i="4"/>
  <c r="BK517" i="4"/>
  <c r="BR517" i="4"/>
  <c r="X517" i="4"/>
  <c r="AF517" i="4"/>
  <c r="AN517" i="4"/>
  <c r="AV517" i="4"/>
  <c r="BD517" i="4"/>
  <c r="BL517" i="4"/>
  <c r="BS517" i="4"/>
  <c r="Y517" i="4"/>
  <c r="AG517" i="4"/>
  <c r="AO517" i="4"/>
  <c r="AW517" i="4"/>
  <c r="BE517" i="4"/>
  <c r="BM517" i="4"/>
  <c r="BT517" i="4"/>
  <c r="AA517" i="4"/>
  <c r="AI517" i="4"/>
  <c r="AQ517" i="4"/>
  <c r="AY517" i="4"/>
  <c r="BG517" i="4"/>
  <c r="BO517" i="4"/>
  <c r="AP517" i="4"/>
  <c r="BU517" i="4"/>
  <c r="AR517" i="4"/>
  <c r="AX517" i="4"/>
  <c r="T517" i="4"/>
  <c r="AZ517" i="4"/>
  <c r="Z517" i="4"/>
  <c r="BF517" i="4"/>
  <c r="AB517" i="4"/>
  <c r="BH517" i="4"/>
  <c r="BN517" i="4"/>
  <c r="BP517" i="4"/>
  <c r="AH517" i="4"/>
  <c r="AJ517" i="4"/>
  <c r="S517" i="4"/>
  <c r="U509" i="4"/>
  <c r="AC509" i="4"/>
  <c r="AK509" i="4"/>
  <c r="AS509" i="4"/>
  <c r="BA509" i="4"/>
  <c r="BI509" i="4"/>
  <c r="V509" i="4"/>
  <c r="AD509" i="4"/>
  <c r="AL509" i="4"/>
  <c r="AT509" i="4"/>
  <c r="BB509" i="4"/>
  <c r="BJ509" i="4"/>
  <c r="BQ509" i="4"/>
  <c r="W509" i="4"/>
  <c r="AE509" i="4"/>
  <c r="AM509" i="4"/>
  <c r="AU509" i="4"/>
  <c r="BC509" i="4"/>
  <c r="BK509" i="4"/>
  <c r="BR509" i="4"/>
  <c r="X509" i="4"/>
  <c r="AF509" i="4"/>
  <c r="AN509" i="4"/>
  <c r="AV509" i="4"/>
  <c r="BD509" i="4"/>
  <c r="BL509" i="4"/>
  <c r="BS509" i="4"/>
  <c r="Y509" i="4"/>
  <c r="AG509" i="4"/>
  <c r="AO509" i="4"/>
  <c r="AW509" i="4"/>
  <c r="BE509" i="4"/>
  <c r="BM509" i="4"/>
  <c r="BT509" i="4"/>
  <c r="AA509" i="4"/>
  <c r="AI509" i="4"/>
  <c r="AQ509" i="4"/>
  <c r="AY509" i="4"/>
  <c r="BG509" i="4"/>
  <c r="BO509" i="4"/>
  <c r="AH509" i="4"/>
  <c r="BN509" i="4"/>
  <c r="AJ509" i="4"/>
  <c r="BP509" i="4"/>
  <c r="AP509" i="4"/>
  <c r="BU509" i="4"/>
  <c r="AR509" i="4"/>
  <c r="AX509" i="4"/>
  <c r="T509" i="4"/>
  <c r="AZ509" i="4"/>
  <c r="Z509" i="4"/>
  <c r="AB509" i="4"/>
  <c r="BF509" i="4"/>
  <c r="BH509" i="4"/>
  <c r="S509" i="4"/>
  <c r="U501" i="4"/>
  <c r="AC501" i="4"/>
  <c r="AK501" i="4"/>
  <c r="AS501" i="4"/>
  <c r="BA501" i="4"/>
  <c r="BI501" i="4"/>
  <c r="V501" i="4"/>
  <c r="AD501" i="4"/>
  <c r="AL501" i="4"/>
  <c r="AT501" i="4"/>
  <c r="BB501" i="4"/>
  <c r="BJ501" i="4"/>
  <c r="BQ501" i="4"/>
  <c r="W501" i="4"/>
  <c r="AE501" i="4"/>
  <c r="AM501" i="4"/>
  <c r="AU501" i="4"/>
  <c r="BC501" i="4"/>
  <c r="BK501" i="4"/>
  <c r="BR501" i="4"/>
  <c r="X501" i="4"/>
  <c r="AF501" i="4"/>
  <c r="AN501" i="4"/>
  <c r="AV501" i="4"/>
  <c r="BD501" i="4"/>
  <c r="BL501" i="4"/>
  <c r="BS501" i="4"/>
  <c r="Y501" i="4"/>
  <c r="AG501" i="4"/>
  <c r="AO501" i="4"/>
  <c r="AW501" i="4"/>
  <c r="BE501" i="4"/>
  <c r="BM501" i="4"/>
  <c r="BT501" i="4"/>
  <c r="AA501" i="4"/>
  <c r="AI501" i="4"/>
  <c r="AQ501" i="4"/>
  <c r="AY501" i="4"/>
  <c r="BG501" i="4"/>
  <c r="BO501" i="4"/>
  <c r="Z501" i="4"/>
  <c r="BF501" i="4"/>
  <c r="AB501" i="4"/>
  <c r="BH501" i="4"/>
  <c r="AH501" i="4"/>
  <c r="BN501" i="4"/>
  <c r="AJ501" i="4"/>
  <c r="BP501" i="4"/>
  <c r="AP501" i="4"/>
  <c r="BU501" i="4"/>
  <c r="AR501" i="4"/>
  <c r="AX501" i="4"/>
  <c r="AZ501" i="4"/>
  <c r="T501" i="4"/>
  <c r="S501" i="4"/>
  <c r="U493" i="4"/>
  <c r="AC493" i="4"/>
  <c r="AK493" i="4"/>
  <c r="AS493" i="4"/>
  <c r="BA493" i="4"/>
  <c r="BI493" i="4"/>
  <c r="V493" i="4"/>
  <c r="AD493" i="4"/>
  <c r="AL493" i="4"/>
  <c r="AT493" i="4"/>
  <c r="BB493" i="4"/>
  <c r="BJ493" i="4"/>
  <c r="BQ493" i="4"/>
  <c r="W493" i="4"/>
  <c r="AE493" i="4"/>
  <c r="AM493" i="4"/>
  <c r="AU493" i="4"/>
  <c r="BC493" i="4"/>
  <c r="BK493" i="4"/>
  <c r="BR493" i="4"/>
  <c r="X493" i="4"/>
  <c r="AF493" i="4"/>
  <c r="AN493" i="4"/>
  <c r="AV493" i="4"/>
  <c r="BD493" i="4"/>
  <c r="BL493" i="4"/>
  <c r="BS493" i="4"/>
  <c r="Y493" i="4"/>
  <c r="AG493" i="4"/>
  <c r="AO493" i="4"/>
  <c r="AW493" i="4"/>
  <c r="BE493" i="4"/>
  <c r="BM493" i="4"/>
  <c r="BT493" i="4"/>
  <c r="AA493" i="4"/>
  <c r="AI493" i="4"/>
  <c r="AQ493" i="4"/>
  <c r="AY493" i="4"/>
  <c r="BG493" i="4"/>
  <c r="BO493" i="4"/>
  <c r="AX493" i="4"/>
  <c r="T493" i="4"/>
  <c r="AZ493" i="4"/>
  <c r="Z493" i="4"/>
  <c r="BF493" i="4"/>
  <c r="AB493" i="4"/>
  <c r="BH493" i="4"/>
  <c r="AH493" i="4"/>
  <c r="BN493" i="4"/>
  <c r="AJ493" i="4"/>
  <c r="BP493" i="4"/>
  <c r="AP493" i="4"/>
  <c r="AR493" i="4"/>
  <c r="BU493" i="4"/>
  <c r="S493" i="4"/>
  <c r="U485" i="4"/>
  <c r="AC485" i="4"/>
  <c r="AK485" i="4"/>
  <c r="AS485" i="4"/>
  <c r="BA485" i="4"/>
  <c r="BI485" i="4"/>
  <c r="V485" i="4"/>
  <c r="AD485" i="4"/>
  <c r="AL485" i="4"/>
  <c r="AT485" i="4"/>
  <c r="BB485" i="4"/>
  <c r="BJ485" i="4"/>
  <c r="BQ485" i="4"/>
  <c r="W485" i="4"/>
  <c r="AE485" i="4"/>
  <c r="AM485" i="4"/>
  <c r="AU485" i="4"/>
  <c r="BC485" i="4"/>
  <c r="BK485" i="4"/>
  <c r="BR485" i="4"/>
  <c r="X485" i="4"/>
  <c r="AF485" i="4"/>
  <c r="AN485" i="4"/>
  <c r="AV485" i="4"/>
  <c r="BD485" i="4"/>
  <c r="BL485" i="4"/>
  <c r="BS485" i="4"/>
  <c r="Y485" i="4"/>
  <c r="AG485" i="4"/>
  <c r="AO485" i="4"/>
  <c r="AW485" i="4"/>
  <c r="BE485" i="4"/>
  <c r="BM485" i="4"/>
  <c r="BT485" i="4"/>
  <c r="AA485" i="4"/>
  <c r="AI485" i="4"/>
  <c r="AQ485" i="4"/>
  <c r="AY485" i="4"/>
  <c r="BG485" i="4"/>
  <c r="BO485" i="4"/>
  <c r="AP485" i="4"/>
  <c r="BU485" i="4"/>
  <c r="AR485" i="4"/>
  <c r="AX485" i="4"/>
  <c r="T485" i="4"/>
  <c r="AZ485" i="4"/>
  <c r="Z485" i="4"/>
  <c r="BF485" i="4"/>
  <c r="AB485" i="4"/>
  <c r="BH485" i="4"/>
  <c r="AH485" i="4"/>
  <c r="AJ485" i="4"/>
  <c r="BN485" i="4"/>
  <c r="BP485" i="4"/>
  <c r="S485" i="4"/>
  <c r="U477" i="4"/>
  <c r="AC477" i="4"/>
  <c r="AK477" i="4"/>
  <c r="AS477" i="4"/>
  <c r="BA477" i="4"/>
  <c r="BI477" i="4"/>
  <c r="V477" i="4"/>
  <c r="AD477" i="4"/>
  <c r="AL477" i="4"/>
  <c r="AT477" i="4"/>
  <c r="BB477" i="4"/>
  <c r="BJ477" i="4"/>
  <c r="BQ477" i="4"/>
  <c r="W477" i="4"/>
  <c r="AE477" i="4"/>
  <c r="AM477" i="4"/>
  <c r="AU477" i="4"/>
  <c r="BC477" i="4"/>
  <c r="BK477" i="4"/>
  <c r="BR477" i="4"/>
  <c r="X477" i="4"/>
  <c r="AF477" i="4"/>
  <c r="AN477" i="4"/>
  <c r="AV477" i="4"/>
  <c r="BD477" i="4"/>
  <c r="BL477" i="4"/>
  <c r="BS477" i="4"/>
  <c r="Y477" i="4"/>
  <c r="AG477" i="4"/>
  <c r="AO477" i="4"/>
  <c r="AW477" i="4"/>
  <c r="BE477" i="4"/>
  <c r="BM477" i="4"/>
  <c r="BT477" i="4"/>
  <c r="AA477" i="4"/>
  <c r="AI477" i="4"/>
  <c r="AQ477" i="4"/>
  <c r="AY477" i="4"/>
  <c r="BG477" i="4"/>
  <c r="BO477" i="4"/>
  <c r="AH477" i="4"/>
  <c r="BN477" i="4"/>
  <c r="AJ477" i="4"/>
  <c r="BP477" i="4"/>
  <c r="AP477" i="4"/>
  <c r="BU477" i="4"/>
  <c r="AR477" i="4"/>
  <c r="AX477" i="4"/>
  <c r="T477" i="4"/>
  <c r="AZ477" i="4"/>
  <c r="Z477" i="4"/>
  <c r="AB477" i="4"/>
  <c r="BF477" i="4"/>
  <c r="BH477" i="4"/>
  <c r="S477" i="4"/>
  <c r="AA469" i="4"/>
  <c r="AI469" i="4"/>
  <c r="AQ469" i="4"/>
  <c r="AY469" i="4"/>
  <c r="BG469" i="4"/>
  <c r="BO469" i="4"/>
  <c r="T469" i="4"/>
  <c r="AB469" i="4"/>
  <c r="AJ469" i="4"/>
  <c r="AR469" i="4"/>
  <c r="AZ469" i="4"/>
  <c r="BH469" i="4"/>
  <c r="BP469" i="4"/>
  <c r="U469" i="4"/>
  <c r="AC469" i="4"/>
  <c r="AK469" i="4"/>
  <c r="AS469" i="4"/>
  <c r="BA469" i="4"/>
  <c r="BI469" i="4"/>
  <c r="V469" i="4"/>
  <c r="AD469" i="4"/>
  <c r="AL469" i="4"/>
  <c r="AT469" i="4"/>
  <c r="BB469" i="4"/>
  <c r="BJ469" i="4"/>
  <c r="BQ469" i="4"/>
  <c r="W469" i="4"/>
  <c r="AE469" i="4"/>
  <c r="AM469" i="4"/>
  <c r="AU469" i="4"/>
  <c r="BC469" i="4"/>
  <c r="BK469" i="4"/>
  <c r="BR469" i="4"/>
  <c r="AN469" i="4"/>
  <c r="BF469" i="4"/>
  <c r="AO469" i="4"/>
  <c r="BL469" i="4"/>
  <c r="X469" i="4"/>
  <c r="AP469" i="4"/>
  <c r="BM469" i="4"/>
  <c r="Y469" i="4"/>
  <c r="AV469" i="4"/>
  <c r="BN469" i="4"/>
  <c r="Z469" i="4"/>
  <c r="AW469" i="4"/>
  <c r="BS469" i="4"/>
  <c r="AG469" i="4"/>
  <c r="BD469" i="4"/>
  <c r="BU469" i="4"/>
  <c r="AX469" i="4"/>
  <c r="BE469" i="4"/>
  <c r="BT469" i="4"/>
  <c r="AF469" i="4"/>
  <c r="AH469" i="4"/>
  <c r="S469" i="4"/>
  <c r="AA461" i="4"/>
  <c r="AI461" i="4"/>
  <c r="AQ461" i="4"/>
  <c r="AY461" i="4"/>
  <c r="BG461" i="4"/>
  <c r="BO461" i="4"/>
  <c r="T461" i="4"/>
  <c r="AB461" i="4"/>
  <c r="AJ461" i="4"/>
  <c r="AR461" i="4"/>
  <c r="AZ461" i="4"/>
  <c r="BH461" i="4"/>
  <c r="BP461" i="4"/>
  <c r="U461" i="4"/>
  <c r="AC461" i="4"/>
  <c r="AK461" i="4"/>
  <c r="AS461" i="4"/>
  <c r="BA461" i="4"/>
  <c r="BI461" i="4"/>
  <c r="V461" i="4"/>
  <c r="AD461" i="4"/>
  <c r="AL461" i="4"/>
  <c r="AT461" i="4"/>
  <c r="BB461" i="4"/>
  <c r="BJ461" i="4"/>
  <c r="BQ461" i="4"/>
  <c r="W461" i="4"/>
  <c r="AE461" i="4"/>
  <c r="AM461" i="4"/>
  <c r="AU461" i="4"/>
  <c r="BC461" i="4"/>
  <c r="BK461" i="4"/>
  <c r="BR461" i="4"/>
  <c r="AF461" i="4"/>
  <c r="AX461" i="4"/>
  <c r="BT461" i="4"/>
  <c r="AG461" i="4"/>
  <c r="BD461" i="4"/>
  <c r="BU461" i="4"/>
  <c r="AH461" i="4"/>
  <c r="BE461" i="4"/>
  <c r="AN461" i="4"/>
  <c r="BF461" i="4"/>
  <c r="AO461" i="4"/>
  <c r="BL461" i="4"/>
  <c r="Y461" i="4"/>
  <c r="AV461" i="4"/>
  <c r="BN461" i="4"/>
  <c r="BM461" i="4"/>
  <c r="BS461" i="4"/>
  <c r="X461" i="4"/>
  <c r="Z461" i="4"/>
  <c r="AP461" i="4"/>
  <c r="AW461" i="4"/>
  <c r="AA453" i="4"/>
  <c r="AI453" i="4"/>
  <c r="AQ453" i="4"/>
  <c r="AY453" i="4"/>
  <c r="BG453" i="4"/>
  <c r="BO453" i="4"/>
  <c r="T453" i="4"/>
  <c r="AB453" i="4"/>
  <c r="AJ453" i="4"/>
  <c r="AR453" i="4"/>
  <c r="AZ453" i="4"/>
  <c r="BH453" i="4"/>
  <c r="BP453" i="4"/>
  <c r="U453" i="4"/>
  <c r="AC453" i="4"/>
  <c r="AK453" i="4"/>
  <c r="AS453" i="4"/>
  <c r="BA453" i="4"/>
  <c r="BI453" i="4"/>
  <c r="V453" i="4"/>
  <c r="AD453" i="4"/>
  <c r="AL453" i="4"/>
  <c r="AT453" i="4"/>
  <c r="BB453" i="4"/>
  <c r="BJ453" i="4"/>
  <c r="BQ453" i="4"/>
  <c r="W453" i="4"/>
  <c r="AE453" i="4"/>
  <c r="AM453" i="4"/>
  <c r="AU453" i="4"/>
  <c r="BC453" i="4"/>
  <c r="BK453" i="4"/>
  <c r="BR453" i="4"/>
  <c r="X453" i="4"/>
  <c r="AP453" i="4"/>
  <c r="BM453" i="4"/>
  <c r="Y453" i="4"/>
  <c r="AV453" i="4"/>
  <c r="BN453" i="4"/>
  <c r="Z453" i="4"/>
  <c r="AW453" i="4"/>
  <c r="BS453" i="4"/>
  <c r="AF453" i="4"/>
  <c r="AX453" i="4"/>
  <c r="BT453" i="4"/>
  <c r="AG453" i="4"/>
  <c r="BD453" i="4"/>
  <c r="BU453" i="4"/>
  <c r="AN453" i="4"/>
  <c r="BF453" i="4"/>
  <c r="AH453" i="4"/>
  <c r="AO453" i="4"/>
  <c r="BE453" i="4"/>
  <c r="BL453" i="4"/>
  <c r="S453" i="4"/>
  <c r="AA445" i="4"/>
  <c r="AI445" i="4"/>
  <c r="AQ445" i="4"/>
  <c r="AY445" i="4"/>
  <c r="BG445" i="4"/>
  <c r="BO445" i="4"/>
  <c r="T445" i="4"/>
  <c r="AB445" i="4"/>
  <c r="AJ445" i="4"/>
  <c r="AR445" i="4"/>
  <c r="AZ445" i="4"/>
  <c r="BH445" i="4"/>
  <c r="BP445" i="4"/>
  <c r="U445" i="4"/>
  <c r="AC445" i="4"/>
  <c r="AK445" i="4"/>
  <c r="AS445" i="4"/>
  <c r="BA445" i="4"/>
  <c r="BI445" i="4"/>
  <c r="V445" i="4"/>
  <c r="AD445" i="4"/>
  <c r="AL445" i="4"/>
  <c r="AT445" i="4"/>
  <c r="BB445" i="4"/>
  <c r="BJ445" i="4"/>
  <c r="BQ445" i="4"/>
  <c r="W445" i="4"/>
  <c r="AE445" i="4"/>
  <c r="AM445" i="4"/>
  <c r="AU445" i="4"/>
  <c r="BC445" i="4"/>
  <c r="BK445" i="4"/>
  <c r="BR445" i="4"/>
  <c r="AH445" i="4"/>
  <c r="BE445" i="4"/>
  <c r="AN445" i="4"/>
  <c r="BF445" i="4"/>
  <c r="AO445" i="4"/>
  <c r="BL445" i="4"/>
  <c r="X445" i="4"/>
  <c r="AP445" i="4"/>
  <c r="BM445" i="4"/>
  <c r="Y445" i="4"/>
  <c r="AV445" i="4"/>
  <c r="BN445" i="4"/>
  <c r="AF445" i="4"/>
  <c r="AX445" i="4"/>
  <c r="BT445" i="4"/>
  <c r="Z445" i="4"/>
  <c r="AG445" i="4"/>
  <c r="AW445" i="4"/>
  <c r="BD445" i="4"/>
  <c r="BS445" i="4"/>
  <c r="BU445" i="4"/>
  <c r="AA437" i="4"/>
  <c r="AI437" i="4"/>
  <c r="AQ437" i="4"/>
  <c r="AY437" i="4"/>
  <c r="BG437" i="4"/>
  <c r="BO437" i="4"/>
  <c r="T437" i="4"/>
  <c r="AB437" i="4"/>
  <c r="AJ437" i="4"/>
  <c r="AR437" i="4"/>
  <c r="AZ437" i="4"/>
  <c r="BH437" i="4"/>
  <c r="BP437" i="4"/>
  <c r="U437" i="4"/>
  <c r="AC437" i="4"/>
  <c r="AK437" i="4"/>
  <c r="AS437" i="4"/>
  <c r="BA437" i="4"/>
  <c r="BI437" i="4"/>
  <c r="V437" i="4"/>
  <c r="AD437" i="4"/>
  <c r="AL437" i="4"/>
  <c r="AT437" i="4"/>
  <c r="BB437" i="4"/>
  <c r="BJ437" i="4"/>
  <c r="BQ437" i="4"/>
  <c r="W437" i="4"/>
  <c r="AE437" i="4"/>
  <c r="AM437" i="4"/>
  <c r="AU437" i="4"/>
  <c r="BC437" i="4"/>
  <c r="BK437" i="4"/>
  <c r="BR437" i="4"/>
  <c r="Z437" i="4"/>
  <c r="AW437" i="4"/>
  <c r="BS437" i="4"/>
  <c r="AF437" i="4"/>
  <c r="AX437" i="4"/>
  <c r="BT437" i="4"/>
  <c r="AG437" i="4"/>
  <c r="BD437" i="4"/>
  <c r="BU437" i="4"/>
  <c r="AH437" i="4"/>
  <c r="BE437" i="4"/>
  <c r="AN437" i="4"/>
  <c r="BF437" i="4"/>
  <c r="X437" i="4"/>
  <c r="AP437" i="4"/>
  <c r="BM437" i="4"/>
  <c r="Y437" i="4"/>
  <c r="AO437" i="4"/>
  <c r="AV437" i="4"/>
  <c r="BL437" i="4"/>
  <c r="BN437" i="4"/>
  <c r="S437" i="4"/>
  <c r="AA429" i="4"/>
  <c r="AI429" i="4"/>
  <c r="AQ429" i="4"/>
  <c r="AY429" i="4"/>
  <c r="BG429" i="4"/>
  <c r="BO429" i="4"/>
  <c r="T429" i="4"/>
  <c r="AB429" i="4"/>
  <c r="AJ429" i="4"/>
  <c r="AR429" i="4"/>
  <c r="AZ429" i="4"/>
  <c r="BH429" i="4"/>
  <c r="BP429" i="4"/>
  <c r="U429" i="4"/>
  <c r="AC429" i="4"/>
  <c r="AK429" i="4"/>
  <c r="AS429" i="4"/>
  <c r="BA429" i="4"/>
  <c r="BI429" i="4"/>
  <c r="V429" i="4"/>
  <c r="AD429" i="4"/>
  <c r="AL429" i="4"/>
  <c r="AT429" i="4"/>
  <c r="BB429" i="4"/>
  <c r="BJ429" i="4"/>
  <c r="BQ429" i="4"/>
  <c r="W429" i="4"/>
  <c r="AE429" i="4"/>
  <c r="AM429" i="4"/>
  <c r="AU429" i="4"/>
  <c r="BC429" i="4"/>
  <c r="BK429" i="4"/>
  <c r="BR429" i="4"/>
  <c r="AO429" i="4"/>
  <c r="BL429" i="4"/>
  <c r="X429" i="4"/>
  <c r="AP429" i="4"/>
  <c r="BM429" i="4"/>
  <c r="Y429" i="4"/>
  <c r="AV429" i="4"/>
  <c r="BN429" i="4"/>
  <c r="Z429" i="4"/>
  <c r="AW429" i="4"/>
  <c r="BS429" i="4"/>
  <c r="AF429" i="4"/>
  <c r="AX429" i="4"/>
  <c r="BT429" i="4"/>
  <c r="AH429" i="4"/>
  <c r="BE429" i="4"/>
  <c r="AG429" i="4"/>
  <c r="AN429" i="4"/>
  <c r="BD429" i="4"/>
  <c r="BF429" i="4"/>
  <c r="BU429" i="4"/>
  <c r="S429" i="4"/>
  <c r="AA421" i="4"/>
  <c r="AI421" i="4"/>
  <c r="AQ421" i="4"/>
  <c r="AY421" i="4"/>
  <c r="BG421" i="4"/>
  <c r="BO421" i="4"/>
  <c r="T421" i="4"/>
  <c r="AB421" i="4"/>
  <c r="AJ421" i="4"/>
  <c r="AR421" i="4"/>
  <c r="AZ421" i="4"/>
  <c r="BH421" i="4"/>
  <c r="BP421" i="4"/>
  <c r="U421" i="4"/>
  <c r="AC421" i="4"/>
  <c r="AK421" i="4"/>
  <c r="AS421" i="4"/>
  <c r="BA421" i="4"/>
  <c r="BI421" i="4"/>
  <c r="V421" i="4"/>
  <c r="AD421" i="4"/>
  <c r="AL421" i="4"/>
  <c r="AT421" i="4"/>
  <c r="BB421" i="4"/>
  <c r="BJ421" i="4"/>
  <c r="BQ421" i="4"/>
  <c r="W421" i="4"/>
  <c r="AE421" i="4"/>
  <c r="AM421" i="4"/>
  <c r="AU421" i="4"/>
  <c r="BC421" i="4"/>
  <c r="BK421" i="4"/>
  <c r="BR421" i="4"/>
  <c r="AG421" i="4"/>
  <c r="BD421" i="4"/>
  <c r="BU421" i="4"/>
  <c r="AH421" i="4"/>
  <c r="BE421" i="4"/>
  <c r="AN421" i="4"/>
  <c r="BF421" i="4"/>
  <c r="AO421" i="4"/>
  <c r="BL421" i="4"/>
  <c r="X421" i="4"/>
  <c r="AP421" i="4"/>
  <c r="BM421" i="4"/>
  <c r="Z421" i="4"/>
  <c r="AW421" i="4"/>
  <c r="BS421" i="4"/>
  <c r="AV421" i="4"/>
  <c r="AX421" i="4"/>
  <c r="BN421" i="4"/>
  <c r="BT421" i="4"/>
  <c r="Y421" i="4"/>
  <c r="AF421" i="4"/>
  <c r="S421" i="4"/>
  <c r="AA413" i="4"/>
  <c r="AI413" i="4"/>
  <c r="AQ413" i="4"/>
  <c r="AY413" i="4"/>
  <c r="BG413" i="4"/>
  <c r="BO413" i="4"/>
  <c r="T413" i="4"/>
  <c r="AB413" i="4"/>
  <c r="AJ413" i="4"/>
  <c r="AR413" i="4"/>
  <c r="AZ413" i="4"/>
  <c r="BH413" i="4"/>
  <c r="BP413" i="4"/>
  <c r="U413" i="4"/>
  <c r="AC413" i="4"/>
  <c r="AK413" i="4"/>
  <c r="AS413" i="4"/>
  <c r="BA413" i="4"/>
  <c r="BI413" i="4"/>
  <c r="V413" i="4"/>
  <c r="AD413" i="4"/>
  <c r="AL413" i="4"/>
  <c r="AT413" i="4"/>
  <c r="BB413" i="4"/>
  <c r="BJ413" i="4"/>
  <c r="BQ413" i="4"/>
  <c r="W413" i="4"/>
  <c r="AE413" i="4"/>
  <c r="AM413" i="4"/>
  <c r="AU413" i="4"/>
  <c r="BC413" i="4"/>
  <c r="BK413" i="4"/>
  <c r="BR413" i="4"/>
  <c r="Y413" i="4"/>
  <c r="AG413" i="4"/>
  <c r="AO413" i="4"/>
  <c r="AW413" i="4"/>
  <c r="BE413" i="4"/>
  <c r="BM413" i="4"/>
  <c r="BT413" i="4"/>
  <c r="AN413" i="4"/>
  <c r="BS413" i="4"/>
  <c r="AP413" i="4"/>
  <c r="BU413" i="4"/>
  <c r="AV413" i="4"/>
  <c r="AX413" i="4"/>
  <c r="X413" i="4"/>
  <c r="BD413" i="4"/>
  <c r="AF413" i="4"/>
  <c r="BL413" i="4"/>
  <c r="Z413" i="4"/>
  <c r="AH413" i="4"/>
  <c r="BF413" i="4"/>
  <c r="BN413" i="4"/>
  <c r="S413" i="4"/>
  <c r="AA405" i="4"/>
  <c r="AI405" i="4"/>
  <c r="AQ405" i="4"/>
  <c r="AY405" i="4"/>
  <c r="BG405" i="4"/>
  <c r="BO405" i="4"/>
  <c r="T405" i="4"/>
  <c r="AB405" i="4"/>
  <c r="AJ405" i="4"/>
  <c r="AR405" i="4"/>
  <c r="AZ405" i="4"/>
  <c r="BH405" i="4"/>
  <c r="BP405" i="4"/>
  <c r="U405" i="4"/>
  <c r="AC405" i="4"/>
  <c r="AK405" i="4"/>
  <c r="AS405" i="4"/>
  <c r="BA405" i="4"/>
  <c r="BI405" i="4"/>
  <c r="V405" i="4"/>
  <c r="AD405" i="4"/>
  <c r="AL405" i="4"/>
  <c r="AT405" i="4"/>
  <c r="BB405" i="4"/>
  <c r="BJ405" i="4"/>
  <c r="BQ405" i="4"/>
  <c r="W405" i="4"/>
  <c r="AE405" i="4"/>
  <c r="AM405" i="4"/>
  <c r="AU405" i="4"/>
  <c r="BC405" i="4"/>
  <c r="BK405" i="4"/>
  <c r="BR405" i="4"/>
  <c r="Y405" i="4"/>
  <c r="AG405" i="4"/>
  <c r="AO405" i="4"/>
  <c r="AW405" i="4"/>
  <c r="BE405" i="4"/>
  <c r="BM405" i="4"/>
  <c r="BT405" i="4"/>
  <c r="AF405" i="4"/>
  <c r="BL405" i="4"/>
  <c r="AH405" i="4"/>
  <c r="BN405" i="4"/>
  <c r="AN405" i="4"/>
  <c r="BS405" i="4"/>
  <c r="AP405" i="4"/>
  <c r="BU405" i="4"/>
  <c r="AV405" i="4"/>
  <c r="X405" i="4"/>
  <c r="BD405" i="4"/>
  <c r="Z405" i="4"/>
  <c r="AX405" i="4"/>
  <c r="BF405" i="4"/>
  <c r="S405" i="4"/>
  <c r="W393" i="4"/>
  <c r="AE393" i="4"/>
  <c r="AM393" i="4"/>
  <c r="AU393" i="4"/>
  <c r="BC393" i="4"/>
  <c r="BK393" i="4"/>
  <c r="BR393" i="4"/>
  <c r="X393" i="4"/>
  <c r="AF393" i="4"/>
  <c r="AN393" i="4"/>
  <c r="AV393" i="4"/>
  <c r="BD393" i="4"/>
  <c r="BL393" i="4"/>
  <c r="BS393" i="4"/>
  <c r="Y393" i="4"/>
  <c r="AG393" i="4"/>
  <c r="AO393" i="4"/>
  <c r="AW393" i="4"/>
  <c r="BE393" i="4"/>
  <c r="BM393" i="4"/>
  <c r="BT393" i="4"/>
  <c r="Z393" i="4"/>
  <c r="AH393" i="4"/>
  <c r="AP393" i="4"/>
  <c r="AX393" i="4"/>
  <c r="BF393" i="4"/>
  <c r="BN393" i="4"/>
  <c r="BU393" i="4"/>
  <c r="AA393" i="4"/>
  <c r="AI393" i="4"/>
  <c r="AQ393" i="4"/>
  <c r="AY393" i="4"/>
  <c r="BG393" i="4"/>
  <c r="BO393" i="4"/>
  <c r="U393" i="4"/>
  <c r="AC393" i="4"/>
  <c r="AK393" i="4"/>
  <c r="AS393" i="4"/>
  <c r="BA393" i="4"/>
  <c r="BI393" i="4"/>
  <c r="T393" i="4"/>
  <c r="AZ393" i="4"/>
  <c r="V393" i="4"/>
  <c r="BB393" i="4"/>
  <c r="AB393" i="4"/>
  <c r="BH393" i="4"/>
  <c r="AD393" i="4"/>
  <c r="BJ393" i="4"/>
  <c r="AJ393" i="4"/>
  <c r="BP393" i="4"/>
  <c r="AR393" i="4"/>
  <c r="AL393" i="4"/>
  <c r="AT393" i="4"/>
  <c r="BQ393" i="4"/>
  <c r="S393" i="4"/>
  <c r="AA389" i="4"/>
  <c r="AI389" i="4"/>
  <c r="AQ389" i="4"/>
  <c r="AY389" i="4"/>
  <c r="BG389" i="4"/>
  <c r="BO389" i="4"/>
  <c r="W389" i="4"/>
  <c r="AE389" i="4"/>
  <c r="AM389" i="4"/>
  <c r="AU389" i="4"/>
  <c r="BC389" i="4"/>
  <c r="BK389" i="4"/>
  <c r="BR389" i="4"/>
  <c r="V389" i="4"/>
  <c r="AG389" i="4"/>
  <c r="AR389" i="4"/>
  <c r="BB389" i="4"/>
  <c r="BM389" i="4"/>
  <c r="X389" i="4"/>
  <c r="AH389" i="4"/>
  <c r="AS389" i="4"/>
  <c r="BD389" i="4"/>
  <c r="BN389" i="4"/>
  <c r="Y389" i="4"/>
  <c r="AJ389" i="4"/>
  <c r="AT389" i="4"/>
  <c r="BE389" i="4"/>
  <c r="BP389" i="4"/>
  <c r="Z389" i="4"/>
  <c r="AK389" i="4"/>
  <c r="AV389" i="4"/>
  <c r="BF389" i="4"/>
  <c r="AB389" i="4"/>
  <c r="AL389" i="4"/>
  <c r="AW389" i="4"/>
  <c r="BH389" i="4"/>
  <c r="BQ389" i="4"/>
  <c r="T389" i="4"/>
  <c r="AD389" i="4"/>
  <c r="AO389" i="4"/>
  <c r="AZ389" i="4"/>
  <c r="BJ389" i="4"/>
  <c r="BT389" i="4"/>
  <c r="BI389" i="4"/>
  <c r="U389" i="4"/>
  <c r="BL389" i="4"/>
  <c r="AC389" i="4"/>
  <c r="BS389" i="4"/>
  <c r="AF389" i="4"/>
  <c r="BU389" i="4"/>
  <c r="AN389" i="4"/>
  <c r="AX389" i="4"/>
  <c r="AP389" i="4"/>
  <c r="BA389" i="4"/>
  <c r="S389" i="4"/>
  <c r="Y381" i="4"/>
  <c r="AG381" i="4"/>
  <c r="AO381" i="4"/>
  <c r="AW381" i="4"/>
  <c r="BE381" i="4"/>
  <c r="BM381" i="4"/>
  <c r="BT381" i="4"/>
  <c r="Z381" i="4"/>
  <c r="AH381" i="4"/>
  <c r="AP381" i="4"/>
  <c r="AX381" i="4"/>
  <c r="BF381" i="4"/>
  <c r="BN381" i="4"/>
  <c r="BU381" i="4"/>
  <c r="AA381" i="4"/>
  <c r="AI381" i="4"/>
  <c r="AQ381" i="4"/>
  <c r="AY381" i="4"/>
  <c r="BG381" i="4"/>
  <c r="BO381" i="4"/>
  <c r="T381" i="4"/>
  <c r="AB381" i="4"/>
  <c r="AJ381" i="4"/>
  <c r="AR381" i="4"/>
  <c r="AZ381" i="4"/>
  <c r="BH381" i="4"/>
  <c r="BP381" i="4"/>
  <c r="U381" i="4"/>
  <c r="AC381" i="4"/>
  <c r="AK381" i="4"/>
  <c r="AS381" i="4"/>
  <c r="BA381" i="4"/>
  <c r="BI381" i="4"/>
  <c r="W381" i="4"/>
  <c r="AE381" i="4"/>
  <c r="AM381" i="4"/>
  <c r="AU381" i="4"/>
  <c r="BC381" i="4"/>
  <c r="BK381" i="4"/>
  <c r="BR381" i="4"/>
  <c r="AT381" i="4"/>
  <c r="AV381" i="4"/>
  <c r="V381" i="4"/>
  <c r="BB381" i="4"/>
  <c r="X381" i="4"/>
  <c r="BD381" i="4"/>
  <c r="AD381" i="4"/>
  <c r="BJ381" i="4"/>
  <c r="AL381" i="4"/>
  <c r="BQ381" i="4"/>
  <c r="AF381" i="4"/>
  <c r="AN381" i="4"/>
  <c r="BL381" i="4"/>
  <c r="BS381" i="4"/>
  <c r="S381" i="4"/>
  <c r="Y373" i="4"/>
  <c r="AG373" i="4"/>
  <c r="AO373" i="4"/>
  <c r="AW373" i="4"/>
  <c r="BE373" i="4"/>
  <c r="BM373" i="4"/>
  <c r="BT373" i="4"/>
  <c r="Z373" i="4"/>
  <c r="AH373" i="4"/>
  <c r="AP373" i="4"/>
  <c r="AX373" i="4"/>
  <c r="BF373" i="4"/>
  <c r="BN373" i="4"/>
  <c r="BU373" i="4"/>
  <c r="AA373" i="4"/>
  <c r="AI373" i="4"/>
  <c r="AQ373" i="4"/>
  <c r="AY373" i="4"/>
  <c r="BG373" i="4"/>
  <c r="BO373" i="4"/>
  <c r="T373" i="4"/>
  <c r="AB373" i="4"/>
  <c r="AJ373" i="4"/>
  <c r="AR373" i="4"/>
  <c r="AZ373" i="4"/>
  <c r="BH373" i="4"/>
  <c r="BP373" i="4"/>
  <c r="U373" i="4"/>
  <c r="AC373" i="4"/>
  <c r="AK373" i="4"/>
  <c r="AS373" i="4"/>
  <c r="BA373" i="4"/>
  <c r="BI373" i="4"/>
  <c r="W373" i="4"/>
  <c r="AE373" i="4"/>
  <c r="AM373" i="4"/>
  <c r="AU373" i="4"/>
  <c r="BC373" i="4"/>
  <c r="BK373" i="4"/>
  <c r="BR373" i="4"/>
  <c r="AL373" i="4"/>
  <c r="BQ373" i="4"/>
  <c r="AN373" i="4"/>
  <c r="BS373" i="4"/>
  <c r="AT373" i="4"/>
  <c r="AV373" i="4"/>
  <c r="V373" i="4"/>
  <c r="BB373" i="4"/>
  <c r="AD373" i="4"/>
  <c r="BJ373" i="4"/>
  <c r="BD373" i="4"/>
  <c r="BL373" i="4"/>
  <c r="X373" i="4"/>
  <c r="AF373" i="4"/>
  <c r="Y365" i="4"/>
  <c r="AG365" i="4"/>
  <c r="AO365" i="4"/>
  <c r="AW365" i="4"/>
  <c r="BE365" i="4"/>
  <c r="BM365" i="4"/>
  <c r="BT365" i="4"/>
  <c r="Z365" i="4"/>
  <c r="AH365" i="4"/>
  <c r="AP365" i="4"/>
  <c r="AX365" i="4"/>
  <c r="BF365" i="4"/>
  <c r="BN365" i="4"/>
  <c r="BU365" i="4"/>
  <c r="AA365" i="4"/>
  <c r="AI365" i="4"/>
  <c r="AQ365" i="4"/>
  <c r="AY365" i="4"/>
  <c r="BG365" i="4"/>
  <c r="BO365" i="4"/>
  <c r="T365" i="4"/>
  <c r="AB365" i="4"/>
  <c r="AJ365" i="4"/>
  <c r="AR365" i="4"/>
  <c r="AZ365" i="4"/>
  <c r="BH365" i="4"/>
  <c r="BP365" i="4"/>
  <c r="U365" i="4"/>
  <c r="AC365" i="4"/>
  <c r="AK365" i="4"/>
  <c r="AS365" i="4"/>
  <c r="BA365" i="4"/>
  <c r="BI365" i="4"/>
  <c r="W365" i="4"/>
  <c r="AE365" i="4"/>
  <c r="AM365" i="4"/>
  <c r="AU365" i="4"/>
  <c r="BC365" i="4"/>
  <c r="BK365" i="4"/>
  <c r="BR365" i="4"/>
  <c r="AD365" i="4"/>
  <c r="BJ365" i="4"/>
  <c r="AF365" i="4"/>
  <c r="BL365" i="4"/>
  <c r="AL365" i="4"/>
  <c r="BQ365" i="4"/>
  <c r="AN365" i="4"/>
  <c r="BS365" i="4"/>
  <c r="AT365" i="4"/>
  <c r="V365" i="4"/>
  <c r="BB365" i="4"/>
  <c r="X365" i="4"/>
  <c r="AV365" i="4"/>
  <c r="BD365" i="4"/>
  <c r="S365" i="4"/>
  <c r="T352" i="4"/>
  <c r="AB352" i="4"/>
  <c r="AJ352" i="4"/>
  <c r="AR352" i="4"/>
  <c r="AZ352" i="4"/>
  <c r="BH352" i="4"/>
  <c r="BP352" i="4"/>
  <c r="U352" i="4"/>
  <c r="AC352" i="4"/>
  <c r="AK352" i="4"/>
  <c r="AS352" i="4"/>
  <c r="BA352" i="4"/>
  <c r="BI352" i="4"/>
  <c r="V352" i="4"/>
  <c r="AD352" i="4"/>
  <c r="AL352" i="4"/>
  <c r="AT352" i="4"/>
  <c r="BB352" i="4"/>
  <c r="BJ352" i="4"/>
  <c r="BQ352" i="4"/>
  <c r="W352" i="4"/>
  <c r="AE352" i="4"/>
  <c r="AM352" i="4"/>
  <c r="AU352" i="4"/>
  <c r="BC352" i="4"/>
  <c r="BK352" i="4"/>
  <c r="BR352" i="4"/>
  <c r="X352" i="4"/>
  <c r="AF352" i="4"/>
  <c r="AN352" i="4"/>
  <c r="AV352" i="4"/>
  <c r="BD352" i="4"/>
  <c r="BL352" i="4"/>
  <c r="BS352" i="4"/>
  <c r="Z352" i="4"/>
  <c r="AH352" i="4"/>
  <c r="AP352" i="4"/>
  <c r="AX352" i="4"/>
  <c r="BF352" i="4"/>
  <c r="BN352" i="4"/>
  <c r="BU352" i="4"/>
  <c r="AO352" i="4"/>
  <c r="BT352" i="4"/>
  <c r="AQ352" i="4"/>
  <c r="AW352" i="4"/>
  <c r="AY352" i="4"/>
  <c r="Y352" i="4"/>
  <c r="BE352" i="4"/>
  <c r="AG352" i="4"/>
  <c r="BM352" i="4"/>
  <c r="BG352" i="4"/>
  <c r="BO352" i="4"/>
  <c r="AA352" i="4"/>
  <c r="AI352" i="4"/>
  <c r="S352" i="4"/>
  <c r="Y349" i="4"/>
  <c r="AG349" i="4"/>
  <c r="AO349" i="4"/>
  <c r="AW349" i="4"/>
  <c r="BE349" i="4"/>
  <c r="BM349" i="4"/>
  <c r="BT349" i="4"/>
  <c r="Z349" i="4"/>
  <c r="AH349" i="4"/>
  <c r="AP349" i="4"/>
  <c r="AX349" i="4"/>
  <c r="BF349" i="4"/>
  <c r="BN349" i="4"/>
  <c r="BU349" i="4"/>
  <c r="AA349" i="4"/>
  <c r="AI349" i="4"/>
  <c r="AQ349" i="4"/>
  <c r="AY349" i="4"/>
  <c r="BG349" i="4"/>
  <c r="BO349" i="4"/>
  <c r="T349" i="4"/>
  <c r="AB349" i="4"/>
  <c r="AJ349" i="4"/>
  <c r="AR349" i="4"/>
  <c r="AZ349" i="4"/>
  <c r="BH349" i="4"/>
  <c r="BP349" i="4"/>
  <c r="U349" i="4"/>
  <c r="AC349" i="4"/>
  <c r="AK349" i="4"/>
  <c r="AS349" i="4"/>
  <c r="BA349" i="4"/>
  <c r="BI349" i="4"/>
  <c r="W349" i="4"/>
  <c r="AE349" i="4"/>
  <c r="AM349" i="4"/>
  <c r="AU349" i="4"/>
  <c r="BC349" i="4"/>
  <c r="BK349" i="4"/>
  <c r="BR349" i="4"/>
  <c r="AT349" i="4"/>
  <c r="AV349" i="4"/>
  <c r="V349" i="4"/>
  <c r="BB349" i="4"/>
  <c r="X349" i="4"/>
  <c r="BD349" i="4"/>
  <c r="AD349" i="4"/>
  <c r="BJ349" i="4"/>
  <c r="AL349" i="4"/>
  <c r="BQ349" i="4"/>
  <c r="AF349" i="4"/>
  <c r="BL349" i="4"/>
  <c r="AN349" i="4"/>
  <c r="BS349" i="4"/>
  <c r="S349" i="4"/>
  <c r="T341" i="4"/>
  <c r="AB341" i="4"/>
  <c r="AJ341" i="4"/>
  <c r="AR341" i="4"/>
  <c r="AZ341" i="4"/>
  <c r="BH341" i="4"/>
  <c r="BP341" i="4"/>
  <c r="U341" i="4"/>
  <c r="AC341" i="4"/>
  <c r="AK341" i="4"/>
  <c r="AS341" i="4"/>
  <c r="BA341" i="4"/>
  <c r="BI341" i="4"/>
  <c r="V341" i="4"/>
  <c r="AD341" i="4"/>
  <c r="AL341" i="4"/>
  <c r="AT341" i="4"/>
  <c r="BB341" i="4"/>
  <c r="BJ341" i="4"/>
  <c r="BQ341" i="4"/>
  <c r="W341" i="4"/>
  <c r="AE341" i="4"/>
  <c r="AM341" i="4"/>
  <c r="AU341" i="4"/>
  <c r="BC341" i="4"/>
  <c r="BK341" i="4"/>
  <c r="BR341" i="4"/>
  <c r="X341" i="4"/>
  <c r="AF341" i="4"/>
  <c r="AN341" i="4"/>
  <c r="AV341" i="4"/>
  <c r="BD341" i="4"/>
  <c r="BL341" i="4"/>
  <c r="BS341" i="4"/>
  <c r="Z341" i="4"/>
  <c r="AH341" i="4"/>
  <c r="AP341" i="4"/>
  <c r="AX341" i="4"/>
  <c r="BF341" i="4"/>
  <c r="BN341" i="4"/>
  <c r="BU341" i="4"/>
  <c r="AG341" i="4"/>
  <c r="BM341" i="4"/>
  <c r="AI341" i="4"/>
  <c r="BO341" i="4"/>
  <c r="AO341" i="4"/>
  <c r="BT341" i="4"/>
  <c r="AQ341" i="4"/>
  <c r="AW341" i="4"/>
  <c r="Y341" i="4"/>
  <c r="BE341" i="4"/>
  <c r="AA341" i="4"/>
  <c r="AY341" i="4"/>
  <c r="BG341" i="4"/>
  <c r="S341" i="4"/>
  <c r="T333" i="4"/>
  <c r="AB333" i="4"/>
  <c r="AJ333" i="4"/>
  <c r="AR333" i="4"/>
  <c r="AZ333" i="4"/>
  <c r="BH333" i="4"/>
  <c r="BP333" i="4"/>
  <c r="U333" i="4"/>
  <c r="AC333" i="4"/>
  <c r="AK333" i="4"/>
  <c r="AS333" i="4"/>
  <c r="BA333" i="4"/>
  <c r="BI333" i="4"/>
  <c r="V333" i="4"/>
  <c r="AD333" i="4"/>
  <c r="AL333" i="4"/>
  <c r="AT333" i="4"/>
  <c r="BB333" i="4"/>
  <c r="BJ333" i="4"/>
  <c r="BQ333" i="4"/>
  <c r="W333" i="4"/>
  <c r="AE333" i="4"/>
  <c r="AM333" i="4"/>
  <c r="AU333" i="4"/>
  <c r="BC333" i="4"/>
  <c r="BK333" i="4"/>
  <c r="BR333" i="4"/>
  <c r="X333" i="4"/>
  <c r="AF333" i="4"/>
  <c r="AN333" i="4"/>
  <c r="AV333" i="4"/>
  <c r="BD333" i="4"/>
  <c r="BL333" i="4"/>
  <c r="BS333" i="4"/>
  <c r="Z333" i="4"/>
  <c r="AH333" i="4"/>
  <c r="AP333" i="4"/>
  <c r="AX333" i="4"/>
  <c r="BF333" i="4"/>
  <c r="BN333" i="4"/>
  <c r="BU333" i="4"/>
  <c r="Y333" i="4"/>
  <c r="BE333" i="4"/>
  <c r="AA333" i="4"/>
  <c r="BG333" i="4"/>
  <c r="AG333" i="4"/>
  <c r="BM333" i="4"/>
  <c r="AI333" i="4"/>
  <c r="BO333" i="4"/>
  <c r="AO333" i="4"/>
  <c r="BT333" i="4"/>
  <c r="AW333" i="4"/>
  <c r="AQ333" i="4"/>
  <c r="AY333" i="4"/>
  <c r="S333" i="4"/>
  <c r="X329" i="4"/>
  <c r="AF329" i="4"/>
  <c r="AN329" i="4"/>
  <c r="AV329" i="4"/>
  <c r="BD329" i="4"/>
  <c r="BL329" i="4"/>
  <c r="BS329" i="4"/>
  <c r="Y329" i="4"/>
  <c r="AG329" i="4"/>
  <c r="AO329" i="4"/>
  <c r="AW329" i="4"/>
  <c r="BE329" i="4"/>
  <c r="BM329" i="4"/>
  <c r="BT329" i="4"/>
  <c r="Z329" i="4"/>
  <c r="AH329" i="4"/>
  <c r="AP329" i="4"/>
  <c r="AX329" i="4"/>
  <c r="BF329" i="4"/>
  <c r="BN329" i="4"/>
  <c r="BU329" i="4"/>
  <c r="AA329" i="4"/>
  <c r="AI329" i="4"/>
  <c r="AQ329" i="4"/>
  <c r="AY329" i="4"/>
  <c r="BG329" i="4"/>
  <c r="BO329" i="4"/>
  <c r="T329" i="4"/>
  <c r="AB329" i="4"/>
  <c r="AJ329" i="4"/>
  <c r="AR329" i="4"/>
  <c r="AZ329" i="4"/>
  <c r="BH329" i="4"/>
  <c r="BP329" i="4"/>
  <c r="V329" i="4"/>
  <c r="AD329" i="4"/>
  <c r="AL329" i="4"/>
  <c r="AT329" i="4"/>
  <c r="BB329" i="4"/>
  <c r="BJ329" i="4"/>
  <c r="BQ329" i="4"/>
  <c r="U329" i="4"/>
  <c r="BA329" i="4"/>
  <c r="W329" i="4"/>
  <c r="BC329" i="4"/>
  <c r="AC329" i="4"/>
  <c r="BI329" i="4"/>
  <c r="AE329" i="4"/>
  <c r="BK329" i="4"/>
  <c r="AK329" i="4"/>
  <c r="AS329" i="4"/>
  <c r="AM329" i="4"/>
  <c r="AU329" i="4"/>
  <c r="BR329" i="4"/>
  <c r="S329" i="4"/>
  <c r="T317" i="4"/>
  <c r="AB317" i="4"/>
  <c r="AJ317" i="4"/>
  <c r="AR317" i="4"/>
  <c r="AZ317" i="4"/>
  <c r="BH317" i="4"/>
  <c r="BP317" i="4"/>
  <c r="U317" i="4"/>
  <c r="AC317" i="4"/>
  <c r="AK317" i="4"/>
  <c r="AS317" i="4"/>
  <c r="BA317" i="4"/>
  <c r="BI317" i="4"/>
  <c r="V317" i="4"/>
  <c r="AD317" i="4"/>
  <c r="AL317" i="4"/>
  <c r="AT317" i="4"/>
  <c r="BB317" i="4"/>
  <c r="BJ317" i="4"/>
  <c r="BQ317" i="4"/>
  <c r="W317" i="4"/>
  <c r="AE317" i="4"/>
  <c r="AM317" i="4"/>
  <c r="AU317" i="4"/>
  <c r="BC317" i="4"/>
  <c r="BK317" i="4"/>
  <c r="BR317" i="4"/>
  <c r="X317" i="4"/>
  <c r="AF317" i="4"/>
  <c r="AN317" i="4"/>
  <c r="AV317" i="4"/>
  <c r="BD317" i="4"/>
  <c r="BL317" i="4"/>
  <c r="BS317" i="4"/>
  <c r="Z317" i="4"/>
  <c r="AH317" i="4"/>
  <c r="AP317" i="4"/>
  <c r="AX317" i="4"/>
  <c r="BF317" i="4"/>
  <c r="BN317" i="4"/>
  <c r="BU317" i="4"/>
  <c r="AO317" i="4"/>
  <c r="BT317" i="4"/>
  <c r="AQ317" i="4"/>
  <c r="AW317" i="4"/>
  <c r="AY317" i="4"/>
  <c r="Y317" i="4"/>
  <c r="BE317" i="4"/>
  <c r="AG317" i="4"/>
  <c r="BM317" i="4"/>
  <c r="AA317" i="4"/>
  <c r="AI317" i="4"/>
  <c r="BG317" i="4"/>
  <c r="BO317" i="4"/>
  <c r="S317" i="4"/>
  <c r="W309" i="4"/>
  <c r="AE309" i="4"/>
  <c r="AM309" i="4"/>
  <c r="AU309" i="4"/>
  <c r="BC309" i="4"/>
  <c r="BK309" i="4"/>
  <c r="BR309" i="4"/>
  <c r="AA309" i="4"/>
  <c r="AI309" i="4"/>
  <c r="AQ309" i="4"/>
  <c r="AY309" i="4"/>
  <c r="BG309" i="4"/>
  <c r="BO309" i="4"/>
  <c r="Y309" i="4"/>
  <c r="AJ309" i="4"/>
  <c r="AT309" i="4"/>
  <c r="BE309" i="4"/>
  <c r="BP309" i="4"/>
  <c r="Z309" i="4"/>
  <c r="AK309" i="4"/>
  <c r="AV309" i="4"/>
  <c r="BF309" i="4"/>
  <c r="AB309" i="4"/>
  <c r="AL309" i="4"/>
  <c r="AW309" i="4"/>
  <c r="BH309" i="4"/>
  <c r="BQ309" i="4"/>
  <c r="AC309" i="4"/>
  <c r="AN309" i="4"/>
  <c r="AX309" i="4"/>
  <c r="BI309" i="4"/>
  <c r="BS309" i="4"/>
  <c r="T309" i="4"/>
  <c r="AD309" i="4"/>
  <c r="AO309" i="4"/>
  <c r="AZ309" i="4"/>
  <c r="BJ309" i="4"/>
  <c r="BT309" i="4"/>
  <c r="V309" i="4"/>
  <c r="AG309" i="4"/>
  <c r="AR309" i="4"/>
  <c r="BB309" i="4"/>
  <c r="BM309" i="4"/>
  <c r="BA309" i="4"/>
  <c r="BD309" i="4"/>
  <c r="U309" i="4"/>
  <c r="BL309" i="4"/>
  <c r="X309" i="4"/>
  <c r="BN309" i="4"/>
  <c r="AF309" i="4"/>
  <c r="BU309" i="4"/>
  <c r="AP309" i="4"/>
  <c r="AH309" i="4"/>
  <c r="AS309" i="4"/>
  <c r="S309" i="4"/>
  <c r="U301" i="4"/>
  <c r="AC301" i="4"/>
  <c r="AK301" i="4"/>
  <c r="AS301" i="4"/>
  <c r="BA301" i="4"/>
  <c r="BI301" i="4"/>
  <c r="V301" i="4"/>
  <c r="AD301" i="4"/>
  <c r="AL301" i="4"/>
  <c r="AT301" i="4"/>
  <c r="BB301" i="4"/>
  <c r="BJ301" i="4"/>
  <c r="BQ301" i="4"/>
  <c r="W301" i="4"/>
  <c r="AE301" i="4"/>
  <c r="AM301" i="4"/>
  <c r="AU301" i="4"/>
  <c r="BC301" i="4"/>
  <c r="BK301" i="4"/>
  <c r="BR301" i="4"/>
  <c r="X301" i="4"/>
  <c r="AF301" i="4"/>
  <c r="AN301" i="4"/>
  <c r="AV301" i="4"/>
  <c r="BD301" i="4"/>
  <c r="BL301" i="4"/>
  <c r="BS301" i="4"/>
  <c r="Y301" i="4"/>
  <c r="AG301" i="4"/>
  <c r="AO301" i="4"/>
  <c r="AW301" i="4"/>
  <c r="BE301" i="4"/>
  <c r="BM301" i="4"/>
  <c r="BT301" i="4"/>
  <c r="AA301" i="4"/>
  <c r="AI301" i="4"/>
  <c r="AQ301" i="4"/>
  <c r="AY301" i="4"/>
  <c r="BG301" i="4"/>
  <c r="BO301" i="4"/>
  <c r="Z301" i="4"/>
  <c r="BF301" i="4"/>
  <c r="AB301" i="4"/>
  <c r="BH301" i="4"/>
  <c r="AH301" i="4"/>
  <c r="BN301" i="4"/>
  <c r="AJ301" i="4"/>
  <c r="BP301" i="4"/>
  <c r="AP301" i="4"/>
  <c r="BU301" i="4"/>
  <c r="AX301" i="4"/>
  <c r="T301" i="4"/>
  <c r="AR301" i="4"/>
  <c r="AZ301" i="4"/>
  <c r="S301" i="4"/>
  <c r="U293" i="4"/>
  <c r="AC293" i="4"/>
  <c r="AK293" i="4"/>
  <c r="AS293" i="4"/>
  <c r="BA293" i="4"/>
  <c r="BI293" i="4"/>
  <c r="V293" i="4"/>
  <c r="AD293" i="4"/>
  <c r="AL293" i="4"/>
  <c r="AT293" i="4"/>
  <c r="BB293" i="4"/>
  <c r="BJ293" i="4"/>
  <c r="BQ293" i="4"/>
  <c r="W293" i="4"/>
  <c r="AE293" i="4"/>
  <c r="AM293" i="4"/>
  <c r="AU293" i="4"/>
  <c r="BC293" i="4"/>
  <c r="BK293" i="4"/>
  <c r="BR293" i="4"/>
  <c r="X293" i="4"/>
  <c r="AF293" i="4"/>
  <c r="AN293" i="4"/>
  <c r="AV293" i="4"/>
  <c r="BD293" i="4"/>
  <c r="BL293" i="4"/>
  <c r="BS293" i="4"/>
  <c r="Y293" i="4"/>
  <c r="AG293" i="4"/>
  <c r="AO293" i="4"/>
  <c r="AW293" i="4"/>
  <c r="BE293" i="4"/>
  <c r="BM293" i="4"/>
  <c r="BT293" i="4"/>
  <c r="AA293" i="4"/>
  <c r="AI293" i="4"/>
  <c r="AQ293" i="4"/>
  <c r="AY293" i="4"/>
  <c r="BG293" i="4"/>
  <c r="BO293" i="4"/>
  <c r="AX293" i="4"/>
  <c r="T293" i="4"/>
  <c r="AZ293" i="4"/>
  <c r="Z293" i="4"/>
  <c r="BF293" i="4"/>
  <c r="AB293" i="4"/>
  <c r="BH293" i="4"/>
  <c r="AH293" i="4"/>
  <c r="BN293" i="4"/>
  <c r="AP293" i="4"/>
  <c r="BU293" i="4"/>
  <c r="AJ293" i="4"/>
  <c r="AR293" i="4"/>
  <c r="BP293" i="4"/>
  <c r="S293" i="4"/>
  <c r="U285" i="4"/>
  <c r="AC285" i="4"/>
  <c r="AK285" i="4"/>
  <c r="AS285" i="4"/>
  <c r="BA285" i="4"/>
  <c r="BI285" i="4"/>
  <c r="V285" i="4"/>
  <c r="AD285" i="4"/>
  <c r="AL285" i="4"/>
  <c r="AT285" i="4"/>
  <c r="BB285" i="4"/>
  <c r="BJ285" i="4"/>
  <c r="BQ285" i="4"/>
  <c r="W285" i="4"/>
  <c r="AE285" i="4"/>
  <c r="AM285" i="4"/>
  <c r="AU285" i="4"/>
  <c r="BC285" i="4"/>
  <c r="BK285" i="4"/>
  <c r="BR285" i="4"/>
  <c r="X285" i="4"/>
  <c r="AF285" i="4"/>
  <c r="AN285" i="4"/>
  <c r="AV285" i="4"/>
  <c r="BD285" i="4"/>
  <c r="BL285" i="4"/>
  <c r="BS285" i="4"/>
  <c r="Y285" i="4"/>
  <c r="AG285" i="4"/>
  <c r="AO285" i="4"/>
  <c r="AW285" i="4"/>
  <c r="BE285" i="4"/>
  <c r="BM285" i="4"/>
  <c r="BT285" i="4"/>
  <c r="AA285" i="4"/>
  <c r="AI285" i="4"/>
  <c r="AQ285" i="4"/>
  <c r="AY285" i="4"/>
  <c r="BG285" i="4"/>
  <c r="BO285" i="4"/>
  <c r="AP285" i="4"/>
  <c r="BU285" i="4"/>
  <c r="AR285" i="4"/>
  <c r="AX285" i="4"/>
  <c r="T285" i="4"/>
  <c r="AZ285" i="4"/>
  <c r="Z285" i="4"/>
  <c r="BF285" i="4"/>
  <c r="AH285" i="4"/>
  <c r="BN285" i="4"/>
  <c r="AB285" i="4"/>
  <c r="BH285" i="4"/>
  <c r="AJ285" i="4"/>
  <c r="BP285" i="4"/>
  <c r="S285" i="4"/>
  <c r="U277" i="4"/>
  <c r="AC277" i="4"/>
  <c r="AK277" i="4"/>
  <c r="AS277" i="4"/>
  <c r="BA277" i="4"/>
  <c r="BI277" i="4"/>
  <c r="V277" i="4"/>
  <c r="AD277" i="4"/>
  <c r="AL277" i="4"/>
  <c r="AT277" i="4"/>
  <c r="BB277" i="4"/>
  <c r="BJ277" i="4"/>
  <c r="BQ277" i="4"/>
  <c r="W277" i="4"/>
  <c r="AE277" i="4"/>
  <c r="AM277" i="4"/>
  <c r="AU277" i="4"/>
  <c r="BC277" i="4"/>
  <c r="BK277" i="4"/>
  <c r="BR277" i="4"/>
  <c r="X277" i="4"/>
  <c r="AF277" i="4"/>
  <c r="AN277" i="4"/>
  <c r="AV277" i="4"/>
  <c r="BD277" i="4"/>
  <c r="BL277" i="4"/>
  <c r="BS277" i="4"/>
  <c r="Y277" i="4"/>
  <c r="AG277" i="4"/>
  <c r="AO277" i="4"/>
  <c r="AW277" i="4"/>
  <c r="BE277" i="4"/>
  <c r="BM277" i="4"/>
  <c r="BT277" i="4"/>
  <c r="AA277" i="4"/>
  <c r="AI277" i="4"/>
  <c r="AQ277" i="4"/>
  <c r="AY277" i="4"/>
  <c r="BG277" i="4"/>
  <c r="BO277" i="4"/>
  <c r="AH277" i="4"/>
  <c r="BN277" i="4"/>
  <c r="AJ277" i="4"/>
  <c r="BP277" i="4"/>
  <c r="AP277" i="4"/>
  <c r="BU277" i="4"/>
  <c r="AR277" i="4"/>
  <c r="AX277" i="4"/>
  <c r="Z277" i="4"/>
  <c r="BF277" i="4"/>
  <c r="T277" i="4"/>
  <c r="AB277" i="4"/>
  <c r="AZ277" i="4"/>
  <c r="BH277" i="4"/>
  <c r="S277" i="4"/>
  <c r="W248" i="4"/>
  <c r="AE248" i="4"/>
  <c r="AM248" i="4"/>
  <c r="AU248" i="4"/>
  <c r="BC248" i="4"/>
  <c r="BK248" i="4"/>
  <c r="BR248" i="4"/>
  <c r="X248" i="4"/>
  <c r="AF248" i="4"/>
  <c r="AN248" i="4"/>
  <c r="AV248" i="4"/>
  <c r="BD248" i="4"/>
  <c r="BL248" i="4"/>
  <c r="BS248" i="4"/>
  <c r="Y248" i="4"/>
  <c r="AG248" i="4"/>
  <c r="AO248" i="4"/>
  <c r="AW248" i="4"/>
  <c r="BE248" i="4"/>
  <c r="BM248" i="4"/>
  <c r="BT248" i="4"/>
  <c r="Z248" i="4"/>
  <c r="AH248" i="4"/>
  <c r="AP248" i="4"/>
  <c r="AX248" i="4"/>
  <c r="BF248" i="4"/>
  <c r="BN248" i="4"/>
  <c r="BU248" i="4"/>
  <c r="AA248" i="4"/>
  <c r="AI248" i="4"/>
  <c r="AQ248" i="4"/>
  <c r="AY248" i="4"/>
  <c r="BG248" i="4"/>
  <c r="BO248" i="4"/>
  <c r="U248" i="4"/>
  <c r="AC248" i="4"/>
  <c r="AK248" i="4"/>
  <c r="AS248" i="4"/>
  <c r="BA248" i="4"/>
  <c r="BI248" i="4"/>
  <c r="T248" i="4"/>
  <c r="AZ248" i="4"/>
  <c r="V248" i="4"/>
  <c r="BB248" i="4"/>
  <c r="AB248" i="4"/>
  <c r="BH248" i="4"/>
  <c r="AD248" i="4"/>
  <c r="BJ248" i="4"/>
  <c r="AJ248" i="4"/>
  <c r="BP248" i="4"/>
  <c r="AR248" i="4"/>
  <c r="AL248" i="4"/>
  <c r="BQ248" i="4"/>
  <c r="AT248" i="4"/>
  <c r="S248" i="4"/>
  <c r="AA268" i="4"/>
  <c r="AI268" i="4"/>
  <c r="AQ268" i="4"/>
  <c r="AY268" i="4"/>
  <c r="BG268" i="4"/>
  <c r="BO268" i="4"/>
  <c r="T268" i="4"/>
  <c r="AB268" i="4"/>
  <c r="AJ268" i="4"/>
  <c r="AR268" i="4"/>
  <c r="AZ268" i="4"/>
  <c r="BH268" i="4"/>
  <c r="BP268" i="4"/>
  <c r="U268" i="4"/>
  <c r="AC268" i="4"/>
  <c r="AK268" i="4"/>
  <c r="AS268" i="4"/>
  <c r="BA268" i="4"/>
  <c r="BI268" i="4"/>
  <c r="V268" i="4"/>
  <c r="AD268" i="4"/>
  <c r="AL268" i="4"/>
  <c r="AT268" i="4"/>
  <c r="BB268" i="4"/>
  <c r="BJ268" i="4"/>
  <c r="BQ268" i="4"/>
  <c r="W268" i="4"/>
  <c r="AE268" i="4"/>
  <c r="AM268" i="4"/>
  <c r="AU268" i="4"/>
  <c r="BC268" i="4"/>
  <c r="BK268" i="4"/>
  <c r="BR268" i="4"/>
  <c r="Y268" i="4"/>
  <c r="AG268" i="4"/>
  <c r="AO268" i="4"/>
  <c r="AW268" i="4"/>
  <c r="BE268" i="4"/>
  <c r="BM268" i="4"/>
  <c r="BT268" i="4"/>
  <c r="AN268" i="4"/>
  <c r="BS268" i="4"/>
  <c r="AP268" i="4"/>
  <c r="BU268" i="4"/>
  <c r="AV268" i="4"/>
  <c r="AX268" i="4"/>
  <c r="X268" i="4"/>
  <c r="BD268" i="4"/>
  <c r="AF268" i="4"/>
  <c r="BL268" i="4"/>
  <c r="Z268" i="4"/>
  <c r="AH268" i="4"/>
  <c r="BF268" i="4"/>
  <c r="BN268" i="4"/>
  <c r="S268" i="4"/>
  <c r="AA260" i="4"/>
  <c r="AI260" i="4"/>
  <c r="AQ260" i="4"/>
  <c r="AY260" i="4"/>
  <c r="BG260" i="4"/>
  <c r="BO260" i="4"/>
  <c r="T260" i="4"/>
  <c r="AB260" i="4"/>
  <c r="AJ260" i="4"/>
  <c r="AR260" i="4"/>
  <c r="AZ260" i="4"/>
  <c r="BH260" i="4"/>
  <c r="BP260" i="4"/>
  <c r="U260" i="4"/>
  <c r="AC260" i="4"/>
  <c r="AK260" i="4"/>
  <c r="AS260" i="4"/>
  <c r="BA260" i="4"/>
  <c r="BI260" i="4"/>
  <c r="V260" i="4"/>
  <c r="AD260" i="4"/>
  <c r="AL260" i="4"/>
  <c r="AT260" i="4"/>
  <c r="BB260" i="4"/>
  <c r="BJ260" i="4"/>
  <c r="BQ260" i="4"/>
  <c r="W260" i="4"/>
  <c r="AE260" i="4"/>
  <c r="AM260" i="4"/>
  <c r="AU260" i="4"/>
  <c r="BC260" i="4"/>
  <c r="BK260" i="4"/>
  <c r="BR260" i="4"/>
  <c r="Y260" i="4"/>
  <c r="AG260" i="4"/>
  <c r="AO260" i="4"/>
  <c r="AW260" i="4"/>
  <c r="BE260" i="4"/>
  <c r="BM260" i="4"/>
  <c r="BT260" i="4"/>
  <c r="AF260" i="4"/>
  <c r="BL260" i="4"/>
  <c r="AH260" i="4"/>
  <c r="BN260" i="4"/>
  <c r="AN260" i="4"/>
  <c r="BS260" i="4"/>
  <c r="AP260" i="4"/>
  <c r="BU260" i="4"/>
  <c r="AV260" i="4"/>
  <c r="X260" i="4"/>
  <c r="BD260" i="4"/>
  <c r="AX260" i="4"/>
  <c r="Z260" i="4"/>
  <c r="BF260" i="4"/>
  <c r="S260" i="4"/>
  <c r="AA252" i="4"/>
  <c r="AI252" i="4"/>
  <c r="AQ252" i="4"/>
  <c r="AY252" i="4"/>
  <c r="BG252" i="4"/>
  <c r="BO252" i="4"/>
  <c r="T252" i="4"/>
  <c r="AB252" i="4"/>
  <c r="AJ252" i="4"/>
  <c r="AR252" i="4"/>
  <c r="AZ252" i="4"/>
  <c r="BH252" i="4"/>
  <c r="BP252" i="4"/>
  <c r="U252" i="4"/>
  <c r="AC252" i="4"/>
  <c r="AK252" i="4"/>
  <c r="AS252" i="4"/>
  <c r="BA252" i="4"/>
  <c r="BI252" i="4"/>
  <c r="V252" i="4"/>
  <c r="AD252" i="4"/>
  <c r="AL252" i="4"/>
  <c r="AT252" i="4"/>
  <c r="BB252" i="4"/>
  <c r="BJ252" i="4"/>
  <c r="BQ252" i="4"/>
  <c r="W252" i="4"/>
  <c r="AE252" i="4"/>
  <c r="AM252" i="4"/>
  <c r="AU252" i="4"/>
  <c r="BC252" i="4"/>
  <c r="BK252" i="4"/>
  <c r="BR252" i="4"/>
  <c r="Y252" i="4"/>
  <c r="AG252" i="4"/>
  <c r="AO252" i="4"/>
  <c r="AW252" i="4"/>
  <c r="BE252" i="4"/>
  <c r="BM252" i="4"/>
  <c r="BT252" i="4"/>
  <c r="X252" i="4"/>
  <c r="BD252" i="4"/>
  <c r="Z252" i="4"/>
  <c r="BF252" i="4"/>
  <c r="AF252" i="4"/>
  <c r="BL252" i="4"/>
  <c r="AH252" i="4"/>
  <c r="BN252" i="4"/>
  <c r="AN252" i="4"/>
  <c r="BS252" i="4"/>
  <c r="AV252" i="4"/>
  <c r="AP252" i="4"/>
  <c r="AX252" i="4"/>
  <c r="BU252" i="4"/>
  <c r="S252" i="4"/>
  <c r="W233" i="4"/>
  <c r="AE233" i="4"/>
  <c r="AM233" i="4"/>
  <c r="AU233" i="4"/>
  <c r="BC233" i="4"/>
  <c r="BK233" i="4"/>
  <c r="BR233" i="4"/>
  <c r="Z233" i="4"/>
  <c r="AH233" i="4"/>
  <c r="AP233" i="4"/>
  <c r="AX233" i="4"/>
  <c r="BF233" i="4"/>
  <c r="BN233" i="4"/>
  <c r="BU233" i="4"/>
  <c r="AA233" i="4"/>
  <c r="AI233" i="4"/>
  <c r="AQ233" i="4"/>
  <c r="AY233" i="4"/>
  <c r="BG233" i="4"/>
  <c r="BO233" i="4"/>
  <c r="T233" i="4"/>
  <c r="AB233" i="4"/>
  <c r="AJ233" i="4"/>
  <c r="AR233" i="4"/>
  <c r="AZ233" i="4"/>
  <c r="BH233" i="4"/>
  <c r="BP233" i="4"/>
  <c r="V233" i="4"/>
  <c r="AL233" i="4"/>
  <c r="BB233" i="4"/>
  <c r="BQ233" i="4"/>
  <c r="X233" i="4"/>
  <c r="AN233" i="4"/>
  <c r="BD233" i="4"/>
  <c r="BS233" i="4"/>
  <c r="Y233" i="4"/>
  <c r="AO233" i="4"/>
  <c r="BE233" i="4"/>
  <c r="BT233" i="4"/>
  <c r="AC233" i="4"/>
  <c r="AS233" i="4"/>
  <c r="BI233" i="4"/>
  <c r="AD233" i="4"/>
  <c r="AT233" i="4"/>
  <c r="BJ233" i="4"/>
  <c r="AG233" i="4"/>
  <c r="AW233" i="4"/>
  <c r="BM233" i="4"/>
  <c r="U233" i="4"/>
  <c r="AF233" i="4"/>
  <c r="AK233" i="4"/>
  <c r="AV233" i="4"/>
  <c r="BL233" i="4"/>
  <c r="BA233" i="4"/>
  <c r="S233" i="4"/>
  <c r="Y235" i="4"/>
  <c r="AG235" i="4"/>
  <c r="AO235" i="4"/>
  <c r="AW235" i="4"/>
  <c r="BE235" i="4"/>
  <c r="BM235" i="4"/>
  <c r="BT235" i="4"/>
  <c r="T235" i="4"/>
  <c r="AB235" i="4"/>
  <c r="AJ235" i="4"/>
  <c r="AR235" i="4"/>
  <c r="AZ235" i="4"/>
  <c r="BH235" i="4"/>
  <c r="BP235" i="4"/>
  <c r="U235" i="4"/>
  <c r="AC235" i="4"/>
  <c r="AK235" i="4"/>
  <c r="AS235" i="4"/>
  <c r="BA235" i="4"/>
  <c r="BI235" i="4"/>
  <c r="V235" i="4"/>
  <c r="AD235" i="4"/>
  <c r="AL235" i="4"/>
  <c r="AT235" i="4"/>
  <c r="BB235" i="4"/>
  <c r="BJ235" i="4"/>
  <c r="BQ235" i="4"/>
  <c r="X235" i="4"/>
  <c r="AN235" i="4"/>
  <c r="BD235" i="4"/>
  <c r="BS235" i="4"/>
  <c r="Z235" i="4"/>
  <c r="AP235" i="4"/>
  <c r="BF235" i="4"/>
  <c r="BU235" i="4"/>
  <c r="AA235" i="4"/>
  <c r="AQ235" i="4"/>
  <c r="BG235" i="4"/>
  <c r="AE235" i="4"/>
  <c r="AU235" i="4"/>
  <c r="BK235" i="4"/>
  <c r="AF235" i="4"/>
  <c r="AV235" i="4"/>
  <c r="BL235" i="4"/>
  <c r="AI235" i="4"/>
  <c r="AY235" i="4"/>
  <c r="BO235" i="4"/>
  <c r="AH235" i="4"/>
  <c r="AM235" i="4"/>
  <c r="AX235" i="4"/>
  <c r="BC235" i="4"/>
  <c r="BN235" i="4"/>
  <c r="BR235" i="4"/>
  <c r="W235" i="4"/>
  <c r="S235" i="4"/>
  <c r="AA221" i="4"/>
  <c r="AI221" i="4"/>
  <c r="AQ221" i="4"/>
  <c r="AY221" i="4"/>
  <c r="BG221" i="4"/>
  <c r="BO221" i="4"/>
  <c r="V221" i="4"/>
  <c r="AD221" i="4"/>
  <c r="AL221" i="4"/>
  <c r="AT221" i="4"/>
  <c r="BB221" i="4"/>
  <c r="BJ221" i="4"/>
  <c r="BQ221" i="4"/>
  <c r="W221" i="4"/>
  <c r="AE221" i="4"/>
  <c r="AM221" i="4"/>
  <c r="AU221" i="4"/>
  <c r="BC221" i="4"/>
  <c r="BK221" i="4"/>
  <c r="BR221" i="4"/>
  <c r="X221" i="4"/>
  <c r="AF221" i="4"/>
  <c r="AN221" i="4"/>
  <c r="AV221" i="4"/>
  <c r="BD221" i="4"/>
  <c r="BL221" i="4"/>
  <c r="BS221" i="4"/>
  <c r="Z221" i="4"/>
  <c r="AP221" i="4"/>
  <c r="BF221" i="4"/>
  <c r="BU221" i="4"/>
  <c r="AB221" i="4"/>
  <c r="AR221" i="4"/>
  <c r="BH221" i="4"/>
  <c r="AC221" i="4"/>
  <c r="AS221" i="4"/>
  <c r="BI221" i="4"/>
  <c r="AG221" i="4"/>
  <c r="AW221" i="4"/>
  <c r="BM221" i="4"/>
  <c r="AH221" i="4"/>
  <c r="AX221" i="4"/>
  <c r="BN221" i="4"/>
  <c r="U221" i="4"/>
  <c r="AK221" i="4"/>
  <c r="BA221" i="4"/>
  <c r="AJ221" i="4"/>
  <c r="AO221" i="4"/>
  <c r="AZ221" i="4"/>
  <c r="BE221" i="4"/>
  <c r="BP221" i="4"/>
  <c r="T221" i="4"/>
  <c r="BT221" i="4"/>
  <c r="Y221" i="4"/>
  <c r="S221" i="4"/>
  <c r="AA213" i="4"/>
  <c r="AI213" i="4"/>
  <c r="AQ213" i="4"/>
  <c r="AY213" i="4"/>
  <c r="BG213" i="4"/>
  <c r="BO213" i="4"/>
  <c r="T213" i="4"/>
  <c r="AB213" i="4"/>
  <c r="AJ213" i="4"/>
  <c r="AR213" i="4"/>
  <c r="AZ213" i="4"/>
  <c r="BH213" i="4"/>
  <c r="BP213" i="4"/>
  <c r="U213" i="4"/>
  <c r="AC213" i="4"/>
  <c r="AK213" i="4"/>
  <c r="AS213" i="4"/>
  <c r="BA213" i="4"/>
  <c r="BI213" i="4"/>
  <c r="V213" i="4"/>
  <c r="AD213" i="4"/>
  <c r="AL213" i="4"/>
  <c r="AT213" i="4"/>
  <c r="BB213" i="4"/>
  <c r="BJ213" i="4"/>
  <c r="BQ213" i="4"/>
  <c r="W213" i="4"/>
  <c r="AE213" i="4"/>
  <c r="AM213" i="4"/>
  <c r="AU213" i="4"/>
  <c r="BC213" i="4"/>
  <c r="BK213" i="4"/>
  <c r="BR213" i="4"/>
  <c r="X213" i="4"/>
  <c r="AF213" i="4"/>
  <c r="AN213" i="4"/>
  <c r="AV213" i="4"/>
  <c r="BD213" i="4"/>
  <c r="BL213" i="4"/>
  <c r="BS213" i="4"/>
  <c r="AW213" i="4"/>
  <c r="AX213" i="4"/>
  <c r="Y213" i="4"/>
  <c r="BE213" i="4"/>
  <c r="Z213" i="4"/>
  <c r="BF213" i="4"/>
  <c r="AG213" i="4"/>
  <c r="BM213" i="4"/>
  <c r="AO213" i="4"/>
  <c r="BT213" i="4"/>
  <c r="AH213" i="4"/>
  <c r="BN213" i="4"/>
  <c r="AP213" i="4"/>
  <c r="BU213" i="4"/>
  <c r="S213" i="4"/>
  <c r="V202" i="4"/>
  <c r="AD202" i="4"/>
  <c r="AL202" i="4"/>
  <c r="AT202" i="4"/>
  <c r="BB202" i="4"/>
  <c r="BJ202" i="4"/>
  <c r="BQ202" i="4"/>
  <c r="W202" i="4"/>
  <c r="AE202" i="4"/>
  <c r="AM202" i="4"/>
  <c r="AU202" i="4"/>
  <c r="BC202" i="4"/>
  <c r="BK202" i="4"/>
  <c r="BR202" i="4"/>
  <c r="Z202" i="4"/>
  <c r="AH202" i="4"/>
  <c r="AP202" i="4"/>
  <c r="AX202" i="4"/>
  <c r="BF202" i="4"/>
  <c r="BN202" i="4"/>
  <c r="BU202" i="4"/>
  <c r="AF202" i="4"/>
  <c r="AR202" i="4"/>
  <c r="BE202" i="4"/>
  <c r="T202" i="4"/>
  <c r="AG202" i="4"/>
  <c r="AS202" i="4"/>
  <c r="BG202" i="4"/>
  <c r="BS202" i="4"/>
  <c r="U202" i="4"/>
  <c r="AI202" i="4"/>
  <c r="AV202" i="4"/>
  <c r="BH202" i="4"/>
  <c r="BT202" i="4"/>
  <c r="X202" i="4"/>
  <c r="AJ202" i="4"/>
  <c r="AW202" i="4"/>
  <c r="BI202" i="4"/>
  <c r="Y202" i="4"/>
  <c r="AK202" i="4"/>
  <c r="AY202" i="4"/>
  <c r="BL202" i="4"/>
  <c r="AA202" i="4"/>
  <c r="AN202" i="4"/>
  <c r="AZ202" i="4"/>
  <c r="BM202" i="4"/>
  <c r="BO202" i="4"/>
  <c r="BP202" i="4"/>
  <c r="AB202" i="4"/>
  <c r="AC202" i="4"/>
  <c r="AO202" i="4"/>
  <c r="BA202" i="4"/>
  <c r="AQ202" i="4"/>
  <c r="BD202" i="4"/>
  <c r="S202" i="4"/>
  <c r="W197" i="4"/>
  <c r="AE197" i="4"/>
  <c r="AM197" i="4"/>
  <c r="AU197" i="4"/>
  <c r="BC197" i="4"/>
  <c r="Y197" i="4"/>
  <c r="AG197" i="4"/>
  <c r="AO197" i="4"/>
  <c r="AW197" i="4"/>
  <c r="BE197" i="4"/>
  <c r="X197" i="4"/>
  <c r="AI197" i="4"/>
  <c r="AS197" i="4"/>
  <c r="BD197" i="4"/>
  <c r="BM197" i="4"/>
  <c r="BT197" i="4"/>
  <c r="Z197" i="4"/>
  <c r="AJ197" i="4"/>
  <c r="AT197" i="4"/>
  <c r="BF197" i="4"/>
  <c r="BN197" i="4"/>
  <c r="BU197" i="4"/>
  <c r="AB197" i="4"/>
  <c r="AL197" i="4"/>
  <c r="AX197" i="4"/>
  <c r="BH197" i="4"/>
  <c r="BP197" i="4"/>
  <c r="AC197" i="4"/>
  <c r="AN197" i="4"/>
  <c r="AY197" i="4"/>
  <c r="BI197" i="4"/>
  <c r="T197" i="4"/>
  <c r="AD197" i="4"/>
  <c r="AP197" i="4"/>
  <c r="AZ197" i="4"/>
  <c r="BJ197" i="4"/>
  <c r="BQ197" i="4"/>
  <c r="AH197" i="4"/>
  <c r="BK197" i="4"/>
  <c r="AK197" i="4"/>
  <c r="BL197" i="4"/>
  <c r="AQ197" i="4"/>
  <c r="BO197" i="4"/>
  <c r="AR197" i="4"/>
  <c r="BR197" i="4"/>
  <c r="U197" i="4"/>
  <c r="AV197" i="4"/>
  <c r="BS197" i="4"/>
  <c r="V197" i="4"/>
  <c r="BA197" i="4"/>
  <c r="AA197" i="4"/>
  <c r="AF197" i="4"/>
  <c r="BB197" i="4"/>
  <c r="BG197" i="4"/>
  <c r="S197" i="4"/>
  <c r="W189" i="4"/>
  <c r="AE189" i="4"/>
  <c r="AM189" i="4"/>
  <c r="AU189" i="4"/>
  <c r="BC189" i="4"/>
  <c r="BK189" i="4"/>
  <c r="BR189" i="4"/>
  <c r="X189" i="4"/>
  <c r="AF189" i="4"/>
  <c r="AN189" i="4"/>
  <c r="AV189" i="4"/>
  <c r="BD189" i="4"/>
  <c r="BL189" i="4"/>
  <c r="BS189" i="4"/>
  <c r="Y189" i="4"/>
  <c r="AG189" i="4"/>
  <c r="AO189" i="4"/>
  <c r="AW189" i="4"/>
  <c r="BE189" i="4"/>
  <c r="BM189" i="4"/>
  <c r="BT189" i="4"/>
  <c r="Z189" i="4"/>
  <c r="AH189" i="4"/>
  <c r="AP189" i="4"/>
  <c r="AX189" i="4"/>
  <c r="BF189" i="4"/>
  <c r="BN189" i="4"/>
  <c r="BU189" i="4"/>
  <c r="U189" i="4"/>
  <c r="AK189" i="4"/>
  <c r="BA189" i="4"/>
  <c r="V189" i="4"/>
  <c r="AL189" i="4"/>
  <c r="BB189" i="4"/>
  <c r="BQ189" i="4"/>
  <c r="AB189" i="4"/>
  <c r="AR189" i="4"/>
  <c r="BH189" i="4"/>
  <c r="AC189" i="4"/>
  <c r="AS189" i="4"/>
  <c r="BI189" i="4"/>
  <c r="AD189" i="4"/>
  <c r="AT189" i="4"/>
  <c r="BJ189" i="4"/>
  <c r="AA189" i="4"/>
  <c r="BP189" i="4"/>
  <c r="AI189" i="4"/>
  <c r="AJ189" i="4"/>
  <c r="AQ189" i="4"/>
  <c r="AY189" i="4"/>
  <c r="AZ189" i="4"/>
  <c r="T189" i="4"/>
  <c r="BG189" i="4"/>
  <c r="BO189" i="4"/>
  <c r="S189" i="4"/>
  <c r="W181" i="4"/>
  <c r="AE181" i="4"/>
  <c r="AM181" i="4"/>
  <c r="AU181" i="4"/>
  <c r="BC181" i="4"/>
  <c r="BK181" i="4"/>
  <c r="BR181" i="4"/>
  <c r="X181" i="4"/>
  <c r="AF181" i="4"/>
  <c r="AN181" i="4"/>
  <c r="AV181" i="4"/>
  <c r="BD181" i="4"/>
  <c r="BL181" i="4"/>
  <c r="BS181" i="4"/>
  <c r="Y181" i="4"/>
  <c r="AG181" i="4"/>
  <c r="AO181" i="4"/>
  <c r="AW181" i="4"/>
  <c r="BE181" i="4"/>
  <c r="BM181" i="4"/>
  <c r="BT181" i="4"/>
  <c r="Z181" i="4"/>
  <c r="AH181" i="4"/>
  <c r="AP181" i="4"/>
  <c r="AX181" i="4"/>
  <c r="BF181" i="4"/>
  <c r="BN181" i="4"/>
  <c r="BU181" i="4"/>
  <c r="AC181" i="4"/>
  <c r="AS181" i="4"/>
  <c r="BI181" i="4"/>
  <c r="AD181" i="4"/>
  <c r="AT181" i="4"/>
  <c r="BJ181" i="4"/>
  <c r="T181" i="4"/>
  <c r="AJ181" i="4"/>
  <c r="AZ181" i="4"/>
  <c r="BP181" i="4"/>
  <c r="U181" i="4"/>
  <c r="AK181" i="4"/>
  <c r="BA181" i="4"/>
  <c r="V181" i="4"/>
  <c r="AL181" i="4"/>
  <c r="BB181" i="4"/>
  <c r="BQ181" i="4"/>
  <c r="AQ181" i="4"/>
  <c r="AR181" i="4"/>
  <c r="AY181" i="4"/>
  <c r="BG181" i="4"/>
  <c r="BH181" i="4"/>
  <c r="AA181" i="4"/>
  <c r="BO181" i="4"/>
  <c r="AB181" i="4"/>
  <c r="AI181" i="4"/>
  <c r="S181" i="4"/>
  <c r="W173" i="4"/>
  <c r="AE173" i="4"/>
  <c r="AM173" i="4"/>
  <c r="AU173" i="4"/>
  <c r="BC173" i="4"/>
  <c r="BK173" i="4"/>
  <c r="BR173" i="4"/>
  <c r="X173" i="4"/>
  <c r="AF173" i="4"/>
  <c r="AN173" i="4"/>
  <c r="AV173" i="4"/>
  <c r="BD173" i="4"/>
  <c r="BL173" i="4"/>
  <c r="BS173" i="4"/>
  <c r="Y173" i="4"/>
  <c r="AG173" i="4"/>
  <c r="AO173" i="4"/>
  <c r="AW173" i="4"/>
  <c r="BE173" i="4"/>
  <c r="BM173" i="4"/>
  <c r="BT173" i="4"/>
  <c r="Z173" i="4"/>
  <c r="AH173" i="4"/>
  <c r="AP173" i="4"/>
  <c r="AX173" i="4"/>
  <c r="BF173" i="4"/>
  <c r="BN173" i="4"/>
  <c r="BU173" i="4"/>
  <c r="T173" i="4"/>
  <c r="AB173" i="4"/>
  <c r="AJ173" i="4"/>
  <c r="AR173" i="4"/>
  <c r="AZ173" i="4"/>
  <c r="BH173" i="4"/>
  <c r="BP173" i="4"/>
  <c r="AA173" i="4"/>
  <c r="AT173" i="4"/>
  <c r="AC173" i="4"/>
  <c r="AY173" i="4"/>
  <c r="BQ173" i="4"/>
  <c r="AI173" i="4"/>
  <c r="BB173" i="4"/>
  <c r="AK173" i="4"/>
  <c r="BG173" i="4"/>
  <c r="AL173" i="4"/>
  <c r="BI173" i="4"/>
  <c r="AQ173" i="4"/>
  <c r="AS173" i="4"/>
  <c r="BA173" i="4"/>
  <c r="BJ173" i="4"/>
  <c r="BO173" i="4"/>
  <c r="U173" i="4"/>
  <c r="V173" i="4"/>
  <c r="AD173" i="4"/>
  <c r="S173" i="4"/>
  <c r="W165" i="4"/>
  <c r="AE165" i="4"/>
  <c r="AM165" i="4"/>
  <c r="AU165" i="4"/>
  <c r="BC165" i="4"/>
  <c r="BK165" i="4"/>
  <c r="BR165" i="4"/>
  <c r="X165" i="4"/>
  <c r="AF165" i="4"/>
  <c r="AN165" i="4"/>
  <c r="AV165" i="4"/>
  <c r="BD165" i="4"/>
  <c r="BL165" i="4"/>
  <c r="BS165" i="4"/>
  <c r="Y165" i="4"/>
  <c r="AG165" i="4"/>
  <c r="AO165" i="4"/>
  <c r="AW165" i="4"/>
  <c r="BE165" i="4"/>
  <c r="BM165" i="4"/>
  <c r="BT165" i="4"/>
  <c r="Z165" i="4"/>
  <c r="AH165" i="4"/>
  <c r="AP165" i="4"/>
  <c r="AX165" i="4"/>
  <c r="BF165" i="4"/>
  <c r="BN165" i="4"/>
  <c r="BU165" i="4"/>
  <c r="T165" i="4"/>
  <c r="AB165" i="4"/>
  <c r="AJ165" i="4"/>
  <c r="AR165" i="4"/>
  <c r="AZ165" i="4"/>
  <c r="BH165" i="4"/>
  <c r="BP165" i="4"/>
  <c r="AL165" i="4"/>
  <c r="BI165" i="4"/>
  <c r="U165" i="4"/>
  <c r="AQ165" i="4"/>
  <c r="BJ165" i="4"/>
  <c r="AA165" i="4"/>
  <c r="AT165" i="4"/>
  <c r="AC165" i="4"/>
  <c r="AY165" i="4"/>
  <c r="BQ165" i="4"/>
  <c r="AD165" i="4"/>
  <c r="BA165" i="4"/>
  <c r="V165" i="4"/>
  <c r="AI165" i="4"/>
  <c r="AK165" i="4"/>
  <c r="AS165" i="4"/>
  <c r="BB165" i="4"/>
  <c r="BG165" i="4"/>
  <c r="BO165" i="4"/>
  <c r="S165" i="4"/>
  <c r="W157" i="4"/>
  <c r="AE157" i="4"/>
  <c r="AM157" i="4"/>
  <c r="AU157" i="4"/>
  <c r="BC157" i="4"/>
  <c r="BK157" i="4"/>
  <c r="BR157" i="4"/>
  <c r="X157" i="4"/>
  <c r="AF157" i="4"/>
  <c r="AN157" i="4"/>
  <c r="AV157" i="4"/>
  <c r="BD157" i="4"/>
  <c r="BL157" i="4"/>
  <c r="BS157" i="4"/>
  <c r="Y157" i="4"/>
  <c r="AG157" i="4"/>
  <c r="AO157" i="4"/>
  <c r="AW157" i="4"/>
  <c r="BE157" i="4"/>
  <c r="BM157" i="4"/>
  <c r="BT157" i="4"/>
  <c r="Z157" i="4"/>
  <c r="AH157" i="4"/>
  <c r="AP157" i="4"/>
  <c r="AX157" i="4"/>
  <c r="BF157" i="4"/>
  <c r="BN157" i="4"/>
  <c r="BU157" i="4"/>
  <c r="T157" i="4"/>
  <c r="AB157" i="4"/>
  <c r="AJ157" i="4"/>
  <c r="AR157" i="4"/>
  <c r="AZ157" i="4"/>
  <c r="BH157" i="4"/>
  <c r="BP157" i="4"/>
  <c r="AD157" i="4"/>
  <c r="BA157" i="4"/>
  <c r="AI157" i="4"/>
  <c r="BB157" i="4"/>
  <c r="AK157" i="4"/>
  <c r="BG157" i="4"/>
  <c r="AL157" i="4"/>
  <c r="BI157" i="4"/>
  <c r="U157" i="4"/>
  <c r="AQ157" i="4"/>
  <c r="BJ157" i="4"/>
  <c r="V157" i="4"/>
  <c r="AS157" i="4"/>
  <c r="BO157" i="4"/>
  <c r="AA157" i="4"/>
  <c r="AC157" i="4"/>
  <c r="AT157" i="4"/>
  <c r="AY157" i="4"/>
  <c r="BQ157" i="4"/>
  <c r="S157" i="4"/>
  <c r="T149" i="4"/>
  <c r="AB149" i="4"/>
  <c r="AJ149" i="4"/>
  <c r="AR149" i="4"/>
  <c r="AZ149" i="4"/>
  <c r="BH149" i="4"/>
  <c r="BP149" i="4"/>
  <c r="U149" i="4"/>
  <c r="AC149" i="4"/>
  <c r="AK149" i="4"/>
  <c r="AS149" i="4"/>
  <c r="BA149" i="4"/>
  <c r="BI149" i="4"/>
  <c r="V149" i="4"/>
  <c r="AD149" i="4"/>
  <c r="AL149" i="4"/>
  <c r="AT149" i="4"/>
  <c r="BB149" i="4"/>
  <c r="BJ149" i="4"/>
  <c r="BQ149" i="4"/>
  <c r="X149" i="4"/>
  <c r="AF149" i="4"/>
  <c r="AN149" i="4"/>
  <c r="AV149" i="4"/>
  <c r="BD149" i="4"/>
  <c r="Z149" i="4"/>
  <c r="AP149" i="4"/>
  <c r="BF149" i="4"/>
  <c r="BS149" i="4"/>
  <c r="AA149" i="4"/>
  <c r="AQ149" i="4"/>
  <c r="BG149" i="4"/>
  <c r="BT149" i="4"/>
  <c r="AE149" i="4"/>
  <c r="AU149" i="4"/>
  <c r="BK149" i="4"/>
  <c r="BU149" i="4"/>
  <c r="AG149" i="4"/>
  <c r="AW149" i="4"/>
  <c r="BL149" i="4"/>
  <c r="W149" i="4"/>
  <c r="AM149" i="4"/>
  <c r="BC149" i="4"/>
  <c r="BO149" i="4"/>
  <c r="Y149" i="4"/>
  <c r="AO149" i="4"/>
  <c r="BE149" i="4"/>
  <c r="AY149" i="4"/>
  <c r="BM149" i="4"/>
  <c r="BN149" i="4"/>
  <c r="BR149" i="4"/>
  <c r="AH149" i="4"/>
  <c r="AX149" i="4"/>
  <c r="AI149" i="4"/>
  <c r="S149" i="4"/>
  <c r="T141" i="4"/>
  <c r="AB141" i="4"/>
  <c r="AJ141" i="4"/>
  <c r="AR141" i="4"/>
  <c r="AZ141" i="4"/>
  <c r="BH141" i="4"/>
  <c r="BP141" i="4"/>
  <c r="U141" i="4"/>
  <c r="AC141" i="4"/>
  <c r="AK141" i="4"/>
  <c r="AS141" i="4"/>
  <c r="BA141" i="4"/>
  <c r="BI141" i="4"/>
  <c r="V141" i="4"/>
  <c r="AD141" i="4"/>
  <c r="AL141" i="4"/>
  <c r="AT141" i="4"/>
  <c r="BB141" i="4"/>
  <c r="BJ141" i="4"/>
  <c r="BQ141" i="4"/>
  <c r="X141" i="4"/>
  <c r="AF141" i="4"/>
  <c r="AN141" i="4"/>
  <c r="AV141" i="4"/>
  <c r="BD141" i="4"/>
  <c r="BL141" i="4"/>
  <c r="BS141" i="4"/>
  <c r="AH141" i="4"/>
  <c r="AX141" i="4"/>
  <c r="BN141" i="4"/>
  <c r="AI141" i="4"/>
  <c r="AY141" i="4"/>
  <c r="BO141" i="4"/>
  <c r="W141" i="4"/>
  <c r="AM141" i="4"/>
  <c r="BC141" i="4"/>
  <c r="BR141" i="4"/>
  <c r="Y141" i="4"/>
  <c r="AO141" i="4"/>
  <c r="BE141" i="4"/>
  <c r="BT141" i="4"/>
  <c r="AE141" i="4"/>
  <c r="AU141" i="4"/>
  <c r="BK141" i="4"/>
  <c r="AG141" i="4"/>
  <c r="AW141" i="4"/>
  <c r="BM141" i="4"/>
  <c r="AQ141" i="4"/>
  <c r="BF141" i="4"/>
  <c r="BG141" i="4"/>
  <c r="BU141" i="4"/>
  <c r="Z141" i="4"/>
  <c r="AA141" i="4"/>
  <c r="AP141" i="4"/>
  <c r="S141" i="4"/>
  <c r="T133" i="4"/>
  <c r="AB133" i="4"/>
  <c r="AJ133" i="4"/>
  <c r="AR133" i="4"/>
  <c r="AZ133" i="4"/>
  <c r="BH133" i="4"/>
  <c r="BP133" i="4"/>
  <c r="U133" i="4"/>
  <c r="AC133" i="4"/>
  <c r="AK133" i="4"/>
  <c r="AS133" i="4"/>
  <c r="BA133" i="4"/>
  <c r="BI133" i="4"/>
  <c r="V133" i="4"/>
  <c r="AD133" i="4"/>
  <c r="AL133" i="4"/>
  <c r="AT133" i="4"/>
  <c r="BB133" i="4"/>
  <c r="BJ133" i="4"/>
  <c r="BQ133" i="4"/>
  <c r="X133" i="4"/>
  <c r="AF133" i="4"/>
  <c r="AN133" i="4"/>
  <c r="AV133" i="4"/>
  <c r="BD133" i="4"/>
  <c r="BL133" i="4"/>
  <c r="BS133" i="4"/>
  <c r="Z133" i="4"/>
  <c r="AP133" i="4"/>
  <c r="BF133" i="4"/>
  <c r="BU133" i="4"/>
  <c r="AA133" i="4"/>
  <c r="AQ133" i="4"/>
  <c r="BG133" i="4"/>
  <c r="AE133" i="4"/>
  <c r="AU133" i="4"/>
  <c r="BK133" i="4"/>
  <c r="AG133" i="4"/>
  <c r="AW133" i="4"/>
  <c r="BM133" i="4"/>
  <c r="W133" i="4"/>
  <c r="AM133" i="4"/>
  <c r="BC133" i="4"/>
  <c r="BR133" i="4"/>
  <c r="Y133" i="4"/>
  <c r="AO133" i="4"/>
  <c r="BE133" i="4"/>
  <c r="BT133" i="4"/>
  <c r="AI133" i="4"/>
  <c r="AX133" i="4"/>
  <c r="AY133" i="4"/>
  <c r="BN133" i="4"/>
  <c r="BO133" i="4"/>
  <c r="AH133" i="4"/>
  <c r="S133" i="4"/>
  <c r="Z117" i="4"/>
  <c r="AH117" i="4"/>
  <c r="AP117" i="4"/>
  <c r="AX117" i="4"/>
  <c r="BF117" i="4"/>
  <c r="BN117" i="4"/>
  <c r="BU117" i="4"/>
  <c r="AA117" i="4"/>
  <c r="AI117" i="4"/>
  <c r="AQ117" i="4"/>
  <c r="AY117" i="4"/>
  <c r="BG117" i="4"/>
  <c r="BO117" i="4"/>
  <c r="T117" i="4"/>
  <c r="AB117" i="4"/>
  <c r="AJ117" i="4"/>
  <c r="AR117" i="4"/>
  <c r="AZ117" i="4"/>
  <c r="BH117" i="4"/>
  <c r="BP117" i="4"/>
  <c r="Y117" i="4"/>
  <c r="AM117" i="4"/>
  <c r="BA117" i="4"/>
  <c r="BL117" i="4"/>
  <c r="AC117" i="4"/>
  <c r="AN117" i="4"/>
  <c r="BB117" i="4"/>
  <c r="BM117" i="4"/>
  <c r="AD117" i="4"/>
  <c r="AO117" i="4"/>
  <c r="BC117" i="4"/>
  <c r="AE117" i="4"/>
  <c r="AS117" i="4"/>
  <c r="BD117" i="4"/>
  <c r="BQ117" i="4"/>
  <c r="U117" i="4"/>
  <c r="AF117" i="4"/>
  <c r="AT117" i="4"/>
  <c r="BE117" i="4"/>
  <c r="BR117" i="4"/>
  <c r="W117" i="4"/>
  <c r="AK117" i="4"/>
  <c r="AV117" i="4"/>
  <c r="BJ117" i="4"/>
  <c r="BT117" i="4"/>
  <c r="AG117" i="4"/>
  <c r="AL117" i="4"/>
  <c r="AU117" i="4"/>
  <c r="BI117" i="4"/>
  <c r="V117" i="4"/>
  <c r="X117" i="4"/>
  <c r="AW117" i="4"/>
  <c r="BK117" i="4"/>
  <c r="BS117" i="4"/>
  <c r="S117" i="4"/>
  <c r="W128" i="4"/>
  <c r="AE128" i="4"/>
  <c r="AM128" i="4"/>
  <c r="AU128" i="4"/>
  <c r="BC128" i="4"/>
  <c r="BK128" i="4"/>
  <c r="BR128" i="4"/>
  <c r="X128" i="4"/>
  <c r="AF128" i="4"/>
  <c r="AN128" i="4"/>
  <c r="AV128" i="4"/>
  <c r="BD128" i="4"/>
  <c r="BL128" i="4"/>
  <c r="BS128" i="4"/>
  <c r="Y128" i="4"/>
  <c r="AG128" i="4"/>
  <c r="AO128" i="4"/>
  <c r="AW128" i="4"/>
  <c r="BE128" i="4"/>
  <c r="BM128" i="4"/>
  <c r="BT128" i="4"/>
  <c r="Z128" i="4"/>
  <c r="AH128" i="4"/>
  <c r="AP128" i="4"/>
  <c r="AX128" i="4"/>
  <c r="BF128" i="4"/>
  <c r="BN128" i="4"/>
  <c r="BU128" i="4"/>
  <c r="AA128" i="4"/>
  <c r="AI128" i="4"/>
  <c r="AQ128" i="4"/>
  <c r="AY128" i="4"/>
  <c r="BG128" i="4"/>
  <c r="BO128" i="4"/>
  <c r="U128" i="4"/>
  <c r="AC128" i="4"/>
  <c r="AK128" i="4"/>
  <c r="AS128" i="4"/>
  <c r="BA128" i="4"/>
  <c r="BI128" i="4"/>
  <c r="AB128" i="4"/>
  <c r="BH128" i="4"/>
  <c r="AD128" i="4"/>
  <c r="BJ128" i="4"/>
  <c r="AJ128" i="4"/>
  <c r="BP128" i="4"/>
  <c r="AR128" i="4"/>
  <c r="T128" i="4"/>
  <c r="V128" i="4"/>
  <c r="AL128" i="4"/>
  <c r="AT128" i="4"/>
  <c r="BQ128" i="4"/>
  <c r="AZ128" i="4"/>
  <c r="BB128" i="4"/>
  <c r="S128" i="4"/>
  <c r="U92" i="4"/>
  <c r="AC92" i="4"/>
  <c r="AK92" i="4"/>
  <c r="AS92" i="4"/>
  <c r="Y92" i="4"/>
  <c r="AG92" i="4"/>
  <c r="AO92" i="4"/>
  <c r="AW92" i="4"/>
  <c r="AA92" i="4"/>
  <c r="AL92" i="4"/>
  <c r="AV92" i="4"/>
  <c r="BE92" i="4"/>
  <c r="BM92" i="4"/>
  <c r="BT92" i="4"/>
  <c r="AB92" i="4"/>
  <c r="AM92" i="4"/>
  <c r="AX92" i="4"/>
  <c r="BF92" i="4"/>
  <c r="BN92" i="4"/>
  <c r="BU92" i="4"/>
  <c r="AD92" i="4"/>
  <c r="AN92" i="4"/>
  <c r="AY92" i="4"/>
  <c r="BG92" i="4"/>
  <c r="BO92" i="4"/>
  <c r="V92" i="4"/>
  <c r="AF92" i="4"/>
  <c r="AQ92" i="4"/>
  <c r="BA92" i="4"/>
  <c r="BI92" i="4"/>
  <c r="W92" i="4"/>
  <c r="AH92" i="4"/>
  <c r="AR92" i="4"/>
  <c r="BB92" i="4"/>
  <c r="BJ92" i="4"/>
  <c r="BQ92" i="4"/>
  <c r="X92" i="4"/>
  <c r="AE92" i="4"/>
  <c r="BD92" i="4"/>
  <c r="AI92" i="4"/>
  <c r="BH92" i="4"/>
  <c r="AJ92" i="4"/>
  <c r="BK92" i="4"/>
  <c r="AT92" i="4"/>
  <c r="AU92" i="4"/>
  <c r="AZ92" i="4"/>
  <c r="BC92" i="4"/>
  <c r="BL92" i="4"/>
  <c r="Z92" i="4"/>
  <c r="BR92" i="4"/>
  <c r="T92" i="4"/>
  <c r="AP92" i="4"/>
  <c r="BP92" i="4"/>
  <c r="BS92" i="4"/>
  <c r="S92" i="4"/>
  <c r="AA84" i="4"/>
  <c r="AI84" i="4"/>
  <c r="AQ84" i="4"/>
  <c r="AY84" i="4"/>
  <c r="BG84" i="4"/>
  <c r="BO84" i="4"/>
  <c r="U84" i="4"/>
  <c r="AC84" i="4"/>
  <c r="AK84" i="4"/>
  <c r="AS84" i="4"/>
  <c r="BA84" i="4"/>
  <c r="BI84" i="4"/>
  <c r="X84" i="4"/>
  <c r="AF84" i="4"/>
  <c r="AN84" i="4"/>
  <c r="AV84" i="4"/>
  <c r="BD84" i="4"/>
  <c r="BL84" i="4"/>
  <c r="BS84" i="4"/>
  <c r="Y84" i="4"/>
  <c r="AG84" i="4"/>
  <c r="AO84" i="4"/>
  <c r="AW84" i="4"/>
  <c r="BE84" i="4"/>
  <c r="BM84" i="4"/>
  <c r="BT84" i="4"/>
  <c r="AB84" i="4"/>
  <c r="AR84" i="4"/>
  <c r="BH84" i="4"/>
  <c r="AD84" i="4"/>
  <c r="AT84" i="4"/>
  <c r="BJ84" i="4"/>
  <c r="AE84" i="4"/>
  <c r="AU84" i="4"/>
  <c r="BK84" i="4"/>
  <c r="T84" i="4"/>
  <c r="AJ84" i="4"/>
  <c r="AZ84" i="4"/>
  <c r="BP84" i="4"/>
  <c r="V84" i="4"/>
  <c r="AL84" i="4"/>
  <c r="BB84" i="4"/>
  <c r="BQ84" i="4"/>
  <c r="W84" i="4"/>
  <c r="BN84" i="4"/>
  <c r="Z84" i="4"/>
  <c r="BR84" i="4"/>
  <c r="AH84" i="4"/>
  <c r="BU84" i="4"/>
  <c r="AM84" i="4"/>
  <c r="AP84" i="4"/>
  <c r="AX84" i="4"/>
  <c r="BC84" i="4"/>
  <c r="BF84" i="4"/>
  <c r="S84" i="4"/>
  <c r="Y108" i="4"/>
  <c r="AG108" i="4"/>
  <c r="AO108" i="4"/>
  <c r="AW108" i="4"/>
  <c r="BE108" i="4"/>
  <c r="BM108" i="4"/>
  <c r="BT108" i="4"/>
  <c r="Z108" i="4"/>
  <c r="AH108" i="4"/>
  <c r="AP108" i="4"/>
  <c r="AX108" i="4"/>
  <c r="BF108" i="4"/>
  <c r="BN108" i="4"/>
  <c r="BU108" i="4"/>
  <c r="AA108" i="4"/>
  <c r="AI108" i="4"/>
  <c r="AQ108" i="4"/>
  <c r="AY108" i="4"/>
  <c r="BG108" i="4"/>
  <c r="BO108" i="4"/>
  <c r="V108" i="4"/>
  <c r="AJ108" i="4"/>
  <c r="AU108" i="4"/>
  <c r="BI108" i="4"/>
  <c r="BS108" i="4"/>
  <c r="W108" i="4"/>
  <c r="AK108" i="4"/>
  <c r="AV108" i="4"/>
  <c r="BJ108" i="4"/>
  <c r="X108" i="4"/>
  <c r="AL108" i="4"/>
  <c r="AZ108" i="4"/>
  <c r="BK108" i="4"/>
  <c r="AB108" i="4"/>
  <c r="AM108" i="4"/>
  <c r="BA108" i="4"/>
  <c r="BL108" i="4"/>
  <c r="AC108" i="4"/>
  <c r="AN108" i="4"/>
  <c r="BB108" i="4"/>
  <c r="BP108" i="4"/>
  <c r="T108" i="4"/>
  <c r="AE108" i="4"/>
  <c r="AS108" i="4"/>
  <c r="BD108" i="4"/>
  <c r="BQ108" i="4"/>
  <c r="U108" i="4"/>
  <c r="BR108" i="4"/>
  <c r="AD108" i="4"/>
  <c r="AR108" i="4"/>
  <c r="AF108" i="4"/>
  <c r="AT108" i="4"/>
  <c r="BC108" i="4"/>
  <c r="BH108" i="4"/>
  <c r="S108" i="4"/>
  <c r="Y100" i="4"/>
  <c r="AG100" i="4"/>
  <c r="AO100" i="4"/>
  <c r="AW100" i="4"/>
  <c r="BE100" i="4"/>
  <c r="BM100" i="4"/>
  <c r="BT100" i="4"/>
  <c r="Z100" i="4"/>
  <c r="AH100" i="4"/>
  <c r="AP100" i="4"/>
  <c r="AX100" i="4"/>
  <c r="BF100" i="4"/>
  <c r="BN100" i="4"/>
  <c r="BU100" i="4"/>
  <c r="AA100" i="4"/>
  <c r="AI100" i="4"/>
  <c r="AQ100" i="4"/>
  <c r="AY100" i="4"/>
  <c r="BG100" i="4"/>
  <c r="BO100" i="4"/>
  <c r="U100" i="4"/>
  <c r="AC100" i="4"/>
  <c r="AK100" i="4"/>
  <c r="AS100" i="4"/>
  <c r="BA100" i="4"/>
  <c r="BI100" i="4"/>
  <c r="V100" i="4"/>
  <c r="AD100" i="4"/>
  <c r="AL100" i="4"/>
  <c r="AT100" i="4"/>
  <c r="BB100" i="4"/>
  <c r="BJ100" i="4"/>
  <c r="BQ100" i="4"/>
  <c r="W100" i="4"/>
  <c r="AR100" i="4"/>
  <c r="BL100" i="4"/>
  <c r="X100" i="4"/>
  <c r="AU100" i="4"/>
  <c r="BP100" i="4"/>
  <c r="AB100" i="4"/>
  <c r="AV100" i="4"/>
  <c r="BR100" i="4"/>
  <c r="AZ100" i="4"/>
  <c r="BC100" i="4"/>
  <c r="T100" i="4"/>
  <c r="BD100" i="4"/>
  <c r="AE100" i="4"/>
  <c r="BH100" i="4"/>
  <c r="AF100" i="4"/>
  <c r="BK100" i="4"/>
  <c r="AM100" i="4"/>
  <c r="AJ100" i="4"/>
  <c r="BS100" i="4"/>
  <c r="AN100" i="4"/>
  <c r="S100" i="4"/>
  <c r="T77" i="4"/>
  <c r="AB77" i="4"/>
  <c r="AJ77" i="4"/>
  <c r="AR77" i="4"/>
  <c r="AZ77" i="4"/>
  <c r="BH77" i="4"/>
  <c r="BP77" i="4"/>
  <c r="V77" i="4"/>
  <c r="AD77" i="4"/>
  <c r="AL77" i="4"/>
  <c r="AT77" i="4"/>
  <c r="BB77" i="4"/>
  <c r="BJ77" i="4"/>
  <c r="BQ77" i="4"/>
  <c r="W77" i="4"/>
  <c r="AE77" i="4"/>
  <c r="AM77" i="4"/>
  <c r="AU77" i="4"/>
  <c r="BC77" i="4"/>
  <c r="BK77" i="4"/>
  <c r="BR77" i="4"/>
  <c r="Y77" i="4"/>
  <c r="AG77" i="4"/>
  <c r="AO77" i="4"/>
  <c r="AW77" i="4"/>
  <c r="BE77" i="4"/>
  <c r="BM77" i="4"/>
  <c r="BT77" i="4"/>
  <c r="Z77" i="4"/>
  <c r="AH77" i="4"/>
  <c r="AP77" i="4"/>
  <c r="AX77" i="4"/>
  <c r="BF77" i="4"/>
  <c r="BN77" i="4"/>
  <c r="BU77" i="4"/>
  <c r="X77" i="4"/>
  <c r="AS77" i="4"/>
  <c r="BO77" i="4"/>
  <c r="AA77" i="4"/>
  <c r="AV77" i="4"/>
  <c r="AC77" i="4"/>
  <c r="AY77" i="4"/>
  <c r="BS77" i="4"/>
  <c r="AI77" i="4"/>
  <c r="BD77" i="4"/>
  <c r="AK77" i="4"/>
  <c r="BG77" i="4"/>
  <c r="AQ77" i="4"/>
  <c r="BA77" i="4"/>
  <c r="BI77" i="4"/>
  <c r="BL77" i="4"/>
  <c r="U77" i="4"/>
  <c r="AF77" i="4"/>
  <c r="AN77" i="4"/>
  <c r="S77" i="4"/>
  <c r="AA69" i="4"/>
  <c r="AI69" i="4"/>
  <c r="AQ69" i="4"/>
  <c r="AY69" i="4"/>
  <c r="BG69" i="4"/>
  <c r="BO69" i="4"/>
  <c r="T69" i="4"/>
  <c r="AB69" i="4"/>
  <c r="AJ69" i="4"/>
  <c r="AR69" i="4"/>
  <c r="AZ69" i="4"/>
  <c r="BH69" i="4"/>
  <c r="BP69" i="4"/>
  <c r="U69" i="4"/>
  <c r="AC69" i="4"/>
  <c r="AK69" i="4"/>
  <c r="AS69" i="4"/>
  <c r="V69" i="4"/>
  <c r="AD69" i="4"/>
  <c r="AL69" i="4"/>
  <c r="AT69" i="4"/>
  <c r="BB69" i="4"/>
  <c r="BJ69" i="4"/>
  <c r="BQ69" i="4"/>
  <c r="W69" i="4"/>
  <c r="AE69" i="4"/>
  <c r="AM69" i="4"/>
  <c r="AU69" i="4"/>
  <c r="BC69" i="4"/>
  <c r="BK69" i="4"/>
  <c r="BR69" i="4"/>
  <c r="Y69" i="4"/>
  <c r="AG69" i="4"/>
  <c r="AO69" i="4"/>
  <c r="AW69" i="4"/>
  <c r="BE69" i="4"/>
  <c r="BM69" i="4"/>
  <c r="BT69" i="4"/>
  <c r="AF69" i="4"/>
  <c r="BF69" i="4"/>
  <c r="AN69" i="4"/>
  <c r="BL69" i="4"/>
  <c r="AP69" i="4"/>
  <c r="BN69" i="4"/>
  <c r="AX69" i="4"/>
  <c r="BS69" i="4"/>
  <c r="X69" i="4"/>
  <c r="BA69" i="4"/>
  <c r="BU69" i="4"/>
  <c r="BI69" i="4"/>
  <c r="Z69" i="4"/>
  <c r="AH69" i="4"/>
  <c r="AV69" i="4"/>
  <c r="BD69" i="4"/>
  <c r="S69" i="4"/>
  <c r="AA61" i="4"/>
  <c r="AI61" i="4"/>
  <c r="AQ61" i="4"/>
  <c r="AY61" i="4"/>
  <c r="BG61" i="4"/>
  <c r="BO61" i="4"/>
  <c r="T61" i="4"/>
  <c r="AB61" i="4"/>
  <c r="AJ61" i="4"/>
  <c r="AR61" i="4"/>
  <c r="AZ61" i="4"/>
  <c r="BH61" i="4"/>
  <c r="BP61" i="4"/>
  <c r="U61" i="4"/>
  <c r="AC61" i="4"/>
  <c r="AK61" i="4"/>
  <c r="AS61" i="4"/>
  <c r="BA61" i="4"/>
  <c r="BI61" i="4"/>
  <c r="V61" i="4"/>
  <c r="AD61" i="4"/>
  <c r="AL61" i="4"/>
  <c r="AT61" i="4"/>
  <c r="BB61" i="4"/>
  <c r="BJ61" i="4"/>
  <c r="BQ61" i="4"/>
  <c r="W61" i="4"/>
  <c r="AE61" i="4"/>
  <c r="AM61" i="4"/>
  <c r="AU61" i="4"/>
  <c r="BC61" i="4"/>
  <c r="BK61" i="4"/>
  <c r="BR61" i="4"/>
  <c r="Y61" i="4"/>
  <c r="AG61" i="4"/>
  <c r="AO61" i="4"/>
  <c r="AW61" i="4"/>
  <c r="BE61" i="4"/>
  <c r="BM61" i="4"/>
  <c r="BT61" i="4"/>
  <c r="X61" i="4"/>
  <c r="BD61" i="4"/>
  <c r="Z61" i="4"/>
  <c r="BF61" i="4"/>
  <c r="AF61" i="4"/>
  <c r="BL61" i="4"/>
  <c r="AH61" i="4"/>
  <c r="BN61" i="4"/>
  <c r="AN61" i="4"/>
  <c r="BS61" i="4"/>
  <c r="AP61" i="4"/>
  <c r="BU61" i="4"/>
  <c r="AV61" i="4"/>
  <c r="AX61" i="4"/>
  <c r="S61" i="4"/>
  <c r="W53" i="4"/>
  <c r="X53" i="4"/>
  <c r="AF53" i="4"/>
  <c r="AN53" i="4"/>
  <c r="AV53" i="4"/>
  <c r="Y53" i="4"/>
  <c r="AG53" i="4"/>
  <c r="T53" i="4"/>
  <c r="AE53" i="4"/>
  <c r="AP53" i="4"/>
  <c r="AY53" i="4"/>
  <c r="BG53" i="4"/>
  <c r="BO53" i="4"/>
  <c r="U53" i="4"/>
  <c r="AH53" i="4"/>
  <c r="AQ53" i="4"/>
  <c r="AZ53" i="4"/>
  <c r="BH53" i="4"/>
  <c r="BP53" i="4"/>
  <c r="V53" i="4"/>
  <c r="AI53" i="4"/>
  <c r="AR53" i="4"/>
  <c r="BA53" i="4"/>
  <c r="BI53" i="4"/>
  <c r="Z53" i="4"/>
  <c r="AJ53" i="4"/>
  <c r="AS53" i="4"/>
  <c r="BB53" i="4"/>
  <c r="BJ53" i="4"/>
  <c r="BQ53" i="4"/>
  <c r="AA53" i="4"/>
  <c r="AK53" i="4"/>
  <c r="AT53" i="4"/>
  <c r="BC53" i="4"/>
  <c r="BK53" i="4"/>
  <c r="BR53" i="4"/>
  <c r="AC53" i="4"/>
  <c r="AM53" i="4"/>
  <c r="AW53" i="4"/>
  <c r="BE53" i="4"/>
  <c r="BM53" i="4"/>
  <c r="BT53" i="4"/>
  <c r="AU53" i="4"/>
  <c r="AX53" i="4"/>
  <c r="BD53" i="4"/>
  <c r="BF53" i="4"/>
  <c r="AB53" i="4"/>
  <c r="BL53" i="4"/>
  <c r="AD53" i="4"/>
  <c r="BN53" i="4"/>
  <c r="AL53" i="4"/>
  <c r="BS53" i="4"/>
  <c r="AO53" i="4"/>
  <c r="BU53" i="4"/>
  <c r="S53" i="4"/>
  <c r="V45" i="4"/>
  <c r="AD45" i="4"/>
  <c r="AL45" i="4"/>
  <c r="AT45" i="4"/>
  <c r="BB45" i="4"/>
  <c r="BJ45" i="4"/>
  <c r="BQ45" i="4"/>
  <c r="W45" i="4"/>
  <c r="AE45" i="4"/>
  <c r="AM45" i="4"/>
  <c r="AU45" i="4"/>
  <c r="BC45" i="4"/>
  <c r="BK45" i="4"/>
  <c r="BR45" i="4"/>
  <c r="Y45" i="4"/>
  <c r="AG45" i="4"/>
  <c r="AO45" i="4"/>
  <c r="AW45" i="4"/>
  <c r="BE45" i="4"/>
  <c r="BM45" i="4"/>
  <c r="Z45" i="4"/>
  <c r="AH45" i="4"/>
  <c r="AP45" i="4"/>
  <c r="AX45" i="4"/>
  <c r="BF45" i="4"/>
  <c r="BN45" i="4"/>
  <c r="BU45" i="4"/>
  <c r="AC45" i="4"/>
  <c r="AS45" i="4"/>
  <c r="BI45" i="4"/>
  <c r="AF45" i="4"/>
  <c r="AV45" i="4"/>
  <c r="BL45" i="4"/>
  <c r="AI45" i="4"/>
  <c r="AY45" i="4"/>
  <c r="BO45" i="4"/>
  <c r="T45" i="4"/>
  <c r="AJ45" i="4"/>
  <c r="AZ45" i="4"/>
  <c r="BP45" i="4"/>
  <c r="U45" i="4"/>
  <c r="AK45" i="4"/>
  <c r="BA45" i="4"/>
  <c r="AA45" i="4"/>
  <c r="AQ45" i="4"/>
  <c r="BG45" i="4"/>
  <c r="BT45" i="4"/>
  <c r="AN45" i="4"/>
  <c r="AR45" i="4"/>
  <c r="BD45" i="4"/>
  <c r="BH45" i="4"/>
  <c r="BS45" i="4"/>
  <c r="X45" i="4"/>
  <c r="AB45" i="4"/>
  <c r="S45" i="4"/>
  <c r="W37" i="4"/>
  <c r="AE37" i="4"/>
  <c r="AM37" i="4"/>
  <c r="AU37" i="4"/>
  <c r="BC37" i="4"/>
  <c r="BK37" i="4"/>
  <c r="BR37" i="4"/>
  <c r="X37" i="4"/>
  <c r="AF37" i="4"/>
  <c r="AN37" i="4"/>
  <c r="AV37" i="4"/>
  <c r="BD37" i="4"/>
  <c r="BL37" i="4"/>
  <c r="BS37" i="4"/>
  <c r="Z37" i="4"/>
  <c r="AH37" i="4"/>
  <c r="AP37" i="4"/>
  <c r="AX37" i="4"/>
  <c r="BF37" i="4"/>
  <c r="BN37" i="4"/>
  <c r="BU37" i="4"/>
  <c r="AA37" i="4"/>
  <c r="AI37" i="4"/>
  <c r="AQ37" i="4"/>
  <c r="AY37" i="4"/>
  <c r="BG37" i="4"/>
  <c r="BO37" i="4"/>
  <c r="AG37" i="4"/>
  <c r="AW37" i="4"/>
  <c r="BM37" i="4"/>
  <c r="T37" i="4"/>
  <c r="AJ37" i="4"/>
  <c r="AZ37" i="4"/>
  <c r="BP37" i="4"/>
  <c r="V37" i="4"/>
  <c r="AL37" i="4"/>
  <c r="BB37" i="4"/>
  <c r="BQ37" i="4"/>
  <c r="Y37" i="4"/>
  <c r="AO37" i="4"/>
  <c r="BE37" i="4"/>
  <c r="BT37" i="4"/>
  <c r="AD37" i="4"/>
  <c r="BJ37" i="4"/>
  <c r="AK37" i="4"/>
  <c r="AR37" i="4"/>
  <c r="AS37" i="4"/>
  <c r="AT37" i="4"/>
  <c r="AB37" i="4"/>
  <c r="BH37" i="4"/>
  <c r="U37" i="4"/>
  <c r="AC37" i="4"/>
  <c r="BA37" i="4"/>
  <c r="BI37" i="4"/>
  <c r="S37" i="4"/>
  <c r="Y29" i="4"/>
  <c r="AG29" i="4"/>
  <c r="Z29" i="4"/>
  <c r="AH29" i="4"/>
  <c r="AA29" i="4"/>
  <c r="AI29" i="4"/>
  <c r="AQ29" i="4"/>
  <c r="AY29" i="4"/>
  <c r="BG29" i="4"/>
  <c r="BO29" i="4"/>
  <c r="AB29" i="4"/>
  <c r="AM29" i="4"/>
  <c r="AV29" i="4"/>
  <c r="BE29" i="4"/>
  <c r="BN29" i="4"/>
  <c r="AC29" i="4"/>
  <c r="AN29" i="4"/>
  <c r="AW29" i="4"/>
  <c r="BF29" i="4"/>
  <c r="BP29" i="4"/>
  <c r="AD29" i="4"/>
  <c r="AO29" i="4"/>
  <c r="AX29" i="4"/>
  <c r="BH29" i="4"/>
  <c r="AE29" i="4"/>
  <c r="AT29" i="4"/>
  <c r="BJ29" i="4"/>
  <c r="BU29" i="4"/>
  <c r="AF29" i="4"/>
  <c r="AU29" i="4"/>
  <c r="BK29" i="4"/>
  <c r="T29" i="4"/>
  <c r="AK29" i="4"/>
  <c r="BA29" i="4"/>
  <c r="BM29" i="4"/>
  <c r="U29" i="4"/>
  <c r="AL29" i="4"/>
  <c r="BB29" i="4"/>
  <c r="BQ29" i="4"/>
  <c r="AZ29" i="4"/>
  <c r="V29" i="4"/>
  <c r="BC29" i="4"/>
  <c r="X29" i="4"/>
  <c r="BI29" i="4"/>
  <c r="AJ29" i="4"/>
  <c r="BL29" i="4"/>
  <c r="AS29" i="4"/>
  <c r="BD29" i="4"/>
  <c r="BR29" i="4"/>
  <c r="BS29" i="4"/>
  <c r="BT29" i="4"/>
  <c r="AP29" i="4"/>
  <c r="W29" i="4"/>
  <c r="AR29" i="4"/>
  <c r="S29" i="4"/>
  <c r="T21" i="4"/>
  <c r="AB21" i="4"/>
  <c r="AJ21" i="4"/>
  <c r="AR21" i="4"/>
  <c r="AZ21" i="4"/>
  <c r="BH21" i="4"/>
  <c r="BP21" i="4"/>
  <c r="W21" i="4"/>
  <c r="AE21" i="4"/>
  <c r="AM21" i="4"/>
  <c r="AU21" i="4"/>
  <c r="BC21" i="4"/>
  <c r="BK21" i="4"/>
  <c r="BR21" i="4"/>
  <c r="X21" i="4"/>
  <c r="AF21" i="4"/>
  <c r="AN21" i="4"/>
  <c r="U21" i="4"/>
  <c r="AH21" i="4"/>
  <c r="AT21" i="4"/>
  <c r="BE21" i="4"/>
  <c r="BO21" i="4"/>
  <c r="V21" i="4"/>
  <c r="AI21" i="4"/>
  <c r="AV21" i="4"/>
  <c r="BF21" i="4"/>
  <c r="Y21" i="4"/>
  <c r="AK21" i="4"/>
  <c r="AW21" i="4"/>
  <c r="BG21" i="4"/>
  <c r="BQ21" i="4"/>
  <c r="AL21" i="4"/>
  <c r="BB21" i="4"/>
  <c r="BT21" i="4"/>
  <c r="AO21" i="4"/>
  <c r="BD21" i="4"/>
  <c r="BU21" i="4"/>
  <c r="AP21" i="4"/>
  <c r="BI21" i="4"/>
  <c r="AD21" i="4"/>
  <c r="BL21" i="4"/>
  <c r="AG21" i="4"/>
  <c r="BM21" i="4"/>
  <c r="AS21" i="4"/>
  <c r="BS21" i="4"/>
  <c r="AX21" i="4"/>
  <c r="AQ21" i="4"/>
  <c r="AY21" i="4"/>
  <c r="BJ21" i="4"/>
  <c r="BN21" i="4"/>
  <c r="AC21" i="4"/>
  <c r="BA21" i="4"/>
  <c r="Z21" i="4"/>
  <c r="AA21" i="4"/>
  <c r="S21" i="4"/>
  <c r="V13" i="4"/>
  <c r="AD13" i="4"/>
  <c r="AL13" i="4"/>
  <c r="AT13" i="4"/>
  <c r="BB13" i="4"/>
  <c r="BJ13" i="4"/>
  <c r="BQ13" i="4"/>
  <c r="X13" i="4"/>
  <c r="AF13" i="4"/>
  <c r="AN13" i="4"/>
  <c r="AV13" i="4"/>
  <c r="BD13" i="4"/>
  <c r="BL13" i="4"/>
  <c r="BS13" i="4"/>
  <c r="Y13" i="4"/>
  <c r="AG13" i="4"/>
  <c r="AO13" i="4"/>
  <c r="AW13" i="4"/>
  <c r="BE13" i="4"/>
  <c r="BM13" i="4"/>
  <c r="BT13" i="4"/>
  <c r="Z13" i="4"/>
  <c r="AH13" i="4"/>
  <c r="AP13" i="4"/>
  <c r="AX13" i="4"/>
  <c r="BF13" i="4"/>
  <c r="BN13" i="4"/>
  <c r="BU13" i="4"/>
  <c r="AA13" i="4"/>
  <c r="AI13" i="4"/>
  <c r="AQ13" i="4"/>
  <c r="AY13" i="4"/>
  <c r="BG13" i="4"/>
  <c r="BO13" i="4"/>
  <c r="T13" i="4"/>
  <c r="AB13" i="4"/>
  <c r="AJ13" i="4"/>
  <c r="AR13" i="4"/>
  <c r="AZ13" i="4"/>
  <c r="BH13" i="4"/>
  <c r="BP13" i="4"/>
  <c r="U13" i="4"/>
  <c r="BA13" i="4"/>
  <c r="W13" i="4"/>
  <c r="BC13" i="4"/>
  <c r="AE13" i="4"/>
  <c r="BK13" i="4"/>
  <c r="AK13" i="4"/>
  <c r="AM13" i="4"/>
  <c r="BR13" i="4"/>
  <c r="AC13" i="4"/>
  <c r="AS13" i="4"/>
  <c r="AU13" i="4"/>
  <c r="BI13" i="4"/>
  <c r="S13" i="4"/>
  <c r="V5" i="4"/>
  <c r="AD5" i="4"/>
  <c r="AL5" i="4"/>
  <c r="AT5" i="4"/>
  <c r="BB5" i="4"/>
  <c r="BJ5" i="4"/>
  <c r="BQ5" i="4"/>
  <c r="X5" i="4"/>
  <c r="AF5" i="4"/>
  <c r="AN5" i="4"/>
  <c r="AV5" i="4"/>
  <c r="BD5" i="4"/>
  <c r="BL5" i="4"/>
  <c r="BS5" i="4"/>
  <c r="Y5" i="4"/>
  <c r="AG5" i="4"/>
  <c r="AO5" i="4"/>
  <c r="AW5" i="4"/>
  <c r="BE5" i="4"/>
  <c r="BM5" i="4"/>
  <c r="BT5" i="4"/>
  <c r="Z5" i="4"/>
  <c r="AH5" i="4"/>
  <c r="AP5" i="4"/>
  <c r="AX5" i="4"/>
  <c r="BF5" i="4"/>
  <c r="BN5" i="4"/>
  <c r="BU5" i="4"/>
  <c r="AA5" i="4"/>
  <c r="AI5" i="4"/>
  <c r="AQ5" i="4"/>
  <c r="AY5" i="4"/>
  <c r="BG5" i="4"/>
  <c r="BO5" i="4"/>
  <c r="T5" i="4"/>
  <c r="AB5" i="4"/>
  <c r="AJ5" i="4"/>
  <c r="AR5" i="4"/>
  <c r="AZ5" i="4"/>
  <c r="BH5" i="4"/>
  <c r="BP5" i="4"/>
  <c r="AS5" i="4"/>
  <c r="AU5" i="4"/>
  <c r="W5" i="4"/>
  <c r="BC5" i="4"/>
  <c r="AC5" i="4"/>
  <c r="BI5" i="4"/>
  <c r="AE5" i="4"/>
  <c r="BK5" i="4"/>
  <c r="AM5" i="4"/>
  <c r="BA5" i="4"/>
  <c r="U5" i="4"/>
  <c r="AK5" i="4"/>
  <c r="BR5" i="4"/>
  <c r="S5" i="4"/>
  <c r="W673" i="4"/>
  <c r="AE673" i="4"/>
  <c r="AM673" i="4"/>
  <c r="AU673" i="4"/>
  <c r="BC673" i="4"/>
  <c r="BK673" i="4"/>
  <c r="BR673" i="4"/>
  <c r="S673" i="4"/>
  <c r="BQ673" i="4"/>
  <c r="X673" i="4"/>
  <c r="AF673" i="4"/>
  <c r="AN673" i="4"/>
  <c r="AV673" i="4"/>
  <c r="BD673" i="4"/>
  <c r="BL673" i="4"/>
  <c r="BS673" i="4"/>
  <c r="AL673" i="4"/>
  <c r="Y673" i="4"/>
  <c r="AG673" i="4"/>
  <c r="AO673" i="4"/>
  <c r="AW673" i="4"/>
  <c r="BE673" i="4"/>
  <c r="BM673" i="4"/>
  <c r="BT673" i="4"/>
  <c r="V673" i="4"/>
  <c r="Z673" i="4"/>
  <c r="AH673" i="4"/>
  <c r="AP673" i="4"/>
  <c r="AX673" i="4"/>
  <c r="BF673" i="4"/>
  <c r="BN673" i="4"/>
  <c r="BU673" i="4"/>
  <c r="BB673" i="4"/>
  <c r="AA673" i="4"/>
  <c r="AI673" i="4"/>
  <c r="AQ673" i="4"/>
  <c r="AY673" i="4"/>
  <c r="BG673" i="4"/>
  <c r="BO673" i="4"/>
  <c r="AD673" i="4"/>
  <c r="T673" i="4"/>
  <c r="AB673" i="4"/>
  <c r="AJ673" i="4"/>
  <c r="AR673" i="4"/>
  <c r="AZ673" i="4"/>
  <c r="BH673" i="4"/>
  <c r="BP673" i="4"/>
  <c r="AT673" i="4"/>
  <c r="U673" i="4"/>
  <c r="AC673" i="4"/>
  <c r="AK673" i="4"/>
  <c r="AS673" i="4"/>
  <c r="BA673" i="4"/>
  <c r="BI673" i="4"/>
  <c r="BJ673" i="4"/>
  <c r="Y601" i="4"/>
  <c r="AG601" i="4"/>
  <c r="AO601" i="4"/>
  <c r="AW601" i="4"/>
  <c r="BE601" i="4"/>
  <c r="BM601" i="4"/>
  <c r="BT601" i="4"/>
  <c r="Z601" i="4"/>
  <c r="AH601" i="4"/>
  <c r="AP601" i="4"/>
  <c r="AX601" i="4"/>
  <c r="BF601" i="4"/>
  <c r="BN601" i="4"/>
  <c r="BU601" i="4"/>
  <c r="AA601" i="4"/>
  <c r="AI601" i="4"/>
  <c r="AQ601" i="4"/>
  <c r="AY601" i="4"/>
  <c r="BG601" i="4"/>
  <c r="BO601" i="4"/>
  <c r="T601" i="4"/>
  <c r="AB601" i="4"/>
  <c r="AJ601" i="4"/>
  <c r="AR601" i="4"/>
  <c r="AZ601" i="4"/>
  <c r="BH601" i="4"/>
  <c r="BP601" i="4"/>
  <c r="U601" i="4"/>
  <c r="AC601" i="4"/>
  <c r="AK601" i="4"/>
  <c r="AS601" i="4"/>
  <c r="BA601" i="4"/>
  <c r="BI601" i="4"/>
  <c r="V601" i="4"/>
  <c r="AD601" i="4"/>
  <c r="AL601" i="4"/>
  <c r="AT601" i="4"/>
  <c r="BB601" i="4"/>
  <c r="BJ601" i="4"/>
  <c r="BQ601" i="4"/>
  <c r="W601" i="4"/>
  <c r="AE601" i="4"/>
  <c r="AM601" i="4"/>
  <c r="AU601" i="4"/>
  <c r="BC601" i="4"/>
  <c r="BK601" i="4"/>
  <c r="BR601" i="4"/>
  <c r="S601" i="4"/>
  <c r="X601" i="4"/>
  <c r="AF601" i="4"/>
  <c r="BS601" i="4"/>
  <c r="AN601" i="4"/>
  <c r="AV601" i="4"/>
  <c r="BD601" i="4"/>
  <c r="BL601" i="4"/>
  <c r="AA554" i="4"/>
  <c r="AI554" i="4"/>
  <c r="AQ554" i="4"/>
  <c r="AY554" i="4"/>
  <c r="BG554" i="4"/>
  <c r="BO554" i="4"/>
  <c r="T554" i="4"/>
  <c r="AB554" i="4"/>
  <c r="AJ554" i="4"/>
  <c r="AR554" i="4"/>
  <c r="AZ554" i="4"/>
  <c r="BH554" i="4"/>
  <c r="BP554" i="4"/>
  <c r="U554" i="4"/>
  <c r="AC554" i="4"/>
  <c r="AK554" i="4"/>
  <c r="AS554" i="4"/>
  <c r="BA554" i="4"/>
  <c r="BI554" i="4"/>
  <c r="V554" i="4"/>
  <c r="AD554" i="4"/>
  <c r="AL554" i="4"/>
  <c r="AT554" i="4"/>
  <c r="BB554" i="4"/>
  <c r="BJ554" i="4"/>
  <c r="BQ554" i="4"/>
  <c r="W554" i="4"/>
  <c r="AE554" i="4"/>
  <c r="AM554" i="4"/>
  <c r="AU554" i="4"/>
  <c r="BC554" i="4"/>
  <c r="BK554" i="4"/>
  <c r="BR554" i="4"/>
  <c r="X554" i="4"/>
  <c r="AF554" i="4"/>
  <c r="AN554" i="4"/>
  <c r="AV554" i="4"/>
  <c r="BD554" i="4"/>
  <c r="BL554" i="4"/>
  <c r="BS554" i="4"/>
  <c r="AO554" i="4"/>
  <c r="BT554" i="4"/>
  <c r="AP554" i="4"/>
  <c r="BU554" i="4"/>
  <c r="AW554" i="4"/>
  <c r="AX554" i="4"/>
  <c r="Y554" i="4"/>
  <c r="BE554" i="4"/>
  <c r="Z554" i="4"/>
  <c r="BF554" i="4"/>
  <c r="AG554" i="4"/>
  <c r="BM554" i="4"/>
  <c r="S554" i="4"/>
  <c r="AH554" i="4"/>
  <c r="BN554" i="4"/>
  <c r="Y489" i="4"/>
  <c r="AG489" i="4"/>
  <c r="AO489" i="4"/>
  <c r="AW489" i="4"/>
  <c r="BE489" i="4"/>
  <c r="BM489" i="4"/>
  <c r="BT489" i="4"/>
  <c r="Z489" i="4"/>
  <c r="AH489" i="4"/>
  <c r="AP489" i="4"/>
  <c r="AX489" i="4"/>
  <c r="BF489" i="4"/>
  <c r="BN489" i="4"/>
  <c r="BU489" i="4"/>
  <c r="AA489" i="4"/>
  <c r="AI489" i="4"/>
  <c r="AQ489" i="4"/>
  <c r="AY489" i="4"/>
  <c r="BG489" i="4"/>
  <c r="BO489" i="4"/>
  <c r="T489" i="4"/>
  <c r="AB489" i="4"/>
  <c r="AJ489" i="4"/>
  <c r="AR489" i="4"/>
  <c r="AZ489" i="4"/>
  <c r="BH489" i="4"/>
  <c r="BP489" i="4"/>
  <c r="U489" i="4"/>
  <c r="AC489" i="4"/>
  <c r="AK489" i="4"/>
  <c r="AS489" i="4"/>
  <c r="BA489" i="4"/>
  <c r="BI489" i="4"/>
  <c r="W489" i="4"/>
  <c r="AE489" i="4"/>
  <c r="AM489" i="4"/>
  <c r="AU489" i="4"/>
  <c r="BC489" i="4"/>
  <c r="BK489" i="4"/>
  <c r="BR489" i="4"/>
  <c r="AT489" i="4"/>
  <c r="AV489" i="4"/>
  <c r="V489" i="4"/>
  <c r="BB489" i="4"/>
  <c r="X489" i="4"/>
  <c r="BD489" i="4"/>
  <c r="AD489" i="4"/>
  <c r="BJ489" i="4"/>
  <c r="AF489" i="4"/>
  <c r="BL489" i="4"/>
  <c r="BQ489" i="4"/>
  <c r="BS489" i="4"/>
  <c r="AL489" i="4"/>
  <c r="S489" i="4"/>
  <c r="AN489" i="4"/>
  <c r="W433" i="4"/>
  <c r="AE433" i="4"/>
  <c r="AM433" i="4"/>
  <c r="AU433" i="4"/>
  <c r="BC433" i="4"/>
  <c r="BK433" i="4"/>
  <c r="BR433" i="4"/>
  <c r="X433" i="4"/>
  <c r="AF433" i="4"/>
  <c r="AN433" i="4"/>
  <c r="AV433" i="4"/>
  <c r="BD433" i="4"/>
  <c r="BL433" i="4"/>
  <c r="BS433" i="4"/>
  <c r="Y433" i="4"/>
  <c r="AG433" i="4"/>
  <c r="AO433" i="4"/>
  <c r="AW433" i="4"/>
  <c r="BE433" i="4"/>
  <c r="BM433" i="4"/>
  <c r="BT433" i="4"/>
  <c r="Z433" i="4"/>
  <c r="AH433" i="4"/>
  <c r="AP433" i="4"/>
  <c r="AX433" i="4"/>
  <c r="BF433" i="4"/>
  <c r="BN433" i="4"/>
  <c r="BU433" i="4"/>
  <c r="AA433" i="4"/>
  <c r="AI433" i="4"/>
  <c r="AQ433" i="4"/>
  <c r="AY433" i="4"/>
  <c r="BG433" i="4"/>
  <c r="BO433" i="4"/>
  <c r="AJ433" i="4"/>
  <c r="BB433" i="4"/>
  <c r="AK433" i="4"/>
  <c r="BH433" i="4"/>
  <c r="T433" i="4"/>
  <c r="AL433" i="4"/>
  <c r="BI433" i="4"/>
  <c r="U433" i="4"/>
  <c r="AR433" i="4"/>
  <c r="BJ433" i="4"/>
  <c r="V433" i="4"/>
  <c r="AS433" i="4"/>
  <c r="BP433" i="4"/>
  <c r="AC433" i="4"/>
  <c r="AZ433" i="4"/>
  <c r="BQ433" i="4"/>
  <c r="AB433" i="4"/>
  <c r="AD433" i="4"/>
  <c r="AT433" i="4"/>
  <c r="BA433" i="4"/>
  <c r="S433" i="4"/>
  <c r="U369" i="4"/>
  <c r="AC369" i="4"/>
  <c r="AK369" i="4"/>
  <c r="AS369" i="4"/>
  <c r="BA369" i="4"/>
  <c r="BI369" i="4"/>
  <c r="V369" i="4"/>
  <c r="AD369" i="4"/>
  <c r="AL369" i="4"/>
  <c r="AT369" i="4"/>
  <c r="BB369" i="4"/>
  <c r="BJ369" i="4"/>
  <c r="BQ369" i="4"/>
  <c r="W369" i="4"/>
  <c r="AE369" i="4"/>
  <c r="AM369" i="4"/>
  <c r="AU369" i="4"/>
  <c r="BC369" i="4"/>
  <c r="BK369" i="4"/>
  <c r="BR369" i="4"/>
  <c r="X369" i="4"/>
  <c r="AF369" i="4"/>
  <c r="AN369" i="4"/>
  <c r="AV369" i="4"/>
  <c r="BD369" i="4"/>
  <c r="BL369" i="4"/>
  <c r="BS369" i="4"/>
  <c r="Y369" i="4"/>
  <c r="AG369" i="4"/>
  <c r="AO369" i="4"/>
  <c r="AW369" i="4"/>
  <c r="BE369" i="4"/>
  <c r="BM369" i="4"/>
  <c r="BT369" i="4"/>
  <c r="AA369" i="4"/>
  <c r="AI369" i="4"/>
  <c r="AQ369" i="4"/>
  <c r="AY369" i="4"/>
  <c r="BG369" i="4"/>
  <c r="BO369" i="4"/>
  <c r="AH369" i="4"/>
  <c r="BN369" i="4"/>
  <c r="AJ369" i="4"/>
  <c r="BP369" i="4"/>
  <c r="AP369" i="4"/>
  <c r="BU369" i="4"/>
  <c r="AR369" i="4"/>
  <c r="AX369" i="4"/>
  <c r="Z369" i="4"/>
  <c r="BF369" i="4"/>
  <c r="T369" i="4"/>
  <c r="AB369" i="4"/>
  <c r="AZ369" i="4"/>
  <c r="BH369" i="4"/>
  <c r="S369" i="4"/>
  <c r="Y289" i="4"/>
  <c r="AG289" i="4"/>
  <c r="AO289" i="4"/>
  <c r="AW289" i="4"/>
  <c r="BE289" i="4"/>
  <c r="BM289" i="4"/>
  <c r="BT289" i="4"/>
  <c r="Z289" i="4"/>
  <c r="AH289" i="4"/>
  <c r="AP289" i="4"/>
  <c r="AX289" i="4"/>
  <c r="BF289" i="4"/>
  <c r="BN289" i="4"/>
  <c r="BU289" i="4"/>
  <c r="AA289" i="4"/>
  <c r="AI289" i="4"/>
  <c r="AQ289" i="4"/>
  <c r="AY289" i="4"/>
  <c r="BG289" i="4"/>
  <c r="BO289" i="4"/>
  <c r="T289" i="4"/>
  <c r="AB289" i="4"/>
  <c r="AJ289" i="4"/>
  <c r="AR289" i="4"/>
  <c r="AZ289" i="4"/>
  <c r="BH289" i="4"/>
  <c r="BP289" i="4"/>
  <c r="U289" i="4"/>
  <c r="AC289" i="4"/>
  <c r="AK289" i="4"/>
  <c r="AS289" i="4"/>
  <c r="BA289" i="4"/>
  <c r="BI289" i="4"/>
  <c r="W289" i="4"/>
  <c r="AE289" i="4"/>
  <c r="AM289" i="4"/>
  <c r="AU289" i="4"/>
  <c r="BC289" i="4"/>
  <c r="BK289" i="4"/>
  <c r="BR289" i="4"/>
  <c r="AT289" i="4"/>
  <c r="AV289" i="4"/>
  <c r="V289" i="4"/>
  <c r="BB289" i="4"/>
  <c r="X289" i="4"/>
  <c r="BD289" i="4"/>
  <c r="AD289" i="4"/>
  <c r="BJ289" i="4"/>
  <c r="AL289" i="4"/>
  <c r="BQ289" i="4"/>
  <c r="AF289" i="4"/>
  <c r="AN289" i="4"/>
  <c r="BL289" i="4"/>
  <c r="BS289" i="4"/>
  <c r="S289" i="4"/>
  <c r="W217" i="4"/>
  <c r="AE217" i="4"/>
  <c r="AM217" i="4"/>
  <c r="AU217" i="4"/>
  <c r="BC217" i="4"/>
  <c r="BK217" i="4"/>
  <c r="BR217" i="4"/>
  <c r="X217" i="4"/>
  <c r="AF217" i="4"/>
  <c r="AN217" i="4"/>
  <c r="AV217" i="4"/>
  <c r="BD217" i="4"/>
  <c r="BL217" i="4"/>
  <c r="BS217" i="4"/>
  <c r="Y217" i="4"/>
  <c r="AG217" i="4"/>
  <c r="AO217" i="4"/>
  <c r="AW217" i="4"/>
  <c r="BE217" i="4"/>
  <c r="BM217" i="4"/>
  <c r="BT217" i="4"/>
  <c r="Z217" i="4"/>
  <c r="AH217" i="4"/>
  <c r="AP217" i="4"/>
  <c r="AX217" i="4"/>
  <c r="BF217" i="4"/>
  <c r="BN217" i="4"/>
  <c r="BU217" i="4"/>
  <c r="AA217" i="4"/>
  <c r="AI217" i="4"/>
  <c r="AQ217" i="4"/>
  <c r="AY217" i="4"/>
  <c r="BG217" i="4"/>
  <c r="BO217" i="4"/>
  <c r="T217" i="4"/>
  <c r="AB217" i="4"/>
  <c r="AJ217" i="4"/>
  <c r="AR217" i="4"/>
  <c r="AZ217" i="4"/>
  <c r="BH217" i="4"/>
  <c r="BP217" i="4"/>
  <c r="U217" i="4"/>
  <c r="BA217" i="4"/>
  <c r="V217" i="4"/>
  <c r="BB217" i="4"/>
  <c r="AC217" i="4"/>
  <c r="BI217" i="4"/>
  <c r="AD217" i="4"/>
  <c r="BJ217" i="4"/>
  <c r="AK217" i="4"/>
  <c r="AS217" i="4"/>
  <c r="AL217" i="4"/>
  <c r="AT217" i="4"/>
  <c r="BQ217" i="4"/>
  <c r="S217" i="4"/>
  <c r="X145" i="4"/>
  <c r="AF145" i="4"/>
  <c r="AN145" i="4"/>
  <c r="AV145" i="4"/>
  <c r="BD145" i="4"/>
  <c r="BL145" i="4"/>
  <c r="BS145" i="4"/>
  <c r="Y145" i="4"/>
  <c r="AG145" i="4"/>
  <c r="AO145" i="4"/>
  <c r="AW145" i="4"/>
  <c r="BE145" i="4"/>
  <c r="BM145" i="4"/>
  <c r="BT145" i="4"/>
  <c r="Z145" i="4"/>
  <c r="AH145" i="4"/>
  <c r="AP145" i="4"/>
  <c r="AX145" i="4"/>
  <c r="BF145" i="4"/>
  <c r="BN145" i="4"/>
  <c r="BU145" i="4"/>
  <c r="T145" i="4"/>
  <c r="AB145" i="4"/>
  <c r="AJ145" i="4"/>
  <c r="AR145" i="4"/>
  <c r="AZ145" i="4"/>
  <c r="BH145" i="4"/>
  <c r="BP145" i="4"/>
  <c r="V145" i="4"/>
  <c r="AL145" i="4"/>
  <c r="BB145" i="4"/>
  <c r="BQ145" i="4"/>
  <c r="W145" i="4"/>
  <c r="AM145" i="4"/>
  <c r="BC145" i="4"/>
  <c r="BR145" i="4"/>
  <c r="AA145" i="4"/>
  <c r="AQ145" i="4"/>
  <c r="BG145" i="4"/>
  <c r="AC145" i="4"/>
  <c r="AS145" i="4"/>
  <c r="BI145" i="4"/>
  <c r="AI145" i="4"/>
  <c r="AY145" i="4"/>
  <c r="BO145" i="4"/>
  <c r="U145" i="4"/>
  <c r="AK145" i="4"/>
  <c r="BA145" i="4"/>
  <c r="AD145" i="4"/>
  <c r="AE145" i="4"/>
  <c r="AT145" i="4"/>
  <c r="AU145" i="4"/>
  <c r="BJ145" i="4"/>
  <c r="BK145" i="4"/>
  <c r="S145" i="4"/>
  <c r="W57" i="4"/>
  <c r="AE57" i="4"/>
  <c r="AM57" i="4"/>
  <c r="AU57" i="4"/>
  <c r="BC57" i="4"/>
  <c r="BK57" i="4"/>
  <c r="BR57" i="4"/>
  <c r="X57" i="4"/>
  <c r="AF57" i="4"/>
  <c r="AN57" i="4"/>
  <c r="AV57" i="4"/>
  <c r="BD57" i="4"/>
  <c r="BL57" i="4"/>
  <c r="BS57" i="4"/>
  <c r="Y57" i="4"/>
  <c r="AG57" i="4"/>
  <c r="AO57" i="4"/>
  <c r="AW57" i="4"/>
  <c r="BE57" i="4"/>
  <c r="BM57" i="4"/>
  <c r="BT57" i="4"/>
  <c r="Z57" i="4"/>
  <c r="AH57" i="4"/>
  <c r="AP57" i="4"/>
  <c r="AX57" i="4"/>
  <c r="BF57" i="4"/>
  <c r="BN57" i="4"/>
  <c r="BU57" i="4"/>
  <c r="AA57" i="4"/>
  <c r="AI57" i="4"/>
  <c r="AQ57" i="4"/>
  <c r="AY57" i="4"/>
  <c r="BG57" i="4"/>
  <c r="BO57" i="4"/>
  <c r="U57" i="4"/>
  <c r="AC57" i="4"/>
  <c r="AK57" i="4"/>
  <c r="AS57" i="4"/>
  <c r="BA57" i="4"/>
  <c r="BI57" i="4"/>
  <c r="T57" i="4"/>
  <c r="AZ57" i="4"/>
  <c r="V57" i="4"/>
  <c r="BB57" i="4"/>
  <c r="AB57" i="4"/>
  <c r="BH57" i="4"/>
  <c r="AD57" i="4"/>
  <c r="BJ57" i="4"/>
  <c r="AJ57" i="4"/>
  <c r="BP57" i="4"/>
  <c r="AL57" i="4"/>
  <c r="BQ57" i="4"/>
  <c r="AR57" i="4"/>
  <c r="AT57" i="4"/>
  <c r="S57" i="4"/>
  <c r="Z676" i="4"/>
  <c r="AH676" i="4"/>
  <c r="AP676" i="4"/>
  <c r="AX676" i="4"/>
  <c r="BF676" i="4"/>
  <c r="BN676" i="4"/>
  <c r="BU676" i="4"/>
  <c r="AW676" i="4"/>
  <c r="AA676" i="4"/>
  <c r="AI676" i="4"/>
  <c r="AQ676" i="4"/>
  <c r="AY676" i="4"/>
  <c r="BG676" i="4"/>
  <c r="BO676" i="4"/>
  <c r="BE676" i="4"/>
  <c r="T676" i="4"/>
  <c r="AB676" i="4"/>
  <c r="AJ676" i="4"/>
  <c r="AR676" i="4"/>
  <c r="AZ676" i="4"/>
  <c r="BH676" i="4"/>
  <c r="BP676" i="4"/>
  <c r="BM676" i="4"/>
  <c r="U676" i="4"/>
  <c r="AC676" i="4"/>
  <c r="AK676" i="4"/>
  <c r="AS676" i="4"/>
  <c r="BA676" i="4"/>
  <c r="BI676" i="4"/>
  <c r="S676" i="4"/>
  <c r="Y676" i="4"/>
  <c r="V676" i="4"/>
  <c r="AD676" i="4"/>
  <c r="AL676" i="4"/>
  <c r="AT676" i="4"/>
  <c r="BB676" i="4"/>
  <c r="BJ676" i="4"/>
  <c r="BQ676" i="4"/>
  <c r="AG676" i="4"/>
  <c r="W676" i="4"/>
  <c r="AE676" i="4"/>
  <c r="AM676" i="4"/>
  <c r="AU676" i="4"/>
  <c r="BC676" i="4"/>
  <c r="BK676" i="4"/>
  <c r="BR676" i="4"/>
  <c r="AO676" i="4"/>
  <c r="X676" i="4"/>
  <c r="AF676" i="4"/>
  <c r="AN676" i="4"/>
  <c r="AV676" i="4"/>
  <c r="BD676" i="4"/>
  <c r="BL676" i="4"/>
  <c r="BS676" i="4"/>
  <c r="BT676" i="4"/>
  <c r="Z668" i="4"/>
  <c r="AH668" i="4"/>
  <c r="AP668" i="4"/>
  <c r="AX668" i="4"/>
  <c r="BF668" i="4"/>
  <c r="BN668" i="4"/>
  <c r="BU668" i="4"/>
  <c r="AO668" i="4"/>
  <c r="AA668" i="4"/>
  <c r="AI668" i="4"/>
  <c r="AQ668" i="4"/>
  <c r="AY668" i="4"/>
  <c r="BG668" i="4"/>
  <c r="BO668" i="4"/>
  <c r="AW668" i="4"/>
  <c r="T668" i="4"/>
  <c r="AB668" i="4"/>
  <c r="AJ668" i="4"/>
  <c r="AR668" i="4"/>
  <c r="AZ668" i="4"/>
  <c r="BH668" i="4"/>
  <c r="BP668" i="4"/>
  <c r="Y668" i="4"/>
  <c r="BT668" i="4"/>
  <c r="U668" i="4"/>
  <c r="AC668" i="4"/>
  <c r="AK668" i="4"/>
  <c r="AS668" i="4"/>
  <c r="BA668" i="4"/>
  <c r="BI668" i="4"/>
  <c r="S668" i="4"/>
  <c r="BE668" i="4"/>
  <c r="V668" i="4"/>
  <c r="AD668" i="4"/>
  <c r="AL668" i="4"/>
  <c r="AT668" i="4"/>
  <c r="BB668" i="4"/>
  <c r="BJ668" i="4"/>
  <c r="BQ668" i="4"/>
  <c r="BM668" i="4"/>
  <c r="W668" i="4"/>
  <c r="AE668" i="4"/>
  <c r="AM668" i="4"/>
  <c r="AU668" i="4"/>
  <c r="BC668" i="4"/>
  <c r="BK668" i="4"/>
  <c r="BR668" i="4"/>
  <c r="AG668" i="4"/>
  <c r="X668" i="4"/>
  <c r="AF668" i="4"/>
  <c r="AN668" i="4"/>
  <c r="AV668" i="4"/>
  <c r="BD668" i="4"/>
  <c r="BL668" i="4"/>
  <c r="BS668" i="4"/>
  <c r="Z660" i="4"/>
  <c r="AH660" i="4"/>
  <c r="AP660" i="4"/>
  <c r="AX660" i="4"/>
  <c r="BF660" i="4"/>
  <c r="BN660" i="4"/>
  <c r="BU660" i="4"/>
  <c r="BT660" i="4"/>
  <c r="AA660" i="4"/>
  <c r="AI660" i="4"/>
  <c r="AQ660" i="4"/>
  <c r="AY660" i="4"/>
  <c r="BG660" i="4"/>
  <c r="BO660" i="4"/>
  <c r="AO660" i="4"/>
  <c r="T660" i="4"/>
  <c r="AB660" i="4"/>
  <c r="AJ660" i="4"/>
  <c r="AR660" i="4"/>
  <c r="AZ660" i="4"/>
  <c r="BH660" i="4"/>
  <c r="BP660" i="4"/>
  <c r="AW660" i="4"/>
  <c r="U660" i="4"/>
  <c r="AC660" i="4"/>
  <c r="AK660" i="4"/>
  <c r="AS660" i="4"/>
  <c r="BA660" i="4"/>
  <c r="BI660" i="4"/>
  <c r="S660" i="4"/>
  <c r="AG660" i="4"/>
  <c r="V660" i="4"/>
  <c r="AD660" i="4"/>
  <c r="AL660" i="4"/>
  <c r="AT660" i="4"/>
  <c r="BB660" i="4"/>
  <c r="BJ660" i="4"/>
  <c r="BQ660" i="4"/>
  <c r="Y660" i="4"/>
  <c r="W660" i="4"/>
  <c r="AE660" i="4"/>
  <c r="AM660" i="4"/>
  <c r="AU660" i="4"/>
  <c r="BC660" i="4"/>
  <c r="BK660" i="4"/>
  <c r="BR660" i="4"/>
  <c r="BM660" i="4"/>
  <c r="X660" i="4"/>
  <c r="AF660" i="4"/>
  <c r="AN660" i="4"/>
  <c r="AV660" i="4"/>
  <c r="BD660" i="4"/>
  <c r="BL660" i="4"/>
  <c r="BS660" i="4"/>
  <c r="BE660" i="4"/>
  <c r="Z652" i="4"/>
  <c r="AH652" i="4"/>
  <c r="AP652" i="4"/>
  <c r="AX652" i="4"/>
  <c r="BF652" i="4"/>
  <c r="BN652" i="4"/>
  <c r="BU652" i="4"/>
  <c r="AA652" i="4"/>
  <c r="AI652" i="4"/>
  <c r="AQ652" i="4"/>
  <c r="AY652" i="4"/>
  <c r="BG652" i="4"/>
  <c r="BO652" i="4"/>
  <c r="AO652" i="4"/>
  <c r="BT652" i="4"/>
  <c r="T652" i="4"/>
  <c r="AB652" i="4"/>
  <c r="AJ652" i="4"/>
  <c r="AR652" i="4"/>
  <c r="AZ652" i="4"/>
  <c r="BH652" i="4"/>
  <c r="BP652" i="4"/>
  <c r="BM652" i="4"/>
  <c r="U652" i="4"/>
  <c r="AC652" i="4"/>
  <c r="AK652" i="4"/>
  <c r="AS652" i="4"/>
  <c r="BA652" i="4"/>
  <c r="BI652" i="4"/>
  <c r="S652" i="4"/>
  <c r="Y652" i="4"/>
  <c r="BE652" i="4"/>
  <c r="V652" i="4"/>
  <c r="AD652" i="4"/>
  <c r="AL652" i="4"/>
  <c r="AT652" i="4"/>
  <c r="BB652" i="4"/>
  <c r="BJ652" i="4"/>
  <c r="BQ652" i="4"/>
  <c r="W652" i="4"/>
  <c r="AE652" i="4"/>
  <c r="AM652" i="4"/>
  <c r="AU652" i="4"/>
  <c r="BC652" i="4"/>
  <c r="BK652" i="4"/>
  <c r="BR652" i="4"/>
  <c r="AW652" i="4"/>
  <c r="X652" i="4"/>
  <c r="AF652" i="4"/>
  <c r="AN652" i="4"/>
  <c r="AV652" i="4"/>
  <c r="BD652" i="4"/>
  <c r="BL652" i="4"/>
  <c r="BS652" i="4"/>
  <c r="AG652" i="4"/>
  <c r="T644" i="4"/>
  <c r="AB644" i="4"/>
  <c r="AJ644" i="4"/>
  <c r="AR644" i="4"/>
  <c r="AZ644" i="4"/>
  <c r="BH644" i="4"/>
  <c r="BP644" i="4"/>
  <c r="U644" i="4"/>
  <c r="AC644" i="4"/>
  <c r="AK644" i="4"/>
  <c r="AS644" i="4"/>
  <c r="BA644" i="4"/>
  <c r="BI644" i="4"/>
  <c r="V644" i="4"/>
  <c r="AD644" i="4"/>
  <c r="AL644" i="4"/>
  <c r="AT644" i="4"/>
  <c r="BB644" i="4"/>
  <c r="BJ644" i="4"/>
  <c r="BQ644" i="4"/>
  <c r="W644" i="4"/>
  <c r="AE644" i="4"/>
  <c r="AM644" i="4"/>
  <c r="AU644" i="4"/>
  <c r="BC644" i="4"/>
  <c r="BK644" i="4"/>
  <c r="BR644" i="4"/>
  <c r="X644" i="4"/>
  <c r="AF644" i="4"/>
  <c r="AN644" i="4"/>
  <c r="AV644" i="4"/>
  <c r="BD644" i="4"/>
  <c r="BL644" i="4"/>
  <c r="BS644" i="4"/>
  <c r="Y644" i="4"/>
  <c r="AG644" i="4"/>
  <c r="AO644" i="4"/>
  <c r="AW644" i="4"/>
  <c r="BE644" i="4"/>
  <c r="BM644" i="4"/>
  <c r="BT644" i="4"/>
  <c r="Z644" i="4"/>
  <c r="BF644" i="4"/>
  <c r="AY644" i="4"/>
  <c r="AA644" i="4"/>
  <c r="BG644" i="4"/>
  <c r="AH644" i="4"/>
  <c r="BN644" i="4"/>
  <c r="AI644" i="4"/>
  <c r="BO644" i="4"/>
  <c r="S644" i="4"/>
  <c r="AP644" i="4"/>
  <c r="BU644" i="4"/>
  <c r="AQ644" i="4"/>
  <c r="AX644" i="4"/>
  <c r="T636" i="4"/>
  <c r="AB636" i="4"/>
  <c r="AJ636" i="4"/>
  <c r="AR636" i="4"/>
  <c r="AZ636" i="4"/>
  <c r="BH636" i="4"/>
  <c r="BP636" i="4"/>
  <c r="U636" i="4"/>
  <c r="AC636" i="4"/>
  <c r="AK636" i="4"/>
  <c r="AS636" i="4"/>
  <c r="BA636" i="4"/>
  <c r="BI636" i="4"/>
  <c r="V636" i="4"/>
  <c r="AD636" i="4"/>
  <c r="AL636" i="4"/>
  <c r="AT636" i="4"/>
  <c r="BB636" i="4"/>
  <c r="BJ636" i="4"/>
  <c r="BQ636" i="4"/>
  <c r="W636" i="4"/>
  <c r="AE636" i="4"/>
  <c r="AM636" i="4"/>
  <c r="AU636" i="4"/>
  <c r="BC636" i="4"/>
  <c r="BK636" i="4"/>
  <c r="BR636" i="4"/>
  <c r="X636" i="4"/>
  <c r="AF636" i="4"/>
  <c r="AN636" i="4"/>
  <c r="AV636" i="4"/>
  <c r="BD636" i="4"/>
  <c r="BL636" i="4"/>
  <c r="BS636" i="4"/>
  <c r="Y636" i="4"/>
  <c r="AG636" i="4"/>
  <c r="AO636" i="4"/>
  <c r="AW636" i="4"/>
  <c r="BE636" i="4"/>
  <c r="BM636" i="4"/>
  <c r="BT636" i="4"/>
  <c r="AX636" i="4"/>
  <c r="AY636" i="4"/>
  <c r="Z636" i="4"/>
  <c r="BF636" i="4"/>
  <c r="AA636" i="4"/>
  <c r="BG636" i="4"/>
  <c r="S636" i="4"/>
  <c r="AH636" i="4"/>
  <c r="BN636" i="4"/>
  <c r="AI636" i="4"/>
  <c r="BO636" i="4"/>
  <c r="AQ636" i="4"/>
  <c r="AP636" i="4"/>
  <c r="BU636" i="4"/>
  <c r="T628" i="4"/>
  <c r="AB628" i="4"/>
  <c r="AJ628" i="4"/>
  <c r="AR628" i="4"/>
  <c r="AZ628" i="4"/>
  <c r="BH628" i="4"/>
  <c r="BP628" i="4"/>
  <c r="U628" i="4"/>
  <c r="AC628" i="4"/>
  <c r="AK628" i="4"/>
  <c r="AS628" i="4"/>
  <c r="BA628" i="4"/>
  <c r="BI628" i="4"/>
  <c r="V628" i="4"/>
  <c r="AD628" i="4"/>
  <c r="AL628" i="4"/>
  <c r="AT628" i="4"/>
  <c r="BB628" i="4"/>
  <c r="BJ628" i="4"/>
  <c r="BQ628" i="4"/>
  <c r="W628" i="4"/>
  <c r="AE628" i="4"/>
  <c r="AM628" i="4"/>
  <c r="AU628" i="4"/>
  <c r="BC628" i="4"/>
  <c r="BK628" i="4"/>
  <c r="BR628" i="4"/>
  <c r="X628" i="4"/>
  <c r="AF628" i="4"/>
  <c r="AN628" i="4"/>
  <c r="AV628" i="4"/>
  <c r="BD628" i="4"/>
  <c r="BL628" i="4"/>
  <c r="BS628" i="4"/>
  <c r="Y628" i="4"/>
  <c r="AG628" i="4"/>
  <c r="AO628" i="4"/>
  <c r="AW628" i="4"/>
  <c r="BE628" i="4"/>
  <c r="BM628" i="4"/>
  <c r="BT628" i="4"/>
  <c r="AP628" i="4"/>
  <c r="BU628" i="4"/>
  <c r="AQ628" i="4"/>
  <c r="BO628" i="4"/>
  <c r="AX628" i="4"/>
  <c r="AY628" i="4"/>
  <c r="S628" i="4"/>
  <c r="Z628" i="4"/>
  <c r="BF628" i="4"/>
  <c r="AA628" i="4"/>
  <c r="BG628" i="4"/>
  <c r="AH628" i="4"/>
  <c r="BN628" i="4"/>
  <c r="AI628" i="4"/>
  <c r="W623" i="4"/>
  <c r="AE623" i="4"/>
  <c r="AM623" i="4"/>
  <c r="AU623" i="4"/>
  <c r="BC623" i="4"/>
  <c r="BK623" i="4"/>
  <c r="BR623" i="4"/>
  <c r="X623" i="4"/>
  <c r="AF623" i="4"/>
  <c r="AN623" i="4"/>
  <c r="AV623" i="4"/>
  <c r="BD623" i="4"/>
  <c r="BL623" i="4"/>
  <c r="BS623" i="4"/>
  <c r="Y623" i="4"/>
  <c r="AG623" i="4"/>
  <c r="AO623" i="4"/>
  <c r="AW623" i="4"/>
  <c r="BE623" i="4"/>
  <c r="BM623" i="4"/>
  <c r="BT623" i="4"/>
  <c r="Z623" i="4"/>
  <c r="AH623" i="4"/>
  <c r="AP623" i="4"/>
  <c r="AX623" i="4"/>
  <c r="BF623" i="4"/>
  <c r="BN623" i="4"/>
  <c r="BU623" i="4"/>
  <c r="AA623" i="4"/>
  <c r="AI623" i="4"/>
  <c r="AQ623" i="4"/>
  <c r="AY623" i="4"/>
  <c r="BG623" i="4"/>
  <c r="BO623" i="4"/>
  <c r="T623" i="4"/>
  <c r="AB623" i="4"/>
  <c r="AJ623" i="4"/>
  <c r="AR623" i="4"/>
  <c r="AZ623" i="4"/>
  <c r="BH623" i="4"/>
  <c r="BP623" i="4"/>
  <c r="AC623" i="4"/>
  <c r="BI623" i="4"/>
  <c r="AD623" i="4"/>
  <c r="BJ623" i="4"/>
  <c r="AK623" i="4"/>
  <c r="BB623" i="4"/>
  <c r="AL623" i="4"/>
  <c r="BQ623" i="4"/>
  <c r="S623" i="4"/>
  <c r="AS623" i="4"/>
  <c r="AT623" i="4"/>
  <c r="U623" i="4"/>
  <c r="BA623" i="4"/>
  <c r="V623" i="4"/>
  <c r="T612" i="4"/>
  <c r="AB612" i="4"/>
  <c r="AJ612" i="4"/>
  <c r="AR612" i="4"/>
  <c r="AZ612" i="4"/>
  <c r="BH612" i="4"/>
  <c r="BP612" i="4"/>
  <c r="U612" i="4"/>
  <c r="AC612" i="4"/>
  <c r="AK612" i="4"/>
  <c r="AS612" i="4"/>
  <c r="BA612" i="4"/>
  <c r="BI612" i="4"/>
  <c r="V612" i="4"/>
  <c r="AD612" i="4"/>
  <c r="AL612" i="4"/>
  <c r="AT612" i="4"/>
  <c r="BB612" i="4"/>
  <c r="BJ612" i="4"/>
  <c r="BQ612" i="4"/>
  <c r="W612" i="4"/>
  <c r="AE612" i="4"/>
  <c r="AM612" i="4"/>
  <c r="AU612" i="4"/>
  <c r="BC612" i="4"/>
  <c r="BK612" i="4"/>
  <c r="BR612" i="4"/>
  <c r="X612" i="4"/>
  <c r="AF612" i="4"/>
  <c r="AN612" i="4"/>
  <c r="AV612" i="4"/>
  <c r="BD612" i="4"/>
  <c r="BL612" i="4"/>
  <c r="BS612" i="4"/>
  <c r="Y612" i="4"/>
  <c r="AG612" i="4"/>
  <c r="AO612" i="4"/>
  <c r="AW612" i="4"/>
  <c r="BE612" i="4"/>
  <c r="BM612" i="4"/>
  <c r="BT612" i="4"/>
  <c r="Z612" i="4"/>
  <c r="BF612" i="4"/>
  <c r="AA612" i="4"/>
  <c r="BG612" i="4"/>
  <c r="AH612" i="4"/>
  <c r="BN612" i="4"/>
  <c r="AI612" i="4"/>
  <c r="BO612" i="4"/>
  <c r="S612" i="4"/>
  <c r="AP612" i="4"/>
  <c r="BU612" i="4"/>
  <c r="AY612" i="4"/>
  <c r="AQ612" i="4"/>
  <c r="AX612" i="4"/>
  <c r="T604" i="4"/>
  <c r="AB604" i="4"/>
  <c r="AJ604" i="4"/>
  <c r="AR604" i="4"/>
  <c r="AZ604" i="4"/>
  <c r="BH604" i="4"/>
  <c r="BP604" i="4"/>
  <c r="U604" i="4"/>
  <c r="AC604" i="4"/>
  <c r="AK604" i="4"/>
  <c r="AS604" i="4"/>
  <c r="BA604" i="4"/>
  <c r="BI604" i="4"/>
  <c r="V604" i="4"/>
  <c r="AD604" i="4"/>
  <c r="AL604" i="4"/>
  <c r="AT604" i="4"/>
  <c r="BB604" i="4"/>
  <c r="BJ604" i="4"/>
  <c r="BQ604" i="4"/>
  <c r="W604" i="4"/>
  <c r="AE604" i="4"/>
  <c r="AM604" i="4"/>
  <c r="AU604" i="4"/>
  <c r="BC604" i="4"/>
  <c r="BK604" i="4"/>
  <c r="BR604" i="4"/>
  <c r="X604" i="4"/>
  <c r="AF604" i="4"/>
  <c r="AN604" i="4"/>
  <c r="AV604" i="4"/>
  <c r="BD604" i="4"/>
  <c r="BL604" i="4"/>
  <c r="BS604" i="4"/>
  <c r="Y604" i="4"/>
  <c r="AG604" i="4"/>
  <c r="AO604" i="4"/>
  <c r="AW604" i="4"/>
  <c r="BE604" i="4"/>
  <c r="BM604" i="4"/>
  <c r="BT604" i="4"/>
  <c r="Z604" i="4"/>
  <c r="AH604" i="4"/>
  <c r="AP604" i="4"/>
  <c r="AX604" i="4"/>
  <c r="BF604" i="4"/>
  <c r="BN604" i="4"/>
  <c r="BU604" i="4"/>
  <c r="AQ604" i="4"/>
  <c r="AY604" i="4"/>
  <c r="BG604" i="4"/>
  <c r="BO604" i="4"/>
  <c r="AI604" i="4"/>
  <c r="AA604" i="4"/>
  <c r="T596" i="4"/>
  <c r="AB596" i="4"/>
  <c r="AJ596" i="4"/>
  <c r="AR596" i="4"/>
  <c r="AZ596" i="4"/>
  <c r="BH596" i="4"/>
  <c r="BP596" i="4"/>
  <c r="U596" i="4"/>
  <c r="AC596" i="4"/>
  <c r="AK596" i="4"/>
  <c r="AS596" i="4"/>
  <c r="BA596" i="4"/>
  <c r="BI596" i="4"/>
  <c r="V596" i="4"/>
  <c r="AD596" i="4"/>
  <c r="AL596" i="4"/>
  <c r="AT596" i="4"/>
  <c r="BB596" i="4"/>
  <c r="BJ596" i="4"/>
  <c r="BQ596" i="4"/>
  <c r="W596" i="4"/>
  <c r="AE596" i="4"/>
  <c r="AM596" i="4"/>
  <c r="AU596" i="4"/>
  <c r="BC596" i="4"/>
  <c r="BK596" i="4"/>
  <c r="BR596" i="4"/>
  <c r="X596" i="4"/>
  <c r="AF596" i="4"/>
  <c r="AN596" i="4"/>
  <c r="AV596" i="4"/>
  <c r="BD596" i="4"/>
  <c r="BL596" i="4"/>
  <c r="BS596" i="4"/>
  <c r="Y596" i="4"/>
  <c r="AG596" i="4"/>
  <c r="AO596" i="4"/>
  <c r="AW596" i="4"/>
  <c r="BE596" i="4"/>
  <c r="BM596" i="4"/>
  <c r="BT596" i="4"/>
  <c r="Z596" i="4"/>
  <c r="AH596" i="4"/>
  <c r="AP596" i="4"/>
  <c r="AX596" i="4"/>
  <c r="BF596" i="4"/>
  <c r="BN596" i="4"/>
  <c r="BU596" i="4"/>
  <c r="AI596" i="4"/>
  <c r="AQ596" i="4"/>
  <c r="AY596" i="4"/>
  <c r="BG596" i="4"/>
  <c r="S596" i="4"/>
  <c r="BO596" i="4"/>
  <c r="AA596" i="4"/>
  <c r="T588" i="4"/>
  <c r="AB588" i="4"/>
  <c r="AJ588" i="4"/>
  <c r="AR588" i="4"/>
  <c r="AZ588" i="4"/>
  <c r="BH588" i="4"/>
  <c r="BP588" i="4"/>
  <c r="U588" i="4"/>
  <c r="AC588" i="4"/>
  <c r="AK588" i="4"/>
  <c r="AS588" i="4"/>
  <c r="BA588" i="4"/>
  <c r="BI588" i="4"/>
  <c r="V588" i="4"/>
  <c r="AD588" i="4"/>
  <c r="AL588" i="4"/>
  <c r="AT588" i="4"/>
  <c r="BB588" i="4"/>
  <c r="BJ588" i="4"/>
  <c r="BQ588" i="4"/>
  <c r="W588" i="4"/>
  <c r="AE588" i="4"/>
  <c r="AM588" i="4"/>
  <c r="AU588" i="4"/>
  <c r="BC588" i="4"/>
  <c r="BK588" i="4"/>
  <c r="BR588" i="4"/>
  <c r="X588" i="4"/>
  <c r="AF588" i="4"/>
  <c r="AN588" i="4"/>
  <c r="AV588" i="4"/>
  <c r="BD588" i="4"/>
  <c r="BL588" i="4"/>
  <c r="BS588" i="4"/>
  <c r="Y588" i="4"/>
  <c r="AG588" i="4"/>
  <c r="AO588" i="4"/>
  <c r="AW588" i="4"/>
  <c r="BE588" i="4"/>
  <c r="BM588" i="4"/>
  <c r="BT588" i="4"/>
  <c r="Z588" i="4"/>
  <c r="AH588" i="4"/>
  <c r="AP588" i="4"/>
  <c r="AX588" i="4"/>
  <c r="BF588" i="4"/>
  <c r="BN588" i="4"/>
  <c r="BU588" i="4"/>
  <c r="AA588" i="4"/>
  <c r="AI588" i="4"/>
  <c r="AQ588" i="4"/>
  <c r="AY588" i="4"/>
  <c r="S588" i="4"/>
  <c r="BG588" i="4"/>
  <c r="BO588" i="4"/>
  <c r="T580" i="4"/>
  <c r="AB580" i="4"/>
  <c r="AJ580" i="4"/>
  <c r="AR580" i="4"/>
  <c r="AZ580" i="4"/>
  <c r="BH580" i="4"/>
  <c r="BP580" i="4"/>
  <c r="U580" i="4"/>
  <c r="AC580" i="4"/>
  <c r="AK580" i="4"/>
  <c r="AS580" i="4"/>
  <c r="BA580" i="4"/>
  <c r="BI580" i="4"/>
  <c r="V580" i="4"/>
  <c r="AD580" i="4"/>
  <c r="AL580" i="4"/>
  <c r="AT580" i="4"/>
  <c r="BB580" i="4"/>
  <c r="BJ580" i="4"/>
  <c r="BQ580" i="4"/>
  <c r="W580" i="4"/>
  <c r="AE580" i="4"/>
  <c r="AM580" i="4"/>
  <c r="AU580" i="4"/>
  <c r="BC580" i="4"/>
  <c r="BK580" i="4"/>
  <c r="BR580" i="4"/>
  <c r="X580" i="4"/>
  <c r="AF580" i="4"/>
  <c r="AN580" i="4"/>
  <c r="AV580" i="4"/>
  <c r="BD580" i="4"/>
  <c r="BL580" i="4"/>
  <c r="BS580" i="4"/>
  <c r="Y580" i="4"/>
  <c r="AG580" i="4"/>
  <c r="AO580" i="4"/>
  <c r="AW580" i="4"/>
  <c r="BE580" i="4"/>
  <c r="BM580" i="4"/>
  <c r="BT580" i="4"/>
  <c r="Z580" i="4"/>
  <c r="AH580" i="4"/>
  <c r="AP580" i="4"/>
  <c r="AX580" i="4"/>
  <c r="BF580" i="4"/>
  <c r="BN580" i="4"/>
  <c r="BU580" i="4"/>
  <c r="AA580" i="4"/>
  <c r="AI580" i="4"/>
  <c r="AQ580" i="4"/>
  <c r="S580" i="4"/>
  <c r="AY580" i="4"/>
  <c r="BG580" i="4"/>
  <c r="BO580" i="4"/>
  <c r="T572" i="4"/>
  <c r="AB572" i="4"/>
  <c r="AJ572" i="4"/>
  <c r="AR572" i="4"/>
  <c r="AZ572" i="4"/>
  <c r="BH572" i="4"/>
  <c r="BP572" i="4"/>
  <c r="U572" i="4"/>
  <c r="AC572" i="4"/>
  <c r="AK572" i="4"/>
  <c r="AS572" i="4"/>
  <c r="BA572" i="4"/>
  <c r="BI572" i="4"/>
  <c r="V572" i="4"/>
  <c r="AD572" i="4"/>
  <c r="AL572" i="4"/>
  <c r="AT572" i="4"/>
  <c r="BB572" i="4"/>
  <c r="BJ572" i="4"/>
  <c r="BQ572" i="4"/>
  <c r="W572" i="4"/>
  <c r="AE572" i="4"/>
  <c r="AM572" i="4"/>
  <c r="AU572" i="4"/>
  <c r="BC572" i="4"/>
  <c r="BK572" i="4"/>
  <c r="BR572" i="4"/>
  <c r="X572" i="4"/>
  <c r="AF572" i="4"/>
  <c r="AN572" i="4"/>
  <c r="AV572" i="4"/>
  <c r="BD572" i="4"/>
  <c r="BL572" i="4"/>
  <c r="BS572" i="4"/>
  <c r="Y572" i="4"/>
  <c r="AG572" i="4"/>
  <c r="AO572" i="4"/>
  <c r="AW572" i="4"/>
  <c r="BE572" i="4"/>
  <c r="BM572" i="4"/>
  <c r="BT572" i="4"/>
  <c r="Z572" i="4"/>
  <c r="AH572" i="4"/>
  <c r="AP572" i="4"/>
  <c r="AX572" i="4"/>
  <c r="BF572" i="4"/>
  <c r="BN572" i="4"/>
  <c r="BU572" i="4"/>
  <c r="BO572" i="4"/>
  <c r="AA572" i="4"/>
  <c r="AI572" i="4"/>
  <c r="S572" i="4"/>
  <c r="AQ572" i="4"/>
  <c r="AY572" i="4"/>
  <c r="BG572" i="4"/>
  <c r="T564" i="4"/>
  <c r="AB564" i="4"/>
  <c r="AJ564" i="4"/>
  <c r="AR564" i="4"/>
  <c r="AZ564" i="4"/>
  <c r="BH564" i="4"/>
  <c r="BP564" i="4"/>
  <c r="U564" i="4"/>
  <c r="AC564" i="4"/>
  <c r="AK564" i="4"/>
  <c r="AS564" i="4"/>
  <c r="BA564" i="4"/>
  <c r="BI564" i="4"/>
  <c r="V564" i="4"/>
  <c r="AD564" i="4"/>
  <c r="AL564" i="4"/>
  <c r="AT564" i="4"/>
  <c r="BB564" i="4"/>
  <c r="BJ564" i="4"/>
  <c r="BQ564" i="4"/>
  <c r="W564" i="4"/>
  <c r="AE564" i="4"/>
  <c r="AM564" i="4"/>
  <c r="AU564" i="4"/>
  <c r="BC564" i="4"/>
  <c r="BK564" i="4"/>
  <c r="BR564" i="4"/>
  <c r="X564" i="4"/>
  <c r="AF564" i="4"/>
  <c r="AN564" i="4"/>
  <c r="AV564" i="4"/>
  <c r="BD564" i="4"/>
  <c r="BL564" i="4"/>
  <c r="BS564" i="4"/>
  <c r="Y564" i="4"/>
  <c r="AG564" i="4"/>
  <c r="AO564" i="4"/>
  <c r="AW564" i="4"/>
  <c r="BE564" i="4"/>
  <c r="BM564" i="4"/>
  <c r="BT564" i="4"/>
  <c r="Z564" i="4"/>
  <c r="AH564" i="4"/>
  <c r="AP564" i="4"/>
  <c r="AX564" i="4"/>
  <c r="BF564" i="4"/>
  <c r="BN564" i="4"/>
  <c r="BU564" i="4"/>
  <c r="BO564" i="4"/>
  <c r="AA564" i="4"/>
  <c r="S564" i="4"/>
  <c r="BG564" i="4"/>
  <c r="AI564" i="4"/>
  <c r="AQ564" i="4"/>
  <c r="AY564" i="4"/>
  <c r="Y544" i="4"/>
  <c r="AG544" i="4"/>
  <c r="AO544" i="4"/>
  <c r="AW544" i="4"/>
  <c r="BE544" i="4"/>
  <c r="BM544" i="4"/>
  <c r="BT544" i="4"/>
  <c r="Z544" i="4"/>
  <c r="AH544" i="4"/>
  <c r="AP544" i="4"/>
  <c r="AX544" i="4"/>
  <c r="BF544" i="4"/>
  <c r="BN544" i="4"/>
  <c r="BU544" i="4"/>
  <c r="AA544" i="4"/>
  <c r="AI544" i="4"/>
  <c r="AQ544" i="4"/>
  <c r="AY544" i="4"/>
  <c r="BG544" i="4"/>
  <c r="BO544" i="4"/>
  <c r="T544" i="4"/>
  <c r="AB544" i="4"/>
  <c r="AJ544" i="4"/>
  <c r="AR544" i="4"/>
  <c r="AZ544" i="4"/>
  <c r="BH544" i="4"/>
  <c r="BP544" i="4"/>
  <c r="U544" i="4"/>
  <c r="AC544" i="4"/>
  <c r="AK544" i="4"/>
  <c r="AS544" i="4"/>
  <c r="BA544" i="4"/>
  <c r="BI544" i="4"/>
  <c r="V544" i="4"/>
  <c r="AD544" i="4"/>
  <c r="AL544" i="4"/>
  <c r="AT544" i="4"/>
  <c r="BB544" i="4"/>
  <c r="BJ544" i="4"/>
  <c r="BQ544" i="4"/>
  <c r="AU544" i="4"/>
  <c r="AV544" i="4"/>
  <c r="W544" i="4"/>
  <c r="BC544" i="4"/>
  <c r="X544" i="4"/>
  <c r="BD544" i="4"/>
  <c r="AE544" i="4"/>
  <c r="BK544" i="4"/>
  <c r="AF544" i="4"/>
  <c r="BL544" i="4"/>
  <c r="AM544" i="4"/>
  <c r="BR544" i="4"/>
  <c r="S544" i="4"/>
  <c r="AN544" i="4"/>
  <c r="BS544" i="4"/>
  <c r="V557" i="4"/>
  <c r="AD557" i="4"/>
  <c r="AL557" i="4"/>
  <c r="AT557" i="4"/>
  <c r="BB557" i="4"/>
  <c r="BJ557" i="4"/>
  <c r="BQ557" i="4"/>
  <c r="W557" i="4"/>
  <c r="AE557" i="4"/>
  <c r="AM557" i="4"/>
  <c r="AU557" i="4"/>
  <c r="BC557" i="4"/>
  <c r="BK557" i="4"/>
  <c r="BR557" i="4"/>
  <c r="X557" i="4"/>
  <c r="AF557" i="4"/>
  <c r="AN557" i="4"/>
  <c r="AV557" i="4"/>
  <c r="BD557" i="4"/>
  <c r="BL557" i="4"/>
  <c r="BS557" i="4"/>
  <c r="Y557" i="4"/>
  <c r="AG557" i="4"/>
  <c r="AO557" i="4"/>
  <c r="AW557" i="4"/>
  <c r="BE557" i="4"/>
  <c r="BM557" i="4"/>
  <c r="BT557" i="4"/>
  <c r="Z557" i="4"/>
  <c r="AH557" i="4"/>
  <c r="AP557" i="4"/>
  <c r="AX557" i="4"/>
  <c r="BF557" i="4"/>
  <c r="BN557" i="4"/>
  <c r="BU557" i="4"/>
  <c r="AA557" i="4"/>
  <c r="AI557" i="4"/>
  <c r="AQ557" i="4"/>
  <c r="AY557" i="4"/>
  <c r="BG557" i="4"/>
  <c r="BO557" i="4"/>
  <c r="AJ557" i="4"/>
  <c r="BP557" i="4"/>
  <c r="AK557" i="4"/>
  <c r="AR557" i="4"/>
  <c r="AS557" i="4"/>
  <c r="T557" i="4"/>
  <c r="AZ557" i="4"/>
  <c r="U557" i="4"/>
  <c r="BA557" i="4"/>
  <c r="AB557" i="4"/>
  <c r="BH557" i="4"/>
  <c r="AC557" i="4"/>
  <c r="BI557" i="4"/>
  <c r="S557" i="4"/>
  <c r="U540" i="4"/>
  <c r="AC540" i="4"/>
  <c r="AK540" i="4"/>
  <c r="AS540" i="4"/>
  <c r="BA540" i="4"/>
  <c r="BI540" i="4"/>
  <c r="V540" i="4"/>
  <c r="AD540" i="4"/>
  <c r="AL540" i="4"/>
  <c r="AT540" i="4"/>
  <c r="BB540" i="4"/>
  <c r="BJ540" i="4"/>
  <c r="BQ540" i="4"/>
  <c r="W540" i="4"/>
  <c r="AE540" i="4"/>
  <c r="AM540" i="4"/>
  <c r="AU540" i="4"/>
  <c r="BC540" i="4"/>
  <c r="BK540" i="4"/>
  <c r="BR540" i="4"/>
  <c r="X540" i="4"/>
  <c r="AF540" i="4"/>
  <c r="AN540" i="4"/>
  <c r="AV540" i="4"/>
  <c r="BD540" i="4"/>
  <c r="BL540" i="4"/>
  <c r="BS540" i="4"/>
  <c r="Y540" i="4"/>
  <c r="AG540" i="4"/>
  <c r="AO540" i="4"/>
  <c r="AW540" i="4"/>
  <c r="BE540" i="4"/>
  <c r="BM540" i="4"/>
  <c r="BT540" i="4"/>
  <c r="Z540" i="4"/>
  <c r="AH540" i="4"/>
  <c r="AP540" i="4"/>
  <c r="AX540" i="4"/>
  <c r="BF540" i="4"/>
  <c r="BN540" i="4"/>
  <c r="BU540" i="4"/>
  <c r="AQ540" i="4"/>
  <c r="AR540" i="4"/>
  <c r="AY540" i="4"/>
  <c r="T540" i="4"/>
  <c r="AZ540" i="4"/>
  <c r="AA540" i="4"/>
  <c r="BG540" i="4"/>
  <c r="AB540" i="4"/>
  <c r="BH540" i="4"/>
  <c r="AI540" i="4"/>
  <c r="BO540" i="4"/>
  <c r="S540" i="4"/>
  <c r="AJ540" i="4"/>
  <c r="BP540" i="4"/>
  <c r="Y521" i="4"/>
  <c r="AG521" i="4"/>
  <c r="AO521" i="4"/>
  <c r="AW521" i="4"/>
  <c r="BE521" i="4"/>
  <c r="BM521" i="4"/>
  <c r="BT521" i="4"/>
  <c r="Z521" i="4"/>
  <c r="AH521" i="4"/>
  <c r="AP521" i="4"/>
  <c r="AX521" i="4"/>
  <c r="BF521" i="4"/>
  <c r="BN521" i="4"/>
  <c r="BU521" i="4"/>
  <c r="AA521" i="4"/>
  <c r="AI521" i="4"/>
  <c r="AQ521" i="4"/>
  <c r="AY521" i="4"/>
  <c r="BG521" i="4"/>
  <c r="BO521" i="4"/>
  <c r="T521" i="4"/>
  <c r="AB521" i="4"/>
  <c r="AJ521" i="4"/>
  <c r="AR521" i="4"/>
  <c r="AZ521" i="4"/>
  <c r="BH521" i="4"/>
  <c r="BP521" i="4"/>
  <c r="U521" i="4"/>
  <c r="AC521" i="4"/>
  <c r="AK521" i="4"/>
  <c r="AS521" i="4"/>
  <c r="BA521" i="4"/>
  <c r="BI521" i="4"/>
  <c r="W521" i="4"/>
  <c r="AE521" i="4"/>
  <c r="AM521" i="4"/>
  <c r="AU521" i="4"/>
  <c r="BC521" i="4"/>
  <c r="BK521" i="4"/>
  <c r="BR521" i="4"/>
  <c r="AT521" i="4"/>
  <c r="AV521" i="4"/>
  <c r="V521" i="4"/>
  <c r="BB521" i="4"/>
  <c r="X521" i="4"/>
  <c r="BD521" i="4"/>
  <c r="AD521" i="4"/>
  <c r="BJ521" i="4"/>
  <c r="AF521" i="4"/>
  <c r="BL521" i="4"/>
  <c r="AL521" i="4"/>
  <c r="AN521" i="4"/>
  <c r="BQ521" i="4"/>
  <c r="S521" i="4"/>
  <c r="BS521" i="4"/>
  <c r="W527" i="4"/>
  <c r="AE527" i="4"/>
  <c r="AM527" i="4"/>
  <c r="AU527" i="4"/>
  <c r="BC527" i="4"/>
  <c r="BK527" i="4"/>
  <c r="BR527" i="4"/>
  <c r="X527" i="4"/>
  <c r="AF527" i="4"/>
  <c r="AN527" i="4"/>
  <c r="AV527" i="4"/>
  <c r="BD527" i="4"/>
  <c r="BL527" i="4"/>
  <c r="BS527" i="4"/>
  <c r="Y527" i="4"/>
  <c r="AG527" i="4"/>
  <c r="AO527" i="4"/>
  <c r="AW527" i="4"/>
  <c r="BE527" i="4"/>
  <c r="BM527" i="4"/>
  <c r="BT527" i="4"/>
  <c r="Z527" i="4"/>
  <c r="AH527" i="4"/>
  <c r="AP527" i="4"/>
  <c r="AX527" i="4"/>
  <c r="BF527" i="4"/>
  <c r="BN527" i="4"/>
  <c r="BU527" i="4"/>
  <c r="AA527" i="4"/>
  <c r="AI527" i="4"/>
  <c r="AQ527" i="4"/>
  <c r="AY527" i="4"/>
  <c r="BG527" i="4"/>
  <c r="BO527" i="4"/>
  <c r="U527" i="4"/>
  <c r="AC527" i="4"/>
  <c r="AK527" i="4"/>
  <c r="AS527" i="4"/>
  <c r="BA527" i="4"/>
  <c r="BI527" i="4"/>
  <c r="AJ527" i="4"/>
  <c r="BP527" i="4"/>
  <c r="AL527" i="4"/>
  <c r="BQ527" i="4"/>
  <c r="AR527" i="4"/>
  <c r="AT527" i="4"/>
  <c r="T527" i="4"/>
  <c r="AZ527" i="4"/>
  <c r="V527" i="4"/>
  <c r="BB527" i="4"/>
  <c r="AB527" i="4"/>
  <c r="AD527" i="4"/>
  <c r="BH527" i="4"/>
  <c r="BJ527" i="4"/>
  <c r="S527" i="4"/>
  <c r="T516" i="4"/>
  <c r="AB516" i="4"/>
  <c r="AJ516" i="4"/>
  <c r="AR516" i="4"/>
  <c r="AZ516" i="4"/>
  <c r="BH516" i="4"/>
  <c r="BP516" i="4"/>
  <c r="U516" i="4"/>
  <c r="AC516" i="4"/>
  <c r="AK516" i="4"/>
  <c r="AS516" i="4"/>
  <c r="BA516" i="4"/>
  <c r="BI516" i="4"/>
  <c r="V516" i="4"/>
  <c r="AD516" i="4"/>
  <c r="AL516" i="4"/>
  <c r="AT516" i="4"/>
  <c r="BB516" i="4"/>
  <c r="BJ516" i="4"/>
  <c r="BQ516" i="4"/>
  <c r="W516" i="4"/>
  <c r="AE516" i="4"/>
  <c r="AM516" i="4"/>
  <c r="AU516" i="4"/>
  <c r="BC516" i="4"/>
  <c r="BK516" i="4"/>
  <c r="BR516" i="4"/>
  <c r="X516" i="4"/>
  <c r="AF516" i="4"/>
  <c r="AN516" i="4"/>
  <c r="AV516" i="4"/>
  <c r="BD516" i="4"/>
  <c r="BL516" i="4"/>
  <c r="BS516" i="4"/>
  <c r="Z516" i="4"/>
  <c r="AH516" i="4"/>
  <c r="AP516" i="4"/>
  <c r="AX516" i="4"/>
  <c r="BF516" i="4"/>
  <c r="BN516" i="4"/>
  <c r="BU516" i="4"/>
  <c r="AG516" i="4"/>
  <c r="BM516" i="4"/>
  <c r="AI516" i="4"/>
  <c r="BO516" i="4"/>
  <c r="AO516" i="4"/>
  <c r="BT516" i="4"/>
  <c r="AQ516" i="4"/>
  <c r="AW516" i="4"/>
  <c r="AY516" i="4"/>
  <c r="Y516" i="4"/>
  <c r="AA516" i="4"/>
  <c r="BE516" i="4"/>
  <c r="BG516" i="4"/>
  <c r="S516" i="4"/>
  <c r="T508" i="4"/>
  <c r="AB508" i="4"/>
  <c r="AJ508" i="4"/>
  <c r="AR508" i="4"/>
  <c r="AZ508" i="4"/>
  <c r="BH508" i="4"/>
  <c r="BP508" i="4"/>
  <c r="U508" i="4"/>
  <c r="AC508" i="4"/>
  <c r="AK508" i="4"/>
  <c r="AS508" i="4"/>
  <c r="BA508" i="4"/>
  <c r="BI508" i="4"/>
  <c r="V508" i="4"/>
  <c r="AD508" i="4"/>
  <c r="AL508" i="4"/>
  <c r="AT508" i="4"/>
  <c r="BB508" i="4"/>
  <c r="BJ508" i="4"/>
  <c r="BQ508" i="4"/>
  <c r="W508" i="4"/>
  <c r="AE508" i="4"/>
  <c r="AM508" i="4"/>
  <c r="AU508" i="4"/>
  <c r="BC508" i="4"/>
  <c r="BK508" i="4"/>
  <c r="BR508" i="4"/>
  <c r="X508" i="4"/>
  <c r="AF508" i="4"/>
  <c r="AN508" i="4"/>
  <c r="AV508" i="4"/>
  <c r="BD508" i="4"/>
  <c r="BL508" i="4"/>
  <c r="BS508" i="4"/>
  <c r="Z508" i="4"/>
  <c r="AH508" i="4"/>
  <c r="AP508" i="4"/>
  <c r="AX508" i="4"/>
  <c r="BF508" i="4"/>
  <c r="BN508" i="4"/>
  <c r="BU508" i="4"/>
  <c r="Y508" i="4"/>
  <c r="BE508" i="4"/>
  <c r="AA508" i="4"/>
  <c r="BG508" i="4"/>
  <c r="AG508" i="4"/>
  <c r="BM508" i="4"/>
  <c r="AI508" i="4"/>
  <c r="BO508" i="4"/>
  <c r="AO508" i="4"/>
  <c r="BT508" i="4"/>
  <c r="AQ508" i="4"/>
  <c r="AW508" i="4"/>
  <c r="AY508" i="4"/>
  <c r="S508" i="4"/>
  <c r="T500" i="4"/>
  <c r="AB500" i="4"/>
  <c r="AJ500" i="4"/>
  <c r="AR500" i="4"/>
  <c r="AZ500" i="4"/>
  <c r="BH500" i="4"/>
  <c r="BP500" i="4"/>
  <c r="U500" i="4"/>
  <c r="AC500" i="4"/>
  <c r="AK500" i="4"/>
  <c r="AS500" i="4"/>
  <c r="BA500" i="4"/>
  <c r="BI500" i="4"/>
  <c r="V500" i="4"/>
  <c r="AD500" i="4"/>
  <c r="AL500" i="4"/>
  <c r="AT500" i="4"/>
  <c r="BB500" i="4"/>
  <c r="BJ500" i="4"/>
  <c r="BQ500" i="4"/>
  <c r="W500" i="4"/>
  <c r="AE500" i="4"/>
  <c r="AM500" i="4"/>
  <c r="AU500" i="4"/>
  <c r="BC500" i="4"/>
  <c r="BK500" i="4"/>
  <c r="BR500" i="4"/>
  <c r="X500" i="4"/>
  <c r="AF500" i="4"/>
  <c r="AN500" i="4"/>
  <c r="AV500" i="4"/>
  <c r="BD500" i="4"/>
  <c r="BL500" i="4"/>
  <c r="BS500" i="4"/>
  <c r="Z500" i="4"/>
  <c r="AH500" i="4"/>
  <c r="AP500" i="4"/>
  <c r="AX500" i="4"/>
  <c r="BF500" i="4"/>
  <c r="BN500" i="4"/>
  <c r="BU500" i="4"/>
  <c r="AW500" i="4"/>
  <c r="AY500" i="4"/>
  <c r="Y500" i="4"/>
  <c r="BE500" i="4"/>
  <c r="AA500" i="4"/>
  <c r="BG500" i="4"/>
  <c r="AG500" i="4"/>
  <c r="BM500" i="4"/>
  <c r="AI500" i="4"/>
  <c r="BO500" i="4"/>
  <c r="AO500" i="4"/>
  <c r="AQ500" i="4"/>
  <c r="BT500" i="4"/>
  <c r="S500" i="4"/>
  <c r="T492" i="4"/>
  <c r="AB492" i="4"/>
  <c r="AJ492" i="4"/>
  <c r="AR492" i="4"/>
  <c r="AZ492" i="4"/>
  <c r="BH492" i="4"/>
  <c r="BP492" i="4"/>
  <c r="U492" i="4"/>
  <c r="AC492" i="4"/>
  <c r="AK492" i="4"/>
  <c r="AS492" i="4"/>
  <c r="BA492" i="4"/>
  <c r="BI492" i="4"/>
  <c r="V492" i="4"/>
  <c r="AD492" i="4"/>
  <c r="AL492" i="4"/>
  <c r="AT492" i="4"/>
  <c r="BB492" i="4"/>
  <c r="BJ492" i="4"/>
  <c r="BQ492" i="4"/>
  <c r="W492" i="4"/>
  <c r="AE492" i="4"/>
  <c r="AM492" i="4"/>
  <c r="AU492" i="4"/>
  <c r="BC492" i="4"/>
  <c r="BK492" i="4"/>
  <c r="BR492" i="4"/>
  <c r="X492" i="4"/>
  <c r="AF492" i="4"/>
  <c r="AN492" i="4"/>
  <c r="AV492" i="4"/>
  <c r="BD492" i="4"/>
  <c r="BL492" i="4"/>
  <c r="BS492" i="4"/>
  <c r="Z492" i="4"/>
  <c r="AH492" i="4"/>
  <c r="AP492" i="4"/>
  <c r="AX492" i="4"/>
  <c r="BF492" i="4"/>
  <c r="BN492" i="4"/>
  <c r="BU492" i="4"/>
  <c r="AO492" i="4"/>
  <c r="BT492" i="4"/>
  <c r="AQ492" i="4"/>
  <c r="AW492" i="4"/>
  <c r="AY492" i="4"/>
  <c r="Y492" i="4"/>
  <c r="BE492" i="4"/>
  <c r="AA492" i="4"/>
  <c r="BG492" i="4"/>
  <c r="AG492" i="4"/>
  <c r="AI492" i="4"/>
  <c r="BM492" i="4"/>
  <c r="BO492" i="4"/>
  <c r="S492" i="4"/>
  <c r="T484" i="4"/>
  <c r="AB484" i="4"/>
  <c r="AJ484" i="4"/>
  <c r="AR484" i="4"/>
  <c r="AZ484" i="4"/>
  <c r="BH484" i="4"/>
  <c r="BP484" i="4"/>
  <c r="U484" i="4"/>
  <c r="AC484" i="4"/>
  <c r="AK484" i="4"/>
  <c r="AS484" i="4"/>
  <c r="BA484" i="4"/>
  <c r="BI484" i="4"/>
  <c r="V484" i="4"/>
  <c r="AD484" i="4"/>
  <c r="AL484" i="4"/>
  <c r="AT484" i="4"/>
  <c r="BB484" i="4"/>
  <c r="BJ484" i="4"/>
  <c r="BQ484" i="4"/>
  <c r="W484" i="4"/>
  <c r="AE484" i="4"/>
  <c r="AM484" i="4"/>
  <c r="AU484" i="4"/>
  <c r="BC484" i="4"/>
  <c r="BK484" i="4"/>
  <c r="BR484" i="4"/>
  <c r="X484" i="4"/>
  <c r="AF484" i="4"/>
  <c r="AN484" i="4"/>
  <c r="AV484" i="4"/>
  <c r="BD484" i="4"/>
  <c r="BL484" i="4"/>
  <c r="BS484" i="4"/>
  <c r="Z484" i="4"/>
  <c r="AH484" i="4"/>
  <c r="AP484" i="4"/>
  <c r="AX484" i="4"/>
  <c r="BF484" i="4"/>
  <c r="BN484" i="4"/>
  <c r="BU484" i="4"/>
  <c r="AG484" i="4"/>
  <c r="BM484" i="4"/>
  <c r="AI484" i="4"/>
  <c r="BO484" i="4"/>
  <c r="AO484" i="4"/>
  <c r="BT484" i="4"/>
  <c r="AQ484" i="4"/>
  <c r="AW484" i="4"/>
  <c r="AY484" i="4"/>
  <c r="Y484" i="4"/>
  <c r="AA484" i="4"/>
  <c r="BE484" i="4"/>
  <c r="BG484" i="4"/>
  <c r="S484" i="4"/>
  <c r="T476" i="4"/>
  <c r="AB476" i="4"/>
  <c r="AJ476" i="4"/>
  <c r="AR476" i="4"/>
  <c r="AZ476" i="4"/>
  <c r="BH476" i="4"/>
  <c r="BP476" i="4"/>
  <c r="U476" i="4"/>
  <c r="AC476" i="4"/>
  <c r="AK476" i="4"/>
  <c r="AS476" i="4"/>
  <c r="BA476" i="4"/>
  <c r="BI476" i="4"/>
  <c r="V476" i="4"/>
  <c r="AD476" i="4"/>
  <c r="AL476" i="4"/>
  <c r="AT476" i="4"/>
  <c r="BB476" i="4"/>
  <c r="BJ476" i="4"/>
  <c r="BQ476" i="4"/>
  <c r="W476" i="4"/>
  <c r="AE476" i="4"/>
  <c r="AM476" i="4"/>
  <c r="AU476" i="4"/>
  <c r="BC476" i="4"/>
  <c r="BK476" i="4"/>
  <c r="BR476" i="4"/>
  <c r="X476" i="4"/>
  <c r="AF476" i="4"/>
  <c r="AN476" i="4"/>
  <c r="AV476" i="4"/>
  <c r="BD476" i="4"/>
  <c r="BL476" i="4"/>
  <c r="BS476" i="4"/>
  <c r="Z476" i="4"/>
  <c r="AH476" i="4"/>
  <c r="AP476" i="4"/>
  <c r="AX476" i="4"/>
  <c r="BF476" i="4"/>
  <c r="BN476" i="4"/>
  <c r="BU476" i="4"/>
  <c r="Y476" i="4"/>
  <c r="BE476" i="4"/>
  <c r="AA476" i="4"/>
  <c r="BG476" i="4"/>
  <c r="AG476" i="4"/>
  <c r="BM476" i="4"/>
  <c r="AI476" i="4"/>
  <c r="BO476" i="4"/>
  <c r="AO476" i="4"/>
  <c r="BT476" i="4"/>
  <c r="AQ476" i="4"/>
  <c r="AW476" i="4"/>
  <c r="AY476" i="4"/>
  <c r="S476" i="4"/>
  <c r="Z468" i="4"/>
  <c r="AH468" i="4"/>
  <c r="AP468" i="4"/>
  <c r="AX468" i="4"/>
  <c r="BF468" i="4"/>
  <c r="BN468" i="4"/>
  <c r="BU468" i="4"/>
  <c r="AA468" i="4"/>
  <c r="AI468" i="4"/>
  <c r="AQ468" i="4"/>
  <c r="AY468" i="4"/>
  <c r="BG468" i="4"/>
  <c r="BO468" i="4"/>
  <c r="T468" i="4"/>
  <c r="AB468" i="4"/>
  <c r="AJ468" i="4"/>
  <c r="AR468" i="4"/>
  <c r="AZ468" i="4"/>
  <c r="BH468" i="4"/>
  <c r="BP468" i="4"/>
  <c r="U468" i="4"/>
  <c r="AC468" i="4"/>
  <c r="AK468" i="4"/>
  <c r="AS468" i="4"/>
  <c r="BA468" i="4"/>
  <c r="BI468" i="4"/>
  <c r="V468" i="4"/>
  <c r="AD468" i="4"/>
  <c r="AL468" i="4"/>
  <c r="AT468" i="4"/>
  <c r="BB468" i="4"/>
  <c r="BJ468" i="4"/>
  <c r="BQ468" i="4"/>
  <c r="AE468" i="4"/>
  <c r="AW468" i="4"/>
  <c r="BS468" i="4"/>
  <c r="AF468" i="4"/>
  <c r="BC468" i="4"/>
  <c r="BT468" i="4"/>
  <c r="AG468" i="4"/>
  <c r="BD468" i="4"/>
  <c r="AM468" i="4"/>
  <c r="BE468" i="4"/>
  <c r="AN468" i="4"/>
  <c r="BK468" i="4"/>
  <c r="X468" i="4"/>
  <c r="AU468" i="4"/>
  <c r="BM468" i="4"/>
  <c r="W468" i="4"/>
  <c r="Y468" i="4"/>
  <c r="AO468" i="4"/>
  <c r="AV468" i="4"/>
  <c r="BL468" i="4"/>
  <c r="BR468" i="4"/>
  <c r="S468" i="4"/>
  <c r="Z460" i="4"/>
  <c r="AH460" i="4"/>
  <c r="AP460" i="4"/>
  <c r="AX460" i="4"/>
  <c r="BF460" i="4"/>
  <c r="BN460" i="4"/>
  <c r="BU460" i="4"/>
  <c r="AA460" i="4"/>
  <c r="AI460" i="4"/>
  <c r="AQ460" i="4"/>
  <c r="AY460" i="4"/>
  <c r="BG460" i="4"/>
  <c r="BO460" i="4"/>
  <c r="T460" i="4"/>
  <c r="AB460" i="4"/>
  <c r="AJ460" i="4"/>
  <c r="AR460" i="4"/>
  <c r="AZ460" i="4"/>
  <c r="BH460" i="4"/>
  <c r="BP460" i="4"/>
  <c r="U460" i="4"/>
  <c r="AC460" i="4"/>
  <c r="AK460" i="4"/>
  <c r="AS460" i="4"/>
  <c r="BA460" i="4"/>
  <c r="BI460" i="4"/>
  <c r="V460" i="4"/>
  <c r="AD460" i="4"/>
  <c r="AL460" i="4"/>
  <c r="AT460" i="4"/>
  <c r="BB460" i="4"/>
  <c r="BJ460" i="4"/>
  <c r="BQ460" i="4"/>
  <c r="W460" i="4"/>
  <c r="AO460" i="4"/>
  <c r="BL460" i="4"/>
  <c r="X460" i="4"/>
  <c r="AU460" i="4"/>
  <c r="BM460" i="4"/>
  <c r="Y460" i="4"/>
  <c r="AV460" i="4"/>
  <c r="BR460" i="4"/>
  <c r="AE460" i="4"/>
  <c r="AW460" i="4"/>
  <c r="BS460" i="4"/>
  <c r="AF460" i="4"/>
  <c r="BC460" i="4"/>
  <c r="BT460" i="4"/>
  <c r="AM460" i="4"/>
  <c r="BE460" i="4"/>
  <c r="AG460" i="4"/>
  <c r="AN460" i="4"/>
  <c r="BD460" i="4"/>
  <c r="BK460" i="4"/>
  <c r="S460" i="4"/>
  <c r="Z452" i="4"/>
  <c r="AH452" i="4"/>
  <c r="AP452" i="4"/>
  <c r="AX452" i="4"/>
  <c r="BF452" i="4"/>
  <c r="BN452" i="4"/>
  <c r="BU452" i="4"/>
  <c r="AA452" i="4"/>
  <c r="AI452" i="4"/>
  <c r="AQ452" i="4"/>
  <c r="AY452" i="4"/>
  <c r="BG452" i="4"/>
  <c r="BO452" i="4"/>
  <c r="T452" i="4"/>
  <c r="AB452" i="4"/>
  <c r="AJ452" i="4"/>
  <c r="AR452" i="4"/>
  <c r="AZ452" i="4"/>
  <c r="BH452" i="4"/>
  <c r="BP452" i="4"/>
  <c r="U452" i="4"/>
  <c r="AC452" i="4"/>
  <c r="AK452" i="4"/>
  <c r="AS452" i="4"/>
  <c r="BA452" i="4"/>
  <c r="BI452" i="4"/>
  <c r="V452" i="4"/>
  <c r="AD452" i="4"/>
  <c r="AL452" i="4"/>
  <c r="AT452" i="4"/>
  <c r="BB452" i="4"/>
  <c r="BJ452" i="4"/>
  <c r="BQ452" i="4"/>
  <c r="AG452" i="4"/>
  <c r="BD452" i="4"/>
  <c r="AM452" i="4"/>
  <c r="BE452" i="4"/>
  <c r="AN452" i="4"/>
  <c r="BK452" i="4"/>
  <c r="W452" i="4"/>
  <c r="AO452" i="4"/>
  <c r="BL452" i="4"/>
  <c r="X452" i="4"/>
  <c r="AU452" i="4"/>
  <c r="BM452" i="4"/>
  <c r="AE452" i="4"/>
  <c r="AW452" i="4"/>
  <c r="BS452" i="4"/>
  <c r="AV452" i="4"/>
  <c r="BC452" i="4"/>
  <c r="BR452" i="4"/>
  <c r="BT452" i="4"/>
  <c r="Y452" i="4"/>
  <c r="AF452" i="4"/>
  <c r="S452" i="4"/>
  <c r="Z444" i="4"/>
  <c r="AH444" i="4"/>
  <c r="AP444" i="4"/>
  <c r="AX444" i="4"/>
  <c r="BF444" i="4"/>
  <c r="BN444" i="4"/>
  <c r="BU444" i="4"/>
  <c r="AA444" i="4"/>
  <c r="AI444" i="4"/>
  <c r="AQ444" i="4"/>
  <c r="AY444" i="4"/>
  <c r="BG444" i="4"/>
  <c r="BO444" i="4"/>
  <c r="T444" i="4"/>
  <c r="AB444" i="4"/>
  <c r="AJ444" i="4"/>
  <c r="AR444" i="4"/>
  <c r="AZ444" i="4"/>
  <c r="BH444" i="4"/>
  <c r="BP444" i="4"/>
  <c r="U444" i="4"/>
  <c r="AC444" i="4"/>
  <c r="AK444" i="4"/>
  <c r="AS444" i="4"/>
  <c r="BA444" i="4"/>
  <c r="BI444" i="4"/>
  <c r="V444" i="4"/>
  <c r="AD444" i="4"/>
  <c r="AL444" i="4"/>
  <c r="AT444" i="4"/>
  <c r="BB444" i="4"/>
  <c r="BJ444" i="4"/>
  <c r="BQ444" i="4"/>
  <c r="Y444" i="4"/>
  <c r="AV444" i="4"/>
  <c r="BR444" i="4"/>
  <c r="AE444" i="4"/>
  <c r="AW444" i="4"/>
  <c r="BS444" i="4"/>
  <c r="AF444" i="4"/>
  <c r="BC444" i="4"/>
  <c r="BT444" i="4"/>
  <c r="AG444" i="4"/>
  <c r="BD444" i="4"/>
  <c r="AM444" i="4"/>
  <c r="BE444" i="4"/>
  <c r="W444" i="4"/>
  <c r="AO444" i="4"/>
  <c r="BL444" i="4"/>
  <c r="BK444" i="4"/>
  <c r="BM444" i="4"/>
  <c r="X444" i="4"/>
  <c r="AN444" i="4"/>
  <c r="AU444" i="4"/>
  <c r="S444" i="4"/>
  <c r="Z436" i="4"/>
  <c r="AH436" i="4"/>
  <c r="AP436" i="4"/>
  <c r="AX436" i="4"/>
  <c r="BF436" i="4"/>
  <c r="BN436" i="4"/>
  <c r="BU436" i="4"/>
  <c r="AA436" i="4"/>
  <c r="AI436" i="4"/>
  <c r="AQ436" i="4"/>
  <c r="AY436" i="4"/>
  <c r="BG436" i="4"/>
  <c r="BO436" i="4"/>
  <c r="T436" i="4"/>
  <c r="AB436" i="4"/>
  <c r="AJ436" i="4"/>
  <c r="AR436" i="4"/>
  <c r="AZ436" i="4"/>
  <c r="BH436" i="4"/>
  <c r="BP436" i="4"/>
  <c r="U436" i="4"/>
  <c r="AC436" i="4"/>
  <c r="AK436" i="4"/>
  <c r="AS436" i="4"/>
  <c r="BA436" i="4"/>
  <c r="BI436" i="4"/>
  <c r="V436" i="4"/>
  <c r="AD436" i="4"/>
  <c r="AL436" i="4"/>
  <c r="AT436" i="4"/>
  <c r="BB436" i="4"/>
  <c r="BJ436" i="4"/>
  <c r="BQ436" i="4"/>
  <c r="AN436" i="4"/>
  <c r="BK436" i="4"/>
  <c r="W436" i="4"/>
  <c r="AO436" i="4"/>
  <c r="BL436" i="4"/>
  <c r="X436" i="4"/>
  <c r="AU436" i="4"/>
  <c r="BM436" i="4"/>
  <c r="Y436" i="4"/>
  <c r="AV436" i="4"/>
  <c r="BR436" i="4"/>
  <c r="AE436" i="4"/>
  <c r="AW436" i="4"/>
  <c r="BS436" i="4"/>
  <c r="AG436" i="4"/>
  <c r="BD436" i="4"/>
  <c r="BT436" i="4"/>
  <c r="AF436" i="4"/>
  <c r="AM436" i="4"/>
  <c r="BC436" i="4"/>
  <c r="BE436" i="4"/>
  <c r="S436" i="4"/>
  <c r="Z428" i="4"/>
  <c r="AH428" i="4"/>
  <c r="AP428" i="4"/>
  <c r="AX428" i="4"/>
  <c r="BF428" i="4"/>
  <c r="BN428" i="4"/>
  <c r="BU428" i="4"/>
  <c r="AA428" i="4"/>
  <c r="AI428" i="4"/>
  <c r="AQ428" i="4"/>
  <c r="AY428" i="4"/>
  <c r="BG428" i="4"/>
  <c r="BO428" i="4"/>
  <c r="T428" i="4"/>
  <c r="AB428" i="4"/>
  <c r="AJ428" i="4"/>
  <c r="AR428" i="4"/>
  <c r="AZ428" i="4"/>
  <c r="BH428" i="4"/>
  <c r="BP428" i="4"/>
  <c r="U428" i="4"/>
  <c r="AC428" i="4"/>
  <c r="AK428" i="4"/>
  <c r="AS428" i="4"/>
  <c r="BA428" i="4"/>
  <c r="BI428" i="4"/>
  <c r="V428" i="4"/>
  <c r="AD428" i="4"/>
  <c r="AL428" i="4"/>
  <c r="AT428" i="4"/>
  <c r="BB428" i="4"/>
  <c r="BJ428" i="4"/>
  <c r="BQ428" i="4"/>
  <c r="AF428" i="4"/>
  <c r="BC428" i="4"/>
  <c r="BT428" i="4"/>
  <c r="AG428" i="4"/>
  <c r="BD428" i="4"/>
  <c r="AM428" i="4"/>
  <c r="BE428" i="4"/>
  <c r="AN428" i="4"/>
  <c r="BK428" i="4"/>
  <c r="W428" i="4"/>
  <c r="AO428" i="4"/>
  <c r="BL428" i="4"/>
  <c r="Y428" i="4"/>
  <c r="AV428" i="4"/>
  <c r="BR428" i="4"/>
  <c r="X428" i="4"/>
  <c r="AE428" i="4"/>
  <c r="AU428" i="4"/>
  <c r="AW428" i="4"/>
  <c r="BM428" i="4"/>
  <c r="BS428" i="4"/>
  <c r="S428" i="4"/>
  <c r="Z420" i="4"/>
  <c r="AH420" i="4"/>
  <c r="AP420" i="4"/>
  <c r="AX420" i="4"/>
  <c r="BF420" i="4"/>
  <c r="BN420" i="4"/>
  <c r="BU420" i="4"/>
  <c r="AA420" i="4"/>
  <c r="AI420" i="4"/>
  <c r="AQ420" i="4"/>
  <c r="AY420" i="4"/>
  <c r="BG420" i="4"/>
  <c r="BO420" i="4"/>
  <c r="T420" i="4"/>
  <c r="AB420" i="4"/>
  <c r="AJ420" i="4"/>
  <c r="AR420" i="4"/>
  <c r="AZ420" i="4"/>
  <c r="BH420" i="4"/>
  <c r="BP420" i="4"/>
  <c r="U420" i="4"/>
  <c r="AC420" i="4"/>
  <c r="AK420" i="4"/>
  <c r="AS420" i="4"/>
  <c r="BA420" i="4"/>
  <c r="BI420" i="4"/>
  <c r="V420" i="4"/>
  <c r="AD420" i="4"/>
  <c r="AL420" i="4"/>
  <c r="AT420" i="4"/>
  <c r="BB420" i="4"/>
  <c r="BJ420" i="4"/>
  <c r="BQ420" i="4"/>
  <c r="X420" i="4"/>
  <c r="AU420" i="4"/>
  <c r="BM420" i="4"/>
  <c r="Y420" i="4"/>
  <c r="AV420" i="4"/>
  <c r="BR420" i="4"/>
  <c r="AE420" i="4"/>
  <c r="AW420" i="4"/>
  <c r="BS420" i="4"/>
  <c r="AF420" i="4"/>
  <c r="BC420" i="4"/>
  <c r="BT420" i="4"/>
  <c r="AG420" i="4"/>
  <c r="BD420" i="4"/>
  <c r="AN420" i="4"/>
  <c r="BK420" i="4"/>
  <c r="W420" i="4"/>
  <c r="AM420" i="4"/>
  <c r="AO420" i="4"/>
  <c r="BE420" i="4"/>
  <c r="BL420" i="4"/>
  <c r="S420" i="4"/>
  <c r="Z412" i="4"/>
  <c r="AH412" i="4"/>
  <c r="AP412" i="4"/>
  <c r="AX412" i="4"/>
  <c r="BF412" i="4"/>
  <c r="BN412" i="4"/>
  <c r="BU412" i="4"/>
  <c r="AA412" i="4"/>
  <c r="AI412" i="4"/>
  <c r="AQ412" i="4"/>
  <c r="AY412" i="4"/>
  <c r="BG412" i="4"/>
  <c r="BO412" i="4"/>
  <c r="T412" i="4"/>
  <c r="AB412" i="4"/>
  <c r="AJ412" i="4"/>
  <c r="AR412" i="4"/>
  <c r="AZ412" i="4"/>
  <c r="BH412" i="4"/>
  <c r="BP412" i="4"/>
  <c r="U412" i="4"/>
  <c r="AC412" i="4"/>
  <c r="AK412" i="4"/>
  <c r="AS412" i="4"/>
  <c r="BA412" i="4"/>
  <c r="BI412" i="4"/>
  <c r="V412" i="4"/>
  <c r="AD412" i="4"/>
  <c r="AL412" i="4"/>
  <c r="AT412" i="4"/>
  <c r="BB412" i="4"/>
  <c r="BJ412" i="4"/>
  <c r="BQ412" i="4"/>
  <c r="X412" i="4"/>
  <c r="AF412" i="4"/>
  <c r="AN412" i="4"/>
  <c r="AV412" i="4"/>
  <c r="BD412" i="4"/>
  <c r="BL412" i="4"/>
  <c r="BS412" i="4"/>
  <c r="AE412" i="4"/>
  <c r="BK412" i="4"/>
  <c r="AG412" i="4"/>
  <c r="BM412" i="4"/>
  <c r="AM412" i="4"/>
  <c r="BR412" i="4"/>
  <c r="AO412" i="4"/>
  <c r="BT412" i="4"/>
  <c r="AU412" i="4"/>
  <c r="W412" i="4"/>
  <c r="BC412" i="4"/>
  <c r="Y412" i="4"/>
  <c r="AW412" i="4"/>
  <c r="BE412" i="4"/>
  <c r="Z404" i="4"/>
  <c r="AH404" i="4"/>
  <c r="AP404" i="4"/>
  <c r="AX404" i="4"/>
  <c r="BF404" i="4"/>
  <c r="BN404" i="4"/>
  <c r="BU404" i="4"/>
  <c r="AA404" i="4"/>
  <c r="AI404" i="4"/>
  <c r="AQ404" i="4"/>
  <c r="AY404" i="4"/>
  <c r="BG404" i="4"/>
  <c r="BO404" i="4"/>
  <c r="T404" i="4"/>
  <c r="AB404" i="4"/>
  <c r="AJ404" i="4"/>
  <c r="AR404" i="4"/>
  <c r="AZ404" i="4"/>
  <c r="BH404" i="4"/>
  <c r="BP404" i="4"/>
  <c r="U404" i="4"/>
  <c r="AC404" i="4"/>
  <c r="AK404" i="4"/>
  <c r="AS404" i="4"/>
  <c r="BA404" i="4"/>
  <c r="BI404" i="4"/>
  <c r="V404" i="4"/>
  <c r="AD404" i="4"/>
  <c r="AL404" i="4"/>
  <c r="AT404" i="4"/>
  <c r="BB404" i="4"/>
  <c r="BJ404" i="4"/>
  <c r="BQ404" i="4"/>
  <c r="X404" i="4"/>
  <c r="AF404" i="4"/>
  <c r="AN404" i="4"/>
  <c r="AV404" i="4"/>
  <c r="BD404" i="4"/>
  <c r="BL404" i="4"/>
  <c r="BS404" i="4"/>
  <c r="W404" i="4"/>
  <c r="BC404" i="4"/>
  <c r="Y404" i="4"/>
  <c r="BE404" i="4"/>
  <c r="AE404" i="4"/>
  <c r="BK404" i="4"/>
  <c r="AG404" i="4"/>
  <c r="BM404" i="4"/>
  <c r="AM404" i="4"/>
  <c r="BR404" i="4"/>
  <c r="AU404" i="4"/>
  <c r="AO404" i="4"/>
  <c r="AW404" i="4"/>
  <c r="BT404" i="4"/>
  <c r="S404" i="4"/>
  <c r="T398" i="4"/>
  <c r="AB398" i="4"/>
  <c r="AJ398" i="4"/>
  <c r="AR398" i="4"/>
  <c r="AZ398" i="4"/>
  <c r="BH398" i="4"/>
  <c r="BP398" i="4"/>
  <c r="U398" i="4"/>
  <c r="AC398" i="4"/>
  <c r="AK398" i="4"/>
  <c r="AS398" i="4"/>
  <c r="BA398" i="4"/>
  <c r="BI398" i="4"/>
  <c r="V398" i="4"/>
  <c r="AD398" i="4"/>
  <c r="AL398" i="4"/>
  <c r="AT398" i="4"/>
  <c r="BB398" i="4"/>
  <c r="BJ398" i="4"/>
  <c r="BQ398" i="4"/>
  <c r="W398" i="4"/>
  <c r="AE398" i="4"/>
  <c r="AM398" i="4"/>
  <c r="AU398" i="4"/>
  <c r="BC398" i="4"/>
  <c r="BK398" i="4"/>
  <c r="BR398" i="4"/>
  <c r="X398" i="4"/>
  <c r="AF398" i="4"/>
  <c r="AN398" i="4"/>
  <c r="AV398" i="4"/>
  <c r="BD398" i="4"/>
  <c r="BL398" i="4"/>
  <c r="BS398" i="4"/>
  <c r="Z398" i="4"/>
  <c r="AH398" i="4"/>
  <c r="AP398" i="4"/>
  <c r="AX398" i="4"/>
  <c r="BF398" i="4"/>
  <c r="BN398" i="4"/>
  <c r="BU398" i="4"/>
  <c r="AG398" i="4"/>
  <c r="BM398" i="4"/>
  <c r="AI398" i="4"/>
  <c r="BO398" i="4"/>
  <c r="AO398" i="4"/>
  <c r="BT398" i="4"/>
  <c r="AQ398" i="4"/>
  <c r="AW398" i="4"/>
  <c r="Y398" i="4"/>
  <c r="BE398" i="4"/>
  <c r="AA398" i="4"/>
  <c r="AY398" i="4"/>
  <c r="BG398" i="4"/>
  <c r="S398" i="4"/>
  <c r="Z388" i="4"/>
  <c r="AH388" i="4"/>
  <c r="AP388" i="4"/>
  <c r="AX388" i="4"/>
  <c r="BF388" i="4"/>
  <c r="BN388" i="4"/>
  <c r="BU388" i="4"/>
  <c r="V388" i="4"/>
  <c r="AD388" i="4"/>
  <c r="AL388" i="4"/>
  <c r="AT388" i="4"/>
  <c r="BB388" i="4"/>
  <c r="BJ388" i="4"/>
  <c r="BQ388" i="4"/>
  <c r="X388" i="4"/>
  <c r="AI388" i="4"/>
  <c r="AS388" i="4"/>
  <c r="BD388" i="4"/>
  <c r="BO388" i="4"/>
  <c r="Y388" i="4"/>
  <c r="AJ388" i="4"/>
  <c r="AU388" i="4"/>
  <c r="BE388" i="4"/>
  <c r="BP388" i="4"/>
  <c r="AA388" i="4"/>
  <c r="AK388" i="4"/>
  <c r="AV388" i="4"/>
  <c r="BG388" i="4"/>
  <c r="AB388" i="4"/>
  <c r="AM388" i="4"/>
  <c r="AW388" i="4"/>
  <c r="BH388" i="4"/>
  <c r="BR388" i="4"/>
  <c r="AC388" i="4"/>
  <c r="AN388" i="4"/>
  <c r="AY388" i="4"/>
  <c r="BI388" i="4"/>
  <c r="BS388" i="4"/>
  <c r="U388" i="4"/>
  <c r="AF388" i="4"/>
  <c r="AQ388" i="4"/>
  <c r="BA388" i="4"/>
  <c r="BL388" i="4"/>
  <c r="AE388" i="4"/>
  <c r="BT388" i="4"/>
  <c r="AG388" i="4"/>
  <c r="AO388" i="4"/>
  <c r="AR388" i="4"/>
  <c r="AZ388" i="4"/>
  <c r="T388" i="4"/>
  <c r="BK388" i="4"/>
  <c r="W388" i="4"/>
  <c r="BC388" i="4"/>
  <c r="BM388" i="4"/>
  <c r="S388" i="4"/>
  <c r="X380" i="4"/>
  <c r="AF380" i="4"/>
  <c r="AN380" i="4"/>
  <c r="AV380" i="4"/>
  <c r="BD380" i="4"/>
  <c r="BL380" i="4"/>
  <c r="BS380" i="4"/>
  <c r="Y380" i="4"/>
  <c r="AG380" i="4"/>
  <c r="AO380" i="4"/>
  <c r="AW380" i="4"/>
  <c r="BE380" i="4"/>
  <c r="BM380" i="4"/>
  <c r="BT380" i="4"/>
  <c r="Z380" i="4"/>
  <c r="AH380" i="4"/>
  <c r="AP380" i="4"/>
  <c r="AX380" i="4"/>
  <c r="BF380" i="4"/>
  <c r="BN380" i="4"/>
  <c r="BU380" i="4"/>
  <c r="AA380" i="4"/>
  <c r="AI380" i="4"/>
  <c r="AQ380" i="4"/>
  <c r="AY380" i="4"/>
  <c r="BG380" i="4"/>
  <c r="BO380" i="4"/>
  <c r="T380" i="4"/>
  <c r="AB380" i="4"/>
  <c r="AJ380" i="4"/>
  <c r="AR380" i="4"/>
  <c r="AZ380" i="4"/>
  <c r="BH380" i="4"/>
  <c r="BP380" i="4"/>
  <c r="V380" i="4"/>
  <c r="AD380" i="4"/>
  <c r="AL380" i="4"/>
  <c r="AT380" i="4"/>
  <c r="BB380" i="4"/>
  <c r="BJ380" i="4"/>
  <c r="BQ380" i="4"/>
  <c r="AK380" i="4"/>
  <c r="AM380" i="4"/>
  <c r="BR380" i="4"/>
  <c r="AS380" i="4"/>
  <c r="AU380" i="4"/>
  <c r="U380" i="4"/>
  <c r="BA380" i="4"/>
  <c r="AC380" i="4"/>
  <c r="BI380" i="4"/>
  <c r="BC380" i="4"/>
  <c r="BK380" i="4"/>
  <c r="W380" i="4"/>
  <c r="AE380" i="4"/>
  <c r="S380" i="4"/>
  <c r="X372" i="4"/>
  <c r="AF372" i="4"/>
  <c r="AN372" i="4"/>
  <c r="AV372" i="4"/>
  <c r="BD372" i="4"/>
  <c r="BL372" i="4"/>
  <c r="BS372" i="4"/>
  <c r="Y372" i="4"/>
  <c r="AG372" i="4"/>
  <c r="AO372" i="4"/>
  <c r="AW372" i="4"/>
  <c r="BE372" i="4"/>
  <c r="BM372" i="4"/>
  <c r="BT372" i="4"/>
  <c r="Z372" i="4"/>
  <c r="AH372" i="4"/>
  <c r="AP372" i="4"/>
  <c r="AX372" i="4"/>
  <c r="BF372" i="4"/>
  <c r="BN372" i="4"/>
  <c r="BU372" i="4"/>
  <c r="AA372" i="4"/>
  <c r="AI372" i="4"/>
  <c r="AQ372" i="4"/>
  <c r="AY372" i="4"/>
  <c r="BG372" i="4"/>
  <c r="BO372" i="4"/>
  <c r="T372" i="4"/>
  <c r="AB372" i="4"/>
  <c r="AJ372" i="4"/>
  <c r="AR372" i="4"/>
  <c r="AZ372" i="4"/>
  <c r="BH372" i="4"/>
  <c r="BP372" i="4"/>
  <c r="V372" i="4"/>
  <c r="AD372" i="4"/>
  <c r="AL372" i="4"/>
  <c r="AT372" i="4"/>
  <c r="BB372" i="4"/>
  <c r="BJ372" i="4"/>
  <c r="BQ372" i="4"/>
  <c r="AC372" i="4"/>
  <c r="BI372" i="4"/>
  <c r="AE372" i="4"/>
  <c r="BK372" i="4"/>
  <c r="AK372" i="4"/>
  <c r="AM372" i="4"/>
  <c r="BR372" i="4"/>
  <c r="AS372" i="4"/>
  <c r="U372" i="4"/>
  <c r="BA372" i="4"/>
  <c r="W372" i="4"/>
  <c r="AU372" i="4"/>
  <c r="BC372" i="4"/>
  <c r="S372" i="4"/>
  <c r="X364" i="4"/>
  <c r="AF364" i="4"/>
  <c r="AN364" i="4"/>
  <c r="AV364" i="4"/>
  <c r="BD364" i="4"/>
  <c r="BL364" i="4"/>
  <c r="BS364" i="4"/>
  <c r="Y364" i="4"/>
  <c r="AG364" i="4"/>
  <c r="AO364" i="4"/>
  <c r="AW364" i="4"/>
  <c r="BE364" i="4"/>
  <c r="BM364" i="4"/>
  <c r="BT364" i="4"/>
  <c r="Z364" i="4"/>
  <c r="AH364" i="4"/>
  <c r="AP364" i="4"/>
  <c r="AX364" i="4"/>
  <c r="BF364" i="4"/>
  <c r="BN364" i="4"/>
  <c r="BU364" i="4"/>
  <c r="AA364" i="4"/>
  <c r="AI364" i="4"/>
  <c r="AQ364" i="4"/>
  <c r="AY364" i="4"/>
  <c r="BG364" i="4"/>
  <c r="BO364" i="4"/>
  <c r="T364" i="4"/>
  <c r="AB364" i="4"/>
  <c r="AJ364" i="4"/>
  <c r="AR364" i="4"/>
  <c r="AZ364" i="4"/>
  <c r="BH364" i="4"/>
  <c r="BP364" i="4"/>
  <c r="V364" i="4"/>
  <c r="AD364" i="4"/>
  <c r="AL364" i="4"/>
  <c r="AT364" i="4"/>
  <c r="BB364" i="4"/>
  <c r="BJ364" i="4"/>
  <c r="BQ364" i="4"/>
  <c r="U364" i="4"/>
  <c r="BA364" i="4"/>
  <c r="W364" i="4"/>
  <c r="BC364" i="4"/>
  <c r="AC364" i="4"/>
  <c r="BI364" i="4"/>
  <c r="AE364" i="4"/>
  <c r="BK364" i="4"/>
  <c r="AK364" i="4"/>
  <c r="AS364" i="4"/>
  <c r="AM364" i="4"/>
  <c r="AU364" i="4"/>
  <c r="BR364" i="4"/>
  <c r="S364" i="4"/>
  <c r="W363" i="4"/>
  <c r="AE363" i="4"/>
  <c r="AM363" i="4"/>
  <c r="AU363" i="4"/>
  <c r="BC363" i="4"/>
  <c r="BK363" i="4"/>
  <c r="BR363" i="4"/>
  <c r="X363" i="4"/>
  <c r="AF363" i="4"/>
  <c r="AN363" i="4"/>
  <c r="AV363" i="4"/>
  <c r="BD363" i="4"/>
  <c r="BL363" i="4"/>
  <c r="BS363" i="4"/>
  <c r="Y363" i="4"/>
  <c r="AG363" i="4"/>
  <c r="AO363" i="4"/>
  <c r="AW363" i="4"/>
  <c r="BE363" i="4"/>
  <c r="BM363" i="4"/>
  <c r="BT363" i="4"/>
  <c r="Z363" i="4"/>
  <c r="AH363" i="4"/>
  <c r="AP363" i="4"/>
  <c r="AX363" i="4"/>
  <c r="BF363" i="4"/>
  <c r="BN363" i="4"/>
  <c r="BU363" i="4"/>
  <c r="AA363" i="4"/>
  <c r="AI363" i="4"/>
  <c r="AQ363" i="4"/>
  <c r="AY363" i="4"/>
  <c r="BG363" i="4"/>
  <c r="BO363" i="4"/>
  <c r="U363" i="4"/>
  <c r="AC363" i="4"/>
  <c r="AK363" i="4"/>
  <c r="AS363" i="4"/>
  <c r="BA363" i="4"/>
  <c r="BI363" i="4"/>
  <c r="AR363" i="4"/>
  <c r="AT363" i="4"/>
  <c r="T363" i="4"/>
  <c r="AZ363" i="4"/>
  <c r="V363" i="4"/>
  <c r="BB363" i="4"/>
  <c r="AB363" i="4"/>
  <c r="BH363" i="4"/>
  <c r="AJ363" i="4"/>
  <c r="BP363" i="4"/>
  <c r="AD363" i="4"/>
  <c r="BJ363" i="4"/>
  <c r="AL363" i="4"/>
  <c r="BQ363" i="4"/>
  <c r="S363" i="4"/>
  <c r="U348" i="4"/>
  <c r="AC348" i="4"/>
  <c r="AK348" i="4"/>
  <c r="AS348" i="4"/>
  <c r="BA348" i="4"/>
  <c r="BI348" i="4"/>
  <c r="Y348" i="4"/>
  <c r="AG348" i="4"/>
  <c r="AO348" i="4"/>
  <c r="AW348" i="4"/>
  <c r="BE348" i="4"/>
  <c r="T348" i="4"/>
  <c r="AE348" i="4"/>
  <c r="AP348" i="4"/>
  <c r="AZ348" i="4"/>
  <c r="BK348" i="4"/>
  <c r="BS348" i="4"/>
  <c r="V348" i="4"/>
  <c r="AF348" i="4"/>
  <c r="AQ348" i="4"/>
  <c r="BB348" i="4"/>
  <c r="BL348" i="4"/>
  <c r="BT348" i="4"/>
  <c r="W348" i="4"/>
  <c r="AH348" i="4"/>
  <c r="AR348" i="4"/>
  <c r="BC348" i="4"/>
  <c r="BM348" i="4"/>
  <c r="BU348" i="4"/>
  <c r="X348" i="4"/>
  <c r="AI348" i="4"/>
  <c r="AT348" i="4"/>
  <c r="BD348" i="4"/>
  <c r="BN348" i="4"/>
  <c r="Z348" i="4"/>
  <c r="AJ348" i="4"/>
  <c r="AU348" i="4"/>
  <c r="BF348" i="4"/>
  <c r="BO348" i="4"/>
  <c r="AB348" i="4"/>
  <c r="AM348" i="4"/>
  <c r="AX348" i="4"/>
  <c r="BH348" i="4"/>
  <c r="BQ348" i="4"/>
  <c r="AA348" i="4"/>
  <c r="BP348" i="4"/>
  <c r="AD348" i="4"/>
  <c r="BR348" i="4"/>
  <c r="AL348" i="4"/>
  <c r="AN348" i="4"/>
  <c r="AV348" i="4"/>
  <c r="BG348" i="4"/>
  <c r="AY348" i="4"/>
  <c r="BJ348" i="4"/>
  <c r="S348" i="4"/>
  <c r="AA340" i="4"/>
  <c r="AI340" i="4"/>
  <c r="AQ340" i="4"/>
  <c r="AY340" i="4"/>
  <c r="BG340" i="4"/>
  <c r="BO340" i="4"/>
  <c r="T340" i="4"/>
  <c r="AB340" i="4"/>
  <c r="AJ340" i="4"/>
  <c r="AR340" i="4"/>
  <c r="AZ340" i="4"/>
  <c r="BH340" i="4"/>
  <c r="BP340" i="4"/>
  <c r="U340" i="4"/>
  <c r="AC340" i="4"/>
  <c r="AK340" i="4"/>
  <c r="AS340" i="4"/>
  <c r="BA340" i="4"/>
  <c r="BI340" i="4"/>
  <c r="V340" i="4"/>
  <c r="AD340" i="4"/>
  <c r="AL340" i="4"/>
  <c r="AT340" i="4"/>
  <c r="BB340" i="4"/>
  <c r="BJ340" i="4"/>
  <c r="BQ340" i="4"/>
  <c r="W340" i="4"/>
  <c r="AE340" i="4"/>
  <c r="AM340" i="4"/>
  <c r="AU340" i="4"/>
  <c r="BC340" i="4"/>
  <c r="BK340" i="4"/>
  <c r="BR340" i="4"/>
  <c r="Y340" i="4"/>
  <c r="AG340" i="4"/>
  <c r="AO340" i="4"/>
  <c r="AW340" i="4"/>
  <c r="BE340" i="4"/>
  <c r="BM340" i="4"/>
  <c r="BT340" i="4"/>
  <c r="X340" i="4"/>
  <c r="BD340" i="4"/>
  <c r="Z340" i="4"/>
  <c r="BF340" i="4"/>
  <c r="AF340" i="4"/>
  <c r="BL340" i="4"/>
  <c r="AH340" i="4"/>
  <c r="BN340" i="4"/>
  <c r="AN340" i="4"/>
  <c r="BS340" i="4"/>
  <c r="AV340" i="4"/>
  <c r="AP340" i="4"/>
  <c r="AX340" i="4"/>
  <c r="BU340" i="4"/>
  <c r="S340" i="4"/>
  <c r="AA332" i="4"/>
  <c r="AI332" i="4"/>
  <c r="AQ332" i="4"/>
  <c r="AY332" i="4"/>
  <c r="BG332" i="4"/>
  <c r="BO332" i="4"/>
  <c r="T332" i="4"/>
  <c r="AB332" i="4"/>
  <c r="AJ332" i="4"/>
  <c r="AR332" i="4"/>
  <c r="AZ332" i="4"/>
  <c r="BH332" i="4"/>
  <c r="BP332" i="4"/>
  <c r="U332" i="4"/>
  <c r="AC332" i="4"/>
  <c r="AK332" i="4"/>
  <c r="AS332" i="4"/>
  <c r="BA332" i="4"/>
  <c r="BI332" i="4"/>
  <c r="V332" i="4"/>
  <c r="AD332" i="4"/>
  <c r="AL332" i="4"/>
  <c r="AT332" i="4"/>
  <c r="BB332" i="4"/>
  <c r="BJ332" i="4"/>
  <c r="BQ332" i="4"/>
  <c r="W332" i="4"/>
  <c r="AE332" i="4"/>
  <c r="AM332" i="4"/>
  <c r="AU332" i="4"/>
  <c r="BC332" i="4"/>
  <c r="BK332" i="4"/>
  <c r="BR332" i="4"/>
  <c r="Y332" i="4"/>
  <c r="AG332" i="4"/>
  <c r="AO332" i="4"/>
  <c r="AW332" i="4"/>
  <c r="BE332" i="4"/>
  <c r="BM332" i="4"/>
  <c r="BT332" i="4"/>
  <c r="AV332" i="4"/>
  <c r="AX332" i="4"/>
  <c r="X332" i="4"/>
  <c r="BD332" i="4"/>
  <c r="Z332" i="4"/>
  <c r="BF332" i="4"/>
  <c r="AF332" i="4"/>
  <c r="BL332" i="4"/>
  <c r="AN332" i="4"/>
  <c r="BS332" i="4"/>
  <c r="AH332" i="4"/>
  <c r="BN332" i="4"/>
  <c r="AP332" i="4"/>
  <c r="BU332" i="4"/>
  <c r="S332" i="4"/>
  <c r="W328" i="4"/>
  <c r="AE328" i="4"/>
  <c r="AM328" i="4"/>
  <c r="AU328" i="4"/>
  <c r="BC328" i="4"/>
  <c r="BK328" i="4"/>
  <c r="BR328" i="4"/>
  <c r="X328" i="4"/>
  <c r="AF328" i="4"/>
  <c r="AN328" i="4"/>
  <c r="AV328" i="4"/>
  <c r="BD328" i="4"/>
  <c r="BL328" i="4"/>
  <c r="BS328" i="4"/>
  <c r="Y328" i="4"/>
  <c r="AG328" i="4"/>
  <c r="AO328" i="4"/>
  <c r="AW328" i="4"/>
  <c r="BE328" i="4"/>
  <c r="BM328" i="4"/>
  <c r="BT328" i="4"/>
  <c r="Z328" i="4"/>
  <c r="AH328" i="4"/>
  <c r="AP328" i="4"/>
  <c r="AX328" i="4"/>
  <c r="BF328" i="4"/>
  <c r="BN328" i="4"/>
  <c r="BU328" i="4"/>
  <c r="AA328" i="4"/>
  <c r="AI328" i="4"/>
  <c r="AQ328" i="4"/>
  <c r="AY328" i="4"/>
  <c r="BG328" i="4"/>
  <c r="BO328" i="4"/>
  <c r="U328" i="4"/>
  <c r="AC328" i="4"/>
  <c r="AK328" i="4"/>
  <c r="AS328" i="4"/>
  <c r="BA328" i="4"/>
  <c r="BI328" i="4"/>
  <c r="AR328" i="4"/>
  <c r="AT328" i="4"/>
  <c r="T328" i="4"/>
  <c r="AZ328" i="4"/>
  <c r="V328" i="4"/>
  <c r="BB328" i="4"/>
  <c r="AB328" i="4"/>
  <c r="BH328" i="4"/>
  <c r="AJ328" i="4"/>
  <c r="BP328" i="4"/>
  <c r="BJ328" i="4"/>
  <c r="BQ328" i="4"/>
  <c r="AD328" i="4"/>
  <c r="AL328" i="4"/>
  <c r="S328" i="4"/>
  <c r="AA316" i="4"/>
  <c r="AI316" i="4"/>
  <c r="AQ316" i="4"/>
  <c r="AY316" i="4"/>
  <c r="BG316" i="4"/>
  <c r="BO316" i="4"/>
  <c r="T316" i="4"/>
  <c r="AB316" i="4"/>
  <c r="AJ316" i="4"/>
  <c r="AR316" i="4"/>
  <c r="AZ316" i="4"/>
  <c r="BH316" i="4"/>
  <c r="BP316" i="4"/>
  <c r="U316" i="4"/>
  <c r="AC316" i="4"/>
  <c r="AK316" i="4"/>
  <c r="AS316" i="4"/>
  <c r="BA316" i="4"/>
  <c r="BI316" i="4"/>
  <c r="V316" i="4"/>
  <c r="AD316" i="4"/>
  <c r="AL316" i="4"/>
  <c r="AT316" i="4"/>
  <c r="BB316" i="4"/>
  <c r="BJ316" i="4"/>
  <c r="BQ316" i="4"/>
  <c r="W316" i="4"/>
  <c r="AE316" i="4"/>
  <c r="AM316" i="4"/>
  <c r="AU316" i="4"/>
  <c r="BC316" i="4"/>
  <c r="BK316" i="4"/>
  <c r="BR316" i="4"/>
  <c r="Y316" i="4"/>
  <c r="AG316" i="4"/>
  <c r="AO316" i="4"/>
  <c r="AW316" i="4"/>
  <c r="BE316" i="4"/>
  <c r="BM316" i="4"/>
  <c r="BT316" i="4"/>
  <c r="AF316" i="4"/>
  <c r="BL316" i="4"/>
  <c r="AH316" i="4"/>
  <c r="BN316" i="4"/>
  <c r="AN316" i="4"/>
  <c r="BS316" i="4"/>
  <c r="AP316" i="4"/>
  <c r="BU316" i="4"/>
  <c r="AV316" i="4"/>
  <c r="X316" i="4"/>
  <c r="BD316" i="4"/>
  <c r="AX316" i="4"/>
  <c r="Z316" i="4"/>
  <c r="BF316" i="4"/>
  <c r="S316" i="4"/>
  <c r="V308" i="4"/>
  <c r="AD308" i="4"/>
  <c r="AL308" i="4"/>
  <c r="AT308" i="4"/>
  <c r="BB308" i="4"/>
  <c r="BJ308" i="4"/>
  <c r="BQ308" i="4"/>
  <c r="Z308" i="4"/>
  <c r="AH308" i="4"/>
  <c r="AP308" i="4"/>
  <c r="AX308" i="4"/>
  <c r="BF308" i="4"/>
  <c r="BN308" i="4"/>
  <c r="BU308" i="4"/>
  <c r="AA308" i="4"/>
  <c r="AK308" i="4"/>
  <c r="AV308" i="4"/>
  <c r="BG308" i="4"/>
  <c r="AB308" i="4"/>
  <c r="AM308" i="4"/>
  <c r="AW308" i="4"/>
  <c r="BH308" i="4"/>
  <c r="BR308" i="4"/>
  <c r="AC308" i="4"/>
  <c r="AN308" i="4"/>
  <c r="AY308" i="4"/>
  <c r="BI308" i="4"/>
  <c r="BS308" i="4"/>
  <c r="T308" i="4"/>
  <c r="AE308" i="4"/>
  <c r="AO308" i="4"/>
  <c r="AZ308" i="4"/>
  <c r="BK308" i="4"/>
  <c r="BT308" i="4"/>
  <c r="U308" i="4"/>
  <c r="AF308" i="4"/>
  <c r="AQ308" i="4"/>
  <c r="BA308" i="4"/>
  <c r="BL308" i="4"/>
  <c r="X308" i="4"/>
  <c r="AI308" i="4"/>
  <c r="AS308" i="4"/>
  <c r="BD308" i="4"/>
  <c r="BO308" i="4"/>
  <c r="W308" i="4"/>
  <c r="BM308" i="4"/>
  <c r="Y308" i="4"/>
  <c r="BP308" i="4"/>
  <c r="AG308" i="4"/>
  <c r="AJ308" i="4"/>
  <c r="AR308" i="4"/>
  <c r="BC308" i="4"/>
  <c r="AU308" i="4"/>
  <c r="BE308" i="4"/>
  <c r="S308" i="4"/>
  <c r="T300" i="4"/>
  <c r="AB300" i="4"/>
  <c r="AJ300" i="4"/>
  <c r="AR300" i="4"/>
  <c r="AZ300" i="4"/>
  <c r="BH300" i="4"/>
  <c r="BP300" i="4"/>
  <c r="U300" i="4"/>
  <c r="AC300" i="4"/>
  <c r="AK300" i="4"/>
  <c r="AS300" i="4"/>
  <c r="BA300" i="4"/>
  <c r="BI300" i="4"/>
  <c r="V300" i="4"/>
  <c r="AD300" i="4"/>
  <c r="AL300" i="4"/>
  <c r="AT300" i="4"/>
  <c r="BB300" i="4"/>
  <c r="BJ300" i="4"/>
  <c r="BQ300" i="4"/>
  <c r="W300" i="4"/>
  <c r="AE300" i="4"/>
  <c r="AM300" i="4"/>
  <c r="AU300" i="4"/>
  <c r="BC300" i="4"/>
  <c r="BK300" i="4"/>
  <c r="BR300" i="4"/>
  <c r="X300" i="4"/>
  <c r="AF300" i="4"/>
  <c r="AN300" i="4"/>
  <c r="AV300" i="4"/>
  <c r="BD300" i="4"/>
  <c r="BL300" i="4"/>
  <c r="BS300" i="4"/>
  <c r="Z300" i="4"/>
  <c r="AH300" i="4"/>
  <c r="AP300" i="4"/>
  <c r="AX300" i="4"/>
  <c r="BF300" i="4"/>
  <c r="BN300" i="4"/>
  <c r="BU300" i="4"/>
  <c r="AW300" i="4"/>
  <c r="AY300" i="4"/>
  <c r="Y300" i="4"/>
  <c r="BE300" i="4"/>
  <c r="AA300" i="4"/>
  <c r="BG300" i="4"/>
  <c r="AG300" i="4"/>
  <c r="BM300" i="4"/>
  <c r="AO300" i="4"/>
  <c r="BT300" i="4"/>
  <c r="AI300" i="4"/>
  <c r="AQ300" i="4"/>
  <c r="BO300" i="4"/>
  <c r="S300" i="4"/>
  <c r="T292" i="4"/>
  <c r="AB292" i="4"/>
  <c r="AJ292" i="4"/>
  <c r="AR292" i="4"/>
  <c r="AZ292" i="4"/>
  <c r="BH292" i="4"/>
  <c r="BP292" i="4"/>
  <c r="U292" i="4"/>
  <c r="AC292" i="4"/>
  <c r="AK292" i="4"/>
  <c r="AS292" i="4"/>
  <c r="BA292" i="4"/>
  <c r="BI292" i="4"/>
  <c r="V292" i="4"/>
  <c r="AD292" i="4"/>
  <c r="AL292" i="4"/>
  <c r="AT292" i="4"/>
  <c r="BB292" i="4"/>
  <c r="BJ292" i="4"/>
  <c r="BQ292" i="4"/>
  <c r="W292" i="4"/>
  <c r="AE292" i="4"/>
  <c r="AM292" i="4"/>
  <c r="AU292" i="4"/>
  <c r="BC292" i="4"/>
  <c r="BK292" i="4"/>
  <c r="BR292" i="4"/>
  <c r="X292" i="4"/>
  <c r="AF292" i="4"/>
  <c r="AN292" i="4"/>
  <c r="AV292" i="4"/>
  <c r="BD292" i="4"/>
  <c r="BL292" i="4"/>
  <c r="BS292" i="4"/>
  <c r="Z292" i="4"/>
  <c r="AH292" i="4"/>
  <c r="AP292" i="4"/>
  <c r="AX292" i="4"/>
  <c r="BF292" i="4"/>
  <c r="BN292" i="4"/>
  <c r="BU292" i="4"/>
  <c r="AO292" i="4"/>
  <c r="BT292" i="4"/>
  <c r="AQ292" i="4"/>
  <c r="AW292" i="4"/>
  <c r="AY292" i="4"/>
  <c r="Y292" i="4"/>
  <c r="BE292" i="4"/>
  <c r="AG292" i="4"/>
  <c r="BM292" i="4"/>
  <c r="AA292" i="4"/>
  <c r="BG292" i="4"/>
  <c r="AI292" i="4"/>
  <c r="BO292" i="4"/>
  <c r="S292" i="4"/>
  <c r="T284" i="4"/>
  <c r="AB284" i="4"/>
  <c r="AJ284" i="4"/>
  <c r="AR284" i="4"/>
  <c r="AZ284" i="4"/>
  <c r="BH284" i="4"/>
  <c r="BP284" i="4"/>
  <c r="U284" i="4"/>
  <c r="AC284" i="4"/>
  <c r="AK284" i="4"/>
  <c r="AS284" i="4"/>
  <c r="BA284" i="4"/>
  <c r="BI284" i="4"/>
  <c r="V284" i="4"/>
  <c r="AD284" i="4"/>
  <c r="AL284" i="4"/>
  <c r="AT284" i="4"/>
  <c r="BB284" i="4"/>
  <c r="BJ284" i="4"/>
  <c r="BQ284" i="4"/>
  <c r="W284" i="4"/>
  <c r="AE284" i="4"/>
  <c r="AM284" i="4"/>
  <c r="AU284" i="4"/>
  <c r="BC284" i="4"/>
  <c r="BK284" i="4"/>
  <c r="BR284" i="4"/>
  <c r="X284" i="4"/>
  <c r="AF284" i="4"/>
  <c r="AN284" i="4"/>
  <c r="AV284" i="4"/>
  <c r="BD284" i="4"/>
  <c r="BL284" i="4"/>
  <c r="BS284" i="4"/>
  <c r="Z284" i="4"/>
  <c r="AH284" i="4"/>
  <c r="AP284" i="4"/>
  <c r="AX284" i="4"/>
  <c r="BF284" i="4"/>
  <c r="BN284" i="4"/>
  <c r="BU284" i="4"/>
  <c r="AG284" i="4"/>
  <c r="BM284" i="4"/>
  <c r="AI284" i="4"/>
  <c r="BO284" i="4"/>
  <c r="AO284" i="4"/>
  <c r="BT284" i="4"/>
  <c r="AQ284" i="4"/>
  <c r="AW284" i="4"/>
  <c r="Y284" i="4"/>
  <c r="BE284" i="4"/>
  <c r="AA284" i="4"/>
  <c r="AY284" i="4"/>
  <c r="BG284" i="4"/>
  <c r="S284" i="4"/>
  <c r="T276" i="4"/>
  <c r="AB276" i="4"/>
  <c r="AJ276" i="4"/>
  <c r="AR276" i="4"/>
  <c r="AZ276" i="4"/>
  <c r="BH276" i="4"/>
  <c r="BP276" i="4"/>
  <c r="U276" i="4"/>
  <c r="AC276" i="4"/>
  <c r="AK276" i="4"/>
  <c r="AS276" i="4"/>
  <c r="BA276" i="4"/>
  <c r="BI276" i="4"/>
  <c r="V276" i="4"/>
  <c r="AD276" i="4"/>
  <c r="AL276" i="4"/>
  <c r="AT276" i="4"/>
  <c r="BB276" i="4"/>
  <c r="BJ276" i="4"/>
  <c r="BQ276" i="4"/>
  <c r="W276" i="4"/>
  <c r="AE276" i="4"/>
  <c r="AM276" i="4"/>
  <c r="AU276" i="4"/>
  <c r="BC276" i="4"/>
  <c r="BK276" i="4"/>
  <c r="BR276" i="4"/>
  <c r="X276" i="4"/>
  <c r="AF276" i="4"/>
  <c r="AN276" i="4"/>
  <c r="AV276" i="4"/>
  <c r="BD276" i="4"/>
  <c r="BL276" i="4"/>
  <c r="BS276" i="4"/>
  <c r="Z276" i="4"/>
  <c r="AH276" i="4"/>
  <c r="AP276" i="4"/>
  <c r="AX276" i="4"/>
  <c r="BF276" i="4"/>
  <c r="BN276" i="4"/>
  <c r="BU276" i="4"/>
  <c r="Y276" i="4"/>
  <c r="BE276" i="4"/>
  <c r="AA276" i="4"/>
  <c r="BG276" i="4"/>
  <c r="AG276" i="4"/>
  <c r="BM276" i="4"/>
  <c r="AI276" i="4"/>
  <c r="BO276" i="4"/>
  <c r="AO276" i="4"/>
  <c r="BT276" i="4"/>
  <c r="AW276" i="4"/>
  <c r="AQ276" i="4"/>
  <c r="AY276" i="4"/>
  <c r="S276" i="4"/>
  <c r="V247" i="4"/>
  <c r="AD247" i="4"/>
  <c r="AL247" i="4"/>
  <c r="AT247" i="4"/>
  <c r="BB247" i="4"/>
  <c r="BJ247" i="4"/>
  <c r="BQ247" i="4"/>
  <c r="W247" i="4"/>
  <c r="AE247" i="4"/>
  <c r="AM247" i="4"/>
  <c r="AU247" i="4"/>
  <c r="BC247" i="4"/>
  <c r="BK247" i="4"/>
  <c r="BR247" i="4"/>
  <c r="X247" i="4"/>
  <c r="AF247" i="4"/>
  <c r="AN247" i="4"/>
  <c r="AV247" i="4"/>
  <c r="BD247" i="4"/>
  <c r="BL247" i="4"/>
  <c r="BS247" i="4"/>
  <c r="Y247" i="4"/>
  <c r="AG247" i="4"/>
  <c r="AO247" i="4"/>
  <c r="AW247" i="4"/>
  <c r="BE247" i="4"/>
  <c r="BM247" i="4"/>
  <c r="BT247" i="4"/>
  <c r="Z247" i="4"/>
  <c r="AH247" i="4"/>
  <c r="AP247" i="4"/>
  <c r="AX247" i="4"/>
  <c r="BF247" i="4"/>
  <c r="BN247" i="4"/>
  <c r="BU247" i="4"/>
  <c r="T247" i="4"/>
  <c r="AB247" i="4"/>
  <c r="AJ247" i="4"/>
  <c r="AR247" i="4"/>
  <c r="AZ247" i="4"/>
  <c r="BH247" i="4"/>
  <c r="BP247" i="4"/>
  <c r="AQ247" i="4"/>
  <c r="AS247" i="4"/>
  <c r="AY247" i="4"/>
  <c r="U247" i="4"/>
  <c r="BA247" i="4"/>
  <c r="AA247" i="4"/>
  <c r="BG247" i="4"/>
  <c r="AI247" i="4"/>
  <c r="BO247" i="4"/>
  <c r="AC247" i="4"/>
  <c r="AK247" i="4"/>
  <c r="BI247" i="4"/>
  <c r="S247" i="4"/>
  <c r="Z267" i="4"/>
  <c r="AH267" i="4"/>
  <c r="AP267" i="4"/>
  <c r="AX267" i="4"/>
  <c r="BF267" i="4"/>
  <c r="BN267" i="4"/>
  <c r="BU267" i="4"/>
  <c r="AA267" i="4"/>
  <c r="AI267" i="4"/>
  <c r="AQ267" i="4"/>
  <c r="AY267" i="4"/>
  <c r="BG267" i="4"/>
  <c r="BO267" i="4"/>
  <c r="T267" i="4"/>
  <c r="AB267" i="4"/>
  <c r="AJ267" i="4"/>
  <c r="AR267" i="4"/>
  <c r="AZ267" i="4"/>
  <c r="BH267" i="4"/>
  <c r="BP267" i="4"/>
  <c r="U267" i="4"/>
  <c r="AC267" i="4"/>
  <c r="AK267" i="4"/>
  <c r="AS267" i="4"/>
  <c r="BA267" i="4"/>
  <c r="BI267" i="4"/>
  <c r="V267" i="4"/>
  <c r="AD267" i="4"/>
  <c r="AL267" i="4"/>
  <c r="AT267" i="4"/>
  <c r="BB267" i="4"/>
  <c r="BJ267" i="4"/>
  <c r="BQ267" i="4"/>
  <c r="X267" i="4"/>
  <c r="AF267" i="4"/>
  <c r="AN267" i="4"/>
  <c r="AV267" i="4"/>
  <c r="BD267" i="4"/>
  <c r="BL267" i="4"/>
  <c r="BS267" i="4"/>
  <c r="AE267" i="4"/>
  <c r="BK267" i="4"/>
  <c r="AG267" i="4"/>
  <c r="BM267" i="4"/>
  <c r="AM267" i="4"/>
  <c r="BR267" i="4"/>
  <c r="AO267" i="4"/>
  <c r="BT267" i="4"/>
  <c r="AU267" i="4"/>
  <c r="W267" i="4"/>
  <c r="BC267" i="4"/>
  <c r="AW267" i="4"/>
  <c r="Y267" i="4"/>
  <c r="BE267" i="4"/>
  <c r="S267" i="4"/>
  <c r="Z259" i="4"/>
  <c r="AH259" i="4"/>
  <c r="AP259" i="4"/>
  <c r="AX259" i="4"/>
  <c r="BF259" i="4"/>
  <c r="BN259" i="4"/>
  <c r="BU259" i="4"/>
  <c r="AA259" i="4"/>
  <c r="AI259" i="4"/>
  <c r="AQ259" i="4"/>
  <c r="AY259" i="4"/>
  <c r="BG259" i="4"/>
  <c r="BO259" i="4"/>
  <c r="T259" i="4"/>
  <c r="AB259" i="4"/>
  <c r="AJ259" i="4"/>
  <c r="AR259" i="4"/>
  <c r="AZ259" i="4"/>
  <c r="BH259" i="4"/>
  <c r="BP259" i="4"/>
  <c r="U259" i="4"/>
  <c r="AC259" i="4"/>
  <c r="AK259" i="4"/>
  <c r="AS259" i="4"/>
  <c r="BA259" i="4"/>
  <c r="BI259" i="4"/>
  <c r="V259" i="4"/>
  <c r="AD259" i="4"/>
  <c r="AL259" i="4"/>
  <c r="AT259" i="4"/>
  <c r="BB259" i="4"/>
  <c r="BJ259" i="4"/>
  <c r="BQ259" i="4"/>
  <c r="X259" i="4"/>
  <c r="AF259" i="4"/>
  <c r="AN259" i="4"/>
  <c r="AV259" i="4"/>
  <c r="BD259" i="4"/>
  <c r="BL259" i="4"/>
  <c r="BS259" i="4"/>
  <c r="W259" i="4"/>
  <c r="BC259" i="4"/>
  <c r="Y259" i="4"/>
  <c r="BE259" i="4"/>
  <c r="AE259" i="4"/>
  <c r="BK259" i="4"/>
  <c r="AG259" i="4"/>
  <c r="BM259" i="4"/>
  <c r="AM259" i="4"/>
  <c r="BR259" i="4"/>
  <c r="AU259" i="4"/>
  <c r="AO259" i="4"/>
  <c r="AW259" i="4"/>
  <c r="BT259" i="4"/>
  <c r="S259" i="4"/>
  <c r="Z251" i="4"/>
  <c r="AH251" i="4"/>
  <c r="AP251" i="4"/>
  <c r="AX251" i="4"/>
  <c r="BF251" i="4"/>
  <c r="BN251" i="4"/>
  <c r="BU251" i="4"/>
  <c r="AA251" i="4"/>
  <c r="AI251" i="4"/>
  <c r="AQ251" i="4"/>
  <c r="AY251" i="4"/>
  <c r="BG251" i="4"/>
  <c r="BO251" i="4"/>
  <c r="T251" i="4"/>
  <c r="AB251" i="4"/>
  <c r="AJ251" i="4"/>
  <c r="AR251" i="4"/>
  <c r="AZ251" i="4"/>
  <c r="BH251" i="4"/>
  <c r="BP251" i="4"/>
  <c r="U251" i="4"/>
  <c r="AC251" i="4"/>
  <c r="AK251" i="4"/>
  <c r="AS251" i="4"/>
  <c r="BA251" i="4"/>
  <c r="BI251" i="4"/>
  <c r="V251" i="4"/>
  <c r="AD251" i="4"/>
  <c r="AL251" i="4"/>
  <c r="AT251" i="4"/>
  <c r="BB251" i="4"/>
  <c r="BJ251" i="4"/>
  <c r="BQ251" i="4"/>
  <c r="X251" i="4"/>
  <c r="AF251" i="4"/>
  <c r="AN251" i="4"/>
  <c r="AV251" i="4"/>
  <c r="BD251" i="4"/>
  <c r="BL251" i="4"/>
  <c r="BS251" i="4"/>
  <c r="AU251" i="4"/>
  <c r="AW251" i="4"/>
  <c r="W251" i="4"/>
  <c r="BC251" i="4"/>
  <c r="Y251" i="4"/>
  <c r="BE251" i="4"/>
  <c r="AE251" i="4"/>
  <c r="BK251" i="4"/>
  <c r="AM251" i="4"/>
  <c r="BR251" i="4"/>
  <c r="BM251" i="4"/>
  <c r="BT251" i="4"/>
  <c r="AG251" i="4"/>
  <c r="AO251" i="4"/>
  <c r="S251" i="4"/>
  <c r="V232" i="4"/>
  <c r="AD232" i="4"/>
  <c r="AL232" i="4"/>
  <c r="AT232" i="4"/>
  <c r="BB232" i="4"/>
  <c r="BJ232" i="4"/>
  <c r="BQ232" i="4"/>
  <c r="Y232" i="4"/>
  <c r="AG232" i="4"/>
  <c r="AO232" i="4"/>
  <c r="AW232" i="4"/>
  <c r="BE232" i="4"/>
  <c r="BM232" i="4"/>
  <c r="BT232" i="4"/>
  <c r="Z232" i="4"/>
  <c r="AH232" i="4"/>
  <c r="AP232" i="4"/>
  <c r="AX232" i="4"/>
  <c r="BF232" i="4"/>
  <c r="BN232" i="4"/>
  <c r="BU232" i="4"/>
  <c r="AA232" i="4"/>
  <c r="AI232" i="4"/>
  <c r="AQ232" i="4"/>
  <c r="AY232" i="4"/>
  <c r="BG232" i="4"/>
  <c r="BO232" i="4"/>
  <c r="AC232" i="4"/>
  <c r="AS232" i="4"/>
  <c r="BI232" i="4"/>
  <c r="AE232" i="4"/>
  <c r="AU232" i="4"/>
  <c r="BK232" i="4"/>
  <c r="AF232" i="4"/>
  <c r="AV232" i="4"/>
  <c r="BL232" i="4"/>
  <c r="T232" i="4"/>
  <c r="AJ232" i="4"/>
  <c r="AZ232" i="4"/>
  <c r="BP232" i="4"/>
  <c r="U232" i="4"/>
  <c r="AK232" i="4"/>
  <c r="BA232" i="4"/>
  <c r="X232" i="4"/>
  <c r="AN232" i="4"/>
  <c r="BD232" i="4"/>
  <c r="BS232" i="4"/>
  <c r="BR232" i="4"/>
  <c r="W232" i="4"/>
  <c r="AB232" i="4"/>
  <c r="AM232" i="4"/>
  <c r="BC232" i="4"/>
  <c r="AR232" i="4"/>
  <c r="BH232" i="4"/>
  <c r="S232" i="4"/>
  <c r="Y227" i="4"/>
  <c r="AG227" i="4"/>
  <c r="AO227" i="4"/>
  <c r="AW227" i="4"/>
  <c r="BE227" i="4"/>
  <c r="BM227" i="4"/>
  <c r="BT227" i="4"/>
  <c r="T227" i="4"/>
  <c r="AB227" i="4"/>
  <c r="AJ227" i="4"/>
  <c r="AR227" i="4"/>
  <c r="AZ227" i="4"/>
  <c r="BH227" i="4"/>
  <c r="BP227" i="4"/>
  <c r="U227" i="4"/>
  <c r="AC227" i="4"/>
  <c r="AK227" i="4"/>
  <c r="AS227" i="4"/>
  <c r="BA227" i="4"/>
  <c r="BI227" i="4"/>
  <c r="V227" i="4"/>
  <c r="AD227" i="4"/>
  <c r="AL227" i="4"/>
  <c r="AT227" i="4"/>
  <c r="BB227" i="4"/>
  <c r="BJ227" i="4"/>
  <c r="BQ227" i="4"/>
  <c r="AF227" i="4"/>
  <c r="AV227" i="4"/>
  <c r="BL227" i="4"/>
  <c r="AH227" i="4"/>
  <c r="AX227" i="4"/>
  <c r="BN227" i="4"/>
  <c r="AI227" i="4"/>
  <c r="AY227" i="4"/>
  <c r="BO227" i="4"/>
  <c r="W227" i="4"/>
  <c r="AM227" i="4"/>
  <c r="BC227" i="4"/>
  <c r="BR227" i="4"/>
  <c r="X227" i="4"/>
  <c r="AN227" i="4"/>
  <c r="BD227" i="4"/>
  <c r="BS227" i="4"/>
  <c r="AA227" i="4"/>
  <c r="AQ227" i="4"/>
  <c r="BG227" i="4"/>
  <c r="Z227" i="4"/>
  <c r="AE227" i="4"/>
  <c r="AP227" i="4"/>
  <c r="AU227" i="4"/>
  <c r="BF227" i="4"/>
  <c r="BU227" i="4"/>
  <c r="BK227" i="4"/>
  <c r="S227" i="4"/>
  <c r="Z220" i="4"/>
  <c r="AH220" i="4"/>
  <c r="AP220" i="4"/>
  <c r="AX220" i="4"/>
  <c r="BF220" i="4"/>
  <c r="BN220" i="4"/>
  <c r="BU220" i="4"/>
  <c r="U220" i="4"/>
  <c r="AC220" i="4"/>
  <c r="AK220" i="4"/>
  <c r="AS220" i="4"/>
  <c r="BA220" i="4"/>
  <c r="BI220" i="4"/>
  <c r="V220" i="4"/>
  <c r="AD220" i="4"/>
  <c r="AL220" i="4"/>
  <c r="AT220" i="4"/>
  <c r="BB220" i="4"/>
  <c r="BJ220" i="4"/>
  <c r="BQ220" i="4"/>
  <c r="W220" i="4"/>
  <c r="AE220" i="4"/>
  <c r="AM220" i="4"/>
  <c r="AU220" i="4"/>
  <c r="BC220" i="4"/>
  <c r="BK220" i="4"/>
  <c r="BR220" i="4"/>
  <c r="AG220" i="4"/>
  <c r="AW220" i="4"/>
  <c r="BM220" i="4"/>
  <c r="AI220" i="4"/>
  <c r="AY220" i="4"/>
  <c r="BO220" i="4"/>
  <c r="T220" i="4"/>
  <c r="AJ220" i="4"/>
  <c r="AZ220" i="4"/>
  <c r="BP220" i="4"/>
  <c r="X220" i="4"/>
  <c r="AN220" i="4"/>
  <c r="BD220" i="4"/>
  <c r="BS220" i="4"/>
  <c r="Y220" i="4"/>
  <c r="AO220" i="4"/>
  <c r="BE220" i="4"/>
  <c r="BT220" i="4"/>
  <c r="AB220" i="4"/>
  <c r="AR220" i="4"/>
  <c r="BH220" i="4"/>
  <c r="AA220" i="4"/>
  <c r="AF220" i="4"/>
  <c r="AQ220" i="4"/>
  <c r="AV220" i="4"/>
  <c r="BG220" i="4"/>
  <c r="BL220" i="4"/>
  <c r="S220" i="4"/>
  <c r="Z212" i="4"/>
  <c r="AH212" i="4"/>
  <c r="AP212" i="4"/>
  <c r="AX212" i="4"/>
  <c r="BF212" i="4"/>
  <c r="BN212" i="4"/>
  <c r="BU212" i="4"/>
  <c r="AA212" i="4"/>
  <c r="AI212" i="4"/>
  <c r="AQ212" i="4"/>
  <c r="AY212" i="4"/>
  <c r="BG212" i="4"/>
  <c r="BO212" i="4"/>
  <c r="T212" i="4"/>
  <c r="AB212" i="4"/>
  <c r="AJ212" i="4"/>
  <c r="AR212" i="4"/>
  <c r="AZ212" i="4"/>
  <c r="BH212" i="4"/>
  <c r="BP212" i="4"/>
  <c r="U212" i="4"/>
  <c r="AC212" i="4"/>
  <c r="AK212" i="4"/>
  <c r="AS212" i="4"/>
  <c r="BA212" i="4"/>
  <c r="BI212" i="4"/>
  <c r="V212" i="4"/>
  <c r="AD212" i="4"/>
  <c r="AL212" i="4"/>
  <c r="AT212" i="4"/>
  <c r="BB212" i="4"/>
  <c r="BJ212" i="4"/>
  <c r="BQ212" i="4"/>
  <c r="W212" i="4"/>
  <c r="AE212" i="4"/>
  <c r="AM212" i="4"/>
  <c r="AU212" i="4"/>
  <c r="BC212" i="4"/>
  <c r="BK212" i="4"/>
  <c r="BR212" i="4"/>
  <c r="AN212" i="4"/>
  <c r="BS212" i="4"/>
  <c r="AO212" i="4"/>
  <c r="BT212" i="4"/>
  <c r="AV212" i="4"/>
  <c r="AW212" i="4"/>
  <c r="X212" i="4"/>
  <c r="BD212" i="4"/>
  <c r="AF212" i="4"/>
  <c r="BL212" i="4"/>
  <c r="Y212" i="4"/>
  <c r="AG212" i="4"/>
  <c r="BE212" i="4"/>
  <c r="BM212" i="4"/>
  <c r="S212" i="4"/>
  <c r="U201" i="4"/>
  <c r="AC201" i="4"/>
  <c r="AK201" i="4"/>
  <c r="AS201" i="4"/>
  <c r="BA201" i="4"/>
  <c r="BI201" i="4"/>
  <c r="V201" i="4"/>
  <c r="AD201" i="4"/>
  <c r="AL201" i="4"/>
  <c r="AT201" i="4"/>
  <c r="BB201" i="4"/>
  <c r="BJ201" i="4"/>
  <c r="BQ201" i="4"/>
  <c r="Y201" i="4"/>
  <c r="AG201" i="4"/>
  <c r="AO201" i="4"/>
  <c r="AW201" i="4"/>
  <c r="BE201" i="4"/>
  <c r="BM201" i="4"/>
  <c r="BT201" i="4"/>
  <c r="W201" i="4"/>
  <c r="AI201" i="4"/>
  <c r="AV201" i="4"/>
  <c r="BH201" i="4"/>
  <c r="BU201" i="4"/>
  <c r="X201" i="4"/>
  <c r="AJ201" i="4"/>
  <c r="AX201" i="4"/>
  <c r="BK201" i="4"/>
  <c r="Z201" i="4"/>
  <c r="AM201" i="4"/>
  <c r="AY201" i="4"/>
  <c r="BL201" i="4"/>
  <c r="AA201" i="4"/>
  <c r="AN201" i="4"/>
  <c r="AZ201" i="4"/>
  <c r="BN201" i="4"/>
  <c r="AB201" i="4"/>
  <c r="AP201" i="4"/>
  <c r="BC201" i="4"/>
  <c r="BO201" i="4"/>
  <c r="AE201" i="4"/>
  <c r="AQ201" i="4"/>
  <c r="BD201" i="4"/>
  <c r="BP201" i="4"/>
  <c r="BR201" i="4"/>
  <c r="T201" i="4"/>
  <c r="BS201" i="4"/>
  <c r="AF201" i="4"/>
  <c r="AH201" i="4"/>
  <c r="AR201" i="4"/>
  <c r="BF201" i="4"/>
  <c r="AU201" i="4"/>
  <c r="BG201" i="4"/>
  <c r="S201" i="4"/>
  <c r="V196" i="4"/>
  <c r="AD196" i="4"/>
  <c r="AL196" i="4"/>
  <c r="AT196" i="4"/>
  <c r="BB196" i="4"/>
  <c r="BJ196" i="4"/>
  <c r="BQ196" i="4"/>
  <c r="X196" i="4"/>
  <c r="AF196" i="4"/>
  <c r="AN196" i="4"/>
  <c r="AV196" i="4"/>
  <c r="BD196" i="4"/>
  <c r="BL196" i="4"/>
  <c r="BS196" i="4"/>
  <c r="Z196" i="4"/>
  <c r="AJ196" i="4"/>
  <c r="AU196" i="4"/>
  <c r="BF196" i="4"/>
  <c r="BP196" i="4"/>
  <c r="AA196" i="4"/>
  <c r="AK196" i="4"/>
  <c r="AW196" i="4"/>
  <c r="BG196" i="4"/>
  <c r="AC196" i="4"/>
  <c r="AO196" i="4"/>
  <c r="AY196" i="4"/>
  <c r="BI196" i="4"/>
  <c r="BT196" i="4"/>
  <c r="T196" i="4"/>
  <c r="AE196" i="4"/>
  <c r="AP196" i="4"/>
  <c r="AZ196" i="4"/>
  <c r="BK196" i="4"/>
  <c r="BU196" i="4"/>
  <c r="U196" i="4"/>
  <c r="AG196" i="4"/>
  <c r="AQ196" i="4"/>
  <c r="BA196" i="4"/>
  <c r="BM196" i="4"/>
  <c r="AH196" i="4"/>
  <c r="BH196" i="4"/>
  <c r="AI196" i="4"/>
  <c r="BN196" i="4"/>
  <c r="AM196" i="4"/>
  <c r="BO196" i="4"/>
  <c r="AR196" i="4"/>
  <c r="BR196" i="4"/>
  <c r="AS196" i="4"/>
  <c r="W196" i="4"/>
  <c r="AX196" i="4"/>
  <c r="BC196" i="4"/>
  <c r="BE196" i="4"/>
  <c r="Y196" i="4"/>
  <c r="AB196" i="4"/>
  <c r="S196" i="4"/>
  <c r="V188" i="4"/>
  <c r="AD188" i="4"/>
  <c r="AL188" i="4"/>
  <c r="AT188" i="4"/>
  <c r="BB188" i="4"/>
  <c r="BJ188" i="4"/>
  <c r="BQ188" i="4"/>
  <c r="W188" i="4"/>
  <c r="AE188" i="4"/>
  <c r="AM188" i="4"/>
  <c r="AU188" i="4"/>
  <c r="BC188" i="4"/>
  <c r="BK188" i="4"/>
  <c r="BR188" i="4"/>
  <c r="X188" i="4"/>
  <c r="AF188" i="4"/>
  <c r="AN188" i="4"/>
  <c r="AV188" i="4"/>
  <c r="BD188" i="4"/>
  <c r="BL188" i="4"/>
  <c r="BS188" i="4"/>
  <c r="Y188" i="4"/>
  <c r="AG188" i="4"/>
  <c r="AO188" i="4"/>
  <c r="AW188" i="4"/>
  <c r="BE188" i="4"/>
  <c r="BM188" i="4"/>
  <c r="BT188" i="4"/>
  <c r="AB188" i="4"/>
  <c r="AR188" i="4"/>
  <c r="BH188" i="4"/>
  <c r="AC188" i="4"/>
  <c r="AS188" i="4"/>
  <c r="BI188" i="4"/>
  <c r="AI188" i="4"/>
  <c r="AY188" i="4"/>
  <c r="BO188" i="4"/>
  <c r="T188" i="4"/>
  <c r="AJ188" i="4"/>
  <c r="AZ188" i="4"/>
  <c r="BP188" i="4"/>
  <c r="U188" i="4"/>
  <c r="AK188" i="4"/>
  <c r="BA188" i="4"/>
  <c r="AP188" i="4"/>
  <c r="AQ188" i="4"/>
  <c r="AX188" i="4"/>
  <c r="BF188" i="4"/>
  <c r="BG188" i="4"/>
  <c r="Z188" i="4"/>
  <c r="BN188" i="4"/>
  <c r="BU188" i="4"/>
  <c r="AA188" i="4"/>
  <c r="AH188" i="4"/>
  <c r="S188" i="4"/>
  <c r="V180" i="4"/>
  <c r="AD180" i="4"/>
  <c r="AL180" i="4"/>
  <c r="AT180" i="4"/>
  <c r="BB180" i="4"/>
  <c r="BJ180" i="4"/>
  <c r="BQ180" i="4"/>
  <c r="W180" i="4"/>
  <c r="AE180" i="4"/>
  <c r="AM180" i="4"/>
  <c r="AU180" i="4"/>
  <c r="BC180" i="4"/>
  <c r="BK180" i="4"/>
  <c r="BR180" i="4"/>
  <c r="X180" i="4"/>
  <c r="AF180" i="4"/>
  <c r="AN180" i="4"/>
  <c r="AV180" i="4"/>
  <c r="BD180" i="4"/>
  <c r="BL180" i="4"/>
  <c r="BS180" i="4"/>
  <c r="Y180" i="4"/>
  <c r="AG180" i="4"/>
  <c r="AO180" i="4"/>
  <c r="AW180" i="4"/>
  <c r="BE180" i="4"/>
  <c r="BM180" i="4"/>
  <c r="BT180" i="4"/>
  <c r="T180" i="4"/>
  <c r="AJ180" i="4"/>
  <c r="AZ180" i="4"/>
  <c r="BP180" i="4"/>
  <c r="U180" i="4"/>
  <c r="AK180" i="4"/>
  <c r="BA180" i="4"/>
  <c r="AA180" i="4"/>
  <c r="AQ180" i="4"/>
  <c r="BG180" i="4"/>
  <c r="AB180" i="4"/>
  <c r="AR180" i="4"/>
  <c r="BH180" i="4"/>
  <c r="AC180" i="4"/>
  <c r="AS180" i="4"/>
  <c r="BI180" i="4"/>
  <c r="AY180" i="4"/>
  <c r="BF180" i="4"/>
  <c r="BN180" i="4"/>
  <c r="Z180" i="4"/>
  <c r="BO180" i="4"/>
  <c r="AH180" i="4"/>
  <c r="BU180" i="4"/>
  <c r="AI180" i="4"/>
  <c r="AP180" i="4"/>
  <c r="AX180" i="4"/>
  <c r="S180" i="4"/>
  <c r="V172" i="4"/>
  <c r="AD172" i="4"/>
  <c r="AL172" i="4"/>
  <c r="AT172" i="4"/>
  <c r="BB172" i="4"/>
  <c r="BJ172" i="4"/>
  <c r="BQ172" i="4"/>
  <c r="W172" i="4"/>
  <c r="AE172" i="4"/>
  <c r="AM172" i="4"/>
  <c r="AU172" i="4"/>
  <c r="BC172" i="4"/>
  <c r="BK172" i="4"/>
  <c r="BR172" i="4"/>
  <c r="X172" i="4"/>
  <c r="AF172" i="4"/>
  <c r="AN172" i="4"/>
  <c r="AV172" i="4"/>
  <c r="BD172" i="4"/>
  <c r="BL172" i="4"/>
  <c r="BS172" i="4"/>
  <c r="Y172" i="4"/>
  <c r="AG172" i="4"/>
  <c r="AO172" i="4"/>
  <c r="AW172" i="4"/>
  <c r="BE172" i="4"/>
  <c r="BM172" i="4"/>
  <c r="BT172" i="4"/>
  <c r="AA172" i="4"/>
  <c r="AI172" i="4"/>
  <c r="AQ172" i="4"/>
  <c r="AY172" i="4"/>
  <c r="BG172" i="4"/>
  <c r="BO172" i="4"/>
  <c r="AK172" i="4"/>
  <c r="BH172" i="4"/>
  <c r="T172" i="4"/>
  <c r="AP172" i="4"/>
  <c r="BI172" i="4"/>
  <c r="Z172" i="4"/>
  <c r="AS172" i="4"/>
  <c r="BP172" i="4"/>
  <c r="AB172" i="4"/>
  <c r="AX172" i="4"/>
  <c r="AC172" i="4"/>
  <c r="AZ172" i="4"/>
  <c r="BU172" i="4"/>
  <c r="AJ172" i="4"/>
  <c r="AR172" i="4"/>
  <c r="BA172" i="4"/>
  <c r="BF172" i="4"/>
  <c r="BN172" i="4"/>
  <c r="U172" i="4"/>
  <c r="AH172" i="4"/>
  <c r="S172" i="4"/>
  <c r="V164" i="4"/>
  <c r="AD164" i="4"/>
  <c r="AL164" i="4"/>
  <c r="AT164" i="4"/>
  <c r="BB164" i="4"/>
  <c r="BJ164" i="4"/>
  <c r="BQ164" i="4"/>
  <c r="W164" i="4"/>
  <c r="AE164" i="4"/>
  <c r="AM164" i="4"/>
  <c r="AU164" i="4"/>
  <c r="BC164" i="4"/>
  <c r="BK164" i="4"/>
  <c r="BR164" i="4"/>
  <c r="X164" i="4"/>
  <c r="AF164" i="4"/>
  <c r="AN164" i="4"/>
  <c r="AV164" i="4"/>
  <c r="BD164" i="4"/>
  <c r="BL164" i="4"/>
  <c r="BS164" i="4"/>
  <c r="Y164" i="4"/>
  <c r="AG164" i="4"/>
  <c r="AO164" i="4"/>
  <c r="AW164" i="4"/>
  <c r="BE164" i="4"/>
  <c r="BM164" i="4"/>
  <c r="BT164" i="4"/>
  <c r="AA164" i="4"/>
  <c r="AI164" i="4"/>
  <c r="AQ164" i="4"/>
  <c r="AY164" i="4"/>
  <c r="BG164" i="4"/>
  <c r="BO164" i="4"/>
  <c r="AC164" i="4"/>
  <c r="AZ164" i="4"/>
  <c r="BU164" i="4"/>
  <c r="AH164" i="4"/>
  <c r="BA164" i="4"/>
  <c r="AK164" i="4"/>
  <c r="BH164" i="4"/>
  <c r="T164" i="4"/>
  <c r="AP164" i="4"/>
  <c r="BI164" i="4"/>
  <c r="U164" i="4"/>
  <c r="AR164" i="4"/>
  <c r="BN164" i="4"/>
  <c r="Z164" i="4"/>
  <c r="AB164" i="4"/>
  <c r="AJ164" i="4"/>
  <c r="AS164" i="4"/>
  <c r="AX164" i="4"/>
  <c r="BF164" i="4"/>
  <c r="BP164" i="4"/>
  <c r="S164" i="4"/>
  <c r="V156" i="4"/>
  <c r="AD156" i="4"/>
  <c r="AL156" i="4"/>
  <c r="AT156" i="4"/>
  <c r="BB156" i="4"/>
  <c r="BJ156" i="4"/>
  <c r="BQ156" i="4"/>
  <c r="W156" i="4"/>
  <c r="AE156" i="4"/>
  <c r="AM156" i="4"/>
  <c r="AU156" i="4"/>
  <c r="BC156" i="4"/>
  <c r="BK156" i="4"/>
  <c r="BR156" i="4"/>
  <c r="X156" i="4"/>
  <c r="AF156" i="4"/>
  <c r="AN156" i="4"/>
  <c r="AV156" i="4"/>
  <c r="BD156" i="4"/>
  <c r="BL156" i="4"/>
  <c r="BS156" i="4"/>
  <c r="Y156" i="4"/>
  <c r="AG156" i="4"/>
  <c r="AO156" i="4"/>
  <c r="AW156" i="4"/>
  <c r="BE156" i="4"/>
  <c r="BM156" i="4"/>
  <c r="BT156" i="4"/>
  <c r="AA156" i="4"/>
  <c r="AI156" i="4"/>
  <c r="AQ156" i="4"/>
  <c r="AY156" i="4"/>
  <c r="BG156" i="4"/>
  <c r="BO156" i="4"/>
  <c r="U156" i="4"/>
  <c r="AR156" i="4"/>
  <c r="BN156" i="4"/>
  <c r="Z156" i="4"/>
  <c r="AS156" i="4"/>
  <c r="BP156" i="4"/>
  <c r="AB156" i="4"/>
  <c r="AX156" i="4"/>
  <c r="AC156" i="4"/>
  <c r="AZ156" i="4"/>
  <c r="BU156" i="4"/>
  <c r="AH156" i="4"/>
  <c r="BA156" i="4"/>
  <c r="AJ156" i="4"/>
  <c r="BF156" i="4"/>
  <c r="BH156" i="4"/>
  <c r="BI156" i="4"/>
  <c r="T156" i="4"/>
  <c r="AK156" i="4"/>
  <c r="AP156" i="4"/>
  <c r="S156" i="4"/>
  <c r="AA148" i="4"/>
  <c r="AI148" i="4"/>
  <c r="AQ148" i="4"/>
  <c r="AY148" i="4"/>
  <c r="BG148" i="4"/>
  <c r="BO148" i="4"/>
  <c r="T148" i="4"/>
  <c r="AB148" i="4"/>
  <c r="AJ148" i="4"/>
  <c r="AR148" i="4"/>
  <c r="AZ148" i="4"/>
  <c r="BH148" i="4"/>
  <c r="BP148" i="4"/>
  <c r="U148" i="4"/>
  <c r="AC148" i="4"/>
  <c r="AK148" i="4"/>
  <c r="AS148" i="4"/>
  <c r="BA148" i="4"/>
  <c r="BI148" i="4"/>
  <c r="W148" i="4"/>
  <c r="AE148" i="4"/>
  <c r="AM148" i="4"/>
  <c r="AU148" i="4"/>
  <c r="BC148" i="4"/>
  <c r="BK148" i="4"/>
  <c r="BR148" i="4"/>
  <c r="AG148" i="4"/>
  <c r="AW148" i="4"/>
  <c r="BM148" i="4"/>
  <c r="AH148" i="4"/>
  <c r="AX148" i="4"/>
  <c r="BN148" i="4"/>
  <c r="V148" i="4"/>
  <c r="AL148" i="4"/>
  <c r="BB148" i="4"/>
  <c r="BQ148" i="4"/>
  <c r="X148" i="4"/>
  <c r="AN148" i="4"/>
  <c r="BD148" i="4"/>
  <c r="BS148" i="4"/>
  <c r="AD148" i="4"/>
  <c r="AT148" i="4"/>
  <c r="BJ148" i="4"/>
  <c r="AF148" i="4"/>
  <c r="AV148" i="4"/>
  <c r="BL148" i="4"/>
  <c r="AP148" i="4"/>
  <c r="BE148" i="4"/>
  <c r="BF148" i="4"/>
  <c r="BT148" i="4"/>
  <c r="BU148" i="4"/>
  <c r="Y148" i="4"/>
  <c r="Z148" i="4"/>
  <c r="AO148" i="4"/>
  <c r="S148" i="4"/>
  <c r="AA140" i="4"/>
  <c r="AI140" i="4"/>
  <c r="AQ140" i="4"/>
  <c r="AY140" i="4"/>
  <c r="BG140" i="4"/>
  <c r="BO140" i="4"/>
  <c r="T140" i="4"/>
  <c r="AB140" i="4"/>
  <c r="AJ140" i="4"/>
  <c r="AR140" i="4"/>
  <c r="AZ140" i="4"/>
  <c r="BH140" i="4"/>
  <c r="BP140" i="4"/>
  <c r="U140" i="4"/>
  <c r="AC140" i="4"/>
  <c r="AK140" i="4"/>
  <c r="AS140" i="4"/>
  <c r="BA140" i="4"/>
  <c r="BI140" i="4"/>
  <c r="W140" i="4"/>
  <c r="AE140" i="4"/>
  <c r="AM140" i="4"/>
  <c r="AU140" i="4"/>
  <c r="BC140" i="4"/>
  <c r="BK140" i="4"/>
  <c r="BR140" i="4"/>
  <c r="Y140" i="4"/>
  <c r="AO140" i="4"/>
  <c r="BE140" i="4"/>
  <c r="BT140" i="4"/>
  <c r="Z140" i="4"/>
  <c r="AP140" i="4"/>
  <c r="BF140" i="4"/>
  <c r="BU140" i="4"/>
  <c r="AD140" i="4"/>
  <c r="AT140" i="4"/>
  <c r="BJ140" i="4"/>
  <c r="AF140" i="4"/>
  <c r="AV140" i="4"/>
  <c r="BL140" i="4"/>
  <c r="V140" i="4"/>
  <c r="AL140" i="4"/>
  <c r="BB140" i="4"/>
  <c r="BQ140" i="4"/>
  <c r="X140" i="4"/>
  <c r="AN140" i="4"/>
  <c r="BD140" i="4"/>
  <c r="BS140" i="4"/>
  <c r="AH140" i="4"/>
  <c r="AW140" i="4"/>
  <c r="AX140" i="4"/>
  <c r="BM140" i="4"/>
  <c r="BN140" i="4"/>
  <c r="AG140" i="4"/>
  <c r="S140" i="4"/>
  <c r="AA124" i="4"/>
  <c r="AI124" i="4"/>
  <c r="AQ124" i="4"/>
  <c r="AY124" i="4"/>
  <c r="BG124" i="4"/>
  <c r="BO124" i="4"/>
  <c r="T124" i="4"/>
  <c r="AB124" i="4"/>
  <c r="AJ124" i="4"/>
  <c r="AR124" i="4"/>
  <c r="AZ124" i="4"/>
  <c r="BH124" i="4"/>
  <c r="BP124" i="4"/>
  <c r="U124" i="4"/>
  <c r="AC124" i="4"/>
  <c r="AK124" i="4"/>
  <c r="AS124" i="4"/>
  <c r="BA124" i="4"/>
  <c r="BI124" i="4"/>
  <c r="V124" i="4"/>
  <c r="AD124" i="4"/>
  <c r="AL124" i="4"/>
  <c r="AT124" i="4"/>
  <c r="BB124" i="4"/>
  <c r="BJ124" i="4"/>
  <c r="BQ124" i="4"/>
  <c r="W124" i="4"/>
  <c r="AE124" i="4"/>
  <c r="AM124" i="4"/>
  <c r="AU124" i="4"/>
  <c r="BC124" i="4"/>
  <c r="BK124" i="4"/>
  <c r="BR124" i="4"/>
  <c r="Y124" i="4"/>
  <c r="AG124" i="4"/>
  <c r="AO124" i="4"/>
  <c r="AW124" i="4"/>
  <c r="BE124" i="4"/>
  <c r="BM124" i="4"/>
  <c r="BT124" i="4"/>
  <c r="X124" i="4"/>
  <c r="BD124" i="4"/>
  <c r="Z124" i="4"/>
  <c r="BF124" i="4"/>
  <c r="AF124" i="4"/>
  <c r="BL124" i="4"/>
  <c r="AN124" i="4"/>
  <c r="BS124" i="4"/>
  <c r="AV124" i="4"/>
  <c r="AX124" i="4"/>
  <c r="BN124" i="4"/>
  <c r="BU124" i="4"/>
  <c r="AH124" i="4"/>
  <c r="AP124" i="4"/>
  <c r="S124" i="4"/>
  <c r="Y116" i="4"/>
  <c r="AG116" i="4"/>
  <c r="AO116" i="4"/>
  <c r="AW116" i="4"/>
  <c r="BE116" i="4"/>
  <c r="BM116" i="4"/>
  <c r="BT116" i="4"/>
  <c r="Z116" i="4"/>
  <c r="AH116" i="4"/>
  <c r="AP116" i="4"/>
  <c r="AX116" i="4"/>
  <c r="BF116" i="4"/>
  <c r="BN116" i="4"/>
  <c r="BU116" i="4"/>
  <c r="AA116" i="4"/>
  <c r="AI116" i="4"/>
  <c r="AQ116" i="4"/>
  <c r="AY116" i="4"/>
  <c r="BG116" i="4"/>
  <c r="BO116" i="4"/>
  <c r="AD116" i="4"/>
  <c r="AR116" i="4"/>
  <c r="BC116" i="4"/>
  <c r="T116" i="4"/>
  <c r="AE116" i="4"/>
  <c r="AS116" i="4"/>
  <c r="BD116" i="4"/>
  <c r="BQ116" i="4"/>
  <c r="U116" i="4"/>
  <c r="AF116" i="4"/>
  <c r="AT116" i="4"/>
  <c r="BH116" i="4"/>
  <c r="BR116" i="4"/>
  <c r="V116" i="4"/>
  <c r="AJ116" i="4"/>
  <c r="AU116" i="4"/>
  <c r="BI116" i="4"/>
  <c r="BS116" i="4"/>
  <c r="W116" i="4"/>
  <c r="AK116" i="4"/>
  <c r="AV116" i="4"/>
  <c r="BJ116" i="4"/>
  <c r="AB116" i="4"/>
  <c r="AM116" i="4"/>
  <c r="BA116" i="4"/>
  <c r="BL116" i="4"/>
  <c r="AL116" i="4"/>
  <c r="AN116" i="4"/>
  <c r="AZ116" i="4"/>
  <c r="BK116" i="4"/>
  <c r="BB116" i="4"/>
  <c r="BP116" i="4"/>
  <c r="X116" i="4"/>
  <c r="AC116" i="4"/>
  <c r="S116" i="4"/>
  <c r="V127" i="4"/>
  <c r="AD127" i="4"/>
  <c r="AL127" i="4"/>
  <c r="AT127" i="4"/>
  <c r="BB127" i="4"/>
  <c r="BJ127" i="4"/>
  <c r="BQ127" i="4"/>
  <c r="W127" i="4"/>
  <c r="AE127" i="4"/>
  <c r="AM127" i="4"/>
  <c r="AU127" i="4"/>
  <c r="BC127" i="4"/>
  <c r="BK127" i="4"/>
  <c r="BR127" i="4"/>
  <c r="X127" i="4"/>
  <c r="AF127" i="4"/>
  <c r="AN127" i="4"/>
  <c r="AV127" i="4"/>
  <c r="BD127" i="4"/>
  <c r="BL127" i="4"/>
  <c r="BS127" i="4"/>
  <c r="Y127" i="4"/>
  <c r="AG127" i="4"/>
  <c r="AO127" i="4"/>
  <c r="AW127" i="4"/>
  <c r="BE127" i="4"/>
  <c r="BM127" i="4"/>
  <c r="BT127" i="4"/>
  <c r="Z127" i="4"/>
  <c r="AH127" i="4"/>
  <c r="AP127" i="4"/>
  <c r="AX127" i="4"/>
  <c r="BF127" i="4"/>
  <c r="BN127" i="4"/>
  <c r="BU127" i="4"/>
  <c r="T127" i="4"/>
  <c r="AB127" i="4"/>
  <c r="AJ127" i="4"/>
  <c r="AR127" i="4"/>
  <c r="AZ127" i="4"/>
  <c r="BH127" i="4"/>
  <c r="BP127" i="4"/>
  <c r="AY127" i="4"/>
  <c r="U127" i="4"/>
  <c r="BA127" i="4"/>
  <c r="AA127" i="4"/>
  <c r="BG127" i="4"/>
  <c r="AI127" i="4"/>
  <c r="BO127" i="4"/>
  <c r="AC127" i="4"/>
  <c r="AK127" i="4"/>
  <c r="BI127" i="4"/>
  <c r="AQ127" i="4"/>
  <c r="AS127" i="4"/>
  <c r="S127" i="4"/>
  <c r="T91" i="4"/>
  <c r="AB91" i="4"/>
  <c r="AJ91" i="4"/>
  <c r="AR91" i="4"/>
  <c r="AZ91" i="4"/>
  <c r="BH91" i="4"/>
  <c r="BP91" i="4"/>
  <c r="X91" i="4"/>
  <c r="AF91" i="4"/>
  <c r="AN91" i="4"/>
  <c r="AV91" i="4"/>
  <c r="BD91" i="4"/>
  <c r="BL91" i="4"/>
  <c r="BS91" i="4"/>
  <c r="AC91" i="4"/>
  <c r="AM91" i="4"/>
  <c r="AX91" i="4"/>
  <c r="BI91" i="4"/>
  <c r="BR91" i="4"/>
  <c r="AD91" i="4"/>
  <c r="AO91" i="4"/>
  <c r="AY91" i="4"/>
  <c r="BJ91" i="4"/>
  <c r="BT91" i="4"/>
  <c r="U91" i="4"/>
  <c r="AE91" i="4"/>
  <c r="AP91" i="4"/>
  <c r="BA91" i="4"/>
  <c r="BK91" i="4"/>
  <c r="BU91" i="4"/>
  <c r="W91" i="4"/>
  <c r="AH91" i="4"/>
  <c r="AS91" i="4"/>
  <c r="BC91" i="4"/>
  <c r="BN91" i="4"/>
  <c r="Y91" i="4"/>
  <c r="AI91" i="4"/>
  <c r="AT91" i="4"/>
  <c r="BE91" i="4"/>
  <c r="BO91" i="4"/>
  <c r="V91" i="4"/>
  <c r="AW91" i="4"/>
  <c r="Z91" i="4"/>
  <c r="BB91" i="4"/>
  <c r="AA91" i="4"/>
  <c r="BF91" i="4"/>
  <c r="AG91" i="4"/>
  <c r="BG91" i="4"/>
  <c r="AK91" i="4"/>
  <c r="BM91" i="4"/>
  <c r="AL91" i="4"/>
  <c r="AQ91" i="4"/>
  <c r="AU91" i="4"/>
  <c r="BQ91" i="4"/>
  <c r="S91" i="4"/>
  <c r="Z83" i="4"/>
  <c r="AH83" i="4"/>
  <c r="AP83" i="4"/>
  <c r="AX83" i="4"/>
  <c r="BF83" i="4"/>
  <c r="BN83" i="4"/>
  <c r="BU83" i="4"/>
  <c r="T83" i="4"/>
  <c r="AB83" i="4"/>
  <c r="AJ83" i="4"/>
  <c r="AR83" i="4"/>
  <c r="AZ83" i="4"/>
  <c r="BH83" i="4"/>
  <c r="BP83" i="4"/>
  <c r="W83" i="4"/>
  <c r="AE83" i="4"/>
  <c r="AM83" i="4"/>
  <c r="AU83" i="4"/>
  <c r="BC83" i="4"/>
  <c r="BK83" i="4"/>
  <c r="BR83" i="4"/>
  <c r="X83" i="4"/>
  <c r="AF83" i="4"/>
  <c r="AN83" i="4"/>
  <c r="AV83" i="4"/>
  <c r="BD83" i="4"/>
  <c r="BL83" i="4"/>
  <c r="BS83" i="4"/>
  <c r="AI83" i="4"/>
  <c r="AY83" i="4"/>
  <c r="BO83" i="4"/>
  <c r="U83" i="4"/>
  <c r="AK83" i="4"/>
  <c r="BA83" i="4"/>
  <c r="V83" i="4"/>
  <c r="AL83" i="4"/>
  <c r="BB83" i="4"/>
  <c r="BQ83" i="4"/>
  <c r="AA83" i="4"/>
  <c r="AQ83" i="4"/>
  <c r="BG83" i="4"/>
  <c r="AC83" i="4"/>
  <c r="AS83" i="4"/>
  <c r="BI83" i="4"/>
  <c r="AG83" i="4"/>
  <c r="AO83" i="4"/>
  <c r="AT83" i="4"/>
  <c r="AW83" i="4"/>
  <c r="BE83" i="4"/>
  <c r="BM83" i="4"/>
  <c r="BT83" i="4"/>
  <c r="AD83" i="4"/>
  <c r="Y83" i="4"/>
  <c r="BJ83" i="4"/>
  <c r="S83" i="4"/>
  <c r="X107" i="4"/>
  <c r="AF107" i="4"/>
  <c r="AN107" i="4"/>
  <c r="AV107" i="4"/>
  <c r="BD107" i="4"/>
  <c r="BL107" i="4"/>
  <c r="BS107" i="4"/>
  <c r="Y107" i="4"/>
  <c r="AG107" i="4"/>
  <c r="AO107" i="4"/>
  <c r="AW107" i="4"/>
  <c r="BE107" i="4"/>
  <c r="BM107" i="4"/>
  <c r="BT107" i="4"/>
  <c r="Z107" i="4"/>
  <c r="AH107" i="4"/>
  <c r="AP107" i="4"/>
  <c r="AX107" i="4"/>
  <c r="BF107" i="4"/>
  <c r="BN107" i="4"/>
  <c r="BU107" i="4"/>
  <c r="AA107" i="4"/>
  <c r="AL107" i="4"/>
  <c r="AZ107" i="4"/>
  <c r="BK107" i="4"/>
  <c r="AB107" i="4"/>
  <c r="AM107" i="4"/>
  <c r="BA107" i="4"/>
  <c r="BO107" i="4"/>
  <c r="AC107" i="4"/>
  <c r="AQ107" i="4"/>
  <c r="BB107" i="4"/>
  <c r="BP107" i="4"/>
  <c r="AD107" i="4"/>
  <c r="AR107" i="4"/>
  <c r="BC107" i="4"/>
  <c r="T107" i="4"/>
  <c r="AE107" i="4"/>
  <c r="AS107" i="4"/>
  <c r="BG107" i="4"/>
  <c r="BQ107" i="4"/>
  <c r="V107" i="4"/>
  <c r="AJ107" i="4"/>
  <c r="AU107" i="4"/>
  <c r="BI107" i="4"/>
  <c r="U107" i="4"/>
  <c r="BR107" i="4"/>
  <c r="W107" i="4"/>
  <c r="AI107" i="4"/>
  <c r="AT107" i="4"/>
  <c r="BH107" i="4"/>
  <c r="BJ107" i="4"/>
  <c r="AK107" i="4"/>
  <c r="AY107" i="4"/>
  <c r="S107" i="4"/>
  <c r="X99" i="4"/>
  <c r="AF99" i="4"/>
  <c r="AN99" i="4"/>
  <c r="AV99" i="4"/>
  <c r="BD99" i="4"/>
  <c r="BL99" i="4"/>
  <c r="BS99" i="4"/>
  <c r="Y99" i="4"/>
  <c r="AG99" i="4"/>
  <c r="AO99" i="4"/>
  <c r="AW99" i="4"/>
  <c r="BE99" i="4"/>
  <c r="BM99" i="4"/>
  <c r="BT99" i="4"/>
  <c r="Z99" i="4"/>
  <c r="AH99" i="4"/>
  <c r="AP99" i="4"/>
  <c r="AX99" i="4"/>
  <c r="BF99" i="4"/>
  <c r="BN99" i="4"/>
  <c r="BU99" i="4"/>
  <c r="T99" i="4"/>
  <c r="AB99" i="4"/>
  <c r="AJ99" i="4"/>
  <c r="AR99" i="4"/>
  <c r="AZ99" i="4"/>
  <c r="BH99" i="4"/>
  <c r="BP99" i="4"/>
  <c r="U99" i="4"/>
  <c r="AC99" i="4"/>
  <c r="AK99" i="4"/>
  <c r="AS99" i="4"/>
  <c r="BA99" i="4"/>
  <c r="BI99" i="4"/>
  <c r="AI99" i="4"/>
  <c r="BC99" i="4"/>
  <c r="AL99" i="4"/>
  <c r="BG99" i="4"/>
  <c r="AM99" i="4"/>
  <c r="BJ99" i="4"/>
  <c r="AE99" i="4"/>
  <c r="BQ99" i="4"/>
  <c r="AQ99" i="4"/>
  <c r="BR99" i="4"/>
  <c r="AT99" i="4"/>
  <c r="AU99" i="4"/>
  <c r="V99" i="4"/>
  <c r="AY99" i="4"/>
  <c r="AA99" i="4"/>
  <c r="BK99" i="4"/>
  <c r="BB99" i="4"/>
  <c r="BO99" i="4"/>
  <c r="W99" i="4"/>
  <c r="AD99" i="4"/>
  <c r="S99" i="4"/>
  <c r="AA76" i="4"/>
  <c r="AI76" i="4"/>
  <c r="AQ76" i="4"/>
  <c r="AY76" i="4"/>
  <c r="BG76" i="4"/>
  <c r="BO76" i="4"/>
  <c r="U76" i="4"/>
  <c r="AC76" i="4"/>
  <c r="AK76" i="4"/>
  <c r="AS76" i="4"/>
  <c r="BA76" i="4"/>
  <c r="BI76" i="4"/>
  <c r="V76" i="4"/>
  <c r="AD76" i="4"/>
  <c r="AL76" i="4"/>
  <c r="AT76" i="4"/>
  <c r="BB76" i="4"/>
  <c r="BJ76" i="4"/>
  <c r="BQ76" i="4"/>
  <c r="X76" i="4"/>
  <c r="AF76" i="4"/>
  <c r="AN76" i="4"/>
  <c r="AV76" i="4"/>
  <c r="BD76" i="4"/>
  <c r="BL76" i="4"/>
  <c r="BS76" i="4"/>
  <c r="Y76" i="4"/>
  <c r="AG76" i="4"/>
  <c r="AO76" i="4"/>
  <c r="AW76" i="4"/>
  <c r="BE76" i="4"/>
  <c r="BM76" i="4"/>
  <c r="BT76" i="4"/>
  <c r="AJ76" i="4"/>
  <c r="BF76" i="4"/>
  <c r="AM76" i="4"/>
  <c r="BH76" i="4"/>
  <c r="T76" i="4"/>
  <c r="AP76" i="4"/>
  <c r="BK76" i="4"/>
  <c r="Z76" i="4"/>
  <c r="AU76" i="4"/>
  <c r="BP76" i="4"/>
  <c r="AB76" i="4"/>
  <c r="AX76" i="4"/>
  <c r="BR76" i="4"/>
  <c r="AR76" i="4"/>
  <c r="AZ76" i="4"/>
  <c r="BC76" i="4"/>
  <c r="BN76" i="4"/>
  <c r="BU76" i="4"/>
  <c r="AE76" i="4"/>
  <c r="AH76" i="4"/>
  <c r="W76" i="4"/>
  <c r="S76" i="4"/>
  <c r="Z68" i="4"/>
  <c r="AH68" i="4"/>
  <c r="AP68" i="4"/>
  <c r="AX68" i="4"/>
  <c r="BF68" i="4"/>
  <c r="BN68" i="4"/>
  <c r="BU68" i="4"/>
  <c r="AA68" i="4"/>
  <c r="AI68" i="4"/>
  <c r="AQ68" i="4"/>
  <c r="AY68" i="4"/>
  <c r="BG68" i="4"/>
  <c r="BO68" i="4"/>
  <c r="T68" i="4"/>
  <c r="AB68" i="4"/>
  <c r="AJ68" i="4"/>
  <c r="AR68" i="4"/>
  <c r="AZ68" i="4"/>
  <c r="BH68" i="4"/>
  <c r="BP68" i="4"/>
  <c r="U68" i="4"/>
  <c r="AC68" i="4"/>
  <c r="AK68" i="4"/>
  <c r="AS68" i="4"/>
  <c r="BA68" i="4"/>
  <c r="BI68" i="4"/>
  <c r="V68" i="4"/>
  <c r="AD68" i="4"/>
  <c r="AL68" i="4"/>
  <c r="AT68" i="4"/>
  <c r="BB68" i="4"/>
  <c r="BJ68" i="4"/>
  <c r="BQ68" i="4"/>
  <c r="X68" i="4"/>
  <c r="AF68" i="4"/>
  <c r="AN68" i="4"/>
  <c r="AV68" i="4"/>
  <c r="BD68" i="4"/>
  <c r="BL68" i="4"/>
  <c r="BS68" i="4"/>
  <c r="W68" i="4"/>
  <c r="BC68" i="4"/>
  <c r="AE68" i="4"/>
  <c r="BK68" i="4"/>
  <c r="AG68" i="4"/>
  <c r="BM68" i="4"/>
  <c r="AO68" i="4"/>
  <c r="BT68" i="4"/>
  <c r="AU68" i="4"/>
  <c r="AM68" i="4"/>
  <c r="AW68" i="4"/>
  <c r="BE68" i="4"/>
  <c r="Y68" i="4"/>
  <c r="BR68" i="4"/>
  <c r="S68" i="4"/>
  <c r="Z60" i="4"/>
  <c r="AH60" i="4"/>
  <c r="AP60" i="4"/>
  <c r="AX60" i="4"/>
  <c r="BF60" i="4"/>
  <c r="BN60" i="4"/>
  <c r="BU60" i="4"/>
  <c r="AA60" i="4"/>
  <c r="AI60" i="4"/>
  <c r="AQ60" i="4"/>
  <c r="AY60" i="4"/>
  <c r="BG60" i="4"/>
  <c r="BO60" i="4"/>
  <c r="T60" i="4"/>
  <c r="AB60" i="4"/>
  <c r="AJ60" i="4"/>
  <c r="AR60" i="4"/>
  <c r="AZ60" i="4"/>
  <c r="BH60" i="4"/>
  <c r="BP60" i="4"/>
  <c r="U60" i="4"/>
  <c r="AC60" i="4"/>
  <c r="AK60" i="4"/>
  <c r="AS60" i="4"/>
  <c r="BA60" i="4"/>
  <c r="BI60" i="4"/>
  <c r="V60" i="4"/>
  <c r="AD60" i="4"/>
  <c r="AL60" i="4"/>
  <c r="AT60" i="4"/>
  <c r="BB60" i="4"/>
  <c r="BJ60" i="4"/>
  <c r="BQ60" i="4"/>
  <c r="X60" i="4"/>
  <c r="AF60" i="4"/>
  <c r="AN60" i="4"/>
  <c r="AV60" i="4"/>
  <c r="BD60" i="4"/>
  <c r="BL60" i="4"/>
  <c r="BS60" i="4"/>
  <c r="AU60" i="4"/>
  <c r="AW60" i="4"/>
  <c r="W60" i="4"/>
  <c r="BC60" i="4"/>
  <c r="Y60" i="4"/>
  <c r="BE60" i="4"/>
  <c r="AE60" i="4"/>
  <c r="BK60" i="4"/>
  <c r="AG60" i="4"/>
  <c r="BM60" i="4"/>
  <c r="AM60" i="4"/>
  <c r="BR60" i="4"/>
  <c r="AO60" i="4"/>
  <c r="BT60" i="4"/>
  <c r="S60" i="4"/>
  <c r="V52" i="4"/>
  <c r="AD52" i="4"/>
  <c r="AL52" i="4"/>
  <c r="AT52" i="4"/>
  <c r="BB52" i="4"/>
  <c r="BJ52" i="4"/>
  <c r="BQ52" i="4"/>
  <c r="W52" i="4"/>
  <c r="AE52" i="4"/>
  <c r="AM52" i="4"/>
  <c r="AU52" i="4"/>
  <c r="BC52" i="4"/>
  <c r="BK52" i="4"/>
  <c r="BR52" i="4"/>
  <c r="X52" i="4"/>
  <c r="AF52" i="4"/>
  <c r="AN52" i="4"/>
  <c r="AV52" i="4"/>
  <c r="BD52" i="4"/>
  <c r="BL52" i="4"/>
  <c r="BS52" i="4"/>
  <c r="Y52" i="4"/>
  <c r="AG52" i="4"/>
  <c r="AO52" i="4"/>
  <c r="AW52" i="4"/>
  <c r="BE52" i="4"/>
  <c r="BM52" i="4"/>
  <c r="BT52" i="4"/>
  <c r="T52" i="4"/>
  <c r="AB52" i="4"/>
  <c r="AJ52" i="4"/>
  <c r="AR52" i="4"/>
  <c r="AZ52" i="4"/>
  <c r="BH52" i="4"/>
  <c r="BP52" i="4"/>
  <c r="AH52" i="4"/>
  <c r="BA52" i="4"/>
  <c r="AI52" i="4"/>
  <c r="BF52" i="4"/>
  <c r="AK52" i="4"/>
  <c r="BG52" i="4"/>
  <c r="AP52" i="4"/>
  <c r="BI52" i="4"/>
  <c r="U52" i="4"/>
  <c r="AQ52" i="4"/>
  <c r="BN52" i="4"/>
  <c r="AA52" i="4"/>
  <c r="AX52" i="4"/>
  <c r="AS52" i="4"/>
  <c r="AY52" i="4"/>
  <c r="BO52" i="4"/>
  <c r="BU52" i="4"/>
  <c r="Z52" i="4"/>
  <c r="AC52" i="4"/>
  <c r="S52" i="4"/>
  <c r="U44" i="4"/>
  <c r="AC44" i="4"/>
  <c r="AK44" i="4"/>
  <c r="AS44" i="4"/>
  <c r="BA44" i="4"/>
  <c r="BI44" i="4"/>
  <c r="V44" i="4"/>
  <c r="AD44" i="4"/>
  <c r="AL44" i="4"/>
  <c r="AT44" i="4"/>
  <c r="BB44" i="4"/>
  <c r="BJ44" i="4"/>
  <c r="BQ44" i="4"/>
  <c r="X44" i="4"/>
  <c r="AF44" i="4"/>
  <c r="AN44" i="4"/>
  <c r="AV44" i="4"/>
  <c r="BD44" i="4"/>
  <c r="BL44" i="4"/>
  <c r="BS44" i="4"/>
  <c r="Y44" i="4"/>
  <c r="AG44" i="4"/>
  <c r="AO44" i="4"/>
  <c r="AW44" i="4"/>
  <c r="BE44" i="4"/>
  <c r="BM44" i="4"/>
  <c r="BT44" i="4"/>
  <c r="T44" i="4"/>
  <c r="AJ44" i="4"/>
  <c r="AZ44" i="4"/>
  <c r="BP44" i="4"/>
  <c r="W44" i="4"/>
  <c r="AM44" i="4"/>
  <c r="BC44" i="4"/>
  <c r="BR44" i="4"/>
  <c r="Z44" i="4"/>
  <c r="AP44" i="4"/>
  <c r="BF44" i="4"/>
  <c r="BU44" i="4"/>
  <c r="AA44" i="4"/>
  <c r="AQ44" i="4"/>
  <c r="BG44" i="4"/>
  <c r="AB44" i="4"/>
  <c r="AR44" i="4"/>
  <c r="BH44" i="4"/>
  <c r="AH44" i="4"/>
  <c r="AX44" i="4"/>
  <c r="BN44" i="4"/>
  <c r="AE44" i="4"/>
  <c r="AI44" i="4"/>
  <c r="AU44" i="4"/>
  <c r="AY44" i="4"/>
  <c r="BK44" i="4"/>
  <c r="BO44" i="4"/>
  <c r="S44" i="4"/>
  <c r="V36" i="4"/>
  <c r="AD36" i="4"/>
  <c r="AL36" i="4"/>
  <c r="AT36" i="4"/>
  <c r="BB36" i="4"/>
  <c r="BJ36" i="4"/>
  <c r="BQ36" i="4"/>
  <c r="W36" i="4"/>
  <c r="AE36" i="4"/>
  <c r="AM36" i="4"/>
  <c r="AU36" i="4"/>
  <c r="BC36" i="4"/>
  <c r="BK36" i="4"/>
  <c r="BR36" i="4"/>
  <c r="Y36" i="4"/>
  <c r="AG36" i="4"/>
  <c r="AO36" i="4"/>
  <c r="AW36" i="4"/>
  <c r="BE36" i="4"/>
  <c r="BM36" i="4"/>
  <c r="BT36" i="4"/>
  <c r="Z36" i="4"/>
  <c r="AH36" i="4"/>
  <c r="AP36" i="4"/>
  <c r="AX36" i="4"/>
  <c r="BF36" i="4"/>
  <c r="BN36" i="4"/>
  <c r="BU36" i="4"/>
  <c r="X36" i="4"/>
  <c r="AN36" i="4"/>
  <c r="BD36" i="4"/>
  <c r="BS36" i="4"/>
  <c r="AA36" i="4"/>
  <c r="AQ36" i="4"/>
  <c r="BG36" i="4"/>
  <c r="AC36" i="4"/>
  <c r="AS36" i="4"/>
  <c r="BI36" i="4"/>
  <c r="AF36" i="4"/>
  <c r="AV36" i="4"/>
  <c r="BL36" i="4"/>
  <c r="U36" i="4"/>
  <c r="BA36" i="4"/>
  <c r="AB36" i="4"/>
  <c r="BH36" i="4"/>
  <c r="AI36" i="4"/>
  <c r="BO36" i="4"/>
  <c r="AJ36" i="4"/>
  <c r="BP36" i="4"/>
  <c r="AK36" i="4"/>
  <c r="AY36" i="4"/>
  <c r="AR36" i="4"/>
  <c r="AZ36" i="4"/>
  <c r="T36" i="4"/>
  <c r="S36" i="4"/>
  <c r="X28" i="4"/>
  <c r="AF28" i="4"/>
  <c r="AN28" i="4"/>
  <c r="AV28" i="4"/>
  <c r="BD28" i="4"/>
  <c r="BL28" i="4"/>
  <c r="BS28" i="4"/>
  <c r="Y28" i="4"/>
  <c r="AG28" i="4"/>
  <c r="AO28" i="4"/>
  <c r="AW28" i="4"/>
  <c r="BE28" i="4"/>
  <c r="BM28" i="4"/>
  <c r="BT28" i="4"/>
  <c r="Z28" i="4"/>
  <c r="AH28" i="4"/>
  <c r="AP28" i="4"/>
  <c r="AX28" i="4"/>
  <c r="BF28" i="4"/>
  <c r="BN28" i="4"/>
  <c r="BU28" i="4"/>
  <c r="AD28" i="4"/>
  <c r="AR28" i="4"/>
  <c r="BC28" i="4"/>
  <c r="T28" i="4"/>
  <c r="AE28" i="4"/>
  <c r="AS28" i="4"/>
  <c r="BG28" i="4"/>
  <c r="BQ28" i="4"/>
  <c r="U28" i="4"/>
  <c r="AI28" i="4"/>
  <c r="AT28" i="4"/>
  <c r="BH28" i="4"/>
  <c r="BR28" i="4"/>
  <c r="W28" i="4"/>
  <c r="AQ28" i="4"/>
  <c r="BK28" i="4"/>
  <c r="AA28" i="4"/>
  <c r="AU28" i="4"/>
  <c r="BO28" i="4"/>
  <c r="AC28" i="4"/>
  <c r="AZ28" i="4"/>
  <c r="AJ28" i="4"/>
  <c r="BA28" i="4"/>
  <c r="AB28" i="4"/>
  <c r="BP28" i="4"/>
  <c r="AK28" i="4"/>
  <c r="AM28" i="4"/>
  <c r="AY28" i="4"/>
  <c r="V28" i="4"/>
  <c r="AL28" i="4"/>
  <c r="BB28" i="4"/>
  <c r="BI28" i="4"/>
  <c r="BJ28" i="4"/>
  <c r="S28" i="4"/>
  <c r="AA20" i="4"/>
  <c r="AI20" i="4"/>
  <c r="AQ20" i="4"/>
  <c r="AY20" i="4"/>
  <c r="BG20" i="4"/>
  <c r="BO20" i="4"/>
  <c r="V20" i="4"/>
  <c r="AD20" i="4"/>
  <c r="AL20" i="4"/>
  <c r="AT20" i="4"/>
  <c r="BB20" i="4"/>
  <c r="BJ20" i="4"/>
  <c r="BQ20" i="4"/>
  <c r="W20" i="4"/>
  <c r="AE20" i="4"/>
  <c r="AM20" i="4"/>
  <c r="AU20" i="4"/>
  <c r="BC20" i="4"/>
  <c r="BK20" i="4"/>
  <c r="BR20" i="4"/>
  <c r="Y20" i="4"/>
  <c r="AK20" i="4"/>
  <c r="AX20" i="4"/>
  <c r="BL20" i="4"/>
  <c r="Z20" i="4"/>
  <c r="AN20" i="4"/>
  <c r="AZ20" i="4"/>
  <c r="BM20" i="4"/>
  <c r="AB20" i="4"/>
  <c r="AO20" i="4"/>
  <c r="BA20" i="4"/>
  <c r="BN20" i="4"/>
  <c r="AF20" i="4"/>
  <c r="AW20" i="4"/>
  <c r="BS20" i="4"/>
  <c r="AG20" i="4"/>
  <c r="BD20" i="4"/>
  <c r="BT20" i="4"/>
  <c r="AH20" i="4"/>
  <c r="BE20" i="4"/>
  <c r="BU20" i="4"/>
  <c r="U20" i="4"/>
  <c r="BF20" i="4"/>
  <c r="X20" i="4"/>
  <c r="BH20" i="4"/>
  <c r="AJ20" i="4"/>
  <c r="BP20" i="4"/>
  <c r="AP20" i="4"/>
  <c r="AC20" i="4"/>
  <c r="AR20" i="4"/>
  <c r="AV20" i="4"/>
  <c r="BI20" i="4"/>
  <c r="T20" i="4"/>
  <c r="AS20" i="4"/>
  <c r="S20" i="4"/>
  <c r="U12" i="4"/>
  <c r="AC12" i="4"/>
  <c r="AK12" i="4"/>
  <c r="AS12" i="4"/>
  <c r="BA12" i="4"/>
  <c r="BI12" i="4"/>
  <c r="W12" i="4"/>
  <c r="AE12" i="4"/>
  <c r="AM12" i="4"/>
  <c r="AU12" i="4"/>
  <c r="BC12" i="4"/>
  <c r="BK12" i="4"/>
  <c r="BR12" i="4"/>
  <c r="X12" i="4"/>
  <c r="AF12" i="4"/>
  <c r="AN12" i="4"/>
  <c r="AV12" i="4"/>
  <c r="BD12" i="4"/>
  <c r="BL12" i="4"/>
  <c r="BS12" i="4"/>
  <c r="Y12" i="4"/>
  <c r="AG12" i="4"/>
  <c r="AO12" i="4"/>
  <c r="AW12" i="4"/>
  <c r="BE12" i="4"/>
  <c r="BM12" i="4"/>
  <c r="BT12" i="4"/>
  <c r="Z12" i="4"/>
  <c r="AH12" i="4"/>
  <c r="AP12" i="4"/>
  <c r="AX12" i="4"/>
  <c r="BF12" i="4"/>
  <c r="BN12" i="4"/>
  <c r="BU12" i="4"/>
  <c r="AA12" i="4"/>
  <c r="AI12" i="4"/>
  <c r="AQ12" i="4"/>
  <c r="AY12" i="4"/>
  <c r="BG12" i="4"/>
  <c r="BO12" i="4"/>
  <c r="AR12" i="4"/>
  <c r="AT12" i="4"/>
  <c r="V12" i="4"/>
  <c r="BB12" i="4"/>
  <c r="AB12" i="4"/>
  <c r="BH12" i="4"/>
  <c r="AD12" i="4"/>
  <c r="BJ12" i="4"/>
  <c r="T12" i="4"/>
  <c r="AZ12" i="4"/>
  <c r="BP12" i="4"/>
  <c r="BQ12" i="4"/>
  <c r="AJ12" i="4"/>
  <c r="AL12" i="4"/>
  <c r="S12" i="4"/>
  <c r="U4" i="4"/>
  <c r="AC4" i="4"/>
  <c r="AK4" i="4"/>
  <c r="AS4" i="4"/>
  <c r="BA4" i="4"/>
  <c r="BI4" i="4"/>
  <c r="W4" i="4"/>
  <c r="AE4" i="4"/>
  <c r="AM4" i="4"/>
  <c r="AU4" i="4"/>
  <c r="BC4" i="4"/>
  <c r="BK4" i="4"/>
  <c r="BR4" i="4"/>
  <c r="X4" i="4"/>
  <c r="AF4" i="4"/>
  <c r="AN4" i="4"/>
  <c r="AV4" i="4"/>
  <c r="BD4" i="4"/>
  <c r="BL4" i="4"/>
  <c r="BS4" i="4"/>
  <c r="Y4" i="4"/>
  <c r="AG4" i="4"/>
  <c r="AO4" i="4"/>
  <c r="AW4" i="4"/>
  <c r="BE4" i="4"/>
  <c r="BM4" i="4"/>
  <c r="BT4" i="4"/>
  <c r="Z4" i="4"/>
  <c r="AH4" i="4"/>
  <c r="AP4" i="4"/>
  <c r="AX4" i="4"/>
  <c r="BF4" i="4"/>
  <c r="BN4" i="4"/>
  <c r="BU4" i="4"/>
  <c r="AA4" i="4"/>
  <c r="AI4" i="4"/>
  <c r="AQ4" i="4"/>
  <c r="AY4" i="4"/>
  <c r="BG4" i="4"/>
  <c r="BO4" i="4"/>
  <c r="AJ4" i="4"/>
  <c r="BP4" i="4"/>
  <c r="AL4" i="4"/>
  <c r="BQ4" i="4"/>
  <c r="AT4" i="4"/>
  <c r="T4" i="4"/>
  <c r="AZ4" i="4"/>
  <c r="V4" i="4"/>
  <c r="BB4" i="4"/>
  <c r="AB4" i="4"/>
  <c r="AD4" i="4"/>
  <c r="AR4" i="4"/>
  <c r="BH4" i="4"/>
  <c r="BJ4" i="4"/>
  <c r="S4" i="4"/>
  <c r="Y641" i="4"/>
  <c r="AG641" i="4"/>
  <c r="AO641" i="4"/>
  <c r="AW641" i="4"/>
  <c r="BE641" i="4"/>
  <c r="BM641" i="4"/>
  <c r="BT641" i="4"/>
  <c r="Z641" i="4"/>
  <c r="AH641" i="4"/>
  <c r="AP641" i="4"/>
  <c r="AX641" i="4"/>
  <c r="BF641" i="4"/>
  <c r="BN641" i="4"/>
  <c r="BU641" i="4"/>
  <c r="AA641" i="4"/>
  <c r="AI641" i="4"/>
  <c r="AQ641" i="4"/>
  <c r="AY641" i="4"/>
  <c r="BG641" i="4"/>
  <c r="BO641" i="4"/>
  <c r="T641" i="4"/>
  <c r="AB641" i="4"/>
  <c r="AJ641" i="4"/>
  <c r="AR641" i="4"/>
  <c r="AZ641" i="4"/>
  <c r="BH641" i="4"/>
  <c r="BP641" i="4"/>
  <c r="U641" i="4"/>
  <c r="AC641" i="4"/>
  <c r="AK641" i="4"/>
  <c r="AS641" i="4"/>
  <c r="BA641" i="4"/>
  <c r="BI641" i="4"/>
  <c r="V641" i="4"/>
  <c r="AD641" i="4"/>
  <c r="AL641" i="4"/>
  <c r="AT641" i="4"/>
  <c r="BB641" i="4"/>
  <c r="BJ641" i="4"/>
  <c r="BQ641" i="4"/>
  <c r="AE641" i="4"/>
  <c r="BK641" i="4"/>
  <c r="S641" i="4"/>
  <c r="AF641" i="4"/>
  <c r="BL641" i="4"/>
  <c r="X641" i="4"/>
  <c r="AM641" i="4"/>
  <c r="BR641" i="4"/>
  <c r="AN641" i="4"/>
  <c r="BS641" i="4"/>
  <c r="BD641" i="4"/>
  <c r="AU641" i="4"/>
  <c r="AV641" i="4"/>
  <c r="W641" i="4"/>
  <c r="BC641" i="4"/>
  <c r="Y585" i="4"/>
  <c r="AG585" i="4"/>
  <c r="AO585" i="4"/>
  <c r="AW585" i="4"/>
  <c r="BE585" i="4"/>
  <c r="BM585" i="4"/>
  <c r="BT585" i="4"/>
  <c r="Z585" i="4"/>
  <c r="AH585" i="4"/>
  <c r="AP585" i="4"/>
  <c r="AX585" i="4"/>
  <c r="BF585" i="4"/>
  <c r="BN585" i="4"/>
  <c r="BU585" i="4"/>
  <c r="AA585" i="4"/>
  <c r="AI585" i="4"/>
  <c r="AQ585" i="4"/>
  <c r="AY585" i="4"/>
  <c r="BG585" i="4"/>
  <c r="BO585" i="4"/>
  <c r="T585" i="4"/>
  <c r="AB585" i="4"/>
  <c r="AJ585" i="4"/>
  <c r="AR585" i="4"/>
  <c r="AZ585" i="4"/>
  <c r="BH585" i="4"/>
  <c r="BP585" i="4"/>
  <c r="U585" i="4"/>
  <c r="AC585" i="4"/>
  <c r="AK585" i="4"/>
  <c r="AS585" i="4"/>
  <c r="BA585" i="4"/>
  <c r="BI585" i="4"/>
  <c r="V585" i="4"/>
  <c r="AD585" i="4"/>
  <c r="AL585" i="4"/>
  <c r="AT585" i="4"/>
  <c r="BB585" i="4"/>
  <c r="BJ585" i="4"/>
  <c r="BQ585" i="4"/>
  <c r="W585" i="4"/>
  <c r="AE585" i="4"/>
  <c r="AM585" i="4"/>
  <c r="AU585" i="4"/>
  <c r="BC585" i="4"/>
  <c r="BK585" i="4"/>
  <c r="BR585" i="4"/>
  <c r="BL585" i="4"/>
  <c r="S585" i="4"/>
  <c r="BS585" i="4"/>
  <c r="BD585" i="4"/>
  <c r="X585" i="4"/>
  <c r="AF585" i="4"/>
  <c r="AN585" i="4"/>
  <c r="AV585" i="4"/>
  <c r="T524" i="4"/>
  <c r="AB524" i="4"/>
  <c r="AJ524" i="4"/>
  <c r="AR524" i="4"/>
  <c r="AZ524" i="4"/>
  <c r="BH524" i="4"/>
  <c r="BP524" i="4"/>
  <c r="U524" i="4"/>
  <c r="AC524" i="4"/>
  <c r="AK524" i="4"/>
  <c r="AS524" i="4"/>
  <c r="BA524" i="4"/>
  <c r="BI524" i="4"/>
  <c r="V524" i="4"/>
  <c r="AD524" i="4"/>
  <c r="AL524" i="4"/>
  <c r="AT524" i="4"/>
  <c r="BB524" i="4"/>
  <c r="BJ524" i="4"/>
  <c r="BQ524" i="4"/>
  <c r="W524" i="4"/>
  <c r="AE524" i="4"/>
  <c r="AM524" i="4"/>
  <c r="AU524" i="4"/>
  <c r="BC524" i="4"/>
  <c r="BK524" i="4"/>
  <c r="BR524" i="4"/>
  <c r="X524" i="4"/>
  <c r="AF524" i="4"/>
  <c r="AN524" i="4"/>
  <c r="AV524" i="4"/>
  <c r="BD524" i="4"/>
  <c r="BL524" i="4"/>
  <c r="BS524" i="4"/>
  <c r="Z524" i="4"/>
  <c r="AH524" i="4"/>
  <c r="AP524" i="4"/>
  <c r="AX524" i="4"/>
  <c r="BF524" i="4"/>
  <c r="BN524" i="4"/>
  <c r="BU524" i="4"/>
  <c r="AO524" i="4"/>
  <c r="BT524" i="4"/>
  <c r="AQ524" i="4"/>
  <c r="AW524" i="4"/>
  <c r="AY524" i="4"/>
  <c r="Y524" i="4"/>
  <c r="BE524" i="4"/>
  <c r="AA524" i="4"/>
  <c r="BG524" i="4"/>
  <c r="BM524" i="4"/>
  <c r="BO524" i="4"/>
  <c r="AG524" i="4"/>
  <c r="AI524" i="4"/>
  <c r="S524" i="4"/>
  <c r="W465" i="4"/>
  <c r="AE465" i="4"/>
  <c r="AM465" i="4"/>
  <c r="AU465" i="4"/>
  <c r="BC465" i="4"/>
  <c r="BK465" i="4"/>
  <c r="BR465" i="4"/>
  <c r="X465" i="4"/>
  <c r="AF465" i="4"/>
  <c r="AN465" i="4"/>
  <c r="AV465" i="4"/>
  <c r="BD465" i="4"/>
  <c r="BL465" i="4"/>
  <c r="BS465" i="4"/>
  <c r="Y465" i="4"/>
  <c r="AG465" i="4"/>
  <c r="AO465" i="4"/>
  <c r="AW465" i="4"/>
  <c r="BE465" i="4"/>
  <c r="BM465" i="4"/>
  <c r="BT465" i="4"/>
  <c r="Z465" i="4"/>
  <c r="AH465" i="4"/>
  <c r="AP465" i="4"/>
  <c r="AX465" i="4"/>
  <c r="BF465" i="4"/>
  <c r="BN465" i="4"/>
  <c r="BU465" i="4"/>
  <c r="AA465" i="4"/>
  <c r="AI465" i="4"/>
  <c r="AQ465" i="4"/>
  <c r="AY465" i="4"/>
  <c r="BG465" i="4"/>
  <c r="BO465" i="4"/>
  <c r="V465" i="4"/>
  <c r="AS465" i="4"/>
  <c r="BP465" i="4"/>
  <c r="AB465" i="4"/>
  <c r="AT465" i="4"/>
  <c r="AC465" i="4"/>
  <c r="AZ465" i="4"/>
  <c r="BQ465" i="4"/>
  <c r="AD465" i="4"/>
  <c r="BA465" i="4"/>
  <c r="AJ465" i="4"/>
  <c r="BB465" i="4"/>
  <c r="T465" i="4"/>
  <c r="AL465" i="4"/>
  <c r="BI465" i="4"/>
  <c r="U465" i="4"/>
  <c r="AK465" i="4"/>
  <c r="AR465" i="4"/>
  <c r="BH465" i="4"/>
  <c r="BJ465" i="4"/>
  <c r="S465" i="4"/>
  <c r="W401" i="4"/>
  <c r="AE401" i="4"/>
  <c r="AM401" i="4"/>
  <c r="AU401" i="4"/>
  <c r="BC401" i="4"/>
  <c r="BK401" i="4"/>
  <c r="BR401" i="4"/>
  <c r="X401" i="4"/>
  <c r="AF401" i="4"/>
  <c r="AN401" i="4"/>
  <c r="AV401" i="4"/>
  <c r="BD401" i="4"/>
  <c r="BL401" i="4"/>
  <c r="BS401" i="4"/>
  <c r="Y401" i="4"/>
  <c r="AG401" i="4"/>
  <c r="AO401" i="4"/>
  <c r="AW401" i="4"/>
  <c r="BE401" i="4"/>
  <c r="BM401" i="4"/>
  <c r="BT401" i="4"/>
  <c r="Z401" i="4"/>
  <c r="AH401" i="4"/>
  <c r="AP401" i="4"/>
  <c r="AX401" i="4"/>
  <c r="BF401" i="4"/>
  <c r="BN401" i="4"/>
  <c r="BU401" i="4"/>
  <c r="AA401" i="4"/>
  <c r="AI401" i="4"/>
  <c r="AQ401" i="4"/>
  <c r="AY401" i="4"/>
  <c r="BG401" i="4"/>
  <c r="BO401" i="4"/>
  <c r="U401" i="4"/>
  <c r="AC401" i="4"/>
  <c r="AK401" i="4"/>
  <c r="AS401" i="4"/>
  <c r="BA401" i="4"/>
  <c r="BI401" i="4"/>
  <c r="AB401" i="4"/>
  <c r="BH401" i="4"/>
  <c r="AD401" i="4"/>
  <c r="BJ401" i="4"/>
  <c r="AJ401" i="4"/>
  <c r="BP401" i="4"/>
  <c r="AL401" i="4"/>
  <c r="BQ401" i="4"/>
  <c r="AR401" i="4"/>
  <c r="T401" i="4"/>
  <c r="AZ401" i="4"/>
  <c r="AT401" i="4"/>
  <c r="BB401" i="4"/>
  <c r="V401" i="4"/>
  <c r="X321" i="4"/>
  <c r="AF321" i="4"/>
  <c r="AN321" i="4"/>
  <c r="AV321" i="4"/>
  <c r="BD321" i="4"/>
  <c r="BL321" i="4"/>
  <c r="BS321" i="4"/>
  <c r="Y321" i="4"/>
  <c r="AG321" i="4"/>
  <c r="AO321" i="4"/>
  <c r="AW321" i="4"/>
  <c r="BE321" i="4"/>
  <c r="BM321" i="4"/>
  <c r="BT321" i="4"/>
  <c r="Z321" i="4"/>
  <c r="AH321" i="4"/>
  <c r="AP321" i="4"/>
  <c r="AX321" i="4"/>
  <c r="BF321" i="4"/>
  <c r="BN321" i="4"/>
  <c r="BU321" i="4"/>
  <c r="AA321" i="4"/>
  <c r="AI321" i="4"/>
  <c r="AQ321" i="4"/>
  <c r="AY321" i="4"/>
  <c r="BG321" i="4"/>
  <c r="BO321" i="4"/>
  <c r="T321" i="4"/>
  <c r="AB321" i="4"/>
  <c r="AJ321" i="4"/>
  <c r="AR321" i="4"/>
  <c r="AZ321" i="4"/>
  <c r="BH321" i="4"/>
  <c r="BP321" i="4"/>
  <c r="V321" i="4"/>
  <c r="AD321" i="4"/>
  <c r="AL321" i="4"/>
  <c r="AT321" i="4"/>
  <c r="BB321" i="4"/>
  <c r="BJ321" i="4"/>
  <c r="BQ321" i="4"/>
  <c r="AS321" i="4"/>
  <c r="AU321" i="4"/>
  <c r="U321" i="4"/>
  <c r="BA321" i="4"/>
  <c r="W321" i="4"/>
  <c r="BC321" i="4"/>
  <c r="AC321" i="4"/>
  <c r="BI321" i="4"/>
  <c r="AK321" i="4"/>
  <c r="BK321" i="4"/>
  <c r="BR321" i="4"/>
  <c r="AE321" i="4"/>
  <c r="AM321" i="4"/>
  <c r="S321" i="4"/>
  <c r="Z273" i="4"/>
  <c r="AH273" i="4"/>
  <c r="AP273" i="4"/>
  <c r="AX273" i="4"/>
  <c r="BF273" i="4"/>
  <c r="BN273" i="4"/>
  <c r="BU273" i="4"/>
  <c r="V273" i="4"/>
  <c r="AD273" i="4"/>
  <c r="X273" i="4"/>
  <c r="AI273" i="4"/>
  <c r="AR273" i="4"/>
  <c r="BA273" i="4"/>
  <c r="BJ273" i="4"/>
  <c r="BR273" i="4"/>
  <c r="Y273" i="4"/>
  <c r="AJ273" i="4"/>
  <c r="AS273" i="4"/>
  <c r="BB273" i="4"/>
  <c r="BK273" i="4"/>
  <c r="BS273" i="4"/>
  <c r="AA273" i="4"/>
  <c r="AK273" i="4"/>
  <c r="AT273" i="4"/>
  <c r="BC273" i="4"/>
  <c r="BL273" i="4"/>
  <c r="BT273" i="4"/>
  <c r="AB273" i="4"/>
  <c r="AL273" i="4"/>
  <c r="AU273" i="4"/>
  <c r="BD273" i="4"/>
  <c r="BM273" i="4"/>
  <c r="AC273" i="4"/>
  <c r="AM273" i="4"/>
  <c r="AV273" i="4"/>
  <c r="BE273" i="4"/>
  <c r="BO273" i="4"/>
  <c r="U273" i="4"/>
  <c r="AF273" i="4"/>
  <c r="AO273" i="4"/>
  <c r="AY273" i="4"/>
  <c r="BH273" i="4"/>
  <c r="AW273" i="4"/>
  <c r="AZ273" i="4"/>
  <c r="T273" i="4"/>
  <c r="BG273" i="4"/>
  <c r="W273" i="4"/>
  <c r="BI273" i="4"/>
  <c r="AE273" i="4"/>
  <c r="BP273" i="4"/>
  <c r="AN273" i="4"/>
  <c r="AG273" i="4"/>
  <c r="BQ273" i="4"/>
  <c r="AQ273" i="4"/>
  <c r="S273" i="4"/>
  <c r="W225" i="4"/>
  <c r="AE225" i="4"/>
  <c r="AM225" i="4"/>
  <c r="AU225" i="4"/>
  <c r="BC225" i="4"/>
  <c r="BK225" i="4"/>
  <c r="BR225" i="4"/>
  <c r="Z225" i="4"/>
  <c r="AH225" i="4"/>
  <c r="AP225" i="4"/>
  <c r="AX225" i="4"/>
  <c r="BF225" i="4"/>
  <c r="BN225" i="4"/>
  <c r="BU225" i="4"/>
  <c r="AA225" i="4"/>
  <c r="AI225" i="4"/>
  <c r="AQ225" i="4"/>
  <c r="AY225" i="4"/>
  <c r="BG225" i="4"/>
  <c r="BO225" i="4"/>
  <c r="T225" i="4"/>
  <c r="AB225" i="4"/>
  <c r="AJ225" i="4"/>
  <c r="AR225" i="4"/>
  <c r="AZ225" i="4"/>
  <c r="BH225" i="4"/>
  <c r="BP225" i="4"/>
  <c r="AD225" i="4"/>
  <c r="AT225" i="4"/>
  <c r="BJ225" i="4"/>
  <c r="AF225" i="4"/>
  <c r="AV225" i="4"/>
  <c r="BL225" i="4"/>
  <c r="AG225" i="4"/>
  <c r="AW225" i="4"/>
  <c r="BM225" i="4"/>
  <c r="U225" i="4"/>
  <c r="AK225" i="4"/>
  <c r="BA225" i="4"/>
  <c r="V225" i="4"/>
  <c r="AL225" i="4"/>
  <c r="BB225" i="4"/>
  <c r="BQ225" i="4"/>
  <c r="Y225" i="4"/>
  <c r="AO225" i="4"/>
  <c r="BE225" i="4"/>
  <c r="BT225" i="4"/>
  <c r="BS225" i="4"/>
  <c r="X225" i="4"/>
  <c r="AC225" i="4"/>
  <c r="AN225" i="4"/>
  <c r="BD225" i="4"/>
  <c r="AS225" i="4"/>
  <c r="BI225" i="4"/>
  <c r="S225" i="4"/>
  <c r="AA169" i="4"/>
  <c r="AI169" i="4"/>
  <c r="AQ169" i="4"/>
  <c r="AY169" i="4"/>
  <c r="BG169" i="4"/>
  <c r="BO169" i="4"/>
  <c r="T169" i="4"/>
  <c r="AB169" i="4"/>
  <c r="AJ169" i="4"/>
  <c r="AR169" i="4"/>
  <c r="AZ169" i="4"/>
  <c r="BH169" i="4"/>
  <c r="BP169" i="4"/>
  <c r="U169" i="4"/>
  <c r="AC169" i="4"/>
  <c r="AK169" i="4"/>
  <c r="AS169" i="4"/>
  <c r="BA169" i="4"/>
  <c r="BI169" i="4"/>
  <c r="V169" i="4"/>
  <c r="AD169" i="4"/>
  <c r="AL169" i="4"/>
  <c r="AT169" i="4"/>
  <c r="BB169" i="4"/>
  <c r="BJ169" i="4"/>
  <c r="BQ169" i="4"/>
  <c r="X169" i="4"/>
  <c r="AF169" i="4"/>
  <c r="AN169" i="4"/>
  <c r="AV169" i="4"/>
  <c r="BD169" i="4"/>
  <c r="BL169" i="4"/>
  <c r="BS169" i="4"/>
  <c r="AG169" i="4"/>
  <c r="BC169" i="4"/>
  <c r="BU169" i="4"/>
  <c r="AH169" i="4"/>
  <c r="BE169" i="4"/>
  <c r="AO169" i="4"/>
  <c r="BK169" i="4"/>
  <c r="W169" i="4"/>
  <c r="AP169" i="4"/>
  <c r="BM169" i="4"/>
  <c r="Y169" i="4"/>
  <c r="AU169" i="4"/>
  <c r="BN169" i="4"/>
  <c r="AE169" i="4"/>
  <c r="AM169" i="4"/>
  <c r="AW169" i="4"/>
  <c r="AX169" i="4"/>
  <c r="BF169" i="4"/>
  <c r="BR169" i="4"/>
  <c r="Z169" i="4"/>
  <c r="BT169" i="4"/>
  <c r="S169" i="4"/>
  <c r="V113" i="4"/>
  <c r="AD113" i="4"/>
  <c r="AL113" i="4"/>
  <c r="AT113" i="4"/>
  <c r="BB113" i="4"/>
  <c r="BJ113" i="4"/>
  <c r="BQ113" i="4"/>
  <c r="W113" i="4"/>
  <c r="AE113" i="4"/>
  <c r="AM113" i="4"/>
  <c r="AU113" i="4"/>
  <c r="BC113" i="4"/>
  <c r="BK113" i="4"/>
  <c r="BR113" i="4"/>
  <c r="X113" i="4"/>
  <c r="AF113" i="4"/>
  <c r="AN113" i="4"/>
  <c r="AV113" i="4"/>
  <c r="BD113" i="4"/>
  <c r="BL113" i="4"/>
  <c r="BS113" i="4"/>
  <c r="AB113" i="4"/>
  <c r="AP113" i="4"/>
  <c r="BA113" i="4"/>
  <c r="BO113" i="4"/>
  <c r="AC113" i="4"/>
  <c r="AQ113" i="4"/>
  <c r="BE113" i="4"/>
  <c r="BP113" i="4"/>
  <c r="AG113" i="4"/>
  <c r="AR113" i="4"/>
  <c r="BF113" i="4"/>
  <c r="T113" i="4"/>
  <c r="AH113" i="4"/>
  <c r="AS113" i="4"/>
  <c r="BG113" i="4"/>
  <c r="BT113" i="4"/>
  <c r="U113" i="4"/>
  <c r="AI113" i="4"/>
  <c r="AW113" i="4"/>
  <c r="BH113" i="4"/>
  <c r="BU113" i="4"/>
  <c r="Z113" i="4"/>
  <c r="AK113" i="4"/>
  <c r="AY113" i="4"/>
  <c r="BM113" i="4"/>
  <c r="AX113" i="4"/>
  <c r="AZ113" i="4"/>
  <c r="BI113" i="4"/>
  <c r="Y113" i="4"/>
  <c r="AJ113" i="4"/>
  <c r="AO113" i="4"/>
  <c r="BN113" i="4"/>
  <c r="AA113" i="4"/>
  <c r="S113" i="4"/>
  <c r="U96" i="4"/>
  <c r="AC96" i="4"/>
  <c r="AK96" i="4"/>
  <c r="AS96" i="4"/>
  <c r="BA96" i="4"/>
  <c r="BI96" i="4"/>
  <c r="V96" i="4"/>
  <c r="AD96" i="4"/>
  <c r="AL96" i="4"/>
  <c r="AT96" i="4"/>
  <c r="BB96" i="4"/>
  <c r="BJ96" i="4"/>
  <c r="BQ96" i="4"/>
  <c r="W96" i="4"/>
  <c r="AE96" i="4"/>
  <c r="AM96" i="4"/>
  <c r="AU96" i="4"/>
  <c r="BC96" i="4"/>
  <c r="BK96" i="4"/>
  <c r="BR96" i="4"/>
  <c r="Y96" i="4"/>
  <c r="AG96" i="4"/>
  <c r="AO96" i="4"/>
  <c r="AW96" i="4"/>
  <c r="BE96" i="4"/>
  <c r="BM96" i="4"/>
  <c r="BT96" i="4"/>
  <c r="Z96" i="4"/>
  <c r="AH96" i="4"/>
  <c r="AP96" i="4"/>
  <c r="AX96" i="4"/>
  <c r="BF96" i="4"/>
  <c r="BN96" i="4"/>
  <c r="BU96" i="4"/>
  <c r="AB96" i="4"/>
  <c r="AY96" i="4"/>
  <c r="BS96" i="4"/>
  <c r="AF96" i="4"/>
  <c r="AZ96" i="4"/>
  <c r="AI96" i="4"/>
  <c r="BD96" i="4"/>
  <c r="AA96" i="4"/>
  <c r="BL96" i="4"/>
  <c r="AJ96" i="4"/>
  <c r="BO96" i="4"/>
  <c r="AN96" i="4"/>
  <c r="BP96" i="4"/>
  <c r="AQ96" i="4"/>
  <c r="AR96" i="4"/>
  <c r="T96" i="4"/>
  <c r="BG96" i="4"/>
  <c r="AV96" i="4"/>
  <c r="BH96" i="4"/>
  <c r="X96" i="4"/>
  <c r="S96" i="4"/>
  <c r="X17" i="4"/>
  <c r="AF17" i="4"/>
  <c r="AN17" i="4"/>
  <c r="AV17" i="4"/>
  <c r="BD17" i="4"/>
  <c r="BL17" i="4"/>
  <c r="BS17" i="4"/>
  <c r="AA17" i="4"/>
  <c r="AI17" i="4"/>
  <c r="AQ17" i="4"/>
  <c r="AY17" i="4"/>
  <c r="BG17" i="4"/>
  <c r="BO17" i="4"/>
  <c r="T17" i="4"/>
  <c r="AB17" i="4"/>
  <c r="AJ17" i="4"/>
  <c r="AR17" i="4"/>
  <c r="AZ17" i="4"/>
  <c r="BH17" i="4"/>
  <c r="BP17" i="4"/>
  <c r="W17" i="4"/>
  <c r="AK17" i="4"/>
  <c r="AW17" i="4"/>
  <c r="BJ17" i="4"/>
  <c r="BU17" i="4"/>
  <c r="Y17" i="4"/>
  <c r="AL17" i="4"/>
  <c r="AX17" i="4"/>
  <c r="BK17" i="4"/>
  <c r="Z17" i="4"/>
  <c r="AM17" i="4"/>
  <c r="BA17" i="4"/>
  <c r="BM17" i="4"/>
  <c r="AE17" i="4"/>
  <c r="BB17" i="4"/>
  <c r="BR17" i="4"/>
  <c r="AG17" i="4"/>
  <c r="BC17" i="4"/>
  <c r="BT17" i="4"/>
  <c r="AH17" i="4"/>
  <c r="BE17" i="4"/>
  <c r="V17" i="4"/>
  <c r="BF17" i="4"/>
  <c r="AC17" i="4"/>
  <c r="BI17" i="4"/>
  <c r="AO17" i="4"/>
  <c r="AP17" i="4"/>
  <c r="BQ17" i="4"/>
  <c r="BN17" i="4"/>
  <c r="U17" i="4"/>
  <c r="AD17" i="4"/>
  <c r="AS17" i="4"/>
  <c r="AT17" i="4"/>
  <c r="AU17" i="4"/>
  <c r="S17" i="4"/>
  <c r="T3" i="4"/>
  <c r="AB3" i="4"/>
  <c r="AJ3" i="4"/>
  <c r="AR3" i="4"/>
  <c r="AZ3" i="4"/>
  <c r="BH3" i="4"/>
  <c r="BP3" i="4"/>
  <c r="V3" i="4"/>
  <c r="AD3" i="4"/>
  <c r="AL3" i="4"/>
  <c r="AT3" i="4"/>
  <c r="BB3" i="4"/>
  <c r="BJ3" i="4"/>
  <c r="BQ3" i="4"/>
  <c r="W3" i="4"/>
  <c r="AE3" i="4"/>
  <c r="AM3" i="4"/>
  <c r="AU3" i="4"/>
  <c r="BC3" i="4"/>
  <c r="BK3" i="4"/>
  <c r="BR3" i="4"/>
  <c r="X3" i="4"/>
  <c r="AF3" i="4"/>
  <c r="AN3" i="4"/>
  <c r="AV3" i="4"/>
  <c r="BD3" i="4"/>
  <c r="BL3" i="4"/>
  <c r="BS3" i="4"/>
  <c r="Y3" i="4"/>
  <c r="AG3" i="4"/>
  <c r="AO3" i="4"/>
  <c r="AW3" i="4"/>
  <c r="BE3" i="4"/>
  <c r="BM3" i="4"/>
  <c r="BT3" i="4"/>
  <c r="Z3" i="4"/>
  <c r="AH3" i="4"/>
  <c r="AP3" i="4"/>
  <c r="AX3" i="4"/>
  <c r="BF3" i="4"/>
  <c r="BN3" i="4"/>
  <c r="BU3" i="4"/>
  <c r="AA3" i="4"/>
  <c r="BG3" i="4"/>
  <c r="AC3" i="4"/>
  <c r="BI3" i="4"/>
  <c r="AK3" i="4"/>
  <c r="AQ3" i="4"/>
  <c r="AS3" i="4"/>
  <c r="AI3" i="4"/>
  <c r="AY3" i="4"/>
  <c r="BA3" i="4"/>
  <c r="BO3" i="4"/>
  <c r="U3" i="4"/>
  <c r="S3" i="4"/>
  <c r="Y675" i="4"/>
  <c r="AG675" i="4"/>
  <c r="AO675" i="4"/>
  <c r="AW675" i="4"/>
  <c r="BE675" i="4"/>
  <c r="BM675" i="4"/>
  <c r="BT675" i="4"/>
  <c r="BD675" i="4"/>
  <c r="Z675" i="4"/>
  <c r="AH675" i="4"/>
  <c r="AP675" i="4"/>
  <c r="AX675" i="4"/>
  <c r="BF675" i="4"/>
  <c r="BN675" i="4"/>
  <c r="BU675" i="4"/>
  <c r="AN675" i="4"/>
  <c r="AA675" i="4"/>
  <c r="AI675" i="4"/>
  <c r="AQ675" i="4"/>
  <c r="AY675" i="4"/>
  <c r="BG675" i="4"/>
  <c r="BO675" i="4"/>
  <c r="S675" i="4"/>
  <c r="X675" i="4"/>
  <c r="BL675" i="4"/>
  <c r="T675" i="4"/>
  <c r="AB675" i="4"/>
  <c r="AJ675" i="4"/>
  <c r="AR675" i="4"/>
  <c r="AZ675" i="4"/>
  <c r="BH675" i="4"/>
  <c r="BP675" i="4"/>
  <c r="U675" i="4"/>
  <c r="AC675" i="4"/>
  <c r="AK675" i="4"/>
  <c r="AS675" i="4"/>
  <c r="BA675" i="4"/>
  <c r="BI675" i="4"/>
  <c r="AF675" i="4"/>
  <c r="V675" i="4"/>
  <c r="AD675" i="4"/>
  <c r="AL675" i="4"/>
  <c r="AT675" i="4"/>
  <c r="BB675" i="4"/>
  <c r="BJ675" i="4"/>
  <c r="BQ675" i="4"/>
  <c r="AV675" i="4"/>
  <c r="W675" i="4"/>
  <c r="AE675" i="4"/>
  <c r="AM675" i="4"/>
  <c r="AU675" i="4"/>
  <c r="BC675" i="4"/>
  <c r="BK675" i="4"/>
  <c r="BR675" i="4"/>
  <c r="BS675" i="4"/>
  <c r="Y667" i="4"/>
  <c r="AG667" i="4"/>
  <c r="AO667" i="4"/>
  <c r="AW667" i="4"/>
  <c r="BE667" i="4"/>
  <c r="BM667" i="4"/>
  <c r="BT667" i="4"/>
  <c r="AF667" i="4"/>
  <c r="Z667" i="4"/>
  <c r="AH667" i="4"/>
  <c r="AP667" i="4"/>
  <c r="AX667" i="4"/>
  <c r="BF667" i="4"/>
  <c r="BN667" i="4"/>
  <c r="BU667" i="4"/>
  <c r="AN667" i="4"/>
  <c r="AA667" i="4"/>
  <c r="AI667" i="4"/>
  <c r="AQ667" i="4"/>
  <c r="AY667" i="4"/>
  <c r="BG667" i="4"/>
  <c r="BO667" i="4"/>
  <c r="S667" i="4"/>
  <c r="BD667" i="4"/>
  <c r="T667" i="4"/>
  <c r="AB667" i="4"/>
  <c r="AJ667" i="4"/>
  <c r="AR667" i="4"/>
  <c r="AZ667" i="4"/>
  <c r="BH667" i="4"/>
  <c r="BP667" i="4"/>
  <c r="AV667" i="4"/>
  <c r="U667" i="4"/>
  <c r="AC667" i="4"/>
  <c r="AK667" i="4"/>
  <c r="AS667" i="4"/>
  <c r="BA667" i="4"/>
  <c r="BI667" i="4"/>
  <c r="BS667" i="4"/>
  <c r="V667" i="4"/>
  <c r="AD667" i="4"/>
  <c r="AL667" i="4"/>
  <c r="AT667" i="4"/>
  <c r="BB667" i="4"/>
  <c r="BJ667" i="4"/>
  <c r="BQ667" i="4"/>
  <c r="X667" i="4"/>
  <c r="W667" i="4"/>
  <c r="AE667" i="4"/>
  <c r="AM667" i="4"/>
  <c r="AU667" i="4"/>
  <c r="BC667" i="4"/>
  <c r="BK667" i="4"/>
  <c r="BR667" i="4"/>
  <c r="BL667" i="4"/>
  <c r="Y659" i="4"/>
  <c r="AG659" i="4"/>
  <c r="AO659" i="4"/>
  <c r="AW659" i="4"/>
  <c r="BE659" i="4"/>
  <c r="BM659" i="4"/>
  <c r="BT659" i="4"/>
  <c r="BD659" i="4"/>
  <c r="Z659" i="4"/>
  <c r="AH659" i="4"/>
  <c r="AP659" i="4"/>
  <c r="AX659" i="4"/>
  <c r="BF659" i="4"/>
  <c r="BN659" i="4"/>
  <c r="BU659" i="4"/>
  <c r="AF659" i="4"/>
  <c r="BS659" i="4"/>
  <c r="AA659" i="4"/>
  <c r="AI659" i="4"/>
  <c r="AQ659" i="4"/>
  <c r="AY659" i="4"/>
  <c r="BG659" i="4"/>
  <c r="BO659" i="4"/>
  <c r="S659" i="4"/>
  <c r="X659" i="4"/>
  <c r="T659" i="4"/>
  <c r="AB659" i="4"/>
  <c r="AJ659" i="4"/>
  <c r="AR659" i="4"/>
  <c r="AZ659" i="4"/>
  <c r="BH659" i="4"/>
  <c r="BP659" i="4"/>
  <c r="BL659" i="4"/>
  <c r="U659" i="4"/>
  <c r="AC659" i="4"/>
  <c r="AK659" i="4"/>
  <c r="AS659" i="4"/>
  <c r="BA659" i="4"/>
  <c r="BI659" i="4"/>
  <c r="V659" i="4"/>
  <c r="AD659" i="4"/>
  <c r="AL659" i="4"/>
  <c r="AT659" i="4"/>
  <c r="BB659" i="4"/>
  <c r="BJ659" i="4"/>
  <c r="BQ659" i="4"/>
  <c r="AN659" i="4"/>
  <c r="W659" i="4"/>
  <c r="AE659" i="4"/>
  <c r="AM659" i="4"/>
  <c r="AU659" i="4"/>
  <c r="BC659" i="4"/>
  <c r="BK659" i="4"/>
  <c r="BR659" i="4"/>
  <c r="AV659" i="4"/>
  <c r="Y651" i="4"/>
  <c r="AG651" i="4"/>
  <c r="AO651" i="4"/>
  <c r="AW651" i="4"/>
  <c r="BE651" i="4"/>
  <c r="BM651" i="4"/>
  <c r="BT651" i="4"/>
  <c r="BL651" i="4"/>
  <c r="Z651" i="4"/>
  <c r="AH651" i="4"/>
  <c r="AP651" i="4"/>
  <c r="AX651" i="4"/>
  <c r="BF651" i="4"/>
  <c r="BN651" i="4"/>
  <c r="BU651" i="4"/>
  <c r="X651" i="4"/>
  <c r="AV651" i="4"/>
  <c r="BS651" i="4"/>
  <c r="AA651" i="4"/>
  <c r="AI651" i="4"/>
  <c r="AQ651" i="4"/>
  <c r="AY651" i="4"/>
  <c r="BG651" i="4"/>
  <c r="BO651" i="4"/>
  <c r="S651" i="4"/>
  <c r="T651" i="4"/>
  <c r="AB651" i="4"/>
  <c r="AJ651" i="4"/>
  <c r="AR651" i="4"/>
  <c r="AZ651" i="4"/>
  <c r="BH651" i="4"/>
  <c r="BP651" i="4"/>
  <c r="AN651" i="4"/>
  <c r="U651" i="4"/>
  <c r="AC651" i="4"/>
  <c r="AK651" i="4"/>
  <c r="AS651" i="4"/>
  <c r="BA651" i="4"/>
  <c r="BI651" i="4"/>
  <c r="BD651" i="4"/>
  <c r="V651" i="4"/>
  <c r="AD651" i="4"/>
  <c r="AL651" i="4"/>
  <c r="AT651" i="4"/>
  <c r="BB651" i="4"/>
  <c r="BJ651" i="4"/>
  <c r="BQ651" i="4"/>
  <c r="AF651" i="4"/>
  <c r="W651" i="4"/>
  <c r="AE651" i="4"/>
  <c r="AM651" i="4"/>
  <c r="AU651" i="4"/>
  <c r="BC651" i="4"/>
  <c r="BK651" i="4"/>
  <c r="BR651" i="4"/>
  <c r="AA643" i="4"/>
  <c r="AI643" i="4"/>
  <c r="AQ643" i="4"/>
  <c r="AY643" i="4"/>
  <c r="BG643" i="4"/>
  <c r="BO643" i="4"/>
  <c r="T643" i="4"/>
  <c r="AB643" i="4"/>
  <c r="AJ643" i="4"/>
  <c r="AR643" i="4"/>
  <c r="AZ643" i="4"/>
  <c r="BH643" i="4"/>
  <c r="BP643" i="4"/>
  <c r="U643" i="4"/>
  <c r="AC643" i="4"/>
  <c r="AK643" i="4"/>
  <c r="AS643" i="4"/>
  <c r="BA643" i="4"/>
  <c r="BI643" i="4"/>
  <c r="V643" i="4"/>
  <c r="AD643" i="4"/>
  <c r="AL643" i="4"/>
  <c r="AT643" i="4"/>
  <c r="BB643" i="4"/>
  <c r="BJ643" i="4"/>
  <c r="BQ643" i="4"/>
  <c r="W643" i="4"/>
  <c r="AE643" i="4"/>
  <c r="AM643" i="4"/>
  <c r="AU643" i="4"/>
  <c r="BC643" i="4"/>
  <c r="BK643" i="4"/>
  <c r="BR643" i="4"/>
  <c r="X643" i="4"/>
  <c r="AF643" i="4"/>
  <c r="AN643" i="4"/>
  <c r="AV643" i="4"/>
  <c r="BD643" i="4"/>
  <c r="BL643" i="4"/>
  <c r="BS643" i="4"/>
  <c r="AW643" i="4"/>
  <c r="AX643" i="4"/>
  <c r="Y643" i="4"/>
  <c r="BE643" i="4"/>
  <c r="S643" i="4"/>
  <c r="BU643" i="4"/>
  <c r="Z643" i="4"/>
  <c r="BF643" i="4"/>
  <c r="AG643" i="4"/>
  <c r="BM643" i="4"/>
  <c r="AP643" i="4"/>
  <c r="AH643" i="4"/>
  <c r="BN643" i="4"/>
  <c r="AO643" i="4"/>
  <c r="BT643" i="4"/>
  <c r="AA635" i="4"/>
  <c r="AI635" i="4"/>
  <c r="AQ635" i="4"/>
  <c r="AY635" i="4"/>
  <c r="BG635" i="4"/>
  <c r="BO635" i="4"/>
  <c r="T635" i="4"/>
  <c r="AB635" i="4"/>
  <c r="AJ635" i="4"/>
  <c r="AR635" i="4"/>
  <c r="AZ635" i="4"/>
  <c r="BH635" i="4"/>
  <c r="BP635" i="4"/>
  <c r="U635" i="4"/>
  <c r="AC635" i="4"/>
  <c r="AK635" i="4"/>
  <c r="AS635" i="4"/>
  <c r="BA635" i="4"/>
  <c r="BI635" i="4"/>
  <c r="V635" i="4"/>
  <c r="AD635" i="4"/>
  <c r="AL635" i="4"/>
  <c r="AT635" i="4"/>
  <c r="BB635" i="4"/>
  <c r="BJ635" i="4"/>
  <c r="BQ635" i="4"/>
  <c r="W635" i="4"/>
  <c r="AE635" i="4"/>
  <c r="AM635" i="4"/>
  <c r="AU635" i="4"/>
  <c r="BC635" i="4"/>
  <c r="BK635" i="4"/>
  <c r="BR635" i="4"/>
  <c r="X635" i="4"/>
  <c r="AF635" i="4"/>
  <c r="AN635" i="4"/>
  <c r="AV635" i="4"/>
  <c r="BD635" i="4"/>
  <c r="BL635" i="4"/>
  <c r="BS635" i="4"/>
  <c r="AO635" i="4"/>
  <c r="BT635" i="4"/>
  <c r="AP635" i="4"/>
  <c r="BU635" i="4"/>
  <c r="AH635" i="4"/>
  <c r="AW635" i="4"/>
  <c r="S635" i="4"/>
  <c r="AX635" i="4"/>
  <c r="BN635" i="4"/>
  <c r="Y635" i="4"/>
  <c r="BE635" i="4"/>
  <c r="Z635" i="4"/>
  <c r="BF635" i="4"/>
  <c r="AG635" i="4"/>
  <c r="BM635" i="4"/>
  <c r="AA627" i="4"/>
  <c r="AI627" i="4"/>
  <c r="AQ627" i="4"/>
  <c r="AY627" i="4"/>
  <c r="BG627" i="4"/>
  <c r="BO627" i="4"/>
  <c r="T627" i="4"/>
  <c r="AB627" i="4"/>
  <c r="AJ627" i="4"/>
  <c r="AR627" i="4"/>
  <c r="AZ627" i="4"/>
  <c r="BH627" i="4"/>
  <c r="BP627" i="4"/>
  <c r="U627" i="4"/>
  <c r="AC627" i="4"/>
  <c r="AK627" i="4"/>
  <c r="AS627" i="4"/>
  <c r="BA627" i="4"/>
  <c r="BI627" i="4"/>
  <c r="V627" i="4"/>
  <c r="AD627" i="4"/>
  <c r="AL627" i="4"/>
  <c r="AT627" i="4"/>
  <c r="BB627" i="4"/>
  <c r="BJ627" i="4"/>
  <c r="BQ627" i="4"/>
  <c r="W627" i="4"/>
  <c r="AE627" i="4"/>
  <c r="AM627" i="4"/>
  <c r="AU627" i="4"/>
  <c r="BC627" i="4"/>
  <c r="BK627" i="4"/>
  <c r="BR627" i="4"/>
  <c r="X627" i="4"/>
  <c r="AF627" i="4"/>
  <c r="AN627" i="4"/>
  <c r="AV627" i="4"/>
  <c r="BD627" i="4"/>
  <c r="BL627" i="4"/>
  <c r="BS627" i="4"/>
  <c r="AG627" i="4"/>
  <c r="BM627" i="4"/>
  <c r="BF627" i="4"/>
  <c r="AH627" i="4"/>
  <c r="BN627" i="4"/>
  <c r="AO627" i="4"/>
  <c r="BT627" i="4"/>
  <c r="S627" i="4"/>
  <c r="AP627" i="4"/>
  <c r="BU627" i="4"/>
  <c r="Z627" i="4"/>
  <c r="AW627" i="4"/>
  <c r="AX627" i="4"/>
  <c r="Y627" i="4"/>
  <c r="BE627" i="4"/>
  <c r="V622" i="4"/>
  <c r="AD622" i="4"/>
  <c r="AL622" i="4"/>
  <c r="AT622" i="4"/>
  <c r="BB622" i="4"/>
  <c r="BJ622" i="4"/>
  <c r="BQ622" i="4"/>
  <c r="W622" i="4"/>
  <c r="AE622" i="4"/>
  <c r="AM622" i="4"/>
  <c r="AU622" i="4"/>
  <c r="BC622" i="4"/>
  <c r="BK622" i="4"/>
  <c r="BR622" i="4"/>
  <c r="X622" i="4"/>
  <c r="AF622" i="4"/>
  <c r="AN622" i="4"/>
  <c r="AV622" i="4"/>
  <c r="BD622" i="4"/>
  <c r="BL622" i="4"/>
  <c r="BS622" i="4"/>
  <c r="Y622" i="4"/>
  <c r="AG622" i="4"/>
  <c r="AO622" i="4"/>
  <c r="AW622" i="4"/>
  <c r="BE622" i="4"/>
  <c r="BM622" i="4"/>
  <c r="BT622" i="4"/>
  <c r="Z622" i="4"/>
  <c r="AH622" i="4"/>
  <c r="AP622" i="4"/>
  <c r="AX622" i="4"/>
  <c r="BF622" i="4"/>
  <c r="BN622" i="4"/>
  <c r="BU622" i="4"/>
  <c r="AA622" i="4"/>
  <c r="AI622" i="4"/>
  <c r="AQ622" i="4"/>
  <c r="AY622" i="4"/>
  <c r="BG622" i="4"/>
  <c r="BO622" i="4"/>
  <c r="T622" i="4"/>
  <c r="AZ622" i="4"/>
  <c r="U622" i="4"/>
  <c r="BA622" i="4"/>
  <c r="AS622" i="4"/>
  <c r="AB622" i="4"/>
  <c r="BH622" i="4"/>
  <c r="AC622" i="4"/>
  <c r="BI622" i="4"/>
  <c r="AJ622" i="4"/>
  <c r="BP622" i="4"/>
  <c r="AK622" i="4"/>
  <c r="S622" i="4"/>
  <c r="AR622" i="4"/>
  <c r="AA611" i="4"/>
  <c r="AI611" i="4"/>
  <c r="AQ611" i="4"/>
  <c r="AY611" i="4"/>
  <c r="BG611" i="4"/>
  <c r="BO611" i="4"/>
  <c r="T611" i="4"/>
  <c r="AB611" i="4"/>
  <c r="AJ611" i="4"/>
  <c r="AR611" i="4"/>
  <c r="AZ611" i="4"/>
  <c r="BH611" i="4"/>
  <c r="BP611" i="4"/>
  <c r="U611" i="4"/>
  <c r="AC611" i="4"/>
  <c r="AK611" i="4"/>
  <c r="AS611" i="4"/>
  <c r="BA611" i="4"/>
  <c r="BI611" i="4"/>
  <c r="V611" i="4"/>
  <c r="AD611" i="4"/>
  <c r="AL611" i="4"/>
  <c r="AT611" i="4"/>
  <c r="BB611" i="4"/>
  <c r="BJ611" i="4"/>
  <c r="BQ611" i="4"/>
  <c r="W611" i="4"/>
  <c r="AE611" i="4"/>
  <c r="AM611" i="4"/>
  <c r="AU611" i="4"/>
  <c r="BC611" i="4"/>
  <c r="BK611" i="4"/>
  <c r="BR611" i="4"/>
  <c r="X611" i="4"/>
  <c r="AF611" i="4"/>
  <c r="AN611" i="4"/>
  <c r="AV611" i="4"/>
  <c r="BD611" i="4"/>
  <c r="BL611" i="4"/>
  <c r="BS611" i="4"/>
  <c r="AW611" i="4"/>
  <c r="AX611" i="4"/>
  <c r="BU611" i="4"/>
  <c r="Y611" i="4"/>
  <c r="BE611" i="4"/>
  <c r="S611" i="4"/>
  <c r="Z611" i="4"/>
  <c r="BF611" i="4"/>
  <c r="AG611" i="4"/>
  <c r="BM611" i="4"/>
  <c r="AH611" i="4"/>
  <c r="BN611" i="4"/>
  <c r="AO611" i="4"/>
  <c r="BT611" i="4"/>
  <c r="AP611" i="4"/>
  <c r="AA603" i="4"/>
  <c r="AI603" i="4"/>
  <c r="AQ603" i="4"/>
  <c r="AY603" i="4"/>
  <c r="BG603" i="4"/>
  <c r="BO603" i="4"/>
  <c r="T603" i="4"/>
  <c r="AB603" i="4"/>
  <c r="AJ603" i="4"/>
  <c r="AR603" i="4"/>
  <c r="AZ603" i="4"/>
  <c r="BH603" i="4"/>
  <c r="BP603" i="4"/>
  <c r="U603" i="4"/>
  <c r="AC603" i="4"/>
  <c r="AK603" i="4"/>
  <c r="AS603" i="4"/>
  <c r="BA603" i="4"/>
  <c r="BI603" i="4"/>
  <c r="V603" i="4"/>
  <c r="AD603" i="4"/>
  <c r="AL603" i="4"/>
  <c r="AT603" i="4"/>
  <c r="BB603" i="4"/>
  <c r="BJ603" i="4"/>
  <c r="BQ603" i="4"/>
  <c r="W603" i="4"/>
  <c r="AE603" i="4"/>
  <c r="AM603" i="4"/>
  <c r="AU603" i="4"/>
  <c r="BC603" i="4"/>
  <c r="BK603" i="4"/>
  <c r="BR603" i="4"/>
  <c r="X603" i="4"/>
  <c r="AF603" i="4"/>
  <c r="AN603" i="4"/>
  <c r="AV603" i="4"/>
  <c r="BD603" i="4"/>
  <c r="BL603" i="4"/>
  <c r="BS603" i="4"/>
  <c r="Y603" i="4"/>
  <c r="AG603" i="4"/>
  <c r="AO603" i="4"/>
  <c r="AW603" i="4"/>
  <c r="BE603" i="4"/>
  <c r="BM603" i="4"/>
  <c r="BT603" i="4"/>
  <c r="AH603" i="4"/>
  <c r="AP603" i="4"/>
  <c r="Z603" i="4"/>
  <c r="AX603" i="4"/>
  <c r="S603" i="4"/>
  <c r="BF603" i="4"/>
  <c r="BN603" i="4"/>
  <c r="BU603" i="4"/>
  <c r="AA595" i="4"/>
  <c r="AI595" i="4"/>
  <c r="AQ595" i="4"/>
  <c r="AY595" i="4"/>
  <c r="BG595" i="4"/>
  <c r="BO595" i="4"/>
  <c r="T595" i="4"/>
  <c r="AB595" i="4"/>
  <c r="AJ595" i="4"/>
  <c r="AR595" i="4"/>
  <c r="AZ595" i="4"/>
  <c r="BH595" i="4"/>
  <c r="BP595" i="4"/>
  <c r="U595" i="4"/>
  <c r="AC595" i="4"/>
  <c r="AK595" i="4"/>
  <c r="AS595" i="4"/>
  <c r="BA595" i="4"/>
  <c r="BI595" i="4"/>
  <c r="V595" i="4"/>
  <c r="AD595" i="4"/>
  <c r="AL595" i="4"/>
  <c r="AT595" i="4"/>
  <c r="BB595" i="4"/>
  <c r="BJ595" i="4"/>
  <c r="BQ595" i="4"/>
  <c r="W595" i="4"/>
  <c r="AE595" i="4"/>
  <c r="AM595" i="4"/>
  <c r="AU595" i="4"/>
  <c r="BC595" i="4"/>
  <c r="BK595" i="4"/>
  <c r="BR595" i="4"/>
  <c r="X595" i="4"/>
  <c r="AF595" i="4"/>
  <c r="AN595" i="4"/>
  <c r="AV595" i="4"/>
  <c r="BD595" i="4"/>
  <c r="BL595" i="4"/>
  <c r="BS595" i="4"/>
  <c r="Y595" i="4"/>
  <c r="AG595" i="4"/>
  <c r="AO595" i="4"/>
  <c r="AW595" i="4"/>
  <c r="BE595" i="4"/>
  <c r="BM595" i="4"/>
  <c r="BT595" i="4"/>
  <c r="Z595" i="4"/>
  <c r="AH595" i="4"/>
  <c r="AP595" i="4"/>
  <c r="S595" i="4"/>
  <c r="AX595" i="4"/>
  <c r="BF595" i="4"/>
  <c r="BN595" i="4"/>
  <c r="BU595" i="4"/>
  <c r="AA587" i="4"/>
  <c r="AI587" i="4"/>
  <c r="AQ587" i="4"/>
  <c r="AY587" i="4"/>
  <c r="BG587" i="4"/>
  <c r="BO587" i="4"/>
  <c r="T587" i="4"/>
  <c r="AB587" i="4"/>
  <c r="AJ587" i="4"/>
  <c r="AR587" i="4"/>
  <c r="AZ587" i="4"/>
  <c r="BH587" i="4"/>
  <c r="BP587" i="4"/>
  <c r="U587" i="4"/>
  <c r="AC587" i="4"/>
  <c r="AK587" i="4"/>
  <c r="AS587" i="4"/>
  <c r="BA587" i="4"/>
  <c r="BI587" i="4"/>
  <c r="V587" i="4"/>
  <c r="AD587" i="4"/>
  <c r="AL587" i="4"/>
  <c r="AT587" i="4"/>
  <c r="BB587" i="4"/>
  <c r="BJ587" i="4"/>
  <c r="BQ587" i="4"/>
  <c r="W587" i="4"/>
  <c r="AE587" i="4"/>
  <c r="AM587" i="4"/>
  <c r="AU587" i="4"/>
  <c r="BC587" i="4"/>
  <c r="BK587" i="4"/>
  <c r="BR587" i="4"/>
  <c r="X587" i="4"/>
  <c r="AF587" i="4"/>
  <c r="AN587" i="4"/>
  <c r="AV587" i="4"/>
  <c r="BD587" i="4"/>
  <c r="BL587" i="4"/>
  <c r="BS587" i="4"/>
  <c r="Y587" i="4"/>
  <c r="AG587" i="4"/>
  <c r="AO587" i="4"/>
  <c r="AW587" i="4"/>
  <c r="BE587" i="4"/>
  <c r="BM587" i="4"/>
  <c r="BT587" i="4"/>
  <c r="Z587" i="4"/>
  <c r="AH587" i="4"/>
  <c r="S587" i="4"/>
  <c r="AP587" i="4"/>
  <c r="AX587" i="4"/>
  <c r="BF587" i="4"/>
  <c r="BU587" i="4"/>
  <c r="BN587" i="4"/>
  <c r="AA579" i="4"/>
  <c r="AI579" i="4"/>
  <c r="AQ579" i="4"/>
  <c r="AY579" i="4"/>
  <c r="BG579" i="4"/>
  <c r="BO579" i="4"/>
  <c r="T579" i="4"/>
  <c r="AB579" i="4"/>
  <c r="AJ579" i="4"/>
  <c r="AR579" i="4"/>
  <c r="AZ579" i="4"/>
  <c r="BH579" i="4"/>
  <c r="BP579" i="4"/>
  <c r="U579" i="4"/>
  <c r="AC579" i="4"/>
  <c r="AK579" i="4"/>
  <c r="AS579" i="4"/>
  <c r="BA579" i="4"/>
  <c r="BI579" i="4"/>
  <c r="V579" i="4"/>
  <c r="AD579" i="4"/>
  <c r="AL579" i="4"/>
  <c r="AT579" i="4"/>
  <c r="BB579" i="4"/>
  <c r="BJ579" i="4"/>
  <c r="BQ579" i="4"/>
  <c r="W579" i="4"/>
  <c r="AE579" i="4"/>
  <c r="AM579" i="4"/>
  <c r="AU579" i="4"/>
  <c r="BC579" i="4"/>
  <c r="BK579" i="4"/>
  <c r="BR579" i="4"/>
  <c r="X579" i="4"/>
  <c r="AF579" i="4"/>
  <c r="AN579" i="4"/>
  <c r="AV579" i="4"/>
  <c r="BD579" i="4"/>
  <c r="BL579" i="4"/>
  <c r="BS579" i="4"/>
  <c r="Y579" i="4"/>
  <c r="AG579" i="4"/>
  <c r="AO579" i="4"/>
  <c r="AW579" i="4"/>
  <c r="BE579" i="4"/>
  <c r="BM579" i="4"/>
  <c r="BT579" i="4"/>
  <c r="BU579" i="4"/>
  <c r="Z579" i="4"/>
  <c r="AH579" i="4"/>
  <c r="BN579" i="4"/>
  <c r="AP579" i="4"/>
  <c r="AX579" i="4"/>
  <c r="BF579" i="4"/>
  <c r="AA571" i="4"/>
  <c r="AI571" i="4"/>
  <c r="AQ571" i="4"/>
  <c r="AY571" i="4"/>
  <c r="BG571" i="4"/>
  <c r="BO571" i="4"/>
  <c r="T571" i="4"/>
  <c r="AB571" i="4"/>
  <c r="AJ571" i="4"/>
  <c r="AR571" i="4"/>
  <c r="AZ571" i="4"/>
  <c r="BH571" i="4"/>
  <c r="BP571" i="4"/>
  <c r="U571" i="4"/>
  <c r="AC571" i="4"/>
  <c r="AK571" i="4"/>
  <c r="AS571" i="4"/>
  <c r="BA571" i="4"/>
  <c r="BI571" i="4"/>
  <c r="V571" i="4"/>
  <c r="AD571" i="4"/>
  <c r="AL571" i="4"/>
  <c r="AT571" i="4"/>
  <c r="BB571" i="4"/>
  <c r="BJ571" i="4"/>
  <c r="BQ571" i="4"/>
  <c r="W571" i="4"/>
  <c r="AE571" i="4"/>
  <c r="AM571" i="4"/>
  <c r="AU571" i="4"/>
  <c r="BC571" i="4"/>
  <c r="BK571" i="4"/>
  <c r="BR571" i="4"/>
  <c r="X571" i="4"/>
  <c r="AF571" i="4"/>
  <c r="AN571" i="4"/>
  <c r="AV571" i="4"/>
  <c r="BD571" i="4"/>
  <c r="BL571" i="4"/>
  <c r="BS571" i="4"/>
  <c r="Y571" i="4"/>
  <c r="AG571" i="4"/>
  <c r="AO571" i="4"/>
  <c r="AW571" i="4"/>
  <c r="BE571" i="4"/>
  <c r="BM571" i="4"/>
  <c r="BT571" i="4"/>
  <c r="BN571" i="4"/>
  <c r="BU571" i="4"/>
  <c r="S571" i="4"/>
  <c r="Z571" i="4"/>
  <c r="BF571" i="4"/>
  <c r="AH571" i="4"/>
  <c r="AP571" i="4"/>
  <c r="AX571" i="4"/>
  <c r="X551" i="4"/>
  <c r="AF551" i="4"/>
  <c r="AN551" i="4"/>
  <c r="AV551" i="4"/>
  <c r="BD551" i="4"/>
  <c r="BL551" i="4"/>
  <c r="BS551" i="4"/>
  <c r="Y551" i="4"/>
  <c r="AG551" i="4"/>
  <c r="AO551" i="4"/>
  <c r="AW551" i="4"/>
  <c r="BE551" i="4"/>
  <c r="BM551" i="4"/>
  <c r="BT551" i="4"/>
  <c r="Z551" i="4"/>
  <c r="AH551" i="4"/>
  <c r="AP551" i="4"/>
  <c r="AX551" i="4"/>
  <c r="BF551" i="4"/>
  <c r="BN551" i="4"/>
  <c r="BU551" i="4"/>
  <c r="AA551" i="4"/>
  <c r="AI551" i="4"/>
  <c r="AQ551" i="4"/>
  <c r="AY551" i="4"/>
  <c r="BG551" i="4"/>
  <c r="BO551" i="4"/>
  <c r="T551" i="4"/>
  <c r="AB551" i="4"/>
  <c r="AJ551" i="4"/>
  <c r="AR551" i="4"/>
  <c r="AZ551" i="4"/>
  <c r="BH551" i="4"/>
  <c r="BP551" i="4"/>
  <c r="U551" i="4"/>
  <c r="AC551" i="4"/>
  <c r="AK551" i="4"/>
  <c r="AS551" i="4"/>
  <c r="BA551" i="4"/>
  <c r="BI551" i="4"/>
  <c r="AT551" i="4"/>
  <c r="AU551" i="4"/>
  <c r="V551" i="4"/>
  <c r="BB551" i="4"/>
  <c r="W551" i="4"/>
  <c r="BC551" i="4"/>
  <c r="AD551" i="4"/>
  <c r="BJ551" i="4"/>
  <c r="AE551" i="4"/>
  <c r="BK551" i="4"/>
  <c r="AL551" i="4"/>
  <c r="BQ551" i="4"/>
  <c r="AM551" i="4"/>
  <c r="BR551" i="4"/>
  <c r="S551" i="4"/>
  <c r="X543" i="4"/>
  <c r="AF543" i="4"/>
  <c r="AN543" i="4"/>
  <c r="AV543" i="4"/>
  <c r="BD543" i="4"/>
  <c r="BL543" i="4"/>
  <c r="BS543" i="4"/>
  <c r="Y543" i="4"/>
  <c r="AG543" i="4"/>
  <c r="AO543" i="4"/>
  <c r="AW543" i="4"/>
  <c r="BE543" i="4"/>
  <c r="BM543" i="4"/>
  <c r="BT543" i="4"/>
  <c r="Z543" i="4"/>
  <c r="AH543" i="4"/>
  <c r="AP543" i="4"/>
  <c r="AX543" i="4"/>
  <c r="BF543" i="4"/>
  <c r="BN543" i="4"/>
  <c r="BU543" i="4"/>
  <c r="AA543" i="4"/>
  <c r="AI543" i="4"/>
  <c r="AQ543" i="4"/>
  <c r="AY543" i="4"/>
  <c r="BG543" i="4"/>
  <c r="BO543" i="4"/>
  <c r="T543" i="4"/>
  <c r="AB543" i="4"/>
  <c r="AJ543" i="4"/>
  <c r="AR543" i="4"/>
  <c r="AZ543" i="4"/>
  <c r="BH543" i="4"/>
  <c r="BP543" i="4"/>
  <c r="U543" i="4"/>
  <c r="AC543" i="4"/>
  <c r="AK543" i="4"/>
  <c r="AS543" i="4"/>
  <c r="BA543" i="4"/>
  <c r="BI543" i="4"/>
  <c r="AL543" i="4"/>
  <c r="BQ543" i="4"/>
  <c r="AM543" i="4"/>
  <c r="BR543" i="4"/>
  <c r="AT543" i="4"/>
  <c r="AU543" i="4"/>
  <c r="V543" i="4"/>
  <c r="BB543" i="4"/>
  <c r="W543" i="4"/>
  <c r="BC543" i="4"/>
  <c r="AD543" i="4"/>
  <c r="BJ543" i="4"/>
  <c r="AE543" i="4"/>
  <c r="BK543" i="4"/>
  <c r="S543" i="4"/>
  <c r="U556" i="4"/>
  <c r="AC556" i="4"/>
  <c r="AK556" i="4"/>
  <c r="AS556" i="4"/>
  <c r="BA556" i="4"/>
  <c r="BI556" i="4"/>
  <c r="V556" i="4"/>
  <c r="AD556" i="4"/>
  <c r="AL556" i="4"/>
  <c r="AT556" i="4"/>
  <c r="BB556" i="4"/>
  <c r="BJ556" i="4"/>
  <c r="BQ556" i="4"/>
  <c r="W556" i="4"/>
  <c r="AE556" i="4"/>
  <c r="AM556" i="4"/>
  <c r="AU556" i="4"/>
  <c r="BC556" i="4"/>
  <c r="BK556" i="4"/>
  <c r="BR556" i="4"/>
  <c r="X556" i="4"/>
  <c r="AF556" i="4"/>
  <c r="AN556" i="4"/>
  <c r="AV556" i="4"/>
  <c r="BD556" i="4"/>
  <c r="BL556" i="4"/>
  <c r="BS556" i="4"/>
  <c r="Y556" i="4"/>
  <c r="AG556" i="4"/>
  <c r="AO556" i="4"/>
  <c r="AW556" i="4"/>
  <c r="BE556" i="4"/>
  <c r="BM556" i="4"/>
  <c r="BT556" i="4"/>
  <c r="Z556" i="4"/>
  <c r="AH556" i="4"/>
  <c r="AP556" i="4"/>
  <c r="AX556" i="4"/>
  <c r="BF556" i="4"/>
  <c r="BN556" i="4"/>
  <c r="BU556" i="4"/>
  <c r="AA556" i="4"/>
  <c r="BG556" i="4"/>
  <c r="AB556" i="4"/>
  <c r="BH556" i="4"/>
  <c r="AI556" i="4"/>
  <c r="BO556" i="4"/>
  <c r="AJ556" i="4"/>
  <c r="BP556" i="4"/>
  <c r="AQ556" i="4"/>
  <c r="AR556" i="4"/>
  <c r="AY556" i="4"/>
  <c r="T556" i="4"/>
  <c r="AZ556" i="4"/>
  <c r="AA539" i="4"/>
  <c r="AI539" i="4"/>
  <c r="AQ539" i="4"/>
  <c r="AY539" i="4"/>
  <c r="T539" i="4"/>
  <c r="AB539" i="4"/>
  <c r="AJ539" i="4"/>
  <c r="AR539" i="4"/>
  <c r="AZ539" i="4"/>
  <c r="V539" i="4"/>
  <c r="AD539" i="4"/>
  <c r="AL539" i="4"/>
  <c r="AT539" i="4"/>
  <c r="BB539" i="4"/>
  <c r="W539" i="4"/>
  <c r="AE539" i="4"/>
  <c r="AM539" i="4"/>
  <c r="AU539" i="4"/>
  <c r="BC539" i="4"/>
  <c r="Y539" i="4"/>
  <c r="AG539" i="4"/>
  <c r="AO539" i="4"/>
  <c r="AW539" i="4"/>
  <c r="BE539" i="4"/>
  <c r="U539" i="4"/>
  <c r="AP539" i="4"/>
  <c r="BH539" i="4"/>
  <c r="BP539" i="4"/>
  <c r="X539" i="4"/>
  <c r="AS539" i="4"/>
  <c r="BI539" i="4"/>
  <c r="Z539" i="4"/>
  <c r="AV539" i="4"/>
  <c r="BJ539" i="4"/>
  <c r="BQ539" i="4"/>
  <c r="AC539" i="4"/>
  <c r="AX539" i="4"/>
  <c r="BK539" i="4"/>
  <c r="BR539" i="4"/>
  <c r="AF539" i="4"/>
  <c r="BA539" i="4"/>
  <c r="BL539" i="4"/>
  <c r="BS539" i="4"/>
  <c r="AH539" i="4"/>
  <c r="BD539" i="4"/>
  <c r="BM539" i="4"/>
  <c r="BT539" i="4"/>
  <c r="BN539" i="4"/>
  <c r="BO539" i="4"/>
  <c r="BU539" i="4"/>
  <c r="AK539" i="4"/>
  <c r="AN539" i="4"/>
  <c r="BF539" i="4"/>
  <c r="S539" i="4"/>
  <c r="BG539" i="4"/>
  <c r="V534" i="4"/>
  <c r="AD534" i="4"/>
  <c r="AL534" i="4"/>
  <c r="AT534" i="4"/>
  <c r="BB534" i="4"/>
  <c r="BJ534" i="4"/>
  <c r="BQ534" i="4"/>
  <c r="W534" i="4"/>
  <c r="AE534" i="4"/>
  <c r="AM534" i="4"/>
  <c r="AU534" i="4"/>
  <c r="BC534" i="4"/>
  <c r="BK534" i="4"/>
  <c r="BR534" i="4"/>
  <c r="Y534" i="4"/>
  <c r="AG534" i="4"/>
  <c r="AO534" i="4"/>
  <c r="AW534" i="4"/>
  <c r="BE534" i="4"/>
  <c r="BM534" i="4"/>
  <c r="BT534" i="4"/>
  <c r="Z534" i="4"/>
  <c r="AH534" i="4"/>
  <c r="AP534" i="4"/>
  <c r="AX534" i="4"/>
  <c r="BF534" i="4"/>
  <c r="BN534" i="4"/>
  <c r="BU534" i="4"/>
  <c r="T534" i="4"/>
  <c r="AB534" i="4"/>
  <c r="AJ534" i="4"/>
  <c r="AR534" i="4"/>
  <c r="AZ534" i="4"/>
  <c r="BH534" i="4"/>
  <c r="BP534" i="4"/>
  <c r="AN534" i="4"/>
  <c r="BI534" i="4"/>
  <c r="U534" i="4"/>
  <c r="AQ534" i="4"/>
  <c r="BL534" i="4"/>
  <c r="X534" i="4"/>
  <c r="AS534" i="4"/>
  <c r="BO534" i="4"/>
  <c r="AA534" i="4"/>
  <c r="AV534" i="4"/>
  <c r="AC534" i="4"/>
  <c r="AY534" i="4"/>
  <c r="BS534" i="4"/>
  <c r="AF534" i="4"/>
  <c r="BA534" i="4"/>
  <c r="AI534" i="4"/>
  <c r="AK534" i="4"/>
  <c r="BD534" i="4"/>
  <c r="BG534" i="4"/>
  <c r="S534" i="4"/>
  <c r="V526" i="4"/>
  <c r="AD526" i="4"/>
  <c r="AL526" i="4"/>
  <c r="AT526" i="4"/>
  <c r="BB526" i="4"/>
  <c r="BJ526" i="4"/>
  <c r="BQ526" i="4"/>
  <c r="W526" i="4"/>
  <c r="AE526" i="4"/>
  <c r="AM526" i="4"/>
  <c r="AU526" i="4"/>
  <c r="BC526" i="4"/>
  <c r="BK526" i="4"/>
  <c r="BR526" i="4"/>
  <c r="X526" i="4"/>
  <c r="AF526" i="4"/>
  <c r="AN526" i="4"/>
  <c r="AV526" i="4"/>
  <c r="BD526" i="4"/>
  <c r="BL526" i="4"/>
  <c r="BS526" i="4"/>
  <c r="Y526" i="4"/>
  <c r="AG526" i="4"/>
  <c r="AO526" i="4"/>
  <c r="AW526" i="4"/>
  <c r="BE526" i="4"/>
  <c r="BM526" i="4"/>
  <c r="BT526" i="4"/>
  <c r="Z526" i="4"/>
  <c r="AH526" i="4"/>
  <c r="AP526" i="4"/>
  <c r="AX526" i="4"/>
  <c r="BF526" i="4"/>
  <c r="BN526" i="4"/>
  <c r="BU526" i="4"/>
  <c r="T526" i="4"/>
  <c r="AB526" i="4"/>
  <c r="AJ526" i="4"/>
  <c r="AR526" i="4"/>
  <c r="AZ526" i="4"/>
  <c r="BH526" i="4"/>
  <c r="BP526" i="4"/>
  <c r="AA526" i="4"/>
  <c r="BG526" i="4"/>
  <c r="AC526" i="4"/>
  <c r="BI526" i="4"/>
  <c r="AI526" i="4"/>
  <c r="BO526" i="4"/>
  <c r="AK526" i="4"/>
  <c r="AQ526" i="4"/>
  <c r="AS526" i="4"/>
  <c r="U526" i="4"/>
  <c r="AY526" i="4"/>
  <c r="BA526" i="4"/>
  <c r="S526" i="4"/>
  <c r="AA515" i="4"/>
  <c r="AI515" i="4"/>
  <c r="AQ515" i="4"/>
  <c r="AY515" i="4"/>
  <c r="BG515" i="4"/>
  <c r="BO515" i="4"/>
  <c r="T515" i="4"/>
  <c r="AB515" i="4"/>
  <c r="AJ515" i="4"/>
  <c r="AR515" i="4"/>
  <c r="AZ515" i="4"/>
  <c r="BH515" i="4"/>
  <c r="BP515" i="4"/>
  <c r="U515" i="4"/>
  <c r="AC515" i="4"/>
  <c r="AK515" i="4"/>
  <c r="AS515" i="4"/>
  <c r="BA515" i="4"/>
  <c r="BI515" i="4"/>
  <c r="V515" i="4"/>
  <c r="AD515" i="4"/>
  <c r="AL515" i="4"/>
  <c r="AT515" i="4"/>
  <c r="BB515" i="4"/>
  <c r="BJ515" i="4"/>
  <c r="BQ515" i="4"/>
  <c r="W515" i="4"/>
  <c r="AE515" i="4"/>
  <c r="AM515" i="4"/>
  <c r="AU515" i="4"/>
  <c r="BC515" i="4"/>
  <c r="BK515" i="4"/>
  <c r="BR515" i="4"/>
  <c r="Y515" i="4"/>
  <c r="AG515" i="4"/>
  <c r="AO515" i="4"/>
  <c r="AW515" i="4"/>
  <c r="BE515" i="4"/>
  <c r="BM515" i="4"/>
  <c r="BT515" i="4"/>
  <c r="X515" i="4"/>
  <c r="BD515" i="4"/>
  <c r="Z515" i="4"/>
  <c r="BF515" i="4"/>
  <c r="AF515" i="4"/>
  <c r="BL515" i="4"/>
  <c r="AH515" i="4"/>
  <c r="BN515" i="4"/>
  <c r="AN515" i="4"/>
  <c r="BS515" i="4"/>
  <c r="AP515" i="4"/>
  <c r="BU515" i="4"/>
  <c r="AV515" i="4"/>
  <c r="AX515" i="4"/>
  <c r="S515" i="4"/>
  <c r="AA507" i="4"/>
  <c r="AI507" i="4"/>
  <c r="AQ507" i="4"/>
  <c r="AY507" i="4"/>
  <c r="BG507" i="4"/>
  <c r="BO507" i="4"/>
  <c r="T507" i="4"/>
  <c r="AB507" i="4"/>
  <c r="AJ507" i="4"/>
  <c r="AR507" i="4"/>
  <c r="AZ507" i="4"/>
  <c r="BH507" i="4"/>
  <c r="BP507" i="4"/>
  <c r="U507" i="4"/>
  <c r="AC507" i="4"/>
  <c r="AK507" i="4"/>
  <c r="AS507" i="4"/>
  <c r="BA507" i="4"/>
  <c r="BI507" i="4"/>
  <c r="V507" i="4"/>
  <c r="AD507" i="4"/>
  <c r="AL507" i="4"/>
  <c r="AT507" i="4"/>
  <c r="BB507" i="4"/>
  <c r="BJ507" i="4"/>
  <c r="BQ507" i="4"/>
  <c r="W507" i="4"/>
  <c r="AE507" i="4"/>
  <c r="AM507" i="4"/>
  <c r="AU507" i="4"/>
  <c r="BC507" i="4"/>
  <c r="BK507" i="4"/>
  <c r="BR507" i="4"/>
  <c r="Y507" i="4"/>
  <c r="AG507" i="4"/>
  <c r="AO507" i="4"/>
  <c r="AW507" i="4"/>
  <c r="BE507" i="4"/>
  <c r="BM507" i="4"/>
  <c r="BT507" i="4"/>
  <c r="AV507" i="4"/>
  <c r="AX507" i="4"/>
  <c r="X507" i="4"/>
  <c r="BD507" i="4"/>
  <c r="Z507" i="4"/>
  <c r="BF507" i="4"/>
  <c r="AF507" i="4"/>
  <c r="BL507" i="4"/>
  <c r="AH507" i="4"/>
  <c r="BN507" i="4"/>
  <c r="AN507" i="4"/>
  <c r="AP507" i="4"/>
  <c r="BS507" i="4"/>
  <c r="S507" i="4"/>
  <c r="BU507" i="4"/>
  <c r="AA499" i="4"/>
  <c r="AI499" i="4"/>
  <c r="AQ499" i="4"/>
  <c r="AY499" i="4"/>
  <c r="BG499" i="4"/>
  <c r="BO499" i="4"/>
  <c r="T499" i="4"/>
  <c r="AB499" i="4"/>
  <c r="AJ499" i="4"/>
  <c r="AR499" i="4"/>
  <c r="AZ499" i="4"/>
  <c r="BH499" i="4"/>
  <c r="BP499" i="4"/>
  <c r="U499" i="4"/>
  <c r="AC499" i="4"/>
  <c r="AK499" i="4"/>
  <c r="AS499" i="4"/>
  <c r="BA499" i="4"/>
  <c r="BI499" i="4"/>
  <c r="V499" i="4"/>
  <c r="AD499" i="4"/>
  <c r="AL499" i="4"/>
  <c r="AT499" i="4"/>
  <c r="BB499" i="4"/>
  <c r="BJ499" i="4"/>
  <c r="BQ499" i="4"/>
  <c r="W499" i="4"/>
  <c r="AE499" i="4"/>
  <c r="AM499" i="4"/>
  <c r="AU499" i="4"/>
  <c r="BC499" i="4"/>
  <c r="BK499" i="4"/>
  <c r="BR499" i="4"/>
  <c r="Y499" i="4"/>
  <c r="AG499" i="4"/>
  <c r="AO499" i="4"/>
  <c r="AW499" i="4"/>
  <c r="BE499" i="4"/>
  <c r="BM499" i="4"/>
  <c r="BT499" i="4"/>
  <c r="AN499" i="4"/>
  <c r="BS499" i="4"/>
  <c r="AP499" i="4"/>
  <c r="BU499" i="4"/>
  <c r="AV499" i="4"/>
  <c r="AX499" i="4"/>
  <c r="X499" i="4"/>
  <c r="BD499" i="4"/>
  <c r="Z499" i="4"/>
  <c r="BF499" i="4"/>
  <c r="AF499" i="4"/>
  <c r="AH499" i="4"/>
  <c r="BL499" i="4"/>
  <c r="BN499" i="4"/>
  <c r="S499" i="4"/>
  <c r="AA491" i="4"/>
  <c r="AI491" i="4"/>
  <c r="AQ491" i="4"/>
  <c r="AY491" i="4"/>
  <c r="BG491" i="4"/>
  <c r="BO491" i="4"/>
  <c r="T491" i="4"/>
  <c r="AB491" i="4"/>
  <c r="AJ491" i="4"/>
  <c r="AR491" i="4"/>
  <c r="AZ491" i="4"/>
  <c r="BH491" i="4"/>
  <c r="BP491" i="4"/>
  <c r="U491" i="4"/>
  <c r="AC491" i="4"/>
  <c r="AK491" i="4"/>
  <c r="AS491" i="4"/>
  <c r="BA491" i="4"/>
  <c r="BI491" i="4"/>
  <c r="V491" i="4"/>
  <c r="AD491" i="4"/>
  <c r="AL491" i="4"/>
  <c r="AT491" i="4"/>
  <c r="BB491" i="4"/>
  <c r="BJ491" i="4"/>
  <c r="BQ491" i="4"/>
  <c r="W491" i="4"/>
  <c r="AE491" i="4"/>
  <c r="AM491" i="4"/>
  <c r="AU491" i="4"/>
  <c r="BC491" i="4"/>
  <c r="BK491" i="4"/>
  <c r="BR491" i="4"/>
  <c r="Y491" i="4"/>
  <c r="AG491" i="4"/>
  <c r="AO491" i="4"/>
  <c r="AW491" i="4"/>
  <c r="BE491" i="4"/>
  <c r="BM491" i="4"/>
  <c r="BT491" i="4"/>
  <c r="AF491" i="4"/>
  <c r="BL491" i="4"/>
  <c r="AH491" i="4"/>
  <c r="BN491" i="4"/>
  <c r="AN491" i="4"/>
  <c r="BS491" i="4"/>
  <c r="AP491" i="4"/>
  <c r="BU491" i="4"/>
  <c r="AV491" i="4"/>
  <c r="AX491" i="4"/>
  <c r="X491" i="4"/>
  <c r="Z491" i="4"/>
  <c r="BD491" i="4"/>
  <c r="S491" i="4"/>
  <c r="BF491" i="4"/>
  <c r="AA483" i="4"/>
  <c r="AI483" i="4"/>
  <c r="AQ483" i="4"/>
  <c r="AY483" i="4"/>
  <c r="BG483" i="4"/>
  <c r="BO483" i="4"/>
  <c r="T483" i="4"/>
  <c r="AB483" i="4"/>
  <c r="AJ483" i="4"/>
  <c r="AR483" i="4"/>
  <c r="AZ483" i="4"/>
  <c r="BH483" i="4"/>
  <c r="BP483" i="4"/>
  <c r="U483" i="4"/>
  <c r="AC483" i="4"/>
  <c r="AK483" i="4"/>
  <c r="AS483" i="4"/>
  <c r="BA483" i="4"/>
  <c r="BI483" i="4"/>
  <c r="V483" i="4"/>
  <c r="AD483" i="4"/>
  <c r="AL483" i="4"/>
  <c r="AT483" i="4"/>
  <c r="BB483" i="4"/>
  <c r="BJ483" i="4"/>
  <c r="BQ483" i="4"/>
  <c r="W483" i="4"/>
  <c r="AE483" i="4"/>
  <c r="AM483" i="4"/>
  <c r="AU483" i="4"/>
  <c r="BC483" i="4"/>
  <c r="BK483" i="4"/>
  <c r="BR483" i="4"/>
  <c r="Y483" i="4"/>
  <c r="AG483" i="4"/>
  <c r="AO483" i="4"/>
  <c r="AW483" i="4"/>
  <c r="BE483" i="4"/>
  <c r="BM483" i="4"/>
  <c r="BT483" i="4"/>
  <c r="X483" i="4"/>
  <c r="BD483" i="4"/>
  <c r="Z483" i="4"/>
  <c r="BF483" i="4"/>
  <c r="AF483" i="4"/>
  <c r="BL483" i="4"/>
  <c r="AH483" i="4"/>
  <c r="BN483" i="4"/>
  <c r="AN483" i="4"/>
  <c r="BS483" i="4"/>
  <c r="AP483" i="4"/>
  <c r="BU483" i="4"/>
  <c r="AV483" i="4"/>
  <c r="AX483" i="4"/>
  <c r="S483" i="4"/>
  <c r="AA475" i="4"/>
  <c r="AI475" i="4"/>
  <c r="AQ475" i="4"/>
  <c r="AY475" i="4"/>
  <c r="BG475" i="4"/>
  <c r="BO475" i="4"/>
  <c r="T475" i="4"/>
  <c r="AB475" i="4"/>
  <c r="AJ475" i="4"/>
  <c r="AR475" i="4"/>
  <c r="AZ475" i="4"/>
  <c r="BH475" i="4"/>
  <c r="BP475" i="4"/>
  <c r="U475" i="4"/>
  <c r="AC475" i="4"/>
  <c r="AK475" i="4"/>
  <c r="AS475" i="4"/>
  <c r="BA475" i="4"/>
  <c r="BI475" i="4"/>
  <c r="V475" i="4"/>
  <c r="AD475" i="4"/>
  <c r="AL475" i="4"/>
  <c r="AT475" i="4"/>
  <c r="BB475" i="4"/>
  <c r="BJ475" i="4"/>
  <c r="BQ475" i="4"/>
  <c r="W475" i="4"/>
  <c r="AE475" i="4"/>
  <c r="AM475" i="4"/>
  <c r="AU475" i="4"/>
  <c r="BC475" i="4"/>
  <c r="BK475" i="4"/>
  <c r="BR475" i="4"/>
  <c r="Y475" i="4"/>
  <c r="AG475" i="4"/>
  <c r="AO475" i="4"/>
  <c r="AW475" i="4"/>
  <c r="BE475" i="4"/>
  <c r="BM475" i="4"/>
  <c r="BT475" i="4"/>
  <c r="AV475" i="4"/>
  <c r="AX475" i="4"/>
  <c r="X475" i="4"/>
  <c r="BD475" i="4"/>
  <c r="Z475" i="4"/>
  <c r="BF475" i="4"/>
  <c r="AF475" i="4"/>
  <c r="BL475" i="4"/>
  <c r="AH475" i="4"/>
  <c r="BN475" i="4"/>
  <c r="BS475" i="4"/>
  <c r="BU475" i="4"/>
  <c r="AN475" i="4"/>
  <c r="S475" i="4"/>
  <c r="AP475" i="4"/>
  <c r="Y467" i="4"/>
  <c r="AG467" i="4"/>
  <c r="AO467" i="4"/>
  <c r="AW467" i="4"/>
  <c r="BE467" i="4"/>
  <c r="BM467" i="4"/>
  <c r="BT467" i="4"/>
  <c r="Z467" i="4"/>
  <c r="AH467" i="4"/>
  <c r="AP467" i="4"/>
  <c r="AX467" i="4"/>
  <c r="BF467" i="4"/>
  <c r="BN467" i="4"/>
  <c r="BU467" i="4"/>
  <c r="AA467" i="4"/>
  <c r="AI467" i="4"/>
  <c r="AQ467" i="4"/>
  <c r="AY467" i="4"/>
  <c r="BG467" i="4"/>
  <c r="BO467" i="4"/>
  <c r="T467" i="4"/>
  <c r="AB467" i="4"/>
  <c r="AJ467" i="4"/>
  <c r="AR467" i="4"/>
  <c r="AZ467" i="4"/>
  <c r="BH467" i="4"/>
  <c r="BP467" i="4"/>
  <c r="U467" i="4"/>
  <c r="AC467" i="4"/>
  <c r="AK467" i="4"/>
  <c r="AS467" i="4"/>
  <c r="BA467" i="4"/>
  <c r="BI467" i="4"/>
  <c r="V467" i="4"/>
  <c r="AN467" i="4"/>
  <c r="BK467" i="4"/>
  <c r="W467" i="4"/>
  <c r="AT467" i="4"/>
  <c r="BL467" i="4"/>
  <c r="X467" i="4"/>
  <c r="AU467" i="4"/>
  <c r="BQ467" i="4"/>
  <c r="AD467" i="4"/>
  <c r="AV467" i="4"/>
  <c r="BR467" i="4"/>
  <c r="AE467" i="4"/>
  <c r="BB467" i="4"/>
  <c r="BS467" i="4"/>
  <c r="AL467" i="4"/>
  <c r="BD467" i="4"/>
  <c r="AF467" i="4"/>
  <c r="AM467" i="4"/>
  <c r="BC467" i="4"/>
  <c r="BJ467" i="4"/>
  <c r="S467" i="4"/>
  <c r="Y459" i="4"/>
  <c r="AG459" i="4"/>
  <c r="AO459" i="4"/>
  <c r="AW459" i="4"/>
  <c r="BE459" i="4"/>
  <c r="BM459" i="4"/>
  <c r="BT459" i="4"/>
  <c r="Z459" i="4"/>
  <c r="AH459" i="4"/>
  <c r="AP459" i="4"/>
  <c r="AX459" i="4"/>
  <c r="BF459" i="4"/>
  <c r="BN459" i="4"/>
  <c r="BU459" i="4"/>
  <c r="AA459" i="4"/>
  <c r="AI459" i="4"/>
  <c r="AQ459" i="4"/>
  <c r="AY459" i="4"/>
  <c r="BG459" i="4"/>
  <c r="BO459" i="4"/>
  <c r="T459" i="4"/>
  <c r="AB459" i="4"/>
  <c r="AJ459" i="4"/>
  <c r="AR459" i="4"/>
  <c r="AZ459" i="4"/>
  <c r="BH459" i="4"/>
  <c r="BP459" i="4"/>
  <c r="U459" i="4"/>
  <c r="AC459" i="4"/>
  <c r="AK459" i="4"/>
  <c r="AS459" i="4"/>
  <c r="BA459" i="4"/>
  <c r="BI459" i="4"/>
  <c r="AF459" i="4"/>
  <c r="BC459" i="4"/>
  <c r="AL459" i="4"/>
  <c r="BD459" i="4"/>
  <c r="AM459" i="4"/>
  <c r="BJ459" i="4"/>
  <c r="V459" i="4"/>
  <c r="AN459" i="4"/>
  <c r="BK459" i="4"/>
  <c r="W459" i="4"/>
  <c r="AT459" i="4"/>
  <c r="BL459" i="4"/>
  <c r="AD459" i="4"/>
  <c r="AV459" i="4"/>
  <c r="BR459" i="4"/>
  <c r="X459" i="4"/>
  <c r="AE459" i="4"/>
  <c r="AU459" i="4"/>
  <c r="BB459" i="4"/>
  <c r="BQ459" i="4"/>
  <c r="BS459" i="4"/>
  <c r="S459" i="4"/>
  <c r="Y451" i="4"/>
  <c r="AG451" i="4"/>
  <c r="AO451" i="4"/>
  <c r="AW451" i="4"/>
  <c r="BE451" i="4"/>
  <c r="BM451" i="4"/>
  <c r="BT451" i="4"/>
  <c r="Z451" i="4"/>
  <c r="AH451" i="4"/>
  <c r="AP451" i="4"/>
  <c r="AX451" i="4"/>
  <c r="BF451" i="4"/>
  <c r="BN451" i="4"/>
  <c r="BU451" i="4"/>
  <c r="AA451" i="4"/>
  <c r="AI451" i="4"/>
  <c r="AQ451" i="4"/>
  <c r="AY451" i="4"/>
  <c r="BG451" i="4"/>
  <c r="BO451" i="4"/>
  <c r="T451" i="4"/>
  <c r="AB451" i="4"/>
  <c r="AJ451" i="4"/>
  <c r="AR451" i="4"/>
  <c r="AZ451" i="4"/>
  <c r="BH451" i="4"/>
  <c r="BP451" i="4"/>
  <c r="U451" i="4"/>
  <c r="AC451" i="4"/>
  <c r="AK451" i="4"/>
  <c r="AS451" i="4"/>
  <c r="BA451" i="4"/>
  <c r="BI451" i="4"/>
  <c r="X451" i="4"/>
  <c r="AU451" i="4"/>
  <c r="BQ451" i="4"/>
  <c r="AD451" i="4"/>
  <c r="AV451" i="4"/>
  <c r="BR451" i="4"/>
  <c r="AE451" i="4"/>
  <c r="BB451" i="4"/>
  <c r="BS451" i="4"/>
  <c r="AF451" i="4"/>
  <c r="BC451" i="4"/>
  <c r="AL451" i="4"/>
  <c r="BD451" i="4"/>
  <c r="V451" i="4"/>
  <c r="AN451" i="4"/>
  <c r="BK451" i="4"/>
  <c r="W451" i="4"/>
  <c r="AM451" i="4"/>
  <c r="AT451" i="4"/>
  <c r="BJ451" i="4"/>
  <c r="BL451" i="4"/>
  <c r="S451" i="4"/>
  <c r="Y443" i="4"/>
  <c r="AG443" i="4"/>
  <c r="AO443" i="4"/>
  <c r="AW443" i="4"/>
  <c r="BE443" i="4"/>
  <c r="BM443" i="4"/>
  <c r="BT443" i="4"/>
  <c r="Z443" i="4"/>
  <c r="AH443" i="4"/>
  <c r="AP443" i="4"/>
  <c r="AX443" i="4"/>
  <c r="BF443" i="4"/>
  <c r="BN443" i="4"/>
  <c r="BU443" i="4"/>
  <c r="AA443" i="4"/>
  <c r="AI443" i="4"/>
  <c r="AQ443" i="4"/>
  <c r="AY443" i="4"/>
  <c r="BG443" i="4"/>
  <c r="BO443" i="4"/>
  <c r="T443" i="4"/>
  <c r="AB443" i="4"/>
  <c r="AJ443" i="4"/>
  <c r="AR443" i="4"/>
  <c r="AZ443" i="4"/>
  <c r="BH443" i="4"/>
  <c r="BP443" i="4"/>
  <c r="U443" i="4"/>
  <c r="AC443" i="4"/>
  <c r="AK443" i="4"/>
  <c r="AS443" i="4"/>
  <c r="BA443" i="4"/>
  <c r="BI443" i="4"/>
  <c r="AM443" i="4"/>
  <c r="BJ443" i="4"/>
  <c r="V443" i="4"/>
  <c r="AN443" i="4"/>
  <c r="BK443" i="4"/>
  <c r="W443" i="4"/>
  <c r="AT443" i="4"/>
  <c r="BL443" i="4"/>
  <c r="X443" i="4"/>
  <c r="AU443" i="4"/>
  <c r="BQ443" i="4"/>
  <c r="AD443" i="4"/>
  <c r="AV443" i="4"/>
  <c r="BR443" i="4"/>
  <c r="AF443" i="4"/>
  <c r="BC443" i="4"/>
  <c r="AE443" i="4"/>
  <c r="AL443" i="4"/>
  <c r="BB443" i="4"/>
  <c r="BD443" i="4"/>
  <c r="BS443" i="4"/>
  <c r="S443" i="4"/>
  <c r="Y435" i="4"/>
  <c r="AG435" i="4"/>
  <c r="AO435" i="4"/>
  <c r="AW435" i="4"/>
  <c r="BE435" i="4"/>
  <c r="BM435" i="4"/>
  <c r="BT435" i="4"/>
  <c r="Z435" i="4"/>
  <c r="AH435" i="4"/>
  <c r="AP435" i="4"/>
  <c r="AX435" i="4"/>
  <c r="BF435" i="4"/>
  <c r="BN435" i="4"/>
  <c r="BU435" i="4"/>
  <c r="AA435" i="4"/>
  <c r="AI435" i="4"/>
  <c r="AQ435" i="4"/>
  <c r="AY435" i="4"/>
  <c r="BG435" i="4"/>
  <c r="BO435" i="4"/>
  <c r="T435" i="4"/>
  <c r="AB435" i="4"/>
  <c r="AJ435" i="4"/>
  <c r="AR435" i="4"/>
  <c r="AZ435" i="4"/>
  <c r="BH435" i="4"/>
  <c r="BP435" i="4"/>
  <c r="U435" i="4"/>
  <c r="AC435" i="4"/>
  <c r="AK435" i="4"/>
  <c r="AS435" i="4"/>
  <c r="BA435" i="4"/>
  <c r="BI435" i="4"/>
  <c r="AE435" i="4"/>
  <c r="BB435" i="4"/>
  <c r="BS435" i="4"/>
  <c r="AF435" i="4"/>
  <c r="BC435" i="4"/>
  <c r="AL435" i="4"/>
  <c r="BD435" i="4"/>
  <c r="AM435" i="4"/>
  <c r="BJ435" i="4"/>
  <c r="V435" i="4"/>
  <c r="AN435" i="4"/>
  <c r="BK435" i="4"/>
  <c r="X435" i="4"/>
  <c r="AU435" i="4"/>
  <c r="BQ435" i="4"/>
  <c r="AT435" i="4"/>
  <c r="AV435" i="4"/>
  <c r="BL435" i="4"/>
  <c r="BR435" i="4"/>
  <c r="W435" i="4"/>
  <c r="AD435" i="4"/>
  <c r="S435" i="4"/>
  <c r="Y427" i="4"/>
  <c r="AG427" i="4"/>
  <c r="AO427" i="4"/>
  <c r="AW427" i="4"/>
  <c r="BE427" i="4"/>
  <c r="BM427" i="4"/>
  <c r="BT427" i="4"/>
  <c r="Z427" i="4"/>
  <c r="AH427" i="4"/>
  <c r="AP427" i="4"/>
  <c r="AX427" i="4"/>
  <c r="BF427" i="4"/>
  <c r="BN427" i="4"/>
  <c r="BU427" i="4"/>
  <c r="AA427" i="4"/>
  <c r="AI427" i="4"/>
  <c r="AQ427" i="4"/>
  <c r="AY427" i="4"/>
  <c r="BG427" i="4"/>
  <c r="BO427" i="4"/>
  <c r="T427" i="4"/>
  <c r="AB427" i="4"/>
  <c r="AJ427" i="4"/>
  <c r="AR427" i="4"/>
  <c r="AZ427" i="4"/>
  <c r="BH427" i="4"/>
  <c r="BP427" i="4"/>
  <c r="U427" i="4"/>
  <c r="AC427" i="4"/>
  <c r="AK427" i="4"/>
  <c r="AS427" i="4"/>
  <c r="BA427" i="4"/>
  <c r="BI427" i="4"/>
  <c r="W427" i="4"/>
  <c r="AT427" i="4"/>
  <c r="BL427" i="4"/>
  <c r="X427" i="4"/>
  <c r="AU427" i="4"/>
  <c r="BQ427" i="4"/>
  <c r="AD427" i="4"/>
  <c r="AV427" i="4"/>
  <c r="BR427" i="4"/>
  <c r="AE427" i="4"/>
  <c r="BB427" i="4"/>
  <c r="BS427" i="4"/>
  <c r="AF427" i="4"/>
  <c r="BC427" i="4"/>
  <c r="AM427" i="4"/>
  <c r="BJ427" i="4"/>
  <c r="BD427" i="4"/>
  <c r="BK427" i="4"/>
  <c r="V427" i="4"/>
  <c r="AL427" i="4"/>
  <c r="AN427" i="4"/>
  <c r="S427" i="4"/>
  <c r="Y419" i="4"/>
  <c r="AG419" i="4"/>
  <c r="AO419" i="4"/>
  <c r="AW419" i="4"/>
  <c r="BE419" i="4"/>
  <c r="BM419" i="4"/>
  <c r="BT419" i="4"/>
  <c r="Z419" i="4"/>
  <c r="AH419" i="4"/>
  <c r="AP419" i="4"/>
  <c r="AX419" i="4"/>
  <c r="BF419" i="4"/>
  <c r="BN419" i="4"/>
  <c r="BU419" i="4"/>
  <c r="AA419" i="4"/>
  <c r="AI419" i="4"/>
  <c r="AQ419" i="4"/>
  <c r="AY419" i="4"/>
  <c r="BG419" i="4"/>
  <c r="BO419" i="4"/>
  <c r="T419" i="4"/>
  <c r="AB419" i="4"/>
  <c r="AJ419" i="4"/>
  <c r="AR419" i="4"/>
  <c r="AZ419" i="4"/>
  <c r="BH419" i="4"/>
  <c r="BP419" i="4"/>
  <c r="U419" i="4"/>
  <c r="AC419" i="4"/>
  <c r="AK419" i="4"/>
  <c r="AS419" i="4"/>
  <c r="BA419" i="4"/>
  <c r="BI419" i="4"/>
  <c r="W419" i="4"/>
  <c r="AE419" i="4"/>
  <c r="AM419" i="4"/>
  <c r="AU419" i="4"/>
  <c r="AD419" i="4"/>
  <c r="BD419" i="4"/>
  <c r="AF419" i="4"/>
  <c r="BJ419" i="4"/>
  <c r="AL419" i="4"/>
  <c r="BK419" i="4"/>
  <c r="AN419" i="4"/>
  <c r="BL419" i="4"/>
  <c r="AT419" i="4"/>
  <c r="BQ419" i="4"/>
  <c r="V419" i="4"/>
  <c r="BB419" i="4"/>
  <c r="BS419" i="4"/>
  <c r="BR419" i="4"/>
  <c r="X419" i="4"/>
  <c r="AV419" i="4"/>
  <c r="S419" i="4"/>
  <c r="BC419" i="4"/>
  <c r="Y411" i="4"/>
  <c r="AG411" i="4"/>
  <c r="AO411" i="4"/>
  <c r="AW411" i="4"/>
  <c r="BE411" i="4"/>
  <c r="BM411" i="4"/>
  <c r="BT411" i="4"/>
  <c r="Z411" i="4"/>
  <c r="AH411" i="4"/>
  <c r="AP411" i="4"/>
  <c r="AX411" i="4"/>
  <c r="BF411" i="4"/>
  <c r="BN411" i="4"/>
  <c r="BU411" i="4"/>
  <c r="AA411" i="4"/>
  <c r="AI411" i="4"/>
  <c r="AQ411" i="4"/>
  <c r="AY411" i="4"/>
  <c r="BG411" i="4"/>
  <c r="BO411" i="4"/>
  <c r="T411" i="4"/>
  <c r="AB411" i="4"/>
  <c r="AJ411" i="4"/>
  <c r="AR411" i="4"/>
  <c r="AZ411" i="4"/>
  <c r="BH411" i="4"/>
  <c r="BP411" i="4"/>
  <c r="U411" i="4"/>
  <c r="AC411" i="4"/>
  <c r="AK411" i="4"/>
  <c r="AS411" i="4"/>
  <c r="BA411" i="4"/>
  <c r="BI411" i="4"/>
  <c r="W411" i="4"/>
  <c r="AE411" i="4"/>
  <c r="AM411" i="4"/>
  <c r="AU411" i="4"/>
  <c r="BC411" i="4"/>
  <c r="BK411" i="4"/>
  <c r="BR411" i="4"/>
  <c r="V411" i="4"/>
  <c r="BB411" i="4"/>
  <c r="X411" i="4"/>
  <c r="BD411" i="4"/>
  <c r="AD411" i="4"/>
  <c r="BJ411" i="4"/>
  <c r="AF411" i="4"/>
  <c r="BL411" i="4"/>
  <c r="AL411" i="4"/>
  <c r="BQ411" i="4"/>
  <c r="AT411" i="4"/>
  <c r="AN411" i="4"/>
  <c r="AV411" i="4"/>
  <c r="BS411" i="4"/>
  <c r="S411" i="4"/>
  <c r="Y403" i="4"/>
  <c r="AG403" i="4"/>
  <c r="AO403" i="4"/>
  <c r="AW403" i="4"/>
  <c r="BE403" i="4"/>
  <c r="BM403" i="4"/>
  <c r="BT403" i="4"/>
  <c r="Z403" i="4"/>
  <c r="AH403" i="4"/>
  <c r="AP403" i="4"/>
  <c r="AX403" i="4"/>
  <c r="BF403" i="4"/>
  <c r="BN403" i="4"/>
  <c r="BU403" i="4"/>
  <c r="AA403" i="4"/>
  <c r="AI403" i="4"/>
  <c r="AQ403" i="4"/>
  <c r="AY403" i="4"/>
  <c r="BG403" i="4"/>
  <c r="BO403" i="4"/>
  <c r="T403" i="4"/>
  <c r="AB403" i="4"/>
  <c r="AJ403" i="4"/>
  <c r="AR403" i="4"/>
  <c r="AZ403" i="4"/>
  <c r="BH403" i="4"/>
  <c r="BP403" i="4"/>
  <c r="U403" i="4"/>
  <c r="AC403" i="4"/>
  <c r="AK403" i="4"/>
  <c r="AS403" i="4"/>
  <c r="BA403" i="4"/>
  <c r="BI403" i="4"/>
  <c r="W403" i="4"/>
  <c r="AE403" i="4"/>
  <c r="AM403" i="4"/>
  <c r="AU403" i="4"/>
  <c r="BC403" i="4"/>
  <c r="BK403" i="4"/>
  <c r="BR403" i="4"/>
  <c r="AT403" i="4"/>
  <c r="AV403" i="4"/>
  <c r="V403" i="4"/>
  <c r="BB403" i="4"/>
  <c r="X403" i="4"/>
  <c r="BD403" i="4"/>
  <c r="AD403" i="4"/>
  <c r="BJ403" i="4"/>
  <c r="AL403" i="4"/>
  <c r="BQ403" i="4"/>
  <c r="BL403" i="4"/>
  <c r="BS403" i="4"/>
  <c r="AF403" i="4"/>
  <c r="AN403" i="4"/>
  <c r="S403" i="4"/>
  <c r="AA397" i="4"/>
  <c r="AI397" i="4"/>
  <c r="AQ397" i="4"/>
  <c r="AY397" i="4"/>
  <c r="BG397" i="4"/>
  <c r="BO397" i="4"/>
  <c r="T397" i="4"/>
  <c r="AB397" i="4"/>
  <c r="AJ397" i="4"/>
  <c r="AR397" i="4"/>
  <c r="AZ397" i="4"/>
  <c r="BH397" i="4"/>
  <c r="BP397" i="4"/>
  <c r="U397" i="4"/>
  <c r="AC397" i="4"/>
  <c r="AK397" i="4"/>
  <c r="AS397" i="4"/>
  <c r="BA397" i="4"/>
  <c r="BI397" i="4"/>
  <c r="V397" i="4"/>
  <c r="AD397" i="4"/>
  <c r="AL397" i="4"/>
  <c r="AT397" i="4"/>
  <c r="BB397" i="4"/>
  <c r="BJ397" i="4"/>
  <c r="BQ397" i="4"/>
  <c r="W397" i="4"/>
  <c r="AE397" i="4"/>
  <c r="AM397" i="4"/>
  <c r="AU397" i="4"/>
  <c r="BC397" i="4"/>
  <c r="BK397" i="4"/>
  <c r="BR397" i="4"/>
  <c r="Y397" i="4"/>
  <c r="AG397" i="4"/>
  <c r="AO397" i="4"/>
  <c r="AW397" i="4"/>
  <c r="BE397" i="4"/>
  <c r="BM397" i="4"/>
  <c r="BT397" i="4"/>
  <c r="X397" i="4"/>
  <c r="BD397" i="4"/>
  <c r="Z397" i="4"/>
  <c r="BF397" i="4"/>
  <c r="AF397" i="4"/>
  <c r="BL397" i="4"/>
  <c r="AH397" i="4"/>
  <c r="BN397" i="4"/>
  <c r="AN397" i="4"/>
  <c r="BS397" i="4"/>
  <c r="AV397" i="4"/>
  <c r="AP397" i="4"/>
  <c r="AX397" i="4"/>
  <c r="BU397" i="4"/>
  <c r="S397" i="4"/>
  <c r="Y387" i="4"/>
  <c r="AG387" i="4"/>
  <c r="AO387" i="4"/>
  <c r="AW387" i="4"/>
  <c r="BE387" i="4"/>
  <c r="BM387" i="4"/>
  <c r="BT387" i="4"/>
  <c r="U387" i="4"/>
  <c r="AC387" i="4"/>
  <c r="AK387" i="4"/>
  <c r="AS387" i="4"/>
  <c r="BA387" i="4"/>
  <c r="BI387" i="4"/>
  <c r="Z387" i="4"/>
  <c r="AJ387" i="4"/>
  <c r="AU387" i="4"/>
  <c r="BF387" i="4"/>
  <c r="BP387" i="4"/>
  <c r="AA387" i="4"/>
  <c r="AL387" i="4"/>
  <c r="AV387" i="4"/>
  <c r="BG387" i="4"/>
  <c r="BQ387" i="4"/>
  <c r="AB387" i="4"/>
  <c r="AM387" i="4"/>
  <c r="AX387" i="4"/>
  <c r="BH387" i="4"/>
  <c r="BR387" i="4"/>
  <c r="AD387" i="4"/>
  <c r="AN387" i="4"/>
  <c r="AY387" i="4"/>
  <c r="BJ387" i="4"/>
  <c r="BS387" i="4"/>
  <c r="T387" i="4"/>
  <c r="AE387" i="4"/>
  <c r="AP387" i="4"/>
  <c r="AZ387" i="4"/>
  <c r="BK387" i="4"/>
  <c r="BU387" i="4"/>
  <c r="W387" i="4"/>
  <c r="AH387" i="4"/>
  <c r="AR387" i="4"/>
  <c r="BC387" i="4"/>
  <c r="BN387" i="4"/>
  <c r="AQ387" i="4"/>
  <c r="AT387" i="4"/>
  <c r="BB387" i="4"/>
  <c r="BD387" i="4"/>
  <c r="V387" i="4"/>
  <c r="BL387" i="4"/>
  <c r="AF387" i="4"/>
  <c r="X387" i="4"/>
  <c r="AI387" i="4"/>
  <c r="BO387" i="4"/>
  <c r="S387" i="4"/>
  <c r="W379" i="4"/>
  <c r="AE379" i="4"/>
  <c r="AM379" i="4"/>
  <c r="AU379" i="4"/>
  <c r="BC379" i="4"/>
  <c r="BK379" i="4"/>
  <c r="BR379" i="4"/>
  <c r="X379" i="4"/>
  <c r="AF379" i="4"/>
  <c r="AN379" i="4"/>
  <c r="AV379" i="4"/>
  <c r="BD379" i="4"/>
  <c r="BL379" i="4"/>
  <c r="BS379" i="4"/>
  <c r="Y379" i="4"/>
  <c r="AG379" i="4"/>
  <c r="AO379" i="4"/>
  <c r="AW379" i="4"/>
  <c r="BE379" i="4"/>
  <c r="BM379" i="4"/>
  <c r="BT379" i="4"/>
  <c r="Z379" i="4"/>
  <c r="AH379" i="4"/>
  <c r="AP379" i="4"/>
  <c r="AX379" i="4"/>
  <c r="BF379" i="4"/>
  <c r="BN379" i="4"/>
  <c r="BU379" i="4"/>
  <c r="AA379" i="4"/>
  <c r="AI379" i="4"/>
  <c r="AQ379" i="4"/>
  <c r="AY379" i="4"/>
  <c r="BG379" i="4"/>
  <c r="BO379" i="4"/>
  <c r="U379" i="4"/>
  <c r="AC379" i="4"/>
  <c r="AK379" i="4"/>
  <c r="AS379" i="4"/>
  <c r="BA379" i="4"/>
  <c r="BI379" i="4"/>
  <c r="AB379" i="4"/>
  <c r="BH379" i="4"/>
  <c r="AD379" i="4"/>
  <c r="BJ379" i="4"/>
  <c r="AJ379" i="4"/>
  <c r="BP379" i="4"/>
  <c r="AL379" i="4"/>
  <c r="BQ379" i="4"/>
  <c r="AR379" i="4"/>
  <c r="T379" i="4"/>
  <c r="AZ379" i="4"/>
  <c r="V379" i="4"/>
  <c r="AT379" i="4"/>
  <c r="BB379" i="4"/>
  <c r="S379" i="4"/>
  <c r="W371" i="4"/>
  <c r="AE371" i="4"/>
  <c r="AM371" i="4"/>
  <c r="AU371" i="4"/>
  <c r="BC371" i="4"/>
  <c r="BK371" i="4"/>
  <c r="BR371" i="4"/>
  <c r="X371" i="4"/>
  <c r="AF371" i="4"/>
  <c r="AN371" i="4"/>
  <c r="AV371" i="4"/>
  <c r="BD371" i="4"/>
  <c r="BL371" i="4"/>
  <c r="BS371" i="4"/>
  <c r="Y371" i="4"/>
  <c r="AG371" i="4"/>
  <c r="AO371" i="4"/>
  <c r="AW371" i="4"/>
  <c r="BE371" i="4"/>
  <c r="BM371" i="4"/>
  <c r="BT371" i="4"/>
  <c r="Z371" i="4"/>
  <c r="AH371" i="4"/>
  <c r="AP371" i="4"/>
  <c r="AX371" i="4"/>
  <c r="BF371" i="4"/>
  <c r="BN371" i="4"/>
  <c r="BU371" i="4"/>
  <c r="AA371" i="4"/>
  <c r="AI371" i="4"/>
  <c r="AQ371" i="4"/>
  <c r="AY371" i="4"/>
  <c r="BG371" i="4"/>
  <c r="BO371" i="4"/>
  <c r="U371" i="4"/>
  <c r="AC371" i="4"/>
  <c r="AK371" i="4"/>
  <c r="AS371" i="4"/>
  <c r="BA371" i="4"/>
  <c r="BI371" i="4"/>
  <c r="T371" i="4"/>
  <c r="AZ371" i="4"/>
  <c r="V371" i="4"/>
  <c r="BB371" i="4"/>
  <c r="AB371" i="4"/>
  <c r="BH371" i="4"/>
  <c r="AD371" i="4"/>
  <c r="BJ371" i="4"/>
  <c r="AJ371" i="4"/>
  <c r="BP371" i="4"/>
  <c r="AR371" i="4"/>
  <c r="AL371" i="4"/>
  <c r="AT371" i="4"/>
  <c r="BQ371" i="4"/>
  <c r="S371" i="4"/>
  <c r="Z358" i="4"/>
  <c r="AH358" i="4"/>
  <c r="AP358" i="4"/>
  <c r="AX358" i="4"/>
  <c r="BF358" i="4"/>
  <c r="BN358" i="4"/>
  <c r="BU358" i="4"/>
  <c r="AA358" i="4"/>
  <c r="AI358" i="4"/>
  <c r="AQ358" i="4"/>
  <c r="AY358" i="4"/>
  <c r="BG358" i="4"/>
  <c r="BO358" i="4"/>
  <c r="T358" i="4"/>
  <c r="AB358" i="4"/>
  <c r="AJ358" i="4"/>
  <c r="AR358" i="4"/>
  <c r="AZ358" i="4"/>
  <c r="BH358" i="4"/>
  <c r="BP358" i="4"/>
  <c r="U358" i="4"/>
  <c r="AC358" i="4"/>
  <c r="AK358" i="4"/>
  <c r="AS358" i="4"/>
  <c r="BA358" i="4"/>
  <c r="BI358" i="4"/>
  <c r="V358" i="4"/>
  <c r="AD358" i="4"/>
  <c r="AL358" i="4"/>
  <c r="AT358" i="4"/>
  <c r="BB358" i="4"/>
  <c r="BJ358" i="4"/>
  <c r="BQ358" i="4"/>
  <c r="X358" i="4"/>
  <c r="AF358" i="4"/>
  <c r="AN358" i="4"/>
  <c r="AV358" i="4"/>
  <c r="BD358" i="4"/>
  <c r="BL358" i="4"/>
  <c r="BS358" i="4"/>
  <c r="AE358" i="4"/>
  <c r="BK358" i="4"/>
  <c r="AG358" i="4"/>
  <c r="BM358" i="4"/>
  <c r="AM358" i="4"/>
  <c r="BR358" i="4"/>
  <c r="AO358" i="4"/>
  <c r="BT358" i="4"/>
  <c r="AU358" i="4"/>
  <c r="W358" i="4"/>
  <c r="BC358" i="4"/>
  <c r="Y358" i="4"/>
  <c r="AW358" i="4"/>
  <c r="BE358" i="4"/>
  <c r="S358" i="4"/>
  <c r="V362" i="4"/>
  <c r="AD362" i="4"/>
  <c r="AL362" i="4"/>
  <c r="AT362" i="4"/>
  <c r="BB362" i="4"/>
  <c r="BJ362" i="4"/>
  <c r="BQ362" i="4"/>
  <c r="W362" i="4"/>
  <c r="AE362" i="4"/>
  <c r="AM362" i="4"/>
  <c r="AU362" i="4"/>
  <c r="BC362" i="4"/>
  <c r="BK362" i="4"/>
  <c r="BR362" i="4"/>
  <c r="X362" i="4"/>
  <c r="AF362" i="4"/>
  <c r="AN362" i="4"/>
  <c r="AV362" i="4"/>
  <c r="BD362" i="4"/>
  <c r="BL362" i="4"/>
  <c r="BS362" i="4"/>
  <c r="Y362" i="4"/>
  <c r="AG362" i="4"/>
  <c r="AO362" i="4"/>
  <c r="AW362" i="4"/>
  <c r="BE362" i="4"/>
  <c r="BM362" i="4"/>
  <c r="BT362" i="4"/>
  <c r="Z362" i="4"/>
  <c r="AH362" i="4"/>
  <c r="AP362" i="4"/>
  <c r="AX362" i="4"/>
  <c r="BF362" i="4"/>
  <c r="BN362" i="4"/>
  <c r="BU362" i="4"/>
  <c r="T362" i="4"/>
  <c r="AB362" i="4"/>
  <c r="AJ362" i="4"/>
  <c r="AR362" i="4"/>
  <c r="AZ362" i="4"/>
  <c r="BH362" i="4"/>
  <c r="BP362" i="4"/>
  <c r="AI362" i="4"/>
  <c r="BO362" i="4"/>
  <c r="AK362" i="4"/>
  <c r="AQ362" i="4"/>
  <c r="AS362" i="4"/>
  <c r="AY362" i="4"/>
  <c r="AA362" i="4"/>
  <c r="BG362" i="4"/>
  <c r="U362" i="4"/>
  <c r="AC362" i="4"/>
  <c r="BA362" i="4"/>
  <c r="BI362" i="4"/>
  <c r="S362" i="4"/>
  <c r="T347" i="4"/>
  <c r="AB347" i="4"/>
  <c r="AJ347" i="4"/>
  <c r="AR347" i="4"/>
  <c r="AZ347" i="4"/>
  <c r="BH347" i="4"/>
  <c r="BP347" i="4"/>
  <c r="X347" i="4"/>
  <c r="AF347" i="4"/>
  <c r="AN347" i="4"/>
  <c r="AV347" i="4"/>
  <c r="BD347" i="4"/>
  <c r="BL347" i="4"/>
  <c r="BS347" i="4"/>
  <c r="V347" i="4"/>
  <c r="AG347" i="4"/>
  <c r="AQ347" i="4"/>
  <c r="BB347" i="4"/>
  <c r="BM347" i="4"/>
  <c r="W347" i="4"/>
  <c r="AH347" i="4"/>
  <c r="AS347" i="4"/>
  <c r="BC347" i="4"/>
  <c r="BN347" i="4"/>
  <c r="Y347" i="4"/>
  <c r="AI347" i="4"/>
  <c r="AT347" i="4"/>
  <c r="BE347" i="4"/>
  <c r="BO347" i="4"/>
  <c r="Z347" i="4"/>
  <c r="AK347" i="4"/>
  <c r="AU347" i="4"/>
  <c r="BF347" i="4"/>
  <c r="AA347" i="4"/>
  <c r="AL347" i="4"/>
  <c r="AW347" i="4"/>
  <c r="BG347" i="4"/>
  <c r="BQ347" i="4"/>
  <c r="AD347" i="4"/>
  <c r="AO347" i="4"/>
  <c r="AY347" i="4"/>
  <c r="BJ347" i="4"/>
  <c r="BT347" i="4"/>
  <c r="AM347" i="4"/>
  <c r="AP347" i="4"/>
  <c r="AX347" i="4"/>
  <c r="BA347" i="4"/>
  <c r="BI347" i="4"/>
  <c r="AC347" i="4"/>
  <c r="BR347" i="4"/>
  <c r="BK347" i="4"/>
  <c r="BU347" i="4"/>
  <c r="U347" i="4"/>
  <c r="AE347" i="4"/>
  <c r="S347" i="4"/>
  <c r="Z339" i="4"/>
  <c r="AH339" i="4"/>
  <c r="AP339" i="4"/>
  <c r="AX339" i="4"/>
  <c r="BF339" i="4"/>
  <c r="BN339" i="4"/>
  <c r="BU339" i="4"/>
  <c r="AA339" i="4"/>
  <c r="AI339" i="4"/>
  <c r="AQ339" i="4"/>
  <c r="AY339" i="4"/>
  <c r="BG339" i="4"/>
  <c r="BO339" i="4"/>
  <c r="T339" i="4"/>
  <c r="AB339" i="4"/>
  <c r="AJ339" i="4"/>
  <c r="AR339" i="4"/>
  <c r="AZ339" i="4"/>
  <c r="BH339" i="4"/>
  <c r="BP339" i="4"/>
  <c r="U339" i="4"/>
  <c r="AC339" i="4"/>
  <c r="AK339" i="4"/>
  <c r="AS339" i="4"/>
  <c r="BA339" i="4"/>
  <c r="BI339" i="4"/>
  <c r="V339" i="4"/>
  <c r="AD339" i="4"/>
  <c r="AL339" i="4"/>
  <c r="AT339" i="4"/>
  <c r="BB339" i="4"/>
  <c r="BJ339" i="4"/>
  <c r="BQ339" i="4"/>
  <c r="X339" i="4"/>
  <c r="AF339" i="4"/>
  <c r="AN339" i="4"/>
  <c r="AV339" i="4"/>
  <c r="BD339" i="4"/>
  <c r="BL339" i="4"/>
  <c r="BS339" i="4"/>
  <c r="AU339" i="4"/>
  <c r="AW339" i="4"/>
  <c r="W339" i="4"/>
  <c r="BC339" i="4"/>
  <c r="Y339" i="4"/>
  <c r="BE339" i="4"/>
  <c r="AE339" i="4"/>
  <c r="BK339" i="4"/>
  <c r="AM339" i="4"/>
  <c r="BR339" i="4"/>
  <c r="AG339" i="4"/>
  <c r="BM339" i="4"/>
  <c r="AO339" i="4"/>
  <c r="BT339" i="4"/>
  <c r="S339" i="4"/>
  <c r="Z323" i="4"/>
  <c r="AH323" i="4"/>
  <c r="AP323" i="4"/>
  <c r="AX323" i="4"/>
  <c r="BF323" i="4"/>
  <c r="BN323" i="4"/>
  <c r="BU323" i="4"/>
  <c r="AA323" i="4"/>
  <c r="AI323" i="4"/>
  <c r="AQ323" i="4"/>
  <c r="AY323" i="4"/>
  <c r="BG323" i="4"/>
  <c r="BO323" i="4"/>
  <c r="T323" i="4"/>
  <c r="AB323" i="4"/>
  <c r="AJ323" i="4"/>
  <c r="AR323" i="4"/>
  <c r="AZ323" i="4"/>
  <c r="BH323" i="4"/>
  <c r="BP323" i="4"/>
  <c r="U323" i="4"/>
  <c r="AC323" i="4"/>
  <c r="AK323" i="4"/>
  <c r="AS323" i="4"/>
  <c r="BA323" i="4"/>
  <c r="BI323" i="4"/>
  <c r="V323" i="4"/>
  <c r="AD323" i="4"/>
  <c r="AL323" i="4"/>
  <c r="AT323" i="4"/>
  <c r="BB323" i="4"/>
  <c r="BJ323" i="4"/>
  <c r="BQ323" i="4"/>
  <c r="X323" i="4"/>
  <c r="AF323" i="4"/>
  <c r="AN323" i="4"/>
  <c r="AV323" i="4"/>
  <c r="BD323" i="4"/>
  <c r="BL323" i="4"/>
  <c r="BS323" i="4"/>
  <c r="AE323" i="4"/>
  <c r="BK323" i="4"/>
  <c r="AG323" i="4"/>
  <c r="BM323" i="4"/>
  <c r="AM323" i="4"/>
  <c r="BR323" i="4"/>
  <c r="AO323" i="4"/>
  <c r="BT323" i="4"/>
  <c r="AU323" i="4"/>
  <c r="W323" i="4"/>
  <c r="BC323" i="4"/>
  <c r="AW323" i="4"/>
  <c r="Y323" i="4"/>
  <c r="BE323" i="4"/>
  <c r="S323" i="4"/>
  <c r="V327" i="4"/>
  <c r="AD327" i="4"/>
  <c r="AL327" i="4"/>
  <c r="AT327" i="4"/>
  <c r="BB327" i="4"/>
  <c r="BJ327" i="4"/>
  <c r="BQ327" i="4"/>
  <c r="W327" i="4"/>
  <c r="AE327" i="4"/>
  <c r="AM327" i="4"/>
  <c r="AU327" i="4"/>
  <c r="BC327" i="4"/>
  <c r="BK327" i="4"/>
  <c r="BR327" i="4"/>
  <c r="X327" i="4"/>
  <c r="AF327" i="4"/>
  <c r="AN327" i="4"/>
  <c r="AV327" i="4"/>
  <c r="BD327" i="4"/>
  <c r="BL327" i="4"/>
  <c r="BS327" i="4"/>
  <c r="Y327" i="4"/>
  <c r="AG327" i="4"/>
  <c r="AO327" i="4"/>
  <c r="AW327" i="4"/>
  <c r="BE327" i="4"/>
  <c r="BM327" i="4"/>
  <c r="BT327" i="4"/>
  <c r="Z327" i="4"/>
  <c r="AH327" i="4"/>
  <c r="AP327" i="4"/>
  <c r="AX327" i="4"/>
  <c r="BF327" i="4"/>
  <c r="BN327" i="4"/>
  <c r="BU327" i="4"/>
  <c r="T327" i="4"/>
  <c r="AB327" i="4"/>
  <c r="AJ327" i="4"/>
  <c r="AR327" i="4"/>
  <c r="AZ327" i="4"/>
  <c r="BH327" i="4"/>
  <c r="BP327" i="4"/>
  <c r="AI327" i="4"/>
  <c r="BO327" i="4"/>
  <c r="AK327" i="4"/>
  <c r="AQ327" i="4"/>
  <c r="AS327" i="4"/>
  <c r="AY327" i="4"/>
  <c r="AA327" i="4"/>
  <c r="BG327" i="4"/>
  <c r="U327" i="4"/>
  <c r="AC327" i="4"/>
  <c r="BA327" i="4"/>
  <c r="BI327" i="4"/>
  <c r="S327" i="4"/>
  <c r="Z315" i="4"/>
  <c r="AH315" i="4"/>
  <c r="AP315" i="4"/>
  <c r="AX315" i="4"/>
  <c r="BF315" i="4"/>
  <c r="BN315" i="4"/>
  <c r="BU315" i="4"/>
  <c r="AA315" i="4"/>
  <c r="AI315" i="4"/>
  <c r="AQ315" i="4"/>
  <c r="AY315" i="4"/>
  <c r="BG315" i="4"/>
  <c r="BO315" i="4"/>
  <c r="T315" i="4"/>
  <c r="AB315" i="4"/>
  <c r="AJ315" i="4"/>
  <c r="AR315" i="4"/>
  <c r="AZ315" i="4"/>
  <c r="BH315" i="4"/>
  <c r="BP315" i="4"/>
  <c r="U315" i="4"/>
  <c r="AC315" i="4"/>
  <c r="AK315" i="4"/>
  <c r="AS315" i="4"/>
  <c r="BA315" i="4"/>
  <c r="BI315" i="4"/>
  <c r="V315" i="4"/>
  <c r="AD315" i="4"/>
  <c r="AL315" i="4"/>
  <c r="AT315" i="4"/>
  <c r="BB315" i="4"/>
  <c r="BJ315" i="4"/>
  <c r="BQ315" i="4"/>
  <c r="X315" i="4"/>
  <c r="AF315" i="4"/>
  <c r="AN315" i="4"/>
  <c r="AV315" i="4"/>
  <c r="BD315" i="4"/>
  <c r="BL315" i="4"/>
  <c r="BS315" i="4"/>
  <c r="W315" i="4"/>
  <c r="BC315" i="4"/>
  <c r="Y315" i="4"/>
  <c r="BE315" i="4"/>
  <c r="AE315" i="4"/>
  <c r="BK315" i="4"/>
  <c r="AG315" i="4"/>
  <c r="BM315" i="4"/>
  <c r="AM315" i="4"/>
  <c r="BR315" i="4"/>
  <c r="AU315" i="4"/>
  <c r="AO315" i="4"/>
  <c r="AW315" i="4"/>
  <c r="BT315" i="4"/>
  <c r="S315" i="4"/>
  <c r="U307" i="4"/>
  <c r="AC307" i="4"/>
  <c r="AK307" i="4"/>
  <c r="AS307" i="4"/>
  <c r="BA307" i="4"/>
  <c r="BI307" i="4"/>
  <c r="Y307" i="4"/>
  <c r="AG307" i="4"/>
  <c r="AO307" i="4"/>
  <c r="AW307" i="4"/>
  <c r="BE307" i="4"/>
  <c r="BM307" i="4"/>
  <c r="BT307" i="4"/>
  <c r="AB307" i="4"/>
  <c r="AM307" i="4"/>
  <c r="AX307" i="4"/>
  <c r="BH307" i="4"/>
  <c r="BR307" i="4"/>
  <c r="AD307" i="4"/>
  <c r="AN307" i="4"/>
  <c r="AY307" i="4"/>
  <c r="BJ307" i="4"/>
  <c r="BS307" i="4"/>
  <c r="T307" i="4"/>
  <c r="AE307" i="4"/>
  <c r="AP307" i="4"/>
  <c r="AZ307" i="4"/>
  <c r="BK307" i="4"/>
  <c r="BU307" i="4"/>
  <c r="V307" i="4"/>
  <c r="AF307" i="4"/>
  <c r="AQ307" i="4"/>
  <c r="BB307" i="4"/>
  <c r="BL307" i="4"/>
  <c r="W307" i="4"/>
  <c r="AH307" i="4"/>
  <c r="AR307" i="4"/>
  <c r="BC307" i="4"/>
  <c r="BN307" i="4"/>
  <c r="Z307" i="4"/>
  <c r="AJ307" i="4"/>
  <c r="AU307" i="4"/>
  <c r="BF307" i="4"/>
  <c r="BP307" i="4"/>
  <c r="AI307" i="4"/>
  <c r="AL307" i="4"/>
  <c r="AT307" i="4"/>
  <c r="AV307" i="4"/>
  <c r="BD307" i="4"/>
  <c r="X307" i="4"/>
  <c r="BO307" i="4"/>
  <c r="AA307" i="4"/>
  <c r="BG307" i="4"/>
  <c r="BQ307" i="4"/>
  <c r="S307" i="4"/>
  <c r="AA299" i="4"/>
  <c r="AI299" i="4"/>
  <c r="AQ299" i="4"/>
  <c r="AY299" i="4"/>
  <c r="BG299" i="4"/>
  <c r="BO299" i="4"/>
  <c r="T299" i="4"/>
  <c r="AB299" i="4"/>
  <c r="AJ299" i="4"/>
  <c r="AR299" i="4"/>
  <c r="AZ299" i="4"/>
  <c r="BH299" i="4"/>
  <c r="BP299" i="4"/>
  <c r="U299" i="4"/>
  <c r="AC299" i="4"/>
  <c r="AK299" i="4"/>
  <c r="AS299" i="4"/>
  <c r="BA299" i="4"/>
  <c r="BI299" i="4"/>
  <c r="V299" i="4"/>
  <c r="AD299" i="4"/>
  <c r="AL299" i="4"/>
  <c r="AT299" i="4"/>
  <c r="BB299" i="4"/>
  <c r="BJ299" i="4"/>
  <c r="BQ299" i="4"/>
  <c r="W299" i="4"/>
  <c r="AE299" i="4"/>
  <c r="AM299" i="4"/>
  <c r="AU299" i="4"/>
  <c r="BC299" i="4"/>
  <c r="BK299" i="4"/>
  <c r="BR299" i="4"/>
  <c r="Y299" i="4"/>
  <c r="AG299" i="4"/>
  <c r="AO299" i="4"/>
  <c r="AW299" i="4"/>
  <c r="BE299" i="4"/>
  <c r="BM299" i="4"/>
  <c r="BT299" i="4"/>
  <c r="AN299" i="4"/>
  <c r="BS299" i="4"/>
  <c r="AP299" i="4"/>
  <c r="BU299" i="4"/>
  <c r="AV299" i="4"/>
  <c r="AX299" i="4"/>
  <c r="X299" i="4"/>
  <c r="BD299" i="4"/>
  <c r="AF299" i="4"/>
  <c r="BL299" i="4"/>
  <c r="Z299" i="4"/>
  <c r="BF299" i="4"/>
  <c r="AH299" i="4"/>
  <c r="BN299" i="4"/>
  <c r="S299" i="4"/>
  <c r="AA291" i="4"/>
  <c r="AI291" i="4"/>
  <c r="AQ291" i="4"/>
  <c r="AY291" i="4"/>
  <c r="BG291" i="4"/>
  <c r="BO291" i="4"/>
  <c r="T291" i="4"/>
  <c r="AB291" i="4"/>
  <c r="AJ291" i="4"/>
  <c r="AR291" i="4"/>
  <c r="AZ291" i="4"/>
  <c r="BH291" i="4"/>
  <c r="BP291" i="4"/>
  <c r="U291" i="4"/>
  <c r="AC291" i="4"/>
  <c r="AK291" i="4"/>
  <c r="AS291" i="4"/>
  <c r="BA291" i="4"/>
  <c r="BI291" i="4"/>
  <c r="V291" i="4"/>
  <c r="AD291" i="4"/>
  <c r="AL291" i="4"/>
  <c r="AT291" i="4"/>
  <c r="BB291" i="4"/>
  <c r="BJ291" i="4"/>
  <c r="BQ291" i="4"/>
  <c r="W291" i="4"/>
  <c r="AE291" i="4"/>
  <c r="AM291" i="4"/>
  <c r="AU291" i="4"/>
  <c r="BC291" i="4"/>
  <c r="BK291" i="4"/>
  <c r="BR291" i="4"/>
  <c r="Y291" i="4"/>
  <c r="AG291" i="4"/>
  <c r="AO291" i="4"/>
  <c r="AW291" i="4"/>
  <c r="BE291" i="4"/>
  <c r="BM291" i="4"/>
  <c r="BT291" i="4"/>
  <c r="AF291" i="4"/>
  <c r="BL291" i="4"/>
  <c r="AH291" i="4"/>
  <c r="BN291" i="4"/>
  <c r="AN291" i="4"/>
  <c r="BS291" i="4"/>
  <c r="AP291" i="4"/>
  <c r="BU291" i="4"/>
  <c r="AV291" i="4"/>
  <c r="X291" i="4"/>
  <c r="BD291" i="4"/>
  <c r="Z291" i="4"/>
  <c r="AX291" i="4"/>
  <c r="BF291" i="4"/>
  <c r="S291" i="4"/>
  <c r="AA283" i="4"/>
  <c r="AI283" i="4"/>
  <c r="AQ283" i="4"/>
  <c r="AY283" i="4"/>
  <c r="BG283" i="4"/>
  <c r="BO283" i="4"/>
  <c r="T283" i="4"/>
  <c r="AB283" i="4"/>
  <c r="AJ283" i="4"/>
  <c r="AR283" i="4"/>
  <c r="AZ283" i="4"/>
  <c r="BH283" i="4"/>
  <c r="BP283" i="4"/>
  <c r="U283" i="4"/>
  <c r="AC283" i="4"/>
  <c r="AK283" i="4"/>
  <c r="AS283" i="4"/>
  <c r="BA283" i="4"/>
  <c r="BI283" i="4"/>
  <c r="V283" i="4"/>
  <c r="AD283" i="4"/>
  <c r="AL283" i="4"/>
  <c r="AT283" i="4"/>
  <c r="BB283" i="4"/>
  <c r="BJ283" i="4"/>
  <c r="BQ283" i="4"/>
  <c r="W283" i="4"/>
  <c r="AE283" i="4"/>
  <c r="AM283" i="4"/>
  <c r="AU283" i="4"/>
  <c r="BC283" i="4"/>
  <c r="BK283" i="4"/>
  <c r="BR283" i="4"/>
  <c r="Y283" i="4"/>
  <c r="AG283" i="4"/>
  <c r="AO283" i="4"/>
  <c r="AW283" i="4"/>
  <c r="BE283" i="4"/>
  <c r="BM283" i="4"/>
  <c r="BT283" i="4"/>
  <c r="X283" i="4"/>
  <c r="BD283" i="4"/>
  <c r="Z283" i="4"/>
  <c r="BF283" i="4"/>
  <c r="AF283" i="4"/>
  <c r="BL283" i="4"/>
  <c r="AH283" i="4"/>
  <c r="BN283" i="4"/>
  <c r="AN283" i="4"/>
  <c r="BS283" i="4"/>
  <c r="AV283" i="4"/>
  <c r="BU283" i="4"/>
  <c r="AP283" i="4"/>
  <c r="AX283" i="4"/>
  <c r="S283" i="4"/>
  <c r="T275" i="4"/>
  <c r="AB275" i="4"/>
  <c r="AJ275" i="4"/>
  <c r="Y275" i="4"/>
  <c r="AH275" i="4"/>
  <c r="AQ275" i="4"/>
  <c r="AY275" i="4"/>
  <c r="BG275" i="4"/>
  <c r="BO275" i="4"/>
  <c r="Z275" i="4"/>
  <c r="AI275" i="4"/>
  <c r="AR275" i="4"/>
  <c r="AZ275" i="4"/>
  <c r="BH275" i="4"/>
  <c r="BP275" i="4"/>
  <c r="AA275" i="4"/>
  <c r="AK275" i="4"/>
  <c r="AS275" i="4"/>
  <c r="BA275" i="4"/>
  <c r="BI275" i="4"/>
  <c r="AC275" i="4"/>
  <c r="AL275" i="4"/>
  <c r="AT275" i="4"/>
  <c r="BB275" i="4"/>
  <c r="BJ275" i="4"/>
  <c r="BQ275" i="4"/>
  <c r="U275" i="4"/>
  <c r="AD275" i="4"/>
  <c r="AM275" i="4"/>
  <c r="AU275" i="4"/>
  <c r="BC275" i="4"/>
  <c r="BK275" i="4"/>
  <c r="BR275" i="4"/>
  <c r="W275" i="4"/>
  <c r="AF275" i="4"/>
  <c r="AO275" i="4"/>
  <c r="AW275" i="4"/>
  <c r="BE275" i="4"/>
  <c r="BM275" i="4"/>
  <c r="BT275" i="4"/>
  <c r="AV275" i="4"/>
  <c r="AX275" i="4"/>
  <c r="V275" i="4"/>
  <c r="BD275" i="4"/>
  <c r="X275" i="4"/>
  <c r="BF275" i="4"/>
  <c r="AE275" i="4"/>
  <c r="BL275" i="4"/>
  <c r="AN275" i="4"/>
  <c r="BS275" i="4"/>
  <c r="AG275" i="4"/>
  <c r="AP275" i="4"/>
  <c r="BN275" i="4"/>
  <c r="BU275" i="4"/>
  <c r="S275" i="4"/>
  <c r="U246" i="4"/>
  <c r="AC246" i="4"/>
  <c r="AK246" i="4"/>
  <c r="AS246" i="4"/>
  <c r="BA246" i="4"/>
  <c r="BI246" i="4"/>
  <c r="V246" i="4"/>
  <c r="AD246" i="4"/>
  <c r="AL246" i="4"/>
  <c r="AT246" i="4"/>
  <c r="BB246" i="4"/>
  <c r="BJ246" i="4"/>
  <c r="BQ246" i="4"/>
  <c r="W246" i="4"/>
  <c r="AE246" i="4"/>
  <c r="AM246" i="4"/>
  <c r="AU246" i="4"/>
  <c r="BC246" i="4"/>
  <c r="BK246" i="4"/>
  <c r="BR246" i="4"/>
  <c r="X246" i="4"/>
  <c r="AF246" i="4"/>
  <c r="AN246" i="4"/>
  <c r="AV246" i="4"/>
  <c r="BD246" i="4"/>
  <c r="BL246" i="4"/>
  <c r="BS246" i="4"/>
  <c r="Y246" i="4"/>
  <c r="AG246" i="4"/>
  <c r="AO246" i="4"/>
  <c r="AW246" i="4"/>
  <c r="BE246" i="4"/>
  <c r="BM246" i="4"/>
  <c r="BT246" i="4"/>
  <c r="AA246" i="4"/>
  <c r="AI246" i="4"/>
  <c r="AQ246" i="4"/>
  <c r="AY246" i="4"/>
  <c r="BG246" i="4"/>
  <c r="BO246" i="4"/>
  <c r="AH246" i="4"/>
  <c r="BN246" i="4"/>
  <c r="AJ246" i="4"/>
  <c r="BP246" i="4"/>
  <c r="AP246" i="4"/>
  <c r="BU246" i="4"/>
  <c r="AR246" i="4"/>
  <c r="AX246" i="4"/>
  <c r="Z246" i="4"/>
  <c r="BF246" i="4"/>
  <c r="T246" i="4"/>
  <c r="AZ246" i="4"/>
  <c r="AB246" i="4"/>
  <c r="BH246" i="4"/>
  <c r="S246" i="4"/>
  <c r="Y266" i="4"/>
  <c r="AG266" i="4"/>
  <c r="AO266" i="4"/>
  <c r="AW266" i="4"/>
  <c r="BE266" i="4"/>
  <c r="BM266" i="4"/>
  <c r="BT266" i="4"/>
  <c r="Z266" i="4"/>
  <c r="AH266" i="4"/>
  <c r="AP266" i="4"/>
  <c r="AX266" i="4"/>
  <c r="BF266" i="4"/>
  <c r="BN266" i="4"/>
  <c r="BU266" i="4"/>
  <c r="AA266" i="4"/>
  <c r="AI266" i="4"/>
  <c r="AQ266" i="4"/>
  <c r="AY266" i="4"/>
  <c r="BG266" i="4"/>
  <c r="BO266" i="4"/>
  <c r="T266" i="4"/>
  <c r="AB266" i="4"/>
  <c r="AJ266" i="4"/>
  <c r="AR266" i="4"/>
  <c r="AZ266" i="4"/>
  <c r="BH266" i="4"/>
  <c r="BP266" i="4"/>
  <c r="U266" i="4"/>
  <c r="AC266" i="4"/>
  <c r="AK266" i="4"/>
  <c r="AS266" i="4"/>
  <c r="BA266" i="4"/>
  <c r="BI266" i="4"/>
  <c r="W266" i="4"/>
  <c r="AE266" i="4"/>
  <c r="AM266" i="4"/>
  <c r="AU266" i="4"/>
  <c r="BC266" i="4"/>
  <c r="BK266" i="4"/>
  <c r="BR266" i="4"/>
  <c r="V266" i="4"/>
  <c r="BB266" i="4"/>
  <c r="X266" i="4"/>
  <c r="BD266" i="4"/>
  <c r="AD266" i="4"/>
  <c r="BJ266" i="4"/>
  <c r="AF266" i="4"/>
  <c r="BL266" i="4"/>
  <c r="AL266" i="4"/>
  <c r="BQ266" i="4"/>
  <c r="AT266" i="4"/>
  <c r="AN266" i="4"/>
  <c r="AV266" i="4"/>
  <c r="BS266" i="4"/>
  <c r="S266" i="4"/>
  <c r="Y258" i="4"/>
  <c r="AG258" i="4"/>
  <c r="AO258" i="4"/>
  <c r="AW258" i="4"/>
  <c r="BE258" i="4"/>
  <c r="BM258" i="4"/>
  <c r="BT258" i="4"/>
  <c r="Z258" i="4"/>
  <c r="AH258" i="4"/>
  <c r="AP258" i="4"/>
  <c r="AX258" i="4"/>
  <c r="BF258" i="4"/>
  <c r="BN258" i="4"/>
  <c r="BU258" i="4"/>
  <c r="AA258" i="4"/>
  <c r="AI258" i="4"/>
  <c r="AQ258" i="4"/>
  <c r="AY258" i="4"/>
  <c r="BG258" i="4"/>
  <c r="BO258" i="4"/>
  <c r="T258" i="4"/>
  <c r="AB258" i="4"/>
  <c r="AJ258" i="4"/>
  <c r="AR258" i="4"/>
  <c r="AZ258" i="4"/>
  <c r="BH258" i="4"/>
  <c r="BP258" i="4"/>
  <c r="U258" i="4"/>
  <c r="AC258" i="4"/>
  <c r="AK258" i="4"/>
  <c r="AS258" i="4"/>
  <c r="BA258" i="4"/>
  <c r="BI258" i="4"/>
  <c r="W258" i="4"/>
  <c r="AE258" i="4"/>
  <c r="AM258" i="4"/>
  <c r="AU258" i="4"/>
  <c r="BC258" i="4"/>
  <c r="BK258" i="4"/>
  <c r="BR258" i="4"/>
  <c r="AT258" i="4"/>
  <c r="AV258" i="4"/>
  <c r="V258" i="4"/>
  <c r="BB258" i="4"/>
  <c r="X258" i="4"/>
  <c r="BD258" i="4"/>
  <c r="AD258" i="4"/>
  <c r="BJ258" i="4"/>
  <c r="AL258" i="4"/>
  <c r="BQ258" i="4"/>
  <c r="BL258" i="4"/>
  <c r="BS258" i="4"/>
  <c r="AF258" i="4"/>
  <c r="AN258" i="4"/>
  <c r="S258" i="4"/>
  <c r="Y250" i="4"/>
  <c r="AG250" i="4"/>
  <c r="AO250" i="4"/>
  <c r="AW250" i="4"/>
  <c r="BE250" i="4"/>
  <c r="BM250" i="4"/>
  <c r="BT250" i="4"/>
  <c r="Z250" i="4"/>
  <c r="AH250" i="4"/>
  <c r="AP250" i="4"/>
  <c r="AX250" i="4"/>
  <c r="BF250" i="4"/>
  <c r="BN250" i="4"/>
  <c r="BU250" i="4"/>
  <c r="AA250" i="4"/>
  <c r="AI250" i="4"/>
  <c r="AQ250" i="4"/>
  <c r="AY250" i="4"/>
  <c r="BG250" i="4"/>
  <c r="BO250" i="4"/>
  <c r="T250" i="4"/>
  <c r="AB250" i="4"/>
  <c r="AJ250" i="4"/>
  <c r="AR250" i="4"/>
  <c r="AZ250" i="4"/>
  <c r="BH250" i="4"/>
  <c r="BP250" i="4"/>
  <c r="U250" i="4"/>
  <c r="AC250" i="4"/>
  <c r="AK250" i="4"/>
  <c r="AS250" i="4"/>
  <c r="BA250" i="4"/>
  <c r="BI250" i="4"/>
  <c r="W250" i="4"/>
  <c r="AE250" i="4"/>
  <c r="AM250" i="4"/>
  <c r="AU250" i="4"/>
  <c r="BC250" i="4"/>
  <c r="BK250" i="4"/>
  <c r="BR250" i="4"/>
  <c r="AL250" i="4"/>
  <c r="BQ250" i="4"/>
  <c r="AN250" i="4"/>
  <c r="BS250" i="4"/>
  <c r="AT250" i="4"/>
  <c r="AV250" i="4"/>
  <c r="V250" i="4"/>
  <c r="BB250" i="4"/>
  <c r="AD250" i="4"/>
  <c r="BJ250" i="4"/>
  <c r="X250" i="4"/>
  <c r="AF250" i="4"/>
  <c r="BD250" i="4"/>
  <c r="BL250" i="4"/>
  <c r="S250" i="4"/>
  <c r="U231" i="4"/>
  <c r="AC231" i="4"/>
  <c r="AK231" i="4"/>
  <c r="AS231" i="4"/>
  <c r="BA231" i="4"/>
  <c r="BI231" i="4"/>
  <c r="X231" i="4"/>
  <c r="AF231" i="4"/>
  <c r="AN231" i="4"/>
  <c r="AV231" i="4"/>
  <c r="BD231" i="4"/>
  <c r="BL231" i="4"/>
  <c r="BS231" i="4"/>
  <c r="Y231" i="4"/>
  <c r="AG231" i="4"/>
  <c r="AO231" i="4"/>
  <c r="AW231" i="4"/>
  <c r="BE231" i="4"/>
  <c r="BM231" i="4"/>
  <c r="BT231" i="4"/>
  <c r="Z231" i="4"/>
  <c r="AH231" i="4"/>
  <c r="AP231" i="4"/>
  <c r="AX231" i="4"/>
  <c r="BF231" i="4"/>
  <c r="BN231" i="4"/>
  <c r="BU231" i="4"/>
  <c r="T231" i="4"/>
  <c r="AJ231" i="4"/>
  <c r="AZ231" i="4"/>
  <c r="BP231" i="4"/>
  <c r="V231" i="4"/>
  <c r="AL231" i="4"/>
  <c r="BB231" i="4"/>
  <c r="BQ231" i="4"/>
  <c r="W231" i="4"/>
  <c r="AM231" i="4"/>
  <c r="BC231" i="4"/>
  <c r="BR231" i="4"/>
  <c r="AA231" i="4"/>
  <c r="AQ231" i="4"/>
  <c r="BG231" i="4"/>
  <c r="AB231" i="4"/>
  <c r="AR231" i="4"/>
  <c r="BH231" i="4"/>
  <c r="AE231" i="4"/>
  <c r="AU231" i="4"/>
  <c r="BK231" i="4"/>
  <c r="BJ231" i="4"/>
  <c r="BO231" i="4"/>
  <c r="AD231" i="4"/>
  <c r="AT231" i="4"/>
  <c r="AI231" i="4"/>
  <c r="AY231" i="4"/>
  <c r="S231" i="4"/>
  <c r="Z228" i="4"/>
  <c r="AH228" i="4"/>
  <c r="AP228" i="4"/>
  <c r="AX228" i="4"/>
  <c r="BF228" i="4"/>
  <c r="BN228" i="4"/>
  <c r="BU228" i="4"/>
  <c r="U228" i="4"/>
  <c r="AC228" i="4"/>
  <c r="AK228" i="4"/>
  <c r="AS228" i="4"/>
  <c r="BA228" i="4"/>
  <c r="BI228" i="4"/>
  <c r="V228" i="4"/>
  <c r="AD228" i="4"/>
  <c r="AL228" i="4"/>
  <c r="AT228" i="4"/>
  <c r="BB228" i="4"/>
  <c r="BJ228" i="4"/>
  <c r="BQ228" i="4"/>
  <c r="W228" i="4"/>
  <c r="AE228" i="4"/>
  <c r="AM228" i="4"/>
  <c r="AU228" i="4"/>
  <c r="BC228" i="4"/>
  <c r="BK228" i="4"/>
  <c r="BR228" i="4"/>
  <c r="Y228" i="4"/>
  <c r="AO228" i="4"/>
  <c r="BE228" i="4"/>
  <c r="BT228" i="4"/>
  <c r="AA228" i="4"/>
  <c r="AQ228" i="4"/>
  <c r="BG228" i="4"/>
  <c r="AB228" i="4"/>
  <c r="AR228" i="4"/>
  <c r="BH228" i="4"/>
  <c r="AF228" i="4"/>
  <c r="AV228" i="4"/>
  <c r="BL228" i="4"/>
  <c r="AG228" i="4"/>
  <c r="AW228" i="4"/>
  <c r="BM228" i="4"/>
  <c r="T228" i="4"/>
  <c r="AJ228" i="4"/>
  <c r="AZ228" i="4"/>
  <c r="BP228" i="4"/>
  <c r="AI228" i="4"/>
  <c r="AN228" i="4"/>
  <c r="AY228" i="4"/>
  <c r="BD228" i="4"/>
  <c r="BO228" i="4"/>
  <c r="X228" i="4"/>
  <c r="BS228" i="4"/>
  <c r="S228" i="4"/>
  <c r="Y219" i="4"/>
  <c r="AG219" i="4"/>
  <c r="AO219" i="4"/>
  <c r="AW219" i="4"/>
  <c r="BE219" i="4"/>
  <c r="BM219" i="4"/>
  <c r="BT219" i="4"/>
  <c r="T219" i="4"/>
  <c r="AB219" i="4"/>
  <c r="AJ219" i="4"/>
  <c r="AR219" i="4"/>
  <c r="AZ219" i="4"/>
  <c r="BH219" i="4"/>
  <c r="BP219" i="4"/>
  <c r="U219" i="4"/>
  <c r="AC219" i="4"/>
  <c r="AK219" i="4"/>
  <c r="AS219" i="4"/>
  <c r="BA219" i="4"/>
  <c r="BI219" i="4"/>
  <c r="V219" i="4"/>
  <c r="AD219" i="4"/>
  <c r="AL219" i="4"/>
  <c r="AT219" i="4"/>
  <c r="BB219" i="4"/>
  <c r="BJ219" i="4"/>
  <c r="BQ219" i="4"/>
  <c r="X219" i="4"/>
  <c r="AN219" i="4"/>
  <c r="BD219" i="4"/>
  <c r="BS219" i="4"/>
  <c r="Z219" i="4"/>
  <c r="AP219" i="4"/>
  <c r="BF219" i="4"/>
  <c r="BU219" i="4"/>
  <c r="AA219" i="4"/>
  <c r="AQ219" i="4"/>
  <c r="BG219" i="4"/>
  <c r="AE219" i="4"/>
  <c r="AU219" i="4"/>
  <c r="BK219" i="4"/>
  <c r="AF219" i="4"/>
  <c r="AV219" i="4"/>
  <c r="BL219" i="4"/>
  <c r="AI219" i="4"/>
  <c r="AY219" i="4"/>
  <c r="BO219" i="4"/>
  <c r="W219" i="4"/>
  <c r="AH219" i="4"/>
  <c r="AM219" i="4"/>
  <c r="AX219" i="4"/>
  <c r="BN219" i="4"/>
  <c r="BC219" i="4"/>
  <c r="BR219" i="4"/>
  <c r="S219" i="4"/>
  <c r="X211" i="4"/>
  <c r="AF211" i="4"/>
  <c r="AN211" i="4"/>
  <c r="AA211" i="4"/>
  <c r="AI211" i="4"/>
  <c r="AQ211" i="4"/>
  <c r="AC211" i="4"/>
  <c r="AM211" i="4"/>
  <c r="AW211" i="4"/>
  <c r="BE211" i="4"/>
  <c r="BM211" i="4"/>
  <c r="BT211" i="4"/>
  <c r="T211" i="4"/>
  <c r="AD211" i="4"/>
  <c r="AO211" i="4"/>
  <c r="AX211" i="4"/>
  <c r="BF211" i="4"/>
  <c r="BN211" i="4"/>
  <c r="BU211" i="4"/>
  <c r="U211" i="4"/>
  <c r="AE211" i="4"/>
  <c r="AP211" i="4"/>
  <c r="AY211" i="4"/>
  <c r="BG211" i="4"/>
  <c r="BO211" i="4"/>
  <c r="V211" i="4"/>
  <c r="AG211" i="4"/>
  <c r="AR211" i="4"/>
  <c r="AZ211" i="4"/>
  <c r="BH211" i="4"/>
  <c r="BP211" i="4"/>
  <c r="W211" i="4"/>
  <c r="AH211" i="4"/>
  <c r="AS211" i="4"/>
  <c r="BA211" i="4"/>
  <c r="BI211" i="4"/>
  <c r="Y211" i="4"/>
  <c r="AJ211" i="4"/>
  <c r="AT211" i="4"/>
  <c r="BB211" i="4"/>
  <c r="BJ211" i="4"/>
  <c r="BQ211" i="4"/>
  <c r="Z211" i="4"/>
  <c r="BK211" i="4"/>
  <c r="AB211" i="4"/>
  <c r="BL211" i="4"/>
  <c r="AK211" i="4"/>
  <c r="BR211" i="4"/>
  <c r="AL211" i="4"/>
  <c r="BS211" i="4"/>
  <c r="AU211" i="4"/>
  <c r="BC211" i="4"/>
  <c r="AV211" i="4"/>
  <c r="BD211" i="4"/>
  <c r="S211" i="4"/>
  <c r="T200" i="4"/>
  <c r="AB200" i="4"/>
  <c r="AJ200" i="4"/>
  <c r="AR200" i="4"/>
  <c r="AZ200" i="4"/>
  <c r="BH200" i="4"/>
  <c r="BP200" i="4"/>
  <c r="U200" i="4"/>
  <c r="AC200" i="4"/>
  <c r="AK200" i="4"/>
  <c r="AS200" i="4"/>
  <c r="BA200" i="4"/>
  <c r="BI200" i="4"/>
  <c r="X200" i="4"/>
  <c r="AF200" i="4"/>
  <c r="AN200" i="4"/>
  <c r="AV200" i="4"/>
  <c r="BD200" i="4"/>
  <c r="BL200" i="4"/>
  <c r="BS200" i="4"/>
  <c r="Y200" i="4"/>
  <c r="AG200" i="4"/>
  <c r="AO200" i="4"/>
  <c r="AW200" i="4"/>
  <c r="BE200" i="4"/>
  <c r="BM200" i="4"/>
  <c r="BT200" i="4"/>
  <c r="AD200" i="4"/>
  <c r="AT200" i="4"/>
  <c r="BJ200" i="4"/>
  <c r="AE200" i="4"/>
  <c r="AU200" i="4"/>
  <c r="BK200" i="4"/>
  <c r="AH200" i="4"/>
  <c r="AX200" i="4"/>
  <c r="BN200" i="4"/>
  <c r="AI200" i="4"/>
  <c r="AY200" i="4"/>
  <c r="BO200" i="4"/>
  <c r="V200" i="4"/>
  <c r="AL200" i="4"/>
  <c r="BB200" i="4"/>
  <c r="BQ200" i="4"/>
  <c r="W200" i="4"/>
  <c r="AM200" i="4"/>
  <c r="BC200" i="4"/>
  <c r="BR200" i="4"/>
  <c r="BU200" i="4"/>
  <c r="Z200" i="4"/>
  <c r="AA200" i="4"/>
  <c r="AP200" i="4"/>
  <c r="BF200" i="4"/>
  <c r="AQ200" i="4"/>
  <c r="BG200" i="4"/>
  <c r="S200" i="4"/>
  <c r="U195" i="4"/>
  <c r="AC195" i="4"/>
  <c r="AK195" i="4"/>
  <c r="AS195" i="4"/>
  <c r="BA195" i="4"/>
  <c r="BI195" i="4"/>
  <c r="W195" i="4"/>
  <c r="AE195" i="4"/>
  <c r="AM195" i="4"/>
  <c r="AU195" i="4"/>
  <c r="BC195" i="4"/>
  <c r="BK195" i="4"/>
  <c r="BR195" i="4"/>
  <c r="AA195" i="4"/>
  <c r="AL195" i="4"/>
  <c r="AW195" i="4"/>
  <c r="BG195" i="4"/>
  <c r="BQ195" i="4"/>
  <c r="AB195" i="4"/>
  <c r="AN195" i="4"/>
  <c r="AX195" i="4"/>
  <c r="BH195" i="4"/>
  <c r="BS195" i="4"/>
  <c r="T195" i="4"/>
  <c r="AF195" i="4"/>
  <c r="AP195" i="4"/>
  <c r="AZ195" i="4"/>
  <c r="BL195" i="4"/>
  <c r="BU195" i="4"/>
  <c r="V195" i="4"/>
  <c r="AG195" i="4"/>
  <c r="AQ195" i="4"/>
  <c r="BB195" i="4"/>
  <c r="BM195" i="4"/>
  <c r="X195" i="4"/>
  <c r="AH195" i="4"/>
  <c r="AR195" i="4"/>
  <c r="BD195" i="4"/>
  <c r="BN195" i="4"/>
  <c r="AD195" i="4"/>
  <c r="BF195" i="4"/>
  <c r="AI195" i="4"/>
  <c r="BJ195" i="4"/>
  <c r="AJ195" i="4"/>
  <c r="BO195" i="4"/>
  <c r="AO195" i="4"/>
  <c r="BP195" i="4"/>
  <c r="AT195" i="4"/>
  <c r="BT195" i="4"/>
  <c r="AV195" i="4"/>
  <c r="Y195" i="4"/>
  <c r="Z195" i="4"/>
  <c r="AY195" i="4"/>
  <c r="BE195" i="4"/>
  <c r="S195" i="4"/>
  <c r="U187" i="4"/>
  <c r="AC187" i="4"/>
  <c r="AK187" i="4"/>
  <c r="AS187" i="4"/>
  <c r="BA187" i="4"/>
  <c r="BI187" i="4"/>
  <c r="V187" i="4"/>
  <c r="AD187" i="4"/>
  <c r="AL187" i="4"/>
  <c r="AT187" i="4"/>
  <c r="BB187" i="4"/>
  <c r="BJ187" i="4"/>
  <c r="BQ187" i="4"/>
  <c r="W187" i="4"/>
  <c r="AE187" i="4"/>
  <c r="AM187" i="4"/>
  <c r="AU187" i="4"/>
  <c r="BC187" i="4"/>
  <c r="BK187" i="4"/>
  <c r="BR187" i="4"/>
  <c r="X187" i="4"/>
  <c r="AF187" i="4"/>
  <c r="AN187" i="4"/>
  <c r="AV187" i="4"/>
  <c r="BD187" i="4"/>
  <c r="BL187" i="4"/>
  <c r="BS187" i="4"/>
  <c r="AI187" i="4"/>
  <c r="AY187" i="4"/>
  <c r="BO187" i="4"/>
  <c r="T187" i="4"/>
  <c r="AJ187" i="4"/>
  <c r="AZ187" i="4"/>
  <c r="BP187" i="4"/>
  <c r="Z187" i="4"/>
  <c r="AP187" i="4"/>
  <c r="BF187" i="4"/>
  <c r="BU187" i="4"/>
  <c r="AA187" i="4"/>
  <c r="AQ187" i="4"/>
  <c r="BG187" i="4"/>
  <c r="AB187" i="4"/>
  <c r="AR187" i="4"/>
  <c r="BH187" i="4"/>
  <c r="AX187" i="4"/>
  <c r="BE187" i="4"/>
  <c r="BM187" i="4"/>
  <c r="Y187" i="4"/>
  <c r="BN187" i="4"/>
  <c r="AG187" i="4"/>
  <c r="BT187" i="4"/>
  <c r="AH187" i="4"/>
  <c r="AO187" i="4"/>
  <c r="AW187" i="4"/>
  <c r="S187" i="4"/>
  <c r="U179" i="4"/>
  <c r="AC179" i="4"/>
  <c r="AK179" i="4"/>
  <c r="AS179" i="4"/>
  <c r="BA179" i="4"/>
  <c r="BI179" i="4"/>
  <c r="V179" i="4"/>
  <c r="AD179" i="4"/>
  <c r="AL179" i="4"/>
  <c r="AT179" i="4"/>
  <c r="BB179" i="4"/>
  <c r="BJ179" i="4"/>
  <c r="BQ179" i="4"/>
  <c r="W179" i="4"/>
  <c r="AE179" i="4"/>
  <c r="AM179" i="4"/>
  <c r="AU179" i="4"/>
  <c r="BC179" i="4"/>
  <c r="BK179" i="4"/>
  <c r="BR179" i="4"/>
  <c r="X179" i="4"/>
  <c r="AF179" i="4"/>
  <c r="AN179" i="4"/>
  <c r="AV179" i="4"/>
  <c r="BD179" i="4"/>
  <c r="BL179" i="4"/>
  <c r="BS179" i="4"/>
  <c r="AA179" i="4"/>
  <c r="AQ179" i="4"/>
  <c r="BG179" i="4"/>
  <c r="AB179" i="4"/>
  <c r="AR179" i="4"/>
  <c r="BH179" i="4"/>
  <c r="AH179" i="4"/>
  <c r="AX179" i="4"/>
  <c r="BN179" i="4"/>
  <c r="AI179" i="4"/>
  <c r="AY179" i="4"/>
  <c r="BO179" i="4"/>
  <c r="T179" i="4"/>
  <c r="AJ179" i="4"/>
  <c r="AZ179" i="4"/>
  <c r="BP179" i="4"/>
  <c r="Y179" i="4"/>
  <c r="BM179" i="4"/>
  <c r="Z179" i="4"/>
  <c r="BT179" i="4"/>
  <c r="AG179" i="4"/>
  <c r="BU179" i="4"/>
  <c r="AO179" i="4"/>
  <c r="AP179" i="4"/>
  <c r="AW179" i="4"/>
  <c r="BE179" i="4"/>
  <c r="BF179" i="4"/>
  <c r="S179" i="4"/>
  <c r="U171" i="4"/>
  <c r="AC171" i="4"/>
  <c r="AK171" i="4"/>
  <c r="AS171" i="4"/>
  <c r="BA171" i="4"/>
  <c r="BI171" i="4"/>
  <c r="V171" i="4"/>
  <c r="AD171" i="4"/>
  <c r="AL171" i="4"/>
  <c r="AT171" i="4"/>
  <c r="BB171" i="4"/>
  <c r="BJ171" i="4"/>
  <c r="BQ171" i="4"/>
  <c r="W171" i="4"/>
  <c r="AE171" i="4"/>
  <c r="AM171" i="4"/>
  <c r="AU171" i="4"/>
  <c r="BC171" i="4"/>
  <c r="BK171" i="4"/>
  <c r="BR171" i="4"/>
  <c r="X171" i="4"/>
  <c r="AF171" i="4"/>
  <c r="AN171" i="4"/>
  <c r="AV171" i="4"/>
  <c r="BD171" i="4"/>
  <c r="BL171" i="4"/>
  <c r="BS171" i="4"/>
  <c r="Z171" i="4"/>
  <c r="AH171" i="4"/>
  <c r="AP171" i="4"/>
  <c r="AX171" i="4"/>
  <c r="BF171" i="4"/>
  <c r="BN171" i="4"/>
  <c r="BU171" i="4"/>
  <c r="AB171" i="4"/>
  <c r="AY171" i="4"/>
  <c r="BT171" i="4"/>
  <c r="AG171" i="4"/>
  <c r="AZ171" i="4"/>
  <c r="AJ171" i="4"/>
  <c r="BG171" i="4"/>
  <c r="AO171" i="4"/>
  <c r="BH171" i="4"/>
  <c r="T171" i="4"/>
  <c r="AQ171" i="4"/>
  <c r="BM171" i="4"/>
  <c r="AI171" i="4"/>
  <c r="AR171" i="4"/>
  <c r="AW171" i="4"/>
  <c r="BE171" i="4"/>
  <c r="BO171" i="4"/>
  <c r="BP171" i="4"/>
  <c r="Y171" i="4"/>
  <c r="AA171" i="4"/>
  <c r="S171" i="4"/>
  <c r="U163" i="4"/>
  <c r="AC163" i="4"/>
  <c r="AK163" i="4"/>
  <c r="AS163" i="4"/>
  <c r="BA163" i="4"/>
  <c r="BI163" i="4"/>
  <c r="V163" i="4"/>
  <c r="AD163" i="4"/>
  <c r="AL163" i="4"/>
  <c r="AT163" i="4"/>
  <c r="BB163" i="4"/>
  <c r="BJ163" i="4"/>
  <c r="BQ163" i="4"/>
  <c r="W163" i="4"/>
  <c r="AE163" i="4"/>
  <c r="AM163" i="4"/>
  <c r="AU163" i="4"/>
  <c r="BC163" i="4"/>
  <c r="BK163" i="4"/>
  <c r="BR163" i="4"/>
  <c r="X163" i="4"/>
  <c r="AF163" i="4"/>
  <c r="AN163" i="4"/>
  <c r="AV163" i="4"/>
  <c r="BD163" i="4"/>
  <c r="BL163" i="4"/>
  <c r="BS163" i="4"/>
  <c r="Z163" i="4"/>
  <c r="AH163" i="4"/>
  <c r="AP163" i="4"/>
  <c r="AX163" i="4"/>
  <c r="BF163" i="4"/>
  <c r="BN163" i="4"/>
  <c r="BU163" i="4"/>
  <c r="T163" i="4"/>
  <c r="AQ163" i="4"/>
  <c r="BM163" i="4"/>
  <c r="Y163" i="4"/>
  <c r="AR163" i="4"/>
  <c r="BO163" i="4"/>
  <c r="AA163" i="4"/>
  <c r="AB163" i="4"/>
  <c r="AY163" i="4"/>
  <c r="BT163" i="4"/>
  <c r="AG163" i="4"/>
  <c r="AZ163" i="4"/>
  <c r="AI163" i="4"/>
  <c r="BE163" i="4"/>
  <c r="AJ163" i="4"/>
  <c r="AO163" i="4"/>
  <c r="AW163" i="4"/>
  <c r="BG163" i="4"/>
  <c r="BH163" i="4"/>
  <c r="BP163" i="4"/>
  <c r="S163" i="4"/>
  <c r="U155" i="4"/>
  <c r="AC155" i="4"/>
  <c r="AK155" i="4"/>
  <c r="AS155" i="4"/>
  <c r="BA155" i="4"/>
  <c r="BI155" i="4"/>
  <c r="V155" i="4"/>
  <c r="AD155" i="4"/>
  <c r="AL155" i="4"/>
  <c r="AT155" i="4"/>
  <c r="BB155" i="4"/>
  <c r="BJ155" i="4"/>
  <c r="BQ155" i="4"/>
  <c r="W155" i="4"/>
  <c r="AE155" i="4"/>
  <c r="AM155" i="4"/>
  <c r="AU155" i="4"/>
  <c r="BC155" i="4"/>
  <c r="BK155" i="4"/>
  <c r="BR155" i="4"/>
  <c r="X155" i="4"/>
  <c r="AF155" i="4"/>
  <c r="AN155" i="4"/>
  <c r="AV155" i="4"/>
  <c r="BD155" i="4"/>
  <c r="BL155" i="4"/>
  <c r="BS155" i="4"/>
  <c r="Z155" i="4"/>
  <c r="AH155" i="4"/>
  <c r="AP155" i="4"/>
  <c r="AX155" i="4"/>
  <c r="BF155" i="4"/>
  <c r="BN155" i="4"/>
  <c r="BU155" i="4"/>
  <c r="AI155" i="4"/>
  <c r="BE155" i="4"/>
  <c r="AJ155" i="4"/>
  <c r="BG155" i="4"/>
  <c r="AO155" i="4"/>
  <c r="BH155" i="4"/>
  <c r="T155" i="4"/>
  <c r="AQ155" i="4"/>
  <c r="BM155" i="4"/>
  <c r="Y155" i="4"/>
  <c r="AR155" i="4"/>
  <c r="BO155" i="4"/>
  <c r="AA155" i="4"/>
  <c r="AW155" i="4"/>
  <c r="BP155" i="4"/>
  <c r="AB155" i="4"/>
  <c r="AG155" i="4"/>
  <c r="AY155" i="4"/>
  <c r="AZ155" i="4"/>
  <c r="BT155" i="4"/>
  <c r="S155" i="4"/>
  <c r="Z147" i="4"/>
  <c r="AH147" i="4"/>
  <c r="AP147" i="4"/>
  <c r="AX147" i="4"/>
  <c r="BF147" i="4"/>
  <c r="BN147" i="4"/>
  <c r="BU147" i="4"/>
  <c r="AA147" i="4"/>
  <c r="AI147" i="4"/>
  <c r="AQ147" i="4"/>
  <c r="AY147" i="4"/>
  <c r="BG147" i="4"/>
  <c r="BO147" i="4"/>
  <c r="T147" i="4"/>
  <c r="AB147" i="4"/>
  <c r="AJ147" i="4"/>
  <c r="AR147" i="4"/>
  <c r="AZ147" i="4"/>
  <c r="BH147" i="4"/>
  <c r="BP147" i="4"/>
  <c r="V147" i="4"/>
  <c r="AD147" i="4"/>
  <c r="AL147" i="4"/>
  <c r="AT147" i="4"/>
  <c r="BB147" i="4"/>
  <c r="BJ147" i="4"/>
  <c r="BQ147" i="4"/>
  <c r="X147" i="4"/>
  <c r="AN147" i="4"/>
  <c r="BD147" i="4"/>
  <c r="BS147" i="4"/>
  <c r="Y147" i="4"/>
  <c r="AO147" i="4"/>
  <c r="BE147" i="4"/>
  <c r="BT147" i="4"/>
  <c r="AC147" i="4"/>
  <c r="AS147" i="4"/>
  <c r="BI147" i="4"/>
  <c r="AE147" i="4"/>
  <c r="AU147" i="4"/>
  <c r="BK147" i="4"/>
  <c r="U147" i="4"/>
  <c r="AK147" i="4"/>
  <c r="BA147" i="4"/>
  <c r="W147" i="4"/>
  <c r="AM147" i="4"/>
  <c r="BC147" i="4"/>
  <c r="BR147" i="4"/>
  <c r="AG147" i="4"/>
  <c r="AV147" i="4"/>
  <c r="AW147" i="4"/>
  <c r="BL147" i="4"/>
  <c r="BM147" i="4"/>
  <c r="AF147" i="4"/>
  <c r="S147" i="4"/>
  <c r="Z139" i="4"/>
  <c r="AH139" i="4"/>
  <c r="AP139" i="4"/>
  <c r="AX139" i="4"/>
  <c r="BF139" i="4"/>
  <c r="BN139" i="4"/>
  <c r="BU139" i="4"/>
  <c r="AA139" i="4"/>
  <c r="AI139" i="4"/>
  <c r="AQ139" i="4"/>
  <c r="AY139" i="4"/>
  <c r="BG139" i="4"/>
  <c r="BO139" i="4"/>
  <c r="T139" i="4"/>
  <c r="AB139" i="4"/>
  <c r="AJ139" i="4"/>
  <c r="AR139" i="4"/>
  <c r="AZ139" i="4"/>
  <c r="BH139" i="4"/>
  <c r="BP139" i="4"/>
  <c r="V139" i="4"/>
  <c r="AD139" i="4"/>
  <c r="AL139" i="4"/>
  <c r="AT139" i="4"/>
  <c r="BB139" i="4"/>
  <c r="BJ139" i="4"/>
  <c r="BQ139" i="4"/>
  <c r="AF139" i="4"/>
  <c r="AV139" i="4"/>
  <c r="BL139" i="4"/>
  <c r="AG139" i="4"/>
  <c r="AW139" i="4"/>
  <c r="BM139" i="4"/>
  <c r="U139" i="4"/>
  <c r="AK139" i="4"/>
  <c r="BA139" i="4"/>
  <c r="W139" i="4"/>
  <c r="AM139" i="4"/>
  <c r="BC139" i="4"/>
  <c r="BR139" i="4"/>
  <c r="AC139" i="4"/>
  <c r="AS139" i="4"/>
  <c r="BI139" i="4"/>
  <c r="AE139" i="4"/>
  <c r="AU139" i="4"/>
  <c r="BK139" i="4"/>
  <c r="Y139" i="4"/>
  <c r="AN139" i="4"/>
  <c r="AO139" i="4"/>
  <c r="BD139" i="4"/>
  <c r="BE139" i="4"/>
  <c r="BS139" i="4"/>
  <c r="X139" i="4"/>
  <c r="BT139" i="4"/>
  <c r="S139" i="4"/>
  <c r="Z123" i="4"/>
  <c r="AH123" i="4"/>
  <c r="AP123" i="4"/>
  <c r="AX123" i="4"/>
  <c r="BF123" i="4"/>
  <c r="BN123" i="4"/>
  <c r="BU123" i="4"/>
  <c r="AA123" i="4"/>
  <c r="AI123" i="4"/>
  <c r="AQ123" i="4"/>
  <c r="AY123" i="4"/>
  <c r="BG123" i="4"/>
  <c r="BO123" i="4"/>
  <c r="T123" i="4"/>
  <c r="AB123" i="4"/>
  <c r="AJ123" i="4"/>
  <c r="AR123" i="4"/>
  <c r="AZ123" i="4"/>
  <c r="BH123" i="4"/>
  <c r="BP123" i="4"/>
  <c r="U123" i="4"/>
  <c r="AC123" i="4"/>
  <c r="AK123" i="4"/>
  <c r="AS123" i="4"/>
  <c r="BA123" i="4"/>
  <c r="BI123" i="4"/>
  <c r="V123" i="4"/>
  <c r="AD123" i="4"/>
  <c r="AL123" i="4"/>
  <c r="AT123" i="4"/>
  <c r="BB123" i="4"/>
  <c r="BJ123" i="4"/>
  <c r="BQ123" i="4"/>
  <c r="X123" i="4"/>
  <c r="AF123" i="4"/>
  <c r="AN123" i="4"/>
  <c r="AV123" i="4"/>
  <c r="BD123" i="4"/>
  <c r="BL123" i="4"/>
  <c r="BS123" i="4"/>
  <c r="AU123" i="4"/>
  <c r="AW123" i="4"/>
  <c r="W123" i="4"/>
  <c r="BC123" i="4"/>
  <c r="AE123" i="4"/>
  <c r="BK123" i="4"/>
  <c r="AM123" i="4"/>
  <c r="AO123" i="4"/>
  <c r="BE123" i="4"/>
  <c r="BM123" i="4"/>
  <c r="Y123" i="4"/>
  <c r="AG123" i="4"/>
  <c r="BR123" i="4"/>
  <c r="BT123" i="4"/>
  <c r="S123" i="4"/>
  <c r="X115" i="4"/>
  <c r="AF115" i="4"/>
  <c r="AN115" i="4"/>
  <c r="AV115" i="4"/>
  <c r="BD115" i="4"/>
  <c r="BL115" i="4"/>
  <c r="BS115" i="4"/>
  <c r="Y115" i="4"/>
  <c r="AG115" i="4"/>
  <c r="AO115" i="4"/>
  <c r="AW115" i="4"/>
  <c r="BE115" i="4"/>
  <c r="BM115" i="4"/>
  <c r="BT115" i="4"/>
  <c r="Z115" i="4"/>
  <c r="AH115" i="4"/>
  <c r="AP115" i="4"/>
  <c r="AX115" i="4"/>
  <c r="BF115" i="4"/>
  <c r="BN115" i="4"/>
  <c r="BU115" i="4"/>
  <c r="U115" i="4"/>
  <c r="AI115" i="4"/>
  <c r="AT115" i="4"/>
  <c r="BH115" i="4"/>
  <c r="BR115" i="4"/>
  <c r="V115" i="4"/>
  <c r="AJ115" i="4"/>
  <c r="AU115" i="4"/>
  <c r="BI115" i="4"/>
  <c r="W115" i="4"/>
  <c r="AK115" i="4"/>
  <c r="AY115" i="4"/>
  <c r="BJ115" i="4"/>
  <c r="AA115" i="4"/>
  <c r="AL115" i="4"/>
  <c r="AZ115" i="4"/>
  <c r="BK115" i="4"/>
  <c r="AB115" i="4"/>
  <c r="AM115" i="4"/>
  <c r="BA115" i="4"/>
  <c r="BO115" i="4"/>
  <c r="AD115" i="4"/>
  <c r="AR115" i="4"/>
  <c r="BC115" i="4"/>
  <c r="AQ115" i="4"/>
  <c r="AS115" i="4"/>
  <c r="BB115" i="4"/>
  <c r="BP115" i="4"/>
  <c r="AC115" i="4"/>
  <c r="AE115" i="4"/>
  <c r="BG115" i="4"/>
  <c r="BQ115" i="4"/>
  <c r="T115" i="4"/>
  <c r="S115" i="4"/>
  <c r="U126" i="4"/>
  <c r="AC126" i="4"/>
  <c r="AK126" i="4"/>
  <c r="AS126" i="4"/>
  <c r="BA126" i="4"/>
  <c r="BI126" i="4"/>
  <c r="V126" i="4"/>
  <c r="AD126" i="4"/>
  <c r="AL126" i="4"/>
  <c r="AT126" i="4"/>
  <c r="BB126" i="4"/>
  <c r="BJ126" i="4"/>
  <c r="BQ126" i="4"/>
  <c r="W126" i="4"/>
  <c r="AE126" i="4"/>
  <c r="AM126" i="4"/>
  <c r="AU126" i="4"/>
  <c r="BC126" i="4"/>
  <c r="BK126" i="4"/>
  <c r="BR126" i="4"/>
  <c r="X126" i="4"/>
  <c r="AF126" i="4"/>
  <c r="AN126" i="4"/>
  <c r="AV126" i="4"/>
  <c r="BD126" i="4"/>
  <c r="BL126" i="4"/>
  <c r="BS126" i="4"/>
  <c r="Y126" i="4"/>
  <c r="AG126" i="4"/>
  <c r="AO126" i="4"/>
  <c r="AW126" i="4"/>
  <c r="BE126" i="4"/>
  <c r="BM126" i="4"/>
  <c r="BT126" i="4"/>
  <c r="AA126" i="4"/>
  <c r="AI126" i="4"/>
  <c r="AQ126" i="4"/>
  <c r="AY126" i="4"/>
  <c r="BG126" i="4"/>
  <c r="BO126" i="4"/>
  <c r="AP126" i="4"/>
  <c r="BU126" i="4"/>
  <c r="AR126" i="4"/>
  <c r="AX126" i="4"/>
  <c r="Z126" i="4"/>
  <c r="BF126" i="4"/>
  <c r="BN126" i="4"/>
  <c r="BP126" i="4"/>
  <c r="T126" i="4"/>
  <c r="AB126" i="4"/>
  <c r="AZ126" i="4"/>
  <c r="BH126" i="4"/>
  <c r="AJ126" i="4"/>
  <c r="AH126" i="4"/>
  <c r="S126" i="4"/>
  <c r="AA90" i="4"/>
  <c r="AI90" i="4"/>
  <c r="AQ90" i="4"/>
  <c r="AY90" i="4"/>
  <c r="BG90" i="4"/>
  <c r="BO90" i="4"/>
  <c r="W90" i="4"/>
  <c r="AE90" i="4"/>
  <c r="AM90" i="4"/>
  <c r="AU90" i="4"/>
  <c r="BC90" i="4"/>
  <c r="BK90" i="4"/>
  <c r="BR90" i="4"/>
  <c r="T90" i="4"/>
  <c r="AD90" i="4"/>
  <c r="AO90" i="4"/>
  <c r="AZ90" i="4"/>
  <c r="BJ90" i="4"/>
  <c r="BT90" i="4"/>
  <c r="U90" i="4"/>
  <c r="AF90" i="4"/>
  <c r="AP90" i="4"/>
  <c r="BA90" i="4"/>
  <c r="BL90" i="4"/>
  <c r="BU90" i="4"/>
  <c r="V90" i="4"/>
  <c r="AG90" i="4"/>
  <c r="AR90" i="4"/>
  <c r="BB90" i="4"/>
  <c r="BM90" i="4"/>
  <c r="Y90" i="4"/>
  <c r="AJ90" i="4"/>
  <c r="AT90" i="4"/>
  <c r="BE90" i="4"/>
  <c r="BP90" i="4"/>
  <c r="Z90" i="4"/>
  <c r="AK90" i="4"/>
  <c r="AV90" i="4"/>
  <c r="BF90" i="4"/>
  <c r="AW90" i="4"/>
  <c r="X90" i="4"/>
  <c r="AX90" i="4"/>
  <c r="AB90" i="4"/>
  <c r="BD90" i="4"/>
  <c r="AC90" i="4"/>
  <c r="BH90" i="4"/>
  <c r="AH90" i="4"/>
  <c r="BI90" i="4"/>
  <c r="AL90" i="4"/>
  <c r="AN90" i="4"/>
  <c r="AS90" i="4"/>
  <c r="BQ90" i="4"/>
  <c r="BN90" i="4"/>
  <c r="BS90" i="4"/>
  <c r="S90" i="4"/>
  <c r="Y82" i="4"/>
  <c r="AG82" i="4"/>
  <c r="AO82" i="4"/>
  <c r="AW82" i="4"/>
  <c r="BE82" i="4"/>
  <c r="BM82" i="4"/>
  <c r="BT82" i="4"/>
  <c r="AA82" i="4"/>
  <c r="AI82" i="4"/>
  <c r="AQ82" i="4"/>
  <c r="AY82" i="4"/>
  <c r="BG82" i="4"/>
  <c r="BO82" i="4"/>
  <c r="T82" i="4"/>
  <c r="V82" i="4"/>
  <c r="AD82" i="4"/>
  <c r="AL82" i="4"/>
  <c r="AT82" i="4"/>
  <c r="BB82" i="4"/>
  <c r="BJ82" i="4"/>
  <c r="BQ82" i="4"/>
  <c r="W82" i="4"/>
  <c r="AE82" i="4"/>
  <c r="AM82" i="4"/>
  <c r="AU82" i="4"/>
  <c r="BC82" i="4"/>
  <c r="BK82" i="4"/>
  <c r="BR82" i="4"/>
  <c r="Z82" i="4"/>
  <c r="AP82" i="4"/>
  <c r="BF82" i="4"/>
  <c r="BU82" i="4"/>
  <c r="AB82" i="4"/>
  <c r="AR82" i="4"/>
  <c r="BH82" i="4"/>
  <c r="AC82" i="4"/>
  <c r="AS82" i="4"/>
  <c r="BI82" i="4"/>
  <c r="AH82" i="4"/>
  <c r="AX82" i="4"/>
  <c r="BN82" i="4"/>
  <c r="AJ82" i="4"/>
  <c r="AZ82" i="4"/>
  <c r="BP82" i="4"/>
  <c r="AV82" i="4"/>
  <c r="BA82" i="4"/>
  <c r="BD82" i="4"/>
  <c r="U82" i="4"/>
  <c r="BL82" i="4"/>
  <c r="X82" i="4"/>
  <c r="AF82" i="4"/>
  <c r="AK82" i="4"/>
  <c r="AN82" i="4"/>
  <c r="BS82" i="4"/>
  <c r="S82" i="4"/>
  <c r="X106" i="4"/>
  <c r="AF106" i="4"/>
  <c r="AN106" i="4"/>
  <c r="AV106" i="4"/>
  <c r="BD106" i="4"/>
  <c r="Y106" i="4"/>
  <c r="AG106" i="4"/>
  <c r="AO106" i="4"/>
  <c r="AW106" i="4"/>
  <c r="BE106" i="4"/>
  <c r="U106" i="4"/>
  <c r="AE106" i="4"/>
  <c r="AQ106" i="4"/>
  <c r="BA106" i="4"/>
  <c r="BK106" i="4"/>
  <c r="BR106" i="4"/>
  <c r="V106" i="4"/>
  <c r="AH106" i="4"/>
  <c r="AR106" i="4"/>
  <c r="BB106" i="4"/>
  <c r="BL106" i="4"/>
  <c r="BS106" i="4"/>
  <c r="W106" i="4"/>
  <c r="AI106" i="4"/>
  <c r="AS106" i="4"/>
  <c r="BC106" i="4"/>
  <c r="BM106" i="4"/>
  <c r="BT106" i="4"/>
  <c r="AK106" i="4"/>
  <c r="AZ106" i="4"/>
  <c r="BP106" i="4"/>
  <c r="T106" i="4"/>
  <c r="AL106" i="4"/>
  <c r="BF106" i="4"/>
  <c r="Z106" i="4"/>
  <c r="AM106" i="4"/>
  <c r="BG106" i="4"/>
  <c r="BQ106" i="4"/>
  <c r="AA106" i="4"/>
  <c r="AP106" i="4"/>
  <c r="BH106" i="4"/>
  <c r="BU106" i="4"/>
  <c r="AB106" i="4"/>
  <c r="AT106" i="4"/>
  <c r="BI106" i="4"/>
  <c r="AD106" i="4"/>
  <c r="AX106" i="4"/>
  <c r="BN106" i="4"/>
  <c r="AC106" i="4"/>
  <c r="AU106" i="4"/>
  <c r="AJ106" i="4"/>
  <c r="AY106" i="4"/>
  <c r="BJ106" i="4"/>
  <c r="BO106" i="4"/>
  <c r="S106" i="4"/>
  <c r="W98" i="4"/>
  <c r="AE98" i="4"/>
  <c r="AM98" i="4"/>
  <c r="AU98" i="4"/>
  <c r="BC98" i="4"/>
  <c r="BK98" i="4"/>
  <c r="BR98" i="4"/>
  <c r="X98" i="4"/>
  <c r="AF98" i="4"/>
  <c r="AN98" i="4"/>
  <c r="AV98" i="4"/>
  <c r="BD98" i="4"/>
  <c r="BL98" i="4"/>
  <c r="BS98" i="4"/>
  <c r="Y98" i="4"/>
  <c r="AG98" i="4"/>
  <c r="AO98" i="4"/>
  <c r="AW98" i="4"/>
  <c r="BE98" i="4"/>
  <c r="BM98" i="4"/>
  <c r="BT98" i="4"/>
  <c r="AA98" i="4"/>
  <c r="AI98" i="4"/>
  <c r="AQ98" i="4"/>
  <c r="AY98" i="4"/>
  <c r="BG98" i="4"/>
  <c r="BO98" i="4"/>
  <c r="T98" i="4"/>
  <c r="AB98" i="4"/>
  <c r="AJ98" i="4"/>
  <c r="AR98" i="4"/>
  <c r="AZ98" i="4"/>
  <c r="BH98" i="4"/>
  <c r="BP98" i="4"/>
  <c r="Z98" i="4"/>
  <c r="AT98" i="4"/>
  <c r="AC98" i="4"/>
  <c r="AX98" i="4"/>
  <c r="BQ98" i="4"/>
  <c r="AD98" i="4"/>
  <c r="BA98" i="4"/>
  <c r="BU98" i="4"/>
  <c r="U98" i="4"/>
  <c r="BF98" i="4"/>
  <c r="V98" i="4"/>
  <c r="BI98" i="4"/>
  <c r="AH98" i="4"/>
  <c r="BJ98" i="4"/>
  <c r="AK98" i="4"/>
  <c r="BN98" i="4"/>
  <c r="AL98" i="4"/>
  <c r="AS98" i="4"/>
  <c r="AP98" i="4"/>
  <c r="BB98" i="4"/>
  <c r="S98" i="4"/>
  <c r="Z75" i="4"/>
  <c r="AH75" i="4"/>
  <c r="AP75" i="4"/>
  <c r="AX75" i="4"/>
  <c r="BF75" i="4"/>
  <c r="BN75" i="4"/>
  <c r="BU75" i="4"/>
  <c r="T75" i="4"/>
  <c r="AB75" i="4"/>
  <c r="AJ75" i="4"/>
  <c r="AR75" i="4"/>
  <c r="AZ75" i="4"/>
  <c r="BH75" i="4"/>
  <c r="BP75" i="4"/>
  <c r="U75" i="4"/>
  <c r="AC75" i="4"/>
  <c r="AK75" i="4"/>
  <c r="AS75" i="4"/>
  <c r="BA75" i="4"/>
  <c r="BI75" i="4"/>
  <c r="W75" i="4"/>
  <c r="AE75" i="4"/>
  <c r="AM75" i="4"/>
  <c r="AU75" i="4"/>
  <c r="BC75" i="4"/>
  <c r="BK75" i="4"/>
  <c r="BR75" i="4"/>
  <c r="X75" i="4"/>
  <c r="AF75" i="4"/>
  <c r="AN75" i="4"/>
  <c r="AV75" i="4"/>
  <c r="BD75" i="4"/>
  <c r="BL75" i="4"/>
  <c r="BS75" i="4"/>
  <c r="AA75" i="4"/>
  <c r="AW75" i="4"/>
  <c r="BQ75" i="4"/>
  <c r="AD75" i="4"/>
  <c r="AY75" i="4"/>
  <c r="BT75" i="4"/>
  <c r="AG75" i="4"/>
  <c r="BB75" i="4"/>
  <c r="AL75" i="4"/>
  <c r="BG75" i="4"/>
  <c r="AO75" i="4"/>
  <c r="BJ75" i="4"/>
  <c r="AQ75" i="4"/>
  <c r="AT75" i="4"/>
  <c r="BE75" i="4"/>
  <c r="BM75" i="4"/>
  <c r="BO75" i="4"/>
  <c r="V75" i="4"/>
  <c r="AI75" i="4"/>
  <c r="Y75" i="4"/>
  <c r="S75" i="4"/>
  <c r="Y67" i="4"/>
  <c r="AG67" i="4"/>
  <c r="AO67" i="4"/>
  <c r="AW67" i="4"/>
  <c r="BE67" i="4"/>
  <c r="BM67" i="4"/>
  <c r="BT67" i="4"/>
  <c r="Z67" i="4"/>
  <c r="AH67" i="4"/>
  <c r="AP67" i="4"/>
  <c r="AX67" i="4"/>
  <c r="BF67" i="4"/>
  <c r="BN67" i="4"/>
  <c r="BU67" i="4"/>
  <c r="AA67" i="4"/>
  <c r="AI67" i="4"/>
  <c r="AQ67" i="4"/>
  <c r="AY67" i="4"/>
  <c r="BG67" i="4"/>
  <c r="BO67" i="4"/>
  <c r="T67" i="4"/>
  <c r="AB67" i="4"/>
  <c r="AJ67" i="4"/>
  <c r="AR67" i="4"/>
  <c r="AZ67" i="4"/>
  <c r="BH67" i="4"/>
  <c r="BP67" i="4"/>
  <c r="U67" i="4"/>
  <c r="AC67" i="4"/>
  <c r="AK67" i="4"/>
  <c r="AS67" i="4"/>
  <c r="BA67" i="4"/>
  <c r="BI67" i="4"/>
  <c r="W67" i="4"/>
  <c r="AE67" i="4"/>
  <c r="AM67" i="4"/>
  <c r="AU67" i="4"/>
  <c r="BC67" i="4"/>
  <c r="BK67" i="4"/>
  <c r="BR67" i="4"/>
  <c r="AT67" i="4"/>
  <c r="V67" i="4"/>
  <c r="BB67" i="4"/>
  <c r="X67" i="4"/>
  <c r="BD67" i="4"/>
  <c r="AF67" i="4"/>
  <c r="BL67" i="4"/>
  <c r="AL67" i="4"/>
  <c r="BQ67" i="4"/>
  <c r="AD67" i="4"/>
  <c r="AV67" i="4"/>
  <c r="BJ67" i="4"/>
  <c r="BS67" i="4"/>
  <c r="AN67" i="4"/>
  <c r="S67" i="4"/>
  <c r="Y59" i="4"/>
  <c r="AG59" i="4"/>
  <c r="AO59" i="4"/>
  <c r="AW59" i="4"/>
  <c r="BE59" i="4"/>
  <c r="BM59" i="4"/>
  <c r="BT59" i="4"/>
  <c r="Z59" i="4"/>
  <c r="AH59" i="4"/>
  <c r="AP59" i="4"/>
  <c r="AX59" i="4"/>
  <c r="BF59" i="4"/>
  <c r="BN59" i="4"/>
  <c r="BU59" i="4"/>
  <c r="AA59" i="4"/>
  <c r="AI59" i="4"/>
  <c r="AQ59" i="4"/>
  <c r="AY59" i="4"/>
  <c r="BG59" i="4"/>
  <c r="BO59" i="4"/>
  <c r="T59" i="4"/>
  <c r="AB59" i="4"/>
  <c r="AJ59" i="4"/>
  <c r="AR59" i="4"/>
  <c r="AZ59" i="4"/>
  <c r="BH59" i="4"/>
  <c r="BP59" i="4"/>
  <c r="U59" i="4"/>
  <c r="AC59" i="4"/>
  <c r="AK59" i="4"/>
  <c r="AS59" i="4"/>
  <c r="BA59" i="4"/>
  <c r="BI59" i="4"/>
  <c r="W59" i="4"/>
  <c r="AE59" i="4"/>
  <c r="AM59" i="4"/>
  <c r="AU59" i="4"/>
  <c r="BC59" i="4"/>
  <c r="BK59" i="4"/>
  <c r="BR59" i="4"/>
  <c r="AL59" i="4"/>
  <c r="BQ59" i="4"/>
  <c r="AN59" i="4"/>
  <c r="BS59" i="4"/>
  <c r="AT59" i="4"/>
  <c r="AV59" i="4"/>
  <c r="V59" i="4"/>
  <c r="BB59" i="4"/>
  <c r="X59" i="4"/>
  <c r="BD59" i="4"/>
  <c r="AD59" i="4"/>
  <c r="BJ59" i="4"/>
  <c r="BL59" i="4"/>
  <c r="AF59" i="4"/>
  <c r="S59" i="4"/>
  <c r="U51" i="4"/>
  <c r="AC51" i="4"/>
  <c r="AK51" i="4"/>
  <c r="AS51" i="4"/>
  <c r="BA51" i="4"/>
  <c r="BI51" i="4"/>
  <c r="V51" i="4"/>
  <c r="AD51" i="4"/>
  <c r="AL51" i="4"/>
  <c r="AT51" i="4"/>
  <c r="BB51" i="4"/>
  <c r="BJ51" i="4"/>
  <c r="BQ51" i="4"/>
  <c r="W51" i="4"/>
  <c r="AE51" i="4"/>
  <c r="AM51" i="4"/>
  <c r="AU51" i="4"/>
  <c r="BC51" i="4"/>
  <c r="BK51" i="4"/>
  <c r="BR51" i="4"/>
  <c r="X51" i="4"/>
  <c r="AF51" i="4"/>
  <c r="AN51" i="4"/>
  <c r="AV51" i="4"/>
  <c r="BD51" i="4"/>
  <c r="BL51" i="4"/>
  <c r="BS51" i="4"/>
  <c r="Y51" i="4"/>
  <c r="AG51" i="4"/>
  <c r="AO51" i="4"/>
  <c r="AW51" i="4"/>
  <c r="BE51" i="4"/>
  <c r="BM51" i="4"/>
  <c r="AA51" i="4"/>
  <c r="AI51" i="4"/>
  <c r="AQ51" i="4"/>
  <c r="AY51" i="4"/>
  <c r="BG51" i="4"/>
  <c r="BO51" i="4"/>
  <c r="AH51" i="4"/>
  <c r="BN51" i="4"/>
  <c r="AJ51" i="4"/>
  <c r="BP51" i="4"/>
  <c r="AP51" i="4"/>
  <c r="BT51" i="4"/>
  <c r="AR51" i="4"/>
  <c r="BU51" i="4"/>
  <c r="AX51" i="4"/>
  <c r="Z51" i="4"/>
  <c r="BF51" i="4"/>
  <c r="T51" i="4"/>
  <c r="AB51" i="4"/>
  <c r="AZ51" i="4"/>
  <c r="BH51" i="4"/>
  <c r="S51" i="4"/>
  <c r="T43" i="4"/>
  <c r="AB43" i="4"/>
  <c r="AJ43" i="4"/>
  <c r="AR43" i="4"/>
  <c r="AZ43" i="4"/>
  <c r="BH43" i="4"/>
  <c r="BP43" i="4"/>
  <c r="U43" i="4"/>
  <c r="AC43" i="4"/>
  <c r="AK43" i="4"/>
  <c r="AS43" i="4"/>
  <c r="BA43" i="4"/>
  <c r="BI43" i="4"/>
  <c r="W43" i="4"/>
  <c r="AE43" i="4"/>
  <c r="AM43" i="4"/>
  <c r="AU43" i="4"/>
  <c r="BC43" i="4"/>
  <c r="BK43" i="4"/>
  <c r="BR43" i="4"/>
  <c r="X43" i="4"/>
  <c r="AF43" i="4"/>
  <c r="AN43" i="4"/>
  <c r="AV43" i="4"/>
  <c r="BD43" i="4"/>
  <c r="BL43" i="4"/>
  <c r="BS43" i="4"/>
  <c r="AA43" i="4"/>
  <c r="AQ43" i="4"/>
  <c r="BG43" i="4"/>
  <c r="AD43" i="4"/>
  <c r="AT43" i="4"/>
  <c r="BJ43" i="4"/>
  <c r="AG43" i="4"/>
  <c r="AW43" i="4"/>
  <c r="BM43" i="4"/>
  <c r="AH43" i="4"/>
  <c r="AX43" i="4"/>
  <c r="BN43" i="4"/>
  <c r="AI43" i="4"/>
  <c r="AY43" i="4"/>
  <c r="BO43" i="4"/>
  <c r="Y43" i="4"/>
  <c r="AO43" i="4"/>
  <c r="BE43" i="4"/>
  <c r="BT43" i="4"/>
  <c r="V43" i="4"/>
  <c r="Z43" i="4"/>
  <c r="AL43" i="4"/>
  <c r="AP43" i="4"/>
  <c r="BB43" i="4"/>
  <c r="BQ43" i="4"/>
  <c r="BF43" i="4"/>
  <c r="BU43" i="4"/>
  <c r="S43" i="4"/>
  <c r="U35" i="4"/>
  <c r="AC35" i="4"/>
  <c r="AK35" i="4"/>
  <c r="AS35" i="4"/>
  <c r="BA35" i="4"/>
  <c r="BI35" i="4"/>
  <c r="V35" i="4"/>
  <c r="AD35" i="4"/>
  <c r="AL35" i="4"/>
  <c r="AT35" i="4"/>
  <c r="BB35" i="4"/>
  <c r="BJ35" i="4"/>
  <c r="BQ35" i="4"/>
  <c r="X35" i="4"/>
  <c r="AF35" i="4"/>
  <c r="AN35" i="4"/>
  <c r="AV35" i="4"/>
  <c r="BD35" i="4"/>
  <c r="BL35" i="4"/>
  <c r="BS35" i="4"/>
  <c r="Y35" i="4"/>
  <c r="AG35" i="4"/>
  <c r="AO35" i="4"/>
  <c r="AW35" i="4"/>
  <c r="BE35" i="4"/>
  <c r="BM35" i="4"/>
  <c r="BT35" i="4"/>
  <c r="AE35" i="4"/>
  <c r="AU35" i="4"/>
  <c r="BK35" i="4"/>
  <c r="AH35" i="4"/>
  <c r="AX35" i="4"/>
  <c r="BN35" i="4"/>
  <c r="T35" i="4"/>
  <c r="AJ35" i="4"/>
  <c r="AZ35" i="4"/>
  <c r="BP35" i="4"/>
  <c r="W35" i="4"/>
  <c r="AM35" i="4"/>
  <c r="BC35" i="4"/>
  <c r="BR35" i="4"/>
  <c r="AR35" i="4"/>
  <c r="AY35" i="4"/>
  <c r="Z35" i="4"/>
  <c r="BF35" i="4"/>
  <c r="AA35" i="4"/>
  <c r="BG35" i="4"/>
  <c r="AB35" i="4"/>
  <c r="BH35" i="4"/>
  <c r="AP35" i="4"/>
  <c r="BU35" i="4"/>
  <c r="AI35" i="4"/>
  <c r="BO35" i="4"/>
  <c r="AQ35" i="4"/>
  <c r="S35" i="4"/>
  <c r="W27" i="4"/>
  <c r="AE27" i="4"/>
  <c r="AM27" i="4"/>
  <c r="AU27" i="4"/>
  <c r="BC27" i="4"/>
  <c r="BK27" i="4"/>
  <c r="BR27" i="4"/>
  <c r="X27" i="4"/>
  <c r="AF27" i="4"/>
  <c r="AN27" i="4"/>
  <c r="AV27" i="4"/>
  <c r="BD27" i="4"/>
  <c r="BL27" i="4"/>
  <c r="BS27" i="4"/>
  <c r="Y27" i="4"/>
  <c r="AG27" i="4"/>
  <c r="AO27" i="4"/>
  <c r="AW27" i="4"/>
  <c r="BE27" i="4"/>
  <c r="BM27" i="4"/>
  <c r="BT27" i="4"/>
  <c r="U27" i="4"/>
  <c r="AI27" i="4"/>
  <c r="AT27" i="4"/>
  <c r="BH27" i="4"/>
  <c r="BU27" i="4"/>
  <c r="V27" i="4"/>
  <c r="AJ27" i="4"/>
  <c r="AX27" i="4"/>
  <c r="BI27" i="4"/>
  <c r="Z27" i="4"/>
  <c r="AK27" i="4"/>
  <c r="AY27" i="4"/>
  <c r="BJ27" i="4"/>
  <c r="AL27" i="4"/>
  <c r="BF27" i="4"/>
  <c r="AP27" i="4"/>
  <c r="BG27" i="4"/>
  <c r="AA27" i="4"/>
  <c r="AR27" i="4"/>
  <c r="BO27" i="4"/>
  <c r="AB27" i="4"/>
  <c r="AS27" i="4"/>
  <c r="BP27" i="4"/>
  <c r="AQ27" i="4"/>
  <c r="AZ27" i="4"/>
  <c r="BB27" i="4"/>
  <c r="T27" i="4"/>
  <c r="BN27" i="4"/>
  <c r="AC27" i="4"/>
  <c r="AD27" i="4"/>
  <c r="AH27" i="4"/>
  <c r="BA27" i="4"/>
  <c r="BQ27" i="4"/>
  <c r="S27" i="4"/>
  <c r="Z19" i="4"/>
  <c r="AH19" i="4"/>
  <c r="AP19" i="4"/>
  <c r="AX19" i="4"/>
  <c r="BF19" i="4"/>
  <c r="BN19" i="4"/>
  <c r="BU19" i="4"/>
  <c r="U19" i="4"/>
  <c r="AC19" i="4"/>
  <c r="AK19" i="4"/>
  <c r="AS19" i="4"/>
  <c r="BA19" i="4"/>
  <c r="BI19" i="4"/>
  <c r="V19" i="4"/>
  <c r="AD19" i="4"/>
  <c r="AL19" i="4"/>
  <c r="AT19" i="4"/>
  <c r="BB19" i="4"/>
  <c r="BJ19" i="4"/>
  <c r="BQ19" i="4"/>
  <c r="AB19" i="4"/>
  <c r="AO19" i="4"/>
  <c r="BC19" i="4"/>
  <c r="BO19" i="4"/>
  <c r="AE19" i="4"/>
  <c r="AQ19" i="4"/>
  <c r="BD19" i="4"/>
  <c r="BP19" i="4"/>
  <c r="AF19" i="4"/>
  <c r="AR19" i="4"/>
  <c r="BE19" i="4"/>
  <c r="BR19" i="4"/>
  <c r="X19" i="4"/>
  <c r="AU19" i="4"/>
  <c r="BL19" i="4"/>
  <c r="Y19" i="4"/>
  <c r="AV19" i="4"/>
  <c r="BM19" i="4"/>
  <c r="AA19" i="4"/>
  <c r="AW19" i="4"/>
  <c r="BS19" i="4"/>
  <c r="AN19" i="4"/>
  <c r="AY19" i="4"/>
  <c r="W19" i="4"/>
  <c r="BG19" i="4"/>
  <c r="AG19" i="4"/>
  <c r="BH19" i="4"/>
  <c r="T19" i="4"/>
  <c r="AI19" i="4"/>
  <c r="AM19" i="4"/>
  <c r="AZ19" i="4"/>
  <c r="AJ19" i="4"/>
  <c r="BK19" i="4"/>
  <c r="BT19" i="4"/>
  <c r="S19" i="4"/>
  <c r="T11" i="4"/>
  <c r="AB11" i="4"/>
  <c r="AJ11" i="4"/>
  <c r="AR11" i="4"/>
  <c r="AZ11" i="4"/>
  <c r="BH11" i="4"/>
  <c r="BP11" i="4"/>
  <c r="V11" i="4"/>
  <c r="AD11" i="4"/>
  <c r="AL11" i="4"/>
  <c r="AT11" i="4"/>
  <c r="BB11" i="4"/>
  <c r="BJ11" i="4"/>
  <c r="BQ11" i="4"/>
  <c r="W11" i="4"/>
  <c r="AE11" i="4"/>
  <c r="AM11" i="4"/>
  <c r="AU11" i="4"/>
  <c r="BC11" i="4"/>
  <c r="BK11" i="4"/>
  <c r="BR11" i="4"/>
  <c r="X11" i="4"/>
  <c r="AF11" i="4"/>
  <c r="AN11" i="4"/>
  <c r="AV11" i="4"/>
  <c r="BD11" i="4"/>
  <c r="BL11" i="4"/>
  <c r="BS11" i="4"/>
  <c r="Y11" i="4"/>
  <c r="AG11" i="4"/>
  <c r="AO11" i="4"/>
  <c r="AW11" i="4"/>
  <c r="BE11" i="4"/>
  <c r="BM11" i="4"/>
  <c r="BT11" i="4"/>
  <c r="Z11" i="4"/>
  <c r="AH11" i="4"/>
  <c r="AP11" i="4"/>
  <c r="AX11" i="4"/>
  <c r="BF11" i="4"/>
  <c r="BN11" i="4"/>
  <c r="BU11" i="4"/>
  <c r="AI11" i="4"/>
  <c r="BO11" i="4"/>
  <c r="AK11" i="4"/>
  <c r="AS11" i="4"/>
  <c r="AY11" i="4"/>
  <c r="U11" i="4"/>
  <c r="BA11" i="4"/>
  <c r="BG11" i="4"/>
  <c r="BI11" i="4"/>
  <c r="AA11" i="4"/>
  <c r="AC11" i="4"/>
  <c r="AQ11" i="4"/>
  <c r="S11" i="4"/>
  <c r="Y649" i="4"/>
  <c r="AG649" i="4"/>
  <c r="AO649" i="4"/>
  <c r="AW649" i="4"/>
  <c r="BE649" i="4"/>
  <c r="BM649" i="4"/>
  <c r="BT649" i="4"/>
  <c r="Z649" i="4"/>
  <c r="AH649" i="4"/>
  <c r="AP649" i="4"/>
  <c r="AX649" i="4"/>
  <c r="BF649" i="4"/>
  <c r="BN649" i="4"/>
  <c r="AA649" i="4"/>
  <c r="AI649" i="4"/>
  <c r="AQ649" i="4"/>
  <c r="AY649" i="4"/>
  <c r="BG649" i="4"/>
  <c r="BO649" i="4"/>
  <c r="T649" i="4"/>
  <c r="AB649" i="4"/>
  <c r="AJ649" i="4"/>
  <c r="AR649" i="4"/>
  <c r="AZ649" i="4"/>
  <c r="BH649" i="4"/>
  <c r="U649" i="4"/>
  <c r="AC649" i="4"/>
  <c r="AK649" i="4"/>
  <c r="AS649" i="4"/>
  <c r="BA649" i="4"/>
  <c r="BI649" i="4"/>
  <c r="V649" i="4"/>
  <c r="AD649" i="4"/>
  <c r="AL649" i="4"/>
  <c r="AT649" i="4"/>
  <c r="BB649" i="4"/>
  <c r="BJ649" i="4"/>
  <c r="BQ649" i="4"/>
  <c r="AM649" i="4"/>
  <c r="BP649" i="4"/>
  <c r="S649" i="4"/>
  <c r="AN649" i="4"/>
  <c r="BR649" i="4"/>
  <c r="AU649" i="4"/>
  <c r="BS649" i="4"/>
  <c r="AV649" i="4"/>
  <c r="BU649" i="4"/>
  <c r="AF649" i="4"/>
  <c r="W649" i="4"/>
  <c r="BC649" i="4"/>
  <c r="BL649" i="4"/>
  <c r="X649" i="4"/>
  <c r="BD649" i="4"/>
  <c r="AE649" i="4"/>
  <c r="BK649" i="4"/>
  <c r="Y593" i="4"/>
  <c r="AG593" i="4"/>
  <c r="AO593" i="4"/>
  <c r="AW593" i="4"/>
  <c r="BE593" i="4"/>
  <c r="BM593" i="4"/>
  <c r="BT593" i="4"/>
  <c r="Z593" i="4"/>
  <c r="AH593" i="4"/>
  <c r="AP593" i="4"/>
  <c r="AX593" i="4"/>
  <c r="BF593" i="4"/>
  <c r="BN593" i="4"/>
  <c r="BU593" i="4"/>
  <c r="AA593" i="4"/>
  <c r="AI593" i="4"/>
  <c r="AQ593" i="4"/>
  <c r="AY593" i="4"/>
  <c r="BG593" i="4"/>
  <c r="BO593" i="4"/>
  <c r="T593" i="4"/>
  <c r="AB593" i="4"/>
  <c r="AJ593" i="4"/>
  <c r="AR593" i="4"/>
  <c r="AZ593" i="4"/>
  <c r="BH593" i="4"/>
  <c r="BP593" i="4"/>
  <c r="U593" i="4"/>
  <c r="AC593" i="4"/>
  <c r="AK593" i="4"/>
  <c r="AS593" i="4"/>
  <c r="BA593" i="4"/>
  <c r="BI593" i="4"/>
  <c r="V593" i="4"/>
  <c r="AD593" i="4"/>
  <c r="AL593" i="4"/>
  <c r="AT593" i="4"/>
  <c r="BB593" i="4"/>
  <c r="BJ593" i="4"/>
  <c r="BQ593" i="4"/>
  <c r="W593" i="4"/>
  <c r="AE593" i="4"/>
  <c r="AM593" i="4"/>
  <c r="AU593" i="4"/>
  <c r="BC593" i="4"/>
  <c r="BK593" i="4"/>
  <c r="BR593" i="4"/>
  <c r="BS593" i="4"/>
  <c r="S593" i="4"/>
  <c r="X593" i="4"/>
  <c r="AF593" i="4"/>
  <c r="AN593" i="4"/>
  <c r="BL593" i="4"/>
  <c r="AV593" i="4"/>
  <c r="BD593" i="4"/>
  <c r="Y537" i="4"/>
  <c r="AG537" i="4"/>
  <c r="AO537" i="4"/>
  <c r="AW537" i="4"/>
  <c r="BE537" i="4"/>
  <c r="BM537" i="4"/>
  <c r="BT537" i="4"/>
  <c r="Z537" i="4"/>
  <c r="AH537" i="4"/>
  <c r="AP537" i="4"/>
  <c r="AX537" i="4"/>
  <c r="BF537" i="4"/>
  <c r="BN537" i="4"/>
  <c r="BU537" i="4"/>
  <c r="T537" i="4"/>
  <c r="AB537" i="4"/>
  <c r="AJ537" i="4"/>
  <c r="AR537" i="4"/>
  <c r="AZ537" i="4"/>
  <c r="BH537" i="4"/>
  <c r="BP537" i="4"/>
  <c r="U537" i="4"/>
  <c r="AC537" i="4"/>
  <c r="AK537" i="4"/>
  <c r="AS537" i="4"/>
  <c r="BA537" i="4"/>
  <c r="BI537" i="4"/>
  <c r="W537" i="4"/>
  <c r="AE537" i="4"/>
  <c r="AM537" i="4"/>
  <c r="AU537" i="4"/>
  <c r="BC537" i="4"/>
  <c r="BK537" i="4"/>
  <c r="BR537" i="4"/>
  <c r="X537" i="4"/>
  <c r="AT537" i="4"/>
  <c r="BO537" i="4"/>
  <c r="AA537" i="4"/>
  <c r="AV537" i="4"/>
  <c r="BQ537" i="4"/>
  <c r="AD537" i="4"/>
  <c r="AY537" i="4"/>
  <c r="BS537" i="4"/>
  <c r="AF537" i="4"/>
  <c r="BB537" i="4"/>
  <c r="AI537" i="4"/>
  <c r="BD537" i="4"/>
  <c r="AL537" i="4"/>
  <c r="BG537" i="4"/>
  <c r="V537" i="4"/>
  <c r="AN537" i="4"/>
  <c r="AQ537" i="4"/>
  <c r="BJ537" i="4"/>
  <c r="BL537" i="4"/>
  <c r="S537" i="4"/>
  <c r="Y481" i="4"/>
  <c r="AG481" i="4"/>
  <c r="AO481" i="4"/>
  <c r="AW481" i="4"/>
  <c r="BE481" i="4"/>
  <c r="BM481" i="4"/>
  <c r="BT481" i="4"/>
  <c r="Z481" i="4"/>
  <c r="AH481" i="4"/>
  <c r="AP481" i="4"/>
  <c r="AX481" i="4"/>
  <c r="BF481" i="4"/>
  <c r="BN481" i="4"/>
  <c r="BU481" i="4"/>
  <c r="AA481" i="4"/>
  <c r="AI481" i="4"/>
  <c r="AQ481" i="4"/>
  <c r="AY481" i="4"/>
  <c r="BG481" i="4"/>
  <c r="BO481" i="4"/>
  <c r="T481" i="4"/>
  <c r="AB481" i="4"/>
  <c r="AJ481" i="4"/>
  <c r="AR481" i="4"/>
  <c r="AZ481" i="4"/>
  <c r="BH481" i="4"/>
  <c r="BP481" i="4"/>
  <c r="U481" i="4"/>
  <c r="AC481" i="4"/>
  <c r="AK481" i="4"/>
  <c r="AS481" i="4"/>
  <c r="BA481" i="4"/>
  <c r="BI481" i="4"/>
  <c r="W481" i="4"/>
  <c r="AE481" i="4"/>
  <c r="AM481" i="4"/>
  <c r="AU481" i="4"/>
  <c r="BC481" i="4"/>
  <c r="BK481" i="4"/>
  <c r="BR481" i="4"/>
  <c r="AL481" i="4"/>
  <c r="BQ481" i="4"/>
  <c r="AN481" i="4"/>
  <c r="BS481" i="4"/>
  <c r="AT481" i="4"/>
  <c r="AV481" i="4"/>
  <c r="V481" i="4"/>
  <c r="BB481" i="4"/>
  <c r="X481" i="4"/>
  <c r="BD481" i="4"/>
  <c r="AD481" i="4"/>
  <c r="AF481" i="4"/>
  <c r="BJ481" i="4"/>
  <c r="BL481" i="4"/>
  <c r="S481" i="4"/>
  <c r="W417" i="4"/>
  <c r="AE417" i="4"/>
  <c r="AM417" i="4"/>
  <c r="AU417" i="4"/>
  <c r="BC417" i="4"/>
  <c r="BK417" i="4"/>
  <c r="BR417" i="4"/>
  <c r="X417" i="4"/>
  <c r="AF417" i="4"/>
  <c r="AN417" i="4"/>
  <c r="AV417" i="4"/>
  <c r="BD417" i="4"/>
  <c r="BL417" i="4"/>
  <c r="BS417" i="4"/>
  <c r="Y417" i="4"/>
  <c r="AG417" i="4"/>
  <c r="AO417" i="4"/>
  <c r="AW417" i="4"/>
  <c r="BE417" i="4"/>
  <c r="BM417" i="4"/>
  <c r="BT417" i="4"/>
  <c r="Z417" i="4"/>
  <c r="AH417" i="4"/>
  <c r="AP417" i="4"/>
  <c r="AX417" i="4"/>
  <c r="BF417" i="4"/>
  <c r="BN417" i="4"/>
  <c r="BU417" i="4"/>
  <c r="AA417" i="4"/>
  <c r="AI417" i="4"/>
  <c r="AQ417" i="4"/>
  <c r="AY417" i="4"/>
  <c r="BG417" i="4"/>
  <c r="BO417" i="4"/>
  <c r="U417" i="4"/>
  <c r="AC417" i="4"/>
  <c r="AK417" i="4"/>
  <c r="AS417" i="4"/>
  <c r="BA417" i="4"/>
  <c r="BI417" i="4"/>
  <c r="AR417" i="4"/>
  <c r="AT417" i="4"/>
  <c r="T417" i="4"/>
  <c r="AZ417" i="4"/>
  <c r="V417" i="4"/>
  <c r="BB417" i="4"/>
  <c r="AB417" i="4"/>
  <c r="BH417" i="4"/>
  <c r="AJ417" i="4"/>
  <c r="BP417" i="4"/>
  <c r="BJ417" i="4"/>
  <c r="BQ417" i="4"/>
  <c r="AD417" i="4"/>
  <c r="AL417" i="4"/>
  <c r="S417" i="4"/>
  <c r="X356" i="4"/>
  <c r="AF356" i="4"/>
  <c r="AN356" i="4"/>
  <c r="AV356" i="4"/>
  <c r="BD356" i="4"/>
  <c r="BL356" i="4"/>
  <c r="BS356" i="4"/>
  <c r="Y356" i="4"/>
  <c r="AG356" i="4"/>
  <c r="AO356" i="4"/>
  <c r="AW356" i="4"/>
  <c r="BE356" i="4"/>
  <c r="BM356" i="4"/>
  <c r="BT356" i="4"/>
  <c r="Z356" i="4"/>
  <c r="AH356" i="4"/>
  <c r="AP356" i="4"/>
  <c r="AX356" i="4"/>
  <c r="BF356" i="4"/>
  <c r="BN356" i="4"/>
  <c r="BU356" i="4"/>
  <c r="AA356" i="4"/>
  <c r="AI356" i="4"/>
  <c r="AQ356" i="4"/>
  <c r="AY356" i="4"/>
  <c r="BG356" i="4"/>
  <c r="BO356" i="4"/>
  <c r="T356" i="4"/>
  <c r="AB356" i="4"/>
  <c r="AJ356" i="4"/>
  <c r="AR356" i="4"/>
  <c r="AZ356" i="4"/>
  <c r="BH356" i="4"/>
  <c r="BP356" i="4"/>
  <c r="V356" i="4"/>
  <c r="AD356" i="4"/>
  <c r="AL356" i="4"/>
  <c r="AT356" i="4"/>
  <c r="BB356" i="4"/>
  <c r="BJ356" i="4"/>
  <c r="BQ356" i="4"/>
  <c r="AS356" i="4"/>
  <c r="AU356" i="4"/>
  <c r="U356" i="4"/>
  <c r="BA356" i="4"/>
  <c r="W356" i="4"/>
  <c r="BC356" i="4"/>
  <c r="AC356" i="4"/>
  <c r="BI356" i="4"/>
  <c r="AK356" i="4"/>
  <c r="AE356" i="4"/>
  <c r="BK356" i="4"/>
  <c r="AM356" i="4"/>
  <c r="BR356" i="4"/>
  <c r="S356" i="4"/>
  <c r="Y305" i="4"/>
  <c r="AG305" i="4"/>
  <c r="AO305" i="4"/>
  <c r="AW305" i="4"/>
  <c r="BE305" i="4"/>
  <c r="BM305" i="4"/>
  <c r="BT305" i="4"/>
  <c r="Z305" i="4"/>
  <c r="AH305" i="4"/>
  <c r="AP305" i="4"/>
  <c r="AX305" i="4"/>
  <c r="BF305" i="4"/>
  <c r="BN305" i="4"/>
  <c r="AA305" i="4"/>
  <c r="AI305" i="4"/>
  <c r="AQ305" i="4"/>
  <c r="AY305" i="4"/>
  <c r="BG305" i="4"/>
  <c r="BO305" i="4"/>
  <c r="T305" i="4"/>
  <c r="AB305" i="4"/>
  <c r="AJ305" i="4"/>
  <c r="AR305" i="4"/>
  <c r="AZ305" i="4"/>
  <c r="BH305" i="4"/>
  <c r="BP305" i="4"/>
  <c r="U305" i="4"/>
  <c r="AC305" i="4"/>
  <c r="AK305" i="4"/>
  <c r="AS305" i="4"/>
  <c r="BA305" i="4"/>
  <c r="BI305" i="4"/>
  <c r="W305" i="4"/>
  <c r="AE305" i="4"/>
  <c r="AM305" i="4"/>
  <c r="AU305" i="4"/>
  <c r="BC305" i="4"/>
  <c r="BK305" i="4"/>
  <c r="BR305" i="4"/>
  <c r="AD305" i="4"/>
  <c r="BJ305" i="4"/>
  <c r="AF305" i="4"/>
  <c r="BL305" i="4"/>
  <c r="AL305" i="4"/>
  <c r="BQ305" i="4"/>
  <c r="AN305" i="4"/>
  <c r="BS305" i="4"/>
  <c r="AT305" i="4"/>
  <c r="BU305" i="4"/>
  <c r="V305" i="4"/>
  <c r="BB305" i="4"/>
  <c r="X305" i="4"/>
  <c r="AV305" i="4"/>
  <c r="BD305" i="4"/>
  <c r="S305" i="4"/>
  <c r="U239" i="4"/>
  <c r="AC239" i="4"/>
  <c r="AK239" i="4"/>
  <c r="AS239" i="4"/>
  <c r="BA239" i="4"/>
  <c r="BI239" i="4"/>
  <c r="X239" i="4"/>
  <c r="AF239" i="4"/>
  <c r="AN239" i="4"/>
  <c r="AV239" i="4"/>
  <c r="BD239" i="4"/>
  <c r="BL239" i="4"/>
  <c r="BS239" i="4"/>
  <c r="Y239" i="4"/>
  <c r="AG239" i="4"/>
  <c r="AO239" i="4"/>
  <c r="AW239" i="4"/>
  <c r="BE239" i="4"/>
  <c r="BM239" i="4"/>
  <c r="BT239" i="4"/>
  <c r="Z239" i="4"/>
  <c r="AH239" i="4"/>
  <c r="AP239" i="4"/>
  <c r="AX239" i="4"/>
  <c r="BF239" i="4"/>
  <c r="BN239" i="4"/>
  <c r="BU239" i="4"/>
  <c r="AB239" i="4"/>
  <c r="AR239" i="4"/>
  <c r="BH239" i="4"/>
  <c r="AD239" i="4"/>
  <c r="AT239" i="4"/>
  <c r="BJ239" i="4"/>
  <c r="AE239" i="4"/>
  <c r="AU239" i="4"/>
  <c r="BK239" i="4"/>
  <c r="AI239" i="4"/>
  <c r="AY239" i="4"/>
  <c r="BO239" i="4"/>
  <c r="T239" i="4"/>
  <c r="AJ239" i="4"/>
  <c r="AZ239" i="4"/>
  <c r="BP239" i="4"/>
  <c r="W239" i="4"/>
  <c r="AM239" i="4"/>
  <c r="BC239" i="4"/>
  <c r="BR239" i="4"/>
  <c r="BQ239" i="4"/>
  <c r="V239" i="4"/>
  <c r="AA239" i="4"/>
  <c r="AL239" i="4"/>
  <c r="BB239" i="4"/>
  <c r="AQ239" i="4"/>
  <c r="BG239" i="4"/>
  <c r="S239" i="4"/>
  <c r="AA177" i="4"/>
  <c r="AI177" i="4"/>
  <c r="AQ177" i="4"/>
  <c r="AY177" i="4"/>
  <c r="BG177" i="4"/>
  <c r="BO177" i="4"/>
  <c r="T177" i="4"/>
  <c r="AB177" i="4"/>
  <c r="AJ177" i="4"/>
  <c r="AR177" i="4"/>
  <c r="AZ177" i="4"/>
  <c r="BH177" i="4"/>
  <c r="BP177" i="4"/>
  <c r="U177" i="4"/>
  <c r="AC177" i="4"/>
  <c r="AK177" i="4"/>
  <c r="AS177" i="4"/>
  <c r="BA177" i="4"/>
  <c r="BI177" i="4"/>
  <c r="V177" i="4"/>
  <c r="AD177" i="4"/>
  <c r="AL177" i="4"/>
  <c r="AT177" i="4"/>
  <c r="BB177" i="4"/>
  <c r="BJ177" i="4"/>
  <c r="BQ177" i="4"/>
  <c r="X177" i="4"/>
  <c r="AF177" i="4"/>
  <c r="AN177" i="4"/>
  <c r="AO177" i="4"/>
  <c r="BE177" i="4"/>
  <c r="BT177" i="4"/>
  <c r="W177" i="4"/>
  <c r="AP177" i="4"/>
  <c r="BF177" i="4"/>
  <c r="BU177" i="4"/>
  <c r="Z177" i="4"/>
  <c r="AV177" i="4"/>
  <c r="BL177" i="4"/>
  <c r="AE177" i="4"/>
  <c r="AW177" i="4"/>
  <c r="BM177" i="4"/>
  <c r="AG177" i="4"/>
  <c r="AX177" i="4"/>
  <c r="BN177" i="4"/>
  <c r="AU177" i="4"/>
  <c r="BC177" i="4"/>
  <c r="BD177" i="4"/>
  <c r="BK177" i="4"/>
  <c r="BR177" i="4"/>
  <c r="Y177" i="4"/>
  <c r="BS177" i="4"/>
  <c r="AH177" i="4"/>
  <c r="AM177" i="4"/>
  <c r="S177" i="4"/>
  <c r="AA132" i="4"/>
  <c r="AI132" i="4"/>
  <c r="AQ132" i="4"/>
  <c r="AY132" i="4"/>
  <c r="BG132" i="4"/>
  <c r="BO132" i="4"/>
  <c r="T132" i="4"/>
  <c r="AB132" i="4"/>
  <c r="AJ132" i="4"/>
  <c r="AR132" i="4"/>
  <c r="AZ132" i="4"/>
  <c r="BH132" i="4"/>
  <c r="BP132" i="4"/>
  <c r="U132" i="4"/>
  <c r="AC132" i="4"/>
  <c r="AK132" i="4"/>
  <c r="AS132" i="4"/>
  <c r="BA132" i="4"/>
  <c r="BI132" i="4"/>
  <c r="W132" i="4"/>
  <c r="AE132" i="4"/>
  <c r="AM132" i="4"/>
  <c r="AU132" i="4"/>
  <c r="BC132" i="4"/>
  <c r="BK132" i="4"/>
  <c r="BR132" i="4"/>
  <c r="AG132" i="4"/>
  <c r="AW132" i="4"/>
  <c r="BM132" i="4"/>
  <c r="AH132" i="4"/>
  <c r="AX132" i="4"/>
  <c r="BN132" i="4"/>
  <c r="V132" i="4"/>
  <c r="AL132" i="4"/>
  <c r="BB132" i="4"/>
  <c r="BQ132" i="4"/>
  <c r="X132" i="4"/>
  <c r="AN132" i="4"/>
  <c r="BD132" i="4"/>
  <c r="BS132" i="4"/>
  <c r="AD132" i="4"/>
  <c r="AT132" i="4"/>
  <c r="BJ132" i="4"/>
  <c r="AF132" i="4"/>
  <c r="AV132" i="4"/>
  <c r="BL132" i="4"/>
  <c r="Z132" i="4"/>
  <c r="AO132" i="4"/>
  <c r="AP132" i="4"/>
  <c r="BE132" i="4"/>
  <c r="BF132" i="4"/>
  <c r="BT132" i="4"/>
  <c r="Y132" i="4"/>
  <c r="BU132" i="4"/>
  <c r="S132" i="4"/>
  <c r="W73" i="4"/>
  <c r="AE73" i="4"/>
  <c r="AM73" i="4"/>
  <c r="AU73" i="4"/>
  <c r="BC73" i="4"/>
  <c r="BK73" i="4"/>
  <c r="BR73" i="4"/>
  <c r="X73" i="4"/>
  <c r="AF73" i="4"/>
  <c r="AN73" i="4"/>
  <c r="AV73" i="4"/>
  <c r="BD73" i="4"/>
  <c r="BL73" i="4"/>
  <c r="BS73" i="4"/>
  <c r="Z73" i="4"/>
  <c r="AH73" i="4"/>
  <c r="AP73" i="4"/>
  <c r="AX73" i="4"/>
  <c r="BF73" i="4"/>
  <c r="BN73" i="4"/>
  <c r="BU73" i="4"/>
  <c r="AA73" i="4"/>
  <c r="AI73" i="4"/>
  <c r="AQ73" i="4"/>
  <c r="AY73" i="4"/>
  <c r="BG73" i="4"/>
  <c r="BO73" i="4"/>
  <c r="U73" i="4"/>
  <c r="AC73" i="4"/>
  <c r="AK73" i="4"/>
  <c r="AS73" i="4"/>
  <c r="BA73" i="4"/>
  <c r="BI73" i="4"/>
  <c r="AD73" i="4"/>
  <c r="AZ73" i="4"/>
  <c r="BT73" i="4"/>
  <c r="AJ73" i="4"/>
  <c r="BE73" i="4"/>
  <c r="AL73" i="4"/>
  <c r="BH73" i="4"/>
  <c r="V73" i="4"/>
  <c r="AR73" i="4"/>
  <c r="BM73" i="4"/>
  <c r="Y73" i="4"/>
  <c r="AT73" i="4"/>
  <c r="BP73" i="4"/>
  <c r="BQ73" i="4"/>
  <c r="T73" i="4"/>
  <c r="AB73" i="4"/>
  <c r="AO73" i="4"/>
  <c r="AW73" i="4"/>
  <c r="BJ73" i="4"/>
  <c r="AG73" i="4"/>
  <c r="BB73" i="4"/>
  <c r="S73" i="4"/>
  <c r="U25" i="4"/>
  <c r="AC25" i="4"/>
  <c r="AK25" i="4"/>
  <c r="AS25" i="4"/>
  <c r="BA25" i="4"/>
  <c r="BI25" i="4"/>
  <c r="V25" i="4"/>
  <c r="AD25" i="4"/>
  <c r="AL25" i="4"/>
  <c r="AT25" i="4"/>
  <c r="BB25" i="4"/>
  <c r="BJ25" i="4"/>
  <c r="BQ25" i="4"/>
  <c r="W25" i="4"/>
  <c r="AE25" i="4"/>
  <c r="AM25" i="4"/>
  <c r="AU25" i="4"/>
  <c r="BC25" i="4"/>
  <c r="BK25" i="4"/>
  <c r="BR25" i="4"/>
  <c r="AB25" i="4"/>
  <c r="AP25" i="4"/>
  <c r="BD25" i="4"/>
  <c r="BO25" i="4"/>
  <c r="AF25" i="4"/>
  <c r="AQ25" i="4"/>
  <c r="BE25" i="4"/>
  <c r="BP25" i="4"/>
  <c r="AG25" i="4"/>
  <c r="AR25" i="4"/>
  <c r="BF25" i="4"/>
  <c r="BS25" i="4"/>
  <c r="Y25" i="4"/>
  <c r="AV25" i="4"/>
  <c r="BM25" i="4"/>
  <c r="Z25" i="4"/>
  <c r="AW25" i="4"/>
  <c r="BN25" i="4"/>
  <c r="AH25" i="4"/>
  <c r="AY25" i="4"/>
  <c r="BU25" i="4"/>
  <c r="AI25" i="4"/>
  <c r="AZ25" i="4"/>
  <c r="AA25" i="4"/>
  <c r="BT25" i="4"/>
  <c r="AJ25" i="4"/>
  <c r="AO25" i="4"/>
  <c r="AX25" i="4"/>
  <c r="X25" i="4"/>
  <c r="AN25" i="4"/>
  <c r="BG25" i="4"/>
  <c r="BH25" i="4"/>
  <c r="BL25" i="4"/>
  <c r="T25" i="4"/>
  <c r="S25" i="4"/>
  <c r="X682" i="4"/>
  <c r="AF682" i="4"/>
  <c r="AN682" i="4"/>
  <c r="AV682" i="4"/>
  <c r="BD682" i="4"/>
  <c r="BL682" i="4"/>
  <c r="BS682" i="4"/>
  <c r="AU682" i="4"/>
  <c r="Y682" i="4"/>
  <c r="AG682" i="4"/>
  <c r="AO682" i="4"/>
  <c r="AW682" i="4"/>
  <c r="BE682" i="4"/>
  <c r="BM682" i="4"/>
  <c r="BT682" i="4"/>
  <c r="S682" i="4"/>
  <c r="AM682" i="4"/>
  <c r="Z682" i="4"/>
  <c r="AH682" i="4"/>
  <c r="AP682" i="4"/>
  <c r="AX682" i="4"/>
  <c r="BF682" i="4"/>
  <c r="BN682" i="4"/>
  <c r="BU682" i="4"/>
  <c r="AA682" i="4"/>
  <c r="AI682" i="4"/>
  <c r="AQ682" i="4"/>
  <c r="AY682" i="4"/>
  <c r="BG682" i="4"/>
  <c r="BO682" i="4"/>
  <c r="BC682" i="4"/>
  <c r="T682" i="4"/>
  <c r="AB682" i="4"/>
  <c r="AJ682" i="4"/>
  <c r="AR682" i="4"/>
  <c r="AZ682" i="4"/>
  <c r="BH682" i="4"/>
  <c r="BP682" i="4"/>
  <c r="W682" i="4"/>
  <c r="BK682" i="4"/>
  <c r="U682" i="4"/>
  <c r="AC682" i="4"/>
  <c r="AK682" i="4"/>
  <c r="AS682" i="4"/>
  <c r="BA682" i="4"/>
  <c r="BI682" i="4"/>
  <c r="V682" i="4"/>
  <c r="AD682" i="4"/>
  <c r="AL682" i="4"/>
  <c r="AT682" i="4"/>
  <c r="BB682" i="4"/>
  <c r="BJ682" i="4"/>
  <c r="BQ682" i="4"/>
  <c r="AE682" i="4"/>
  <c r="BR682" i="4"/>
  <c r="X674" i="4"/>
  <c r="AF674" i="4"/>
  <c r="AN674" i="4"/>
  <c r="AV674" i="4"/>
  <c r="BD674" i="4"/>
  <c r="BL674" i="4"/>
  <c r="BS674" i="4"/>
  <c r="BK674" i="4"/>
  <c r="Y674" i="4"/>
  <c r="AG674" i="4"/>
  <c r="AO674" i="4"/>
  <c r="AW674" i="4"/>
  <c r="BE674" i="4"/>
  <c r="BM674" i="4"/>
  <c r="BT674" i="4"/>
  <c r="S674" i="4"/>
  <c r="AM674" i="4"/>
  <c r="Z674" i="4"/>
  <c r="AH674" i="4"/>
  <c r="AP674" i="4"/>
  <c r="AX674" i="4"/>
  <c r="BF674" i="4"/>
  <c r="BN674" i="4"/>
  <c r="BU674" i="4"/>
  <c r="W674" i="4"/>
  <c r="AA674" i="4"/>
  <c r="AI674" i="4"/>
  <c r="AQ674" i="4"/>
  <c r="AY674" i="4"/>
  <c r="BG674" i="4"/>
  <c r="BO674" i="4"/>
  <c r="BC674" i="4"/>
  <c r="T674" i="4"/>
  <c r="AB674" i="4"/>
  <c r="AJ674" i="4"/>
  <c r="AR674" i="4"/>
  <c r="AZ674" i="4"/>
  <c r="BH674" i="4"/>
  <c r="BP674" i="4"/>
  <c r="AE674" i="4"/>
  <c r="U674" i="4"/>
  <c r="AC674" i="4"/>
  <c r="AK674" i="4"/>
  <c r="AS674" i="4"/>
  <c r="BA674" i="4"/>
  <c r="BI674" i="4"/>
  <c r="AU674" i="4"/>
  <c r="V674" i="4"/>
  <c r="AD674" i="4"/>
  <c r="AL674" i="4"/>
  <c r="AT674" i="4"/>
  <c r="BB674" i="4"/>
  <c r="BJ674" i="4"/>
  <c r="BQ674" i="4"/>
  <c r="BR674" i="4"/>
  <c r="X666" i="4"/>
  <c r="AF666" i="4"/>
  <c r="AN666" i="4"/>
  <c r="AV666" i="4"/>
  <c r="BD666" i="4"/>
  <c r="BL666" i="4"/>
  <c r="BS666" i="4"/>
  <c r="Y666" i="4"/>
  <c r="AG666" i="4"/>
  <c r="AO666" i="4"/>
  <c r="AW666" i="4"/>
  <c r="BE666" i="4"/>
  <c r="BM666" i="4"/>
  <c r="BT666" i="4"/>
  <c r="S666" i="4"/>
  <c r="BC666" i="4"/>
  <c r="Z666" i="4"/>
  <c r="AH666" i="4"/>
  <c r="AP666" i="4"/>
  <c r="AX666" i="4"/>
  <c r="BF666" i="4"/>
  <c r="BN666" i="4"/>
  <c r="BU666" i="4"/>
  <c r="AM666" i="4"/>
  <c r="AA666" i="4"/>
  <c r="AI666" i="4"/>
  <c r="AQ666" i="4"/>
  <c r="AY666" i="4"/>
  <c r="BG666" i="4"/>
  <c r="BO666" i="4"/>
  <c r="AU666" i="4"/>
  <c r="T666" i="4"/>
  <c r="AB666" i="4"/>
  <c r="AJ666" i="4"/>
  <c r="AR666" i="4"/>
  <c r="AZ666" i="4"/>
  <c r="BH666" i="4"/>
  <c r="BP666" i="4"/>
  <c r="AE666" i="4"/>
  <c r="BR666" i="4"/>
  <c r="U666" i="4"/>
  <c r="AC666" i="4"/>
  <c r="AK666" i="4"/>
  <c r="AS666" i="4"/>
  <c r="BA666" i="4"/>
  <c r="BI666" i="4"/>
  <c r="V666" i="4"/>
  <c r="AD666" i="4"/>
  <c r="AL666" i="4"/>
  <c r="AT666" i="4"/>
  <c r="BB666" i="4"/>
  <c r="BJ666" i="4"/>
  <c r="BQ666" i="4"/>
  <c r="W666" i="4"/>
  <c r="BK666" i="4"/>
  <c r="X658" i="4"/>
  <c r="AF658" i="4"/>
  <c r="AN658" i="4"/>
  <c r="AV658" i="4"/>
  <c r="BD658" i="4"/>
  <c r="BL658" i="4"/>
  <c r="BS658" i="4"/>
  <c r="AM658" i="4"/>
  <c r="Y658" i="4"/>
  <c r="AG658" i="4"/>
  <c r="AO658" i="4"/>
  <c r="AW658" i="4"/>
  <c r="BE658" i="4"/>
  <c r="BM658" i="4"/>
  <c r="BT658" i="4"/>
  <c r="S658" i="4"/>
  <c r="BC658" i="4"/>
  <c r="Z658" i="4"/>
  <c r="AH658" i="4"/>
  <c r="AP658" i="4"/>
  <c r="AX658" i="4"/>
  <c r="BF658" i="4"/>
  <c r="BN658" i="4"/>
  <c r="BU658" i="4"/>
  <c r="AA658" i="4"/>
  <c r="AI658" i="4"/>
  <c r="AQ658" i="4"/>
  <c r="AY658" i="4"/>
  <c r="BG658" i="4"/>
  <c r="BO658" i="4"/>
  <c r="AU658" i="4"/>
  <c r="BK658" i="4"/>
  <c r="T658" i="4"/>
  <c r="AB658" i="4"/>
  <c r="AJ658" i="4"/>
  <c r="AR658" i="4"/>
  <c r="AZ658" i="4"/>
  <c r="BH658" i="4"/>
  <c r="BP658" i="4"/>
  <c r="BR658" i="4"/>
  <c r="U658" i="4"/>
  <c r="AC658" i="4"/>
  <c r="AK658" i="4"/>
  <c r="AS658" i="4"/>
  <c r="BA658" i="4"/>
  <c r="BI658" i="4"/>
  <c r="AE658" i="4"/>
  <c r="V658" i="4"/>
  <c r="AD658" i="4"/>
  <c r="AL658" i="4"/>
  <c r="AT658" i="4"/>
  <c r="BB658" i="4"/>
  <c r="BJ658" i="4"/>
  <c r="BQ658" i="4"/>
  <c r="W658" i="4"/>
  <c r="X650" i="4"/>
  <c r="AF650" i="4"/>
  <c r="AN650" i="4"/>
  <c r="AV650" i="4"/>
  <c r="BD650" i="4"/>
  <c r="BL650" i="4"/>
  <c r="BS650" i="4"/>
  <c r="AE650" i="4"/>
  <c r="Y650" i="4"/>
  <c r="AG650" i="4"/>
  <c r="AO650" i="4"/>
  <c r="AW650" i="4"/>
  <c r="BE650" i="4"/>
  <c r="BM650" i="4"/>
  <c r="BT650" i="4"/>
  <c r="S650" i="4"/>
  <c r="W650" i="4"/>
  <c r="AU650" i="4"/>
  <c r="Z650" i="4"/>
  <c r="AH650" i="4"/>
  <c r="AP650" i="4"/>
  <c r="AX650" i="4"/>
  <c r="BF650" i="4"/>
  <c r="BN650" i="4"/>
  <c r="BU650" i="4"/>
  <c r="BK650" i="4"/>
  <c r="AA650" i="4"/>
  <c r="AI650" i="4"/>
  <c r="AQ650" i="4"/>
  <c r="AY650" i="4"/>
  <c r="BG650" i="4"/>
  <c r="BO650" i="4"/>
  <c r="AM650" i="4"/>
  <c r="BR650" i="4"/>
  <c r="T650" i="4"/>
  <c r="AB650" i="4"/>
  <c r="AJ650" i="4"/>
  <c r="AR650" i="4"/>
  <c r="AZ650" i="4"/>
  <c r="BH650" i="4"/>
  <c r="BP650" i="4"/>
  <c r="U650" i="4"/>
  <c r="AC650" i="4"/>
  <c r="AK650" i="4"/>
  <c r="AS650" i="4"/>
  <c r="BA650" i="4"/>
  <c r="BI650" i="4"/>
  <c r="V650" i="4"/>
  <c r="AD650" i="4"/>
  <c r="AL650" i="4"/>
  <c r="AT650" i="4"/>
  <c r="BB650" i="4"/>
  <c r="BJ650" i="4"/>
  <c r="BQ650" i="4"/>
  <c r="BC650" i="4"/>
  <c r="Z642" i="4"/>
  <c r="AH642" i="4"/>
  <c r="AP642" i="4"/>
  <c r="AX642" i="4"/>
  <c r="BF642" i="4"/>
  <c r="BN642" i="4"/>
  <c r="BU642" i="4"/>
  <c r="AA642" i="4"/>
  <c r="AI642" i="4"/>
  <c r="AQ642" i="4"/>
  <c r="AY642" i="4"/>
  <c r="BG642" i="4"/>
  <c r="BO642" i="4"/>
  <c r="T642" i="4"/>
  <c r="AB642" i="4"/>
  <c r="AJ642" i="4"/>
  <c r="AR642" i="4"/>
  <c r="AZ642" i="4"/>
  <c r="BH642" i="4"/>
  <c r="BP642" i="4"/>
  <c r="U642" i="4"/>
  <c r="AC642" i="4"/>
  <c r="AK642" i="4"/>
  <c r="AS642" i="4"/>
  <c r="BA642" i="4"/>
  <c r="BI642" i="4"/>
  <c r="V642" i="4"/>
  <c r="AD642" i="4"/>
  <c r="AL642" i="4"/>
  <c r="AT642" i="4"/>
  <c r="BB642" i="4"/>
  <c r="BJ642" i="4"/>
  <c r="BQ642" i="4"/>
  <c r="W642" i="4"/>
  <c r="AE642" i="4"/>
  <c r="AM642" i="4"/>
  <c r="AU642" i="4"/>
  <c r="BC642" i="4"/>
  <c r="BK642" i="4"/>
  <c r="BR642" i="4"/>
  <c r="AN642" i="4"/>
  <c r="BS642" i="4"/>
  <c r="AO642" i="4"/>
  <c r="BT642" i="4"/>
  <c r="BM642" i="4"/>
  <c r="AV642" i="4"/>
  <c r="AW642" i="4"/>
  <c r="X642" i="4"/>
  <c r="BD642" i="4"/>
  <c r="Y642" i="4"/>
  <c r="BE642" i="4"/>
  <c r="AG642" i="4"/>
  <c r="AF642" i="4"/>
  <c r="BL642" i="4"/>
  <c r="Z634" i="4"/>
  <c r="AH634" i="4"/>
  <c r="AP634" i="4"/>
  <c r="AX634" i="4"/>
  <c r="BF634" i="4"/>
  <c r="BN634" i="4"/>
  <c r="BU634" i="4"/>
  <c r="AA634" i="4"/>
  <c r="AI634" i="4"/>
  <c r="AQ634" i="4"/>
  <c r="AY634" i="4"/>
  <c r="BG634" i="4"/>
  <c r="BO634" i="4"/>
  <c r="T634" i="4"/>
  <c r="AB634" i="4"/>
  <c r="AJ634" i="4"/>
  <c r="AR634" i="4"/>
  <c r="AZ634" i="4"/>
  <c r="BH634" i="4"/>
  <c r="BP634" i="4"/>
  <c r="U634" i="4"/>
  <c r="AC634" i="4"/>
  <c r="AK634" i="4"/>
  <c r="AS634" i="4"/>
  <c r="BA634" i="4"/>
  <c r="BI634" i="4"/>
  <c r="V634" i="4"/>
  <c r="AD634" i="4"/>
  <c r="AL634" i="4"/>
  <c r="AT634" i="4"/>
  <c r="BB634" i="4"/>
  <c r="BJ634" i="4"/>
  <c r="BQ634" i="4"/>
  <c r="W634" i="4"/>
  <c r="AE634" i="4"/>
  <c r="AM634" i="4"/>
  <c r="AU634" i="4"/>
  <c r="BC634" i="4"/>
  <c r="BK634" i="4"/>
  <c r="BR634" i="4"/>
  <c r="AF634" i="4"/>
  <c r="BL634" i="4"/>
  <c r="AG634" i="4"/>
  <c r="BM634" i="4"/>
  <c r="S634" i="4"/>
  <c r="AN634" i="4"/>
  <c r="BS634" i="4"/>
  <c r="BE634" i="4"/>
  <c r="AO634" i="4"/>
  <c r="BT634" i="4"/>
  <c r="AV634" i="4"/>
  <c r="AW634" i="4"/>
  <c r="X634" i="4"/>
  <c r="BD634" i="4"/>
  <c r="Y634" i="4"/>
  <c r="Z626" i="4"/>
  <c r="AH626" i="4"/>
  <c r="AP626" i="4"/>
  <c r="AX626" i="4"/>
  <c r="BF626" i="4"/>
  <c r="BN626" i="4"/>
  <c r="BU626" i="4"/>
  <c r="AA626" i="4"/>
  <c r="AI626" i="4"/>
  <c r="AQ626" i="4"/>
  <c r="AY626" i="4"/>
  <c r="BG626" i="4"/>
  <c r="BO626" i="4"/>
  <c r="T626" i="4"/>
  <c r="AB626" i="4"/>
  <c r="AJ626" i="4"/>
  <c r="AR626" i="4"/>
  <c r="AZ626" i="4"/>
  <c r="BH626" i="4"/>
  <c r="BP626" i="4"/>
  <c r="U626" i="4"/>
  <c r="AC626" i="4"/>
  <c r="AK626" i="4"/>
  <c r="AS626" i="4"/>
  <c r="BA626" i="4"/>
  <c r="BI626" i="4"/>
  <c r="V626" i="4"/>
  <c r="AD626" i="4"/>
  <c r="AL626" i="4"/>
  <c r="AT626" i="4"/>
  <c r="BB626" i="4"/>
  <c r="BJ626" i="4"/>
  <c r="BQ626" i="4"/>
  <c r="W626" i="4"/>
  <c r="AE626" i="4"/>
  <c r="AM626" i="4"/>
  <c r="AU626" i="4"/>
  <c r="BC626" i="4"/>
  <c r="BK626" i="4"/>
  <c r="BR626" i="4"/>
  <c r="X626" i="4"/>
  <c r="BD626" i="4"/>
  <c r="Y626" i="4"/>
  <c r="BE626" i="4"/>
  <c r="S626" i="4"/>
  <c r="AW626" i="4"/>
  <c r="AF626" i="4"/>
  <c r="BL626" i="4"/>
  <c r="AG626" i="4"/>
  <c r="BM626" i="4"/>
  <c r="AN626" i="4"/>
  <c r="BS626" i="4"/>
  <c r="AO626" i="4"/>
  <c r="BT626" i="4"/>
  <c r="AV626" i="4"/>
  <c r="U621" i="4"/>
  <c r="AC621" i="4"/>
  <c r="AK621" i="4"/>
  <c r="AS621" i="4"/>
  <c r="BA621" i="4"/>
  <c r="BI621" i="4"/>
  <c r="V621" i="4"/>
  <c r="AD621" i="4"/>
  <c r="AL621" i="4"/>
  <c r="AT621" i="4"/>
  <c r="BB621" i="4"/>
  <c r="BJ621" i="4"/>
  <c r="BQ621" i="4"/>
  <c r="W621" i="4"/>
  <c r="AE621" i="4"/>
  <c r="AM621" i="4"/>
  <c r="AU621" i="4"/>
  <c r="BC621" i="4"/>
  <c r="BK621" i="4"/>
  <c r="BR621" i="4"/>
  <c r="X621" i="4"/>
  <c r="AF621" i="4"/>
  <c r="AN621" i="4"/>
  <c r="AV621" i="4"/>
  <c r="BD621" i="4"/>
  <c r="BL621" i="4"/>
  <c r="BS621" i="4"/>
  <c r="Y621" i="4"/>
  <c r="AG621" i="4"/>
  <c r="AO621" i="4"/>
  <c r="AW621" i="4"/>
  <c r="BE621" i="4"/>
  <c r="BM621" i="4"/>
  <c r="BT621" i="4"/>
  <c r="Z621" i="4"/>
  <c r="AH621" i="4"/>
  <c r="AP621" i="4"/>
  <c r="AX621" i="4"/>
  <c r="BF621" i="4"/>
  <c r="BN621" i="4"/>
  <c r="BU621" i="4"/>
  <c r="AQ621" i="4"/>
  <c r="AJ621" i="4"/>
  <c r="AR621" i="4"/>
  <c r="AY621" i="4"/>
  <c r="T621" i="4"/>
  <c r="AZ621" i="4"/>
  <c r="BP621" i="4"/>
  <c r="AA621" i="4"/>
  <c r="BG621" i="4"/>
  <c r="S621" i="4"/>
  <c r="AB621" i="4"/>
  <c r="BH621" i="4"/>
  <c r="AI621" i="4"/>
  <c r="BO621" i="4"/>
  <c r="Z610" i="4"/>
  <c r="AH610" i="4"/>
  <c r="AP610" i="4"/>
  <c r="AX610" i="4"/>
  <c r="BF610" i="4"/>
  <c r="BN610" i="4"/>
  <c r="BU610" i="4"/>
  <c r="AA610" i="4"/>
  <c r="AI610" i="4"/>
  <c r="AQ610" i="4"/>
  <c r="AY610" i="4"/>
  <c r="BG610" i="4"/>
  <c r="BO610" i="4"/>
  <c r="T610" i="4"/>
  <c r="AB610" i="4"/>
  <c r="AJ610" i="4"/>
  <c r="AR610" i="4"/>
  <c r="AZ610" i="4"/>
  <c r="BH610" i="4"/>
  <c r="BP610" i="4"/>
  <c r="U610" i="4"/>
  <c r="AC610" i="4"/>
  <c r="AK610" i="4"/>
  <c r="AS610" i="4"/>
  <c r="BA610" i="4"/>
  <c r="BI610" i="4"/>
  <c r="V610" i="4"/>
  <c r="AD610" i="4"/>
  <c r="AL610" i="4"/>
  <c r="AT610" i="4"/>
  <c r="BB610" i="4"/>
  <c r="BJ610" i="4"/>
  <c r="BQ610" i="4"/>
  <c r="W610" i="4"/>
  <c r="AE610" i="4"/>
  <c r="AM610" i="4"/>
  <c r="AU610" i="4"/>
  <c r="BC610" i="4"/>
  <c r="BK610" i="4"/>
  <c r="BR610" i="4"/>
  <c r="AN610" i="4"/>
  <c r="BS610" i="4"/>
  <c r="BM610" i="4"/>
  <c r="AO610" i="4"/>
  <c r="BT610" i="4"/>
  <c r="AV610" i="4"/>
  <c r="AW610" i="4"/>
  <c r="X610" i="4"/>
  <c r="BD610" i="4"/>
  <c r="AG610" i="4"/>
  <c r="Y610" i="4"/>
  <c r="BE610" i="4"/>
  <c r="AF610" i="4"/>
  <c r="BL610" i="4"/>
  <c r="Z602" i="4"/>
  <c r="AH602" i="4"/>
  <c r="AP602" i="4"/>
  <c r="AX602" i="4"/>
  <c r="BF602" i="4"/>
  <c r="BN602" i="4"/>
  <c r="BU602" i="4"/>
  <c r="AA602" i="4"/>
  <c r="AI602" i="4"/>
  <c r="AQ602" i="4"/>
  <c r="AY602" i="4"/>
  <c r="BG602" i="4"/>
  <c r="BO602" i="4"/>
  <c r="T602" i="4"/>
  <c r="AB602" i="4"/>
  <c r="AJ602" i="4"/>
  <c r="AR602" i="4"/>
  <c r="AZ602" i="4"/>
  <c r="BH602" i="4"/>
  <c r="BP602" i="4"/>
  <c r="U602" i="4"/>
  <c r="AC602" i="4"/>
  <c r="AK602" i="4"/>
  <c r="AS602" i="4"/>
  <c r="BA602" i="4"/>
  <c r="BI602" i="4"/>
  <c r="V602" i="4"/>
  <c r="AD602" i="4"/>
  <c r="AL602" i="4"/>
  <c r="AT602" i="4"/>
  <c r="BB602" i="4"/>
  <c r="BJ602" i="4"/>
  <c r="BQ602" i="4"/>
  <c r="W602" i="4"/>
  <c r="AE602" i="4"/>
  <c r="AM602" i="4"/>
  <c r="AU602" i="4"/>
  <c r="BC602" i="4"/>
  <c r="BK602" i="4"/>
  <c r="BR602" i="4"/>
  <c r="X602" i="4"/>
  <c r="AF602" i="4"/>
  <c r="AN602" i="4"/>
  <c r="AV602" i="4"/>
  <c r="BD602" i="4"/>
  <c r="BL602" i="4"/>
  <c r="BS602" i="4"/>
  <c r="Y602" i="4"/>
  <c r="AG602" i="4"/>
  <c r="S602" i="4"/>
  <c r="AO602" i="4"/>
  <c r="AW602" i="4"/>
  <c r="BE602" i="4"/>
  <c r="BM602" i="4"/>
  <c r="BT602" i="4"/>
  <c r="Z594" i="4"/>
  <c r="AH594" i="4"/>
  <c r="AP594" i="4"/>
  <c r="AX594" i="4"/>
  <c r="BF594" i="4"/>
  <c r="BN594" i="4"/>
  <c r="BU594" i="4"/>
  <c r="AA594" i="4"/>
  <c r="AI594" i="4"/>
  <c r="AQ594" i="4"/>
  <c r="AY594" i="4"/>
  <c r="BG594" i="4"/>
  <c r="BO594" i="4"/>
  <c r="T594" i="4"/>
  <c r="AB594" i="4"/>
  <c r="AJ594" i="4"/>
  <c r="AR594" i="4"/>
  <c r="AZ594" i="4"/>
  <c r="BH594" i="4"/>
  <c r="BP594" i="4"/>
  <c r="U594" i="4"/>
  <c r="AC594" i="4"/>
  <c r="AK594" i="4"/>
  <c r="AS594" i="4"/>
  <c r="BA594" i="4"/>
  <c r="BI594" i="4"/>
  <c r="V594" i="4"/>
  <c r="AD594" i="4"/>
  <c r="AL594" i="4"/>
  <c r="AT594" i="4"/>
  <c r="BB594" i="4"/>
  <c r="BJ594" i="4"/>
  <c r="BQ594" i="4"/>
  <c r="W594" i="4"/>
  <c r="AE594" i="4"/>
  <c r="AM594" i="4"/>
  <c r="AU594" i="4"/>
  <c r="BC594" i="4"/>
  <c r="BK594" i="4"/>
  <c r="BR594" i="4"/>
  <c r="X594" i="4"/>
  <c r="AF594" i="4"/>
  <c r="AN594" i="4"/>
  <c r="AV594" i="4"/>
  <c r="BD594" i="4"/>
  <c r="BL594" i="4"/>
  <c r="BS594" i="4"/>
  <c r="Y594" i="4"/>
  <c r="S594" i="4"/>
  <c r="BT594" i="4"/>
  <c r="AG594" i="4"/>
  <c r="AO594" i="4"/>
  <c r="AW594" i="4"/>
  <c r="BE594" i="4"/>
  <c r="BM594" i="4"/>
  <c r="Z586" i="4"/>
  <c r="AH586" i="4"/>
  <c r="AP586" i="4"/>
  <c r="AX586" i="4"/>
  <c r="BF586" i="4"/>
  <c r="BN586" i="4"/>
  <c r="BU586" i="4"/>
  <c r="AA586" i="4"/>
  <c r="AI586" i="4"/>
  <c r="AQ586" i="4"/>
  <c r="AY586" i="4"/>
  <c r="BG586" i="4"/>
  <c r="BO586" i="4"/>
  <c r="T586" i="4"/>
  <c r="AB586" i="4"/>
  <c r="AJ586" i="4"/>
  <c r="AR586" i="4"/>
  <c r="AZ586" i="4"/>
  <c r="BH586" i="4"/>
  <c r="BP586" i="4"/>
  <c r="U586" i="4"/>
  <c r="AC586" i="4"/>
  <c r="AK586" i="4"/>
  <c r="AS586" i="4"/>
  <c r="BA586" i="4"/>
  <c r="BI586" i="4"/>
  <c r="V586" i="4"/>
  <c r="AD586" i="4"/>
  <c r="AL586" i="4"/>
  <c r="AT586" i="4"/>
  <c r="BB586" i="4"/>
  <c r="BJ586" i="4"/>
  <c r="BQ586" i="4"/>
  <c r="W586" i="4"/>
  <c r="AE586" i="4"/>
  <c r="AM586" i="4"/>
  <c r="AU586" i="4"/>
  <c r="BC586" i="4"/>
  <c r="BK586" i="4"/>
  <c r="BR586" i="4"/>
  <c r="X586" i="4"/>
  <c r="AF586" i="4"/>
  <c r="AN586" i="4"/>
  <c r="AV586" i="4"/>
  <c r="BD586" i="4"/>
  <c r="BL586" i="4"/>
  <c r="BS586" i="4"/>
  <c r="BT586" i="4"/>
  <c r="BM586" i="4"/>
  <c r="S586" i="4"/>
  <c r="Y586" i="4"/>
  <c r="AG586" i="4"/>
  <c r="AO586" i="4"/>
  <c r="AW586" i="4"/>
  <c r="BE586" i="4"/>
  <c r="Z578" i="4"/>
  <c r="AH578" i="4"/>
  <c r="AP578" i="4"/>
  <c r="AX578" i="4"/>
  <c r="BF578" i="4"/>
  <c r="BN578" i="4"/>
  <c r="BU578" i="4"/>
  <c r="AA578" i="4"/>
  <c r="AI578" i="4"/>
  <c r="AQ578" i="4"/>
  <c r="AY578" i="4"/>
  <c r="BG578" i="4"/>
  <c r="BO578" i="4"/>
  <c r="T578" i="4"/>
  <c r="AB578" i="4"/>
  <c r="AJ578" i="4"/>
  <c r="AR578" i="4"/>
  <c r="AZ578" i="4"/>
  <c r="BH578" i="4"/>
  <c r="BP578" i="4"/>
  <c r="U578" i="4"/>
  <c r="AC578" i="4"/>
  <c r="AK578" i="4"/>
  <c r="AS578" i="4"/>
  <c r="BA578" i="4"/>
  <c r="BI578" i="4"/>
  <c r="V578" i="4"/>
  <c r="AD578" i="4"/>
  <c r="AL578" i="4"/>
  <c r="AT578" i="4"/>
  <c r="BB578" i="4"/>
  <c r="BJ578" i="4"/>
  <c r="BQ578" i="4"/>
  <c r="W578" i="4"/>
  <c r="AE578" i="4"/>
  <c r="AM578" i="4"/>
  <c r="AU578" i="4"/>
  <c r="BC578" i="4"/>
  <c r="BK578" i="4"/>
  <c r="BR578" i="4"/>
  <c r="X578" i="4"/>
  <c r="AF578" i="4"/>
  <c r="AN578" i="4"/>
  <c r="AV578" i="4"/>
  <c r="BD578" i="4"/>
  <c r="BL578" i="4"/>
  <c r="BS578" i="4"/>
  <c r="BM578" i="4"/>
  <c r="BT578" i="4"/>
  <c r="S578" i="4"/>
  <c r="BE578" i="4"/>
  <c r="Y578" i="4"/>
  <c r="AG578" i="4"/>
  <c r="AO578" i="4"/>
  <c r="AW578" i="4"/>
  <c r="Z570" i="4"/>
  <c r="AH570" i="4"/>
  <c r="AP570" i="4"/>
  <c r="AX570" i="4"/>
  <c r="BF570" i="4"/>
  <c r="BN570" i="4"/>
  <c r="BU570" i="4"/>
  <c r="AA570" i="4"/>
  <c r="AI570" i="4"/>
  <c r="AQ570" i="4"/>
  <c r="AY570" i="4"/>
  <c r="BG570" i="4"/>
  <c r="BO570" i="4"/>
  <c r="T570" i="4"/>
  <c r="AB570" i="4"/>
  <c r="AJ570" i="4"/>
  <c r="AR570" i="4"/>
  <c r="AZ570" i="4"/>
  <c r="BH570" i="4"/>
  <c r="BP570" i="4"/>
  <c r="U570" i="4"/>
  <c r="AC570" i="4"/>
  <c r="AK570" i="4"/>
  <c r="AS570" i="4"/>
  <c r="BA570" i="4"/>
  <c r="BI570" i="4"/>
  <c r="V570" i="4"/>
  <c r="AD570" i="4"/>
  <c r="AL570" i="4"/>
  <c r="AT570" i="4"/>
  <c r="BB570" i="4"/>
  <c r="BJ570" i="4"/>
  <c r="BQ570" i="4"/>
  <c r="W570" i="4"/>
  <c r="AE570" i="4"/>
  <c r="AM570" i="4"/>
  <c r="AU570" i="4"/>
  <c r="BC570" i="4"/>
  <c r="BK570" i="4"/>
  <c r="BR570" i="4"/>
  <c r="X570" i="4"/>
  <c r="AF570" i="4"/>
  <c r="AN570" i="4"/>
  <c r="AV570" i="4"/>
  <c r="BD570" i="4"/>
  <c r="BL570" i="4"/>
  <c r="BS570" i="4"/>
  <c r="BE570" i="4"/>
  <c r="BM570" i="4"/>
  <c r="S570" i="4"/>
  <c r="BT570" i="4"/>
  <c r="Y570" i="4"/>
  <c r="AW570" i="4"/>
  <c r="AG570" i="4"/>
  <c r="AO570" i="4"/>
  <c r="W550" i="4"/>
  <c r="AE550" i="4"/>
  <c r="AM550" i="4"/>
  <c r="AU550" i="4"/>
  <c r="BC550" i="4"/>
  <c r="BK550" i="4"/>
  <c r="BR550" i="4"/>
  <c r="X550" i="4"/>
  <c r="AF550" i="4"/>
  <c r="AN550" i="4"/>
  <c r="AV550" i="4"/>
  <c r="BD550" i="4"/>
  <c r="BL550" i="4"/>
  <c r="BS550" i="4"/>
  <c r="Y550" i="4"/>
  <c r="AG550" i="4"/>
  <c r="AO550" i="4"/>
  <c r="AW550" i="4"/>
  <c r="BE550" i="4"/>
  <c r="BM550" i="4"/>
  <c r="BT550" i="4"/>
  <c r="Z550" i="4"/>
  <c r="AH550" i="4"/>
  <c r="AP550" i="4"/>
  <c r="AX550" i="4"/>
  <c r="BF550" i="4"/>
  <c r="BN550" i="4"/>
  <c r="BU550" i="4"/>
  <c r="AA550" i="4"/>
  <c r="AI550" i="4"/>
  <c r="AQ550" i="4"/>
  <c r="AY550" i="4"/>
  <c r="BG550" i="4"/>
  <c r="BO550" i="4"/>
  <c r="T550" i="4"/>
  <c r="AB550" i="4"/>
  <c r="AJ550" i="4"/>
  <c r="AR550" i="4"/>
  <c r="AZ550" i="4"/>
  <c r="BH550" i="4"/>
  <c r="BP550" i="4"/>
  <c r="AK550" i="4"/>
  <c r="AL550" i="4"/>
  <c r="BQ550" i="4"/>
  <c r="AS550" i="4"/>
  <c r="AT550" i="4"/>
  <c r="U550" i="4"/>
  <c r="BA550" i="4"/>
  <c r="V550" i="4"/>
  <c r="BB550" i="4"/>
  <c r="AC550" i="4"/>
  <c r="BI550" i="4"/>
  <c r="BJ550" i="4"/>
  <c r="S550" i="4"/>
  <c r="AD550" i="4"/>
  <c r="T563" i="4"/>
  <c r="U563" i="4"/>
  <c r="AC563" i="4"/>
  <c r="V563" i="4"/>
  <c r="W563" i="4"/>
  <c r="X563" i="4"/>
  <c r="Y563" i="4"/>
  <c r="Z563" i="4"/>
  <c r="AI563" i="4"/>
  <c r="AQ563" i="4"/>
  <c r="AY563" i="4"/>
  <c r="BG563" i="4"/>
  <c r="BO563" i="4"/>
  <c r="AA563" i="4"/>
  <c r="AJ563" i="4"/>
  <c r="AR563" i="4"/>
  <c r="AZ563" i="4"/>
  <c r="BH563" i="4"/>
  <c r="BP563" i="4"/>
  <c r="AB563" i="4"/>
  <c r="AK563" i="4"/>
  <c r="AS563" i="4"/>
  <c r="BA563" i="4"/>
  <c r="BI563" i="4"/>
  <c r="AD563" i="4"/>
  <c r="AL563" i="4"/>
  <c r="AT563" i="4"/>
  <c r="BB563" i="4"/>
  <c r="BJ563" i="4"/>
  <c r="BQ563" i="4"/>
  <c r="AE563" i="4"/>
  <c r="AM563" i="4"/>
  <c r="AU563" i="4"/>
  <c r="BC563" i="4"/>
  <c r="BK563" i="4"/>
  <c r="BR563" i="4"/>
  <c r="AF563" i="4"/>
  <c r="AN563" i="4"/>
  <c r="AV563" i="4"/>
  <c r="BD563" i="4"/>
  <c r="BL563" i="4"/>
  <c r="BS563" i="4"/>
  <c r="AG563" i="4"/>
  <c r="AO563" i="4"/>
  <c r="AW563" i="4"/>
  <c r="BE563" i="4"/>
  <c r="BM563" i="4"/>
  <c r="BT563" i="4"/>
  <c r="BF563" i="4"/>
  <c r="BN563" i="4"/>
  <c r="AX563" i="4"/>
  <c r="BU563" i="4"/>
  <c r="S563" i="4"/>
  <c r="AH563" i="4"/>
  <c r="AP563" i="4"/>
  <c r="T555" i="4"/>
  <c r="AB555" i="4"/>
  <c r="AJ555" i="4"/>
  <c r="AR555" i="4"/>
  <c r="AZ555" i="4"/>
  <c r="BH555" i="4"/>
  <c r="BP555" i="4"/>
  <c r="U555" i="4"/>
  <c r="AC555" i="4"/>
  <c r="AK555" i="4"/>
  <c r="AS555" i="4"/>
  <c r="BA555" i="4"/>
  <c r="BI555" i="4"/>
  <c r="V555" i="4"/>
  <c r="AD555" i="4"/>
  <c r="AL555" i="4"/>
  <c r="AT555" i="4"/>
  <c r="BB555" i="4"/>
  <c r="BJ555" i="4"/>
  <c r="BQ555" i="4"/>
  <c r="W555" i="4"/>
  <c r="AE555" i="4"/>
  <c r="AM555" i="4"/>
  <c r="AU555" i="4"/>
  <c r="BC555" i="4"/>
  <c r="BK555" i="4"/>
  <c r="BR555" i="4"/>
  <c r="X555" i="4"/>
  <c r="AF555" i="4"/>
  <c r="AN555" i="4"/>
  <c r="AV555" i="4"/>
  <c r="BD555" i="4"/>
  <c r="BL555" i="4"/>
  <c r="BS555" i="4"/>
  <c r="Y555" i="4"/>
  <c r="AG555" i="4"/>
  <c r="AO555" i="4"/>
  <c r="AW555" i="4"/>
  <c r="BE555" i="4"/>
  <c r="BM555" i="4"/>
  <c r="BT555" i="4"/>
  <c r="AX555" i="4"/>
  <c r="AY555" i="4"/>
  <c r="Z555" i="4"/>
  <c r="BF555" i="4"/>
  <c r="AA555" i="4"/>
  <c r="BG555" i="4"/>
  <c r="AH555" i="4"/>
  <c r="BN555" i="4"/>
  <c r="AI555" i="4"/>
  <c r="BO555" i="4"/>
  <c r="AP555" i="4"/>
  <c r="BU555" i="4"/>
  <c r="AQ555" i="4"/>
  <c r="Z538" i="4"/>
  <c r="AH538" i="4"/>
  <c r="AP538" i="4"/>
  <c r="AX538" i="4"/>
  <c r="BF538" i="4"/>
  <c r="BN538" i="4"/>
  <c r="BU538" i="4"/>
  <c r="AA538" i="4"/>
  <c r="AI538" i="4"/>
  <c r="AQ538" i="4"/>
  <c r="AY538" i="4"/>
  <c r="BG538" i="4"/>
  <c r="BO538" i="4"/>
  <c r="U538" i="4"/>
  <c r="AC538" i="4"/>
  <c r="AK538" i="4"/>
  <c r="AS538" i="4"/>
  <c r="BA538" i="4"/>
  <c r="BI538" i="4"/>
  <c r="V538" i="4"/>
  <c r="AD538" i="4"/>
  <c r="AL538" i="4"/>
  <c r="AT538" i="4"/>
  <c r="BB538" i="4"/>
  <c r="BJ538" i="4"/>
  <c r="BQ538" i="4"/>
  <c r="X538" i="4"/>
  <c r="AF538" i="4"/>
  <c r="AN538" i="4"/>
  <c r="AV538" i="4"/>
  <c r="BD538" i="4"/>
  <c r="BL538" i="4"/>
  <c r="BS538" i="4"/>
  <c r="AG538" i="4"/>
  <c r="BC538" i="4"/>
  <c r="AJ538" i="4"/>
  <c r="BE538" i="4"/>
  <c r="AM538" i="4"/>
  <c r="BH538" i="4"/>
  <c r="T538" i="4"/>
  <c r="AO538" i="4"/>
  <c r="BK538" i="4"/>
  <c r="W538" i="4"/>
  <c r="AR538" i="4"/>
  <c r="BM538" i="4"/>
  <c r="Y538" i="4"/>
  <c r="AU538" i="4"/>
  <c r="BP538" i="4"/>
  <c r="AW538" i="4"/>
  <c r="AZ538" i="4"/>
  <c r="BR538" i="4"/>
  <c r="BT538" i="4"/>
  <c r="AB538" i="4"/>
  <c r="S538" i="4"/>
  <c r="AE538" i="4"/>
  <c r="U533" i="4"/>
  <c r="AC533" i="4"/>
  <c r="AK533" i="4"/>
  <c r="AS533" i="4"/>
  <c r="BA533" i="4"/>
  <c r="BI533" i="4"/>
  <c r="V533" i="4"/>
  <c r="AD533" i="4"/>
  <c r="AL533" i="4"/>
  <c r="AT533" i="4"/>
  <c r="BB533" i="4"/>
  <c r="BJ533" i="4"/>
  <c r="BQ533" i="4"/>
  <c r="X533" i="4"/>
  <c r="AF533" i="4"/>
  <c r="AN533" i="4"/>
  <c r="AV533" i="4"/>
  <c r="BD533" i="4"/>
  <c r="BL533" i="4"/>
  <c r="BS533" i="4"/>
  <c r="Y533" i="4"/>
  <c r="AG533" i="4"/>
  <c r="AO533" i="4"/>
  <c r="AW533" i="4"/>
  <c r="BE533" i="4"/>
  <c r="BM533" i="4"/>
  <c r="BT533" i="4"/>
  <c r="AA533" i="4"/>
  <c r="AI533" i="4"/>
  <c r="AQ533" i="4"/>
  <c r="AY533" i="4"/>
  <c r="BG533" i="4"/>
  <c r="BO533" i="4"/>
  <c r="AE533" i="4"/>
  <c r="AZ533" i="4"/>
  <c r="BU533" i="4"/>
  <c r="AH533" i="4"/>
  <c r="BC533" i="4"/>
  <c r="AJ533" i="4"/>
  <c r="BF533" i="4"/>
  <c r="AM533" i="4"/>
  <c r="BH533" i="4"/>
  <c r="T533" i="4"/>
  <c r="AP533" i="4"/>
  <c r="BK533" i="4"/>
  <c r="W533" i="4"/>
  <c r="AR533" i="4"/>
  <c r="BN533" i="4"/>
  <c r="BP533" i="4"/>
  <c r="BR533" i="4"/>
  <c r="Z533" i="4"/>
  <c r="AB533" i="4"/>
  <c r="AU533" i="4"/>
  <c r="AX533" i="4"/>
  <c r="S533" i="4"/>
  <c r="U525" i="4"/>
  <c r="AC525" i="4"/>
  <c r="AK525" i="4"/>
  <c r="AS525" i="4"/>
  <c r="BA525" i="4"/>
  <c r="BI525" i="4"/>
  <c r="V525" i="4"/>
  <c r="AD525" i="4"/>
  <c r="AL525" i="4"/>
  <c r="AT525" i="4"/>
  <c r="BB525" i="4"/>
  <c r="BJ525" i="4"/>
  <c r="BQ525" i="4"/>
  <c r="W525" i="4"/>
  <c r="AE525" i="4"/>
  <c r="AM525" i="4"/>
  <c r="AU525" i="4"/>
  <c r="BC525" i="4"/>
  <c r="BK525" i="4"/>
  <c r="BR525" i="4"/>
  <c r="X525" i="4"/>
  <c r="AF525" i="4"/>
  <c r="AN525" i="4"/>
  <c r="AV525" i="4"/>
  <c r="BD525" i="4"/>
  <c r="BL525" i="4"/>
  <c r="BS525" i="4"/>
  <c r="Y525" i="4"/>
  <c r="AG525" i="4"/>
  <c r="AO525" i="4"/>
  <c r="AW525" i="4"/>
  <c r="BE525" i="4"/>
  <c r="BM525" i="4"/>
  <c r="BT525" i="4"/>
  <c r="AA525" i="4"/>
  <c r="AI525" i="4"/>
  <c r="AQ525" i="4"/>
  <c r="AY525" i="4"/>
  <c r="BG525" i="4"/>
  <c r="BO525" i="4"/>
  <c r="AX525" i="4"/>
  <c r="T525" i="4"/>
  <c r="AZ525" i="4"/>
  <c r="Z525" i="4"/>
  <c r="BF525" i="4"/>
  <c r="AB525" i="4"/>
  <c r="BH525" i="4"/>
  <c r="AH525" i="4"/>
  <c r="BN525" i="4"/>
  <c r="AJ525" i="4"/>
  <c r="BP525" i="4"/>
  <c r="AP525" i="4"/>
  <c r="AR525" i="4"/>
  <c r="BU525" i="4"/>
  <c r="S525" i="4"/>
  <c r="Z514" i="4"/>
  <c r="AH514" i="4"/>
  <c r="AP514" i="4"/>
  <c r="AX514" i="4"/>
  <c r="BF514" i="4"/>
  <c r="BN514" i="4"/>
  <c r="BU514" i="4"/>
  <c r="AA514" i="4"/>
  <c r="AI514" i="4"/>
  <c r="AQ514" i="4"/>
  <c r="AY514" i="4"/>
  <c r="BG514" i="4"/>
  <c r="BO514" i="4"/>
  <c r="T514" i="4"/>
  <c r="AB514" i="4"/>
  <c r="AJ514" i="4"/>
  <c r="AR514" i="4"/>
  <c r="AZ514" i="4"/>
  <c r="BH514" i="4"/>
  <c r="BP514" i="4"/>
  <c r="U514" i="4"/>
  <c r="AC514" i="4"/>
  <c r="AK514" i="4"/>
  <c r="AS514" i="4"/>
  <c r="BA514" i="4"/>
  <c r="BI514" i="4"/>
  <c r="V514" i="4"/>
  <c r="AD514" i="4"/>
  <c r="AL514" i="4"/>
  <c r="AT514" i="4"/>
  <c r="BB514" i="4"/>
  <c r="BJ514" i="4"/>
  <c r="BQ514" i="4"/>
  <c r="X514" i="4"/>
  <c r="AF514" i="4"/>
  <c r="AN514" i="4"/>
  <c r="AV514" i="4"/>
  <c r="BD514" i="4"/>
  <c r="BL514" i="4"/>
  <c r="BS514" i="4"/>
  <c r="AU514" i="4"/>
  <c r="AW514" i="4"/>
  <c r="W514" i="4"/>
  <c r="BC514" i="4"/>
  <c r="Y514" i="4"/>
  <c r="BE514" i="4"/>
  <c r="AE514" i="4"/>
  <c r="BK514" i="4"/>
  <c r="AG514" i="4"/>
  <c r="BM514" i="4"/>
  <c r="AM514" i="4"/>
  <c r="AO514" i="4"/>
  <c r="BR514" i="4"/>
  <c r="S514" i="4"/>
  <c r="BT514" i="4"/>
  <c r="Z506" i="4"/>
  <c r="AH506" i="4"/>
  <c r="AP506" i="4"/>
  <c r="AX506" i="4"/>
  <c r="BF506" i="4"/>
  <c r="BN506" i="4"/>
  <c r="BU506" i="4"/>
  <c r="AA506" i="4"/>
  <c r="AI506" i="4"/>
  <c r="AQ506" i="4"/>
  <c r="AY506" i="4"/>
  <c r="BG506" i="4"/>
  <c r="BO506" i="4"/>
  <c r="T506" i="4"/>
  <c r="AB506" i="4"/>
  <c r="AJ506" i="4"/>
  <c r="AR506" i="4"/>
  <c r="AZ506" i="4"/>
  <c r="BH506" i="4"/>
  <c r="BP506" i="4"/>
  <c r="U506" i="4"/>
  <c r="AC506" i="4"/>
  <c r="AK506" i="4"/>
  <c r="AS506" i="4"/>
  <c r="BA506" i="4"/>
  <c r="BI506" i="4"/>
  <c r="V506" i="4"/>
  <c r="AD506" i="4"/>
  <c r="AL506" i="4"/>
  <c r="AT506" i="4"/>
  <c r="BB506" i="4"/>
  <c r="BJ506" i="4"/>
  <c r="BQ506" i="4"/>
  <c r="X506" i="4"/>
  <c r="AF506" i="4"/>
  <c r="AN506" i="4"/>
  <c r="AV506" i="4"/>
  <c r="BD506" i="4"/>
  <c r="BL506" i="4"/>
  <c r="BS506" i="4"/>
  <c r="AM506" i="4"/>
  <c r="BR506" i="4"/>
  <c r="AO506" i="4"/>
  <c r="BT506" i="4"/>
  <c r="AU506" i="4"/>
  <c r="AW506" i="4"/>
  <c r="W506" i="4"/>
  <c r="BC506" i="4"/>
  <c r="Y506" i="4"/>
  <c r="BE506" i="4"/>
  <c r="AE506" i="4"/>
  <c r="AG506" i="4"/>
  <c r="BK506" i="4"/>
  <c r="BM506" i="4"/>
  <c r="S506" i="4"/>
  <c r="Z498" i="4"/>
  <c r="AH498" i="4"/>
  <c r="AP498" i="4"/>
  <c r="AX498" i="4"/>
  <c r="BF498" i="4"/>
  <c r="BN498" i="4"/>
  <c r="BU498" i="4"/>
  <c r="AA498" i="4"/>
  <c r="AI498" i="4"/>
  <c r="AQ498" i="4"/>
  <c r="AY498" i="4"/>
  <c r="BG498" i="4"/>
  <c r="BO498" i="4"/>
  <c r="T498" i="4"/>
  <c r="AB498" i="4"/>
  <c r="AJ498" i="4"/>
  <c r="AR498" i="4"/>
  <c r="AZ498" i="4"/>
  <c r="BH498" i="4"/>
  <c r="BP498" i="4"/>
  <c r="U498" i="4"/>
  <c r="AC498" i="4"/>
  <c r="AK498" i="4"/>
  <c r="AS498" i="4"/>
  <c r="BA498" i="4"/>
  <c r="BI498" i="4"/>
  <c r="V498" i="4"/>
  <c r="AD498" i="4"/>
  <c r="AL498" i="4"/>
  <c r="AT498" i="4"/>
  <c r="BB498" i="4"/>
  <c r="BJ498" i="4"/>
  <c r="BQ498" i="4"/>
  <c r="X498" i="4"/>
  <c r="AF498" i="4"/>
  <c r="AN498" i="4"/>
  <c r="AV498" i="4"/>
  <c r="BD498" i="4"/>
  <c r="BL498" i="4"/>
  <c r="BS498" i="4"/>
  <c r="AE498" i="4"/>
  <c r="BK498" i="4"/>
  <c r="AG498" i="4"/>
  <c r="BM498" i="4"/>
  <c r="AM498" i="4"/>
  <c r="BR498" i="4"/>
  <c r="AO498" i="4"/>
  <c r="BT498" i="4"/>
  <c r="AU498" i="4"/>
  <c r="AW498" i="4"/>
  <c r="W498" i="4"/>
  <c r="Y498" i="4"/>
  <c r="BC498" i="4"/>
  <c r="BE498" i="4"/>
  <c r="S498" i="4"/>
  <c r="Z490" i="4"/>
  <c r="AH490" i="4"/>
  <c r="AP490" i="4"/>
  <c r="AX490" i="4"/>
  <c r="BF490" i="4"/>
  <c r="BN490" i="4"/>
  <c r="BU490" i="4"/>
  <c r="AA490" i="4"/>
  <c r="AI490" i="4"/>
  <c r="AQ490" i="4"/>
  <c r="AY490" i="4"/>
  <c r="BG490" i="4"/>
  <c r="BO490" i="4"/>
  <c r="T490" i="4"/>
  <c r="AB490" i="4"/>
  <c r="AJ490" i="4"/>
  <c r="AR490" i="4"/>
  <c r="AZ490" i="4"/>
  <c r="BH490" i="4"/>
  <c r="BP490" i="4"/>
  <c r="U490" i="4"/>
  <c r="AC490" i="4"/>
  <c r="AK490" i="4"/>
  <c r="AS490" i="4"/>
  <c r="BA490" i="4"/>
  <c r="BI490" i="4"/>
  <c r="V490" i="4"/>
  <c r="AD490" i="4"/>
  <c r="AL490" i="4"/>
  <c r="AT490" i="4"/>
  <c r="BB490" i="4"/>
  <c r="BJ490" i="4"/>
  <c r="BQ490" i="4"/>
  <c r="X490" i="4"/>
  <c r="AF490" i="4"/>
  <c r="AN490" i="4"/>
  <c r="AV490" i="4"/>
  <c r="BD490" i="4"/>
  <c r="BL490" i="4"/>
  <c r="BS490" i="4"/>
  <c r="W490" i="4"/>
  <c r="BC490" i="4"/>
  <c r="Y490" i="4"/>
  <c r="BE490" i="4"/>
  <c r="AE490" i="4"/>
  <c r="BK490" i="4"/>
  <c r="AG490" i="4"/>
  <c r="BM490" i="4"/>
  <c r="AM490" i="4"/>
  <c r="BR490" i="4"/>
  <c r="AO490" i="4"/>
  <c r="BT490" i="4"/>
  <c r="AU490" i="4"/>
  <c r="AW490" i="4"/>
  <c r="S490" i="4"/>
  <c r="Z482" i="4"/>
  <c r="AH482" i="4"/>
  <c r="AP482" i="4"/>
  <c r="AX482" i="4"/>
  <c r="BF482" i="4"/>
  <c r="BN482" i="4"/>
  <c r="BU482" i="4"/>
  <c r="AA482" i="4"/>
  <c r="AI482" i="4"/>
  <c r="AQ482" i="4"/>
  <c r="AY482" i="4"/>
  <c r="BG482" i="4"/>
  <c r="BO482" i="4"/>
  <c r="T482" i="4"/>
  <c r="AB482" i="4"/>
  <c r="AJ482" i="4"/>
  <c r="AR482" i="4"/>
  <c r="AZ482" i="4"/>
  <c r="BH482" i="4"/>
  <c r="BP482" i="4"/>
  <c r="U482" i="4"/>
  <c r="AC482" i="4"/>
  <c r="AK482" i="4"/>
  <c r="AS482" i="4"/>
  <c r="BA482" i="4"/>
  <c r="BI482" i="4"/>
  <c r="V482" i="4"/>
  <c r="AD482" i="4"/>
  <c r="AL482" i="4"/>
  <c r="AT482" i="4"/>
  <c r="BB482" i="4"/>
  <c r="BJ482" i="4"/>
  <c r="BQ482" i="4"/>
  <c r="X482" i="4"/>
  <c r="AF482" i="4"/>
  <c r="AN482" i="4"/>
  <c r="AV482" i="4"/>
  <c r="BD482" i="4"/>
  <c r="BL482" i="4"/>
  <c r="BS482" i="4"/>
  <c r="AU482" i="4"/>
  <c r="AW482" i="4"/>
  <c r="W482" i="4"/>
  <c r="BC482" i="4"/>
  <c r="Y482" i="4"/>
  <c r="BE482" i="4"/>
  <c r="AE482" i="4"/>
  <c r="BK482" i="4"/>
  <c r="AG482" i="4"/>
  <c r="BM482" i="4"/>
  <c r="BR482" i="4"/>
  <c r="BT482" i="4"/>
  <c r="AM482" i="4"/>
  <c r="AO482" i="4"/>
  <c r="S482" i="4"/>
  <c r="Z474" i="4"/>
  <c r="AH474" i="4"/>
  <c r="AP474" i="4"/>
  <c r="AX474" i="4"/>
  <c r="BF474" i="4"/>
  <c r="BN474" i="4"/>
  <c r="BU474" i="4"/>
  <c r="AA474" i="4"/>
  <c r="AI474" i="4"/>
  <c r="AQ474" i="4"/>
  <c r="AY474" i="4"/>
  <c r="BG474" i="4"/>
  <c r="BO474" i="4"/>
  <c r="T474" i="4"/>
  <c r="AB474" i="4"/>
  <c r="AJ474" i="4"/>
  <c r="AR474" i="4"/>
  <c r="AZ474" i="4"/>
  <c r="BH474" i="4"/>
  <c r="BP474" i="4"/>
  <c r="U474" i="4"/>
  <c r="AC474" i="4"/>
  <c r="AK474" i="4"/>
  <c r="AS474" i="4"/>
  <c r="BA474" i="4"/>
  <c r="BI474" i="4"/>
  <c r="V474" i="4"/>
  <c r="AD474" i="4"/>
  <c r="AL474" i="4"/>
  <c r="AT474" i="4"/>
  <c r="BB474" i="4"/>
  <c r="BJ474" i="4"/>
  <c r="BQ474" i="4"/>
  <c r="X474" i="4"/>
  <c r="AF474" i="4"/>
  <c r="AN474" i="4"/>
  <c r="AV474" i="4"/>
  <c r="BD474" i="4"/>
  <c r="BL474" i="4"/>
  <c r="BS474" i="4"/>
  <c r="AM474" i="4"/>
  <c r="BR474" i="4"/>
  <c r="AO474" i="4"/>
  <c r="BT474" i="4"/>
  <c r="AU474" i="4"/>
  <c r="AW474" i="4"/>
  <c r="W474" i="4"/>
  <c r="BC474" i="4"/>
  <c r="Y474" i="4"/>
  <c r="BE474" i="4"/>
  <c r="AE474" i="4"/>
  <c r="AG474" i="4"/>
  <c r="BK474" i="4"/>
  <c r="BM474" i="4"/>
  <c r="S474" i="4"/>
  <c r="X466" i="4"/>
  <c r="AF466" i="4"/>
  <c r="AN466" i="4"/>
  <c r="AV466" i="4"/>
  <c r="BD466" i="4"/>
  <c r="BL466" i="4"/>
  <c r="BS466" i="4"/>
  <c r="Y466" i="4"/>
  <c r="AG466" i="4"/>
  <c r="AO466" i="4"/>
  <c r="AW466" i="4"/>
  <c r="BE466" i="4"/>
  <c r="BM466" i="4"/>
  <c r="BT466" i="4"/>
  <c r="Z466" i="4"/>
  <c r="AH466" i="4"/>
  <c r="AP466" i="4"/>
  <c r="AX466" i="4"/>
  <c r="BF466" i="4"/>
  <c r="BN466" i="4"/>
  <c r="BU466" i="4"/>
  <c r="AA466" i="4"/>
  <c r="AI466" i="4"/>
  <c r="AQ466" i="4"/>
  <c r="AY466" i="4"/>
  <c r="BG466" i="4"/>
  <c r="BO466" i="4"/>
  <c r="T466" i="4"/>
  <c r="AB466" i="4"/>
  <c r="AJ466" i="4"/>
  <c r="AR466" i="4"/>
  <c r="AZ466" i="4"/>
  <c r="BH466" i="4"/>
  <c r="BP466" i="4"/>
  <c r="AE466" i="4"/>
  <c r="BB466" i="4"/>
  <c r="AK466" i="4"/>
  <c r="BC466" i="4"/>
  <c r="AL466" i="4"/>
  <c r="BI466" i="4"/>
  <c r="U466" i="4"/>
  <c r="AM466" i="4"/>
  <c r="BJ466" i="4"/>
  <c r="V466" i="4"/>
  <c r="AS466" i="4"/>
  <c r="BK466" i="4"/>
  <c r="AC466" i="4"/>
  <c r="AU466" i="4"/>
  <c r="BQ466" i="4"/>
  <c r="AT466" i="4"/>
  <c r="BA466" i="4"/>
  <c r="BR466" i="4"/>
  <c r="W466" i="4"/>
  <c r="AD466" i="4"/>
  <c r="S466" i="4"/>
  <c r="X458" i="4"/>
  <c r="AF458" i="4"/>
  <c r="AN458" i="4"/>
  <c r="AV458" i="4"/>
  <c r="BD458" i="4"/>
  <c r="BL458" i="4"/>
  <c r="BS458" i="4"/>
  <c r="Y458" i="4"/>
  <c r="AG458" i="4"/>
  <c r="AO458" i="4"/>
  <c r="AW458" i="4"/>
  <c r="BE458" i="4"/>
  <c r="BM458" i="4"/>
  <c r="BT458" i="4"/>
  <c r="Z458" i="4"/>
  <c r="AH458" i="4"/>
  <c r="AP458" i="4"/>
  <c r="AX458" i="4"/>
  <c r="BF458" i="4"/>
  <c r="BN458" i="4"/>
  <c r="BU458" i="4"/>
  <c r="AA458" i="4"/>
  <c r="AI458" i="4"/>
  <c r="AQ458" i="4"/>
  <c r="AY458" i="4"/>
  <c r="BG458" i="4"/>
  <c r="BO458" i="4"/>
  <c r="T458" i="4"/>
  <c r="AB458" i="4"/>
  <c r="AJ458" i="4"/>
  <c r="AR458" i="4"/>
  <c r="AZ458" i="4"/>
  <c r="BH458" i="4"/>
  <c r="BP458" i="4"/>
  <c r="W458" i="4"/>
  <c r="AT458" i="4"/>
  <c r="AC458" i="4"/>
  <c r="AU458" i="4"/>
  <c r="BQ458" i="4"/>
  <c r="AD458" i="4"/>
  <c r="BA458" i="4"/>
  <c r="BR458" i="4"/>
  <c r="AE458" i="4"/>
  <c r="BB458" i="4"/>
  <c r="AK458" i="4"/>
  <c r="BC458" i="4"/>
  <c r="U458" i="4"/>
  <c r="AM458" i="4"/>
  <c r="BJ458" i="4"/>
  <c r="BI458" i="4"/>
  <c r="BK458" i="4"/>
  <c r="V458" i="4"/>
  <c r="AL458" i="4"/>
  <c r="AS458" i="4"/>
  <c r="S458" i="4"/>
  <c r="X450" i="4"/>
  <c r="AF450" i="4"/>
  <c r="AN450" i="4"/>
  <c r="AV450" i="4"/>
  <c r="BD450" i="4"/>
  <c r="BL450" i="4"/>
  <c r="BS450" i="4"/>
  <c r="Y450" i="4"/>
  <c r="AG450" i="4"/>
  <c r="AO450" i="4"/>
  <c r="AW450" i="4"/>
  <c r="BE450" i="4"/>
  <c r="BM450" i="4"/>
  <c r="BT450" i="4"/>
  <c r="Z450" i="4"/>
  <c r="AH450" i="4"/>
  <c r="AP450" i="4"/>
  <c r="AX450" i="4"/>
  <c r="BF450" i="4"/>
  <c r="BN450" i="4"/>
  <c r="BU450" i="4"/>
  <c r="AA450" i="4"/>
  <c r="AI450" i="4"/>
  <c r="AQ450" i="4"/>
  <c r="AY450" i="4"/>
  <c r="BG450" i="4"/>
  <c r="BO450" i="4"/>
  <c r="T450" i="4"/>
  <c r="AB450" i="4"/>
  <c r="AJ450" i="4"/>
  <c r="AR450" i="4"/>
  <c r="AZ450" i="4"/>
  <c r="BH450" i="4"/>
  <c r="BP450" i="4"/>
  <c r="AL450" i="4"/>
  <c r="BI450" i="4"/>
  <c r="U450" i="4"/>
  <c r="AM450" i="4"/>
  <c r="BJ450" i="4"/>
  <c r="V450" i="4"/>
  <c r="AS450" i="4"/>
  <c r="BK450" i="4"/>
  <c r="W450" i="4"/>
  <c r="AT450" i="4"/>
  <c r="AC450" i="4"/>
  <c r="AU450" i="4"/>
  <c r="BQ450" i="4"/>
  <c r="AE450" i="4"/>
  <c r="BB450" i="4"/>
  <c r="BR450" i="4"/>
  <c r="AD450" i="4"/>
  <c r="AK450" i="4"/>
  <c r="BA450" i="4"/>
  <c r="BC450" i="4"/>
  <c r="S450" i="4"/>
  <c r="X442" i="4"/>
  <c r="AF442" i="4"/>
  <c r="AN442" i="4"/>
  <c r="AV442" i="4"/>
  <c r="BD442" i="4"/>
  <c r="BL442" i="4"/>
  <c r="BS442" i="4"/>
  <c r="Y442" i="4"/>
  <c r="AG442" i="4"/>
  <c r="AO442" i="4"/>
  <c r="AW442" i="4"/>
  <c r="BE442" i="4"/>
  <c r="BM442" i="4"/>
  <c r="BT442" i="4"/>
  <c r="Z442" i="4"/>
  <c r="AH442" i="4"/>
  <c r="AP442" i="4"/>
  <c r="AX442" i="4"/>
  <c r="BF442" i="4"/>
  <c r="BN442" i="4"/>
  <c r="BU442" i="4"/>
  <c r="AA442" i="4"/>
  <c r="AI442" i="4"/>
  <c r="AQ442" i="4"/>
  <c r="AY442" i="4"/>
  <c r="BG442" i="4"/>
  <c r="BO442" i="4"/>
  <c r="T442" i="4"/>
  <c r="AB442" i="4"/>
  <c r="AJ442" i="4"/>
  <c r="AR442" i="4"/>
  <c r="AZ442" i="4"/>
  <c r="BH442" i="4"/>
  <c r="BP442" i="4"/>
  <c r="AD442" i="4"/>
  <c r="BA442" i="4"/>
  <c r="BR442" i="4"/>
  <c r="AE442" i="4"/>
  <c r="BB442" i="4"/>
  <c r="AK442" i="4"/>
  <c r="BC442" i="4"/>
  <c r="AL442" i="4"/>
  <c r="BI442" i="4"/>
  <c r="U442" i="4"/>
  <c r="AM442" i="4"/>
  <c r="BJ442" i="4"/>
  <c r="W442" i="4"/>
  <c r="AT442" i="4"/>
  <c r="V442" i="4"/>
  <c r="AC442" i="4"/>
  <c r="AS442" i="4"/>
  <c r="AU442" i="4"/>
  <c r="BK442" i="4"/>
  <c r="BQ442" i="4"/>
  <c r="S442" i="4"/>
  <c r="X434" i="4"/>
  <c r="AF434" i="4"/>
  <c r="AN434" i="4"/>
  <c r="AV434" i="4"/>
  <c r="BD434" i="4"/>
  <c r="BL434" i="4"/>
  <c r="BS434" i="4"/>
  <c r="Y434" i="4"/>
  <c r="AG434" i="4"/>
  <c r="AO434" i="4"/>
  <c r="AW434" i="4"/>
  <c r="BE434" i="4"/>
  <c r="BM434" i="4"/>
  <c r="BT434" i="4"/>
  <c r="Z434" i="4"/>
  <c r="AH434" i="4"/>
  <c r="AP434" i="4"/>
  <c r="AX434" i="4"/>
  <c r="BF434" i="4"/>
  <c r="BN434" i="4"/>
  <c r="BU434" i="4"/>
  <c r="AA434" i="4"/>
  <c r="AI434" i="4"/>
  <c r="AQ434" i="4"/>
  <c r="AY434" i="4"/>
  <c r="BG434" i="4"/>
  <c r="BO434" i="4"/>
  <c r="T434" i="4"/>
  <c r="AB434" i="4"/>
  <c r="AJ434" i="4"/>
  <c r="AR434" i="4"/>
  <c r="AZ434" i="4"/>
  <c r="BH434" i="4"/>
  <c r="BP434" i="4"/>
  <c r="V434" i="4"/>
  <c r="AS434" i="4"/>
  <c r="BK434" i="4"/>
  <c r="W434" i="4"/>
  <c r="AT434" i="4"/>
  <c r="AC434" i="4"/>
  <c r="AU434" i="4"/>
  <c r="BQ434" i="4"/>
  <c r="AD434" i="4"/>
  <c r="BA434" i="4"/>
  <c r="BR434" i="4"/>
  <c r="AE434" i="4"/>
  <c r="BB434" i="4"/>
  <c r="AL434" i="4"/>
  <c r="BI434" i="4"/>
  <c r="U434" i="4"/>
  <c r="AK434" i="4"/>
  <c r="AM434" i="4"/>
  <c r="BC434" i="4"/>
  <c r="BJ434" i="4"/>
  <c r="S434" i="4"/>
  <c r="X426" i="4"/>
  <c r="AF426" i="4"/>
  <c r="AN426" i="4"/>
  <c r="AV426" i="4"/>
  <c r="BD426" i="4"/>
  <c r="BL426" i="4"/>
  <c r="BS426" i="4"/>
  <c r="Y426" i="4"/>
  <c r="AG426" i="4"/>
  <c r="AO426" i="4"/>
  <c r="AW426" i="4"/>
  <c r="BE426" i="4"/>
  <c r="BM426" i="4"/>
  <c r="BT426" i="4"/>
  <c r="Z426" i="4"/>
  <c r="AH426" i="4"/>
  <c r="AP426" i="4"/>
  <c r="AX426" i="4"/>
  <c r="BF426" i="4"/>
  <c r="BN426" i="4"/>
  <c r="BU426" i="4"/>
  <c r="AA426" i="4"/>
  <c r="AI426" i="4"/>
  <c r="AQ426" i="4"/>
  <c r="AY426" i="4"/>
  <c r="BG426" i="4"/>
  <c r="BO426" i="4"/>
  <c r="T426" i="4"/>
  <c r="AB426" i="4"/>
  <c r="AJ426" i="4"/>
  <c r="AR426" i="4"/>
  <c r="AZ426" i="4"/>
  <c r="BH426" i="4"/>
  <c r="BP426" i="4"/>
  <c r="AK426" i="4"/>
  <c r="BC426" i="4"/>
  <c r="AL426" i="4"/>
  <c r="BI426" i="4"/>
  <c r="U426" i="4"/>
  <c r="AM426" i="4"/>
  <c r="BJ426" i="4"/>
  <c r="V426" i="4"/>
  <c r="AS426" i="4"/>
  <c r="BK426" i="4"/>
  <c r="W426" i="4"/>
  <c r="AT426" i="4"/>
  <c r="AD426" i="4"/>
  <c r="BA426" i="4"/>
  <c r="BR426" i="4"/>
  <c r="AC426" i="4"/>
  <c r="AE426" i="4"/>
  <c r="AU426" i="4"/>
  <c r="BB426" i="4"/>
  <c r="BQ426" i="4"/>
  <c r="S426" i="4"/>
  <c r="X418" i="4"/>
  <c r="AF418" i="4"/>
  <c r="AN418" i="4"/>
  <c r="AV418" i="4"/>
  <c r="BD418" i="4"/>
  <c r="BL418" i="4"/>
  <c r="BS418" i="4"/>
  <c r="Y418" i="4"/>
  <c r="AG418" i="4"/>
  <c r="AO418" i="4"/>
  <c r="AW418" i="4"/>
  <c r="BE418" i="4"/>
  <c r="BM418" i="4"/>
  <c r="BT418" i="4"/>
  <c r="Z418" i="4"/>
  <c r="AH418" i="4"/>
  <c r="AP418" i="4"/>
  <c r="AX418" i="4"/>
  <c r="BF418" i="4"/>
  <c r="BN418" i="4"/>
  <c r="BU418" i="4"/>
  <c r="AA418" i="4"/>
  <c r="AI418" i="4"/>
  <c r="AQ418" i="4"/>
  <c r="AY418" i="4"/>
  <c r="BG418" i="4"/>
  <c r="BO418" i="4"/>
  <c r="T418" i="4"/>
  <c r="AB418" i="4"/>
  <c r="AJ418" i="4"/>
  <c r="AR418" i="4"/>
  <c r="AZ418" i="4"/>
  <c r="BH418" i="4"/>
  <c r="BP418" i="4"/>
  <c r="V418" i="4"/>
  <c r="AD418" i="4"/>
  <c r="AL418" i="4"/>
  <c r="AT418" i="4"/>
  <c r="BB418" i="4"/>
  <c r="BJ418" i="4"/>
  <c r="BQ418" i="4"/>
  <c r="U418" i="4"/>
  <c r="BA418" i="4"/>
  <c r="W418" i="4"/>
  <c r="BC418" i="4"/>
  <c r="AC418" i="4"/>
  <c r="BI418" i="4"/>
  <c r="AE418" i="4"/>
  <c r="BK418" i="4"/>
  <c r="AK418" i="4"/>
  <c r="AS418" i="4"/>
  <c r="AM418" i="4"/>
  <c r="AU418" i="4"/>
  <c r="BR418" i="4"/>
  <c r="S418" i="4"/>
  <c r="X410" i="4"/>
  <c r="AF410" i="4"/>
  <c r="AN410" i="4"/>
  <c r="AV410" i="4"/>
  <c r="BD410" i="4"/>
  <c r="BL410" i="4"/>
  <c r="BS410" i="4"/>
  <c r="Y410" i="4"/>
  <c r="AG410" i="4"/>
  <c r="AO410" i="4"/>
  <c r="AW410" i="4"/>
  <c r="BE410" i="4"/>
  <c r="BM410" i="4"/>
  <c r="BT410" i="4"/>
  <c r="Z410" i="4"/>
  <c r="AH410" i="4"/>
  <c r="AP410" i="4"/>
  <c r="AX410" i="4"/>
  <c r="BF410" i="4"/>
  <c r="BN410" i="4"/>
  <c r="BU410" i="4"/>
  <c r="AA410" i="4"/>
  <c r="AI410" i="4"/>
  <c r="AQ410" i="4"/>
  <c r="AY410" i="4"/>
  <c r="BG410" i="4"/>
  <c r="BO410" i="4"/>
  <c r="T410" i="4"/>
  <c r="AB410" i="4"/>
  <c r="AJ410" i="4"/>
  <c r="AR410" i="4"/>
  <c r="AZ410" i="4"/>
  <c r="BH410" i="4"/>
  <c r="BP410" i="4"/>
  <c r="V410" i="4"/>
  <c r="AD410" i="4"/>
  <c r="AL410" i="4"/>
  <c r="AT410" i="4"/>
  <c r="BB410" i="4"/>
  <c r="BJ410" i="4"/>
  <c r="BQ410" i="4"/>
  <c r="AS410" i="4"/>
  <c r="AU410" i="4"/>
  <c r="U410" i="4"/>
  <c r="BA410" i="4"/>
  <c r="W410" i="4"/>
  <c r="BC410" i="4"/>
  <c r="AC410" i="4"/>
  <c r="BI410" i="4"/>
  <c r="AK410" i="4"/>
  <c r="BK410" i="4"/>
  <c r="BR410" i="4"/>
  <c r="AE410" i="4"/>
  <c r="S410" i="4"/>
  <c r="AM410" i="4"/>
  <c r="X402" i="4"/>
  <c r="AF402" i="4"/>
  <c r="AN402" i="4"/>
  <c r="AV402" i="4"/>
  <c r="BD402" i="4"/>
  <c r="BL402" i="4"/>
  <c r="BS402" i="4"/>
  <c r="Y402" i="4"/>
  <c r="AG402" i="4"/>
  <c r="AO402" i="4"/>
  <c r="AW402" i="4"/>
  <c r="BE402" i="4"/>
  <c r="BM402" i="4"/>
  <c r="BT402" i="4"/>
  <c r="Z402" i="4"/>
  <c r="AH402" i="4"/>
  <c r="AP402" i="4"/>
  <c r="AX402" i="4"/>
  <c r="BF402" i="4"/>
  <c r="BN402" i="4"/>
  <c r="BU402" i="4"/>
  <c r="AA402" i="4"/>
  <c r="AI402" i="4"/>
  <c r="AQ402" i="4"/>
  <c r="AY402" i="4"/>
  <c r="BG402" i="4"/>
  <c r="BO402" i="4"/>
  <c r="T402" i="4"/>
  <c r="AB402" i="4"/>
  <c r="AJ402" i="4"/>
  <c r="AR402" i="4"/>
  <c r="AZ402" i="4"/>
  <c r="BH402" i="4"/>
  <c r="BP402" i="4"/>
  <c r="V402" i="4"/>
  <c r="AD402" i="4"/>
  <c r="AL402" i="4"/>
  <c r="AT402" i="4"/>
  <c r="BB402" i="4"/>
  <c r="BJ402" i="4"/>
  <c r="BQ402" i="4"/>
  <c r="AK402" i="4"/>
  <c r="AM402" i="4"/>
  <c r="BR402" i="4"/>
  <c r="AS402" i="4"/>
  <c r="AU402" i="4"/>
  <c r="U402" i="4"/>
  <c r="BA402" i="4"/>
  <c r="AC402" i="4"/>
  <c r="BI402" i="4"/>
  <c r="W402" i="4"/>
  <c r="AE402" i="4"/>
  <c r="BC402" i="4"/>
  <c r="BK402" i="4"/>
  <c r="S402" i="4"/>
  <c r="Z396" i="4"/>
  <c r="AH396" i="4"/>
  <c r="AP396" i="4"/>
  <c r="AX396" i="4"/>
  <c r="BF396" i="4"/>
  <c r="BN396" i="4"/>
  <c r="BU396" i="4"/>
  <c r="AA396" i="4"/>
  <c r="AI396" i="4"/>
  <c r="AQ396" i="4"/>
  <c r="AY396" i="4"/>
  <c r="BG396" i="4"/>
  <c r="BO396" i="4"/>
  <c r="T396" i="4"/>
  <c r="AB396" i="4"/>
  <c r="AJ396" i="4"/>
  <c r="AR396" i="4"/>
  <c r="AZ396" i="4"/>
  <c r="BH396" i="4"/>
  <c r="BP396" i="4"/>
  <c r="U396" i="4"/>
  <c r="AC396" i="4"/>
  <c r="AK396" i="4"/>
  <c r="AS396" i="4"/>
  <c r="BA396" i="4"/>
  <c r="BI396" i="4"/>
  <c r="V396" i="4"/>
  <c r="AD396" i="4"/>
  <c r="AL396" i="4"/>
  <c r="AT396" i="4"/>
  <c r="BB396" i="4"/>
  <c r="BJ396" i="4"/>
  <c r="BQ396" i="4"/>
  <c r="X396" i="4"/>
  <c r="AF396" i="4"/>
  <c r="AN396" i="4"/>
  <c r="AV396" i="4"/>
  <c r="BD396" i="4"/>
  <c r="BL396" i="4"/>
  <c r="BS396" i="4"/>
  <c r="AU396" i="4"/>
  <c r="AW396" i="4"/>
  <c r="W396" i="4"/>
  <c r="BC396" i="4"/>
  <c r="Y396" i="4"/>
  <c r="BE396" i="4"/>
  <c r="AE396" i="4"/>
  <c r="BK396" i="4"/>
  <c r="AM396" i="4"/>
  <c r="BR396" i="4"/>
  <c r="BM396" i="4"/>
  <c r="BT396" i="4"/>
  <c r="AG396" i="4"/>
  <c r="AO396" i="4"/>
  <c r="S396" i="4"/>
  <c r="X386" i="4"/>
  <c r="AF386" i="4"/>
  <c r="AN386" i="4"/>
  <c r="AV386" i="4"/>
  <c r="BD386" i="4"/>
  <c r="BL386" i="4"/>
  <c r="BS386" i="4"/>
  <c r="T386" i="4"/>
  <c r="AB386" i="4"/>
  <c r="AJ386" i="4"/>
  <c r="AR386" i="4"/>
  <c r="AZ386" i="4"/>
  <c r="BH386" i="4"/>
  <c r="BP386" i="4"/>
  <c r="AA386" i="4"/>
  <c r="AL386" i="4"/>
  <c r="AW386" i="4"/>
  <c r="BG386" i="4"/>
  <c r="BQ386" i="4"/>
  <c r="AC386" i="4"/>
  <c r="AM386" i="4"/>
  <c r="AX386" i="4"/>
  <c r="BI386" i="4"/>
  <c r="BR386" i="4"/>
  <c r="AD386" i="4"/>
  <c r="AO386" i="4"/>
  <c r="AY386" i="4"/>
  <c r="BJ386" i="4"/>
  <c r="BT386" i="4"/>
  <c r="U386" i="4"/>
  <c r="AE386" i="4"/>
  <c r="AP386" i="4"/>
  <c r="BA386" i="4"/>
  <c r="BK386" i="4"/>
  <c r="BU386" i="4"/>
  <c r="V386" i="4"/>
  <c r="AG386" i="4"/>
  <c r="AQ386" i="4"/>
  <c r="BB386" i="4"/>
  <c r="BM386" i="4"/>
  <c r="Y386" i="4"/>
  <c r="AI386" i="4"/>
  <c r="AT386" i="4"/>
  <c r="BE386" i="4"/>
  <c r="BO386" i="4"/>
  <c r="BC386" i="4"/>
  <c r="BF386" i="4"/>
  <c r="W386" i="4"/>
  <c r="BN386" i="4"/>
  <c r="Z386" i="4"/>
  <c r="AH386" i="4"/>
  <c r="AS386" i="4"/>
  <c r="AK386" i="4"/>
  <c r="AU386" i="4"/>
  <c r="S386" i="4"/>
  <c r="V378" i="4"/>
  <c r="AD378" i="4"/>
  <c r="AL378" i="4"/>
  <c r="AT378" i="4"/>
  <c r="BB378" i="4"/>
  <c r="BJ378" i="4"/>
  <c r="BQ378" i="4"/>
  <c r="W378" i="4"/>
  <c r="AE378" i="4"/>
  <c r="AM378" i="4"/>
  <c r="AU378" i="4"/>
  <c r="BC378" i="4"/>
  <c r="BK378" i="4"/>
  <c r="BR378" i="4"/>
  <c r="X378" i="4"/>
  <c r="AF378" i="4"/>
  <c r="AN378" i="4"/>
  <c r="AV378" i="4"/>
  <c r="BD378" i="4"/>
  <c r="BL378" i="4"/>
  <c r="BS378" i="4"/>
  <c r="Y378" i="4"/>
  <c r="AG378" i="4"/>
  <c r="AO378" i="4"/>
  <c r="AW378" i="4"/>
  <c r="BE378" i="4"/>
  <c r="BM378" i="4"/>
  <c r="BT378" i="4"/>
  <c r="Z378" i="4"/>
  <c r="AH378" i="4"/>
  <c r="AP378" i="4"/>
  <c r="AX378" i="4"/>
  <c r="BF378" i="4"/>
  <c r="BN378" i="4"/>
  <c r="BU378" i="4"/>
  <c r="T378" i="4"/>
  <c r="AB378" i="4"/>
  <c r="AJ378" i="4"/>
  <c r="AR378" i="4"/>
  <c r="AZ378" i="4"/>
  <c r="BH378" i="4"/>
  <c r="BP378" i="4"/>
  <c r="AY378" i="4"/>
  <c r="U378" i="4"/>
  <c r="BA378" i="4"/>
  <c r="AA378" i="4"/>
  <c r="BG378" i="4"/>
  <c r="AC378" i="4"/>
  <c r="BI378" i="4"/>
  <c r="AI378" i="4"/>
  <c r="BO378" i="4"/>
  <c r="AQ378" i="4"/>
  <c r="AK378" i="4"/>
  <c r="AS378" i="4"/>
  <c r="S378" i="4"/>
  <c r="V370" i="4"/>
  <c r="AD370" i="4"/>
  <c r="AL370" i="4"/>
  <c r="AT370" i="4"/>
  <c r="BB370" i="4"/>
  <c r="BJ370" i="4"/>
  <c r="BQ370" i="4"/>
  <c r="W370" i="4"/>
  <c r="AE370" i="4"/>
  <c r="AM370" i="4"/>
  <c r="AU370" i="4"/>
  <c r="BC370" i="4"/>
  <c r="BK370" i="4"/>
  <c r="BR370" i="4"/>
  <c r="X370" i="4"/>
  <c r="AF370" i="4"/>
  <c r="AN370" i="4"/>
  <c r="AV370" i="4"/>
  <c r="BD370" i="4"/>
  <c r="BL370" i="4"/>
  <c r="BS370" i="4"/>
  <c r="Y370" i="4"/>
  <c r="AG370" i="4"/>
  <c r="AO370" i="4"/>
  <c r="AW370" i="4"/>
  <c r="BE370" i="4"/>
  <c r="BM370" i="4"/>
  <c r="BT370" i="4"/>
  <c r="Z370" i="4"/>
  <c r="AH370" i="4"/>
  <c r="AP370" i="4"/>
  <c r="AX370" i="4"/>
  <c r="BF370" i="4"/>
  <c r="BN370" i="4"/>
  <c r="BU370" i="4"/>
  <c r="T370" i="4"/>
  <c r="AB370" i="4"/>
  <c r="AJ370" i="4"/>
  <c r="AR370" i="4"/>
  <c r="AZ370" i="4"/>
  <c r="BH370" i="4"/>
  <c r="BP370" i="4"/>
  <c r="AQ370" i="4"/>
  <c r="AS370" i="4"/>
  <c r="AY370" i="4"/>
  <c r="U370" i="4"/>
  <c r="BA370" i="4"/>
  <c r="AA370" i="4"/>
  <c r="BG370" i="4"/>
  <c r="AI370" i="4"/>
  <c r="BO370" i="4"/>
  <c r="AC370" i="4"/>
  <c r="BI370" i="4"/>
  <c r="AK370" i="4"/>
  <c r="S370" i="4"/>
  <c r="Y357" i="4"/>
  <c r="AG357" i="4"/>
  <c r="AO357" i="4"/>
  <c r="AW357" i="4"/>
  <c r="BE357" i="4"/>
  <c r="BM357" i="4"/>
  <c r="BT357" i="4"/>
  <c r="Z357" i="4"/>
  <c r="AH357" i="4"/>
  <c r="AP357" i="4"/>
  <c r="AX357" i="4"/>
  <c r="BF357" i="4"/>
  <c r="BN357" i="4"/>
  <c r="BU357" i="4"/>
  <c r="AA357" i="4"/>
  <c r="AI357" i="4"/>
  <c r="AQ357" i="4"/>
  <c r="AY357" i="4"/>
  <c r="BG357" i="4"/>
  <c r="BO357" i="4"/>
  <c r="T357" i="4"/>
  <c r="AB357" i="4"/>
  <c r="AJ357" i="4"/>
  <c r="AR357" i="4"/>
  <c r="AZ357" i="4"/>
  <c r="BH357" i="4"/>
  <c r="BP357" i="4"/>
  <c r="U357" i="4"/>
  <c r="AC357" i="4"/>
  <c r="AK357" i="4"/>
  <c r="AS357" i="4"/>
  <c r="BA357" i="4"/>
  <c r="BI357" i="4"/>
  <c r="W357" i="4"/>
  <c r="AE357" i="4"/>
  <c r="AM357" i="4"/>
  <c r="AU357" i="4"/>
  <c r="BC357" i="4"/>
  <c r="BK357" i="4"/>
  <c r="BR357" i="4"/>
  <c r="V357" i="4"/>
  <c r="BB357" i="4"/>
  <c r="X357" i="4"/>
  <c r="BD357" i="4"/>
  <c r="AD357" i="4"/>
  <c r="BJ357" i="4"/>
  <c r="AF357" i="4"/>
  <c r="BL357" i="4"/>
  <c r="AL357" i="4"/>
  <c r="BQ357" i="4"/>
  <c r="AT357" i="4"/>
  <c r="AN357" i="4"/>
  <c r="AV357" i="4"/>
  <c r="BS357" i="4"/>
  <c r="S357" i="4"/>
  <c r="U361" i="4"/>
  <c r="AC361" i="4"/>
  <c r="AK361" i="4"/>
  <c r="AS361" i="4"/>
  <c r="BA361" i="4"/>
  <c r="BI361" i="4"/>
  <c r="V361" i="4"/>
  <c r="AD361" i="4"/>
  <c r="AL361" i="4"/>
  <c r="AT361" i="4"/>
  <c r="BB361" i="4"/>
  <c r="BJ361" i="4"/>
  <c r="BQ361" i="4"/>
  <c r="W361" i="4"/>
  <c r="AE361" i="4"/>
  <c r="AM361" i="4"/>
  <c r="AU361" i="4"/>
  <c r="BC361" i="4"/>
  <c r="BK361" i="4"/>
  <c r="BR361" i="4"/>
  <c r="X361" i="4"/>
  <c r="AF361" i="4"/>
  <c r="AN361" i="4"/>
  <c r="AV361" i="4"/>
  <c r="BD361" i="4"/>
  <c r="BL361" i="4"/>
  <c r="BS361" i="4"/>
  <c r="Y361" i="4"/>
  <c r="AG361" i="4"/>
  <c r="AO361" i="4"/>
  <c r="AW361" i="4"/>
  <c r="BE361" i="4"/>
  <c r="BM361" i="4"/>
  <c r="BT361" i="4"/>
  <c r="AA361" i="4"/>
  <c r="AI361" i="4"/>
  <c r="AQ361" i="4"/>
  <c r="AY361" i="4"/>
  <c r="BG361" i="4"/>
  <c r="BO361" i="4"/>
  <c r="Z361" i="4"/>
  <c r="BF361" i="4"/>
  <c r="AB361" i="4"/>
  <c r="BH361" i="4"/>
  <c r="AH361" i="4"/>
  <c r="BN361" i="4"/>
  <c r="AJ361" i="4"/>
  <c r="BP361" i="4"/>
  <c r="AP361" i="4"/>
  <c r="BU361" i="4"/>
  <c r="AX361" i="4"/>
  <c r="AR361" i="4"/>
  <c r="T361" i="4"/>
  <c r="AZ361" i="4"/>
  <c r="S361" i="4"/>
  <c r="AA346" i="4"/>
  <c r="AI346" i="4"/>
  <c r="AQ346" i="4"/>
  <c r="AY346" i="4"/>
  <c r="BG346" i="4"/>
  <c r="BO346" i="4"/>
  <c r="W346" i="4"/>
  <c r="AE346" i="4"/>
  <c r="AM346" i="4"/>
  <c r="AU346" i="4"/>
  <c r="BC346" i="4"/>
  <c r="BK346" i="4"/>
  <c r="BR346" i="4"/>
  <c r="X346" i="4"/>
  <c r="AH346" i="4"/>
  <c r="AS346" i="4"/>
  <c r="BD346" i="4"/>
  <c r="BN346" i="4"/>
  <c r="Y346" i="4"/>
  <c r="AJ346" i="4"/>
  <c r="AT346" i="4"/>
  <c r="BE346" i="4"/>
  <c r="BP346" i="4"/>
  <c r="Z346" i="4"/>
  <c r="AK346" i="4"/>
  <c r="AV346" i="4"/>
  <c r="BF346" i="4"/>
  <c r="AB346" i="4"/>
  <c r="AL346" i="4"/>
  <c r="AW346" i="4"/>
  <c r="BH346" i="4"/>
  <c r="BQ346" i="4"/>
  <c r="AC346" i="4"/>
  <c r="AN346" i="4"/>
  <c r="AX346" i="4"/>
  <c r="BI346" i="4"/>
  <c r="BS346" i="4"/>
  <c r="U346" i="4"/>
  <c r="AF346" i="4"/>
  <c r="AP346" i="4"/>
  <c r="BA346" i="4"/>
  <c r="BL346" i="4"/>
  <c r="BU346" i="4"/>
  <c r="AZ346" i="4"/>
  <c r="BB346" i="4"/>
  <c r="T346" i="4"/>
  <c r="BJ346" i="4"/>
  <c r="V346" i="4"/>
  <c r="BM346" i="4"/>
  <c r="AD346" i="4"/>
  <c r="BT346" i="4"/>
  <c r="AO346" i="4"/>
  <c r="AG346" i="4"/>
  <c r="AR346" i="4"/>
  <c r="S346" i="4"/>
  <c r="Y338" i="4"/>
  <c r="AG338" i="4"/>
  <c r="AO338" i="4"/>
  <c r="AW338" i="4"/>
  <c r="BE338" i="4"/>
  <c r="BM338" i="4"/>
  <c r="BT338" i="4"/>
  <c r="Z338" i="4"/>
  <c r="AH338" i="4"/>
  <c r="AP338" i="4"/>
  <c r="AX338" i="4"/>
  <c r="BF338" i="4"/>
  <c r="BN338" i="4"/>
  <c r="BU338" i="4"/>
  <c r="AA338" i="4"/>
  <c r="AI338" i="4"/>
  <c r="AQ338" i="4"/>
  <c r="AY338" i="4"/>
  <c r="BG338" i="4"/>
  <c r="BO338" i="4"/>
  <c r="T338" i="4"/>
  <c r="AB338" i="4"/>
  <c r="AJ338" i="4"/>
  <c r="AR338" i="4"/>
  <c r="AZ338" i="4"/>
  <c r="BH338" i="4"/>
  <c r="BP338" i="4"/>
  <c r="U338" i="4"/>
  <c r="AC338" i="4"/>
  <c r="AK338" i="4"/>
  <c r="AS338" i="4"/>
  <c r="BA338" i="4"/>
  <c r="BI338" i="4"/>
  <c r="W338" i="4"/>
  <c r="AE338" i="4"/>
  <c r="AM338" i="4"/>
  <c r="AU338" i="4"/>
  <c r="BC338" i="4"/>
  <c r="BK338" i="4"/>
  <c r="BR338" i="4"/>
  <c r="AL338" i="4"/>
  <c r="BQ338" i="4"/>
  <c r="AN338" i="4"/>
  <c r="BS338" i="4"/>
  <c r="AT338" i="4"/>
  <c r="AV338" i="4"/>
  <c r="V338" i="4"/>
  <c r="BB338" i="4"/>
  <c r="AD338" i="4"/>
  <c r="BJ338" i="4"/>
  <c r="X338" i="4"/>
  <c r="AF338" i="4"/>
  <c r="BD338" i="4"/>
  <c r="BL338" i="4"/>
  <c r="S338" i="4"/>
  <c r="Y322" i="4"/>
  <c r="AG322" i="4"/>
  <c r="AO322" i="4"/>
  <c r="AW322" i="4"/>
  <c r="BE322" i="4"/>
  <c r="BM322" i="4"/>
  <c r="BT322" i="4"/>
  <c r="Z322" i="4"/>
  <c r="AH322" i="4"/>
  <c r="AP322" i="4"/>
  <c r="AX322" i="4"/>
  <c r="BF322" i="4"/>
  <c r="BN322" i="4"/>
  <c r="BU322" i="4"/>
  <c r="AA322" i="4"/>
  <c r="AI322" i="4"/>
  <c r="AQ322" i="4"/>
  <c r="AY322" i="4"/>
  <c r="BG322" i="4"/>
  <c r="BO322" i="4"/>
  <c r="T322" i="4"/>
  <c r="AB322" i="4"/>
  <c r="AJ322" i="4"/>
  <c r="AR322" i="4"/>
  <c r="AZ322" i="4"/>
  <c r="BH322" i="4"/>
  <c r="BP322" i="4"/>
  <c r="U322" i="4"/>
  <c r="AC322" i="4"/>
  <c r="AK322" i="4"/>
  <c r="AS322" i="4"/>
  <c r="BA322" i="4"/>
  <c r="BI322" i="4"/>
  <c r="W322" i="4"/>
  <c r="AE322" i="4"/>
  <c r="AM322" i="4"/>
  <c r="AU322" i="4"/>
  <c r="BC322" i="4"/>
  <c r="BK322" i="4"/>
  <c r="BR322" i="4"/>
  <c r="V322" i="4"/>
  <c r="BB322" i="4"/>
  <c r="X322" i="4"/>
  <c r="BD322" i="4"/>
  <c r="AD322" i="4"/>
  <c r="BJ322" i="4"/>
  <c r="AF322" i="4"/>
  <c r="BL322" i="4"/>
  <c r="AL322" i="4"/>
  <c r="BQ322" i="4"/>
  <c r="AT322" i="4"/>
  <c r="AN322" i="4"/>
  <c r="AV322" i="4"/>
  <c r="BS322" i="4"/>
  <c r="S322" i="4"/>
  <c r="U326" i="4"/>
  <c r="AC326" i="4"/>
  <c r="AK326" i="4"/>
  <c r="AS326" i="4"/>
  <c r="BA326" i="4"/>
  <c r="BI326" i="4"/>
  <c r="V326" i="4"/>
  <c r="AD326" i="4"/>
  <c r="AL326" i="4"/>
  <c r="AT326" i="4"/>
  <c r="BB326" i="4"/>
  <c r="BJ326" i="4"/>
  <c r="BQ326" i="4"/>
  <c r="W326" i="4"/>
  <c r="AE326" i="4"/>
  <c r="AM326" i="4"/>
  <c r="AU326" i="4"/>
  <c r="BC326" i="4"/>
  <c r="BK326" i="4"/>
  <c r="BR326" i="4"/>
  <c r="X326" i="4"/>
  <c r="AF326" i="4"/>
  <c r="AN326" i="4"/>
  <c r="AV326" i="4"/>
  <c r="BD326" i="4"/>
  <c r="BL326" i="4"/>
  <c r="BS326" i="4"/>
  <c r="Y326" i="4"/>
  <c r="AG326" i="4"/>
  <c r="AO326" i="4"/>
  <c r="AW326" i="4"/>
  <c r="BE326" i="4"/>
  <c r="BM326" i="4"/>
  <c r="BT326" i="4"/>
  <c r="AA326" i="4"/>
  <c r="AI326" i="4"/>
  <c r="AQ326" i="4"/>
  <c r="AY326" i="4"/>
  <c r="BG326" i="4"/>
  <c r="BO326" i="4"/>
  <c r="Z326" i="4"/>
  <c r="BF326" i="4"/>
  <c r="AB326" i="4"/>
  <c r="BH326" i="4"/>
  <c r="AH326" i="4"/>
  <c r="BN326" i="4"/>
  <c r="AJ326" i="4"/>
  <c r="BP326" i="4"/>
  <c r="AP326" i="4"/>
  <c r="BU326" i="4"/>
  <c r="AX326" i="4"/>
  <c r="AR326" i="4"/>
  <c r="AZ326" i="4"/>
  <c r="T326" i="4"/>
  <c r="S326" i="4"/>
  <c r="Y314" i="4"/>
  <c r="AG314" i="4"/>
  <c r="AO314" i="4"/>
  <c r="AW314" i="4"/>
  <c r="BE314" i="4"/>
  <c r="BM314" i="4"/>
  <c r="BT314" i="4"/>
  <c r="Z314" i="4"/>
  <c r="AH314" i="4"/>
  <c r="AP314" i="4"/>
  <c r="AX314" i="4"/>
  <c r="BF314" i="4"/>
  <c r="BN314" i="4"/>
  <c r="BU314" i="4"/>
  <c r="AA314" i="4"/>
  <c r="AI314" i="4"/>
  <c r="AQ314" i="4"/>
  <c r="AY314" i="4"/>
  <c r="BG314" i="4"/>
  <c r="BO314" i="4"/>
  <c r="T314" i="4"/>
  <c r="AB314" i="4"/>
  <c r="AJ314" i="4"/>
  <c r="AR314" i="4"/>
  <c r="AZ314" i="4"/>
  <c r="BH314" i="4"/>
  <c r="BP314" i="4"/>
  <c r="U314" i="4"/>
  <c r="AC314" i="4"/>
  <c r="AK314" i="4"/>
  <c r="AS314" i="4"/>
  <c r="BA314" i="4"/>
  <c r="BI314" i="4"/>
  <c r="W314" i="4"/>
  <c r="AE314" i="4"/>
  <c r="AM314" i="4"/>
  <c r="AU314" i="4"/>
  <c r="BC314" i="4"/>
  <c r="BK314" i="4"/>
  <c r="BR314" i="4"/>
  <c r="AT314" i="4"/>
  <c r="AV314" i="4"/>
  <c r="V314" i="4"/>
  <c r="BB314" i="4"/>
  <c r="X314" i="4"/>
  <c r="BD314" i="4"/>
  <c r="AD314" i="4"/>
  <c r="BJ314" i="4"/>
  <c r="AL314" i="4"/>
  <c r="BQ314" i="4"/>
  <c r="BL314" i="4"/>
  <c r="BS314" i="4"/>
  <c r="AF314" i="4"/>
  <c r="AN314" i="4"/>
  <c r="S314" i="4"/>
  <c r="Z306" i="4"/>
  <c r="AH306" i="4"/>
  <c r="T306" i="4"/>
  <c r="AB306" i="4"/>
  <c r="AJ306" i="4"/>
  <c r="AR306" i="4"/>
  <c r="AZ306" i="4"/>
  <c r="BH306" i="4"/>
  <c r="BP306" i="4"/>
  <c r="U306" i="4"/>
  <c r="AC306" i="4"/>
  <c r="X306" i="4"/>
  <c r="AF306" i="4"/>
  <c r="AN306" i="4"/>
  <c r="AV306" i="4"/>
  <c r="BD306" i="4"/>
  <c r="BL306" i="4"/>
  <c r="BS306" i="4"/>
  <c r="AA306" i="4"/>
  <c r="AO306" i="4"/>
  <c r="AY306" i="4"/>
  <c r="BJ306" i="4"/>
  <c r="BT306" i="4"/>
  <c r="AD306" i="4"/>
  <c r="AP306" i="4"/>
  <c r="BA306" i="4"/>
  <c r="BK306" i="4"/>
  <c r="BU306" i="4"/>
  <c r="AE306" i="4"/>
  <c r="AQ306" i="4"/>
  <c r="BB306" i="4"/>
  <c r="BM306" i="4"/>
  <c r="AG306" i="4"/>
  <c r="AS306" i="4"/>
  <c r="BC306" i="4"/>
  <c r="BN306" i="4"/>
  <c r="AI306" i="4"/>
  <c r="AT306" i="4"/>
  <c r="BE306" i="4"/>
  <c r="BO306" i="4"/>
  <c r="W306" i="4"/>
  <c r="AL306" i="4"/>
  <c r="AW306" i="4"/>
  <c r="BG306" i="4"/>
  <c r="BQ306" i="4"/>
  <c r="AU306" i="4"/>
  <c r="AX306" i="4"/>
  <c r="BF306" i="4"/>
  <c r="BI306" i="4"/>
  <c r="V306" i="4"/>
  <c r="AK306" i="4"/>
  <c r="BR306" i="4"/>
  <c r="Y306" i="4"/>
  <c r="AM306" i="4"/>
  <c r="S306" i="4"/>
  <c r="Z298" i="4"/>
  <c r="AH298" i="4"/>
  <c r="AP298" i="4"/>
  <c r="AX298" i="4"/>
  <c r="BF298" i="4"/>
  <c r="BN298" i="4"/>
  <c r="BU298" i="4"/>
  <c r="AA298" i="4"/>
  <c r="AI298" i="4"/>
  <c r="AQ298" i="4"/>
  <c r="AY298" i="4"/>
  <c r="BG298" i="4"/>
  <c r="BO298" i="4"/>
  <c r="T298" i="4"/>
  <c r="AB298" i="4"/>
  <c r="AJ298" i="4"/>
  <c r="AR298" i="4"/>
  <c r="AZ298" i="4"/>
  <c r="BH298" i="4"/>
  <c r="BP298" i="4"/>
  <c r="U298" i="4"/>
  <c r="AC298" i="4"/>
  <c r="AK298" i="4"/>
  <c r="AS298" i="4"/>
  <c r="BA298" i="4"/>
  <c r="BI298" i="4"/>
  <c r="V298" i="4"/>
  <c r="AD298" i="4"/>
  <c r="AL298" i="4"/>
  <c r="AT298" i="4"/>
  <c r="BB298" i="4"/>
  <c r="BJ298" i="4"/>
  <c r="BQ298" i="4"/>
  <c r="X298" i="4"/>
  <c r="AF298" i="4"/>
  <c r="AN298" i="4"/>
  <c r="AV298" i="4"/>
  <c r="BD298" i="4"/>
  <c r="BL298" i="4"/>
  <c r="BS298" i="4"/>
  <c r="AE298" i="4"/>
  <c r="BK298" i="4"/>
  <c r="AG298" i="4"/>
  <c r="BM298" i="4"/>
  <c r="AM298" i="4"/>
  <c r="BR298" i="4"/>
  <c r="AO298" i="4"/>
  <c r="BT298" i="4"/>
  <c r="AU298" i="4"/>
  <c r="W298" i="4"/>
  <c r="BC298" i="4"/>
  <c r="Y298" i="4"/>
  <c r="AW298" i="4"/>
  <c r="BE298" i="4"/>
  <c r="S298" i="4"/>
  <c r="Z290" i="4"/>
  <c r="AH290" i="4"/>
  <c r="AP290" i="4"/>
  <c r="AX290" i="4"/>
  <c r="BF290" i="4"/>
  <c r="BN290" i="4"/>
  <c r="BU290" i="4"/>
  <c r="AA290" i="4"/>
  <c r="AI290" i="4"/>
  <c r="AQ290" i="4"/>
  <c r="AY290" i="4"/>
  <c r="BG290" i="4"/>
  <c r="BO290" i="4"/>
  <c r="T290" i="4"/>
  <c r="AB290" i="4"/>
  <c r="AJ290" i="4"/>
  <c r="AR290" i="4"/>
  <c r="AZ290" i="4"/>
  <c r="BH290" i="4"/>
  <c r="BP290" i="4"/>
  <c r="U290" i="4"/>
  <c r="AC290" i="4"/>
  <c r="AK290" i="4"/>
  <c r="AS290" i="4"/>
  <c r="BA290" i="4"/>
  <c r="BI290" i="4"/>
  <c r="V290" i="4"/>
  <c r="AD290" i="4"/>
  <c r="AL290" i="4"/>
  <c r="AT290" i="4"/>
  <c r="BB290" i="4"/>
  <c r="BJ290" i="4"/>
  <c r="BQ290" i="4"/>
  <c r="X290" i="4"/>
  <c r="AF290" i="4"/>
  <c r="AN290" i="4"/>
  <c r="AV290" i="4"/>
  <c r="BD290" i="4"/>
  <c r="BL290" i="4"/>
  <c r="BS290" i="4"/>
  <c r="W290" i="4"/>
  <c r="BC290" i="4"/>
  <c r="Y290" i="4"/>
  <c r="BE290" i="4"/>
  <c r="AE290" i="4"/>
  <c r="BK290" i="4"/>
  <c r="AG290" i="4"/>
  <c r="BM290" i="4"/>
  <c r="AM290" i="4"/>
  <c r="BR290" i="4"/>
  <c r="AU290" i="4"/>
  <c r="BT290" i="4"/>
  <c r="AO290" i="4"/>
  <c r="AW290" i="4"/>
  <c r="S290" i="4"/>
  <c r="Z282" i="4"/>
  <c r="AH282" i="4"/>
  <c r="AP282" i="4"/>
  <c r="AX282" i="4"/>
  <c r="BF282" i="4"/>
  <c r="BN282" i="4"/>
  <c r="BU282" i="4"/>
  <c r="AA282" i="4"/>
  <c r="AI282" i="4"/>
  <c r="AQ282" i="4"/>
  <c r="AY282" i="4"/>
  <c r="BG282" i="4"/>
  <c r="BO282" i="4"/>
  <c r="T282" i="4"/>
  <c r="AB282" i="4"/>
  <c r="AJ282" i="4"/>
  <c r="AR282" i="4"/>
  <c r="AZ282" i="4"/>
  <c r="BH282" i="4"/>
  <c r="BP282" i="4"/>
  <c r="U282" i="4"/>
  <c r="AC282" i="4"/>
  <c r="AK282" i="4"/>
  <c r="AS282" i="4"/>
  <c r="BA282" i="4"/>
  <c r="BI282" i="4"/>
  <c r="V282" i="4"/>
  <c r="AD282" i="4"/>
  <c r="AL282" i="4"/>
  <c r="AT282" i="4"/>
  <c r="BB282" i="4"/>
  <c r="BJ282" i="4"/>
  <c r="BQ282" i="4"/>
  <c r="X282" i="4"/>
  <c r="AF282" i="4"/>
  <c r="AN282" i="4"/>
  <c r="AV282" i="4"/>
  <c r="BD282" i="4"/>
  <c r="BL282" i="4"/>
  <c r="BS282" i="4"/>
  <c r="AU282" i="4"/>
  <c r="AW282" i="4"/>
  <c r="W282" i="4"/>
  <c r="BC282" i="4"/>
  <c r="Y282" i="4"/>
  <c r="BE282" i="4"/>
  <c r="AE282" i="4"/>
  <c r="BK282" i="4"/>
  <c r="AM282" i="4"/>
  <c r="BR282" i="4"/>
  <c r="AG282" i="4"/>
  <c r="AO282" i="4"/>
  <c r="BM282" i="4"/>
  <c r="BT282" i="4"/>
  <c r="S282" i="4"/>
  <c r="AA274" i="4"/>
  <c r="AI274" i="4"/>
  <c r="AQ274" i="4"/>
  <c r="AY274" i="4"/>
  <c r="BG274" i="4"/>
  <c r="BO274" i="4"/>
  <c r="Y274" i="4"/>
  <c r="AH274" i="4"/>
  <c r="AR274" i="4"/>
  <c r="BA274" i="4"/>
  <c r="BJ274" i="4"/>
  <c r="BR274" i="4"/>
  <c r="Z274" i="4"/>
  <c r="AJ274" i="4"/>
  <c r="AS274" i="4"/>
  <c r="BB274" i="4"/>
  <c r="BK274" i="4"/>
  <c r="BS274" i="4"/>
  <c r="AB274" i="4"/>
  <c r="AK274" i="4"/>
  <c r="AT274" i="4"/>
  <c r="BC274" i="4"/>
  <c r="BL274" i="4"/>
  <c r="BT274" i="4"/>
  <c r="T274" i="4"/>
  <c r="AC274" i="4"/>
  <c r="AL274" i="4"/>
  <c r="AU274" i="4"/>
  <c r="BD274" i="4"/>
  <c r="BM274" i="4"/>
  <c r="BU274" i="4"/>
  <c r="U274" i="4"/>
  <c r="AD274" i="4"/>
  <c r="AM274" i="4"/>
  <c r="AV274" i="4"/>
  <c r="BE274" i="4"/>
  <c r="BN274" i="4"/>
  <c r="W274" i="4"/>
  <c r="AF274" i="4"/>
  <c r="AO274" i="4"/>
  <c r="AX274" i="4"/>
  <c r="BH274" i="4"/>
  <c r="AE274" i="4"/>
  <c r="BP274" i="4"/>
  <c r="AG274" i="4"/>
  <c r="BQ274" i="4"/>
  <c r="AN274" i="4"/>
  <c r="AP274" i="4"/>
  <c r="AW274" i="4"/>
  <c r="V274" i="4"/>
  <c r="BF274" i="4"/>
  <c r="AZ274" i="4"/>
  <c r="BI274" i="4"/>
  <c r="X274" i="4"/>
  <c r="S274" i="4"/>
  <c r="T245" i="4"/>
  <c r="AB245" i="4"/>
  <c r="AJ245" i="4"/>
  <c r="AR245" i="4"/>
  <c r="AZ245" i="4"/>
  <c r="BH245" i="4"/>
  <c r="BP245" i="4"/>
  <c r="U245" i="4"/>
  <c r="AC245" i="4"/>
  <c r="AK245" i="4"/>
  <c r="AS245" i="4"/>
  <c r="BA245" i="4"/>
  <c r="BI245" i="4"/>
  <c r="V245" i="4"/>
  <c r="AD245" i="4"/>
  <c r="AL245" i="4"/>
  <c r="AT245" i="4"/>
  <c r="BB245" i="4"/>
  <c r="BJ245" i="4"/>
  <c r="BQ245" i="4"/>
  <c r="W245" i="4"/>
  <c r="AE245" i="4"/>
  <c r="AM245" i="4"/>
  <c r="AU245" i="4"/>
  <c r="BC245" i="4"/>
  <c r="BK245" i="4"/>
  <c r="BR245" i="4"/>
  <c r="X245" i="4"/>
  <c r="AF245" i="4"/>
  <c r="AN245" i="4"/>
  <c r="AV245" i="4"/>
  <c r="BD245" i="4"/>
  <c r="BL245" i="4"/>
  <c r="BS245" i="4"/>
  <c r="Z245" i="4"/>
  <c r="AH245" i="4"/>
  <c r="AP245" i="4"/>
  <c r="AX245" i="4"/>
  <c r="BF245" i="4"/>
  <c r="BN245" i="4"/>
  <c r="BU245" i="4"/>
  <c r="Y245" i="4"/>
  <c r="BE245" i="4"/>
  <c r="AA245" i="4"/>
  <c r="BG245" i="4"/>
  <c r="AG245" i="4"/>
  <c r="BM245" i="4"/>
  <c r="AI245" i="4"/>
  <c r="BO245" i="4"/>
  <c r="AO245" i="4"/>
  <c r="BT245" i="4"/>
  <c r="AW245" i="4"/>
  <c r="AQ245" i="4"/>
  <c r="AY245" i="4"/>
  <c r="S245" i="4"/>
  <c r="X265" i="4"/>
  <c r="AF265" i="4"/>
  <c r="AN265" i="4"/>
  <c r="AV265" i="4"/>
  <c r="BD265" i="4"/>
  <c r="BL265" i="4"/>
  <c r="BS265" i="4"/>
  <c r="Y265" i="4"/>
  <c r="AG265" i="4"/>
  <c r="AO265" i="4"/>
  <c r="AW265" i="4"/>
  <c r="BE265" i="4"/>
  <c r="BM265" i="4"/>
  <c r="BT265" i="4"/>
  <c r="Z265" i="4"/>
  <c r="AH265" i="4"/>
  <c r="AP265" i="4"/>
  <c r="AX265" i="4"/>
  <c r="BF265" i="4"/>
  <c r="BN265" i="4"/>
  <c r="BU265" i="4"/>
  <c r="AA265" i="4"/>
  <c r="AI265" i="4"/>
  <c r="AQ265" i="4"/>
  <c r="AY265" i="4"/>
  <c r="BG265" i="4"/>
  <c r="BO265" i="4"/>
  <c r="T265" i="4"/>
  <c r="AB265" i="4"/>
  <c r="AJ265" i="4"/>
  <c r="AR265" i="4"/>
  <c r="AZ265" i="4"/>
  <c r="BH265" i="4"/>
  <c r="BP265" i="4"/>
  <c r="V265" i="4"/>
  <c r="AD265" i="4"/>
  <c r="AL265" i="4"/>
  <c r="AT265" i="4"/>
  <c r="BB265" i="4"/>
  <c r="BJ265" i="4"/>
  <c r="BQ265" i="4"/>
  <c r="AS265" i="4"/>
  <c r="AU265" i="4"/>
  <c r="U265" i="4"/>
  <c r="BA265" i="4"/>
  <c r="W265" i="4"/>
  <c r="BC265" i="4"/>
  <c r="AC265" i="4"/>
  <c r="BI265" i="4"/>
  <c r="AK265" i="4"/>
  <c r="BK265" i="4"/>
  <c r="BR265" i="4"/>
  <c r="AE265" i="4"/>
  <c r="AM265" i="4"/>
  <c r="S265" i="4"/>
  <c r="X257" i="4"/>
  <c r="AF257" i="4"/>
  <c r="AN257" i="4"/>
  <c r="AV257" i="4"/>
  <c r="BD257" i="4"/>
  <c r="BL257" i="4"/>
  <c r="BS257" i="4"/>
  <c r="Y257" i="4"/>
  <c r="AG257" i="4"/>
  <c r="AO257" i="4"/>
  <c r="AW257" i="4"/>
  <c r="BE257" i="4"/>
  <c r="BM257" i="4"/>
  <c r="BT257" i="4"/>
  <c r="Z257" i="4"/>
  <c r="AH257" i="4"/>
  <c r="AP257" i="4"/>
  <c r="AX257" i="4"/>
  <c r="BF257" i="4"/>
  <c r="BN257" i="4"/>
  <c r="BU257" i="4"/>
  <c r="AA257" i="4"/>
  <c r="AI257" i="4"/>
  <c r="AQ257" i="4"/>
  <c r="AY257" i="4"/>
  <c r="BG257" i="4"/>
  <c r="BO257" i="4"/>
  <c r="T257" i="4"/>
  <c r="AB257" i="4"/>
  <c r="AJ257" i="4"/>
  <c r="AR257" i="4"/>
  <c r="AZ257" i="4"/>
  <c r="BH257" i="4"/>
  <c r="BP257" i="4"/>
  <c r="V257" i="4"/>
  <c r="AD257" i="4"/>
  <c r="AL257" i="4"/>
  <c r="AT257" i="4"/>
  <c r="BB257" i="4"/>
  <c r="BJ257" i="4"/>
  <c r="BQ257" i="4"/>
  <c r="AK257" i="4"/>
  <c r="AM257" i="4"/>
  <c r="BR257" i="4"/>
  <c r="AS257" i="4"/>
  <c r="AU257" i="4"/>
  <c r="U257" i="4"/>
  <c r="BA257" i="4"/>
  <c r="AC257" i="4"/>
  <c r="BI257" i="4"/>
  <c r="W257" i="4"/>
  <c r="AE257" i="4"/>
  <c r="BC257" i="4"/>
  <c r="BK257" i="4"/>
  <c r="S257" i="4"/>
  <c r="V240" i="4"/>
  <c r="AD240" i="4"/>
  <c r="AL240" i="4"/>
  <c r="AT240" i="4"/>
  <c r="BB240" i="4"/>
  <c r="BJ240" i="4"/>
  <c r="BQ240" i="4"/>
  <c r="Y240" i="4"/>
  <c r="AG240" i="4"/>
  <c r="AO240" i="4"/>
  <c r="AW240" i="4"/>
  <c r="BE240" i="4"/>
  <c r="BM240" i="4"/>
  <c r="BT240" i="4"/>
  <c r="Z240" i="4"/>
  <c r="AH240" i="4"/>
  <c r="AP240" i="4"/>
  <c r="AX240" i="4"/>
  <c r="BF240" i="4"/>
  <c r="BN240" i="4"/>
  <c r="BU240" i="4"/>
  <c r="AA240" i="4"/>
  <c r="AI240" i="4"/>
  <c r="AQ240" i="4"/>
  <c r="AY240" i="4"/>
  <c r="BG240" i="4"/>
  <c r="BO240" i="4"/>
  <c r="U240" i="4"/>
  <c r="AK240" i="4"/>
  <c r="BA240" i="4"/>
  <c r="W240" i="4"/>
  <c r="AM240" i="4"/>
  <c r="BC240" i="4"/>
  <c r="BR240" i="4"/>
  <c r="X240" i="4"/>
  <c r="AN240" i="4"/>
  <c r="BD240" i="4"/>
  <c r="BS240" i="4"/>
  <c r="AB240" i="4"/>
  <c r="AR240" i="4"/>
  <c r="BH240" i="4"/>
  <c r="AC240" i="4"/>
  <c r="AS240" i="4"/>
  <c r="BI240" i="4"/>
  <c r="AF240" i="4"/>
  <c r="AV240" i="4"/>
  <c r="BL240" i="4"/>
  <c r="T240" i="4"/>
  <c r="AE240" i="4"/>
  <c r="AJ240" i="4"/>
  <c r="AU240" i="4"/>
  <c r="BK240" i="4"/>
  <c r="AZ240" i="4"/>
  <c r="BP240" i="4"/>
  <c r="S240" i="4"/>
  <c r="T230" i="4"/>
  <c r="AB230" i="4"/>
  <c r="AJ230" i="4"/>
  <c r="AR230" i="4"/>
  <c r="AZ230" i="4"/>
  <c r="BH230" i="4"/>
  <c r="BP230" i="4"/>
  <c r="W230" i="4"/>
  <c r="AE230" i="4"/>
  <c r="AM230" i="4"/>
  <c r="AU230" i="4"/>
  <c r="BC230" i="4"/>
  <c r="BK230" i="4"/>
  <c r="BR230" i="4"/>
  <c r="X230" i="4"/>
  <c r="AF230" i="4"/>
  <c r="AN230" i="4"/>
  <c r="AV230" i="4"/>
  <c r="BD230" i="4"/>
  <c r="BL230" i="4"/>
  <c r="BS230" i="4"/>
  <c r="Y230" i="4"/>
  <c r="AG230" i="4"/>
  <c r="AO230" i="4"/>
  <c r="AW230" i="4"/>
  <c r="BE230" i="4"/>
  <c r="BM230" i="4"/>
  <c r="BT230" i="4"/>
  <c r="AA230" i="4"/>
  <c r="AQ230" i="4"/>
  <c r="BG230" i="4"/>
  <c r="AC230" i="4"/>
  <c r="AS230" i="4"/>
  <c r="BI230" i="4"/>
  <c r="AD230" i="4"/>
  <c r="AT230" i="4"/>
  <c r="BJ230" i="4"/>
  <c r="AH230" i="4"/>
  <c r="AX230" i="4"/>
  <c r="BN230" i="4"/>
  <c r="AI230" i="4"/>
  <c r="AY230" i="4"/>
  <c r="BO230" i="4"/>
  <c r="V230" i="4"/>
  <c r="AL230" i="4"/>
  <c r="BB230" i="4"/>
  <c r="BQ230" i="4"/>
  <c r="BA230" i="4"/>
  <c r="BF230" i="4"/>
  <c r="BU230" i="4"/>
  <c r="U230" i="4"/>
  <c r="AK230" i="4"/>
  <c r="Z230" i="4"/>
  <c r="AP230" i="4"/>
  <c r="S230" i="4"/>
  <c r="X226" i="4"/>
  <c r="AF226" i="4"/>
  <c r="AN226" i="4"/>
  <c r="AV226" i="4"/>
  <c r="BD226" i="4"/>
  <c r="BL226" i="4"/>
  <c r="BS226" i="4"/>
  <c r="AA226" i="4"/>
  <c r="AI226" i="4"/>
  <c r="AQ226" i="4"/>
  <c r="AY226" i="4"/>
  <c r="BG226" i="4"/>
  <c r="BO226" i="4"/>
  <c r="T226" i="4"/>
  <c r="AB226" i="4"/>
  <c r="AJ226" i="4"/>
  <c r="AR226" i="4"/>
  <c r="AZ226" i="4"/>
  <c r="BH226" i="4"/>
  <c r="BP226" i="4"/>
  <c r="U226" i="4"/>
  <c r="AC226" i="4"/>
  <c r="AK226" i="4"/>
  <c r="AS226" i="4"/>
  <c r="BA226" i="4"/>
  <c r="BI226" i="4"/>
  <c r="W226" i="4"/>
  <c r="AM226" i="4"/>
  <c r="BC226" i="4"/>
  <c r="BR226" i="4"/>
  <c r="Y226" i="4"/>
  <c r="AO226" i="4"/>
  <c r="BE226" i="4"/>
  <c r="BT226" i="4"/>
  <c r="Z226" i="4"/>
  <c r="AP226" i="4"/>
  <c r="BF226" i="4"/>
  <c r="BU226" i="4"/>
  <c r="AD226" i="4"/>
  <c r="AT226" i="4"/>
  <c r="BJ226" i="4"/>
  <c r="AE226" i="4"/>
  <c r="AU226" i="4"/>
  <c r="BK226" i="4"/>
  <c r="AH226" i="4"/>
  <c r="AX226" i="4"/>
  <c r="BN226" i="4"/>
  <c r="V226" i="4"/>
  <c r="AG226" i="4"/>
  <c r="AL226" i="4"/>
  <c r="AW226" i="4"/>
  <c r="BM226" i="4"/>
  <c r="BB226" i="4"/>
  <c r="BQ226" i="4"/>
  <c r="S226" i="4"/>
  <c r="X218" i="4"/>
  <c r="AF218" i="4"/>
  <c r="AN218" i="4"/>
  <c r="AV218" i="4"/>
  <c r="BD218" i="4"/>
  <c r="BL218" i="4"/>
  <c r="BS218" i="4"/>
  <c r="Y218" i="4"/>
  <c r="AG218" i="4"/>
  <c r="AO218" i="4"/>
  <c r="AW218" i="4"/>
  <c r="BE218" i="4"/>
  <c r="BM218" i="4"/>
  <c r="Z218" i="4"/>
  <c r="AH218" i="4"/>
  <c r="AP218" i="4"/>
  <c r="AX218" i="4"/>
  <c r="BF218" i="4"/>
  <c r="AA218" i="4"/>
  <c r="AI218" i="4"/>
  <c r="AQ218" i="4"/>
  <c r="AY218" i="4"/>
  <c r="BG218" i="4"/>
  <c r="BO218" i="4"/>
  <c r="T218" i="4"/>
  <c r="AB218" i="4"/>
  <c r="AJ218" i="4"/>
  <c r="AR218" i="4"/>
  <c r="AZ218" i="4"/>
  <c r="BH218" i="4"/>
  <c r="BP218" i="4"/>
  <c r="U218" i="4"/>
  <c r="AC218" i="4"/>
  <c r="AK218" i="4"/>
  <c r="AS218" i="4"/>
  <c r="BA218" i="4"/>
  <c r="BI218" i="4"/>
  <c r="AD218" i="4"/>
  <c r="BJ218" i="4"/>
  <c r="AE218" i="4"/>
  <c r="BK218" i="4"/>
  <c r="AL218" i="4"/>
  <c r="BN218" i="4"/>
  <c r="AM218" i="4"/>
  <c r="BQ218" i="4"/>
  <c r="AT218" i="4"/>
  <c r="BR218" i="4"/>
  <c r="V218" i="4"/>
  <c r="BB218" i="4"/>
  <c r="BU218" i="4"/>
  <c r="BT218" i="4"/>
  <c r="AU218" i="4"/>
  <c r="W218" i="4"/>
  <c r="BC218" i="4"/>
  <c r="S218" i="4"/>
  <c r="W210" i="4"/>
  <c r="AE210" i="4"/>
  <c r="AM210" i="4"/>
  <c r="AU210" i="4"/>
  <c r="BC210" i="4"/>
  <c r="BK210" i="4"/>
  <c r="BR210" i="4"/>
  <c r="Z210" i="4"/>
  <c r="AH210" i="4"/>
  <c r="AP210" i="4"/>
  <c r="AX210" i="4"/>
  <c r="BF210" i="4"/>
  <c r="BN210" i="4"/>
  <c r="BU210" i="4"/>
  <c r="T210" i="4"/>
  <c r="AD210" i="4"/>
  <c r="AO210" i="4"/>
  <c r="AZ210" i="4"/>
  <c r="BJ210" i="4"/>
  <c r="BT210" i="4"/>
  <c r="U210" i="4"/>
  <c r="AF210" i="4"/>
  <c r="AQ210" i="4"/>
  <c r="BA210" i="4"/>
  <c r="BL210" i="4"/>
  <c r="V210" i="4"/>
  <c r="AG210" i="4"/>
  <c r="AR210" i="4"/>
  <c r="BB210" i="4"/>
  <c r="BM210" i="4"/>
  <c r="X210" i="4"/>
  <c r="AI210" i="4"/>
  <c r="AS210" i="4"/>
  <c r="BD210" i="4"/>
  <c r="BO210" i="4"/>
  <c r="Y210" i="4"/>
  <c r="AJ210" i="4"/>
  <c r="AT210" i="4"/>
  <c r="BE210" i="4"/>
  <c r="BP210" i="4"/>
  <c r="AA210" i="4"/>
  <c r="AK210" i="4"/>
  <c r="AV210" i="4"/>
  <c r="BG210" i="4"/>
  <c r="AL210" i="4"/>
  <c r="AN210" i="4"/>
  <c r="AW210" i="4"/>
  <c r="AY210" i="4"/>
  <c r="BH210" i="4"/>
  <c r="AB210" i="4"/>
  <c r="BQ210" i="4"/>
  <c r="AC210" i="4"/>
  <c r="BI210" i="4"/>
  <c r="BS210" i="4"/>
  <c r="S210" i="4"/>
  <c r="U208" i="4"/>
  <c r="AC208" i="4"/>
  <c r="AK208" i="4"/>
  <c r="AS208" i="4"/>
  <c r="BA208" i="4"/>
  <c r="BI208" i="4"/>
  <c r="X208" i="4"/>
  <c r="AF208" i="4"/>
  <c r="AN208" i="4"/>
  <c r="AV208" i="4"/>
  <c r="BD208" i="4"/>
  <c r="BL208" i="4"/>
  <c r="BS208" i="4"/>
  <c r="W208" i="4"/>
  <c r="AH208" i="4"/>
  <c r="AR208" i="4"/>
  <c r="BC208" i="4"/>
  <c r="BN208" i="4"/>
  <c r="Y208" i="4"/>
  <c r="AI208" i="4"/>
  <c r="AT208" i="4"/>
  <c r="BE208" i="4"/>
  <c r="BO208" i="4"/>
  <c r="Z208" i="4"/>
  <c r="AJ208" i="4"/>
  <c r="AU208" i="4"/>
  <c r="BF208" i="4"/>
  <c r="BP208" i="4"/>
  <c r="AA208" i="4"/>
  <c r="AL208" i="4"/>
  <c r="AW208" i="4"/>
  <c r="BG208" i="4"/>
  <c r="BQ208" i="4"/>
  <c r="AB208" i="4"/>
  <c r="AM208" i="4"/>
  <c r="AX208" i="4"/>
  <c r="BH208" i="4"/>
  <c r="BR208" i="4"/>
  <c r="AD208" i="4"/>
  <c r="AO208" i="4"/>
  <c r="AY208" i="4"/>
  <c r="BJ208" i="4"/>
  <c r="BT208" i="4"/>
  <c r="T208" i="4"/>
  <c r="BK208" i="4"/>
  <c r="V208" i="4"/>
  <c r="BM208" i="4"/>
  <c r="AE208" i="4"/>
  <c r="BU208" i="4"/>
  <c r="AG208" i="4"/>
  <c r="AP208" i="4"/>
  <c r="AZ208" i="4"/>
  <c r="AQ208" i="4"/>
  <c r="BB208" i="4"/>
  <c r="S208" i="4"/>
  <c r="T194" i="4"/>
  <c r="AB194" i="4"/>
  <c r="AJ194" i="4"/>
  <c r="AR194" i="4"/>
  <c r="AZ194" i="4"/>
  <c r="BH194" i="4"/>
  <c r="BP194" i="4"/>
  <c r="V194" i="4"/>
  <c r="AD194" i="4"/>
  <c r="AL194" i="4"/>
  <c r="AT194" i="4"/>
  <c r="BB194" i="4"/>
  <c r="BJ194" i="4"/>
  <c r="BQ194" i="4"/>
  <c r="AC194" i="4"/>
  <c r="AN194" i="4"/>
  <c r="AX194" i="4"/>
  <c r="BI194" i="4"/>
  <c r="BS194" i="4"/>
  <c r="AE194" i="4"/>
  <c r="AO194" i="4"/>
  <c r="AY194" i="4"/>
  <c r="BK194" i="4"/>
  <c r="BT194" i="4"/>
  <c r="W194" i="4"/>
  <c r="AG194" i="4"/>
  <c r="AQ194" i="4"/>
  <c r="BC194" i="4"/>
  <c r="BM194" i="4"/>
  <c r="X194" i="4"/>
  <c r="AH194" i="4"/>
  <c r="AS194" i="4"/>
  <c r="BD194" i="4"/>
  <c r="BN194" i="4"/>
  <c r="Y194" i="4"/>
  <c r="AI194" i="4"/>
  <c r="AU194" i="4"/>
  <c r="BE194" i="4"/>
  <c r="BO194" i="4"/>
  <c r="AA194" i="4"/>
  <c r="BF194" i="4"/>
  <c r="AF194" i="4"/>
  <c r="BG194" i="4"/>
  <c r="AK194" i="4"/>
  <c r="BL194" i="4"/>
  <c r="AM194" i="4"/>
  <c r="AP194" i="4"/>
  <c r="BR194" i="4"/>
  <c r="AV194" i="4"/>
  <c r="BU194" i="4"/>
  <c r="AW194" i="4"/>
  <c r="BA194" i="4"/>
  <c r="U194" i="4"/>
  <c r="Z194" i="4"/>
  <c r="S194" i="4"/>
  <c r="T186" i="4"/>
  <c r="AB186" i="4"/>
  <c r="AJ186" i="4"/>
  <c r="AR186" i="4"/>
  <c r="AZ186" i="4"/>
  <c r="BH186" i="4"/>
  <c r="BP186" i="4"/>
  <c r="U186" i="4"/>
  <c r="AC186" i="4"/>
  <c r="AK186" i="4"/>
  <c r="AS186" i="4"/>
  <c r="BA186" i="4"/>
  <c r="BI186" i="4"/>
  <c r="V186" i="4"/>
  <c r="AD186" i="4"/>
  <c r="AL186" i="4"/>
  <c r="AT186" i="4"/>
  <c r="BB186" i="4"/>
  <c r="BJ186" i="4"/>
  <c r="BQ186" i="4"/>
  <c r="W186" i="4"/>
  <c r="AE186" i="4"/>
  <c r="AM186" i="4"/>
  <c r="AU186" i="4"/>
  <c r="BC186" i="4"/>
  <c r="BK186" i="4"/>
  <c r="BR186" i="4"/>
  <c r="Z186" i="4"/>
  <c r="AP186" i="4"/>
  <c r="BF186" i="4"/>
  <c r="BU186" i="4"/>
  <c r="AA186" i="4"/>
  <c r="AQ186" i="4"/>
  <c r="BG186" i="4"/>
  <c r="AG186" i="4"/>
  <c r="AW186" i="4"/>
  <c r="BM186" i="4"/>
  <c r="AH186" i="4"/>
  <c r="AX186" i="4"/>
  <c r="BN186" i="4"/>
  <c r="AI186" i="4"/>
  <c r="AY186" i="4"/>
  <c r="BO186" i="4"/>
  <c r="X186" i="4"/>
  <c r="BL186" i="4"/>
  <c r="Y186" i="4"/>
  <c r="BS186" i="4"/>
  <c r="AF186" i="4"/>
  <c r="BT186" i="4"/>
  <c r="AN186" i="4"/>
  <c r="AO186" i="4"/>
  <c r="AV186" i="4"/>
  <c r="BD186" i="4"/>
  <c r="BE186" i="4"/>
  <c r="S186" i="4"/>
  <c r="T178" i="4"/>
  <c r="AB178" i="4"/>
  <c r="AJ178" i="4"/>
  <c r="AR178" i="4"/>
  <c r="AZ178" i="4"/>
  <c r="BH178" i="4"/>
  <c r="BP178" i="4"/>
  <c r="U178" i="4"/>
  <c r="AC178" i="4"/>
  <c r="AK178" i="4"/>
  <c r="AS178" i="4"/>
  <c r="BA178" i="4"/>
  <c r="BI178" i="4"/>
  <c r="V178" i="4"/>
  <c r="AD178" i="4"/>
  <c r="AL178" i="4"/>
  <c r="AT178" i="4"/>
  <c r="BB178" i="4"/>
  <c r="BJ178" i="4"/>
  <c r="BQ178" i="4"/>
  <c r="W178" i="4"/>
  <c r="AE178" i="4"/>
  <c r="AM178" i="4"/>
  <c r="AU178" i="4"/>
  <c r="BC178" i="4"/>
  <c r="BK178" i="4"/>
  <c r="BR178" i="4"/>
  <c r="AH178" i="4"/>
  <c r="AX178" i="4"/>
  <c r="BN178" i="4"/>
  <c r="AI178" i="4"/>
  <c r="AY178" i="4"/>
  <c r="BO178" i="4"/>
  <c r="Y178" i="4"/>
  <c r="AO178" i="4"/>
  <c r="BE178" i="4"/>
  <c r="BT178" i="4"/>
  <c r="Z178" i="4"/>
  <c r="AP178" i="4"/>
  <c r="BF178" i="4"/>
  <c r="BU178" i="4"/>
  <c r="AA178" i="4"/>
  <c r="AQ178" i="4"/>
  <c r="BG178" i="4"/>
  <c r="AG178" i="4"/>
  <c r="AN178" i="4"/>
  <c r="AV178" i="4"/>
  <c r="AW178" i="4"/>
  <c r="BD178" i="4"/>
  <c r="BL178" i="4"/>
  <c r="X178" i="4"/>
  <c r="BM178" i="4"/>
  <c r="AF178" i="4"/>
  <c r="BS178" i="4"/>
  <c r="S178" i="4"/>
  <c r="T170" i="4"/>
  <c r="AB170" i="4"/>
  <c r="AJ170" i="4"/>
  <c r="AR170" i="4"/>
  <c r="AZ170" i="4"/>
  <c r="BH170" i="4"/>
  <c r="BP170" i="4"/>
  <c r="U170" i="4"/>
  <c r="AC170" i="4"/>
  <c r="AK170" i="4"/>
  <c r="AS170" i="4"/>
  <c r="BA170" i="4"/>
  <c r="BI170" i="4"/>
  <c r="V170" i="4"/>
  <c r="AD170" i="4"/>
  <c r="AL170" i="4"/>
  <c r="AT170" i="4"/>
  <c r="BB170" i="4"/>
  <c r="BJ170" i="4"/>
  <c r="BQ170" i="4"/>
  <c r="W170" i="4"/>
  <c r="AE170" i="4"/>
  <c r="AM170" i="4"/>
  <c r="AU170" i="4"/>
  <c r="BC170" i="4"/>
  <c r="BK170" i="4"/>
  <c r="BR170" i="4"/>
  <c r="Y170" i="4"/>
  <c r="AG170" i="4"/>
  <c r="AO170" i="4"/>
  <c r="AW170" i="4"/>
  <c r="BE170" i="4"/>
  <c r="BM170" i="4"/>
  <c r="BT170" i="4"/>
  <c r="AP170" i="4"/>
  <c r="BL170" i="4"/>
  <c r="X170" i="4"/>
  <c r="AQ170" i="4"/>
  <c r="BN170" i="4"/>
  <c r="AA170" i="4"/>
  <c r="AX170" i="4"/>
  <c r="BS170" i="4"/>
  <c r="AF170" i="4"/>
  <c r="AY170" i="4"/>
  <c r="BU170" i="4"/>
  <c r="AH170" i="4"/>
  <c r="BD170" i="4"/>
  <c r="AI170" i="4"/>
  <c r="AN170" i="4"/>
  <c r="AV170" i="4"/>
  <c r="BF170" i="4"/>
  <c r="BG170" i="4"/>
  <c r="BO170" i="4"/>
  <c r="Z170" i="4"/>
  <c r="S170" i="4"/>
  <c r="T162" i="4"/>
  <c r="AB162" i="4"/>
  <c r="AJ162" i="4"/>
  <c r="AR162" i="4"/>
  <c r="AZ162" i="4"/>
  <c r="BH162" i="4"/>
  <c r="BP162" i="4"/>
  <c r="U162" i="4"/>
  <c r="AC162" i="4"/>
  <c r="AK162" i="4"/>
  <c r="AS162" i="4"/>
  <c r="BA162" i="4"/>
  <c r="BI162" i="4"/>
  <c r="V162" i="4"/>
  <c r="AD162" i="4"/>
  <c r="AL162" i="4"/>
  <c r="AT162" i="4"/>
  <c r="BB162" i="4"/>
  <c r="BJ162" i="4"/>
  <c r="BQ162" i="4"/>
  <c r="W162" i="4"/>
  <c r="AE162" i="4"/>
  <c r="AM162" i="4"/>
  <c r="AU162" i="4"/>
  <c r="BC162" i="4"/>
  <c r="BK162" i="4"/>
  <c r="BR162" i="4"/>
  <c r="Y162" i="4"/>
  <c r="AG162" i="4"/>
  <c r="AO162" i="4"/>
  <c r="AW162" i="4"/>
  <c r="BE162" i="4"/>
  <c r="BM162" i="4"/>
  <c r="BT162" i="4"/>
  <c r="AH162" i="4"/>
  <c r="BD162" i="4"/>
  <c r="AI162" i="4"/>
  <c r="BF162" i="4"/>
  <c r="AN162" i="4"/>
  <c r="BG162" i="4"/>
  <c r="AP162" i="4"/>
  <c r="BL162" i="4"/>
  <c r="X162" i="4"/>
  <c r="AQ162" i="4"/>
  <c r="BN162" i="4"/>
  <c r="Z162" i="4"/>
  <c r="AV162" i="4"/>
  <c r="BO162" i="4"/>
  <c r="BS162" i="4"/>
  <c r="BU162" i="4"/>
  <c r="AA162" i="4"/>
  <c r="AF162" i="4"/>
  <c r="AX162" i="4"/>
  <c r="AY162" i="4"/>
  <c r="S162" i="4"/>
  <c r="T154" i="4"/>
  <c r="AB154" i="4"/>
  <c r="AJ154" i="4"/>
  <c r="AR154" i="4"/>
  <c r="AZ154" i="4"/>
  <c r="BH154" i="4"/>
  <c r="BP154" i="4"/>
  <c r="U154" i="4"/>
  <c r="AC154" i="4"/>
  <c r="AK154" i="4"/>
  <c r="AS154" i="4"/>
  <c r="BA154" i="4"/>
  <c r="BI154" i="4"/>
  <c r="V154" i="4"/>
  <c r="AD154" i="4"/>
  <c r="AL154" i="4"/>
  <c r="AT154" i="4"/>
  <c r="BB154" i="4"/>
  <c r="BJ154" i="4"/>
  <c r="BQ154" i="4"/>
  <c r="W154" i="4"/>
  <c r="AE154" i="4"/>
  <c r="AM154" i="4"/>
  <c r="AU154" i="4"/>
  <c r="BC154" i="4"/>
  <c r="BK154" i="4"/>
  <c r="BR154" i="4"/>
  <c r="Y154" i="4"/>
  <c r="AG154" i="4"/>
  <c r="AO154" i="4"/>
  <c r="AW154" i="4"/>
  <c r="BE154" i="4"/>
  <c r="BM154" i="4"/>
  <c r="BT154" i="4"/>
  <c r="Z154" i="4"/>
  <c r="AV154" i="4"/>
  <c r="BO154" i="4"/>
  <c r="AA154" i="4"/>
  <c r="AX154" i="4"/>
  <c r="BS154" i="4"/>
  <c r="AF154" i="4"/>
  <c r="AY154" i="4"/>
  <c r="BU154" i="4"/>
  <c r="AH154" i="4"/>
  <c r="BD154" i="4"/>
  <c r="AI154" i="4"/>
  <c r="BF154" i="4"/>
  <c r="AN154" i="4"/>
  <c r="BG154" i="4"/>
  <c r="X154" i="4"/>
  <c r="AP154" i="4"/>
  <c r="AQ154" i="4"/>
  <c r="BL154" i="4"/>
  <c r="BN154" i="4"/>
  <c r="S154" i="4"/>
  <c r="Y146" i="4"/>
  <c r="AG146" i="4"/>
  <c r="AO146" i="4"/>
  <c r="AW146" i="4"/>
  <c r="BE146" i="4"/>
  <c r="BM146" i="4"/>
  <c r="BT146" i="4"/>
  <c r="Z146" i="4"/>
  <c r="AH146" i="4"/>
  <c r="AP146" i="4"/>
  <c r="AX146" i="4"/>
  <c r="BF146" i="4"/>
  <c r="BN146" i="4"/>
  <c r="BU146" i="4"/>
  <c r="AA146" i="4"/>
  <c r="AI146" i="4"/>
  <c r="AQ146" i="4"/>
  <c r="AY146" i="4"/>
  <c r="BG146" i="4"/>
  <c r="BO146" i="4"/>
  <c r="U146" i="4"/>
  <c r="AC146" i="4"/>
  <c r="AK146" i="4"/>
  <c r="AS146" i="4"/>
  <c r="BA146" i="4"/>
  <c r="BI146" i="4"/>
  <c r="AE146" i="4"/>
  <c r="AU146" i="4"/>
  <c r="BK146" i="4"/>
  <c r="AF146" i="4"/>
  <c r="AV146" i="4"/>
  <c r="BL146" i="4"/>
  <c r="T146" i="4"/>
  <c r="AJ146" i="4"/>
  <c r="AZ146" i="4"/>
  <c r="BP146" i="4"/>
  <c r="V146" i="4"/>
  <c r="AL146" i="4"/>
  <c r="BB146" i="4"/>
  <c r="BQ146" i="4"/>
  <c r="AB146" i="4"/>
  <c r="AR146" i="4"/>
  <c r="BH146" i="4"/>
  <c r="AD146" i="4"/>
  <c r="AT146" i="4"/>
  <c r="BJ146" i="4"/>
  <c r="X146" i="4"/>
  <c r="AM146" i="4"/>
  <c r="AN146" i="4"/>
  <c r="BC146" i="4"/>
  <c r="BD146" i="4"/>
  <c r="BR146" i="4"/>
  <c r="W146" i="4"/>
  <c r="BS146" i="4"/>
  <c r="S146" i="4"/>
  <c r="Y138" i="4"/>
  <c r="AG138" i="4"/>
  <c r="AO138" i="4"/>
  <c r="AW138" i="4"/>
  <c r="BE138" i="4"/>
  <c r="BM138" i="4"/>
  <c r="BT138" i="4"/>
  <c r="Z138" i="4"/>
  <c r="AH138" i="4"/>
  <c r="AP138" i="4"/>
  <c r="AX138" i="4"/>
  <c r="BF138" i="4"/>
  <c r="BN138" i="4"/>
  <c r="BU138" i="4"/>
  <c r="AA138" i="4"/>
  <c r="AI138" i="4"/>
  <c r="AQ138" i="4"/>
  <c r="AY138" i="4"/>
  <c r="BG138" i="4"/>
  <c r="BO138" i="4"/>
  <c r="U138" i="4"/>
  <c r="AC138" i="4"/>
  <c r="AK138" i="4"/>
  <c r="AS138" i="4"/>
  <c r="BA138" i="4"/>
  <c r="BI138" i="4"/>
  <c r="W138" i="4"/>
  <c r="AM138" i="4"/>
  <c r="BC138" i="4"/>
  <c r="BR138" i="4"/>
  <c r="X138" i="4"/>
  <c r="AN138" i="4"/>
  <c r="BD138" i="4"/>
  <c r="BS138" i="4"/>
  <c r="AB138" i="4"/>
  <c r="AR138" i="4"/>
  <c r="BH138" i="4"/>
  <c r="AD138" i="4"/>
  <c r="AT138" i="4"/>
  <c r="BJ138" i="4"/>
  <c r="T138" i="4"/>
  <c r="AJ138" i="4"/>
  <c r="AZ138" i="4"/>
  <c r="BP138" i="4"/>
  <c r="V138" i="4"/>
  <c r="AL138" i="4"/>
  <c r="BB138" i="4"/>
  <c r="BQ138" i="4"/>
  <c r="AE138" i="4"/>
  <c r="AF138" i="4"/>
  <c r="AU138" i="4"/>
  <c r="AV138" i="4"/>
  <c r="BK138" i="4"/>
  <c r="BL138" i="4"/>
  <c r="S138" i="4"/>
  <c r="Y122" i="4"/>
  <c r="AG122" i="4"/>
  <c r="AO122" i="4"/>
  <c r="AW122" i="4"/>
  <c r="BE122" i="4"/>
  <c r="BM122" i="4"/>
  <c r="BT122" i="4"/>
  <c r="Z122" i="4"/>
  <c r="AH122" i="4"/>
  <c r="AP122" i="4"/>
  <c r="AX122" i="4"/>
  <c r="BF122" i="4"/>
  <c r="BN122" i="4"/>
  <c r="BU122" i="4"/>
  <c r="AA122" i="4"/>
  <c r="AI122" i="4"/>
  <c r="AQ122" i="4"/>
  <c r="AY122" i="4"/>
  <c r="BG122" i="4"/>
  <c r="BO122" i="4"/>
  <c r="T122" i="4"/>
  <c r="AB122" i="4"/>
  <c r="AJ122" i="4"/>
  <c r="AR122" i="4"/>
  <c r="AZ122" i="4"/>
  <c r="BH122" i="4"/>
  <c r="BP122" i="4"/>
  <c r="U122" i="4"/>
  <c r="AC122" i="4"/>
  <c r="AK122" i="4"/>
  <c r="AS122" i="4"/>
  <c r="BA122" i="4"/>
  <c r="BI122" i="4"/>
  <c r="W122" i="4"/>
  <c r="AE122" i="4"/>
  <c r="AM122" i="4"/>
  <c r="AU122" i="4"/>
  <c r="BC122" i="4"/>
  <c r="BK122" i="4"/>
  <c r="BR122" i="4"/>
  <c r="AL122" i="4"/>
  <c r="BQ122" i="4"/>
  <c r="AN122" i="4"/>
  <c r="BS122" i="4"/>
  <c r="AT122" i="4"/>
  <c r="V122" i="4"/>
  <c r="BB122" i="4"/>
  <c r="AD122" i="4"/>
  <c r="AF122" i="4"/>
  <c r="AV122" i="4"/>
  <c r="BD122" i="4"/>
  <c r="X122" i="4"/>
  <c r="BJ122" i="4"/>
  <c r="BL122" i="4"/>
  <c r="S122" i="4"/>
  <c r="W114" i="4"/>
  <c r="AE114" i="4"/>
  <c r="AM114" i="4"/>
  <c r="AU114" i="4"/>
  <c r="BC114" i="4"/>
  <c r="BK114" i="4"/>
  <c r="BR114" i="4"/>
  <c r="X114" i="4"/>
  <c r="AF114" i="4"/>
  <c r="AN114" i="4"/>
  <c r="AV114" i="4"/>
  <c r="BD114" i="4"/>
  <c r="BL114" i="4"/>
  <c r="BS114" i="4"/>
  <c r="Y114" i="4"/>
  <c r="AG114" i="4"/>
  <c r="AO114" i="4"/>
  <c r="AW114" i="4"/>
  <c r="BE114" i="4"/>
  <c r="BM114" i="4"/>
  <c r="BT114" i="4"/>
  <c r="Z114" i="4"/>
  <c r="AK114" i="4"/>
  <c r="AY114" i="4"/>
  <c r="BJ114" i="4"/>
  <c r="AA114" i="4"/>
  <c r="AL114" i="4"/>
  <c r="AZ114" i="4"/>
  <c r="BN114" i="4"/>
  <c r="AB114" i="4"/>
  <c r="AP114" i="4"/>
  <c r="BA114" i="4"/>
  <c r="BO114" i="4"/>
  <c r="AC114" i="4"/>
  <c r="AQ114" i="4"/>
  <c r="BB114" i="4"/>
  <c r="BP114" i="4"/>
  <c r="AD114" i="4"/>
  <c r="AR114" i="4"/>
  <c r="BF114" i="4"/>
  <c r="U114" i="4"/>
  <c r="AI114" i="4"/>
  <c r="AT114" i="4"/>
  <c r="BH114" i="4"/>
  <c r="BU114" i="4"/>
  <c r="AS114" i="4"/>
  <c r="AX114" i="4"/>
  <c r="BG114" i="4"/>
  <c r="T114" i="4"/>
  <c r="BQ114" i="4"/>
  <c r="V114" i="4"/>
  <c r="BI114" i="4"/>
  <c r="AJ114" i="4"/>
  <c r="AH114" i="4"/>
  <c r="S114" i="4"/>
  <c r="T125" i="4"/>
  <c r="AB125" i="4"/>
  <c r="AJ125" i="4"/>
  <c r="AR125" i="4"/>
  <c r="AZ125" i="4"/>
  <c r="BH125" i="4"/>
  <c r="BP125" i="4"/>
  <c r="U125" i="4"/>
  <c r="AC125" i="4"/>
  <c r="AK125" i="4"/>
  <c r="AS125" i="4"/>
  <c r="BA125" i="4"/>
  <c r="BI125" i="4"/>
  <c r="V125" i="4"/>
  <c r="AD125" i="4"/>
  <c r="AL125" i="4"/>
  <c r="AT125" i="4"/>
  <c r="BB125" i="4"/>
  <c r="BJ125" i="4"/>
  <c r="BQ125" i="4"/>
  <c r="W125" i="4"/>
  <c r="AE125" i="4"/>
  <c r="AM125" i="4"/>
  <c r="AU125" i="4"/>
  <c r="BC125" i="4"/>
  <c r="BK125" i="4"/>
  <c r="BR125" i="4"/>
  <c r="X125" i="4"/>
  <c r="AF125" i="4"/>
  <c r="AN125" i="4"/>
  <c r="AV125" i="4"/>
  <c r="BD125" i="4"/>
  <c r="BL125" i="4"/>
  <c r="BS125" i="4"/>
  <c r="Z125" i="4"/>
  <c r="AH125" i="4"/>
  <c r="AP125" i="4"/>
  <c r="AX125" i="4"/>
  <c r="BF125" i="4"/>
  <c r="BN125" i="4"/>
  <c r="BU125" i="4"/>
  <c r="AG125" i="4"/>
  <c r="BM125" i="4"/>
  <c r="AI125" i="4"/>
  <c r="BO125" i="4"/>
  <c r="AO125" i="4"/>
  <c r="BT125" i="4"/>
  <c r="AW125" i="4"/>
  <c r="BE125" i="4"/>
  <c r="BG125" i="4"/>
  <c r="AQ125" i="4"/>
  <c r="AY125" i="4"/>
  <c r="Y125" i="4"/>
  <c r="AA125" i="4"/>
  <c r="S125" i="4"/>
  <c r="X89" i="4"/>
  <c r="AF89" i="4"/>
  <c r="AN89" i="4"/>
  <c r="Z89" i="4"/>
  <c r="AH89" i="4"/>
  <c r="AP89" i="4"/>
  <c r="AX89" i="4"/>
  <c r="BF89" i="4"/>
  <c r="BN89" i="4"/>
  <c r="BU89" i="4"/>
  <c r="U89" i="4"/>
  <c r="AC89" i="4"/>
  <c r="AK89" i="4"/>
  <c r="AS89" i="4"/>
  <c r="V89" i="4"/>
  <c r="AD89" i="4"/>
  <c r="AL89" i="4"/>
  <c r="AT89" i="4"/>
  <c r="BB89" i="4"/>
  <c r="BJ89" i="4"/>
  <c r="BQ89" i="4"/>
  <c r="Y89" i="4"/>
  <c r="AO89" i="4"/>
  <c r="BA89" i="4"/>
  <c r="BL89" i="4"/>
  <c r="AA89" i="4"/>
  <c r="AQ89" i="4"/>
  <c r="BC89" i="4"/>
  <c r="BM89" i="4"/>
  <c r="AB89" i="4"/>
  <c r="AR89" i="4"/>
  <c r="BD89" i="4"/>
  <c r="BO89" i="4"/>
  <c r="AG89" i="4"/>
  <c r="AV89" i="4"/>
  <c r="BG89" i="4"/>
  <c r="AI89" i="4"/>
  <c r="AW89" i="4"/>
  <c r="BH89" i="4"/>
  <c r="BR89" i="4"/>
  <c r="AU89" i="4"/>
  <c r="BT89" i="4"/>
  <c r="AY89" i="4"/>
  <c r="AZ89" i="4"/>
  <c r="T89" i="4"/>
  <c r="BE89" i="4"/>
  <c r="W89" i="4"/>
  <c r="BI89" i="4"/>
  <c r="BP89" i="4"/>
  <c r="BS89" i="4"/>
  <c r="AE89" i="4"/>
  <c r="AM89" i="4"/>
  <c r="AJ89" i="4"/>
  <c r="BK89" i="4"/>
  <c r="S89" i="4"/>
  <c r="X81" i="4"/>
  <c r="AF81" i="4"/>
  <c r="AN81" i="4"/>
  <c r="AV81" i="4"/>
  <c r="BD81" i="4"/>
  <c r="BL81" i="4"/>
  <c r="BS81" i="4"/>
  <c r="Z81" i="4"/>
  <c r="AH81" i="4"/>
  <c r="AP81" i="4"/>
  <c r="AX81" i="4"/>
  <c r="BF81" i="4"/>
  <c r="BN81" i="4"/>
  <c r="BU81" i="4"/>
  <c r="AA81" i="4"/>
  <c r="AI81" i="4"/>
  <c r="AQ81" i="4"/>
  <c r="AY81" i="4"/>
  <c r="BG81" i="4"/>
  <c r="BO81" i="4"/>
  <c r="U81" i="4"/>
  <c r="AC81" i="4"/>
  <c r="AK81" i="4"/>
  <c r="AS81" i="4"/>
  <c r="BA81" i="4"/>
  <c r="BI81" i="4"/>
  <c r="V81" i="4"/>
  <c r="AD81" i="4"/>
  <c r="AL81" i="4"/>
  <c r="AT81" i="4"/>
  <c r="BB81" i="4"/>
  <c r="BJ81" i="4"/>
  <c r="BQ81" i="4"/>
  <c r="AM81" i="4"/>
  <c r="BH81" i="4"/>
  <c r="T81" i="4"/>
  <c r="AO81" i="4"/>
  <c r="BK81" i="4"/>
  <c r="W81" i="4"/>
  <c r="AR81" i="4"/>
  <c r="BM81" i="4"/>
  <c r="AB81" i="4"/>
  <c r="AW81" i="4"/>
  <c r="BR81" i="4"/>
  <c r="AE81" i="4"/>
  <c r="AZ81" i="4"/>
  <c r="BT81" i="4"/>
  <c r="BC81" i="4"/>
  <c r="BE81" i="4"/>
  <c r="BP81" i="4"/>
  <c r="Y81" i="4"/>
  <c r="AU81" i="4"/>
  <c r="AG81" i="4"/>
  <c r="AJ81" i="4"/>
  <c r="S81" i="4"/>
  <c r="W105" i="4"/>
  <c r="AE105" i="4"/>
  <c r="AM105" i="4"/>
  <c r="AU105" i="4"/>
  <c r="BC105" i="4"/>
  <c r="BK105" i="4"/>
  <c r="BR105" i="4"/>
  <c r="X105" i="4"/>
  <c r="AF105" i="4"/>
  <c r="AN105" i="4"/>
  <c r="AV105" i="4"/>
  <c r="BD105" i="4"/>
  <c r="BL105" i="4"/>
  <c r="BS105" i="4"/>
  <c r="V105" i="4"/>
  <c r="AH105" i="4"/>
  <c r="AR105" i="4"/>
  <c r="BB105" i="4"/>
  <c r="BN105" i="4"/>
  <c r="Y105" i="4"/>
  <c r="AI105" i="4"/>
  <c r="AS105" i="4"/>
  <c r="BE105" i="4"/>
  <c r="BO105" i="4"/>
  <c r="Z105" i="4"/>
  <c r="AJ105" i="4"/>
  <c r="AT105" i="4"/>
  <c r="BF105" i="4"/>
  <c r="BP105" i="4"/>
  <c r="U105" i="4"/>
  <c r="AO105" i="4"/>
  <c r="BG105" i="4"/>
  <c r="BU105" i="4"/>
  <c r="AA105" i="4"/>
  <c r="AP105" i="4"/>
  <c r="BH105" i="4"/>
  <c r="AB105" i="4"/>
  <c r="AQ105" i="4"/>
  <c r="BI105" i="4"/>
  <c r="AC105" i="4"/>
  <c r="AW105" i="4"/>
  <c r="BJ105" i="4"/>
  <c r="AD105" i="4"/>
  <c r="AX105" i="4"/>
  <c r="BM105" i="4"/>
  <c r="AK105" i="4"/>
  <c r="AZ105" i="4"/>
  <c r="BQ105" i="4"/>
  <c r="BT105" i="4"/>
  <c r="AG105" i="4"/>
  <c r="AY105" i="4"/>
  <c r="BA105" i="4"/>
  <c r="T105" i="4"/>
  <c r="AL105" i="4"/>
  <c r="S105" i="4"/>
  <c r="V97" i="4"/>
  <c r="AD97" i="4"/>
  <c r="AL97" i="4"/>
  <c r="AT97" i="4"/>
  <c r="BB97" i="4"/>
  <c r="BJ97" i="4"/>
  <c r="BQ97" i="4"/>
  <c r="W97" i="4"/>
  <c r="AE97" i="4"/>
  <c r="AM97" i="4"/>
  <c r="AU97" i="4"/>
  <c r="BC97" i="4"/>
  <c r="BK97" i="4"/>
  <c r="BR97" i="4"/>
  <c r="X97" i="4"/>
  <c r="AF97" i="4"/>
  <c r="AN97" i="4"/>
  <c r="AV97" i="4"/>
  <c r="BD97" i="4"/>
  <c r="BL97" i="4"/>
  <c r="BS97" i="4"/>
  <c r="Z97" i="4"/>
  <c r="AH97" i="4"/>
  <c r="AP97" i="4"/>
  <c r="AX97" i="4"/>
  <c r="BF97" i="4"/>
  <c r="BN97" i="4"/>
  <c r="BU97" i="4"/>
  <c r="AA97" i="4"/>
  <c r="AI97" i="4"/>
  <c r="AQ97" i="4"/>
  <c r="AY97" i="4"/>
  <c r="BG97" i="4"/>
  <c r="BO97" i="4"/>
  <c r="AK97" i="4"/>
  <c r="BH97" i="4"/>
  <c r="T97" i="4"/>
  <c r="AO97" i="4"/>
  <c r="BI97" i="4"/>
  <c r="U97" i="4"/>
  <c r="AR97" i="4"/>
  <c r="BM97" i="4"/>
  <c r="AS97" i="4"/>
  <c r="AW97" i="4"/>
  <c r="AZ97" i="4"/>
  <c r="Y97" i="4"/>
  <c r="BA97" i="4"/>
  <c r="AB97" i="4"/>
  <c r="BE97" i="4"/>
  <c r="AG97" i="4"/>
  <c r="AC97" i="4"/>
  <c r="AJ97" i="4"/>
  <c r="BP97" i="4"/>
  <c r="BT97" i="4"/>
  <c r="S97" i="4"/>
  <c r="X74" i="4"/>
  <c r="AF74" i="4"/>
  <c r="AN74" i="4"/>
  <c r="AV74" i="4"/>
  <c r="Y74" i="4"/>
  <c r="AG74" i="4"/>
  <c r="AO74" i="4"/>
  <c r="AW74" i="4"/>
  <c r="AA74" i="4"/>
  <c r="AI74" i="4"/>
  <c r="AQ74" i="4"/>
  <c r="AY74" i="4"/>
  <c r="T74" i="4"/>
  <c r="AB74" i="4"/>
  <c r="AJ74" i="4"/>
  <c r="AR74" i="4"/>
  <c r="AZ74" i="4"/>
  <c r="V74" i="4"/>
  <c r="AD74" i="4"/>
  <c r="AL74" i="4"/>
  <c r="AT74" i="4"/>
  <c r="BB74" i="4"/>
  <c r="AM74" i="4"/>
  <c r="BE74" i="4"/>
  <c r="BM74" i="4"/>
  <c r="BT74" i="4"/>
  <c r="W74" i="4"/>
  <c r="AS74" i="4"/>
  <c r="BG74" i="4"/>
  <c r="BO74" i="4"/>
  <c r="Z74" i="4"/>
  <c r="AU74" i="4"/>
  <c r="BH74" i="4"/>
  <c r="BP74" i="4"/>
  <c r="AE74" i="4"/>
  <c r="BA74" i="4"/>
  <c r="BJ74" i="4"/>
  <c r="BQ74" i="4"/>
  <c r="AH74" i="4"/>
  <c r="BC74" i="4"/>
  <c r="BK74" i="4"/>
  <c r="BR74" i="4"/>
  <c r="BI74" i="4"/>
  <c r="U74" i="4"/>
  <c r="BL74" i="4"/>
  <c r="AC74" i="4"/>
  <c r="BN74" i="4"/>
  <c r="AP74" i="4"/>
  <c r="BS74" i="4"/>
  <c r="AX74" i="4"/>
  <c r="BU74" i="4"/>
  <c r="AK74" i="4"/>
  <c r="BD74" i="4"/>
  <c r="BF74" i="4"/>
  <c r="S74" i="4"/>
  <c r="X66" i="4"/>
  <c r="AF66" i="4"/>
  <c r="AN66" i="4"/>
  <c r="AV66" i="4"/>
  <c r="BD66" i="4"/>
  <c r="BL66" i="4"/>
  <c r="BS66" i="4"/>
  <c r="Y66" i="4"/>
  <c r="AG66" i="4"/>
  <c r="AO66" i="4"/>
  <c r="AW66" i="4"/>
  <c r="BE66" i="4"/>
  <c r="BM66" i="4"/>
  <c r="BT66" i="4"/>
  <c r="Z66" i="4"/>
  <c r="AH66" i="4"/>
  <c r="AP66" i="4"/>
  <c r="AX66" i="4"/>
  <c r="BF66" i="4"/>
  <c r="BN66" i="4"/>
  <c r="BU66" i="4"/>
  <c r="AA66" i="4"/>
  <c r="AI66" i="4"/>
  <c r="AQ66" i="4"/>
  <c r="AY66" i="4"/>
  <c r="BG66" i="4"/>
  <c r="BO66" i="4"/>
  <c r="T66" i="4"/>
  <c r="AB66" i="4"/>
  <c r="AJ66" i="4"/>
  <c r="AR66" i="4"/>
  <c r="AZ66" i="4"/>
  <c r="BH66" i="4"/>
  <c r="BP66" i="4"/>
  <c r="V66" i="4"/>
  <c r="AD66" i="4"/>
  <c r="AL66" i="4"/>
  <c r="AT66" i="4"/>
  <c r="BB66" i="4"/>
  <c r="BJ66" i="4"/>
  <c r="BQ66" i="4"/>
  <c r="AK66" i="4"/>
  <c r="AS66" i="4"/>
  <c r="AU66" i="4"/>
  <c r="W66" i="4"/>
  <c r="BC66" i="4"/>
  <c r="AC66" i="4"/>
  <c r="BI66" i="4"/>
  <c r="BK66" i="4"/>
  <c r="BR66" i="4"/>
  <c r="U66" i="4"/>
  <c r="AE66" i="4"/>
  <c r="AM66" i="4"/>
  <c r="BA66" i="4"/>
  <c r="S66" i="4"/>
  <c r="X58" i="4"/>
  <c r="AF58" i="4"/>
  <c r="AN58" i="4"/>
  <c r="AV58" i="4"/>
  <c r="BD58" i="4"/>
  <c r="BL58" i="4"/>
  <c r="BS58" i="4"/>
  <c r="Y58" i="4"/>
  <c r="AG58" i="4"/>
  <c r="AO58" i="4"/>
  <c r="AW58" i="4"/>
  <c r="BE58" i="4"/>
  <c r="BM58" i="4"/>
  <c r="BT58" i="4"/>
  <c r="Z58" i="4"/>
  <c r="AH58" i="4"/>
  <c r="AP58" i="4"/>
  <c r="AX58" i="4"/>
  <c r="BF58" i="4"/>
  <c r="BN58" i="4"/>
  <c r="BU58" i="4"/>
  <c r="AA58" i="4"/>
  <c r="AI58" i="4"/>
  <c r="AQ58" i="4"/>
  <c r="AY58" i="4"/>
  <c r="BG58" i="4"/>
  <c r="BO58" i="4"/>
  <c r="T58" i="4"/>
  <c r="AB58" i="4"/>
  <c r="AJ58" i="4"/>
  <c r="AR58" i="4"/>
  <c r="AZ58" i="4"/>
  <c r="BH58" i="4"/>
  <c r="BP58" i="4"/>
  <c r="V58" i="4"/>
  <c r="AD58" i="4"/>
  <c r="AL58" i="4"/>
  <c r="AT58" i="4"/>
  <c r="BB58" i="4"/>
  <c r="BJ58" i="4"/>
  <c r="BQ58" i="4"/>
  <c r="AC58" i="4"/>
  <c r="BI58" i="4"/>
  <c r="AE58" i="4"/>
  <c r="BK58" i="4"/>
  <c r="AK58" i="4"/>
  <c r="AM58" i="4"/>
  <c r="BR58" i="4"/>
  <c r="AS58" i="4"/>
  <c r="AU58" i="4"/>
  <c r="U58" i="4"/>
  <c r="BA58" i="4"/>
  <c r="W58" i="4"/>
  <c r="BC58" i="4"/>
  <c r="S58" i="4"/>
  <c r="T50" i="4"/>
  <c r="AB50" i="4"/>
  <c r="AJ50" i="4"/>
  <c r="AR50" i="4"/>
  <c r="AZ50" i="4"/>
  <c r="BH50" i="4"/>
  <c r="BP50" i="4"/>
  <c r="U50" i="4"/>
  <c r="AC50" i="4"/>
  <c r="AK50" i="4"/>
  <c r="AS50" i="4"/>
  <c r="BA50" i="4"/>
  <c r="BI50" i="4"/>
  <c r="V50" i="4"/>
  <c r="AD50" i="4"/>
  <c r="AL50" i="4"/>
  <c r="AT50" i="4"/>
  <c r="BB50" i="4"/>
  <c r="BJ50" i="4"/>
  <c r="BQ50" i="4"/>
  <c r="W50" i="4"/>
  <c r="AE50" i="4"/>
  <c r="AM50" i="4"/>
  <c r="AU50" i="4"/>
  <c r="BC50" i="4"/>
  <c r="BK50" i="4"/>
  <c r="BR50" i="4"/>
  <c r="X50" i="4"/>
  <c r="AF50" i="4"/>
  <c r="AN50" i="4"/>
  <c r="AV50" i="4"/>
  <c r="BD50" i="4"/>
  <c r="BL50" i="4"/>
  <c r="BS50" i="4"/>
  <c r="Z50" i="4"/>
  <c r="AH50" i="4"/>
  <c r="AP50" i="4"/>
  <c r="AX50" i="4"/>
  <c r="BF50" i="4"/>
  <c r="BN50" i="4"/>
  <c r="BU50" i="4"/>
  <c r="Y50" i="4"/>
  <c r="BE50" i="4"/>
  <c r="AA50" i="4"/>
  <c r="BG50" i="4"/>
  <c r="AG50" i="4"/>
  <c r="BM50" i="4"/>
  <c r="AI50" i="4"/>
  <c r="BO50" i="4"/>
  <c r="AO50" i="4"/>
  <c r="BT50" i="4"/>
  <c r="AW50" i="4"/>
  <c r="AQ50" i="4"/>
  <c r="AY50" i="4"/>
  <c r="S50" i="4"/>
  <c r="AA42" i="4"/>
  <c r="AI42" i="4"/>
  <c r="AQ42" i="4"/>
  <c r="AY42" i="4"/>
  <c r="BG42" i="4"/>
  <c r="BO42" i="4"/>
  <c r="T42" i="4"/>
  <c r="AB42" i="4"/>
  <c r="AJ42" i="4"/>
  <c r="AR42" i="4"/>
  <c r="AZ42" i="4"/>
  <c r="BH42" i="4"/>
  <c r="BP42" i="4"/>
  <c r="V42" i="4"/>
  <c r="AD42" i="4"/>
  <c r="AL42" i="4"/>
  <c r="AT42" i="4"/>
  <c r="BB42" i="4"/>
  <c r="BJ42" i="4"/>
  <c r="BQ42" i="4"/>
  <c r="W42" i="4"/>
  <c r="AE42" i="4"/>
  <c r="AM42" i="4"/>
  <c r="AU42" i="4"/>
  <c r="BC42" i="4"/>
  <c r="BK42" i="4"/>
  <c r="BR42" i="4"/>
  <c r="AH42" i="4"/>
  <c r="AX42" i="4"/>
  <c r="BN42" i="4"/>
  <c r="U42" i="4"/>
  <c r="AK42" i="4"/>
  <c r="BA42" i="4"/>
  <c r="X42" i="4"/>
  <c r="AN42" i="4"/>
  <c r="BD42" i="4"/>
  <c r="BS42" i="4"/>
  <c r="Y42" i="4"/>
  <c r="AO42" i="4"/>
  <c r="BE42" i="4"/>
  <c r="BT42" i="4"/>
  <c r="Z42" i="4"/>
  <c r="AP42" i="4"/>
  <c r="BF42" i="4"/>
  <c r="BU42" i="4"/>
  <c r="AF42" i="4"/>
  <c r="AV42" i="4"/>
  <c r="BL42" i="4"/>
  <c r="AC42" i="4"/>
  <c r="AG42" i="4"/>
  <c r="AS42" i="4"/>
  <c r="BI42" i="4"/>
  <c r="AW42" i="4"/>
  <c r="BM42" i="4"/>
  <c r="S42" i="4"/>
  <c r="X34" i="4"/>
  <c r="Y34" i="4"/>
  <c r="AG34" i="4"/>
  <c r="AO34" i="4"/>
  <c r="Z34" i="4"/>
  <c r="AH34" i="4"/>
  <c r="AP34" i="4"/>
  <c r="AX34" i="4"/>
  <c r="BF34" i="4"/>
  <c r="AD34" i="4"/>
  <c r="AN34" i="4"/>
  <c r="AY34" i="4"/>
  <c r="BH34" i="4"/>
  <c r="BP34" i="4"/>
  <c r="T34" i="4"/>
  <c r="AE34" i="4"/>
  <c r="AQ34" i="4"/>
  <c r="AZ34" i="4"/>
  <c r="BI34" i="4"/>
  <c r="V34" i="4"/>
  <c r="AI34" i="4"/>
  <c r="AS34" i="4"/>
  <c r="BB34" i="4"/>
  <c r="BK34" i="4"/>
  <c r="BR34" i="4"/>
  <c r="W34" i="4"/>
  <c r="AJ34" i="4"/>
  <c r="AT34" i="4"/>
  <c r="BC34" i="4"/>
  <c r="BL34" i="4"/>
  <c r="BS34" i="4"/>
  <c r="AF34" i="4"/>
  <c r="BA34" i="4"/>
  <c r="BQ34" i="4"/>
  <c r="AK34" i="4"/>
  <c r="BD34" i="4"/>
  <c r="BT34" i="4"/>
  <c r="AM34" i="4"/>
  <c r="BG34" i="4"/>
  <c r="U34" i="4"/>
  <c r="AR34" i="4"/>
  <c r="BJ34" i="4"/>
  <c r="AC34" i="4"/>
  <c r="BO34" i="4"/>
  <c r="AL34" i="4"/>
  <c r="BU34" i="4"/>
  <c r="AU34" i="4"/>
  <c r="AV34" i="4"/>
  <c r="AW34" i="4"/>
  <c r="AA34" i="4"/>
  <c r="BM34" i="4"/>
  <c r="AB34" i="4"/>
  <c r="BE34" i="4"/>
  <c r="BN34" i="4"/>
  <c r="S34" i="4"/>
  <c r="V26" i="4"/>
  <c r="AD26" i="4"/>
  <c r="AL26" i="4"/>
  <c r="AT26" i="4"/>
  <c r="BB26" i="4"/>
  <c r="BJ26" i="4"/>
  <c r="BQ26" i="4"/>
  <c r="W26" i="4"/>
  <c r="AE26" i="4"/>
  <c r="AM26" i="4"/>
  <c r="AU26" i="4"/>
  <c r="BC26" i="4"/>
  <c r="BK26" i="4"/>
  <c r="BR26" i="4"/>
  <c r="X26" i="4"/>
  <c r="AF26" i="4"/>
  <c r="AN26" i="4"/>
  <c r="AV26" i="4"/>
  <c r="BD26" i="4"/>
  <c r="BL26" i="4"/>
  <c r="BS26" i="4"/>
  <c r="Z26" i="4"/>
  <c r="AK26" i="4"/>
  <c r="AY26" i="4"/>
  <c r="BM26" i="4"/>
  <c r="AA26" i="4"/>
  <c r="AO26" i="4"/>
  <c r="AZ26" i="4"/>
  <c r="BN26" i="4"/>
  <c r="AB26" i="4"/>
  <c r="AP26" i="4"/>
  <c r="BA26" i="4"/>
  <c r="BO26" i="4"/>
  <c r="AG26" i="4"/>
  <c r="AX26" i="4"/>
  <c r="BT26" i="4"/>
  <c r="AH26" i="4"/>
  <c r="BE26" i="4"/>
  <c r="BU26" i="4"/>
  <c r="AJ26" i="4"/>
  <c r="BG26" i="4"/>
  <c r="T26" i="4"/>
  <c r="AQ26" i="4"/>
  <c r="BH26" i="4"/>
  <c r="BF26" i="4"/>
  <c r="U26" i="4"/>
  <c r="BI26" i="4"/>
  <c r="AC26" i="4"/>
  <c r="AI26" i="4"/>
  <c r="AW26" i="4"/>
  <c r="BP26" i="4"/>
  <c r="AR26" i="4"/>
  <c r="Y26" i="4"/>
  <c r="AS26" i="4"/>
  <c r="S26" i="4"/>
  <c r="Y18" i="4"/>
  <c r="AG18" i="4"/>
  <c r="AO18" i="4"/>
  <c r="AW18" i="4"/>
  <c r="BE18" i="4"/>
  <c r="BM18" i="4"/>
  <c r="BT18" i="4"/>
  <c r="T18" i="4"/>
  <c r="AB18" i="4"/>
  <c r="AJ18" i="4"/>
  <c r="AR18" i="4"/>
  <c r="AZ18" i="4"/>
  <c r="BH18" i="4"/>
  <c r="BP18" i="4"/>
  <c r="U18" i="4"/>
  <c r="AC18" i="4"/>
  <c r="AK18" i="4"/>
  <c r="AS18" i="4"/>
  <c r="BA18" i="4"/>
  <c r="BI18" i="4"/>
  <c r="AF18" i="4"/>
  <c r="AT18" i="4"/>
  <c r="BF18" i="4"/>
  <c r="BR18" i="4"/>
  <c r="V18" i="4"/>
  <c r="AH18" i="4"/>
  <c r="AU18" i="4"/>
  <c r="BG18" i="4"/>
  <c r="BS18" i="4"/>
  <c r="W18" i="4"/>
  <c r="AI18" i="4"/>
  <c r="AV18" i="4"/>
  <c r="BJ18" i="4"/>
  <c r="BU18" i="4"/>
  <c r="AM18" i="4"/>
  <c r="BD18" i="4"/>
  <c r="AN18" i="4"/>
  <c r="BK18" i="4"/>
  <c r="X18" i="4"/>
  <c r="AP18" i="4"/>
  <c r="BL18" i="4"/>
  <c r="AE18" i="4"/>
  <c r="BO18" i="4"/>
  <c r="AL18" i="4"/>
  <c r="BQ18" i="4"/>
  <c r="AX18" i="4"/>
  <c r="AY18" i="4"/>
  <c r="Z18" i="4"/>
  <c r="AD18" i="4"/>
  <c r="AQ18" i="4"/>
  <c r="BN18" i="4"/>
  <c r="BB18" i="4"/>
  <c r="AA18" i="4"/>
  <c r="BC18" i="4"/>
  <c r="S18" i="4"/>
  <c r="AA10" i="4"/>
  <c r="AI10" i="4"/>
  <c r="AQ10" i="4"/>
  <c r="AY10" i="4"/>
  <c r="BG10" i="4"/>
  <c r="BO10" i="4"/>
  <c r="U10" i="4"/>
  <c r="AC10" i="4"/>
  <c r="AK10" i="4"/>
  <c r="AS10" i="4"/>
  <c r="BA10" i="4"/>
  <c r="BI10" i="4"/>
  <c r="V10" i="4"/>
  <c r="AD10" i="4"/>
  <c r="AL10" i="4"/>
  <c r="AT10" i="4"/>
  <c r="BB10" i="4"/>
  <c r="BJ10" i="4"/>
  <c r="BQ10" i="4"/>
  <c r="W10" i="4"/>
  <c r="AE10" i="4"/>
  <c r="AM10" i="4"/>
  <c r="AU10" i="4"/>
  <c r="BC10" i="4"/>
  <c r="BK10" i="4"/>
  <c r="BR10" i="4"/>
  <c r="X10" i="4"/>
  <c r="AF10" i="4"/>
  <c r="AN10" i="4"/>
  <c r="AV10" i="4"/>
  <c r="BD10" i="4"/>
  <c r="BL10" i="4"/>
  <c r="BS10" i="4"/>
  <c r="Y10" i="4"/>
  <c r="AG10" i="4"/>
  <c r="AO10" i="4"/>
  <c r="AW10" i="4"/>
  <c r="BE10" i="4"/>
  <c r="BM10" i="4"/>
  <c r="BT10" i="4"/>
  <c r="Z10" i="4"/>
  <c r="BF10" i="4"/>
  <c r="AB10" i="4"/>
  <c r="BH10" i="4"/>
  <c r="AJ10" i="4"/>
  <c r="BP10" i="4"/>
  <c r="AP10" i="4"/>
  <c r="BU10" i="4"/>
  <c r="AR10" i="4"/>
  <c r="T10" i="4"/>
  <c r="AH10" i="4"/>
  <c r="AX10" i="4"/>
  <c r="AZ10" i="4"/>
  <c r="BN10" i="4"/>
  <c r="S10" i="4"/>
  <c r="P681" i="4"/>
  <c r="P680" i="4"/>
  <c r="P679" i="4"/>
  <c r="P682" i="4"/>
  <c r="Q187" i="1"/>
  <c r="Q141" i="1"/>
  <c r="Q67" i="1"/>
  <c r="Q49" i="1"/>
  <c r="Q186" i="1"/>
  <c r="Q131" i="1"/>
  <c r="Q58" i="1"/>
  <c r="Q177" i="1"/>
  <c r="Q113" i="1"/>
  <c r="Q40" i="1"/>
  <c r="Q178" i="1"/>
  <c r="Q169" i="1"/>
  <c r="Q104" i="1"/>
  <c r="M2" i="1"/>
  <c r="Q3" i="1"/>
  <c r="Q11" i="1"/>
  <c r="Q19" i="1"/>
  <c r="Q5" i="1"/>
  <c r="Q13" i="1"/>
  <c r="Q21" i="1"/>
  <c r="Q6" i="1"/>
  <c r="Q14" i="1"/>
  <c r="Q22" i="1"/>
  <c r="Q15" i="1"/>
  <c r="Q26" i="1"/>
  <c r="Q34" i="1"/>
  <c r="Q16" i="1"/>
  <c r="Q27" i="1"/>
  <c r="Q4" i="1"/>
  <c r="Q17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" i="1"/>
  <c r="Q20" i="1"/>
  <c r="Q33" i="1"/>
  <c r="Q43" i="1"/>
  <c r="Q53" i="1"/>
  <c r="Q62" i="1"/>
  <c r="Q71" i="1"/>
  <c r="Q80" i="1"/>
  <c r="Q89" i="1"/>
  <c r="Q98" i="1"/>
  <c r="Q107" i="1"/>
  <c r="Q117" i="1"/>
  <c r="Q126" i="1"/>
  <c r="Q135" i="1"/>
  <c r="Q144" i="1"/>
  <c r="Q153" i="1"/>
  <c r="Q162" i="1"/>
  <c r="Q171" i="1"/>
  <c r="Q181" i="1"/>
  <c r="Q190" i="1"/>
  <c r="Q199" i="1"/>
  <c r="Q23" i="1"/>
  <c r="Q35" i="1"/>
  <c r="Q45" i="1"/>
  <c r="Q54" i="1"/>
  <c r="Q63" i="1"/>
  <c r="Q72" i="1"/>
  <c r="Q81" i="1"/>
  <c r="Q90" i="1"/>
  <c r="Q99" i="1"/>
  <c r="Q109" i="1"/>
  <c r="Q118" i="1"/>
  <c r="Q127" i="1"/>
  <c r="Q136" i="1"/>
  <c r="Q145" i="1"/>
  <c r="Q154" i="1"/>
  <c r="Q163" i="1"/>
  <c r="Q173" i="1"/>
  <c r="Q182" i="1"/>
  <c r="Q191" i="1"/>
  <c r="Q200" i="1"/>
  <c r="Q7" i="1"/>
  <c r="Q24" i="1"/>
  <c r="Q37" i="1"/>
  <c r="Q46" i="1"/>
  <c r="Q55" i="1"/>
  <c r="Q64" i="1"/>
  <c r="Q73" i="1"/>
  <c r="Q82" i="1"/>
  <c r="Q91" i="1"/>
  <c r="Q101" i="1"/>
  <c r="Q110" i="1"/>
  <c r="Q119" i="1"/>
  <c r="Q128" i="1"/>
  <c r="Q137" i="1"/>
  <c r="Q146" i="1"/>
  <c r="Q155" i="1"/>
  <c r="Q165" i="1"/>
  <c r="Q174" i="1"/>
  <c r="Q183" i="1"/>
  <c r="Q192" i="1"/>
  <c r="Q201" i="1"/>
  <c r="Q8" i="1"/>
  <c r="Q25" i="1"/>
  <c r="Q38" i="1"/>
  <c r="Q47" i="1"/>
  <c r="Q56" i="1"/>
  <c r="Q65" i="1"/>
  <c r="Q74" i="1"/>
  <c r="Q83" i="1"/>
  <c r="Q93" i="1"/>
  <c r="Q102" i="1"/>
  <c r="Q111" i="1"/>
  <c r="Q120" i="1"/>
  <c r="Q129" i="1"/>
  <c r="Q138" i="1"/>
  <c r="Q147" i="1"/>
  <c r="Q157" i="1"/>
  <c r="Q166" i="1"/>
  <c r="Q175" i="1"/>
  <c r="Q184" i="1"/>
  <c r="Q193" i="1"/>
  <c r="Q202" i="1"/>
  <c r="Q9" i="1"/>
  <c r="Q29" i="1"/>
  <c r="Q39" i="1"/>
  <c r="Q48" i="1"/>
  <c r="Q57" i="1"/>
  <c r="Q66" i="1"/>
  <c r="Q75" i="1"/>
  <c r="Q85" i="1"/>
  <c r="Q94" i="1"/>
  <c r="Q103" i="1"/>
  <c r="Q112" i="1"/>
  <c r="Q121" i="1"/>
  <c r="Q130" i="1"/>
  <c r="Q139" i="1"/>
  <c r="Q149" i="1"/>
  <c r="Q158" i="1"/>
  <c r="Q167" i="1"/>
  <c r="Q176" i="1"/>
  <c r="Q185" i="1"/>
  <c r="Q194" i="1"/>
  <c r="Q203" i="1"/>
  <c r="Q12" i="1"/>
  <c r="Q31" i="1"/>
  <c r="Q41" i="1"/>
  <c r="Q50" i="1"/>
  <c r="Q59" i="1"/>
  <c r="Q69" i="1"/>
  <c r="Q78" i="1"/>
  <c r="Q87" i="1"/>
  <c r="Q96" i="1"/>
  <c r="Q105" i="1"/>
  <c r="Q114" i="1"/>
  <c r="Q123" i="1"/>
  <c r="Q133" i="1"/>
  <c r="Q142" i="1"/>
  <c r="Q151" i="1"/>
  <c r="Q160" i="1"/>
  <c r="Q18" i="1"/>
  <c r="Q32" i="1"/>
  <c r="Q42" i="1"/>
  <c r="Q51" i="1"/>
  <c r="Q61" i="1"/>
  <c r="Q70" i="1"/>
  <c r="Q79" i="1"/>
  <c r="Q88" i="1"/>
  <c r="Q97" i="1"/>
  <c r="Q106" i="1"/>
  <c r="Q115" i="1"/>
  <c r="Q125" i="1"/>
  <c r="Q134" i="1"/>
  <c r="Q143" i="1"/>
  <c r="Q152" i="1"/>
  <c r="Q161" i="1"/>
  <c r="Q170" i="1"/>
  <c r="Q179" i="1"/>
  <c r="Q189" i="1"/>
  <c r="Q198" i="1"/>
  <c r="O2" i="1"/>
  <c r="P2" i="1" s="1"/>
  <c r="Q168" i="1"/>
  <c r="Q95" i="1"/>
  <c r="Q10" i="1"/>
  <c r="Q122" i="1"/>
  <c r="Q197" i="1"/>
  <c r="Q159" i="1"/>
  <c r="Q86" i="1"/>
  <c r="Q195" i="1"/>
  <c r="Q150" i="1"/>
  <c r="Q77" i="1"/>
  <c r="P673" i="4"/>
  <c r="P665" i="4"/>
  <c r="P672" i="4"/>
  <c r="P664" i="4"/>
  <c r="P656" i="4"/>
  <c r="P648" i="4"/>
  <c r="P640" i="4"/>
  <c r="P632" i="4"/>
  <c r="P619" i="4"/>
  <c r="P616" i="4"/>
  <c r="P608" i="4"/>
  <c r="P600" i="4"/>
  <c r="P592" i="4"/>
  <c r="P584" i="4"/>
  <c r="O576" i="4"/>
  <c r="P576" i="4" s="1"/>
  <c r="O568" i="4"/>
  <c r="P568" i="4" s="1"/>
  <c r="O548" i="4"/>
  <c r="P548" i="4" s="1"/>
  <c r="O561" i="4"/>
  <c r="P561" i="4" s="1"/>
  <c r="O553" i="4"/>
  <c r="P553" i="4" s="1"/>
  <c r="O536" i="4"/>
  <c r="P536" i="4" s="1"/>
  <c r="O531" i="4"/>
  <c r="P531" i="4" s="1"/>
  <c r="O520" i="4"/>
  <c r="P520" i="4" s="1"/>
  <c r="O512" i="4"/>
  <c r="P512" i="4" s="1"/>
  <c r="O504" i="4"/>
  <c r="P504" i="4" s="1"/>
  <c r="O496" i="4"/>
  <c r="P496" i="4" s="1"/>
  <c r="O488" i="4"/>
  <c r="P488" i="4" s="1"/>
  <c r="O480" i="4"/>
  <c r="P480" i="4" s="1"/>
  <c r="O472" i="4"/>
  <c r="P472" i="4" s="1"/>
  <c r="O464" i="4"/>
  <c r="P464" i="4" s="1"/>
  <c r="O456" i="4"/>
  <c r="P456" i="4" s="1"/>
  <c r="O448" i="4"/>
  <c r="P448" i="4" s="1"/>
  <c r="O440" i="4"/>
  <c r="P440" i="4" s="1"/>
  <c r="O432" i="4"/>
  <c r="P432" i="4" s="1"/>
  <c r="O424" i="4"/>
  <c r="P424" i="4" s="1"/>
  <c r="O416" i="4"/>
  <c r="P416" i="4" s="1"/>
  <c r="P408" i="4"/>
  <c r="O400" i="4"/>
  <c r="P400" i="4" s="1"/>
  <c r="O384" i="4"/>
  <c r="P384" i="4" s="1"/>
  <c r="O344" i="4"/>
  <c r="P344" i="4" s="1"/>
  <c r="O324" i="4"/>
  <c r="P324" i="4" s="1"/>
  <c r="O263" i="4"/>
  <c r="P263" i="4" s="1"/>
  <c r="O192" i="4"/>
  <c r="P192" i="4" s="1"/>
  <c r="O184" i="4"/>
  <c r="P184" i="4" s="1"/>
  <c r="O176" i="4"/>
  <c r="P176" i="4" s="1"/>
  <c r="O160" i="4"/>
  <c r="P160" i="4" s="1"/>
  <c r="O152" i="4"/>
  <c r="P152" i="4" s="1"/>
  <c r="O144" i="4"/>
  <c r="P144" i="4" s="1"/>
  <c r="O136" i="4"/>
  <c r="P136" i="4" s="1"/>
  <c r="O120" i="4"/>
  <c r="P120" i="4" s="1"/>
  <c r="O131" i="4"/>
  <c r="P131" i="4" s="1"/>
  <c r="O112" i="4"/>
  <c r="P112" i="4" s="1"/>
  <c r="O87" i="4"/>
  <c r="P87" i="4" s="1"/>
  <c r="O79" i="4"/>
  <c r="P79" i="4" s="1"/>
  <c r="O103" i="4"/>
  <c r="P103" i="4" s="1"/>
  <c r="O95" i="4"/>
  <c r="P95" i="4" s="1"/>
  <c r="O72" i="4"/>
  <c r="P72" i="4" s="1"/>
  <c r="P677" i="4"/>
  <c r="O64" i="4"/>
  <c r="P64" i="4" s="1"/>
  <c r="O56" i="4"/>
  <c r="P56" i="4" s="1"/>
  <c r="O48" i="4"/>
  <c r="P48" i="4" s="1"/>
  <c r="O40" i="4"/>
  <c r="P40" i="4" s="1"/>
  <c r="O32" i="4"/>
  <c r="P32" i="4" s="1"/>
  <c r="O24" i="4"/>
  <c r="P24" i="4" s="1"/>
  <c r="O16" i="4"/>
  <c r="P16" i="4" s="1"/>
  <c r="P669" i="4"/>
  <c r="P661" i="4"/>
  <c r="P653" i="4"/>
  <c r="P645" i="4"/>
  <c r="P637" i="4"/>
  <c r="P629" i="4"/>
  <c r="P624" i="4"/>
  <c r="P613" i="4"/>
  <c r="P605" i="4"/>
  <c r="P597" i="4"/>
  <c r="P589" i="4"/>
  <c r="P581" i="4"/>
  <c r="O573" i="4"/>
  <c r="P573" i="4" s="1"/>
  <c r="O565" i="4"/>
  <c r="P565" i="4" s="1"/>
  <c r="O545" i="4"/>
  <c r="P545" i="4" s="1"/>
  <c r="O558" i="4"/>
  <c r="P558" i="4" s="1"/>
  <c r="O541" i="4"/>
  <c r="P541" i="4" s="1"/>
  <c r="O522" i="4"/>
  <c r="P522" i="4" s="1"/>
  <c r="O528" i="4"/>
  <c r="P528" i="4" s="1"/>
  <c r="O509" i="4"/>
  <c r="P509" i="4" s="1"/>
  <c r="O501" i="4"/>
  <c r="P501" i="4" s="1"/>
  <c r="O493" i="4"/>
  <c r="P493" i="4" s="1"/>
  <c r="O485" i="4"/>
  <c r="P485" i="4" s="1"/>
  <c r="O477" i="4"/>
  <c r="P477" i="4" s="1"/>
  <c r="O469" i="4"/>
  <c r="P469" i="4" s="1"/>
  <c r="O461" i="4"/>
  <c r="P461" i="4" s="1"/>
  <c r="O453" i="4"/>
  <c r="P453" i="4" s="1"/>
  <c r="O445" i="4"/>
  <c r="P445" i="4" s="1"/>
  <c r="O437" i="4"/>
  <c r="P437" i="4" s="1"/>
  <c r="O429" i="4"/>
  <c r="P429" i="4" s="1"/>
  <c r="O421" i="4"/>
  <c r="P421" i="4" s="1"/>
  <c r="O413" i="4"/>
  <c r="P413" i="4" s="1"/>
  <c r="O405" i="4"/>
  <c r="P405" i="4" s="1"/>
  <c r="O393" i="4"/>
  <c r="P393" i="4" s="1"/>
  <c r="O389" i="4"/>
  <c r="P389" i="4" s="1"/>
  <c r="O381" i="4"/>
  <c r="P381" i="4" s="1"/>
  <c r="O373" i="4"/>
  <c r="P373" i="4" s="1"/>
  <c r="O365" i="4"/>
  <c r="P365" i="4" s="1"/>
  <c r="O352" i="4"/>
  <c r="P352" i="4" s="1"/>
  <c r="P349" i="4"/>
  <c r="O341" i="4"/>
  <c r="P341" i="4" s="1"/>
  <c r="O333" i="4"/>
  <c r="P333" i="4" s="1"/>
  <c r="O329" i="4"/>
  <c r="P329" i="4" s="1"/>
  <c r="O317" i="4"/>
  <c r="P317" i="4" s="1"/>
  <c r="O309" i="4"/>
  <c r="P309" i="4" s="1"/>
  <c r="O301" i="4"/>
  <c r="P301" i="4" s="1"/>
  <c r="O293" i="4"/>
  <c r="P293" i="4" s="1"/>
  <c r="O285" i="4"/>
  <c r="P285" i="4" s="1"/>
  <c r="O277" i="4"/>
  <c r="P277" i="4" s="1"/>
  <c r="O248" i="4"/>
  <c r="P248" i="4" s="1"/>
  <c r="O268" i="4"/>
  <c r="P268" i="4" s="1"/>
  <c r="O260" i="4"/>
  <c r="P260" i="4" s="1"/>
  <c r="O252" i="4"/>
  <c r="P252" i="4" s="1"/>
  <c r="O233" i="4"/>
  <c r="P233" i="4" s="1"/>
  <c r="O235" i="4"/>
  <c r="P235" i="4" s="1"/>
  <c r="P221" i="4"/>
  <c r="O213" i="4"/>
  <c r="P213" i="4" s="1"/>
  <c r="O202" i="4"/>
  <c r="P202" i="4" s="1"/>
  <c r="O197" i="4"/>
  <c r="P197" i="4" s="1"/>
  <c r="O189" i="4"/>
  <c r="P189" i="4" s="1"/>
  <c r="O181" i="4"/>
  <c r="P181" i="4" s="1"/>
  <c r="O173" i="4"/>
  <c r="P173" i="4" s="1"/>
  <c r="O165" i="4"/>
  <c r="P165" i="4" s="1"/>
  <c r="O157" i="4"/>
  <c r="P157" i="4" s="1"/>
  <c r="O149" i="4"/>
  <c r="P149" i="4" s="1"/>
  <c r="O141" i="4"/>
  <c r="P141" i="4" s="1"/>
  <c r="O133" i="4"/>
  <c r="P133" i="4" s="1"/>
  <c r="O117" i="4"/>
  <c r="P117" i="4" s="1"/>
  <c r="O128" i="4"/>
  <c r="P128" i="4" s="1"/>
  <c r="O92" i="4"/>
  <c r="P92" i="4" s="1"/>
  <c r="O84" i="4"/>
  <c r="P84" i="4" s="1"/>
  <c r="O108" i="4"/>
  <c r="P108" i="4" s="1"/>
  <c r="O100" i="4"/>
  <c r="P100" i="4" s="1"/>
  <c r="O77" i="4"/>
  <c r="P77" i="4" s="1"/>
  <c r="O69" i="4"/>
  <c r="P69" i="4" s="1"/>
  <c r="O61" i="4"/>
  <c r="P61" i="4" s="1"/>
  <c r="O53" i="4"/>
  <c r="P53" i="4" s="1"/>
  <c r="O45" i="4"/>
  <c r="P45" i="4" s="1"/>
  <c r="O37" i="4"/>
  <c r="P37" i="4" s="1"/>
  <c r="O29" i="4"/>
  <c r="P29" i="4" s="1"/>
  <c r="O21" i="4"/>
  <c r="P21" i="4" s="1"/>
  <c r="O13" i="4"/>
  <c r="P13" i="4" s="1"/>
  <c r="O3" i="4"/>
  <c r="P3" i="4" s="1"/>
  <c r="P651" i="4"/>
  <c r="P627" i="4"/>
  <c r="P587" i="4"/>
  <c r="O551" i="4"/>
  <c r="P551" i="4" s="1"/>
  <c r="O526" i="4"/>
  <c r="P526" i="4" s="1"/>
  <c r="P499" i="4"/>
  <c r="P435" i="4"/>
  <c r="O411" i="4"/>
  <c r="P411" i="4" s="1"/>
  <c r="O403" i="4"/>
  <c r="P403" i="4" s="1"/>
  <c r="O397" i="4"/>
  <c r="P397" i="4" s="1"/>
  <c r="O387" i="4"/>
  <c r="P387" i="4" s="1"/>
  <c r="O379" i="4"/>
  <c r="P379" i="4" s="1"/>
  <c r="O371" i="4"/>
  <c r="P371" i="4" s="1"/>
  <c r="O358" i="4"/>
  <c r="P358" i="4" s="1"/>
  <c r="O362" i="4"/>
  <c r="P362" i="4" s="1"/>
  <c r="O347" i="4"/>
  <c r="P347" i="4" s="1"/>
  <c r="O339" i="4"/>
  <c r="P339" i="4" s="1"/>
  <c r="O323" i="4"/>
  <c r="P323" i="4" s="1"/>
  <c r="O327" i="4"/>
  <c r="P327" i="4" s="1"/>
  <c r="O315" i="4"/>
  <c r="P315" i="4" s="1"/>
  <c r="O307" i="4"/>
  <c r="P307" i="4" s="1"/>
  <c r="O299" i="4"/>
  <c r="P299" i="4" s="1"/>
  <c r="O291" i="4"/>
  <c r="P291" i="4" s="1"/>
  <c r="O283" i="4"/>
  <c r="P283" i="4" s="1"/>
  <c r="O275" i="4"/>
  <c r="P275" i="4" s="1"/>
  <c r="O246" i="4"/>
  <c r="P246" i="4" s="1"/>
  <c r="O266" i="4"/>
  <c r="P266" i="4" s="1"/>
  <c r="O258" i="4"/>
  <c r="P258" i="4" s="1"/>
  <c r="O250" i="4"/>
  <c r="P250" i="4" s="1"/>
  <c r="O231" i="4"/>
  <c r="P231" i="4" s="1"/>
  <c r="O228" i="4"/>
  <c r="P228" i="4" s="1"/>
  <c r="O219" i="4"/>
  <c r="P219" i="4" s="1"/>
  <c r="O211" i="4"/>
  <c r="P211" i="4" s="1"/>
  <c r="O200" i="4"/>
  <c r="P200" i="4" s="1"/>
  <c r="O195" i="4"/>
  <c r="P195" i="4" s="1"/>
  <c r="O187" i="4"/>
  <c r="P187" i="4" s="1"/>
  <c r="O163" i="4"/>
  <c r="P163" i="4" s="1"/>
  <c r="O155" i="4"/>
  <c r="P155" i="4" s="1"/>
  <c r="P147" i="4"/>
  <c r="O139" i="4"/>
  <c r="P139" i="4" s="1"/>
  <c r="O123" i="4"/>
  <c r="P123" i="4" s="1"/>
  <c r="O115" i="4"/>
  <c r="P115" i="4" s="1"/>
  <c r="O126" i="4"/>
  <c r="P126" i="4" s="1"/>
  <c r="O90" i="4"/>
  <c r="P90" i="4" s="1"/>
  <c r="O82" i="4"/>
  <c r="P82" i="4" s="1"/>
  <c r="O106" i="4"/>
  <c r="P106" i="4" s="1"/>
  <c r="O98" i="4"/>
  <c r="P98" i="4" s="1"/>
  <c r="O75" i="4"/>
  <c r="P75" i="4" s="1"/>
  <c r="O67" i="4"/>
  <c r="P67" i="4" s="1"/>
  <c r="O59" i="4"/>
  <c r="P59" i="4" s="1"/>
  <c r="O51" i="4"/>
  <c r="P51" i="4" s="1"/>
  <c r="O43" i="4"/>
  <c r="P43" i="4" s="1"/>
  <c r="O35" i="4"/>
  <c r="P35" i="4" s="1"/>
  <c r="O27" i="4"/>
  <c r="P27" i="4" s="1"/>
  <c r="O19" i="4"/>
  <c r="P19" i="4" s="1"/>
  <c r="P674" i="4"/>
  <c r="P666" i="4"/>
  <c r="P658" i="4"/>
  <c r="P650" i="4"/>
  <c r="P642" i="4"/>
  <c r="P634" i="4"/>
  <c r="P626" i="4"/>
  <c r="P621" i="4"/>
  <c r="P610" i="4"/>
  <c r="P602" i="4"/>
  <c r="P594" i="4"/>
  <c r="P586" i="4"/>
  <c r="O578" i="4"/>
  <c r="P578" i="4" s="1"/>
  <c r="O570" i="4"/>
  <c r="P570" i="4" s="1"/>
  <c r="O550" i="4"/>
  <c r="P550" i="4" s="1"/>
  <c r="O563" i="4"/>
  <c r="P563" i="4" s="1"/>
  <c r="O555" i="4"/>
  <c r="P555" i="4" s="1"/>
  <c r="O538" i="4"/>
  <c r="P538" i="4" s="1"/>
  <c r="P533" i="4"/>
  <c r="O525" i="4"/>
  <c r="P525" i="4" s="1"/>
  <c r="O514" i="4"/>
  <c r="P514" i="4" s="1"/>
  <c r="O506" i="4"/>
  <c r="P506" i="4" s="1"/>
  <c r="O498" i="4"/>
  <c r="P498" i="4" s="1"/>
  <c r="O490" i="4"/>
  <c r="P490" i="4" s="1"/>
  <c r="O482" i="4"/>
  <c r="P482" i="4" s="1"/>
  <c r="O466" i="4"/>
  <c r="P466" i="4" s="1"/>
  <c r="O458" i="4"/>
  <c r="P458" i="4" s="1"/>
  <c r="O450" i="4"/>
  <c r="P450" i="4" s="1"/>
  <c r="O442" i="4"/>
  <c r="P442" i="4" s="1"/>
  <c r="O434" i="4"/>
  <c r="P434" i="4" s="1"/>
  <c r="O426" i="4"/>
  <c r="P426" i="4" s="1"/>
  <c r="O410" i="4"/>
  <c r="P410" i="4" s="1"/>
  <c r="P402" i="4"/>
  <c r="O396" i="4"/>
  <c r="P396" i="4" s="1"/>
  <c r="O386" i="4"/>
  <c r="P386" i="4" s="1"/>
  <c r="O378" i="4"/>
  <c r="P378" i="4" s="1"/>
  <c r="O370" i="4"/>
  <c r="P370" i="4" s="1"/>
  <c r="O357" i="4"/>
  <c r="P357" i="4" s="1"/>
  <c r="O361" i="4"/>
  <c r="P361" i="4" s="1"/>
  <c r="O346" i="4"/>
  <c r="P346" i="4" s="1"/>
  <c r="O338" i="4"/>
  <c r="P338" i="4" s="1"/>
  <c r="O322" i="4"/>
  <c r="P322" i="4" s="1"/>
  <c r="O326" i="4"/>
  <c r="P326" i="4" s="1"/>
  <c r="O314" i="4"/>
  <c r="P314" i="4" s="1"/>
  <c r="P306" i="4"/>
  <c r="O298" i="4"/>
  <c r="P298" i="4" s="1"/>
  <c r="O290" i="4"/>
  <c r="P290" i="4" s="1"/>
  <c r="O282" i="4"/>
  <c r="P282" i="4" s="1"/>
  <c r="O274" i="4"/>
  <c r="P274" i="4" s="1"/>
  <c r="O245" i="4"/>
  <c r="P245" i="4" s="1"/>
  <c r="O265" i="4"/>
  <c r="P265" i="4" s="1"/>
  <c r="O257" i="4"/>
  <c r="P257" i="4" s="1"/>
  <c r="O240" i="4"/>
  <c r="P240" i="4" s="1"/>
  <c r="O230" i="4"/>
  <c r="P230" i="4" s="1"/>
  <c r="O226" i="4"/>
  <c r="P226" i="4" s="1"/>
  <c r="O218" i="4"/>
  <c r="P218" i="4" s="1"/>
  <c r="O210" i="4"/>
  <c r="P210" i="4" s="1"/>
  <c r="P208" i="4"/>
  <c r="O194" i="4"/>
  <c r="P194" i="4" s="1"/>
  <c r="O170" i="4"/>
  <c r="P170" i="4" s="1"/>
  <c r="O162" i="4"/>
  <c r="P162" i="4" s="1"/>
  <c r="O154" i="4"/>
  <c r="P154" i="4" s="1"/>
  <c r="O146" i="4"/>
  <c r="P146" i="4" s="1"/>
  <c r="O138" i="4"/>
  <c r="P138" i="4" s="1"/>
  <c r="O122" i="4"/>
  <c r="P122" i="4" s="1"/>
  <c r="O114" i="4"/>
  <c r="P114" i="4" s="1"/>
  <c r="O125" i="4"/>
  <c r="P125" i="4" s="1"/>
  <c r="O89" i="4"/>
  <c r="P89" i="4" s="1"/>
  <c r="O81" i="4"/>
  <c r="P81" i="4" s="1"/>
  <c r="O105" i="4"/>
  <c r="P105" i="4" s="1"/>
  <c r="O97" i="4"/>
  <c r="P97" i="4" s="1"/>
  <c r="O74" i="4"/>
  <c r="P74" i="4" s="1"/>
  <c r="O66" i="4"/>
  <c r="P66" i="4" s="1"/>
  <c r="O58" i="4"/>
  <c r="P58" i="4" s="1"/>
  <c r="O50" i="4"/>
  <c r="P50" i="4" s="1"/>
  <c r="O42" i="4"/>
  <c r="P42" i="4" s="1"/>
  <c r="O34" i="4"/>
  <c r="P34" i="4" s="1"/>
  <c r="O26" i="4"/>
  <c r="P26" i="4" s="1"/>
  <c r="O18" i="4"/>
  <c r="P18" i="4" s="1"/>
  <c r="O10" i="4"/>
  <c r="P10" i="4" s="1"/>
  <c r="O8" i="4"/>
  <c r="P8" i="4" s="1"/>
  <c r="P671" i="4"/>
  <c r="P663" i="4"/>
  <c r="P655" i="4"/>
  <c r="P647" i="4"/>
  <c r="P639" i="4"/>
  <c r="P631" i="4"/>
  <c r="P615" i="4"/>
  <c r="P607" i="4"/>
  <c r="P599" i="4"/>
  <c r="P591" i="4"/>
  <c r="P583" i="4"/>
  <c r="O575" i="4"/>
  <c r="P575" i="4" s="1"/>
  <c r="O552" i="4"/>
  <c r="P552" i="4" s="1"/>
  <c r="O535" i="4"/>
  <c r="P535" i="4" s="1"/>
  <c r="O530" i="4"/>
  <c r="P530" i="4" s="1"/>
  <c r="O519" i="4"/>
  <c r="P519" i="4" s="1"/>
  <c r="O511" i="4"/>
  <c r="P511" i="4" s="1"/>
  <c r="O503" i="4"/>
  <c r="P503" i="4" s="1"/>
  <c r="O487" i="4"/>
  <c r="P487" i="4" s="1"/>
  <c r="O479" i="4"/>
  <c r="P479" i="4" s="1"/>
  <c r="O471" i="4"/>
  <c r="P471" i="4" s="1"/>
  <c r="O463" i="4"/>
  <c r="P463" i="4" s="1"/>
  <c r="O455" i="4"/>
  <c r="P455" i="4" s="1"/>
  <c r="O447" i="4"/>
  <c r="P447" i="4" s="1"/>
  <c r="O439" i="4"/>
  <c r="P439" i="4" s="1"/>
  <c r="O415" i="4"/>
  <c r="P415" i="4" s="1"/>
  <c r="O407" i="4"/>
  <c r="P407" i="4" s="1"/>
  <c r="O399" i="4"/>
  <c r="P399" i="4" s="1"/>
  <c r="O391" i="4"/>
  <c r="P391" i="4" s="1"/>
  <c r="O383" i="4"/>
  <c r="P383" i="4" s="1"/>
  <c r="O375" i="4"/>
  <c r="P375" i="4" s="1"/>
  <c r="O367" i="4"/>
  <c r="P367" i="4" s="1"/>
  <c r="O354" i="4"/>
  <c r="P354" i="4" s="1"/>
  <c r="O351" i="4"/>
  <c r="P351" i="4" s="1"/>
  <c r="O343" i="4"/>
  <c r="P343" i="4" s="1"/>
  <c r="O335" i="4"/>
  <c r="P335" i="4" s="1"/>
  <c r="O331" i="4"/>
  <c r="P331" i="4" s="1"/>
  <c r="O319" i="4"/>
  <c r="P319" i="4" s="1"/>
  <c r="O311" i="4"/>
  <c r="P311" i="4" s="1"/>
  <c r="P303" i="4"/>
  <c r="O295" i="4"/>
  <c r="P295" i="4" s="1"/>
  <c r="O287" i="4"/>
  <c r="P287" i="4" s="1"/>
  <c r="O279" i="4"/>
  <c r="P279" i="4" s="1"/>
  <c r="O271" i="4"/>
  <c r="P271" i="4" s="1"/>
  <c r="O270" i="4"/>
  <c r="P270" i="4" s="1"/>
  <c r="O262" i="4"/>
  <c r="P262" i="4" s="1"/>
  <c r="O254" i="4"/>
  <c r="P254" i="4" s="1"/>
  <c r="O241" i="4"/>
  <c r="P241" i="4" s="1"/>
  <c r="O237" i="4"/>
  <c r="P237" i="4" s="1"/>
  <c r="O223" i="4"/>
  <c r="P223" i="4" s="1"/>
  <c r="O215" i="4"/>
  <c r="P215" i="4" s="1"/>
  <c r="O204" i="4"/>
  <c r="P204" i="4" s="1"/>
  <c r="O199" i="4"/>
  <c r="P199" i="4" s="1"/>
  <c r="O191" i="4"/>
  <c r="P191" i="4" s="1"/>
  <c r="O183" i="4"/>
  <c r="P183" i="4" s="1"/>
  <c r="O175" i="4"/>
  <c r="P175" i="4" s="1"/>
  <c r="O167" i="4"/>
  <c r="P167" i="4" s="1"/>
  <c r="O159" i="4"/>
  <c r="P159" i="4" s="1"/>
  <c r="O151" i="4"/>
  <c r="P151" i="4" s="1"/>
  <c r="O135" i="4"/>
  <c r="P135" i="4" s="1"/>
  <c r="O130" i="4"/>
  <c r="P130" i="4" s="1"/>
  <c r="O111" i="4"/>
  <c r="P111" i="4" s="1"/>
  <c r="O86" i="4"/>
  <c r="P86" i="4" s="1"/>
  <c r="O102" i="4"/>
  <c r="P102" i="4" s="1"/>
  <c r="O71" i="4"/>
  <c r="P71" i="4" s="1"/>
  <c r="O55" i="4"/>
  <c r="P55" i="4" s="1"/>
  <c r="O47" i="4"/>
  <c r="P47" i="4" s="1"/>
  <c r="O39" i="4"/>
  <c r="P39" i="4" s="1"/>
  <c r="O23" i="4"/>
  <c r="P23" i="4" s="1"/>
  <c r="O15" i="4"/>
  <c r="P15" i="4" s="1"/>
  <c r="O7" i="4"/>
  <c r="P7" i="4" s="1"/>
  <c r="P678" i="4"/>
  <c r="P662" i="4"/>
  <c r="P654" i="4"/>
  <c r="P646" i="4"/>
  <c r="P638" i="4"/>
  <c r="P630" i="4"/>
  <c r="P617" i="4"/>
  <c r="P614" i="4"/>
  <c r="P598" i="4"/>
  <c r="P590" i="4"/>
  <c r="P582" i="4"/>
  <c r="O574" i="4"/>
  <c r="P574" i="4" s="1"/>
  <c r="O566" i="4"/>
  <c r="P566" i="4" s="1"/>
  <c r="O546" i="4"/>
  <c r="P546" i="4" s="1"/>
  <c r="O559" i="4"/>
  <c r="P559" i="4" s="1"/>
  <c r="O542" i="4"/>
  <c r="P542" i="4" s="1"/>
  <c r="O523" i="4"/>
  <c r="P523" i="4" s="1"/>
  <c r="O529" i="4"/>
  <c r="P529" i="4" s="1"/>
  <c r="O518" i="4"/>
  <c r="P518" i="4" s="1"/>
  <c r="O510" i="4"/>
  <c r="P510" i="4" s="1"/>
  <c r="O502" i="4"/>
  <c r="P502" i="4" s="1"/>
  <c r="O494" i="4"/>
  <c r="P494" i="4" s="1"/>
  <c r="P486" i="4"/>
  <c r="O478" i="4"/>
  <c r="P478" i="4" s="1"/>
  <c r="O470" i="4"/>
  <c r="P470" i="4" s="1"/>
  <c r="O462" i="4"/>
  <c r="P462" i="4" s="1"/>
  <c r="O454" i="4"/>
  <c r="P454" i="4" s="1"/>
  <c r="O446" i="4"/>
  <c r="P446" i="4" s="1"/>
  <c r="O438" i="4"/>
  <c r="P438" i="4" s="1"/>
  <c r="O430" i="4"/>
  <c r="P430" i="4" s="1"/>
  <c r="O422" i="4"/>
  <c r="P422" i="4" s="1"/>
  <c r="O390" i="4"/>
  <c r="P390" i="4" s="1"/>
  <c r="O374" i="4"/>
  <c r="P374" i="4" s="1"/>
  <c r="O366" i="4"/>
  <c r="P366" i="4" s="1"/>
  <c r="O353" i="4"/>
  <c r="P353" i="4" s="1"/>
  <c r="O350" i="4"/>
  <c r="P350" i="4" s="1"/>
  <c r="O342" i="4"/>
  <c r="P342" i="4" s="1"/>
  <c r="O334" i="4"/>
  <c r="P334" i="4" s="1"/>
  <c r="O330" i="4"/>
  <c r="P330" i="4" s="1"/>
  <c r="O318" i="4"/>
  <c r="P318" i="4" s="1"/>
  <c r="O310" i="4"/>
  <c r="P310" i="4" s="1"/>
  <c r="O302" i="4"/>
  <c r="P302" i="4" s="1"/>
  <c r="O286" i="4"/>
  <c r="P286" i="4" s="1"/>
  <c r="O278" i="4"/>
  <c r="P278" i="4" s="1"/>
  <c r="O249" i="4"/>
  <c r="P249" i="4" s="1"/>
  <c r="P269" i="4"/>
  <c r="O261" i="4"/>
  <c r="P261" i="4" s="1"/>
  <c r="O253" i="4"/>
  <c r="P253" i="4" s="1"/>
  <c r="O234" i="4"/>
  <c r="P234" i="4" s="1"/>
  <c r="O222" i="4"/>
  <c r="P222" i="4" s="1"/>
  <c r="O214" i="4"/>
  <c r="P214" i="4" s="1"/>
  <c r="O198" i="4"/>
  <c r="P198" i="4" s="1"/>
  <c r="O174" i="4"/>
  <c r="P174" i="4" s="1"/>
  <c r="O166" i="4"/>
  <c r="P166" i="4" s="1"/>
  <c r="O158" i="4"/>
  <c r="P158" i="4" s="1"/>
  <c r="O150" i="4"/>
  <c r="P150" i="4" s="1"/>
  <c r="O142" i="4"/>
  <c r="P142" i="4" s="1"/>
  <c r="O134" i="4"/>
  <c r="P134" i="4" s="1"/>
  <c r="O118" i="4"/>
  <c r="P118" i="4" s="1"/>
  <c r="O129" i="4"/>
  <c r="P129" i="4" s="1"/>
  <c r="O93" i="4"/>
  <c r="P93" i="4" s="1"/>
  <c r="O85" i="4"/>
  <c r="P85" i="4" s="1"/>
  <c r="O109" i="4"/>
  <c r="P109" i="4" s="1"/>
  <c r="O101" i="4"/>
  <c r="P101" i="4" s="1"/>
  <c r="O78" i="4"/>
  <c r="P78" i="4" s="1"/>
  <c r="O70" i="4"/>
  <c r="P70" i="4" s="1"/>
  <c r="O62" i="4"/>
  <c r="P62" i="4" s="1"/>
  <c r="O54" i="4"/>
  <c r="P54" i="4" s="1"/>
  <c r="O46" i="4"/>
  <c r="P46" i="4" s="1"/>
  <c r="O38" i="4"/>
  <c r="P38" i="4" s="1"/>
  <c r="O30" i="4"/>
  <c r="P30" i="4" s="1"/>
  <c r="O22" i="4"/>
  <c r="P22" i="4" s="1"/>
  <c r="O14" i="4"/>
  <c r="P14" i="4" s="1"/>
  <c r="O6" i="4"/>
  <c r="P6" i="4" s="1"/>
  <c r="O5" i="4"/>
  <c r="P5" i="4" s="1"/>
  <c r="P676" i="4"/>
  <c r="P668" i="4"/>
  <c r="P652" i="4"/>
  <c r="P644" i="4"/>
  <c r="P636" i="4"/>
  <c r="P628" i="4"/>
  <c r="P623" i="4"/>
  <c r="P612" i="4"/>
  <c r="P604" i="4"/>
  <c r="P588" i="4"/>
  <c r="P580" i="4"/>
  <c r="O572" i="4"/>
  <c r="P572" i="4" s="1"/>
  <c r="O564" i="4"/>
  <c r="P564" i="4" s="1"/>
  <c r="O544" i="4"/>
  <c r="P544" i="4" s="1"/>
  <c r="O540" i="4"/>
  <c r="P540" i="4" s="1"/>
  <c r="O521" i="4"/>
  <c r="P521" i="4" s="1"/>
  <c r="O527" i="4"/>
  <c r="P527" i="4" s="1"/>
  <c r="O516" i="4"/>
  <c r="P516" i="4" s="1"/>
  <c r="O508" i="4"/>
  <c r="P508" i="4" s="1"/>
  <c r="O500" i="4"/>
  <c r="P500" i="4" s="1"/>
  <c r="O492" i="4"/>
  <c r="P492" i="4" s="1"/>
  <c r="O484" i="4"/>
  <c r="P484" i="4" s="1"/>
  <c r="O476" i="4"/>
  <c r="P476" i="4" s="1"/>
  <c r="O468" i="4"/>
  <c r="P468" i="4" s="1"/>
  <c r="O460" i="4"/>
  <c r="P460" i="4" s="1"/>
  <c r="O452" i="4"/>
  <c r="P452" i="4" s="1"/>
  <c r="O444" i="4"/>
  <c r="P444" i="4" s="1"/>
  <c r="O436" i="4"/>
  <c r="P436" i="4" s="1"/>
  <c r="O428" i="4"/>
  <c r="P428" i="4" s="1"/>
  <c r="O420" i="4"/>
  <c r="P420" i="4" s="1"/>
  <c r="O412" i="4"/>
  <c r="P412" i="4" s="1"/>
  <c r="O404" i="4"/>
  <c r="P404" i="4" s="1"/>
  <c r="P398" i="4"/>
  <c r="O388" i="4"/>
  <c r="P388" i="4" s="1"/>
  <c r="O372" i="4"/>
  <c r="P372" i="4" s="1"/>
  <c r="O364" i="4"/>
  <c r="P364" i="4" s="1"/>
  <c r="O363" i="4"/>
  <c r="P363" i="4" s="1"/>
  <c r="O348" i="4"/>
  <c r="P348" i="4" s="1"/>
  <c r="O340" i="4"/>
  <c r="P340" i="4" s="1"/>
  <c r="O332" i="4"/>
  <c r="P332" i="4" s="1"/>
  <c r="O328" i="4"/>
  <c r="P328" i="4" s="1"/>
  <c r="P308" i="4"/>
  <c r="O300" i="4"/>
  <c r="P300" i="4" s="1"/>
  <c r="O292" i="4"/>
  <c r="P292" i="4" s="1"/>
  <c r="O284" i="4"/>
  <c r="P284" i="4" s="1"/>
  <c r="O276" i="4"/>
  <c r="P276" i="4" s="1"/>
  <c r="O247" i="4"/>
  <c r="P247" i="4" s="1"/>
  <c r="O267" i="4"/>
  <c r="P267" i="4" s="1"/>
  <c r="O251" i="4"/>
  <c r="P251" i="4" s="1"/>
  <c r="O232" i="4"/>
  <c r="P232" i="4" s="1"/>
  <c r="O227" i="4"/>
  <c r="P227" i="4" s="1"/>
  <c r="O220" i="4"/>
  <c r="P220" i="4" s="1"/>
  <c r="O201" i="4"/>
  <c r="P201" i="4" s="1"/>
  <c r="O196" i="4"/>
  <c r="P196" i="4" s="1"/>
  <c r="O188" i="4"/>
  <c r="P188" i="4" s="1"/>
  <c r="P180" i="4"/>
  <c r="O172" i="4"/>
  <c r="P172" i="4" s="1"/>
  <c r="O164" i="4"/>
  <c r="P164" i="4" s="1"/>
  <c r="O156" i="4"/>
  <c r="P156" i="4" s="1"/>
  <c r="O148" i="4"/>
  <c r="P148" i="4" s="1"/>
  <c r="O140" i="4"/>
  <c r="P140" i="4" s="1"/>
  <c r="O124" i="4"/>
  <c r="P124" i="4" s="1"/>
  <c r="O116" i="4"/>
  <c r="P116" i="4" s="1"/>
  <c r="O127" i="4"/>
  <c r="P127" i="4" s="1"/>
  <c r="O91" i="4"/>
  <c r="P91" i="4" s="1"/>
  <c r="O83" i="4"/>
  <c r="P83" i="4" s="1"/>
  <c r="O107" i="4"/>
  <c r="P107" i="4" s="1"/>
  <c r="O99" i="4"/>
  <c r="P99" i="4" s="1"/>
  <c r="O76" i="4"/>
  <c r="P76" i="4" s="1"/>
  <c r="O68" i="4"/>
  <c r="P68" i="4" s="1"/>
  <c r="O60" i="4"/>
  <c r="P60" i="4" s="1"/>
  <c r="O52" i="4"/>
  <c r="P52" i="4" s="1"/>
  <c r="O44" i="4"/>
  <c r="P44" i="4" s="1"/>
  <c r="O36" i="4"/>
  <c r="P36" i="4" s="1"/>
  <c r="O28" i="4"/>
  <c r="P28" i="4" s="1"/>
  <c r="O20" i="4"/>
  <c r="P20" i="4" s="1"/>
  <c r="O12" i="4"/>
  <c r="P12" i="4" s="1"/>
  <c r="O4" i="4"/>
  <c r="P4" i="4" s="1"/>
  <c r="O11" i="4"/>
  <c r="P11" i="4" s="1"/>
  <c r="P657" i="4"/>
  <c r="P649" i="4"/>
  <c r="P641" i="4"/>
  <c r="P633" i="4"/>
  <c r="P625" i="4"/>
  <c r="P609" i="4"/>
  <c r="P601" i="4"/>
  <c r="P593" i="4"/>
  <c r="P585" i="4"/>
  <c r="O577" i="4"/>
  <c r="P577" i="4" s="1"/>
  <c r="O569" i="4"/>
  <c r="P569" i="4" s="1"/>
  <c r="O562" i="4"/>
  <c r="P562" i="4" s="1"/>
  <c r="O554" i="4"/>
  <c r="P554" i="4" s="1"/>
  <c r="O532" i="4"/>
  <c r="P532" i="4" s="1"/>
  <c r="O524" i="4"/>
  <c r="P524" i="4" s="1"/>
  <c r="O505" i="4"/>
  <c r="P505" i="4" s="1"/>
  <c r="O497" i="4"/>
  <c r="P497" i="4" s="1"/>
  <c r="O489" i="4"/>
  <c r="P489" i="4" s="1"/>
  <c r="P481" i="4"/>
  <c r="O465" i="4"/>
  <c r="P465" i="4" s="1"/>
  <c r="O457" i="4"/>
  <c r="P457" i="4" s="1"/>
  <c r="O449" i="4"/>
  <c r="P449" i="4" s="1"/>
  <c r="O441" i="4"/>
  <c r="P441" i="4" s="1"/>
  <c r="O433" i="4"/>
  <c r="P433" i="4" s="1"/>
  <c r="O425" i="4"/>
  <c r="P425" i="4" s="1"/>
  <c r="O417" i="4"/>
  <c r="P417" i="4" s="1"/>
  <c r="O409" i="4"/>
  <c r="P409" i="4" s="1"/>
  <c r="O401" i="4"/>
  <c r="P401" i="4" s="1"/>
  <c r="O395" i="4"/>
  <c r="P395" i="4" s="1"/>
  <c r="O385" i="4"/>
  <c r="P385" i="4" s="1"/>
  <c r="O377" i="4"/>
  <c r="P377" i="4" s="1"/>
  <c r="O369" i="4"/>
  <c r="P369" i="4" s="1"/>
  <c r="O356" i="4"/>
  <c r="P356" i="4" s="1"/>
  <c r="O360" i="4"/>
  <c r="P360" i="4" s="1"/>
  <c r="O345" i="4"/>
  <c r="P345" i="4" s="1"/>
  <c r="O337" i="4"/>
  <c r="P337" i="4" s="1"/>
  <c r="O321" i="4"/>
  <c r="P321" i="4" s="1"/>
  <c r="O325" i="4"/>
  <c r="P325" i="4" s="1"/>
  <c r="O313" i="4"/>
  <c r="P313" i="4" s="1"/>
  <c r="O305" i="4"/>
  <c r="P305" i="4" s="1"/>
  <c r="O297" i="4"/>
  <c r="P297" i="4" s="1"/>
  <c r="O289" i="4"/>
  <c r="P289" i="4" s="1"/>
  <c r="P281" i="4"/>
  <c r="O273" i="4"/>
  <c r="P273" i="4" s="1"/>
  <c r="O244" i="4"/>
  <c r="P244" i="4" s="1"/>
  <c r="O264" i="4"/>
  <c r="P264" i="4" s="1"/>
  <c r="O256" i="4"/>
  <c r="P256" i="4" s="1"/>
  <c r="O239" i="4"/>
  <c r="P239" i="4" s="1"/>
  <c r="O229" i="4"/>
  <c r="P229" i="4" s="1"/>
  <c r="O225" i="4"/>
  <c r="P225" i="4" s="1"/>
  <c r="O217" i="4"/>
  <c r="P217" i="4" s="1"/>
  <c r="O209" i="4"/>
  <c r="P209" i="4" s="1"/>
  <c r="O207" i="4"/>
  <c r="P207" i="4" s="1"/>
  <c r="O193" i="4"/>
  <c r="P193" i="4" s="1"/>
  <c r="O185" i="4"/>
  <c r="P185" i="4" s="1"/>
  <c r="O177" i="4"/>
  <c r="P177" i="4" s="1"/>
  <c r="O169" i="4"/>
  <c r="P169" i="4" s="1"/>
  <c r="O161" i="4"/>
  <c r="P161" i="4" s="1"/>
  <c r="O153" i="4"/>
  <c r="P153" i="4" s="1"/>
  <c r="O145" i="4"/>
  <c r="P145" i="4" s="1"/>
  <c r="O137" i="4"/>
  <c r="P137" i="4" s="1"/>
  <c r="O121" i="4"/>
  <c r="P121" i="4" s="1"/>
  <c r="O132" i="4"/>
  <c r="P132" i="4" s="1"/>
  <c r="O113" i="4"/>
  <c r="P113" i="4" s="1"/>
  <c r="O88" i="4"/>
  <c r="P88" i="4" s="1"/>
  <c r="O80" i="4"/>
  <c r="P80" i="4" s="1"/>
  <c r="O104" i="4"/>
  <c r="P104" i="4" s="1"/>
  <c r="O96" i="4"/>
  <c r="P96" i="4" s="1"/>
  <c r="O73" i="4"/>
  <c r="P73" i="4" s="1"/>
  <c r="O65" i="4"/>
  <c r="P65" i="4" s="1"/>
  <c r="O57" i="4"/>
  <c r="P57" i="4" s="1"/>
  <c r="O49" i="4"/>
  <c r="P49" i="4" s="1"/>
  <c r="O41" i="4"/>
  <c r="P41" i="4" s="1"/>
  <c r="O33" i="4"/>
  <c r="P33" i="4" s="1"/>
  <c r="O25" i="4"/>
  <c r="P25" i="4" s="1"/>
  <c r="O17" i="4"/>
  <c r="P17" i="4" s="1"/>
  <c r="O9" i="4"/>
  <c r="P9" i="4" s="1"/>
  <c r="O394" i="4"/>
  <c r="P394" i="4" s="1"/>
  <c r="O336" i="4"/>
  <c r="P336" i="4" s="1"/>
  <c r="O272" i="4"/>
  <c r="P272" i="4" s="1"/>
  <c r="P667" i="4"/>
  <c r="P635" i="4"/>
  <c r="P603" i="4"/>
  <c r="O571" i="4"/>
  <c r="P571" i="4" s="1"/>
  <c r="O539" i="4"/>
  <c r="P539" i="4" s="1"/>
  <c r="O190" i="4"/>
  <c r="P190" i="4" s="1"/>
  <c r="O171" i="4"/>
  <c r="P171" i="4" s="1"/>
  <c r="P659" i="4"/>
  <c r="P595" i="4"/>
  <c r="O368" i="4"/>
  <c r="P368" i="4" s="1"/>
  <c r="O304" i="4"/>
  <c r="P304" i="4" s="1"/>
  <c r="P622" i="4"/>
  <c r="O543" i="4"/>
  <c r="P543" i="4" s="1"/>
  <c r="O517" i="4"/>
  <c r="P517" i="4" s="1"/>
  <c r="O359" i="4"/>
  <c r="P359" i="4" s="1"/>
  <c r="O288" i="4"/>
  <c r="P288" i="4" s="1"/>
  <c r="O119" i="4"/>
  <c r="P119" i="4" s="1"/>
  <c r="P675" i="4"/>
  <c r="P643" i="4"/>
  <c r="P611" i="4"/>
  <c r="P579" i="4"/>
  <c r="O556" i="4"/>
  <c r="P556" i="4" s="1"/>
  <c r="O212" i="4"/>
  <c r="P212" i="4" s="1"/>
  <c r="O255" i="4"/>
  <c r="P255" i="4" s="1"/>
  <c r="P216" i="4"/>
  <c r="O205" i="4"/>
  <c r="P205" i="4" s="1"/>
  <c r="O206" i="4"/>
  <c r="P206" i="4" s="1"/>
  <c r="O507" i="4"/>
  <c r="P507" i="4" s="1"/>
  <c r="O495" i="4"/>
  <c r="P495" i="4" s="1"/>
  <c r="O443" i="4"/>
  <c r="P443" i="4" s="1"/>
  <c r="O431" i="4"/>
  <c r="P431" i="4" s="1"/>
  <c r="O224" i="4"/>
  <c r="P224" i="4" s="1"/>
  <c r="O168" i="4"/>
  <c r="P168" i="4" s="1"/>
  <c r="O475" i="4"/>
  <c r="P475" i="4" s="1"/>
  <c r="P419" i="4"/>
  <c r="O143" i="4"/>
  <c r="P143" i="4" s="1"/>
  <c r="O94" i="4"/>
  <c r="P94" i="4" s="1"/>
  <c r="O63" i="4"/>
  <c r="P63" i="4" s="1"/>
  <c r="O31" i="4"/>
  <c r="P31" i="4" s="1"/>
  <c r="P620" i="4"/>
  <c r="O549" i="4"/>
  <c r="P549" i="4" s="1"/>
  <c r="O537" i="4"/>
  <c r="P537" i="4" s="1"/>
  <c r="O474" i="4"/>
  <c r="P474" i="4" s="1"/>
  <c r="O513" i="4"/>
  <c r="P513" i="4" s="1"/>
  <c r="O473" i="4"/>
  <c r="P473" i="4" s="1"/>
  <c r="O418" i="4"/>
  <c r="P418" i="4" s="1"/>
  <c r="O382" i="4"/>
  <c r="P382" i="4" s="1"/>
  <c r="O294" i="4"/>
  <c r="P294" i="4" s="1"/>
  <c r="O236" i="4"/>
  <c r="P236" i="4" s="1"/>
  <c r="O203" i="4"/>
  <c r="P203" i="4" s="1"/>
  <c r="O515" i="4"/>
  <c r="P515" i="4" s="1"/>
  <c r="O483" i="4"/>
  <c r="P483" i="4" s="1"/>
  <c r="O451" i="4"/>
  <c r="P451" i="4" s="1"/>
  <c r="O423" i="4"/>
  <c r="P423" i="4" s="1"/>
  <c r="O182" i="4"/>
  <c r="P182" i="4" s="1"/>
  <c r="P618" i="4"/>
  <c r="O567" i="4"/>
  <c r="P567" i="4" s="1"/>
  <c r="O547" i="4"/>
  <c r="P547" i="4" s="1"/>
  <c r="O560" i="4"/>
  <c r="P560" i="4" s="1"/>
  <c r="O406" i="4"/>
  <c r="P406" i="4" s="1"/>
  <c r="O392" i="4"/>
  <c r="P392" i="4" s="1"/>
  <c r="O376" i="4"/>
  <c r="P376" i="4" s="1"/>
  <c r="O355" i="4"/>
  <c r="P355" i="4" s="1"/>
  <c r="O320" i="4"/>
  <c r="P320" i="4" s="1"/>
  <c r="O312" i="4"/>
  <c r="P312" i="4" s="1"/>
  <c r="O296" i="4"/>
  <c r="P296" i="4" s="1"/>
  <c r="O280" i="4"/>
  <c r="P280" i="4" s="1"/>
  <c r="O243" i="4"/>
  <c r="P243" i="4" s="1"/>
  <c r="O110" i="4"/>
  <c r="P110" i="4" s="1"/>
  <c r="O380" i="4"/>
  <c r="P380" i="4" s="1"/>
  <c r="O316" i="4"/>
  <c r="P316" i="4" s="1"/>
  <c r="O259" i="4"/>
  <c r="P259" i="4" s="1"/>
  <c r="P670" i="4"/>
  <c r="P606" i="4"/>
  <c r="O491" i="4"/>
  <c r="P491" i="4" s="1"/>
  <c r="O459" i="4"/>
  <c r="P459" i="4" s="1"/>
  <c r="O427" i="4"/>
  <c r="P427" i="4" s="1"/>
  <c r="O242" i="4"/>
  <c r="P242" i="4" s="1"/>
  <c r="O179" i="4"/>
  <c r="P179" i="4" s="1"/>
  <c r="O238" i="4"/>
  <c r="P238" i="4" s="1"/>
  <c r="O186" i="4"/>
  <c r="P186" i="4" s="1"/>
  <c r="O178" i="4"/>
  <c r="P178" i="4" s="1"/>
  <c r="P660" i="4"/>
  <c r="P596" i="4"/>
  <c r="O557" i="4"/>
  <c r="P557" i="4" s="1"/>
  <c r="O534" i="4"/>
  <c r="P534" i="4" s="1"/>
  <c r="O467" i="4"/>
  <c r="P467" i="4" s="1"/>
  <c r="O414" i="4"/>
  <c r="P414" i="4" s="1"/>
  <c r="O22" i="1"/>
  <c r="P22" i="1" s="1"/>
  <c r="M110" i="1"/>
  <c r="M61" i="1"/>
  <c r="O188" i="1"/>
  <c r="P188" i="1" s="1"/>
  <c r="M166" i="1"/>
  <c r="M137" i="1"/>
  <c r="O109" i="1"/>
  <c r="P109" i="1" s="1"/>
  <c r="O60" i="1"/>
  <c r="P60" i="1" s="1"/>
  <c r="M183" i="1"/>
  <c r="N160" i="1"/>
  <c r="N131" i="1"/>
  <c r="O99" i="1"/>
  <c r="P99" i="1" s="1"/>
  <c r="N48" i="1"/>
  <c r="L189" i="1"/>
  <c r="M203" i="1"/>
  <c r="L183" i="1"/>
  <c r="N158" i="1"/>
  <c r="M131" i="1"/>
  <c r="M99" i="1"/>
  <c r="M48" i="1"/>
  <c r="N166" i="1"/>
  <c r="M199" i="1"/>
  <c r="O178" i="1"/>
  <c r="P178" i="1" s="1"/>
  <c r="O152" i="1"/>
  <c r="P152" i="1" s="1"/>
  <c r="O123" i="1"/>
  <c r="P123" i="1" s="1"/>
  <c r="O86" i="1"/>
  <c r="P86" i="1" s="1"/>
  <c r="O35" i="1"/>
  <c r="P35" i="1" s="1"/>
  <c r="L199" i="1"/>
  <c r="M177" i="1"/>
  <c r="N152" i="1"/>
  <c r="N123" i="1"/>
  <c r="N86" i="1"/>
  <c r="M35" i="1"/>
  <c r="M139" i="1"/>
  <c r="O194" i="1"/>
  <c r="P194" i="1" s="1"/>
  <c r="L173" i="1"/>
  <c r="M145" i="1"/>
  <c r="O117" i="1"/>
  <c r="P117" i="1" s="1"/>
  <c r="M74" i="1"/>
  <c r="O4" i="1"/>
  <c r="P4" i="1" s="1"/>
  <c r="O12" i="1"/>
  <c r="P12" i="1" s="1"/>
  <c r="M193" i="1"/>
  <c r="O172" i="1"/>
  <c r="P172" i="1" s="1"/>
  <c r="O144" i="1"/>
  <c r="P144" i="1" s="1"/>
  <c r="O115" i="1"/>
  <c r="P115" i="1" s="1"/>
  <c r="O73" i="1"/>
  <c r="P73" i="1" s="1"/>
  <c r="N22" i="1"/>
  <c r="O198" i="1"/>
  <c r="P198" i="1" s="1"/>
  <c r="L193" i="1"/>
  <c r="M187" i="1"/>
  <c r="O182" i="1"/>
  <c r="P182" i="1" s="1"/>
  <c r="L177" i="1"/>
  <c r="M171" i="1"/>
  <c r="O165" i="1"/>
  <c r="P165" i="1" s="1"/>
  <c r="M158" i="1"/>
  <c r="N150" i="1"/>
  <c r="N144" i="1"/>
  <c r="O136" i="1"/>
  <c r="P136" i="1" s="1"/>
  <c r="M129" i="1"/>
  <c r="M123" i="1"/>
  <c r="N115" i="1"/>
  <c r="O107" i="1"/>
  <c r="P107" i="1" s="1"/>
  <c r="N96" i="1"/>
  <c r="O83" i="1"/>
  <c r="P83" i="1" s="1"/>
  <c r="O70" i="1"/>
  <c r="P70" i="1" s="1"/>
  <c r="M58" i="1"/>
  <c r="M45" i="1"/>
  <c r="N32" i="1"/>
  <c r="O18" i="1"/>
  <c r="P18" i="1" s="1"/>
  <c r="L203" i="1"/>
  <c r="M197" i="1"/>
  <c r="O192" i="1"/>
  <c r="P192" i="1" s="1"/>
  <c r="L187" i="1"/>
  <c r="M181" i="1"/>
  <c r="O176" i="1"/>
  <c r="P176" i="1" s="1"/>
  <c r="O170" i="1"/>
  <c r="P170" i="1" s="1"/>
  <c r="O163" i="1"/>
  <c r="P163" i="1" s="1"/>
  <c r="O157" i="1"/>
  <c r="P157" i="1" s="1"/>
  <c r="M150" i="1"/>
  <c r="N142" i="1"/>
  <c r="N136" i="1"/>
  <c r="O128" i="1"/>
  <c r="P128" i="1" s="1"/>
  <c r="M121" i="1"/>
  <c r="M115" i="1"/>
  <c r="N107" i="1"/>
  <c r="M96" i="1"/>
  <c r="M83" i="1"/>
  <c r="N70" i="1"/>
  <c r="O57" i="1"/>
  <c r="P57" i="1" s="1"/>
  <c r="O44" i="1"/>
  <c r="P44" i="1" s="1"/>
  <c r="M32" i="1"/>
  <c r="N18" i="1"/>
  <c r="O202" i="1"/>
  <c r="P202" i="1" s="1"/>
  <c r="L197" i="1"/>
  <c r="M191" i="1"/>
  <c r="O186" i="1"/>
  <c r="P186" i="1" s="1"/>
  <c r="L181" i="1"/>
  <c r="M175" i="1"/>
  <c r="N170" i="1"/>
  <c r="N163" i="1"/>
  <c r="O155" i="1"/>
  <c r="P155" i="1" s="1"/>
  <c r="O149" i="1"/>
  <c r="P149" i="1" s="1"/>
  <c r="M142" i="1"/>
  <c r="N134" i="1"/>
  <c r="N128" i="1"/>
  <c r="O120" i="1"/>
  <c r="P120" i="1" s="1"/>
  <c r="M113" i="1"/>
  <c r="M105" i="1"/>
  <c r="M93" i="1"/>
  <c r="N80" i="1"/>
  <c r="O67" i="1"/>
  <c r="P67" i="1" s="1"/>
  <c r="O54" i="1"/>
  <c r="P54" i="1" s="1"/>
  <c r="M42" i="1"/>
  <c r="M29" i="1"/>
  <c r="M14" i="1"/>
  <c r="M201" i="1"/>
  <c r="O196" i="1"/>
  <c r="P196" i="1" s="1"/>
  <c r="L191" i="1"/>
  <c r="M185" i="1"/>
  <c r="O180" i="1"/>
  <c r="P180" i="1" s="1"/>
  <c r="L175" i="1"/>
  <c r="O168" i="1"/>
  <c r="P168" i="1" s="1"/>
  <c r="M163" i="1"/>
  <c r="N155" i="1"/>
  <c r="O147" i="1"/>
  <c r="P147" i="1" s="1"/>
  <c r="O141" i="1"/>
  <c r="P141" i="1" s="1"/>
  <c r="M134" i="1"/>
  <c r="N126" i="1"/>
  <c r="N120" i="1"/>
  <c r="O112" i="1"/>
  <c r="P112" i="1" s="1"/>
  <c r="O104" i="1"/>
  <c r="P104" i="1" s="1"/>
  <c r="O92" i="1"/>
  <c r="P92" i="1" s="1"/>
  <c r="M80" i="1"/>
  <c r="M67" i="1"/>
  <c r="N54" i="1"/>
  <c r="O41" i="1"/>
  <c r="P41" i="1" s="1"/>
  <c r="O28" i="1"/>
  <c r="P28" i="1" s="1"/>
  <c r="N12" i="1"/>
  <c r="O47" i="1"/>
  <c r="P47" i="1" s="1"/>
  <c r="N60" i="1"/>
  <c r="M73" i="1"/>
  <c r="O82" i="1"/>
  <c r="P82" i="1" s="1"/>
  <c r="O95" i="1"/>
  <c r="P95" i="1" s="1"/>
  <c r="M107" i="1"/>
  <c r="M18" i="1"/>
  <c r="M41" i="1"/>
  <c r="O50" i="1"/>
  <c r="P50" i="1" s="1"/>
  <c r="M57" i="1"/>
  <c r="M70" i="1"/>
  <c r="O79" i="1"/>
  <c r="P79" i="1" s="1"/>
  <c r="N92" i="1"/>
  <c r="N104" i="1"/>
  <c r="M22" i="1"/>
  <c r="M25" i="1"/>
  <c r="O66" i="1"/>
  <c r="P66" i="1" s="1"/>
  <c r="M86" i="1"/>
  <c r="O98" i="1"/>
  <c r="P98" i="1" s="1"/>
  <c r="O6" i="1"/>
  <c r="P6" i="1" s="1"/>
  <c r="N28" i="1"/>
  <c r="O31" i="1"/>
  <c r="P31" i="1" s="1"/>
  <c r="O34" i="1"/>
  <c r="P34" i="1" s="1"/>
  <c r="M38" i="1"/>
  <c r="N44" i="1"/>
  <c r="M54" i="1"/>
  <c r="O63" i="1"/>
  <c r="P63" i="1" s="1"/>
  <c r="N76" i="1"/>
  <c r="M89" i="1"/>
  <c r="O101" i="1"/>
  <c r="P101" i="1" s="1"/>
  <c r="L201" i="1"/>
  <c r="M195" i="1"/>
  <c r="O190" i="1"/>
  <c r="P190" i="1" s="1"/>
  <c r="L185" i="1"/>
  <c r="M179" i="1"/>
  <c r="O174" i="1"/>
  <c r="P174" i="1" s="1"/>
  <c r="N168" i="1"/>
  <c r="M161" i="1"/>
  <c r="M155" i="1"/>
  <c r="N147" i="1"/>
  <c r="O139" i="1"/>
  <c r="P139" i="1" s="1"/>
  <c r="O133" i="1"/>
  <c r="P133" i="1" s="1"/>
  <c r="M126" i="1"/>
  <c r="N118" i="1"/>
  <c r="N112" i="1"/>
  <c r="N102" i="1"/>
  <c r="M90" i="1"/>
  <c r="M77" i="1"/>
  <c r="N64" i="1"/>
  <c r="O51" i="1"/>
  <c r="P51" i="1" s="1"/>
  <c r="O38" i="1"/>
  <c r="P38" i="1" s="1"/>
  <c r="M26" i="1"/>
  <c r="N8" i="1"/>
  <c r="O200" i="1"/>
  <c r="P200" i="1" s="1"/>
  <c r="L195" i="1"/>
  <c r="M189" i="1"/>
  <c r="O184" i="1"/>
  <c r="P184" i="1" s="1"/>
  <c r="L179" i="1"/>
  <c r="M173" i="1"/>
  <c r="M168" i="1"/>
  <c r="O160" i="1"/>
  <c r="P160" i="1" s="1"/>
  <c r="M153" i="1"/>
  <c r="M147" i="1"/>
  <c r="N139" i="1"/>
  <c r="O131" i="1"/>
  <c r="P131" i="1" s="1"/>
  <c r="O125" i="1"/>
  <c r="P125" i="1" s="1"/>
  <c r="M118" i="1"/>
  <c r="N110" i="1"/>
  <c r="M102" i="1"/>
  <c r="O89" i="1"/>
  <c r="P89" i="1" s="1"/>
  <c r="O76" i="1"/>
  <c r="P76" i="1" s="1"/>
  <c r="M64" i="1"/>
  <c r="M51" i="1"/>
  <c r="N38" i="1"/>
  <c r="O25" i="1"/>
  <c r="P25" i="1" s="1"/>
  <c r="M8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M170" i="1"/>
  <c r="L168" i="1"/>
  <c r="N165" i="1"/>
  <c r="O162" i="1"/>
  <c r="P162" i="1" s="1"/>
  <c r="M160" i="1"/>
  <c r="N157" i="1"/>
  <c r="O154" i="1"/>
  <c r="P154" i="1" s="1"/>
  <c r="M152" i="1"/>
  <c r="N149" i="1"/>
  <c r="O146" i="1"/>
  <c r="P146" i="1" s="1"/>
  <c r="M144" i="1"/>
  <c r="N141" i="1"/>
  <c r="O138" i="1"/>
  <c r="P138" i="1" s="1"/>
  <c r="M136" i="1"/>
  <c r="N133" i="1"/>
  <c r="O130" i="1"/>
  <c r="P130" i="1" s="1"/>
  <c r="M128" i="1"/>
  <c r="N125" i="1"/>
  <c r="O122" i="1"/>
  <c r="P122" i="1" s="1"/>
  <c r="M120" i="1"/>
  <c r="N117" i="1"/>
  <c r="O114" i="1"/>
  <c r="P114" i="1" s="1"/>
  <c r="M112" i="1"/>
  <c r="N109" i="1"/>
  <c r="O106" i="1"/>
  <c r="P106" i="1" s="1"/>
  <c r="M104" i="1"/>
  <c r="N101" i="1"/>
  <c r="N98" i="1"/>
  <c r="M95" i="1"/>
  <c r="M92" i="1"/>
  <c r="O88" i="1"/>
  <c r="P88" i="1" s="1"/>
  <c r="O85" i="1"/>
  <c r="P85" i="1" s="1"/>
  <c r="N82" i="1"/>
  <c r="M79" i="1"/>
  <c r="M76" i="1"/>
  <c r="O72" i="1"/>
  <c r="P72" i="1" s="1"/>
  <c r="O69" i="1"/>
  <c r="P69" i="1" s="1"/>
  <c r="N66" i="1"/>
  <c r="M63" i="1"/>
  <c r="M60" i="1"/>
  <c r="O56" i="1"/>
  <c r="P56" i="1" s="1"/>
  <c r="O53" i="1"/>
  <c r="P53" i="1" s="1"/>
  <c r="N50" i="1"/>
  <c r="M47" i="1"/>
  <c r="M44" i="1"/>
  <c r="O40" i="1"/>
  <c r="P40" i="1" s="1"/>
  <c r="O37" i="1"/>
  <c r="P37" i="1" s="1"/>
  <c r="N34" i="1"/>
  <c r="M31" i="1"/>
  <c r="M28" i="1"/>
  <c r="O24" i="1"/>
  <c r="P24" i="1" s="1"/>
  <c r="O21" i="1"/>
  <c r="P21" i="1" s="1"/>
  <c r="O16" i="1"/>
  <c r="P16" i="1" s="1"/>
  <c r="M12" i="1"/>
  <c r="N6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L170" i="1"/>
  <c r="O167" i="1"/>
  <c r="P167" i="1" s="1"/>
  <c r="M165" i="1"/>
  <c r="N162" i="1"/>
  <c r="O159" i="1"/>
  <c r="P159" i="1" s="1"/>
  <c r="M157" i="1"/>
  <c r="N154" i="1"/>
  <c r="O151" i="1"/>
  <c r="P151" i="1" s="1"/>
  <c r="M149" i="1"/>
  <c r="N146" i="1"/>
  <c r="O143" i="1"/>
  <c r="P143" i="1" s="1"/>
  <c r="M141" i="1"/>
  <c r="N138" i="1"/>
  <c r="O135" i="1"/>
  <c r="P135" i="1" s="1"/>
  <c r="M133" i="1"/>
  <c r="N130" i="1"/>
  <c r="O127" i="1"/>
  <c r="P127" i="1" s="1"/>
  <c r="M125" i="1"/>
  <c r="N122" i="1"/>
  <c r="O119" i="1"/>
  <c r="P119" i="1" s="1"/>
  <c r="M117" i="1"/>
  <c r="N114" i="1"/>
  <c r="O111" i="1"/>
  <c r="P111" i="1" s="1"/>
  <c r="M109" i="1"/>
  <c r="N106" i="1"/>
  <c r="O103" i="1"/>
  <c r="P103" i="1" s="1"/>
  <c r="M101" i="1"/>
  <c r="M98" i="1"/>
  <c r="O94" i="1"/>
  <c r="P94" i="1" s="1"/>
  <c r="O91" i="1"/>
  <c r="P91" i="1" s="1"/>
  <c r="N88" i="1"/>
  <c r="M85" i="1"/>
  <c r="M82" i="1"/>
  <c r="O78" i="1"/>
  <c r="P78" i="1" s="1"/>
  <c r="O75" i="1"/>
  <c r="P75" i="1" s="1"/>
  <c r="N72" i="1"/>
  <c r="M69" i="1"/>
  <c r="M66" i="1"/>
  <c r="O62" i="1"/>
  <c r="P62" i="1" s="1"/>
  <c r="O59" i="1"/>
  <c r="P59" i="1" s="1"/>
  <c r="N56" i="1"/>
  <c r="M53" i="1"/>
  <c r="M50" i="1"/>
  <c r="O46" i="1"/>
  <c r="P46" i="1" s="1"/>
  <c r="O43" i="1"/>
  <c r="P43" i="1" s="1"/>
  <c r="N40" i="1"/>
  <c r="M37" i="1"/>
  <c r="M34" i="1"/>
  <c r="O30" i="1"/>
  <c r="P30" i="1" s="1"/>
  <c r="O27" i="1"/>
  <c r="P27" i="1" s="1"/>
  <c r="N24" i="1"/>
  <c r="M21" i="1"/>
  <c r="N16" i="1"/>
  <c r="O10" i="1"/>
  <c r="P10" i="1" s="1"/>
  <c r="M6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O169" i="1"/>
  <c r="P169" i="1" s="1"/>
  <c r="N167" i="1"/>
  <c r="O164" i="1"/>
  <c r="P164" i="1" s="1"/>
  <c r="M162" i="1"/>
  <c r="N159" i="1"/>
  <c r="O156" i="1"/>
  <c r="P156" i="1" s="1"/>
  <c r="M154" i="1"/>
  <c r="N151" i="1"/>
  <c r="O148" i="1"/>
  <c r="P148" i="1" s="1"/>
  <c r="M146" i="1"/>
  <c r="N143" i="1"/>
  <c r="O140" i="1"/>
  <c r="P140" i="1" s="1"/>
  <c r="M138" i="1"/>
  <c r="N135" i="1"/>
  <c r="O132" i="1"/>
  <c r="P132" i="1" s="1"/>
  <c r="M130" i="1"/>
  <c r="N127" i="1"/>
  <c r="O124" i="1"/>
  <c r="P124" i="1" s="1"/>
  <c r="M122" i="1"/>
  <c r="N119" i="1"/>
  <c r="O116" i="1"/>
  <c r="P116" i="1" s="1"/>
  <c r="M114" i="1"/>
  <c r="N111" i="1"/>
  <c r="O108" i="1"/>
  <c r="P108" i="1" s="1"/>
  <c r="M106" i="1"/>
  <c r="N103" i="1"/>
  <c r="O100" i="1"/>
  <c r="P100" i="1" s="1"/>
  <c r="O97" i="1"/>
  <c r="P97" i="1" s="1"/>
  <c r="N94" i="1"/>
  <c r="M91" i="1"/>
  <c r="M88" i="1"/>
  <c r="O84" i="1"/>
  <c r="P84" i="1" s="1"/>
  <c r="O81" i="1"/>
  <c r="P81" i="1" s="1"/>
  <c r="N78" i="1"/>
  <c r="M75" i="1"/>
  <c r="M72" i="1"/>
  <c r="O68" i="1"/>
  <c r="P68" i="1" s="1"/>
  <c r="O65" i="1"/>
  <c r="P65" i="1" s="1"/>
  <c r="N62" i="1"/>
  <c r="M59" i="1"/>
  <c r="M56" i="1"/>
  <c r="O52" i="1"/>
  <c r="P52" i="1" s="1"/>
  <c r="O49" i="1"/>
  <c r="P49" i="1" s="1"/>
  <c r="N46" i="1"/>
  <c r="M43" i="1"/>
  <c r="M40" i="1"/>
  <c r="O36" i="1"/>
  <c r="P36" i="1" s="1"/>
  <c r="O33" i="1"/>
  <c r="P33" i="1" s="1"/>
  <c r="N30" i="1"/>
  <c r="M27" i="1"/>
  <c r="M24" i="1"/>
  <c r="O20" i="1"/>
  <c r="P20" i="1" s="1"/>
  <c r="M16" i="1"/>
  <c r="N10" i="1"/>
  <c r="L3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M3" i="1"/>
  <c r="M5" i="1"/>
  <c r="M7" i="1"/>
  <c r="M9" i="1"/>
  <c r="M11" i="1"/>
  <c r="M13" i="1"/>
  <c r="M15" i="1"/>
  <c r="M17" i="1"/>
  <c r="M19" i="1"/>
  <c r="N3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O3" i="1"/>
  <c r="P3" i="1" s="1"/>
  <c r="O5" i="1"/>
  <c r="P5" i="1" s="1"/>
  <c r="O7" i="1"/>
  <c r="P7" i="1" s="1"/>
  <c r="O9" i="1"/>
  <c r="P9" i="1" s="1"/>
  <c r="O11" i="1"/>
  <c r="P11" i="1" s="1"/>
  <c r="O13" i="1"/>
  <c r="P13" i="1" s="1"/>
  <c r="O15" i="1"/>
  <c r="P15" i="1" s="1"/>
  <c r="O17" i="1"/>
  <c r="P17" i="1" s="1"/>
  <c r="O19" i="1"/>
  <c r="P19" i="1" s="1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L152" i="1"/>
  <c r="L154" i="1"/>
  <c r="L156" i="1"/>
  <c r="L158" i="1"/>
  <c r="L160" i="1"/>
  <c r="L162" i="1"/>
  <c r="L164" i="1"/>
  <c r="L166" i="1"/>
  <c r="O203" i="1"/>
  <c r="P203" i="1" s="1"/>
  <c r="O201" i="1"/>
  <c r="P201" i="1" s="1"/>
  <c r="O199" i="1"/>
  <c r="P199" i="1" s="1"/>
  <c r="O197" i="1"/>
  <c r="P197" i="1" s="1"/>
  <c r="O195" i="1"/>
  <c r="P195" i="1" s="1"/>
  <c r="O193" i="1"/>
  <c r="P193" i="1" s="1"/>
  <c r="O191" i="1"/>
  <c r="P191" i="1" s="1"/>
  <c r="O189" i="1"/>
  <c r="P189" i="1" s="1"/>
  <c r="O187" i="1"/>
  <c r="P187" i="1" s="1"/>
  <c r="O185" i="1"/>
  <c r="P185" i="1" s="1"/>
  <c r="O183" i="1"/>
  <c r="P183" i="1" s="1"/>
  <c r="O181" i="1"/>
  <c r="P181" i="1" s="1"/>
  <c r="O179" i="1"/>
  <c r="P179" i="1" s="1"/>
  <c r="O177" i="1"/>
  <c r="P177" i="1" s="1"/>
  <c r="O175" i="1"/>
  <c r="P175" i="1" s="1"/>
  <c r="O173" i="1"/>
  <c r="P173" i="1" s="1"/>
  <c r="O171" i="1"/>
  <c r="P171" i="1" s="1"/>
  <c r="N169" i="1"/>
  <c r="M167" i="1"/>
  <c r="N164" i="1"/>
  <c r="O161" i="1"/>
  <c r="P161" i="1" s="1"/>
  <c r="M159" i="1"/>
  <c r="N156" i="1"/>
  <c r="O153" i="1"/>
  <c r="P153" i="1" s="1"/>
  <c r="M151" i="1"/>
  <c r="N148" i="1"/>
  <c r="O145" i="1"/>
  <c r="P145" i="1" s="1"/>
  <c r="M143" i="1"/>
  <c r="N140" i="1"/>
  <c r="O137" i="1"/>
  <c r="P137" i="1" s="1"/>
  <c r="M135" i="1"/>
  <c r="N132" i="1"/>
  <c r="O129" i="1"/>
  <c r="P129" i="1" s="1"/>
  <c r="M127" i="1"/>
  <c r="N124" i="1"/>
  <c r="O121" i="1"/>
  <c r="P121" i="1" s="1"/>
  <c r="M119" i="1"/>
  <c r="N116" i="1"/>
  <c r="O113" i="1"/>
  <c r="P113" i="1" s="1"/>
  <c r="M111" i="1"/>
  <c r="N108" i="1"/>
  <c r="O105" i="1"/>
  <c r="P105" i="1" s="1"/>
  <c r="M103" i="1"/>
  <c r="N100" i="1"/>
  <c r="M97" i="1"/>
  <c r="M94" i="1"/>
  <c r="O90" i="1"/>
  <c r="P90" i="1" s="1"/>
  <c r="O87" i="1"/>
  <c r="P87" i="1" s="1"/>
  <c r="N84" i="1"/>
  <c r="M81" i="1"/>
  <c r="M78" i="1"/>
  <c r="O74" i="1"/>
  <c r="P74" i="1" s="1"/>
  <c r="O71" i="1"/>
  <c r="P71" i="1" s="1"/>
  <c r="N68" i="1"/>
  <c r="M65" i="1"/>
  <c r="M62" i="1"/>
  <c r="O58" i="1"/>
  <c r="P58" i="1" s="1"/>
  <c r="O55" i="1"/>
  <c r="P55" i="1" s="1"/>
  <c r="N52" i="1"/>
  <c r="M49" i="1"/>
  <c r="M46" i="1"/>
  <c r="O42" i="1"/>
  <c r="P42" i="1" s="1"/>
  <c r="O39" i="1"/>
  <c r="P39" i="1" s="1"/>
  <c r="N36" i="1"/>
  <c r="M33" i="1"/>
  <c r="M30" i="1"/>
  <c r="O26" i="1"/>
  <c r="P26" i="1" s="1"/>
  <c r="O23" i="1"/>
  <c r="P23" i="1" s="1"/>
  <c r="N20" i="1"/>
  <c r="O14" i="1"/>
  <c r="P14" i="1" s="1"/>
  <c r="M10" i="1"/>
  <c r="N4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M169" i="1"/>
  <c r="O166" i="1"/>
  <c r="P166" i="1" s="1"/>
  <c r="M164" i="1"/>
  <c r="N161" i="1"/>
  <c r="O158" i="1"/>
  <c r="P158" i="1" s="1"/>
  <c r="M156" i="1"/>
  <c r="N153" i="1"/>
  <c r="O150" i="1"/>
  <c r="P150" i="1" s="1"/>
  <c r="M148" i="1"/>
  <c r="N145" i="1"/>
  <c r="O142" i="1"/>
  <c r="P142" i="1" s="1"/>
  <c r="M140" i="1"/>
  <c r="N137" i="1"/>
  <c r="O134" i="1"/>
  <c r="P134" i="1" s="1"/>
  <c r="M132" i="1"/>
  <c r="N129" i="1"/>
  <c r="O126" i="1"/>
  <c r="P126" i="1" s="1"/>
  <c r="M124" i="1"/>
  <c r="N121" i="1"/>
  <c r="O118" i="1"/>
  <c r="P118" i="1" s="1"/>
  <c r="M116" i="1"/>
  <c r="N113" i="1"/>
  <c r="O110" i="1"/>
  <c r="P110" i="1" s="1"/>
  <c r="M108" i="1"/>
  <c r="N105" i="1"/>
  <c r="O102" i="1"/>
  <c r="P102" i="1" s="1"/>
  <c r="M100" i="1"/>
  <c r="O96" i="1"/>
  <c r="P96" i="1" s="1"/>
  <c r="O93" i="1"/>
  <c r="P93" i="1" s="1"/>
  <c r="N90" i="1"/>
  <c r="M87" i="1"/>
  <c r="M84" i="1"/>
  <c r="O80" i="1"/>
  <c r="P80" i="1" s="1"/>
  <c r="O77" i="1"/>
  <c r="P77" i="1" s="1"/>
  <c r="N74" i="1"/>
  <c r="M71" i="1"/>
  <c r="M68" i="1"/>
  <c r="O64" i="1"/>
  <c r="P64" i="1" s="1"/>
  <c r="O61" i="1"/>
  <c r="P61" i="1" s="1"/>
  <c r="N58" i="1"/>
  <c r="M55" i="1"/>
  <c r="M52" i="1"/>
  <c r="O48" i="1"/>
  <c r="P48" i="1" s="1"/>
  <c r="O45" i="1"/>
  <c r="P45" i="1" s="1"/>
  <c r="N42" i="1"/>
  <c r="M39" i="1"/>
  <c r="M36" i="1"/>
  <c r="O32" i="1"/>
  <c r="P32" i="1" s="1"/>
  <c r="O29" i="1"/>
  <c r="P29" i="1" s="1"/>
  <c r="N26" i="1"/>
  <c r="M23" i="1"/>
  <c r="M20" i="1"/>
  <c r="N14" i="1"/>
  <c r="O8" i="1"/>
  <c r="P8" i="1" s="1"/>
  <c r="M4" i="1"/>
  <c r="L2" i="1"/>
  <c r="N2" i="1"/>
</calcChain>
</file>

<file path=xl/sharedStrings.xml><?xml version="1.0" encoding="utf-8"?>
<sst xmlns="http://schemas.openxmlformats.org/spreadsheetml/2006/main" count="16121" uniqueCount="1857">
  <si>
    <t>BIOPAC</t>
  </si>
  <si>
    <t>PACTO</t>
  </si>
  <si>
    <t>A</t>
  </si>
  <si>
    <t>Number of draws</t>
  </si>
  <si>
    <t>draw</t>
  </si>
  <si>
    <t>ddraw</t>
  </si>
  <si>
    <t>low</t>
  </si>
  <si>
    <t>(8,Inf]</t>
  </si>
  <si>
    <t>B1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</si>
  <si>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</si>
  <si>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</si>
  <si>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</si>
  <si>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</si>
  <si>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</si>
  <si>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</si>
  <si>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</si>
  <si>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</si>
  <si>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</si>
  <si>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</si>
  <si>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</si>
  <si>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</si>
  <si>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</si>
  <si>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high</t>
  </si>
  <si>
    <t>(4,8]</t>
  </si>
  <si>
    <t>(0,2]</t>
  </si>
  <si>
    <t>(2,4]</t>
  </si>
  <si>
    <t>Draw Bin</t>
  </si>
  <si>
    <t>Kras Bin</t>
  </si>
  <si>
    <t>Box</t>
  </si>
  <si>
    <t>Location</t>
  </si>
  <si>
    <t>849A</t>
  </si>
  <si>
    <t>849B1</t>
  </si>
  <si>
    <t>849E1</t>
  </si>
  <si>
    <t>849E2</t>
  </si>
  <si>
    <t>849E3</t>
  </si>
  <si>
    <t>849E4</t>
  </si>
  <si>
    <t>849E5</t>
  </si>
  <si>
    <t>849E6</t>
  </si>
  <si>
    <t>849E7</t>
  </si>
  <si>
    <t>849E8</t>
  </si>
  <si>
    <t>849E9</t>
  </si>
  <si>
    <t>849E10</t>
  </si>
  <si>
    <t>849E11</t>
  </si>
  <si>
    <t>849E12</t>
  </si>
  <si>
    <t>849E13</t>
  </si>
  <si>
    <t>994A</t>
  </si>
  <si>
    <t>994B1</t>
  </si>
  <si>
    <t>994E1</t>
  </si>
  <si>
    <t>994E2</t>
  </si>
  <si>
    <t>994E3</t>
  </si>
  <si>
    <t>994E4</t>
  </si>
  <si>
    <t>994E5</t>
  </si>
  <si>
    <t>998A</t>
  </si>
  <si>
    <t>998B1</t>
  </si>
  <si>
    <t>998E1</t>
  </si>
  <si>
    <t>998E2</t>
  </si>
  <si>
    <t>998E3</t>
  </si>
  <si>
    <t>998E4</t>
  </si>
  <si>
    <t>998E5</t>
  </si>
  <si>
    <t>998E6</t>
  </si>
  <si>
    <t>998E7</t>
  </si>
  <si>
    <t>998E8</t>
  </si>
  <si>
    <t>998E9</t>
  </si>
  <si>
    <t>998E10</t>
  </si>
  <si>
    <t>998E11</t>
  </si>
  <si>
    <t>998E12</t>
  </si>
  <si>
    <t>1005A</t>
  </si>
  <si>
    <t>1005B1</t>
  </si>
  <si>
    <t>1007A</t>
  </si>
  <si>
    <t>1007B1</t>
  </si>
  <si>
    <t>1007E1</t>
  </si>
  <si>
    <t>1007E2</t>
  </si>
  <si>
    <t>1012A</t>
  </si>
  <si>
    <t>1012B1</t>
  </si>
  <si>
    <t>1012E1</t>
  </si>
  <si>
    <t>1012E2</t>
  </si>
  <si>
    <t>1020A</t>
  </si>
  <si>
    <t>1020B1</t>
  </si>
  <si>
    <t>1020E1</t>
  </si>
  <si>
    <t>1020E2</t>
  </si>
  <si>
    <t>1020E3</t>
  </si>
  <si>
    <t>1020E4</t>
  </si>
  <si>
    <t>1020E5</t>
  </si>
  <si>
    <t>1026A</t>
  </si>
  <si>
    <t>1026B1</t>
  </si>
  <si>
    <t>1026E1</t>
  </si>
  <si>
    <t>1026E2</t>
  </si>
  <si>
    <t>1026E3</t>
  </si>
  <si>
    <t>1026E4</t>
  </si>
  <si>
    <t>1026E5</t>
  </si>
  <si>
    <t>1030A</t>
  </si>
  <si>
    <t>1030B1</t>
  </si>
  <si>
    <t>1030E1</t>
  </si>
  <si>
    <t>1030E2</t>
  </si>
  <si>
    <t>1030E3</t>
  </si>
  <si>
    <t>1031A</t>
  </si>
  <si>
    <t>1031B1</t>
  </si>
  <si>
    <t>1031E1</t>
  </si>
  <si>
    <t>1031E2</t>
  </si>
  <si>
    <t>1031E3</t>
  </si>
  <si>
    <t>1031E4</t>
  </si>
  <si>
    <t>1031E5</t>
  </si>
  <si>
    <t>1031E6</t>
  </si>
  <si>
    <t>1038A</t>
  </si>
  <si>
    <t>1038B1</t>
  </si>
  <si>
    <t>1038E1</t>
  </si>
  <si>
    <t>1038E2</t>
  </si>
  <si>
    <t>1038E3</t>
  </si>
  <si>
    <t>1042A</t>
  </si>
  <si>
    <t>1042B1</t>
  </si>
  <si>
    <t>1042E1</t>
  </si>
  <si>
    <t>1042E2</t>
  </si>
  <si>
    <t>1052A</t>
  </si>
  <si>
    <t>1057A</t>
  </si>
  <si>
    <t>1057B1</t>
  </si>
  <si>
    <t>1057E1</t>
  </si>
  <si>
    <t>1057E2</t>
  </si>
  <si>
    <t>1057E3</t>
  </si>
  <si>
    <t>1057E4</t>
  </si>
  <si>
    <t>1057E5</t>
  </si>
  <si>
    <t>1058A</t>
  </si>
  <si>
    <t>1058B1</t>
  </si>
  <si>
    <t>1058E1</t>
  </si>
  <si>
    <t>1102A</t>
  </si>
  <si>
    <t>1102B1</t>
  </si>
  <si>
    <t>1102E1</t>
  </si>
  <si>
    <t>1102E2</t>
  </si>
  <si>
    <t>1102E3</t>
  </si>
  <si>
    <t>1107A</t>
  </si>
  <si>
    <t>1107B1</t>
  </si>
  <si>
    <t>1107E1</t>
  </si>
  <si>
    <t>1107E2</t>
  </si>
  <si>
    <t>1107E3</t>
  </si>
  <si>
    <t>1107E5</t>
  </si>
  <si>
    <t>1107E6</t>
  </si>
  <si>
    <t>1111A</t>
  </si>
  <si>
    <t>1111B1</t>
  </si>
  <si>
    <t>1112A</t>
  </si>
  <si>
    <t>1112B1</t>
  </si>
  <si>
    <t>1112E1</t>
  </si>
  <si>
    <t>1112E2</t>
  </si>
  <si>
    <t>1112E3</t>
  </si>
  <si>
    <t>1116A</t>
  </si>
  <si>
    <t>1116B1</t>
  </si>
  <si>
    <t>1116E1</t>
  </si>
  <si>
    <t>1116E2</t>
  </si>
  <si>
    <t>1116E3</t>
  </si>
  <si>
    <t>1137A</t>
  </si>
  <si>
    <t>1151A</t>
  </si>
  <si>
    <t>1151B1</t>
  </si>
  <si>
    <t>1151E1</t>
  </si>
  <si>
    <t>1152A</t>
  </si>
  <si>
    <t>1152B1</t>
  </si>
  <si>
    <t>1152E1</t>
  </si>
  <si>
    <t>1152E2</t>
  </si>
  <si>
    <t>1152E3</t>
  </si>
  <si>
    <t>1152E4</t>
  </si>
  <si>
    <t>1152E5</t>
  </si>
  <si>
    <t>1152E6</t>
  </si>
  <si>
    <t>1183A</t>
  </si>
  <si>
    <t>1183B1</t>
  </si>
  <si>
    <t>1184A</t>
  </si>
  <si>
    <t>1184B1</t>
  </si>
  <si>
    <t>1184E1</t>
  </si>
  <si>
    <t>1184E2</t>
  </si>
  <si>
    <t>1184E3</t>
  </si>
  <si>
    <t>1188A</t>
  </si>
  <si>
    <t>1192A</t>
  </si>
  <si>
    <t>1192B1</t>
  </si>
  <si>
    <t>1192E1</t>
  </si>
  <si>
    <t>1192E2</t>
  </si>
  <si>
    <t>1201A</t>
  </si>
  <si>
    <t>1201B1</t>
  </si>
  <si>
    <t>1201E1</t>
  </si>
  <si>
    <t>1201E2</t>
  </si>
  <si>
    <t>1201E3</t>
  </si>
  <si>
    <t>1203A</t>
  </si>
  <si>
    <t>1203B1</t>
  </si>
  <si>
    <t>1203E1</t>
  </si>
  <si>
    <t>1203E2</t>
  </si>
  <si>
    <t>1203E3</t>
  </si>
  <si>
    <t>1203E4</t>
  </si>
  <si>
    <t>1220A</t>
  </si>
  <si>
    <t>1220B1</t>
  </si>
  <si>
    <t>1220E1</t>
  </si>
  <si>
    <t>1220E2</t>
  </si>
  <si>
    <t>1220E3</t>
  </si>
  <si>
    <t>1225A</t>
  </si>
  <si>
    <t>1225B1</t>
  </si>
  <si>
    <t>1225E1</t>
  </si>
  <si>
    <t>1225E2</t>
  </si>
  <si>
    <t>1225E3</t>
  </si>
  <si>
    <t>1228A</t>
  </si>
  <si>
    <t>1228B1</t>
  </si>
  <si>
    <t>1228E1</t>
  </si>
  <si>
    <t>1229A</t>
  </si>
  <si>
    <t>1229B1</t>
  </si>
  <si>
    <t>1229E1</t>
  </si>
  <si>
    <t>1229E2</t>
  </si>
  <si>
    <t>1229E3</t>
  </si>
  <si>
    <t>1233A</t>
  </si>
  <si>
    <t>1233B1</t>
  </si>
  <si>
    <t>1233E1</t>
  </si>
  <si>
    <t>1233E2</t>
  </si>
  <si>
    <t>1233E3</t>
  </si>
  <si>
    <t>1233E4</t>
  </si>
  <si>
    <t>1254A</t>
  </si>
  <si>
    <t>1254B1</t>
  </si>
  <si>
    <t>1254E1</t>
  </si>
  <si>
    <t>1256A</t>
  </si>
  <si>
    <t>1256B1</t>
  </si>
  <si>
    <t>1256E1</t>
  </si>
  <si>
    <t>1267A</t>
  </si>
  <si>
    <t>1267B1</t>
  </si>
  <si>
    <t>1267E1</t>
  </si>
  <si>
    <t>1268A</t>
  </si>
  <si>
    <t>1271A</t>
  </si>
  <si>
    <t>1271B1</t>
  </si>
  <si>
    <t>1271E1</t>
  </si>
  <si>
    <t>1271E2</t>
  </si>
  <si>
    <t>1270A</t>
  </si>
  <si>
    <t>1270B1</t>
  </si>
  <si>
    <t>1270E1</t>
  </si>
  <si>
    <t>1272A</t>
  </si>
  <si>
    <t>1272B1</t>
  </si>
  <si>
    <t>1272E1</t>
  </si>
  <si>
    <t>1317A</t>
  </si>
  <si>
    <t>1317B1</t>
  </si>
  <si>
    <t>1317E1</t>
  </si>
  <si>
    <t>1319A</t>
  </si>
  <si>
    <t>1319B1</t>
  </si>
  <si>
    <t>1319E1</t>
  </si>
  <si>
    <t>ID</t>
  </si>
  <si>
    <t>Last</t>
  </si>
  <si>
    <t>Date of draw</t>
  </si>
  <si>
    <t>Date of first patient draw</t>
  </si>
  <si>
    <t>Days from first draw</t>
  </si>
  <si>
    <t xml:space="preserve">CGID </t>
  </si>
  <si>
    <t>Draworder</t>
  </si>
  <si>
    <t>Spot</t>
  </si>
  <si>
    <t xml:space="preserve">CG ID </t>
  </si>
  <si>
    <t>I</t>
  </si>
  <si>
    <t>1,2,3</t>
  </si>
  <si>
    <t>F</t>
  </si>
  <si>
    <t>4,5,6</t>
  </si>
  <si>
    <t>7,8,9</t>
  </si>
  <si>
    <t>H</t>
  </si>
  <si>
    <t>E</t>
  </si>
  <si>
    <t>G</t>
  </si>
  <si>
    <t>D</t>
  </si>
  <si>
    <t>C</t>
  </si>
  <si>
    <t>B</t>
  </si>
  <si>
    <t>E14</t>
  </si>
  <si>
    <t>E15</t>
  </si>
  <si>
    <t>E16</t>
  </si>
  <si>
    <t>E17</t>
  </si>
  <si>
    <t>E18</t>
  </si>
  <si>
    <t>E19</t>
  </si>
  <si>
    <t>Boxes</t>
  </si>
  <si>
    <t>A1</t>
  </si>
  <si>
    <t>A2</t>
  </si>
  <si>
    <t>A3</t>
  </si>
  <si>
    <t>A4</t>
  </si>
  <si>
    <t>A5</t>
  </si>
  <si>
    <t>B/E</t>
  </si>
  <si>
    <t>B2</t>
  </si>
  <si>
    <t>B3</t>
  </si>
  <si>
    <t>B4</t>
  </si>
  <si>
    <t>E1-2</t>
  </si>
  <si>
    <t>E1-3</t>
  </si>
  <si>
    <t>E1-4</t>
  </si>
  <si>
    <t>e2-1</t>
  </si>
  <si>
    <t>e2-2</t>
  </si>
  <si>
    <t>E2-3</t>
  </si>
  <si>
    <t>E3-1</t>
  </si>
  <si>
    <t>e3-k2</t>
  </si>
  <si>
    <t>e4-k1</t>
  </si>
  <si>
    <t>e4-k2</t>
  </si>
  <si>
    <t>e5-1</t>
  </si>
  <si>
    <t>e6/7</t>
  </si>
  <si>
    <t>e8/9</t>
  </si>
  <si>
    <t>Pactovv</t>
  </si>
  <si>
    <t>Kras %</t>
  </si>
  <si>
    <t xml:space="preserve">Original ID </t>
  </si>
  <si>
    <t>01-</t>
  </si>
  <si>
    <t>CGPLPA</t>
  </si>
  <si>
    <t>P</t>
  </si>
  <si>
    <t>_5</t>
  </si>
  <si>
    <t>_1</t>
  </si>
  <si>
    <t>zero</t>
  </si>
  <si>
    <t>Current Days from first draw</t>
  </si>
  <si>
    <t>Draw Day</t>
  </si>
  <si>
    <t>last in hand</t>
  </si>
  <si>
    <t>Notes</t>
  </si>
  <si>
    <t>P53 High</t>
  </si>
  <si>
    <t>JAK2 High</t>
  </si>
  <si>
    <t>CHEK 2 high</t>
  </si>
  <si>
    <t>Subset 1</t>
  </si>
  <si>
    <t>CGPLPA910P</t>
  </si>
  <si>
    <t>1027A</t>
  </si>
  <si>
    <t>CGPLPA869P</t>
  </si>
  <si>
    <t>1027B1</t>
  </si>
  <si>
    <t>CGPLPA869P1</t>
  </si>
  <si>
    <t>1323A</t>
  </si>
  <si>
    <t>1323B1</t>
  </si>
  <si>
    <t>1324A</t>
  </si>
  <si>
    <t>1324B1</t>
  </si>
  <si>
    <t>1327A</t>
  </si>
  <si>
    <t>1327B1</t>
  </si>
  <si>
    <t>CGPLPA904P</t>
  </si>
  <si>
    <t>CGPLPA904P1</t>
  </si>
  <si>
    <t>CGPLPA904P2</t>
  </si>
  <si>
    <t>CGPLPA906P</t>
  </si>
  <si>
    <t>CGPLPA906P1</t>
  </si>
  <si>
    <t>CGPLPA906P2</t>
  </si>
  <si>
    <t>CGPLPA907P</t>
  </si>
  <si>
    <t>1009E2</t>
  </si>
  <si>
    <t>CGPLPA907P1</t>
  </si>
  <si>
    <t>CGPLPA907P2</t>
  </si>
  <si>
    <t>CGPLPA909P</t>
  </si>
  <si>
    <t>CGPLPA909P1</t>
  </si>
  <si>
    <t>CGPLPA909P2</t>
  </si>
  <si>
    <t>CGPLPA911P</t>
  </si>
  <si>
    <t>CGPLPA911P1</t>
  </si>
  <si>
    <t>CGPLPA911P2</t>
  </si>
  <si>
    <t>CGPLPA913P</t>
  </si>
  <si>
    <t>CGPLPA913P1</t>
  </si>
  <si>
    <t>CGPLPA913P2</t>
  </si>
  <si>
    <t>1024E7</t>
  </si>
  <si>
    <t>1024E10</t>
  </si>
  <si>
    <t>1024E11</t>
  </si>
  <si>
    <t>1024E12</t>
  </si>
  <si>
    <t>1024E14</t>
  </si>
  <si>
    <t>1024E15</t>
  </si>
  <si>
    <t>1332A</t>
  </si>
  <si>
    <t>1332E1</t>
  </si>
  <si>
    <t>CGPLPA912P</t>
  </si>
  <si>
    <t>CGPLPA912P1</t>
  </si>
  <si>
    <t>CGPLPA912P2</t>
  </si>
  <si>
    <t>CGPLPA912P3</t>
  </si>
  <si>
    <t>CGPLPA900P1</t>
  </si>
  <si>
    <t>CGPLPA900P2</t>
  </si>
  <si>
    <t>CGPLPA900P3</t>
  </si>
  <si>
    <t>CGPLPA900P4</t>
  </si>
  <si>
    <t>CGPLPA902P</t>
  </si>
  <si>
    <t>CGPLPA902P1</t>
  </si>
  <si>
    <t>CGPLPA902P2</t>
  </si>
  <si>
    <t>CGPLPA902P3</t>
  </si>
  <si>
    <t>CGPLPA902P4</t>
  </si>
  <si>
    <t>CGPLPA903P1</t>
  </si>
  <si>
    <t>CGPLPA903P2</t>
  </si>
  <si>
    <t>CGPLPA903P3</t>
  </si>
  <si>
    <t>CGPLPA903P4</t>
  </si>
  <si>
    <t>CGPLPA903P</t>
  </si>
  <si>
    <t>CGPLPA905P</t>
  </si>
  <si>
    <t>CGPLPA905P1</t>
  </si>
  <si>
    <t>CGPLPA905P2</t>
  </si>
  <si>
    <t>CGPLPA905P3</t>
  </si>
  <si>
    <t>CGPLPA905P4</t>
  </si>
  <si>
    <t>CGPLPA901P1</t>
  </si>
  <si>
    <t>CGPLPA901P2</t>
  </si>
  <si>
    <t>CGPLPA901P3</t>
  </si>
  <si>
    <t>CGPLPA901P4</t>
  </si>
  <si>
    <t>CGPLPA901P5</t>
  </si>
  <si>
    <t>CGPLPA901P</t>
  </si>
  <si>
    <t>CGPLPA639P1</t>
  </si>
  <si>
    <t>CGPLPA639P2</t>
  </si>
  <si>
    <t>CGPLPA639P3</t>
  </si>
  <si>
    <t>CGPLPA639P4</t>
  </si>
  <si>
    <t>CGPLPA639P5</t>
  </si>
  <si>
    <t>CGPLPA639P_1</t>
  </si>
  <si>
    <t>CGPLPA895P1</t>
  </si>
  <si>
    <t>CGPLPA895P2</t>
  </si>
  <si>
    <t>CGPLPA895P3</t>
  </si>
  <si>
    <t>CGPLPA895P4</t>
  </si>
  <si>
    <t>CGPLPA895P5</t>
  </si>
  <si>
    <t>CGPLPA895P6</t>
  </si>
  <si>
    <t>CGPLPA895P7</t>
  </si>
  <si>
    <t>CGPLPA895P</t>
  </si>
  <si>
    <t>cfDNA Extraction Date</t>
  </si>
  <si>
    <t>Personnel</t>
  </si>
  <si>
    <t>Extraction Room</t>
  </si>
  <si>
    <t>Plasma Volume (ml)</t>
  </si>
  <si>
    <t>PBS Volume (ml)</t>
  </si>
  <si>
    <t>BioA file</t>
  </si>
  <si>
    <t>cfDNA Peak1 Mean Fragment Size (bp) BioA HS</t>
  </si>
  <si>
    <t>cfDNA Peak1 Concentration (pg/ul) BioA HS</t>
  </si>
  <si>
    <t>cfDNA Peak2 Mean Fragment Size (bp) BioA HS</t>
  </si>
  <si>
    <t>cfDNA Peak2 Concentration (pg/ul) BioA HS</t>
  </si>
  <si>
    <t>cfDNA Peak3 Mean Fragment Size (bp) BioA HS</t>
  </si>
  <si>
    <t>cfDNA Peak3 Concentration (pg/ul) BioA HS</t>
  </si>
  <si>
    <t>Note</t>
  </si>
  <si>
    <t>cfDNA Volume (ul)</t>
  </si>
  <si>
    <t>cfDNA Total pg/ul</t>
  </si>
  <si>
    <t>cfDNA Total ng</t>
  </si>
  <si>
    <t>cfDNA Extracted (ng/ml)</t>
  </si>
  <si>
    <t>cfDNA Storage Room</t>
  </si>
  <si>
    <t>cfDNA Storage Freezer</t>
  </si>
  <si>
    <t>cfDNA Storage Box</t>
  </si>
  <si>
    <t>cfDNA Storage Coordinate</t>
  </si>
  <si>
    <t>Genomic Library Input (ng)</t>
  </si>
  <si>
    <t>Stock volume used for genomic library preperation(ul)</t>
  </si>
  <si>
    <t>Volume of TE</t>
  </si>
  <si>
    <t>Batch number</t>
  </si>
  <si>
    <t>Genomic Library Date</t>
  </si>
  <si>
    <t>Genomic Library Kit</t>
  </si>
  <si>
    <t>Adaptor</t>
  </si>
  <si>
    <t>Clean Adaptor</t>
  </si>
  <si>
    <t>PCR Cycles</t>
  </si>
  <si>
    <t>Genomic Library Batch</t>
  </si>
  <si>
    <t>Link to bioanalyzer trace</t>
  </si>
  <si>
    <t>Genomic Library Peak1 Mean Fragment Size (bp) BioA DNA1000</t>
  </si>
  <si>
    <t>Genomic Library Peak1 Concentration (ng/ul) BioA DNA1000</t>
  </si>
  <si>
    <t>Genomic Library Peak1 Molarity BioA DNA1000</t>
  </si>
  <si>
    <t>Genomic Library Peak2 Mean Fragment Size (bp) BioA DNA1000</t>
  </si>
  <si>
    <t>Genomic Library Peak2 Concentration (ng/ul) BioA DNA1000</t>
  </si>
  <si>
    <t>Genomic Library Peak2 Molarity BioA DNA1000</t>
  </si>
  <si>
    <t>Genomic Library Peak3 Mean Fragment Size (bp) BioA DNA1000</t>
  </si>
  <si>
    <t>Genomic Library Peak3 Concentration (ng/ul) BioA DNA1000</t>
  </si>
  <si>
    <t>Genomic Library Peak3 Molarity BioA DNA1000</t>
  </si>
  <si>
    <t>Genomic Library Adaptor Dimer Molarity</t>
  </si>
  <si>
    <t>Adaptor Dimer / cfDNA Peak1+2 Molarity Ratio</t>
  </si>
  <si>
    <t>Genomic Library Volume (ul)</t>
  </si>
  <si>
    <t>Genomic Library Total ng/ul</t>
  </si>
  <si>
    <t>Genomic Library Total Molarity</t>
  </si>
  <si>
    <t>Genomic Library Total ng</t>
  </si>
  <si>
    <t>PCR1 Storage Room</t>
  </si>
  <si>
    <t>PCR1 Storage Freezer</t>
  </si>
  <si>
    <t>PCR1 Storage Box</t>
  </si>
  <si>
    <t>PCR1 Storage Coordinate</t>
  </si>
  <si>
    <t>Date Sent to Psomagen</t>
  </si>
  <si>
    <t>Date Data Received</t>
  </si>
  <si>
    <t>Incomplete</t>
  </si>
  <si>
    <t>x</t>
  </si>
  <si>
    <t>1009A</t>
  </si>
  <si>
    <t>1009B1</t>
  </si>
  <si>
    <t>1009E1</t>
  </si>
  <si>
    <t>1009E3</t>
  </si>
  <si>
    <t>1009E4</t>
  </si>
  <si>
    <t>1024A</t>
  </si>
  <si>
    <t>1024B1</t>
  </si>
  <si>
    <t>1024E1</t>
  </si>
  <si>
    <t>1024E2</t>
  </si>
  <si>
    <t>1024E3</t>
  </si>
  <si>
    <t>1024E4</t>
  </si>
  <si>
    <t>1024E5</t>
  </si>
  <si>
    <t>1024E6</t>
  </si>
  <si>
    <t>1024E8</t>
  </si>
  <si>
    <t>1024E9</t>
  </si>
  <si>
    <t>1024E13</t>
  </si>
  <si>
    <t>C1,2,3</t>
  </si>
  <si>
    <t>D1,2,3</t>
  </si>
  <si>
    <t>B7,8,9</t>
  </si>
  <si>
    <t>E1,2,3</t>
  </si>
  <si>
    <t>ZF</t>
  </si>
  <si>
    <t>Plasma Sample</t>
  </si>
  <si>
    <t>Proteinase K</t>
  </si>
  <si>
    <t>ACL+cRNA</t>
  </si>
  <si>
    <t>ACB</t>
  </si>
  <si>
    <t>pbs</t>
  </si>
  <si>
    <t>cfDNA</t>
  </si>
  <si>
    <t>ref sample</t>
  </si>
  <si>
    <t>lower marker peak height</t>
  </si>
  <si>
    <t>plasma peak height</t>
  </si>
  <si>
    <t>plasma conc</t>
  </si>
  <si>
    <t>calc sample</t>
  </si>
  <si>
    <t>ratio</t>
  </si>
  <si>
    <t>Peak Height</t>
  </si>
  <si>
    <t>cfDNA 031821</t>
  </si>
  <si>
    <t>cfDNA 032321</t>
  </si>
  <si>
    <t>cfDNA 032521</t>
  </si>
  <si>
    <t>PACTO CfDNA Box 1</t>
  </si>
  <si>
    <t>B10</t>
  </si>
  <si>
    <t>A9</t>
  </si>
  <si>
    <t>A6</t>
  </si>
  <si>
    <t>A7</t>
  </si>
  <si>
    <t>A8</t>
  </si>
  <si>
    <t>A10</t>
  </si>
  <si>
    <t>PACTO CfDNA Box 2</t>
  </si>
  <si>
    <t>PACTO CfDNA Box 3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</si>
  <si>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</si>
  <si>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</si>
  <si>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</si>
  <si>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</si>
  <si>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</si>
  <si>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</si>
  <si>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</si>
  <si>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</si>
  <si>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</si>
  <si>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</si>
  <si>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</si>
  <si>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</si>
  <si>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</si>
  <si>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</si>
  <si>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</si>
  <si>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</si>
  <si>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</si>
  <si>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</si>
  <si>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</si>
  <si>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</si>
  <si>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</si>
  <si>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</si>
  <si>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</si>
  <si>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</si>
  <si>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</si>
  <si>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Revco -20</t>
  </si>
  <si>
    <t>electric spike</t>
  </si>
  <si>
    <t>genomic</t>
  </si>
  <si>
    <t>electric spikes</t>
  </si>
  <si>
    <t>Estimated peaks</t>
  </si>
  <si>
    <t>Genomic DNA Electric spikes</t>
  </si>
  <si>
    <t xml:space="preserve"> Library Input (ng)</t>
  </si>
  <si>
    <t>Stock volume used for  library preperation(ul)</t>
  </si>
  <si>
    <t>Conc. [pg/µl]</t>
  </si>
  <si>
    <t>std</t>
  </si>
  <si>
    <t>sample</t>
  </si>
  <si>
    <t xml:space="preserve">genomic DNA </t>
  </si>
  <si>
    <t>Size [bp]</t>
  </si>
  <si>
    <t>cfDNAPACTO030921</t>
  </si>
  <si>
    <t>31521pacto</t>
  </si>
  <si>
    <t>PactocfDNA031121</t>
  </si>
  <si>
    <t>pactocfdna311</t>
  </si>
  <si>
    <t>31621PACTOcfDNA</t>
  </si>
  <si>
    <t>31621PACTOcfDNA2</t>
  </si>
  <si>
    <t>31821cfdnaPACTO</t>
  </si>
  <si>
    <t>49PACTOCFDNA</t>
  </si>
  <si>
    <t>31821cfdnaPACTO2</t>
  </si>
  <si>
    <t>31821cfdnaPACTO3</t>
  </si>
  <si>
    <t>31921cfdnaPACTO</t>
  </si>
  <si>
    <t>32321PactocfDNA</t>
  </si>
  <si>
    <t>2Pactocfdna32921</t>
  </si>
  <si>
    <t>3Pactocfdna32921</t>
  </si>
  <si>
    <t>pactocfdna330</t>
  </si>
  <si>
    <t>IDT8_UDI_1</t>
  </si>
  <si>
    <t>IDT8_UDI_2</t>
  </si>
  <si>
    <t>IDT8_UDI_46</t>
  </si>
  <si>
    <t>IDT8_UDI_48</t>
  </si>
  <si>
    <t>IDT8_UDI_49</t>
  </si>
  <si>
    <t>IDT8_UDI_50</t>
  </si>
  <si>
    <t>IDT8_UDI_60</t>
  </si>
  <si>
    <t>IDT8_UDI_63</t>
  </si>
  <si>
    <t>IDT8_UDI_117</t>
  </si>
  <si>
    <t>IDT8_UDI_154</t>
  </si>
  <si>
    <t>IDT8_UDI_256</t>
  </si>
  <si>
    <t>IDT8_UDI_332</t>
  </si>
  <si>
    <t>IDT8_UDI_384</t>
  </si>
  <si>
    <t>IDT8_UDI_30</t>
  </si>
  <si>
    <t>IDT8_UDI_56</t>
  </si>
  <si>
    <t>IDT8_UDI_102</t>
  </si>
  <si>
    <t>CGH17N_17</t>
  </si>
  <si>
    <t>RG1104</t>
  </si>
  <si>
    <t>AL</t>
  </si>
  <si>
    <t>CGH17N_18</t>
  </si>
  <si>
    <t>CGH17N_19</t>
  </si>
  <si>
    <t>CGH17N_20</t>
  </si>
  <si>
    <t>CGH17N_21</t>
  </si>
  <si>
    <t>CGH17N_22</t>
  </si>
  <si>
    <t>CGH17N_23</t>
  </si>
  <si>
    <t>CGH17N_24</t>
  </si>
  <si>
    <t>CGH17N_25</t>
  </si>
  <si>
    <t>CGH17N_26</t>
  </si>
  <si>
    <t>103018 nDNA 1_DNA 1000_DE13805124_2018-10-30_15-52-22</t>
  </si>
  <si>
    <t>Lymphocyte control</t>
  </si>
  <si>
    <t>small box</t>
  </si>
  <si>
    <t>1/25 dilution</t>
  </si>
  <si>
    <t>PCR1</t>
  </si>
  <si>
    <t>CGPLPA869P PCR1</t>
  </si>
  <si>
    <t>CGPLPA869P1 PCR1</t>
  </si>
  <si>
    <t>CGPLPA895P PCR1</t>
  </si>
  <si>
    <t>CGPLPA895P1 PCR1</t>
  </si>
  <si>
    <t>CGPLPA895P2 PCR1</t>
  </si>
  <si>
    <t>CGPLPA895P3 PCR1</t>
  </si>
  <si>
    <t>CGPLPA895P4 PCR1</t>
  </si>
  <si>
    <t>CGPLPA895P5 PCR1</t>
  </si>
  <si>
    <t>CGPLPA895P6 PCR1</t>
  </si>
  <si>
    <t>CGPLPA895P7 PCR1</t>
  </si>
  <si>
    <t>CGPLPA903P PCR1</t>
  </si>
  <si>
    <t>CGPLPA903P1 PCR1</t>
  </si>
  <si>
    <t>CGPLPA903P2 PCR1</t>
  </si>
  <si>
    <t>CGPLPA903P3 PCR1</t>
  </si>
  <si>
    <t>CGPLPA903P4 PCR1</t>
  </si>
  <si>
    <t>CGH17N_17 PCR1</t>
  </si>
  <si>
    <t>41921 UDI_1</t>
  </si>
  <si>
    <t>41921 UDI_2</t>
  </si>
  <si>
    <t>41921 UDI_4</t>
  </si>
  <si>
    <t>41921 UDI_8</t>
  </si>
  <si>
    <t>41921 UDI_9</t>
  </si>
  <si>
    <t>41921 UDI_11</t>
  </si>
  <si>
    <t>41921 UDI_34</t>
  </si>
  <si>
    <t>41921 UDI_35</t>
  </si>
  <si>
    <t>41921 UDI_36</t>
  </si>
  <si>
    <t>41921 UDI_44</t>
  </si>
  <si>
    <t>41921 UDI_46</t>
  </si>
  <si>
    <t>41921 UDI_48</t>
  </si>
  <si>
    <t>41921 UDI_49</t>
  </si>
  <si>
    <t>41921 UDI_50</t>
  </si>
  <si>
    <t>41921 UDI_60</t>
  </si>
  <si>
    <t>41921 UDI_63</t>
  </si>
  <si>
    <t>PactoPCR42021_DNA 1000_DE13805124_2021-04-20_10-34-18</t>
  </si>
  <si>
    <t>Pacto PCR1 Box 1</t>
  </si>
  <si>
    <t>ABC</t>
  </si>
  <si>
    <t>c</t>
  </si>
  <si>
    <t>1323E1</t>
  </si>
  <si>
    <t>1323E2</t>
  </si>
  <si>
    <t>1324E1</t>
  </si>
  <si>
    <t>1324E2</t>
  </si>
  <si>
    <t>1324E3</t>
  </si>
  <si>
    <t>1327E1</t>
  </si>
  <si>
    <t>1327E2</t>
  </si>
  <si>
    <t>1332E2</t>
  </si>
  <si>
    <t>1332E3</t>
  </si>
  <si>
    <t>N</t>
  </si>
  <si>
    <t>Note 042221</t>
  </si>
  <si>
    <t>not found</t>
  </si>
  <si>
    <t>no</t>
  </si>
  <si>
    <t xml:space="preserve">no </t>
  </si>
  <si>
    <t xml:space="preserve">note </t>
  </si>
  <si>
    <t>CGPLPA860P1</t>
  </si>
  <si>
    <t>CGPLPA860P2</t>
  </si>
  <si>
    <t>CGPLPA860P4</t>
  </si>
  <si>
    <t>CGPLPA860P5</t>
  </si>
  <si>
    <t>CGPLPA860P6</t>
  </si>
  <si>
    <t>CGPLPA860P7</t>
  </si>
  <si>
    <t>CGPLPA860P8</t>
  </si>
  <si>
    <t>CGPLPA860P9</t>
  </si>
  <si>
    <t>CGPLPA860P10</t>
  </si>
  <si>
    <t>CGPLPA860P11</t>
  </si>
  <si>
    <t>CGPLPA860P12</t>
  </si>
  <si>
    <t>CGPLPA860P13</t>
  </si>
  <si>
    <t>CGPLPA860P14</t>
  </si>
  <si>
    <t>CGPLPA860P15</t>
  </si>
  <si>
    <t>CGPLPA862P</t>
  </si>
  <si>
    <t>CGPLPA862P1</t>
  </si>
  <si>
    <t>CGPLPA864P</t>
  </si>
  <si>
    <t>CGPLPA864P1</t>
  </si>
  <si>
    <t>CGPLPA864P2</t>
  </si>
  <si>
    <t>CGPLPA864P4</t>
  </si>
  <si>
    <t>CGPLPA864P5</t>
  </si>
  <si>
    <t>CGPLPA868P</t>
  </si>
  <si>
    <t>CGPLPA868P1</t>
  </si>
  <si>
    <t>CGPLPA868P2</t>
  </si>
  <si>
    <t>CGPLPA868P3</t>
  </si>
  <si>
    <t>CGPLPA868P4</t>
  </si>
  <si>
    <t>CGPLPA868P5</t>
  </si>
  <si>
    <t>CGPLPA868P6</t>
  </si>
  <si>
    <t>CGPLPA868P7</t>
  </si>
  <si>
    <t>CGPLPA868P9</t>
  </si>
  <si>
    <t>CGPLPA868P10</t>
  </si>
  <si>
    <t>CGPLPA868P11</t>
  </si>
  <si>
    <t>CGPLPA868P12</t>
  </si>
  <si>
    <t>CGPLPA868P13</t>
  </si>
  <si>
    <t>CGPLPA868P14</t>
  </si>
  <si>
    <t>CGPLPA868P15</t>
  </si>
  <si>
    <t>CGPLPA868P16</t>
  </si>
  <si>
    <t>CGPLPA912P4</t>
  </si>
  <si>
    <t>CGPLPA912P5</t>
  </si>
  <si>
    <t>cfDNA 050621</t>
  </si>
  <si>
    <t>Subset 2</t>
  </si>
  <si>
    <t>PACTO CfDNA Box 4</t>
  </si>
  <si>
    <t>F5</t>
  </si>
  <si>
    <t>F4</t>
  </si>
  <si>
    <t>F3</t>
  </si>
  <si>
    <t>F2</t>
  </si>
  <si>
    <t>F1</t>
  </si>
  <si>
    <t>CGPLPA815P</t>
  </si>
  <si>
    <t>CGPLPA815P1</t>
  </si>
  <si>
    <t>CGPLPA815P2</t>
  </si>
  <si>
    <t>CGPLPA815P3</t>
  </si>
  <si>
    <t>CGPLPA815P4</t>
  </si>
  <si>
    <t>CGPLPA815P5</t>
  </si>
  <si>
    <t>CGPLPA815P6</t>
  </si>
  <si>
    <t>CGPLPA815P7</t>
  </si>
  <si>
    <t>CGPLPA815P8</t>
  </si>
  <si>
    <t>CGPLPA815P9</t>
  </si>
  <si>
    <t>CGPLPA815P10</t>
  </si>
  <si>
    <t>CGPLPA815P11</t>
  </si>
  <si>
    <t>CGPLPA815P12</t>
  </si>
  <si>
    <t>CGPLPA815P13</t>
  </si>
  <si>
    <t>CGPLPA815P14</t>
  </si>
  <si>
    <t>CGPLPA859P</t>
  </si>
  <si>
    <t>CGPLPA859P1</t>
  </si>
  <si>
    <t>CGPLPA859P2</t>
  </si>
  <si>
    <t>CGPLPA859P3</t>
  </si>
  <si>
    <t>CGPLPA859P4</t>
  </si>
  <si>
    <t>CGPLPA859P5</t>
  </si>
  <si>
    <t>CGPLPA859P6</t>
  </si>
  <si>
    <t>CGPLPA860P</t>
  </si>
  <si>
    <t>CGPLPA863P</t>
  </si>
  <si>
    <t>CGPLPA863P1</t>
  </si>
  <si>
    <t>CGPLPA863P2</t>
  </si>
  <si>
    <t>CGPLPA863P3</t>
  </si>
  <si>
    <t>CGPLPA864P3</t>
  </si>
  <si>
    <t>CGPLPA865P</t>
  </si>
  <si>
    <t>CGPLPA865P1</t>
  </si>
  <si>
    <t>CGPLPA865P2</t>
  </si>
  <si>
    <t>CGPLPA865P3</t>
  </si>
  <si>
    <t>CGPLPA866P</t>
  </si>
  <si>
    <t>CGPLPA866P1</t>
  </si>
  <si>
    <t>CGPLPA866P2</t>
  </si>
  <si>
    <t>CGPLPA866P3</t>
  </si>
  <si>
    <t>CGPLPA866P4</t>
  </si>
  <si>
    <t>CGPLPA866P5</t>
  </si>
  <si>
    <t>CGPLPA866P6</t>
  </si>
  <si>
    <t>CGPLPA868P8</t>
  </si>
  <si>
    <t>CGPLPA248P_5</t>
  </si>
  <si>
    <t>CGPLPA248P1</t>
  </si>
  <si>
    <t>CGPLPA248P2</t>
  </si>
  <si>
    <t>CGPLPA248P3</t>
  </si>
  <si>
    <t>CGPLPA248P4</t>
  </si>
  <si>
    <t>CGPLPA248P5</t>
  </si>
  <si>
    <t>CGPLPA248P6</t>
  </si>
  <si>
    <t>CGPLPA871P</t>
  </si>
  <si>
    <t>CGPLPA871P1</t>
  </si>
  <si>
    <t>CGPLPA871P2</t>
  </si>
  <si>
    <t>CGPLPA871P3</t>
  </si>
  <si>
    <t>CGPLPA871P4</t>
  </si>
  <si>
    <t>CGPLPA872P</t>
  </si>
  <si>
    <t>CGPLPA872P1</t>
  </si>
  <si>
    <t>CGPLPA872P2</t>
  </si>
  <si>
    <t>CGPLPA872P3</t>
  </si>
  <si>
    <t>CGPLPA872P4</t>
  </si>
  <si>
    <t>CGPLPA872P5</t>
  </si>
  <si>
    <t>CGPLPA872P6</t>
  </si>
  <si>
    <t>CGPLPA872P7</t>
  </si>
  <si>
    <t>CGPLPA874P</t>
  </si>
  <si>
    <t>CGPLPA874P1</t>
  </si>
  <si>
    <t>CGPLPA874P2</t>
  </si>
  <si>
    <t>CGPLPA874P3</t>
  </si>
  <si>
    <t>CGPLPA874P4</t>
  </si>
  <si>
    <t>CGPLPA875P</t>
  </si>
  <si>
    <t>CGPLPA875P1</t>
  </si>
  <si>
    <t>CGPLPA875P2</t>
  </si>
  <si>
    <t>CGPLPA875P3</t>
  </si>
  <si>
    <t>CGPLPA878P</t>
  </si>
  <si>
    <t>CGPLPA879P</t>
  </si>
  <si>
    <t>CGPLPA879P1</t>
  </si>
  <si>
    <t>CGPLPA879P2</t>
  </si>
  <si>
    <t>CGPLPA879P3</t>
  </si>
  <si>
    <t>CGPLPA879P4</t>
  </si>
  <si>
    <t>CGPLPA879P5</t>
  </si>
  <si>
    <t>CGPLPA879P6</t>
  </si>
  <si>
    <t>CGPLPA880P</t>
  </si>
  <si>
    <t>CGPLPA880P1</t>
  </si>
  <si>
    <t>CGPLPA880P2</t>
  </si>
  <si>
    <t>CGPLPA885P</t>
  </si>
  <si>
    <t>CGPLPA885P1</t>
  </si>
  <si>
    <t>CGPLPA885P2</t>
  </si>
  <si>
    <t>CGPLPA885P3</t>
  </si>
  <si>
    <t>CGPLPA885P4</t>
  </si>
  <si>
    <t>CGPLPA888P</t>
  </si>
  <si>
    <t>CGPLPA888P1</t>
  </si>
  <si>
    <t>CGPLPA888P2</t>
  </si>
  <si>
    <t>CGPLPA888P3</t>
  </si>
  <si>
    <t>CGPLPA888P4</t>
  </si>
  <si>
    <t>CGPLPA886P</t>
  </si>
  <si>
    <t>CGPLPA886P1</t>
  </si>
  <si>
    <t>CGPLPA886P2</t>
  </si>
  <si>
    <t>CGPLPA886P3</t>
  </si>
  <si>
    <t>CGPLPA886P4</t>
  </si>
  <si>
    <t>CGPLPA886P6</t>
  </si>
  <si>
    <t>CGPLPA886P7</t>
  </si>
  <si>
    <t>CGPLPA887P</t>
  </si>
  <si>
    <t>CGPLPA887P1</t>
  </si>
  <si>
    <t>CGPLPA890P</t>
  </si>
  <si>
    <t>CGPLPA890P1</t>
  </si>
  <si>
    <t>CGPLPA890P2</t>
  </si>
  <si>
    <t>CGPLPA890P3</t>
  </si>
  <si>
    <t>CGPLPA890P4</t>
  </si>
  <si>
    <t>CGPLPA892P</t>
  </si>
  <si>
    <t>CGPLPA894P</t>
  </si>
  <si>
    <t>CGPLPA894P1</t>
  </si>
  <si>
    <t>CGPLPA894P2</t>
  </si>
  <si>
    <t>CGPLPA896P</t>
  </si>
  <si>
    <t>CGPLPA896P1</t>
  </si>
  <si>
    <t>CGPLPA897P</t>
  </si>
  <si>
    <t>CGPLPA897P1</t>
  </si>
  <si>
    <t>CGPLPA897P2</t>
  </si>
  <si>
    <t>CGPLPA897P3</t>
  </si>
  <si>
    <t>CGPLPA897P4</t>
  </si>
  <si>
    <t>CGPLPA898P</t>
  </si>
  <si>
    <t>CGPLPA899P</t>
  </si>
  <si>
    <t>CGPLPA899P1</t>
  </si>
  <si>
    <t>CGPLPA899P2</t>
  </si>
  <si>
    <t>CGPLPA899P3</t>
  </si>
  <si>
    <t>CGPLPA900P</t>
  </si>
  <si>
    <t>CGPLPA918P</t>
  </si>
  <si>
    <t>CGPLPA918P1</t>
  </si>
  <si>
    <t>CGPLPA918P2</t>
  </si>
  <si>
    <t>CGPLPA918P3</t>
  </si>
  <si>
    <t>CGPLPA919P</t>
  </si>
  <si>
    <t>CGPLPA919P1</t>
  </si>
  <si>
    <t>CGPLPA919P2</t>
  </si>
  <si>
    <t>CGPLPA919P3</t>
  </si>
  <si>
    <t>CGPLPA920P</t>
  </si>
  <si>
    <t>CGPLPA920P1</t>
  </si>
  <si>
    <t>CGPLPA920P2</t>
  </si>
  <si>
    <t>CGPLPA920P3</t>
  </si>
  <si>
    <t>CGPLPA921P</t>
  </si>
  <si>
    <t>CGPLPA921P1</t>
  </si>
  <si>
    <t>CGPLPA921P2</t>
  </si>
  <si>
    <t>CGPLPA921P3</t>
  </si>
  <si>
    <t>CGPLPA921P4</t>
  </si>
  <si>
    <t>CGPLPA922P</t>
  </si>
  <si>
    <t>CGPLPA922P1</t>
  </si>
  <si>
    <t>CGPLPA922P2</t>
  </si>
  <si>
    <t>CGPLPA922P3</t>
  </si>
  <si>
    <t>CGPLPA923P</t>
  </si>
  <si>
    <t>CGPLPA923P1</t>
  </si>
  <si>
    <t>CGPLPA923P2</t>
  </si>
  <si>
    <t>CGPLPA923P3</t>
  </si>
  <si>
    <t>CGPLPA923P4</t>
  </si>
  <si>
    <t>Pactocfdna050421_High Sensitivity DNA Assay_DE13805124_2021-05-04_16-08-06.xad</t>
  </si>
  <si>
    <t>Genomic</t>
  </si>
  <si>
    <t>pactocfdna050621_High Sensitivity DNA Assay_DE13805124_2021-05-06_11-11-57.xad</t>
  </si>
  <si>
    <t>2actocfdna050621_High Sensitivity DNA Assay_DE13805124_2021-05-06_12-42-08.xad</t>
  </si>
  <si>
    <t>3actocfdna050621_High Sensitivity DNA Assay_DE13805124_2021-05-06_14-13-41.xad</t>
  </si>
  <si>
    <t>4actocfdna050621_High Sensitivity DNA Assay_DE13805124_2021-05-06_15-37-09.xad</t>
  </si>
  <si>
    <t>IDT8_UDI_4</t>
  </si>
  <si>
    <t>IDT8_UDI_8</t>
  </si>
  <si>
    <t>IDT8_UDI_9</t>
  </si>
  <si>
    <t>IDT8_UDI_11</t>
  </si>
  <si>
    <t>IDT8_UDI_34</t>
  </si>
  <si>
    <t>IDT8_UDI_35</t>
  </si>
  <si>
    <t>IDT8_UDI_36</t>
  </si>
  <si>
    <t>IDT8_UDI_44</t>
  </si>
  <si>
    <t>CGH17N_27</t>
  </si>
  <si>
    <t>CGH17N_28</t>
  </si>
  <si>
    <t>CGH17N_29</t>
  </si>
  <si>
    <t>CGH17N_30</t>
  </si>
  <si>
    <t>RG1105</t>
  </si>
  <si>
    <t>103018 nDNA 1_DNA 1000_DE13805124_2018-10-30_15-52-23</t>
  </si>
  <si>
    <t>IDT8_UDI_71</t>
  </si>
  <si>
    <t>IDT8_UDI_72</t>
  </si>
  <si>
    <t>IDT8_UDI_73</t>
  </si>
  <si>
    <t>IDT8_UDI_74</t>
  </si>
  <si>
    <t>IDT8_UDI_75</t>
  </si>
  <si>
    <t>IDT8_UDI_79</t>
  </si>
  <si>
    <t>IDT8_UDI_88</t>
  </si>
  <si>
    <t>IDT8_UDI_89</t>
  </si>
  <si>
    <t>IDT8_UDI_103</t>
  </si>
  <si>
    <t>IDT8_UDI_112</t>
  </si>
  <si>
    <t>IDT8_UDI_121</t>
  </si>
  <si>
    <t>IDT8_UDI_140</t>
  </si>
  <si>
    <t>IDT8_UDI_143</t>
  </si>
  <si>
    <t>IDT8_UDI_151</t>
  </si>
  <si>
    <t>IDT8_UDI_160</t>
  </si>
  <si>
    <t>IDT8_UDI_165</t>
  </si>
  <si>
    <t>IDT8_UDI_171</t>
  </si>
  <si>
    <t>IDT8_UDI_172</t>
  </si>
  <si>
    <t>IDT8_UDI_174</t>
  </si>
  <si>
    <t>IDT8_UDI_177</t>
  </si>
  <si>
    <t>IDT8_UDI_185</t>
  </si>
  <si>
    <t>IDT8_UDI_188</t>
  </si>
  <si>
    <t>IDT8_UDI_189</t>
  </si>
  <si>
    <t>IDT8_UDI_227</t>
  </si>
  <si>
    <t>IDT8_UDI_232</t>
  </si>
  <si>
    <t>IDT8_UDI_240</t>
  </si>
  <si>
    <t>IDT8_UDI_250</t>
  </si>
  <si>
    <t>IDT8_UDI_251</t>
  </si>
  <si>
    <t>IDT8_UDI_255</t>
  </si>
  <si>
    <t>IDT8_UDI_260</t>
  </si>
  <si>
    <t>IDT8_UDI_263</t>
  </si>
  <si>
    <t>IDT8_UDI_265</t>
  </si>
  <si>
    <t>IDT8_UDI_267</t>
  </si>
  <si>
    <t>IDT8_UDI_270</t>
  </si>
  <si>
    <t>IDT8_UDI_275</t>
  </si>
  <si>
    <t>IDT8_UDI_280</t>
  </si>
  <si>
    <t>IDT8_UDI_281</t>
  </si>
  <si>
    <t>IDT8_UDI_289</t>
  </si>
  <si>
    <t>IDT8_UDI_292</t>
  </si>
  <si>
    <t>IDT8_UDI_298</t>
  </si>
  <si>
    <t>IDT8_UDI_306</t>
  </si>
  <si>
    <t>IDT8_UDI_309</t>
  </si>
  <si>
    <t>IDT8_UDI_315</t>
  </si>
  <si>
    <t>IDT8_UDI_324</t>
  </si>
  <si>
    <t>IDT8_UDI_334</t>
  </si>
  <si>
    <t>IDT8_UDI_335</t>
  </si>
  <si>
    <t>IDT8_UDI_342</t>
  </si>
  <si>
    <t>IDT8_UDI_343</t>
  </si>
  <si>
    <t>IDT8_UDI_344</t>
  </si>
  <si>
    <t>IDT8_UDI_345</t>
  </si>
  <si>
    <t>IDT8_UDI_351</t>
  </si>
  <si>
    <t>IDT8_UDI_356</t>
  </si>
  <si>
    <t>IDT8_UDI_362</t>
  </si>
  <si>
    <t>IDT8_UDI_368</t>
  </si>
  <si>
    <t>IDT8_UDI_372</t>
  </si>
  <si>
    <t>IDT8_UDI_374</t>
  </si>
  <si>
    <t>IDT8_UDI_379</t>
  </si>
  <si>
    <t>IDT8_UDI_382</t>
  </si>
  <si>
    <t>IDT8_UDI_383</t>
  </si>
  <si>
    <t>IDT8_UDI_12</t>
  </si>
  <si>
    <t>IDT8_UDI_13</t>
  </si>
  <si>
    <t>IDT8_UDI_14</t>
  </si>
  <si>
    <t>IDT8_UDI_16</t>
  </si>
  <si>
    <t>IDT8_UDI_17</t>
  </si>
  <si>
    <t>IDT8_UDI_18</t>
  </si>
  <si>
    <t>IDT8_UDI_21</t>
  </si>
  <si>
    <t>IDT8_UDI_22</t>
  </si>
  <si>
    <t>IDT8_UDI_23</t>
  </si>
  <si>
    <t>IDT8_UDI_24</t>
  </si>
  <si>
    <t>IDT8_UDI_25</t>
  </si>
  <si>
    <t>IDT8_UDI_26</t>
  </si>
  <si>
    <t>IDT8_UDI_27</t>
  </si>
  <si>
    <t>IDT8_UDI_28</t>
  </si>
  <si>
    <t>IDT8_UDI_29</t>
  </si>
  <si>
    <t>IDT8_UDI_31</t>
  </si>
  <si>
    <t>IDT8_UDI_32</t>
  </si>
  <si>
    <t>IDT8_UDI_33</t>
  </si>
  <si>
    <t>IDT8_UDI_37</t>
  </si>
  <si>
    <t>IDT8_UDI_54</t>
  </si>
  <si>
    <t>IDT8_UDI_55</t>
  </si>
  <si>
    <t>IDT8_UDI_57</t>
  </si>
  <si>
    <t>IDT8_UDI_58</t>
  </si>
  <si>
    <t>IDT8_UDI_59</t>
  </si>
  <si>
    <t>IDT8_UDI_90</t>
  </si>
  <si>
    <t>IDT8_UDI_91</t>
  </si>
  <si>
    <t>IDT8_UDI_92</t>
  </si>
  <si>
    <t>IDT8_UDI_93</t>
  </si>
  <si>
    <t>IDT8_UDI_94</t>
  </si>
  <si>
    <t>IDT8_UDI_95</t>
  </si>
  <si>
    <t>IDT8_UDI_96</t>
  </si>
  <si>
    <t>IDT8_UDI_97</t>
  </si>
  <si>
    <t>IDT8_UDI_98</t>
  </si>
  <si>
    <t>IDT8_UDI_99</t>
  </si>
  <si>
    <t>IDT8_UDI_100</t>
  </si>
  <si>
    <t>IDT8_UDI_101</t>
  </si>
  <si>
    <t>IDT8_</t>
  </si>
  <si>
    <t>CGPLPA868P2_1</t>
  </si>
  <si>
    <t>pactopcr16821_DNA 1000_DE13805124_2021-06-08_11-42-50</t>
  </si>
  <si>
    <t>CGPLPA860P PCR1</t>
  </si>
  <si>
    <t>CGPLPA860P1 PCR1</t>
  </si>
  <si>
    <t>CGPLPA860P2 PCR1</t>
  </si>
  <si>
    <t>CGPLPA860P4 PCR1</t>
  </si>
  <si>
    <t>CGPLPA860P5 PCR1</t>
  </si>
  <si>
    <t>CGPLPA860P6 PCR1</t>
  </si>
  <si>
    <t>CGPLPA860P7 PCR1</t>
  </si>
  <si>
    <t>CGPLPA860P8 PCR1</t>
  </si>
  <si>
    <t>CGPLPA860P9 PCR1</t>
  </si>
  <si>
    <t>CGPLPA860P10 PCR1</t>
  </si>
  <si>
    <t>CGPLPA860P11 PCR1</t>
  </si>
  <si>
    <t>CGPLPA860P12 PCR1</t>
  </si>
  <si>
    <t>CGPLPA860P13 PCR1</t>
  </si>
  <si>
    <t>CGPLPA860P14 PCR1</t>
  </si>
  <si>
    <t>CGPLPA860P15 PCR1</t>
  </si>
  <si>
    <t>CGH17N_20 PCR1</t>
  </si>
  <si>
    <t>60921 UDI_292</t>
  </si>
  <si>
    <t>60921 UDI_298</t>
  </si>
  <si>
    <t>60921 UDI_306</t>
  </si>
  <si>
    <t>60921 UDI_315</t>
  </si>
  <si>
    <t>60921 UDI_324</t>
  </si>
  <si>
    <t>60921 UDI_332</t>
  </si>
  <si>
    <t>60921 UDI_334</t>
  </si>
  <si>
    <t>60921 UDI_335</t>
  </si>
  <si>
    <t>60921 UDI_342</t>
  </si>
  <si>
    <t>60921 UDI_343</t>
  </si>
  <si>
    <t>60921 UDI_344</t>
  </si>
  <si>
    <t>60921 UDI_345</t>
  </si>
  <si>
    <t>60921 UDI_351</t>
  </si>
  <si>
    <t>60921 UDI_356</t>
  </si>
  <si>
    <t>60921 UDI_362</t>
  </si>
  <si>
    <t>60921 UDI_368</t>
  </si>
  <si>
    <t>Pacto PCR1 Box 2</t>
  </si>
  <si>
    <t>CGPLPA248P_5 PCR1</t>
  </si>
  <si>
    <t>CGPLPA248P1 PCR1</t>
  </si>
  <si>
    <t>CGPLPA248P2 PCR1</t>
  </si>
  <si>
    <t>CGPLPA248P3 PCR1</t>
  </si>
  <si>
    <t>CGPLPA248P4 PCR1</t>
  </si>
  <si>
    <t>CGPLPA248P5 PCR1</t>
  </si>
  <si>
    <t>CGPLPA248P6 PCR1</t>
  </si>
  <si>
    <t>CGPLPA888P PCR1</t>
  </si>
  <si>
    <t>CGPLPA888P1 PCR1</t>
  </si>
  <si>
    <t>CGPLPA888P2 PCR1</t>
  </si>
  <si>
    <t>CGPLPA888P3 PCR1</t>
  </si>
  <si>
    <t>CGPLPA888P4 PCR1</t>
  </si>
  <si>
    <t>CGPLPA913P PCR1</t>
  </si>
  <si>
    <t>CGPLPA913P1 PCR1</t>
  </si>
  <si>
    <t>CGPLPA913P2 PCR1</t>
  </si>
  <si>
    <t>CGH17N_25 PCR1</t>
  </si>
  <si>
    <t>71321 UDI_74</t>
  </si>
  <si>
    <t>71321 UDI_75</t>
  </si>
  <si>
    <t>71321 UDI_79</t>
  </si>
  <si>
    <t>71321 UDI_88</t>
  </si>
  <si>
    <t>71321 UDI_89</t>
  </si>
  <si>
    <t>71321 UDI_103</t>
  </si>
  <si>
    <t>71321 UDI_112</t>
  </si>
  <si>
    <t>71321 UDI_117</t>
  </si>
  <si>
    <t>71321 UDI_121</t>
  </si>
  <si>
    <t>71321 UDI_140</t>
  </si>
  <si>
    <t>71321 UDI_143</t>
  </si>
  <si>
    <t>71321 UDI_151</t>
  </si>
  <si>
    <t>71321 UDI_154</t>
  </si>
  <si>
    <t>71321 UDI_160</t>
  </si>
  <si>
    <t>71321 UDI_165</t>
  </si>
  <si>
    <t>71321 UDI_171</t>
  </si>
  <si>
    <t>UDI_334</t>
  </si>
  <si>
    <t>UDI_335</t>
  </si>
  <si>
    <t>UDI_342</t>
  </si>
  <si>
    <t>UDI_343</t>
  </si>
  <si>
    <t>UDI_344</t>
  </si>
  <si>
    <t>UDI_345</t>
  </si>
  <si>
    <t>UDI_351</t>
  </si>
  <si>
    <t>UDI_356</t>
  </si>
  <si>
    <t>UDI_362</t>
  </si>
  <si>
    <t>UDI_368</t>
  </si>
  <si>
    <t>UDI_372</t>
  </si>
  <si>
    <t>UDI_374</t>
  </si>
  <si>
    <t>UDI_379</t>
  </si>
  <si>
    <t>UDI_382</t>
  </si>
  <si>
    <t>UDI_383</t>
  </si>
  <si>
    <t>UDI_384</t>
  </si>
  <si>
    <t>UDI_12</t>
  </si>
  <si>
    <t>UDI_13</t>
  </si>
  <si>
    <t>UDI_14</t>
  </si>
  <si>
    <t>UDI_16</t>
  </si>
  <si>
    <t>UDI_17</t>
  </si>
  <si>
    <t>UDI_18</t>
  </si>
  <si>
    <t>UDI_21</t>
  </si>
  <si>
    <t>UDI_22</t>
  </si>
  <si>
    <t>UDI_23</t>
  </si>
  <si>
    <t>UDI_24</t>
  </si>
  <si>
    <t>UDI_25</t>
  </si>
  <si>
    <t>UDI_26</t>
  </si>
  <si>
    <t>UDI_27</t>
  </si>
  <si>
    <t>UDI_28</t>
  </si>
  <si>
    <t>UDI_29</t>
  </si>
  <si>
    <t>UDI_30</t>
  </si>
  <si>
    <t>UDI_31</t>
  </si>
  <si>
    <t>UDI_98</t>
  </si>
  <si>
    <t>UDI_99</t>
  </si>
  <si>
    <t>CGPLPA892P PCR1</t>
  </si>
  <si>
    <t>CGPLPA897P PCR1</t>
  </si>
  <si>
    <t>CGPLPA897P1 PCR1</t>
  </si>
  <si>
    <t>CGPLPA897P2 PCR1</t>
  </si>
  <si>
    <t>CGPLPA897P3 PCR1</t>
  </si>
  <si>
    <t>CGPLPA897P4 PCR1</t>
  </si>
  <si>
    <t>CGPLPA911P PCR1</t>
  </si>
  <si>
    <t>CGPLPA911P1 PCR1</t>
  </si>
  <si>
    <t>CGPLPA911P2 PCR1</t>
  </si>
  <si>
    <t>CGPLPA912P PCR1</t>
  </si>
  <si>
    <t>CGPLPA912P1 PCR1</t>
  </si>
  <si>
    <t>CGPLPA912P2 PCR1</t>
  </si>
  <si>
    <t>CGPLPA912P3 PCR1</t>
  </si>
  <si>
    <t>CGPLPA912P4 PCR1</t>
  </si>
  <si>
    <t>CGPLPA912P5 PCR1</t>
  </si>
  <si>
    <t>CGH17N_27 PCR1</t>
  </si>
  <si>
    <t>CGPLPA898P PCR1</t>
  </si>
  <si>
    <t>CGPLPA901P PCR1</t>
  </si>
  <si>
    <t>CGPLPA901P1 PCR1</t>
  </si>
  <si>
    <t>CGPLPA901P2 PCR1</t>
  </si>
  <si>
    <t>CGPLPA901P3 PCR1</t>
  </si>
  <si>
    <t>CGPLPA901P4 PCR1</t>
  </si>
  <si>
    <t>CGPLPA901P5 PCR1</t>
  </si>
  <si>
    <t>CGPLPA905P PCR1</t>
  </si>
  <si>
    <t>CGPLPA905P1 PCR1</t>
  </si>
  <si>
    <t>CGPLPA905P2 PCR1</t>
  </si>
  <si>
    <t>CGPLPA905P3 PCR1</t>
  </si>
  <si>
    <t>CGPLPA905P4 PCR1</t>
  </si>
  <si>
    <t>CGPLPA906P PCR1</t>
  </si>
  <si>
    <t>CGPLPA906P1 PCR1</t>
  </si>
  <si>
    <t>CGPLPA906P2 PCR1</t>
  </si>
  <si>
    <t>CGH17N_28 PCR1</t>
  </si>
  <si>
    <t>CGPLPA864P PCR1</t>
  </si>
  <si>
    <t>CGPLPA864P1 PCR1</t>
  </si>
  <si>
    <t>CGPLPA864P2 PCR1</t>
  </si>
  <si>
    <t>CGPLPA864P4 PCR1</t>
  </si>
  <si>
    <t>CGPLPA864P5 PCR1</t>
  </si>
  <si>
    <t>CGPLPA887P PCR1</t>
  </si>
  <si>
    <t>CGPLPA887P1 PCR1</t>
  </si>
  <si>
    <t>CGPLPA896P PCR1</t>
  </si>
  <si>
    <t>CGPLPA896P1 PCR1</t>
  </si>
  <si>
    <t>CGPLPA907P PCR1</t>
  </si>
  <si>
    <t>CGPLPA907P1 PCR1</t>
  </si>
  <si>
    <t>CGPLPA907P2 PCR1</t>
  </si>
  <si>
    <t>CGPLPA909P PCR1</t>
  </si>
  <si>
    <t>CGPLPA909P1 PCR1</t>
  </si>
  <si>
    <t>CGPLPA909P2 PCR1</t>
  </si>
  <si>
    <t>CGH17N_29 PCR1</t>
  </si>
  <si>
    <t>81221 UDI_267</t>
  </si>
  <si>
    <t>81221 UDI_270</t>
  </si>
  <si>
    <t>81221 UDI_275</t>
  </si>
  <si>
    <t>81221 UDI_280</t>
  </si>
  <si>
    <t>81221 UDI_281</t>
  </si>
  <si>
    <t>81221 UDI_289</t>
  </si>
  <si>
    <t>81221 UDI_292</t>
  </si>
  <si>
    <t>81221 UDI_298</t>
  </si>
  <si>
    <t>81221 UDI_306</t>
  </si>
  <si>
    <t>81221 UDI_309</t>
  </si>
  <si>
    <t>81221 UDI_315</t>
  </si>
  <si>
    <t>81221 UDI_324</t>
  </si>
  <si>
    <t>81221 UDI_332</t>
  </si>
  <si>
    <t>81221 UDI_334</t>
  </si>
  <si>
    <t>81221 UDI_335</t>
  </si>
  <si>
    <t>81221 UDI_342</t>
  </si>
  <si>
    <t>81221 UDI_343</t>
  </si>
  <si>
    <t>81221 UDI_344</t>
  </si>
  <si>
    <t>81221 UDI_345</t>
  </si>
  <si>
    <t>81221 UDI_351</t>
  </si>
  <si>
    <t>81221 UDI_356</t>
  </si>
  <si>
    <t>81221 UDI_362</t>
  </si>
  <si>
    <t>81221 UDI_368</t>
  </si>
  <si>
    <t>81221 UDI_372</t>
  </si>
  <si>
    <t>81221 UDI_374</t>
  </si>
  <si>
    <t>81221 UDI_379</t>
  </si>
  <si>
    <t>81221 UDI_382</t>
  </si>
  <si>
    <t>81221 UDI_383</t>
  </si>
  <si>
    <t>81221 UDI_384</t>
  </si>
  <si>
    <t>81221 UDI_12</t>
  </si>
  <si>
    <t>81221 UDI_13</t>
  </si>
  <si>
    <t>81221 UDI_14</t>
  </si>
  <si>
    <t>81321 UDI_16</t>
  </si>
  <si>
    <t>81321 UDI_17</t>
  </si>
  <si>
    <t>81321 UDI_18</t>
  </si>
  <si>
    <t>81321 UDI_21</t>
  </si>
  <si>
    <t>81321 UDI_22</t>
  </si>
  <si>
    <t>81321 UDI_23</t>
  </si>
  <si>
    <t>81321 UDI_24</t>
  </si>
  <si>
    <t>81321 UDI_25</t>
  </si>
  <si>
    <t>81321 UDI_26</t>
  </si>
  <si>
    <t>81321 UDI_27</t>
  </si>
  <si>
    <t>81321 UDI_28</t>
  </si>
  <si>
    <t>81321 UDI_29</t>
  </si>
  <si>
    <t>81321 UDI_30</t>
  </si>
  <si>
    <t>81321 UDI_31</t>
  </si>
  <si>
    <t>81321 UDI_98</t>
  </si>
  <si>
    <t>81321 UDI_99</t>
  </si>
  <si>
    <t>UDI_100</t>
  </si>
  <si>
    <t>UDI_101</t>
  </si>
  <si>
    <t>UDI_102</t>
  </si>
  <si>
    <t>UDI_1</t>
  </si>
  <si>
    <t>UDI_2</t>
  </si>
  <si>
    <t>UDI_4</t>
  </si>
  <si>
    <t>UDI_8</t>
  </si>
  <si>
    <t>UDI_9</t>
  </si>
  <si>
    <t>UDI_11</t>
  </si>
  <si>
    <t>UDI_34</t>
  </si>
  <si>
    <t>UDI_35</t>
  </si>
  <si>
    <t>UDI_36</t>
  </si>
  <si>
    <t>CGPLPA900P PCR1</t>
  </si>
  <si>
    <t>CGPLPA900P1 PCR1</t>
  </si>
  <si>
    <t>CGPLPA900P2 PCR1</t>
  </si>
  <si>
    <t>CGPLPA900P3 PCR1</t>
  </si>
  <si>
    <t>CGPLPA900P4 PCR1</t>
  </si>
  <si>
    <t>CGPLPA902P PCR1</t>
  </si>
  <si>
    <t>CGPLPA902P1 PCR1</t>
  </si>
  <si>
    <t>CGPLPA902P2 PCR1</t>
  </si>
  <si>
    <t>CGPLPA902P3 PCR1</t>
  </si>
  <si>
    <t>CGPLPA902P4 PCR1</t>
  </si>
  <si>
    <t>CGPLPA910P PCR1</t>
  </si>
  <si>
    <t>CGH17N_30 PCR1</t>
  </si>
  <si>
    <t>81621 UDI_100</t>
  </si>
  <si>
    <t>81621 UDI_101</t>
  </si>
  <si>
    <t>81621 UDI_102</t>
  </si>
  <si>
    <t>81621 UDI_1</t>
  </si>
  <si>
    <t>81621 UDI_2</t>
  </si>
  <si>
    <t>81621 UDI_4</t>
  </si>
  <si>
    <t>81621 UDI_8</t>
  </si>
  <si>
    <t>81621 UDI_9</t>
  </si>
  <si>
    <t>81621 UDI_11</t>
  </si>
  <si>
    <t>81621 UDI_34</t>
  </si>
  <si>
    <t>81621 UDI_35</t>
  </si>
  <si>
    <t>81621 UDI_36</t>
  </si>
  <si>
    <t>pactopcr181621_DNA 1000_DE13805124_2021-08-16_09-46-10_Results</t>
  </si>
  <si>
    <t>pactopcr10610_DNA 1000_DE13805124_2021-06-10_10-50-47_Results</t>
  </si>
  <si>
    <t>pactopcr8131</t>
  </si>
  <si>
    <t>pactopcr6921_DNA 1000_DE13805124_2021-06-09_09-56-33</t>
  </si>
  <si>
    <t>pactopcr6921_2_DNA 1000_DE13805124_2021-06-09_12-53-41</t>
  </si>
  <si>
    <t>pactopcr810_DNA 1000_DE13805124_2021-08-10_10-33-58</t>
  </si>
  <si>
    <t>pactopcr714_DNA 1000_DE13805124_2021-07-14_10-47-22</t>
  </si>
  <si>
    <t>pactopcr714_DNA 1000_DE13805124_2021-07-14_09-51-36</t>
  </si>
  <si>
    <t>4pactopcr181621_DNA 1000_DE13805124_2021-08-16_14-18-26</t>
  </si>
  <si>
    <t>3pactopcr181621_DNA 1000_DE13805124_2021-08-16_12-57-51</t>
  </si>
  <si>
    <t>2pactopcr181621_DNA 1000_DE13805124_2021-08-16_11-08-02</t>
  </si>
  <si>
    <t>2pactopcr813_DNA 1000_DE13805124_2021-08-13_13-22-42.xad</t>
  </si>
  <si>
    <t>2pacto79pcr1_DNA 1000_DE13805124_2021-07-09_14-05-29</t>
  </si>
  <si>
    <t>22pactopcr714_DNA 1000_DE13805124_2021-07-14_11-43-06.xad</t>
  </si>
  <si>
    <t>pacto79pcr1_DNA 1000_DE13805124_2021-07-09_11-38-05.xad</t>
  </si>
  <si>
    <t>pactopcr6921_3_DNA 1000_DE13805124_2021-06-09_14-28-39.xad</t>
  </si>
  <si>
    <t>pactopcr813_DNA 1000_DE13805124_2021-08-13_11-27-59.xad</t>
  </si>
  <si>
    <t>Pacto PCR1 Box 3</t>
  </si>
  <si>
    <t>Pacto PcR1 Box 4</t>
  </si>
  <si>
    <t>817PACTOpCR_DNA 1000_DE13805124_2021-08-17_10-25-12.xad</t>
  </si>
  <si>
    <t>817_2PACTOpCR_DNA 1000_DE13805124_2021-08-17_12-58-33.xad</t>
  </si>
  <si>
    <t>A7,8,9</t>
  </si>
  <si>
    <t>I4,5,6</t>
  </si>
  <si>
    <t>C4,5,6</t>
  </si>
  <si>
    <t>F7,8,9</t>
  </si>
  <si>
    <t>E4,5,6</t>
  </si>
  <si>
    <t>H1,2,3</t>
  </si>
  <si>
    <t>H4,5,6</t>
  </si>
  <si>
    <t>G4,5,6</t>
  </si>
  <si>
    <t>C7,8,9</t>
  </si>
  <si>
    <t>A1,2,3</t>
  </si>
  <si>
    <t>F1,2,3</t>
  </si>
  <si>
    <t/>
  </si>
  <si>
    <t>I7,8,9</t>
  </si>
  <si>
    <t>D7,8,9</t>
  </si>
  <si>
    <t>F4,5,6</t>
  </si>
  <si>
    <t>G1,2,3</t>
  </si>
  <si>
    <t>A4,5,6</t>
  </si>
  <si>
    <t>E7,8,9</t>
  </si>
  <si>
    <t>D4,5,6</t>
  </si>
  <si>
    <t>H7,8,9</t>
  </si>
  <si>
    <t>G7,8,9</t>
  </si>
  <si>
    <t>B1,2,3</t>
  </si>
  <si>
    <t>1317E2</t>
  </si>
  <si>
    <t>1319E2</t>
  </si>
  <si>
    <t>1332B1</t>
  </si>
  <si>
    <t xml:space="preserve"> Library Total Molarity</t>
  </si>
  <si>
    <t>Library Total ng/ul</t>
  </si>
  <si>
    <t xml:space="preserve"> Library Total ng</t>
  </si>
  <si>
    <t xml:space="preserve">Dilution </t>
  </si>
  <si>
    <t>Number</t>
  </si>
  <si>
    <t>Final conc</t>
  </si>
  <si>
    <t>Adapter name</t>
  </si>
  <si>
    <t xml:space="preserve">i5 index name </t>
  </si>
  <si>
    <t>i5 index
(HiSeq® 2000/2500, MiSeq®, NovaSeq® systems)</t>
  </si>
  <si>
    <t xml:space="preserve">i7 index name </t>
  </si>
  <si>
    <t>i7 index
(all Illumina systems)</t>
  </si>
  <si>
    <t>IDT8_i5_1</t>
  </si>
  <si>
    <t>ATATGCGC</t>
  </si>
  <si>
    <t>IDT8_i7_1</t>
  </si>
  <si>
    <t>CTGATCGT</t>
  </si>
  <si>
    <t>IDT8_i5_2</t>
  </si>
  <si>
    <t>TGGTACAG</t>
  </si>
  <si>
    <t>IDT8_i7_2</t>
  </si>
  <si>
    <t>ACTCTCGA</t>
  </si>
  <si>
    <t>IDT8_i5_4</t>
  </si>
  <si>
    <t>TAACCGGT</t>
  </si>
  <si>
    <t>IDT8_i7_4</t>
  </si>
  <si>
    <t>GAGACGAT</t>
  </si>
  <si>
    <t>IDT8_i5_8</t>
  </si>
  <si>
    <t>GTTCTCGT</t>
  </si>
  <si>
    <t>IDT8_i7_8</t>
  </si>
  <si>
    <t>ACGGAACA</t>
  </si>
  <si>
    <t>IDT8_i5_9</t>
  </si>
  <si>
    <t>AGAACGAG</t>
  </si>
  <si>
    <t>IDT8_i7_9</t>
  </si>
  <si>
    <t>CGGCTAAT</t>
  </si>
  <si>
    <t>IDT8_i5_11</t>
  </si>
  <si>
    <t>CTTCGACT</t>
  </si>
  <si>
    <t>IDT8_i7_11</t>
  </si>
  <si>
    <t>GCAAGATC</t>
  </si>
  <si>
    <t>IDT8_i5_34</t>
  </si>
  <si>
    <t>GATGTGTG</t>
  </si>
  <si>
    <t>IDT8_i7_34</t>
  </si>
  <si>
    <t>CATGGCTA</t>
  </si>
  <si>
    <t>IDT8_i5_35</t>
  </si>
  <si>
    <t>CGCAATCT</t>
  </si>
  <si>
    <t>IDT8_i7_35</t>
  </si>
  <si>
    <t>ATGCCTGT</t>
  </si>
  <si>
    <t>IDT8_i5_36</t>
  </si>
  <si>
    <t>TGGTAGCT</t>
  </si>
  <si>
    <t>IDT8_i7_36</t>
  </si>
  <si>
    <t>CAACACCT</t>
  </si>
  <si>
    <t>IDT8_i5_44</t>
  </si>
  <si>
    <t>TGGCATGT</t>
  </si>
  <si>
    <t>IDT8_i7_44</t>
  </si>
  <si>
    <t>TGAAGACG</t>
  </si>
  <si>
    <t>IDT8_i5_46</t>
  </si>
  <si>
    <t>TTGCGAAG</t>
  </si>
  <si>
    <t>IDT8_i7_46</t>
  </si>
  <si>
    <t>AGCGTGTT</t>
  </si>
  <si>
    <t>IDT8_i5_48</t>
  </si>
  <si>
    <t>GAGCAGTA</t>
  </si>
  <si>
    <t>IDT8_i7_48</t>
  </si>
  <si>
    <t>ACAGCTCA</t>
  </si>
  <si>
    <t>IDT8_i5_49</t>
  </si>
  <si>
    <t>IDT8_i7_49</t>
  </si>
  <si>
    <t>IDT8_i5_50</t>
  </si>
  <si>
    <t>GATCGAGT</t>
  </si>
  <si>
    <t>IDT8_i7_50</t>
  </si>
  <si>
    <t>AGTTCGTC</t>
  </si>
  <si>
    <t>IDT8_i5_60</t>
  </si>
  <si>
    <t>TGTGACTG</t>
  </si>
  <si>
    <t>IDT8_i7_60</t>
  </si>
  <si>
    <t>GATAGGCT</t>
  </si>
  <si>
    <t>IDT8_i5_63</t>
  </si>
  <si>
    <t>IDT8_i7_63</t>
  </si>
  <si>
    <t>IDT8_i5_71</t>
  </si>
  <si>
    <t>GTCGAAGA</t>
  </si>
  <si>
    <t>IDT8_i7_71</t>
  </si>
  <si>
    <t>CAATGTGG</t>
  </si>
  <si>
    <t>IDT8_i5_72</t>
  </si>
  <si>
    <t>CCTTGATC</t>
  </si>
  <si>
    <t>IDT8_i7_72</t>
  </si>
  <si>
    <t>ACTCCATC</t>
  </si>
  <si>
    <t>IDT8_i5_73</t>
  </si>
  <si>
    <t>AAGCACTG</t>
  </si>
  <si>
    <t>IDT8_i7_73</t>
  </si>
  <si>
    <t>GTTGACCT</t>
  </si>
  <si>
    <t>IDT8_i5_74</t>
  </si>
  <si>
    <t>TTCGTTGG</t>
  </si>
  <si>
    <t>IDT8_i7_74</t>
  </si>
  <si>
    <t>CGTGTGTA</t>
  </si>
  <si>
    <t>IDT8_i5_75</t>
  </si>
  <si>
    <t>TCGCTGTT</t>
  </si>
  <si>
    <t>IDT8_i7_75</t>
  </si>
  <si>
    <t>ACGACTTG</t>
  </si>
  <si>
    <t>IDT8_i5_79</t>
  </si>
  <si>
    <t>AACTGAGC</t>
  </si>
  <si>
    <t>IDT8_i7_79</t>
  </si>
  <si>
    <t>CCTGATTG</t>
  </si>
  <si>
    <t>IDT8_i5_88</t>
  </si>
  <si>
    <t>IDT8_i7_88</t>
  </si>
  <si>
    <t>IDT8_i5_89</t>
  </si>
  <si>
    <t>IDT8_i7_89</t>
  </si>
  <si>
    <t>IDT8_i5_103</t>
  </si>
  <si>
    <t>TGAGGTGT</t>
  </si>
  <si>
    <t>IDT8_i7_103</t>
  </si>
  <si>
    <t>CACGTTGT</t>
  </si>
  <si>
    <t>IDT8_i5_112</t>
  </si>
  <si>
    <t>AGGCTTCT</t>
  </si>
  <si>
    <t>IDT8_i7_112</t>
  </si>
  <si>
    <t>TAGAGCTC</t>
  </si>
  <si>
    <t>IDT8_i5_117</t>
  </si>
  <si>
    <t>TAAGTGGC</t>
  </si>
  <si>
    <t>IDT8_i7_117</t>
  </si>
  <si>
    <t>CAACGGAT</t>
  </si>
  <si>
    <t>IDT8_i5_121</t>
  </si>
  <si>
    <t>ATTCGAGG</t>
  </si>
  <si>
    <t>IDT8_i7_121</t>
  </si>
  <si>
    <t>GAGCTTGT</t>
  </si>
  <si>
    <t>IDT8_i5_140</t>
  </si>
  <si>
    <t>GAAGAGGT</t>
  </si>
  <si>
    <t>IDT8_i7_140</t>
  </si>
  <si>
    <t>TGAACCTG</t>
  </si>
  <si>
    <t>IDT8_i5_143</t>
  </si>
  <si>
    <t>CGTACGAA</t>
  </si>
  <si>
    <t>IDT8_i7_143</t>
  </si>
  <si>
    <t>CCGTATCT</t>
  </si>
  <si>
    <t>IDT8_i5_151</t>
  </si>
  <si>
    <t>TGATCGGA</t>
  </si>
  <si>
    <t>IDT8_i7_151</t>
  </si>
  <si>
    <t>TTCGCAGT</t>
  </si>
  <si>
    <t>IDT8_i5_154</t>
  </si>
  <si>
    <t>CGTTATGC</t>
  </si>
  <si>
    <t>IDT8_i7_154</t>
  </si>
  <si>
    <t>GAGTGGTT</t>
  </si>
  <si>
    <t>IDT8_i5_160</t>
  </si>
  <si>
    <t>TGTGCGTT</t>
  </si>
  <si>
    <t>IDT8_i7_160</t>
  </si>
  <si>
    <t>TCGTCTCA</t>
  </si>
  <si>
    <t>IDT8_i5_165</t>
  </si>
  <si>
    <t>ACCTAAGG</t>
  </si>
  <si>
    <t>IDT8_i7_165</t>
  </si>
  <si>
    <t>CAGGAGAT</t>
  </si>
  <si>
    <t>IDT8_i5_171</t>
  </si>
  <si>
    <t>AGCTCCTA</t>
  </si>
  <si>
    <t>IDT8_i7_171</t>
  </si>
  <si>
    <t>CTGTGTTG</t>
  </si>
  <si>
    <t>IDT8_i5_172</t>
  </si>
  <si>
    <t>TACATCGG</t>
  </si>
  <si>
    <t>IDT8_i7_172</t>
  </si>
  <si>
    <t>AACGTGGA</t>
  </si>
  <si>
    <t>IDT8_i5_174</t>
  </si>
  <si>
    <t>CGGATTGA</t>
  </si>
  <si>
    <t>IDT8_i7_174</t>
  </si>
  <si>
    <t>AACGACGT</t>
  </si>
  <si>
    <t>IDT8_i5_177</t>
  </si>
  <si>
    <t>GAGATACG</t>
  </si>
  <si>
    <t>IDT8_i7_177</t>
  </si>
  <si>
    <t>TGTTCGAG</t>
  </si>
  <si>
    <t>IDT8_i5_185</t>
  </si>
  <si>
    <t>CTCTACTC</t>
  </si>
  <si>
    <t>IDT8_i7_185</t>
  </si>
  <si>
    <t>GCCACTTA</t>
  </si>
  <si>
    <t>IDT8_i5_188</t>
  </si>
  <si>
    <t>GTCGGTAA</t>
  </si>
  <si>
    <t>IDT8_i7_188</t>
  </si>
  <si>
    <t>ATGCCAAC</t>
  </si>
  <si>
    <t>IDT8_i5_189</t>
  </si>
  <si>
    <t>ACGATGAC</t>
  </si>
  <si>
    <t>IDT8_i7_189</t>
  </si>
  <si>
    <t>AGAGGTTG</t>
  </si>
  <si>
    <t>IDT8_i5_227</t>
  </si>
  <si>
    <t>GTGTTCCT</t>
  </si>
  <si>
    <t>IDT8_i7_227</t>
  </si>
  <si>
    <t>GCTTCGAA</t>
  </si>
  <si>
    <t>IDT8_i5_232</t>
  </si>
  <si>
    <t>GCTGTTGT</t>
  </si>
  <si>
    <t>IDT8_i7_232</t>
  </si>
  <si>
    <t>ACCGCATA</t>
  </si>
  <si>
    <t>IDT8_i5_240</t>
  </si>
  <si>
    <t>CAAGTGCA</t>
  </si>
  <si>
    <t>IDT8_i7_240</t>
  </si>
  <si>
    <t>CGAGTATG</t>
  </si>
  <si>
    <t>IDT8_i5_250</t>
  </si>
  <si>
    <t>TGGTCCTT</t>
  </si>
  <si>
    <t>IDT8_i7_250</t>
  </si>
  <si>
    <t>TTACGGCT</t>
  </si>
  <si>
    <t>IDT8_i5_251</t>
  </si>
  <si>
    <t>CCATACGT</t>
  </si>
  <si>
    <t>IDT8_i7_251</t>
  </si>
  <si>
    <t>GACAAGAG</t>
  </si>
  <si>
    <t>IDT8_i5_255</t>
  </si>
  <si>
    <t>CGGAATAC</t>
  </si>
  <si>
    <t>IDT8_i7_255</t>
  </si>
  <si>
    <t>AGGATGGT</t>
  </si>
  <si>
    <t>IDT8_i5_256</t>
  </si>
  <si>
    <t>AACTGGTG</t>
  </si>
  <si>
    <t>IDT8_i7_256</t>
  </si>
  <si>
    <t>TCACGTTC</t>
  </si>
  <si>
    <t>IDT8_i5_260</t>
  </si>
  <si>
    <t>CAGCGATT</t>
  </si>
  <si>
    <t>IDT8_i7_260</t>
  </si>
  <si>
    <t>TCTGAGAG</t>
  </si>
  <si>
    <t>IDT8_i5_263</t>
  </si>
  <si>
    <t>CTGGTTCT</t>
  </si>
  <si>
    <t>IDT8_i7_263</t>
  </si>
  <si>
    <t>CAGGTATC</t>
  </si>
  <si>
    <t>IDT8_i5_265</t>
  </si>
  <si>
    <t>GCATACAG</t>
  </si>
  <si>
    <t>IDT8_i7_265</t>
  </si>
  <si>
    <t>AAGGCTGA</t>
  </si>
  <si>
    <t>IDT8_i5_267</t>
  </si>
  <si>
    <t>TTGTCGGT</t>
  </si>
  <si>
    <t>IDT8_i7_267</t>
  </si>
  <si>
    <t>GTATTGGC</t>
  </si>
  <si>
    <t>IDT8_i5_270</t>
  </si>
  <si>
    <t>TTGACAGG</t>
  </si>
  <si>
    <t>IDT8_i7_270</t>
  </si>
  <si>
    <t>CAGTCTTC</t>
  </si>
  <si>
    <t>IDT8_i5_275</t>
  </si>
  <si>
    <t>ACGGTCTT</t>
  </si>
  <si>
    <t>IDT8_i7_275</t>
  </si>
  <si>
    <t>TCCGAGTT</t>
  </si>
  <si>
    <t>IDT8_i5_280</t>
  </si>
  <si>
    <t>CAAGCAGT</t>
  </si>
  <si>
    <t>IDT8_i7_280</t>
  </si>
  <si>
    <t>TCAGACGA</t>
  </si>
  <si>
    <t>IDT8_i5_281</t>
  </si>
  <si>
    <t>GCACGTAA</t>
  </si>
  <si>
    <t>IDT8_i7_281</t>
  </si>
  <si>
    <t>ACCATGTG</t>
  </si>
  <si>
    <t>IDT8_i5_289</t>
  </si>
  <si>
    <t>CTGAGATC</t>
  </si>
  <si>
    <t>IDT8_i7_289</t>
  </si>
  <si>
    <t>CATTGCCT</t>
  </si>
  <si>
    <t>IDT8_i5_292</t>
  </si>
  <si>
    <t>IDT8_i7_292</t>
  </si>
  <si>
    <t>IDT8_i5_298</t>
  </si>
  <si>
    <t>GATCCATG</t>
  </si>
  <si>
    <t>IDT8_i7_298</t>
  </si>
  <si>
    <t>TGGAGTTG</t>
  </si>
  <si>
    <t>IDT8_i5_306</t>
  </si>
  <si>
    <t>CGTATTCG</t>
  </si>
  <si>
    <t>IDT8_i7_306</t>
  </si>
  <si>
    <t>AGTCGACA</t>
  </si>
  <si>
    <t>IDT8_i5_309</t>
  </si>
  <si>
    <t>IDT8_i7_309</t>
  </si>
  <si>
    <t>IDT8_i5_315</t>
  </si>
  <si>
    <t>CATCGTGA</t>
  </si>
  <si>
    <t>IDT8_i7_315</t>
  </si>
  <si>
    <t>TGCAGGTA</t>
  </si>
  <si>
    <t>IDT8_i5_324</t>
  </si>
  <si>
    <t>ATTGCGTG</t>
  </si>
  <si>
    <t>IDT8_i7_324</t>
  </si>
  <si>
    <t>GCCATAAC</t>
  </si>
  <si>
    <t>IDT8_i5_332</t>
  </si>
  <si>
    <t>TGACGCAT</t>
  </si>
  <si>
    <t>IDT8_i7_332</t>
  </si>
  <si>
    <t>CCTACTGA</t>
  </si>
  <si>
    <t>IDT8_i5_334</t>
  </si>
  <si>
    <t>CGTGATCA</t>
  </si>
  <si>
    <t>IDT8_i7_334</t>
  </si>
  <si>
    <t>TGCCATTC</t>
  </si>
  <si>
    <t>IDT8_i5_335</t>
  </si>
  <si>
    <t>GTGAGCTT</t>
  </si>
  <si>
    <t>IDT8_i7_335</t>
  </si>
  <si>
    <t>TTGATCCG</t>
  </si>
  <si>
    <t>IDT8_i5_342</t>
  </si>
  <si>
    <t>TCAAGGAC</t>
  </si>
  <si>
    <t>IDT8_i7_342</t>
  </si>
  <si>
    <t>GACGAATG</t>
  </si>
  <si>
    <t>IDT8_i5_343</t>
  </si>
  <si>
    <t>GTGCTTAC</t>
  </si>
  <si>
    <t>IDT8_i7_343</t>
  </si>
  <si>
    <t>AGGAGGAA</t>
  </si>
  <si>
    <t>IDT8_i5_344</t>
  </si>
  <si>
    <t>GTGGTGTT</t>
  </si>
  <si>
    <t>IDT8_i7_344</t>
  </si>
  <si>
    <t>CTTACAGC</t>
  </si>
  <si>
    <t>IDT8_i5_345</t>
  </si>
  <si>
    <t>GCTGACTA</t>
  </si>
  <si>
    <t>IDT8_i7_345</t>
  </si>
  <si>
    <t>GAGATGTC</t>
  </si>
  <si>
    <t>IDT8_i5_351</t>
  </si>
  <si>
    <t>AGTTGGCT</t>
  </si>
  <si>
    <t>IDT8_i7_351</t>
  </si>
  <si>
    <t>ATGGTTGC</t>
  </si>
  <si>
    <t>IDT8_i5_356</t>
  </si>
  <si>
    <t>GTGTCTGA</t>
  </si>
  <si>
    <t>IDT8_i7_356</t>
  </si>
  <si>
    <t>CCGACTAT</t>
  </si>
  <si>
    <t>IDT8_i5_362</t>
  </si>
  <si>
    <t>CGGTCATA</t>
  </si>
  <si>
    <t>IDT8_i7_362</t>
  </si>
  <si>
    <t>GTAGAGCA</t>
  </si>
  <si>
    <t>IDT8_i5_368</t>
  </si>
  <si>
    <t>TGACTGAC</t>
  </si>
  <si>
    <t>IDT8_i7_368</t>
  </si>
  <si>
    <t>CAGTTCTG</t>
  </si>
  <si>
    <t>IDT8_i5_372</t>
  </si>
  <si>
    <t>CTTACCTG</t>
  </si>
  <si>
    <t>IDT8_i7_372</t>
  </si>
  <si>
    <t>CTCATTGC</t>
  </si>
  <si>
    <t>IDT8_i5_374</t>
  </si>
  <si>
    <t>TCCTACCT</t>
  </si>
  <si>
    <t>IDT8_i7_374</t>
  </si>
  <si>
    <t>TGGAGAGT</t>
  </si>
  <si>
    <t>IDT8_i5_379</t>
  </si>
  <si>
    <t>AAGTCGAG</t>
  </si>
  <si>
    <t>IDT8_i7_379</t>
  </si>
  <si>
    <t>ACATTGCG</t>
  </si>
  <si>
    <t>IDT8_i5_382</t>
  </si>
  <si>
    <t>AGTCTCAC</t>
  </si>
  <si>
    <t>IDT8_i7_382</t>
  </si>
  <si>
    <t>AATGGACG</t>
  </si>
  <si>
    <t>IDT8_i5_383</t>
  </si>
  <si>
    <t>CTTGGATG</t>
  </si>
  <si>
    <t>IDT8_i7_383</t>
  </si>
  <si>
    <t>GATAGCGA</t>
  </si>
  <si>
    <t>IDT8_i5_384</t>
  </si>
  <si>
    <t>GCCTATCA</t>
  </si>
  <si>
    <t>IDT8_i7_384</t>
  </si>
  <si>
    <t>CGACCATT</t>
  </si>
  <si>
    <t>IDT8_i5_12</t>
  </si>
  <si>
    <t>CACCTGTT</t>
  </si>
  <si>
    <t>IDT8_i7_12</t>
  </si>
  <si>
    <t>GCTATCCT</t>
  </si>
  <si>
    <t>IDT8_i5_13</t>
  </si>
  <si>
    <t>ATCACACG</t>
  </si>
  <si>
    <t>IDT8_i7_13</t>
  </si>
  <si>
    <t>TACGCTAC</t>
  </si>
  <si>
    <t>IDT8_i5_14</t>
  </si>
  <si>
    <t>CCGTAAGA</t>
  </si>
  <si>
    <t>IDT8_i7_14</t>
  </si>
  <si>
    <t>TGGACTCT</t>
  </si>
  <si>
    <t>IDT8_i5_16</t>
  </si>
  <si>
    <t>CGACGTTA</t>
  </si>
  <si>
    <t>IDT8_i7_16</t>
  </si>
  <si>
    <t>ATCCAGAG</t>
  </si>
  <si>
    <t>IDT8_i5_17</t>
  </si>
  <si>
    <t>ATGCACGA</t>
  </si>
  <si>
    <t>IDT8_i7_17</t>
  </si>
  <si>
    <t>GACGATCT</t>
  </si>
  <si>
    <t>IDT8_i5_18</t>
  </si>
  <si>
    <t>IDT8_i7_18</t>
  </si>
  <si>
    <t>IDT8_i5_21</t>
  </si>
  <si>
    <t>CACTAGCT</t>
  </si>
  <si>
    <t>IDT8_i7_21</t>
  </si>
  <si>
    <t>GAATCCGA</t>
  </si>
  <si>
    <t>IDT8_i5_22</t>
  </si>
  <si>
    <t>IDT8_i7_22</t>
  </si>
  <si>
    <t>IDT8_i5_23</t>
  </si>
  <si>
    <t>IDT8_i7_23</t>
  </si>
  <si>
    <t>IDT8_i5_24</t>
  </si>
  <si>
    <t>IDT8_i7_24</t>
  </si>
  <si>
    <t>IDT8_i5_25</t>
  </si>
  <si>
    <t>IDT8_i7_25</t>
  </si>
  <si>
    <t>IDT8_i5_26</t>
  </si>
  <si>
    <t>IDT8_i7_26</t>
  </si>
  <si>
    <t>IDT8_i5_27</t>
  </si>
  <si>
    <t>TTGCAGAC</t>
  </si>
  <si>
    <t>IDT8_i7_27</t>
  </si>
  <si>
    <t>ACCACGAT</t>
  </si>
  <si>
    <t>IDT8_i5_28</t>
  </si>
  <si>
    <t>CAGTCCAA</t>
  </si>
  <si>
    <t>IDT8_i7_28</t>
  </si>
  <si>
    <t>GATTACCG</t>
  </si>
  <si>
    <t>IDT8_i5_29</t>
  </si>
  <si>
    <t>ACGTTCAG</t>
  </si>
  <si>
    <t>IDT8_i7_29</t>
  </si>
  <si>
    <t>GCACAACT</t>
  </si>
  <si>
    <t>IDT8_i5_30</t>
  </si>
  <si>
    <t>AACGTCTG</t>
  </si>
  <si>
    <t>IDT8_i7_30</t>
  </si>
  <si>
    <t>GCGTCATT</t>
  </si>
  <si>
    <t>IDT8_i5_31</t>
  </si>
  <si>
    <t>TATCGGTC</t>
  </si>
  <si>
    <t>IDT8_i7_31</t>
  </si>
  <si>
    <t>ATCCGGTA</t>
  </si>
  <si>
    <t>IDT8_i5_32</t>
  </si>
  <si>
    <t>CGCTCTAT</t>
  </si>
  <si>
    <t>IDT8_i7_32</t>
  </si>
  <si>
    <t>CGTTGCAA</t>
  </si>
  <si>
    <t>IDT8_i5_33</t>
  </si>
  <si>
    <t>GATTGCTC</t>
  </si>
  <si>
    <t>IDT8_i7_33</t>
  </si>
  <si>
    <t>GTGAAGTG</t>
  </si>
  <si>
    <t>IDT8_i5_37</t>
  </si>
  <si>
    <t>IDT8_i7_37</t>
  </si>
  <si>
    <t>IDT8_UDI_38</t>
  </si>
  <si>
    <t>IDT8_i5_38</t>
  </si>
  <si>
    <t>AGTGGATC</t>
  </si>
  <si>
    <t>IDT8_i7_38</t>
  </si>
  <si>
    <t>GTCATCGA</t>
  </si>
  <si>
    <t>IDT8_UDI_39</t>
  </si>
  <si>
    <t>IDT8_i5_39</t>
  </si>
  <si>
    <t>TTGGACGT</t>
  </si>
  <si>
    <t>IDT8_i7_39</t>
  </si>
  <si>
    <t>AGCACTTC</t>
  </si>
  <si>
    <t>IDT8_UDI_40</t>
  </si>
  <si>
    <t>IDT8_i5_40</t>
  </si>
  <si>
    <t>ATGACGTC</t>
  </si>
  <si>
    <t>IDT8_i7_40</t>
  </si>
  <si>
    <t>GAAGGAAG</t>
  </si>
  <si>
    <t>IDT8_UDI_41</t>
  </si>
  <si>
    <t>IDT8_i5_41</t>
  </si>
  <si>
    <t>GAAGTTGG</t>
  </si>
  <si>
    <t>IDT8_i7_41</t>
  </si>
  <si>
    <t>GTTGTTCG</t>
  </si>
  <si>
    <t>IDT8_UDI_42</t>
  </si>
  <si>
    <t>IDT8_i5_42</t>
  </si>
  <si>
    <t>CATACCAC</t>
  </si>
  <si>
    <t>IDT8_i7_42</t>
  </si>
  <si>
    <t>CGGTTGTT</t>
  </si>
  <si>
    <t>IDT8_UDI_43</t>
  </si>
  <si>
    <t>IDT8_i5_43</t>
  </si>
  <si>
    <t>CTGTTGAC</t>
  </si>
  <si>
    <t>IDT8_i7_43</t>
  </si>
  <si>
    <t>ACTGAGGT</t>
  </si>
  <si>
    <t>IDT8_UDI_51</t>
  </si>
  <si>
    <t>IDT8_i5_51</t>
  </si>
  <si>
    <t>IDT8_i7_51</t>
  </si>
  <si>
    <t>IDT8_UDI_52</t>
  </si>
  <si>
    <t>IDT8_i5_52</t>
  </si>
  <si>
    <t>GTTACGCA</t>
  </si>
  <si>
    <t>IDT8_i7_52</t>
  </si>
  <si>
    <t>ATCGCCAT</t>
  </si>
  <si>
    <t>IDT8_UDI_53</t>
  </si>
  <si>
    <t>IDT8_i5_53</t>
  </si>
  <si>
    <t>IDT8_i7_53</t>
  </si>
  <si>
    <t>IDT8_i5_54</t>
  </si>
  <si>
    <t>IDT8_i7_54</t>
  </si>
  <si>
    <t>IDT8_i5_55</t>
  </si>
  <si>
    <t>IDT8_i7_55</t>
  </si>
  <si>
    <t>IDT8_i5_56</t>
  </si>
  <si>
    <t>IDT8_i7_56</t>
  </si>
  <si>
    <t>IDT8_i5_57</t>
  </si>
  <si>
    <t>IDT8_i7_57</t>
  </si>
  <si>
    <t>IDT8_i5_58</t>
  </si>
  <si>
    <t>IDT8_i7_58</t>
  </si>
  <si>
    <t>IDT8_i5_59</t>
  </si>
  <si>
    <t>IDT8_i7_59</t>
  </si>
  <si>
    <t>IDT8_i5_90</t>
  </si>
  <si>
    <t>CGCATGAT</t>
  </si>
  <si>
    <t>IDT8_i7_90</t>
  </si>
  <si>
    <t>TCAGGCTT</t>
  </si>
  <si>
    <t>IDT8_i5_91</t>
  </si>
  <si>
    <t>TTCCAAGG</t>
  </si>
  <si>
    <t>IDT8_i7_91</t>
  </si>
  <si>
    <t>CCTTGTAG</t>
  </si>
  <si>
    <t>IDT8_i5_92</t>
  </si>
  <si>
    <t>CTTGTCGA</t>
  </si>
  <si>
    <t>IDT8_i7_92</t>
  </si>
  <si>
    <t>GAACATCG</t>
  </si>
  <si>
    <t>IDT8_i5_93</t>
  </si>
  <si>
    <t>IDT8_i7_93</t>
  </si>
  <si>
    <t>IDT8_i5_94</t>
  </si>
  <si>
    <t>TGAGCTAG</t>
  </si>
  <si>
    <t>IDT8_i7_94</t>
  </si>
  <si>
    <t>AACCGTTC</t>
  </si>
  <si>
    <t>IDT8_i5_95</t>
  </si>
  <si>
    <t>IDT8_i7_95</t>
  </si>
  <si>
    <t>IDT8_i5_96</t>
  </si>
  <si>
    <t>IDT8_i7_96</t>
  </si>
  <si>
    <t>IDT8_i5_97</t>
  </si>
  <si>
    <t>IDT8_i7_97</t>
  </si>
  <si>
    <t>IDT8_i5_98</t>
  </si>
  <si>
    <t>IDT8_i7_98</t>
  </si>
  <si>
    <t>IDT8_i5_99</t>
  </si>
  <si>
    <t>IDT8_i7_99</t>
  </si>
  <si>
    <t>IDT8_i5_100</t>
  </si>
  <si>
    <t>CGCTAGTA</t>
  </si>
  <si>
    <t>IDT8_i7_100</t>
  </si>
  <si>
    <t>CTCATCAG</t>
  </si>
  <si>
    <t>IDT8_i5_101</t>
  </si>
  <si>
    <t>TCTCTAGG</t>
  </si>
  <si>
    <t>IDT8_i7_101</t>
  </si>
  <si>
    <t>TGTACCGT</t>
  </si>
  <si>
    <t>IDT8_i5_102</t>
  </si>
  <si>
    <t>IDT8_i7_102</t>
  </si>
  <si>
    <t>i5 index
(HiSeq 3000/4000/X, NextSeq®, MiniSeq®, iSeq® systems)</t>
  </si>
  <si>
    <t>New adapters to be incorporated</t>
  </si>
  <si>
    <t>GTATTCCG</t>
  </si>
  <si>
    <t>CACCAGTT</t>
  </si>
  <si>
    <t>AATCGCTG</t>
  </si>
  <si>
    <t>AGAACCAG</t>
  </si>
  <si>
    <t>CTGTATGC</t>
  </si>
  <si>
    <t>ACCGACAA</t>
  </si>
  <si>
    <t>CCTGTCAA</t>
  </si>
  <si>
    <t>AAGACCGT</t>
  </si>
  <si>
    <t>ACTGCTTG</t>
  </si>
  <si>
    <t>TTACGTGC</t>
  </si>
  <si>
    <t>GATCTCAG</t>
  </si>
  <si>
    <t>CAACCTCT</t>
  </si>
  <si>
    <t>CATGGATC</t>
  </si>
  <si>
    <t>CGAATACG</t>
  </si>
  <si>
    <t>TCCACGTT</t>
  </si>
  <si>
    <t>TCACGATG</t>
  </si>
  <si>
    <t>IDT8_UDI_322</t>
  </si>
  <si>
    <t>IDT8_i5_322</t>
  </si>
  <si>
    <t>TAACGAGG</t>
  </si>
  <si>
    <t>CCTCGTTA</t>
  </si>
  <si>
    <t>IDT8_i7_322</t>
  </si>
  <si>
    <t>CGAGACTA</t>
  </si>
  <si>
    <t>CACGCAAT</t>
  </si>
  <si>
    <t>ATGCGTCA</t>
  </si>
  <si>
    <t>TGATCACG</t>
  </si>
  <si>
    <t>AAGCTCAC</t>
  </si>
  <si>
    <t>GTCCTTGA</t>
  </si>
  <si>
    <t>GTAAGCAC</t>
  </si>
  <si>
    <t>AACACCAC</t>
  </si>
  <si>
    <t>TAGTCAGC</t>
  </si>
  <si>
    <t>AGCCAACT</t>
  </si>
  <si>
    <t>TCAGACAC</t>
  </si>
  <si>
    <t>TATGACCG</t>
  </si>
  <si>
    <t>GTCAGTCA</t>
  </si>
  <si>
    <t>CAGGTAAG</t>
  </si>
  <si>
    <t>AGGTAGGA</t>
  </si>
  <si>
    <t>CTCGACTT</t>
  </si>
  <si>
    <t>GTGAGACT</t>
  </si>
  <si>
    <t>CATCCAAG</t>
  </si>
  <si>
    <t>TGATAGGC</t>
  </si>
  <si>
    <t>Prior adapters already incorporated</t>
  </si>
  <si>
    <t>CTGTACCA</t>
  </si>
  <si>
    <t>ACCGGTTA</t>
  </si>
  <si>
    <t>ACGAGAAC</t>
  </si>
  <si>
    <t>CTCGTTCT</t>
  </si>
  <si>
    <t>AGTCGAAG</t>
  </si>
  <si>
    <t>IDT8_UDI_15</t>
  </si>
  <si>
    <t>IDT8_i5_15</t>
  </si>
  <si>
    <t>TACGCCTT</t>
  </si>
  <si>
    <t>AAGGCGTA</t>
  </si>
  <si>
    <t>IDT8_i7_15</t>
  </si>
  <si>
    <t>AGAGTAGC</t>
  </si>
  <si>
    <t>IDT8_UDI_19</t>
  </si>
  <si>
    <t>IDT8_i5_19</t>
  </si>
  <si>
    <t>GTAGGAGT</t>
  </si>
  <si>
    <t>ACTCCTAC</t>
  </si>
  <si>
    <t>IDT8_i7_19</t>
  </si>
  <si>
    <t>CTTAGGAC</t>
  </si>
  <si>
    <t>IDT8_UDI_20</t>
  </si>
  <si>
    <t>IDT8_i5_20</t>
  </si>
  <si>
    <t>ACTAGGAG</t>
  </si>
  <si>
    <t>CTCCTAGT</t>
  </si>
  <si>
    <t>IDT8_i7_20</t>
  </si>
  <si>
    <t>GTGCCATA</t>
  </si>
  <si>
    <t>CACACATC</t>
  </si>
  <si>
    <t>AGATTGCG</t>
  </si>
  <si>
    <t>AGCTACCA</t>
  </si>
  <si>
    <t>ACATGCCA</t>
  </si>
  <si>
    <t>CTTCGCAA</t>
  </si>
  <si>
    <t>TACTGCTC</t>
  </si>
  <si>
    <t>TGAGCTGT</t>
  </si>
  <si>
    <t>ACTCGATC</t>
  </si>
  <si>
    <t>CAGTCACA</t>
  </si>
  <si>
    <t>TAGCCATG</t>
  </si>
  <si>
    <t>TCTTCGAC</t>
  </si>
  <si>
    <t>GATCAAGG</t>
  </si>
  <si>
    <t>CAGTGCTT</t>
  </si>
  <si>
    <t>CCAACGAA</t>
  </si>
  <si>
    <t>AACAGCGA</t>
  </si>
  <si>
    <t>GCTCAGTT</t>
  </si>
  <si>
    <t>ATTAGCCG</t>
  </si>
  <si>
    <t>TGTTCCGT</t>
  </si>
  <si>
    <t>ACACCTCA</t>
  </si>
  <si>
    <t>AGAAGCCT</t>
  </si>
  <si>
    <t>CCTCGAAT</t>
  </si>
  <si>
    <t>ACCTCTTC</t>
  </si>
  <si>
    <t>TTCGTACG</t>
  </si>
  <si>
    <t>TCCGATCA</t>
  </si>
  <si>
    <t>GCATAACG</t>
  </si>
  <si>
    <t>AACGCACA</t>
  </si>
  <si>
    <t>CCTTAGGT</t>
  </si>
  <si>
    <t>TAGGAGCT</t>
  </si>
  <si>
    <t>CCGATGTA</t>
  </si>
  <si>
    <t>TCAATCCG</t>
  </si>
  <si>
    <t>CGTATCTC</t>
  </si>
  <si>
    <t>GAGTAGAG</t>
  </si>
  <si>
    <t>TTACCGAC</t>
  </si>
  <si>
    <t>GTCATCGT</t>
  </si>
  <si>
    <t>AGGAACAC</t>
  </si>
  <si>
    <t>ACAACAGC</t>
  </si>
  <si>
    <t>TGCACTTG</t>
  </si>
  <si>
    <t>AAGGACCA</t>
  </si>
  <si>
    <t>ACGTATGG</t>
  </si>
  <si>
    <t>Arrived 6/2/20</t>
  </si>
  <si>
    <t>GCGCATAT</t>
  </si>
  <si>
    <t>AACAGGTG</t>
  </si>
  <si>
    <t>CGTGTGAT</t>
  </si>
  <si>
    <t>TCTTACGG</t>
  </si>
  <si>
    <t>TAACGTCG</t>
  </si>
  <si>
    <t>TCGTGCAT</t>
  </si>
  <si>
    <t>CAATCAGG</t>
  </si>
  <si>
    <t>AGCTAGTG</t>
  </si>
  <si>
    <t>CAAGTCGT</t>
  </si>
  <si>
    <t>TACACACG</t>
  </si>
  <si>
    <t>AGGTCAAC</t>
  </si>
  <si>
    <t>GATGGAGT</t>
  </si>
  <si>
    <t>CCACATTG</t>
  </si>
  <si>
    <t>GTCTGCAA</t>
  </si>
  <si>
    <t>TTGGACTG</t>
  </si>
  <si>
    <t>CTGAACGT</t>
  </si>
  <si>
    <t>CAGACGTT</t>
  </si>
  <si>
    <t>GACCGATA</t>
  </si>
  <si>
    <t>ATAGAGCG</t>
  </si>
  <si>
    <t>GAGCAATC</t>
  </si>
  <si>
    <t>AGCCTATC</t>
  </si>
  <si>
    <t>GATCCACT</t>
  </si>
  <si>
    <t>ACGTCCAA</t>
  </si>
  <si>
    <t>GACGTCAT</t>
  </si>
  <si>
    <t>CCAACTTC</t>
  </si>
  <si>
    <t>GTGGTATG</t>
  </si>
  <si>
    <t>GTCAACAG</t>
  </si>
  <si>
    <t>AACACGCT</t>
  </si>
  <si>
    <t>TGCGTAAC</t>
  </si>
  <si>
    <t>CGTCTTCA</t>
  </si>
  <si>
    <t>ACCTCAGT</t>
  </si>
  <si>
    <t>AACAACCG</t>
  </si>
  <si>
    <t>CGAACAAC</t>
  </si>
  <si>
    <t>CTTCCTTC</t>
  </si>
  <si>
    <t>GAAGTGCT</t>
  </si>
  <si>
    <t>TCGATGAC</t>
  </si>
  <si>
    <t>ATCATGCG</t>
  </si>
  <si>
    <t>CCTTGGAA</t>
  </si>
  <si>
    <t>TCGACAAG</t>
  </si>
  <si>
    <t>ATCGTCTC</t>
  </si>
  <si>
    <t>CTAGCTCA</t>
  </si>
  <si>
    <t>TCGAGAGT</t>
  </si>
  <si>
    <t>ACGATCAG</t>
  </si>
  <si>
    <t>AATGGTCG</t>
  </si>
  <si>
    <t>TCGCTATC</t>
  </si>
  <si>
    <t>CGTCCATT</t>
  </si>
  <si>
    <t>TACTAGCG</t>
  </si>
  <si>
    <t>CCTAGAGA</t>
  </si>
  <si>
    <t>CGCAATGT</t>
  </si>
  <si>
    <t>yes</t>
  </si>
  <si>
    <t>CGPLPA890P4_1</t>
  </si>
  <si>
    <t>KB</t>
  </si>
  <si>
    <t>PDF</t>
  </si>
  <si>
    <t>PACTO Test PCR1 12/9/21 (small box)</t>
  </si>
  <si>
    <t>CGPLPA892P_1</t>
  </si>
  <si>
    <t>CGPLPA894P_1</t>
  </si>
  <si>
    <t>CGPLPA894P1_1</t>
  </si>
  <si>
    <t>CGPLPA894P2_1</t>
  </si>
  <si>
    <t>B4,5,6</t>
  </si>
  <si>
    <t>CGPLPA895P_1</t>
  </si>
  <si>
    <t>CGPLPA895P1_1</t>
  </si>
  <si>
    <t>CGH17N_43</t>
  </si>
  <si>
    <t>kras mut</t>
  </si>
  <si>
    <t>Volume sent</t>
  </si>
  <si>
    <t>volume sent</t>
  </si>
  <si>
    <t>volume remaing</t>
  </si>
  <si>
    <t>ng remaining</t>
  </si>
  <si>
    <t>ddpcr reagent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</si>
</sst>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.0"/>
    <numFmt numFmtId="166" formatCode="_ * #,##0.00_ ;_ * \-#,##0.0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Euphemia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20" fillId="0" borderId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166" fontId="25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0" fontId="18" fillId="0" borderId="0" xfId="0" applyFont="1"/>
    <xf numFmtId="164" fontId="18" fillId="0" borderId="0" xfId="0" applyNumberFormat="1" applyFont="1"/>
    <xf numFmtId="0" fontId="0" fillId="34" borderId="0" xfId="0" applyFill="1"/>
    <xf numFmtId="22" fontId="0" fillId="0" borderId="0" xfId="0" applyNumberForma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 applyAlignment="1">
      <alignment vertical="center" wrapText="1"/>
    </xf>
    <xf numFmtId="165" fontId="20" fillId="0" borderId="0" xfId="42"/>
    <xf numFmtId="165" fontId="0" fillId="0" borderId="0" xfId="0" applyNumberFormat="1"/>
    <xf numFmtId="0" fontId="0" fillId="0" borderId="0" xfId="0" applyAlignment="1">
      <alignment horizontal="center" vertical="center"/>
    </xf>
    <xf numFmtId="14" fontId="22" fillId="0" borderId="0" xfId="0" applyNumberFormat="1" applyFont="1" applyAlignment="1">
      <alignment horizontal="center"/>
    </xf>
    <xf numFmtId="0" fontId="22" fillId="0" borderId="0" xfId="0" applyFont="1"/>
    <xf numFmtId="165" fontId="0" fillId="0" borderId="0" xfId="42" applyFont="1"/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vertical="center"/>
    </xf>
    <xf numFmtId="14" fontId="21" fillId="35" borderId="0" xfId="169" applyNumberFormat="1" applyFont="1" applyFill="1" applyAlignment="1">
      <alignment horizontal="right"/>
    </xf>
    <xf numFmtId="14" fontId="21" fillId="0" borderId="0" xfId="169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14" fontId="0" fillId="0" borderId="0" xfId="0" applyNumberFormat="1" applyAlignment="1">
      <alignment horizontal="center" vertical="center"/>
    </xf>
    <xf numFmtId="14" fontId="18" fillId="33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42" applyNumberFormat="1" applyFont="1"/>
    <xf numFmtId="2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33" borderId="0" xfId="0" applyNumberFormat="1" applyFill="1"/>
    <xf numFmtId="16" fontId="0" fillId="0" borderId="0" xfId="0" applyNumberFormat="1"/>
    <xf numFmtId="0" fontId="26" fillId="0" borderId="14" xfId="0" applyFont="1" applyBorder="1" applyAlignment="1">
      <alignment horizontal="right" vertical="center" wrapText="1"/>
    </xf>
    <xf numFmtId="0" fontId="26" fillId="0" borderId="10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33" borderId="15" xfId="0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0" fontId="27" fillId="0" borderId="0" xfId="178"/>
  </cellXfs>
  <cellStyles count="179">
    <cellStyle name="20 % - Markeringsfarve1 2" xfId="88" xr:uid="{00000000-0005-0000-0000-000000000000}"/>
    <cellStyle name="20 % - Markeringsfarve1 3" xfId="89" xr:uid="{00000000-0005-0000-0000-000001000000}"/>
    <cellStyle name="20 % - Markeringsfarve1 4" xfId="141" xr:uid="{00000000-0005-0000-0000-000002000000}"/>
    <cellStyle name="20 % - Markeringsfarve2 2" xfId="90" xr:uid="{00000000-0005-0000-0000-000003000000}"/>
    <cellStyle name="20 % - Markeringsfarve2 3" xfId="91" xr:uid="{00000000-0005-0000-0000-000004000000}"/>
    <cellStyle name="20 % - Markeringsfarve2 4" xfId="143" xr:uid="{00000000-0005-0000-0000-000005000000}"/>
    <cellStyle name="20 % - Markeringsfarve3 2" xfId="92" xr:uid="{00000000-0005-0000-0000-000006000000}"/>
    <cellStyle name="20 % - Markeringsfarve3 3" xfId="93" xr:uid="{00000000-0005-0000-0000-000007000000}"/>
    <cellStyle name="20 % - Markeringsfarve3 4" xfId="145" xr:uid="{00000000-0005-0000-0000-000008000000}"/>
    <cellStyle name="20 % - Markeringsfarve4 2" xfId="94" xr:uid="{00000000-0005-0000-0000-000009000000}"/>
    <cellStyle name="20 % - Markeringsfarve4 3" xfId="95" xr:uid="{00000000-0005-0000-0000-00000A000000}"/>
    <cellStyle name="20 % - Markeringsfarve4 4" xfId="147" xr:uid="{00000000-0005-0000-0000-00000B000000}"/>
    <cellStyle name="20 % - Markeringsfarve5 2" xfId="96" xr:uid="{00000000-0005-0000-0000-00000C000000}"/>
    <cellStyle name="20 % - Markeringsfarve5 3" xfId="97" xr:uid="{00000000-0005-0000-0000-00000D000000}"/>
    <cellStyle name="20 % - Markeringsfarve5 4" xfId="149" xr:uid="{00000000-0005-0000-0000-00000E000000}"/>
    <cellStyle name="20 % - Markeringsfarve6 2" xfId="98" xr:uid="{00000000-0005-0000-0000-00000F000000}"/>
    <cellStyle name="20 % - Markeringsfarve6 3" xfId="99" xr:uid="{00000000-0005-0000-0000-000010000000}"/>
    <cellStyle name="20 % - Markeringsfarve6 4" xfId="151" xr:uid="{00000000-0005-0000-0000-000011000000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 % - Markeringsfarve1 2" xfId="100" xr:uid="{00000000-0005-0000-0000-000018000000}"/>
    <cellStyle name="40 % - Markeringsfarve1 3" xfId="101" xr:uid="{00000000-0005-0000-0000-000019000000}"/>
    <cellStyle name="40 % - Markeringsfarve1 4" xfId="142" xr:uid="{00000000-0005-0000-0000-00001A000000}"/>
    <cellStyle name="40 % - Markeringsfarve2 2" xfId="102" xr:uid="{00000000-0005-0000-0000-00001B000000}"/>
    <cellStyle name="40 % - Markeringsfarve2 3" xfId="103" xr:uid="{00000000-0005-0000-0000-00001C000000}"/>
    <cellStyle name="40 % - Markeringsfarve2 4" xfId="144" xr:uid="{00000000-0005-0000-0000-00001D000000}"/>
    <cellStyle name="40 % - Markeringsfarve3 2" xfId="104" xr:uid="{00000000-0005-0000-0000-00001E000000}"/>
    <cellStyle name="40 % - Markeringsfarve3 3" xfId="105" xr:uid="{00000000-0005-0000-0000-00001F000000}"/>
    <cellStyle name="40 % - Markeringsfarve3 4" xfId="146" xr:uid="{00000000-0005-0000-0000-000020000000}"/>
    <cellStyle name="40 % - Markeringsfarve4 2" xfId="106" xr:uid="{00000000-0005-0000-0000-000021000000}"/>
    <cellStyle name="40 % - Markeringsfarve4 3" xfId="107" xr:uid="{00000000-0005-0000-0000-000022000000}"/>
    <cellStyle name="40 % - Markeringsfarve4 4" xfId="148" xr:uid="{00000000-0005-0000-0000-000023000000}"/>
    <cellStyle name="40 % - Markeringsfarve5 2" xfId="108" xr:uid="{00000000-0005-0000-0000-000024000000}"/>
    <cellStyle name="40 % - Markeringsfarve5 3" xfId="109" xr:uid="{00000000-0005-0000-0000-000025000000}"/>
    <cellStyle name="40 % - Markeringsfarve5 4" xfId="150" xr:uid="{00000000-0005-0000-0000-000026000000}"/>
    <cellStyle name="40 % - Markeringsfarve6 2" xfId="110" xr:uid="{00000000-0005-0000-0000-000027000000}"/>
    <cellStyle name="40 % - Markeringsfarve6 3" xfId="111" xr:uid="{00000000-0005-0000-0000-000028000000}"/>
    <cellStyle name="40 % - Markeringsfarve6 4" xfId="152" xr:uid="{00000000-0005-0000-0000-000029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5" xr:uid="{00000000-0005-0000-0000-000031000000}"/>
    <cellStyle name="60% - Accent2" xfId="25" builtinId="36" customBuiltin="1"/>
    <cellStyle name="60% - Accent2 2" xfId="46" xr:uid="{00000000-0005-0000-0000-000033000000}"/>
    <cellStyle name="60% - Accent3" xfId="29" builtinId="40" customBuiltin="1"/>
    <cellStyle name="60% - Accent3 2" xfId="47" xr:uid="{00000000-0005-0000-0000-000035000000}"/>
    <cellStyle name="60% - Accent4" xfId="33" builtinId="44" customBuiltin="1"/>
    <cellStyle name="60% - Accent4 2" xfId="48" xr:uid="{00000000-0005-0000-0000-000037000000}"/>
    <cellStyle name="60% - Accent5" xfId="37" builtinId="48" customBuiltin="1"/>
    <cellStyle name="60% - Accent5 2" xfId="49" xr:uid="{00000000-0005-0000-0000-000039000000}"/>
    <cellStyle name="60% - Accent6" xfId="41" builtinId="52" customBuiltin="1"/>
    <cellStyle name="60% - Accent6 2" xfId="50" xr:uid="{00000000-0005-0000-0000-00003B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emærk! 2" xfId="112" xr:uid="{00000000-0005-0000-0000-000043000000}"/>
    <cellStyle name="Bemærk! 2 2" xfId="113" xr:uid="{00000000-0005-0000-0000-000044000000}"/>
    <cellStyle name="Bemærk! 2 3" xfId="114" xr:uid="{00000000-0005-0000-0000-000045000000}"/>
    <cellStyle name="Bemærk! 2 4" xfId="154" xr:uid="{00000000-0005-0000-0000-000046000000}"/>
    <cellStyle name="Bemærk! 3" xfId="115" xr:uid="{00000000-0005-0000-0000-000047000000}"/>
    <cellStyle name="Bemærk! 3 2" xfId="116" xr:uid="{00000000-0005-0000-0000-000048000000}"/>
    <cellStyle name="Bemærk! 3 3" xfId="117" xr:uid="{00000000-0005-0000-0000-000049000000}"/>
    <cellStyle name="Bemærk! 3 4" xfId="155" xr:uid="{00000000-0005-0000-0000-00004A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78" builtinId="8"/>
    <cellStyle name="Input" xfId="9" builtinId="20" customBuiltin="1"/>
    <cellStyle name="Komma 2" xfId="80" xr:uid="{00000000-0005-0000-0000-000054000000}"/>
    <cellStyle name="Komma 2 2" xfId="170" xr:uid="{00000000-0005-0000-0000-000055000000}"/>
    <cellStyle name="Linked Cell" xfId="12" builtinId="24" customBuiltin="1"/>
    <cellStyle name="Neutral" xfId="8" builtinId="28" customBuiltin="1"/>
    <cellStyle name="Neutral 2" xfId="44" xr:uid="{00000000-0005-0000-0000-000058000000}"/>
    <cellStyle name="Normal" xfId="0" builtinId="0"/>
    <cellStyle name="Normal 10" xfId="82" xr:uid="{00000000-0005-0000-0000-00005A000000}"/>
    <cellStyle name="Normal 10 2" xfId="173" xr:uid="{00000000-0005-0000-0000-00005B000000}"/>
    <cellStyle name="Normal 11" xfId="51" xr:uid="{00000000-0005-0000-0000-00005C000000}"/>
    <cellStyle name="Normal 11 2" xfId="169" xr:uid="{00000000-0005-0000-0000-00005D000000}"/>
    <cellStyle name="Normal 14" xfId="171" xr:uid="{00000000-0005-0000-0000-00005E000000}"/>
    <cellStyle name="Normal 2" xfId="42" xr:uid="{00000000-0005-0000-0000-00005F000000}"/>
    <cellStyle name="Normal 2 2" xfId="53" xr:uid="{00000000-0005-0000-0000-000060000000}"/>
    <cellStyle name="Normal 2 2 2" xfId="58" xr:uid="{00000000-0005-0000-0000-000061000000}"/>
    <cellStyle name="Normal 2 2 2 2" xfId="162" xr:uid="{00000000-0005-0000-0000-000062000000}"/>
    <cellStyle name="Normal 2 2 3" xfId="118" xr:uid="{00000000-0005-0000-0000-000063000000}"/>
    <cellStyle name="Normal 2 3" xfId="54" xr:uid="{00000000-0005-0000-0000-000064000000}"/>
    <cellStyle name="Normal 2 3 2" xfId="59" xr:uid="{00000000-0005-0000-0000-000065000000}"/>
    <cellStyle name="Normal 2 3 2 2" xfId="62" xr:uid="{00000000-0005-0000-0000-000066000000}"/>
    <cellStyle name="Normal 2 3 2 2 2" xfId="76" xr:uid="{00000000-0005-0000-0000-000067000000}"/>
    <cellStyle name="Normal 2 3 2 2 3" xfId="165" xr:uid="{00000000-0005-0000-0000-000068000000}"/>
    <cellStyle name="Normal 2 3 2 2 3 2" xfId="174" xr:uid="{00000000-0005-0000-0000-000069000000}"/>
    <cellStyle name="Normal 2 3 2 2 4" xfId="85" xr:uid="{00000000-0005-0000-0000-00006A000000}"/>
    <cellStyle name="Normal 2 3 2 3" xfId="55" xr:uid="{00000000-0005-0000-0000-00006B000000}"/>
    <cellStyle name="Normal 2 3 2 3 2" xfId="61" xr:uid="{00000000-0005-0000-0000-00006C000000}"/>
    <cellStyle name="Normal 2 3 2 3 3" xfId="66" xr:uid="{00000000-0005-0000-0000-00006D000000}"/>
    <cellStyle name="Normal 2 3 2 3 3 2" xfId="167" xr:uid="{00000000-0005-0000-0000-00006E000000}"/>
    <cellStyle name="Normal 2 3 2 3 3 3" xfId="176" xr:uid="{00000000-0005-0000-0000-00006F000000}"/>
    <cellStyle name="Normal 2 3 2 3 4" xfId="69" xr:uid="{00000000-0005-0000-0000-000070000000}"/>
    <cellStyle name="Normal 2 3 2 3 5" xfId="72" xr:uid="{00000000-0005-0000-0000-000071000000}"/>
    <cellStyle name="Normal 2 3 2 3 6" xfId="75" xr:uid="{00000000-0005-0000-0000-000072000000}"/>
    <cellStyle name="Normal 2 3 2 3 7" xfId="84" xr:uid="{00000000-0005-0000-0000-000073000000}"/>
    <cellStyle name="Normal 2 3 2 4" xfId="79" xr:uid="{00000000-0005-0000-0000-000074000000}"/>
    <cellStyle name="Normal 2 3 2 4 2" xfId="163" xr:uid="{00000000-0005-0000-0000-000075000000}"/>
    <cellStyle name="Normal 2 3 2 4 3" xfId="168" xr:uid="{00000000-0005-0000-0000-000076000000}"/>
    <cellStyle name="Normal 2 3 2 4 3 10 2" xfId="172" xr:uid="{00000000-0005-0000-0000-000077000000}"/>
    <cellStyle name="Normal 2 3 2 4 3 2" xfId="177" xr:uid="{00000000-0005-0000-0000-000078000000}"/>
    <cellStyle name="Normal 2 3 2 5" xfId="119" xr:uid="{00000000-0005-0000-0000-000079000000}"/>
    <cellStyle name="Normal 2 3 3" xfId="60" xr:uid="{00000000-0005-0000-0000-00007A000000}"/>
    <cellStyle name="Normal 2 3 3 2" xfId="120" xr:uid="{00000000-0005-0000-0000-00007B000000}"/>
    <cellStyle name="Normal 2 3 4" xfId="65" xr:uid="{00000000-0005-0000-0000-00007C000000}"/>
    <cellStyle name="Normal 2 3 4 2" xfId="121" xr:uid="{00000000-0005-0000-0000-00007D000000}"/>
    <cellStyle name="Normal 2 3 5" xfId="68" xr:uid="{00000000-0005-0000-0000-00007E000000}"/>
    <cellStyle name="Normal 2 3 5 2" xfId="159" xr:uid="{00000000-0005-0000-0000-00007F000000}"/>
    <cellStyle name="Normal 2 3 6" xfId="71" xr:uid="{00000000-0005-0000-0000-000080000000}"/>
    <cellStyle name="Normal 2 3 7" xfId="74" xr:uid="{00000000-0005-0000-0000-000081000000}"/>
    <cellStyle name="Normal 2 3 8" xfId="83" xr:uid="{00000000-0005-0000-0000-000082000000}"/>
    <cellStyle name="Normal 2 4" xfId="122" xr:uid="{00000000-0005-0000-0000-000083000000}"/>
    <cellStyle name="Normal 2 4 2" xfId="156" xr:uid="{00000000-0005-0000-0000-000084000000}"/>
    <cellStyle name="Normal 2 5" xfId="123" xr:uid="{00000000-0005-0000-0000-000085000000}"/>
    <cellStyle name="Normal 2 5 2" xfId="161" xr:uid="{00000000-0005-0000-0000-000086000000}"/>
    <cellStyle name="Normal 2 6" xfId="124" xr:uid="{00000000-0005-0000-0000-000087000000}"/>
    <cellStyle name="Normal 2 7" xfId="125" xr:uid="{00000000-0005-0000-0000-000088000000}"/>
    <cellStyle name="Normal 2 8" xfId="139" xr:uid="{00000000-0005-0000-0000-000089000000}"/>
    <cellStyle name="Normal 2 9" xfId="52" xr:uid="{00000000-0005-0000-0000-00008A000000}"/>
    <cellStyle name="Normal 3" xfId="57" xr:uid="{00000000-0005-0000-0000-00008B000000}"/>
    <cellStyle name="Normal 3 2" xfId="127" xr:uid="{00000000-0005-0000-0000-00008C000000}"/>
    <cellStyle name="Normal 3 2 2" xfId="160" xr:uid="{00000000-0005-0000-0000-00008D000000}"/>
    <cellStyle name="Normal 3 3" xfId="128" xr:uid="{00000000-0005-0000-0000-00008E000000}"/>
    <cellStyle name="Normal 3 3 2" xfId="129" xr:uid="{00000000-0005-0000-0000-00008F000000}"/>
    <cellStyle name="Normal 3 3 3" xfId="157" xr:uid="{00000000-0005-0000-0000-000090000000}"/>
    <cellStyle name="Normal 3 4" xfId="130" xr:uid="{00000000-0005-0000-0000-000091000000}"/>
    <cellStyle name="Normal 3 5" xfId="140" xr:uid="{00000000-0005-0000-0000-000092000000}"/>
    <cellStyle name="Normal 3 6" xfId="126" xr:uid="{00000000-0005-0000-0000-000093000000}"/>
    <cellStyle name="Normal 4" xfId="56" xr:uid="{00000000-0005-0000-0000-000094000000}"/>
    <cellStyle name="Normal 4 2" xfId="132" xr:uid="{00000000-0005-0000-0000-000095000000}"/>
    <cellStyle name="Normal 4 3" xfId="133" xr:uid="{00000000-0005-0000-0000-000096000000}"/>
    <cellStyle name="Normal 4 4" xfId="158" xr:uid="{00000000-0005-0000-0000-000097000000}"/>
    <cellStyle name="Normal 4 5" xfId="131" xr:uid="{00000000-0005-0000-0000-000098000000}"/>
    <cellStyle name="Normal 5" xfId="67" xr:uid="{00000000-0005-0000-0000-000099000000}"/>
    <cellStyle name="Normal 5 2" xfId="153" xr:uid="{00000000-0005-0000-0000-00009A000000}"/>
    <cellStyle name="Normal 5 3" xfId="134" xr:uid="{00000000-0005-0000-0000-00009B000000}"/>
    <cellStyle name="Normal 6" xfId="70" xr:uid="{00000000-0005-0000-0000-00009C000000}"/>
    <cellStyle name="Normal 6 2" xfId="136" xr:uid="{00000000-0005-0000-0000-00009D000000}"/>
    <cellStyle name="Normal 6 3" xfId="137" xr:uid="{00000000-0005-0000-0000-00009E000000}"/>
    <cellStyle name="Normal 6 4" xfId="164" xr:uid="{00000000-0005-0000-0000-00009F000000}"/>
    <cellStyle name="Normal 6 5" xfId="135" xr:uid="{00000000-0005-0000-0000-0000A0000000}"/>
    <cellStyle name="Normal 6 6" xfId="81" xr:uid="{00000000-0005-0000-0000-0000A1000000}"/>
    <cellStyle name="Normal 7" xfId="73" xr:uid="{00000000-0005-0000-0000-0000A2000000}"/>
    <cellStyle name="Normal 7 2" xfId="138" xr:uid="{00000000-0005-0000-0000-0000A3000000}"/>
    <cellStyle name="Normal 7 3 2" xfId="175" xr:uid="{00000000-0005-0000-0000-0000A4000000}"/>
    <cellStyle name="Normal 8" xfId="63" xr:uid="{00000000-0005-0000-0000-0000A5000000}"/>
    <cellStyle name="Normal 8 2" xfId="77" xr:uid="{00000000-0005-0000-0000-0000A6000000}"/>
    <cellStyle name="Normal 8 3" xfId="166" xr:uid="{00000000-0005-0000-0000-0000A7000000}"/>
    <cellStyle name="Normal 8 4" xfId="86" xr:uid="{00000000-0005-0000-0000-0000A8000000}"/>
    <cellStyle name="Normal 9" xfId="64" xr:uid="{00000000-0005-0000-0000-0000A9000000}"/>
    <cellStyle name="Normal 9 2" xfId="78" xr:uid="{00000000-0005-0000-0000-0000AA000000}"/>
    <cellStyle name="Normal 9 3" xfId="87" xr:uid="{00000000-0005-0000-0000-0000AB000000}"/>
    <cellStyle name="Note" xfId="15" builtinId="10" customBuiltin="1"/>
    <cellStyle name="Output" xfId="10" builtinId="21" customBuiltin="1"/>
    <cellStyle name="Title" xfId="1" builtinId="15" customBuiltin="1"/>
    <cellStyle name="Title 2" xfId="43" xr:uid="{00000000-0005-0000-0000-0000AF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onc-velculesculab$/Plasma/Pancreas%20Plasma/PACTO/old%20databases/FoundationMAFfromPAC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1">
          <cell r="B1" t="str">
            <v>PACTO ID</v>
          </cell>
          <cell r="C1" t="str">
            <v>Note</v>
          </cell>
          <cell r="D1" t="str">
            <v>Tumor Fraction</v>
          </cell>
          <cell r="E1" t="str">
            <v>Blood TMB</v>
          </cell>
          <cell r="F1" t="str">
            <v>Kras mut</v>
          </cell>
          <cell r="G1" t="str">
            <v>Kras</v>
          </cell>
        </row>
        <row r="2">
          <cell r="B2">
            <v>65</v>
          </cell>
          <cell r="C2" t="str">
            <v>x</v>
          </cell>
          <cell r="F2" t="str">
            <v>G12R</v>
          </cell>
          <cell r="G2">
            <v>7.6</v>
          </cell>
        </row>
        <row r="3">
          <cell r="B3">
            <v>66</v>
          </cell>
          <cell r="C3" t="str">
            <v>x</v>
          </cell>
          <cell r="F3" t="str">
            <v>G12D</v>
          </cell>
          <cell r="G3">
            <v>0.45</v>
          </cell>
        </row>
        <row r="4">
          <cell r="B4">
            <v>68</v>
          </cell>
          <cell r="C4" t="str">
            <v>x</v>
          </cell>
          <cell r="F4" t="str">
            <v>G12V</v>
          </cell>
          <cell r="G4">
            <v>35.6</v>
          </cell>
        </row>
        <row r="5">
          <cell r="B5">
            <v>69</v>
          </cell>
          <cell r="C5" t="str">
            <v>failed</v>
          </cell>
        </row>
        <row r="6">
          <cell r="B6">
            <v>70</v>
          </cell>
          <cell r="C6" t="str">
            <v>x</v>
          </cell>
          <cell r="G6">
            <v>0</v>
          </cell>
        </row>
        <row r="7">
          <cell r="B7">
            <v>71</v>
          </cell>
          <cell r="C7" t="str">
            <v>x</v>
          </cell>
          <cell r="F7" t="str">
            <v>G12D</v>
          </cell>
          <cell r="G7">
            <v>3.8</v>
          </cell>
        </row>
        <row r="8">
          <cell r="B8">
            <v>72</v>
          </cell>
          <cell r="C8" t="str">
            <v>x</v>
          </cell>
          <cell r="F8" t="str">
            <v>G12R</v>
          </cell>
          <cell r="G8">
            <v>18.399999999999999</v>
          </cell>
        </row>
        <row r="9">
          <cell r="B9">
            <v>74</v>
          </cell>
          <cell r="C9" t="str">
            <v>x</v>
          </cell>
          <cell r="G9">
            <v>0</v>
          </cell>
        </row>
        <row r="10">
          <cell r="B10">
            <v>73</v>
          </cell>
          <cell r="C10" t="str">
            <v>failed x 2, DK1308201821 failed</v>
          </cell>
        </row>
        <row r="11">
          <cell r="B11">
            <v>60</v>
          </cell>
          <cell r="C11" t="str">
            <v>x</v>
          </cell>
          <cell r="G11">
            <v>0</v>
          </cell>
        </row>
        <row r="12">
          <cell r="B12">
            <v>75</v>
          </cell>
          <cell r="C12" t="str">
            <v>x</v>
          </cell>
          <cell r="F12" t="str">
            <v>G12D</v>
          </cell>
          <cell r="G12">
            <v>12.7</v>
          </cell>
        </row>
        <row r="13">
          <cell r="B13">
            <v>76</v>
          </cell>
          <cell r="C13" t="str">
            <v>x</v>
          </cell>
          <cell r="G13">
            <v>0</v>
          </cell>
        </row>
        <row r="14">
          <cell r="B14">
            <v>78</v>
          </cell>
          <cell r="C14" t="str">
            <v>x</v>
          </cell>
          <cell r="F14" t="str">
            <v>G12D</v>
          </cell>
          <cell r="G14">
            <v>11.1</v>
          </cell>
        </row>
        <row r="15">
          <cell r="B15">
            <v>77</v>
          </cell>
          <cell r="C15" t="str">
            <v>x</v>
          </cell>
          <cell r="G15">
            <v>0</v>
          </cell>
        </row>
        <row r="16">
          <cell r="B16">
            <v>79</v>
          </cell>
          <cell r="C16" t="str">
            <v>x</v>
          </cell>
          <cell r="F16" t="str">
            <v>G12C</v>
          </cell>
          <cell r="G16">
            <v>2</v>
          </cell>
        </row>
        <row r="17">
          <cell r="B17">
            <v>80</v>
          </cell>
          <cell r="G17">
            <v>0</v>
          </cell>
        </row>
        <row r="18">
          <cell r="B18">
            <v>73</v>
          </cell>
          <cell r="C18" t="str">
            <v>failed x 2, DK1308201811 failed</v>
          </cell>
        </row>
        <row r="19">
          <cell r="B19">
            <v>81</v>
          </cell>
          <cell r="C19" t="str">
            <v>x</v>
          </cell>
          <cell r="F19" t="str">
            <v>G12V</v>
          </cell>
          <cell r="G19">
            <v>70</v>
          </cell>
        </row>
        <row r="20">
          <cell r="B20">
            <v>82</v>
          </cell>
          <cell r="C20" t="str">
            <v>x</v>
          </cell>
          <cell r="F20" t="str">
            <v>G12V</v>
          </cell>
          <cell r="G20">
            <v>2.2000000000000002</v>
          </cell>
        </row>
        <row r="21">
          <cell r="B21">
            <v>17</v>
          </cell>
          <cell r="C21" t="str">
            <v>x</v>
          </cell>
          <cell r="F21" t="str">
            <v>Q61K</v>
          </cell>
          <cell r="G21">
            <v>0.47</v>
          </cell>
        </row>
        <row r="22">
          <cell r="B22">
            <v>83</v>
          </cell>
          <cell r="C22" t="str">
            <v>x</v>
          </cell>
          <cell r="G22">
            <v>0</v>
          </cell>
        </row>
        <row r="23">
          <cell r="B23">
            <v>84</v>
          </cell>
          <cell r="C23" t="str">
            <v>x</v>
          </cell>
          <cell r="G23">
            <v>0</v>
          </cell>
        </row>
        <row r="24">
          <cell r="B24">
            <v>85</v>
          </cell>
          <cell r="C24" t="str">
            <v>x</v>
          </cell>
          <cell r="F24" t="str">
            <v>G12R</v>
          </cell>
          <cell r="G24">
            <v>28.7</v>
          </cell>
        </row>
        <row r="25">
          <cell r="B25">
            <v>86</v>
          </cell>
          <cell r="C25" t="str">
            <v>x</v>
          </cell>
          <cell r="F25" t="str">
            <v>G12R</v>
          </cell>
          <cell r="G25">
            <v>2.5</v>
          </cell>
        </row>
        <row r="26">
          <cell r="B26">
            <v>87</v>
          </cell>
          <cell r="C26" t="str">
            <v>x</v>
          </cell>
          <cell r="F26" t="str">
            <v>G12V</v>
          </cell>
          <cell r="G26">
            <v>2.1</v>
          </cell>
        </row>
        <row r="27">
          <cell r="B27">
            <v>88</v>
          </cell>
          <cell r="C27" t="str">
            <v xml:space="preserve">failed </v>
          </cell>
        </row>
        <row r="28">
          <cell r="B28">
            <v>89</v>
          </cell>
          <cell r="C28" t="str">
            <v>x</v>
          </cell>
          <cell r="G28">
            <v>0</v>
          </cell>
        </row>
        <row r="29">
          <cell r="B29">
            <v>90</v>
          </cell>
          <cell r="C29" t="str">
            <v>failed</v>
          </cell>
        </row>
        <row r="30">
          <cell r="B30">
            <v>91</v>
          </cell>
          <cell r="C30" t="str">
            <v>failed</v>
          </cell>
        </row>
        <row r="31">
          <cell r="B31">
            <v>92</v>
          </cell>
          <cell r="C31" t="str">
            <v>x</v>
          </cell>
          <cell r="F31" t="str">
            <v>G12D</v>
          </cell>
          <cell r="G31">
            <v>0.2</v>
          </cell>
        </row>
        <row r="32">
          <cell r="B32">
            <v>96</v>
          </cell>
          <cell r="C32" t="str">
            <v>x</v>
          </cell>
          <cell r="F32" t="str">
            <v>G12D</v>
          </cell>
          <cell r="G32">
            <v>11.3</v>
          </cell>
        </row>
        <row r="33">
          <cell r="B33">
            <v>93</v>
          </cell>
          <cell r="C33" t="str">
            <v>x</v>
          </cell>
          <cell r="F33" t="str">
            <v>G12D</v>
          </cell>
          <cell r="G33">
            <v>0.96</v>
          </cell>
        </row>
        <row r="34">
          <cell r="B34">
            <v>94</v>
          </cell>
          <cell r="C34" t="str">
            <v>failed</v>
          </cell>
        </row>
        <row r="35">
          <cell r="B35">
            <v>95</v>
          </cell>
          <cell r="C35" t="str">
            <v>x</v>
          </cell>
          <cell r="F35" t="str">
            <v>K180DEL,G12V</v>
          </cell>
          <cell r="G35">
            <v>46.9</v>
          </cell>
        </row>
        <row r="36">
          <cell r="B36">
            <v>97</v>
          </cell>
          <cell r="C36" t="str">
            <v>x</v>
          </cell>
          <cell r="F36" t="str">
            <v>G12D</v>
          </cell>
          <cell r="G36">
            <v>5.8</v>
          </cell>
        </row>
        <row r="37">
          <cell r="B37">
            <v>99</v>
          </cell>
          <cell r="C37" t="str">
            <v>x</v>
          </cell>
          <cell r="F37" t="str">
            <v>G12D</v>
          </cell>
          <cell r="G37">
            <v>26.4</v>
          </cell>
        </row>
        <row r="38">
          <cell r="B38">
            <v>100</v>
          </cell>
          <cell r="C38" t="str">
            <v>x</v>
          </cell>
          <cell r="G38">
            <v>0</v>
          </cell>
        </row>
        <row r="39">
          <cell r="B39">
            <v>101</v>
          </cell>
          <cell r="C39" t="str">
            <v>x</v>
          </cell>
          <cell r="F39" t="str">
            <v>G12D</v>
          </cell>
          <cell r="G39">
            <v>3.2</v>
          </cell>
        </row>
        <row r="40">
          <cell r="B40">
            <v>102</v>
          </cell>
          <cell r="C40" t="str">
            <v>x</v>
          </cell>
          <cell r="F40" t="str">
            <v>G12D</v>
          </cell>
          <cell r="G40">
            <v>0.34</v>
          </cell>
        </row>
        <row r="41">
          <cell r="B41">
            <v>103</v>
          </cell>
          <cell r="C41" t="str">
            <v>x</v>
          </cell>
          <cell r="F41" t="str">
            <v>G12D</v>
          </cell>
          <cell r="G41">
            <v>12.5</v>
          </cell>
        </row>
        <row r="42">
          <cell r="B42">
            <v>105</v>
          </cell>
          <cell r="C42" t="str">
            <v>x</v>
          </cell>
          <cell r="F42" t="str">
            <v>G12V</v>
          </cell>
          <cell r="G42">
            <v>0.14000000000000001</v>
          </cell>
        </row>
        <row r="43">
          <cell r="B43">
            <v>107</v>
          </cell>
          <cell r="C43" t="str">
            <v>x</v>
          </cell>
          <cell r="F43" t="str">
            <v>G12D</v>
          </cell>
          <cell r="G43">
            <v>11.2</v>
          </cell>
        </row>
        <row r="44">
          <cell r="B44">
            <v>106</v>
          </cell>
          <cell r="C44" t="str">
            <v>x</v>
          </cell>
          <cell r="F44" t="str">
            <v>G12D</v>
          </cell>
          <cell r="G44">
            <v>14.8</v>
          </cell>
        </row>
        <row r="45">
          <cell r="B45">
            <v>108</v>
          </cell>
          <cell r="C45" t="str">
            <v>x</v>
          </cell>
          <cell r="F45" t="str">
            <v>G12D</v>
          </cell>
          <cell r="G45">
            <v>5.8</v>
          </cell>
        </row>
        <row r="46">
          <cell r="B46">
            <v>109</v>
          </cell>
          <cell r="C46" t="str">
            <v>x</v>
          </cell>
          <cell r="F46" t="str">
            <v>G12D</v>
          </cell>
          <cell r="G46">
            <v>25.2</v>
          </cell>
        </row>
        <row r="47">
          <cell r="B47">
            <v>110</v>
          </cell>
          <cell r="C47" t="str">
            <v>x</v>
          </cell>
          <cell r="F47" t="str">
            <v>G12V</v>
          </cell>
          <cell r="G47">
            <v>19.3</v>
          </cell>
        </row>
        <row r="48">
          <cell r="B48">
            <v>111</v>
          </cell>
          <cell r="C48" t="str">
            <v>x</v>
          </cell>
          <cell r="F48" t="str">
            <v>G12D</v>
          </cell>
          <cell r="G48">
            <v>0.3</v>
          </cell>
        </row>
        <row r="49">
          <cell r="B49">
            <v>112</v>
          </cell>
          <cell r="C49" t="str">
            <v>x</v>
          </cell>
          <cell r="F49" t="str">
            <v>G12V</v>
          </cell>
          <cell r="G49">
            <v>37.4</v>
          </cell>
        </row>
        <row r="50">
          <cell r="B50">
            <v>114</v>
          </cell>
          <cell r="C50" t="str">
            <v>x</v>
          </cell>
          <cell r="F50" t="str">
            <v>G12D</v>
          </cell>
          <cell r="G50">
            <v>6.2</v>
          </cell>
        </row>
        <row r="51">
          <cell r="B51">
            <v>113</v>
          </cell>
          <cell r="C51" t="str">
            <v>x</v>
          </cell>
          <cell r="F51" t="str">
            <v>G12D</v>
          </cell>
          <cell r="G51">
            <v>0.22</v>
          </cell>
        </row>
        <row r="52">
          <cell r="B52">
            <v>115</v>
          </cell>
          <cell r="C52" t="str">
            <v>x</v>
          </cell>
          <cell r="F52" t="str">
            <v>G12R</v>
          </cell>
          <cell r="G52">
            <v>14.3</v>
          </cell>
        </row>
        <row r="53">
          <cell r="B53">
            <v>117</v>
          </cell>
          <cell r="C53" t="str">
            <v>x</v>
          </cell>
          <cell r="F53" t="str">
            <v>G12V</v>
          </cell>
          <cell r="G53">
            <v>0.25</v>
          </cell>
        </row>
        <row r="54">
          <cell r="B54">
            <v>116</v>
          </cell>
          <cell r="C54" t="str">
            <v>x</v>
          </cell>
          <cell r="F54" t="str">
            <v>G12D</v>
          </cell>
          <cell r="G54">
            <v>17</v>
          </cell>
        </row>
        <row r="55">
          <cell r="B55">
            <v>118</v>
          </cell>
          <cell r="C55" t="str">
            <v>x</v>
          </cell>
          <cell r="G55">
            <v>0</v>
          </cell>
        </row>
        <row r="56">
          <cell r="B56">
            <v>119</v>
          </cell>
          <cell r="C56" t="str">
            <v>x</v>
          </cell>
          <cell r="F56" t="str">
            <v>G12D</v>
          </cell>
          <cell r="G56">
            <v>16.3</v>
          </cell>
        </row>
        <row r="57">
          <cell r="B57">
            <v>120</v>
          </cell>
          <cell r="C57" t="str">
            <v>x</v>
          </cell>
          <cell r="F57" t="str">
            <v>K147N,AMP</v>
          </cell>
          <cell r="G57">
            <v>89.1</v>
          </cell>
        </row>
        <row r="58">
          <cell r="B58">
            <v>121</v>
          </cell>
          <cell r="C58" t="str">
            <v>x</v>
          </cell>
          <cell r="F58" t="str">
            <v>G12D</v>
          </cell>
          <cell r="G58">
            <v>16.899999999999999</v>
          </cell>
        </row>
        <row r="59">
          <cell r="B59">
            <v>122</v>
          </cell>
          <cell r="C59" t="str">
            <v>x</v>
          </cell>
          <cell r="F59" t="str">
            <v>G12V</v>
          </cell>
          <cell r="G59">
            <v>2.1</v>
          </cell>
        </row>
        <row r="60">
          <cell r="B60">
            <v>123</v>
          </cell>
          <cell r="C60" t="str">
            <v>x</v>
          </cell>
          <cell r="F60" t="str">
            <v>G12V</v>
          </cell>
          <cell r="G60">
            <v>39.6</v>
          </cell>
        </row>
        <row r="61">
          <cell r="B61">
            <v>124</v>
          </cell>
          <cell r="C61" t="str">
            <v>failed</v>
          </cell>
        </row>
        <row r="62">
          <cell r="B62">
            <v>125</v>
          </cell>
          <cell r="C62" t="str">
            <v>x</v>
          </cell>
          <cell r="E62">
            <v>3</v>
          </cell>
          <cell r="G62">
            <v>0</v>
          </cell>
        </row>
        <row r="63">
          <cell r="B63">
            <v>126</v>
          </cell>
          <cell r="C63" t="str">
            <v>x</v>
          </cell>
          <cell r="E63">
            <v>0</v>
          </cell>
          <cell r="G63">
            <v>0</v>
          </cell>
        </row>
        <row r="64">
          <cell r="B64">
            <v>127</v>
          </cell>
          <cell r="C64" t="str">
            <v>x</v>
          </cell>
          <cell r="G64">
            <v>0</v>
          </cell>
        </row>
        <row r="65">
          <cell r="B65">
            <v>128</v>
          </cell>
          <cell r="C65" t="str">
            <v>x</v>
          </cell>
          <cell r="D65">
            <v>14</v>
          </cell>
          <cell r="E65">
            <v>6</v>
          </cell>
          <cell r="F65" t="str">
            <v>G12D</v>
          </cell>
          <cell r="G65">
            <v>32.4</v>
          </cell>
        </row>
        <row r="66">
          <cell r="B66">
            <v>129</v>
          </cell>
          <cell r="C66" t="str">
            <v>x</v>
          </cell>
          <cell r="E66">
            <v>3</v>
          </cell>
          <cell r="F66" t="str">
            <v>G12D</v>
          </cell>
          <cell r="G66">
            <v>1.1000000000000001</v>
          </cell>
        </row>
        <row r="67">
          <cell r="B67">
            <v>130</v>
          </cell>
          <cell r="C67" t="str">
            <v>x</v>
          </cell>
          <cell r="E67">
            <v>1</v>
          </cell>
          <cell r="F67" t="str">
            <v>G12V</v>
          </cell>
          <cell r="G67">
            <v>0.27</v>
          </cell>
        </row>
        <row r="68">
          <cell r="B68">
            <v>131</v>
          </cell>
          <cell r="C68" t="str">
            <v>x</v>
          </cell>
          <cell r="D68">
            <v>15</v>
          </cell>
          <cell r="E68">
            <v>5</v>
          </cell>
          <cell r="F68" t="str">
            <v>G12D</v>
          </cell>
          <cell r="G68">
            <v>26.1</v>
          </cell>
        </row>
        <row r="69">
          <cell r="B69">
            <v>132</v>
          </cell>
          <cell r="C69" t="str">
            <v>x</v>
          </cell>
          <cell r="G69">
            <v>0</v>
          </cell>
        </row>
        <row r="70">
          <cell r="B70">
            <v>133</v>
          </cell>
          <cell r="C70" t="str">
            <v>x</v>
          </cell>
          <cell r="G70">
            <v>0</v>
          </cell>
        </row>
        <row r="73">
          <cell r="B73">
            <v>69</v>
          </cell>
          <cell r="D73">
            <v>2</v>
          </cell>
          <cell r="E73">
            <v>6</v>
          </cell>
          <cell r="G73">
            <v>61</v>
          </cell>
        </row>
        <row r="74">
          <cell r="D74">
            <v>2.8985507246376812E-2</v>
          </cell>
          <cell r="E74">
            <v>8.6956521739130432E-2</v>
          </cell>
          <cell r="G74">
            <v>0.88405797101449279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Volumes/onc-velculesculab$/Plasma/Pancreas%20Plasma/PACTO/BioA/Integrated/Library/120921_PACTOPCR1_DNA%201000_DE13805124_2021-12-09_15-19-42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A385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3" sqref="J13"/>
    </sheetView>
  </sheetViews>
  <sheetFormatPr baseColWidth="10" defaultColWidth="9" defaultRowHeight="15" x14ac:dyDescent="0.2"/>
  <cols>
    <col min="3" max="3" width="14.1640625" bestFit="1" customWidth="1"/>
    <col min="4" max="4" width="8.5" bestFit="1" customWidth="1"/>
    <col min="6" max="6" width="14.5" bestFit="1" customWidth="1"/>
    <col min="7" max="7" width="25.83203125" bestFit="1" customWidth="1"/>
    <col min="10" max="10" width="13" bestFit="1" customWidth="1"/>
    <col min="11" max="11" width="13" customWidth="1"/>
    <col min="13" max="13" width="11.1640625" bestFit="1" customWidth="1"/>
    <col min="17" max="17" width="14.5" bestFit="1" customWidth="1"/>
    <col min="18" max="18" width="14.1640625" bestFit="1" customWidth="1"/>
    <col min="19" max="19" width="14.1640625" customWidth="1"/>
    <col min="20" max="20" width="14.1640625" bestFit="1" customWidth="1"/>
    <col min="21" max="21" width="11.33203125" customWidth="1"/>
    <col min="22" max="22" width="25.33203125" bestFit="1" customWidth="1"/>
    <col min="23" max="23" width="14.5" bestFit="1" customWidth="1"/>
    <col min="24" max="24" width="20.1640625" bestFit="1" customWidth="1"/>
    <col min="25" max="25" width="23.6640625" bestFit="1" customWidth="1"/>
    <col min="26" max="26" width="20.5" bestFit="1" customWidth="1"/>
    <col min="28" max="28" width="9.1640625" style="2"/>
    <col min="29" max="29" width="15.33203125" style="2" customWidth="1"/>
    <col min="30" max="33" width="9.1640625" style="2"/>
    <col min="35" max="37" width="9.1640625" style="2"/>
    <col min="38" max="38" width="9.1640625" style="20"/>
    <col min="41" max="41" width="22.33203125" bestFit="1" customWidth="1"/>
    <col min="43" max="43" width="9.1640625"/>
    <col min="44" max="46" width="10.33203125" bestFit="1" customWidth="1"/>
    <col min="48" max="48" width="24.6640625" bestFit="1" customWidth="1"/>
    <col min="49" max="49" width="23" bestFit="1" customWidth="1"/>
    <col min="79" max="79" width="16.1640625" bestFit="1" customWidth="1"/>
  </cols>
  <sheetData>
    <row r="1" spans="1:79" x14ac:dyDescent="0.2">
      <c r="A1" t="s">
        <v>0</v>
      </c>
      <c r="B1" t="s">
        <v>4</v>
      </c>
      <c r="C1" t="s">
        <v>237</v>
      </c>
      <c r="D1" t="s">
        <v>232</v>
      </c>
      <c r="E1" t="s">
        <v>1</v>
      </c>
      <c r="F1" s="1" t="s">
        <v>234</v>
      </c>
      <c r="G1" s="1" t="s">
        <v>235</v>
      </c>
      <c r="H1" t="s">
        <v>282</v>
      </c>
      <c r="I1" t="s">
        <v>27</v>
      </c>
      <c r="J1" t="s">
        <v>1851</v>
      </c>
      <c r="K1" t="s">
        <v>1856</v>
      </c>
      <c r="L1" t="s">
        <v>290</v>
      </c>
      <c r="M1" t="s">
        <v>26</v>
      </c>
      <c r="N1" t="s">
        <v>3</v>
      </c>
      <c r="O1" t="s">
        <v>28</v>
      </c>
      <c r="P1" t="s">
        <v>29</v>
      </c>
      <c r="Q1" t="s">
        <v>291</v>
      </c>
      <c r="R1" t="s">
        <v>237</v>
      </c>
      <c r="S1" t="s">
        <v>616</v>
      </c>
      <c r="T1" t="s">
        <v>293</v>
      </c>
      <c r="U1" t="s">
        <v>432</v>
      </c>
      <c r="V1" s="32" t="s">
        <v>379</v>
      </c>
      <c r="W1" s="21" t="s">
        <v>380</v>
      </c>
      <c r="X1" s="21" t="s">
        <v>381</v>
      </c>
      <c r="Y1" s="21" t="s">
        <v>382</v>
      </c>
      <c r="Z1" s="21" t="s">
        <v>383</v>
      </c>
      <c r="AA1" s="21" t="s">
        <v>384</v>
      </c>
      <c r="AB1" s="42" t="s">
        <v>385</v>
      </c>
      <c r="AC1" s="28" t="s">
        <v>386</v>
      </c>
      <c r="AD1" s="42" t="s">
        <v>387</v>
      </c>
      <c r="AE1" s="28" t="s">
        <v>388</v>
      </c>
      <c r="AF1" s="42" t="s">
        <v>389</v>
      </c>
      <c r="AG1" s="28" t="s">
        <v>390</v>
      </c>
      <c r="AH1" s="21" t="s">
        <v>391</v>
      </c>
      <c r="AI1" s="42" t="s">
        <v>392</v>
      </c>
      <c r="AJ1" s="42" t="s">
        <v>393</v>
      </c>
      <c r="AK1" s="42" t="s">
        <v>394</v>
      </c>
      <c r="AL1" s="25" t="s">
        <v>395</v>
      </c>
      <c r="AM1" s="21" t="s">
        <v>396</v>
      </c>
      <c r="AN1" s="21" t="s">
        <v>397</v>
      </c>
      <c r="AO1" s="21" t="s">
        <v>398</v>
      </c>
      <c r="AP1" s="21" t="s">
        <v>399</v>
      </c>
      <c r="AQ1" s="21" t="s">
        <v>564</v>
      </c>
      <c r="AR1" s="21" t="s">
        <v>511</v>
      </c>
      <c r="AS1" s="21" t="s">
        <v>512</v>
      </c>
      <c r="AT1" s="21" t="s">
        <v>402</v>
      </c>
      <c r="AU1" s="21" t="s">
        <v>403</v>
      </c>
      <c r="AV1" s="21" t="s">
        <v>404</v>
      </c>
      <c r="AW1" s="21" t="s">
        <v>405</v>
      </c>
      <c r="AX1" s="21" t="s">
        <v>406</v>
      </c>
      <c r="AY1" s="21" t="s">
        <v>407</v>
      </c>
      <c r="AZ1" s="21" t="s">
        <v>408</v>
      </c>
      <c r="BA1" s="21" t="s">
        <v>380</v>
      </c>
      <c r="BB1" s="21" t="s">
        <v>409</v>
      </c>
      <c r="BC1" s="47" t="s">
        <v>410</v>
      </c>
      <c r="BD1" s="21" t="s">
        <v>411</v>
      </c>
      <c r="BE1" s="21" t="s">
        <v>412</v>
      </c>
      <c r="BF1" s="21" t="s">
        <v>413</v>
      </c>
      <c r="BG1" s="21" t="s">
        <v>414</v>
      </c>
      <c r="BH1" s="21" t="s">
        <v>415</v>
      </c>
      <c r="BI1" s="21" t="s">
        <v>416</v>
      </c>
      <c r="BJ1" s="21" t="s">
        <v>417</v>
      </c>
      <c r="BK1" s="21" t="s">
        <v>418</v>
      </c>
      <c r="BL1" s="21" t="s">
        <v>419</v>
      </c>
      <c r="BM1" s="21" t="s">
        <v>420</v>
      </c>
      <c r="BN1" s="21" t="s">
        <v>421</v>
      </c>
      <c r="BO1" s="21" t="s">
        <v>422</v>
      </c>
      <c r="BP1" s="21" t="s">
        <v>423</v>
      </c>
      <c r="BQ1" s="21" t="s">
        <v>424</v>
      </c>
      <c r="BR1" s="21" t="s">
        <v>425</v>
      </c>
      <c r="BS1" s="21" t="s">
        <v>426</v>
      </c>
      <c r="BT1" s="21" t="s">
        <v>427</v>
      </c>
      <c r="BU1" s="21" t="s">
        <v>428</v>
      </c>
      <c r="BV1" s="21" t="s">
        <v>429</v>
      </c>
      <c r="BW1" s="21" t="s">
        <v>430</v>
      </c>
      <c r="BX1" s="21" t="s">
        <v>431</v>
      </c>
      <c r="BY1" s="21" t="s">
        <v>1853</v>
      </c>
      <c r="BZ1" s="21" t="s">
        <v>1854</v>
      </c>
      <c r="CA1" s="21" t="s">
        <v>1855</v>
      </c>
    </row>
    <row r="2" spans="1:79" hidden="1" x14ac:dyDescent="0.2">
      <c r="A2">
        <v>1027</v>
      </c>
      <c r="B2" t="s">
        <v>2</v>
      </c>
      <c r="C2" t="s">
        <v>300</v>
      </c>
      <c r="D2" t="s">
        <v>299</v>
      </c>
      <c r="E2">
        <v>76</v>
      </c>
      <c r="F2" s="1">
        <v>43431</v>
      </c>
      <c r="G2" s="1">
        <v>43431</v>
      </c>
      <c r="H2">
        <v>0</v>
      </c>
      <c r="I2" t="s">
        <v>289</v>
      </c>
      <c r="J2">
        <f>VLOOKUP(E2,[1]Tabelle1!$B:$G,5,FALSE)</f>
        <v>0</v>
      </c>
      <c r="L2">
        <v>820.88062003672303</v>
      </c>
      <c r="M2" t="s">
        <v>24</v>
      </c>
      <c r="N2">
        <v>2</v>
      </c>
      <c r="O2">
        <f>VLOOKUP(subset1!$D86,samples!$D$2:$R$870,4,FALSE)</f>
        <v>12</v>
      </c>
      <c r="P2" t="str">
        <f>VLOOKUP(subset1!$D86,samples!$D$2:$R$870,7,FALSE)</f>
        <v>D4,5,6</v>
      </c>
      <c r="Q2">
        <f t="shared" ref="Q2:Q16" si="0">F2-G2</f>
        <v>0</v>
      </c>
      <c r="R2" t="s">
        <v>300</v>
      </c>
      <c r="S2">
        <f>VLOOKUP(subset1!$D86,samples!$D$2:$ZZ$870,16,FALSE)</f>
        <v>0</v>
      </c>
      <c r="T2" t="s">
        <v>294</v>
      </c>
      <c r="V2" s="1">
        <v>44266</v>
      </c>
      <c r="W2" t="s">
        <v>454</v>
      </c>
      <c r="X2">
        <v>533</v>
      </c>
      <c r="Y2">
        <v>3.7</v>
      </c>
      <c r="Z2">
        <f t="shared" ref="Z2:Z16" si="1">ROUNDUP(Y2,0)-Y2</f>
        <v>0.29999999999999982</v>
      </c>
      <c r="AA2" t="s">
        <v>520</v>
      </c>
      <c r="AB2" s="2">
        <v>162</v>
      </c>
      <c r="AC2" s="2">
        <v>1033</v>
      </c>
      <c r="AD2" s="2">
        <v>305</v>
      </c>
      <c r="AE2" s="2">
        <v>69.77</v>
      </c>
      <c r="AF2" s="2">
        <v>452</v>
      </c>
      <c r="AG2" s="2">
        <v>19.79</v>
      </c>
      <c r="AI2" s="2">
        <v>50</v>
      </c>
      <c r="AJ2" s="46">
        <f t="shared" ref="AJ2:AJ16" si="2">AC2+AE2+AG2</f>
        <v>1122.56</v>
      </c>
      <c r="AK2" s="46">
        <f t="shared" ref="AK2:AK16" si="3">AJ2*AI2/1000</f>
        <v>56.128</v>
      </c>
      <c r="AL2" s="26">
        <f t="shared" ref="AL2:AL16" si="4">AK2/Y2</f>
        <v>15.169729729729729</v>
      </c>
      <c r="AM2">
        <v>532</v>
      </c>
      <c r="AN2" t="s">
        <v>505</v>
      </c>
      <c r="AO2" t="s">
        <v>471</v>
      </c>
      <c r="AP2" t="s">
        <v>486</v>
      </c>
      <c r="AR2" s="20">
        <f t="shared" ref="AR2:AR16" si="5">IF(AK2&gt;15,15,AK2)</f>
        <v>15</v>
      </c>
      <c r="AS2" s="20">
        <f t="shared" ref="AS2:AS11" si="6">IF(AK2&gt;15,(AR2/AK2*50),50)</f>
        <v>13.362314709236031</v>
      </c>
      <c r="AT2" s="20">
        <f t="shared" ref="AT2:AT65" si="7">50-AS2</f>
        <v>36.637685290763969</v>
      </c>
      <c r="AU2">
        <v>1</v>
      </c>
      <c r="AV2" s="1">
        <v>44305</v>
      </c>
      <c r="AX2" s="21" t="s">
        <v>533</v>
      </c>
      <c r="AZ2">
        <v>4</v>
      </c>
      <c r="BA2" t="s">
        <v>454</v>
      </c>
      <c r="BB2">
        <v>1</v>
      </c>
      <c r="BC2" t="s">
        <v>598</v>
      </c>
      <c r="BD2">
        <v>308</v>
      </c>
      <c r="BE2">
        <v>5.86</v>
      </c>
      <c r="BF2">
        <v>28.9</v>
      </c>
      <c r="BG2">
        <v>409</v>
      </c>
      <c r="BH2">
        <v>0.21</v>
      </c>
      <c r="BI2">
        <v>0.8</v>
      </c>
      <c r="BM2">
        <v>1.8</v>
      </c>
      <c r="BN2" s="39">
        <f t="shared" ref="BN2:BN30" si="8">BM2/(BF2+BI2)</f>
        <v>6.0606060606060608E-2</v>
      </c>
      <c r="BO2">
        <v>20</v>
      </c>
      <c r="BP2">
        <f t="shared" ref="BP2:BP65" si="9">BE2+BH2+BK2</f>
        <v>6.07</v>
      </c>
      <c r="BQ2">
        <f t="shared" ref="BQ2:BQ65" si="10">BF2+BI2+BL2</f>
        <v>29.7</v>
      </c>
      <c r="BR2">
        <f t="shared" ref="BR2:BR65" si="11">BO2*BP2</f>
        <v>121.4</v>
      </c>
      <c r="BS2">
        <v>532</v>
      </c>
      <c r="BT2" t="s">
        <v>505</v>
      </c>
      <c r="BU2" t="s">
        <v>599</v>
      </c>
      <c r="BV2" t="s">
        <v>259</v>
      </c>
      <c r="BY2">
        <f>VLOOKUP(C2,'Sent to psoma'!B:I,7,FALSE)</f>
        <v>5</v>
      </c>
      <c r="BZ2">
        <f>BO2-BY2</f>
        <v>15</v>
      </c>
      <c r="CA2">
        <f>BZ2*BP2</f>
        <v>91.050000000000011</v>
      </c>
    </row>
    <row r="3" spans="1:79" hidden="1" x14ac:dyDescent="0.2">
      <c r="A3">
        <v>1027</v>
      </c>
      <c r="B3" t="s">
        <v>8</v>
      </c>
      <c r="C3" t="s">
        <v>302</v>
      </c>
      <c r="D3" t="s">
        <v>301</v>
      </c>
      <c r="E3">
        <v>76</v>
      </c>
      <c r="F3" s="1">
        <v>43475</v>
      </c>
      <c r="G3" s="1">
        <v>43431</v>
      </c>
      <c r="H3">
        <v>0</v>
      </c>
      <c r="I3" t="s">
        <v>289</v>
      </c>
      <c r="J3">
        <f>VLOOKUP(E3,[1]Tabelle1!$B:$G,5,FALSE)</f>
        <v>0</v>
      </c>
      <c r="L3">
        <v>820.88062003672303</v>
      </c>
      <c r="M3" t="s">
        <v>24</v>
      </c>
      <c r="N3">
        <v>2</v>
      </c>
      <c r="O3">
        <f>VLOOKUP(subset1!$D87,samples!$D$2:$R$870,4,FALSE)</f>
        <v>15</v>
      </c>
      <c r="P3" t="str">
        <f>VLOOKUP(subset1!$D87,samples!$D$2:$R$870,7,FALSE)</f>
        <v>A4,5,6</v>
      </c>
      <c r="Q3">
        <f t="shared" si="0"/>
        <v>44</v>
      </c>
      <c r="R3" t="s">
        <v>302</v>
      </c>
      <c r="S3">
        <f>VLOOKUP(subset1!$D87,samples!$D$2:$ZZ$870,16,FALSE)</f>
        <v>0</v>
      </c>
      <c r="T3" t="s">
        <v>294</v>
      </c>
      <c r="V3" s="1">
        <v>44266</v>
      </c>
      <c r="W3" t="s">
        <v>454</v>
      </c>
      <c r="X3">
        <v>533</v>
      </c>
      <c r="Y3">
        <v>3.3</v>
      </c>
      <c r="Z3">
        <f t="shared" si="1"/>
        <v>0.70000000000000018</v>
      </c>
      <c r="AA3" t="s">
        <v>520</v>
      </c>
      <c r="AB3" s="2">
        <v>159</v>
      </c>
      <c r="AC3" s="2">
        <v>3294.38</v>
      </c>
      <c r="AD3" s="2">
        <v>302</v>
      </c>
      <c r="AE3" s="2">
        <v>182.27</v>
      </c>
      <c r="AF3" s="2">
        <v>464</v>
      </c>
      <c r="AG3" s="2">
        <v>67.95</v>
      </c>
      <c r="AI3" s="2">
        <v>50</v>
      </c>
      <c r="AJ3" s="46">
        <f t="shared" si="2"/>
        <v>3544.6</v>
      </c>
      <c r="AK3" s="46">
        <f t="shared" si="3"/>
        <v>177.23</v>
      </c>
      <c r="AL3" s="26">
        <f t="shared" si="4"/>
        <v>53.706060606060603</v>
      </c>
      <c r="AM3">
        <v>532</v>
      </c>
      <c r="AN3" t="s">
        <v>505</v>
      </c>
      <c r="AO3" t="s">
        <v>471</v>
      </c>
      <c r="AP3" t="s">
        <v>487</v>
      </c>
      <c r="AR3" s="20">
        <f t="shared" si="5"/>
        <v>15</v>
      </c>
      <c r="AS3" s="20">
        <f t="shared" si="6"/>
        <v>4.231789200473961</v>
      </c>
      <c r="AT3" s="20">
        <f t="shared" si="7"/>
        <v>45.768210799526038</v>
      </c>
      <c r="AU3">
        <v>1</v>
      </c>
      <c r="AV3" s="1">
        <v>44305</v>
      </c>
      <c r="AX3" s="21" t="s">
        <v>534</v>
      </c>
      <c r="AZ3">
        <v>4</v>
      </c>
      <c r="BA3" t="s">
        <v>454</v>
      </c>
      <c r="BB3">
        <v>1</v>
      </c>
      <c r="BC3" t="s">
        <v>598</v>
      </c>
      <c r="BD3">
        <v>306</v>
      </c>
      <c r="BE3">
        <v>3.86</v>
      </c>
      <c r="BF3">
        <v>19.100000000000001</v>
      </c>
      <c r="BG3">
        <v>433</v>
      </c>
      <c r="BH3">
        <v>0.06</v>
      </c>
      <c r="BI3">
        <v>0.2</v>
      </c>
      <c r="BM3">
        <v>2.2000000000000002</v>
      </c>
      <c r="BN3" s="39">
        <f t="shared" si="8"/>
        <v>0.11398963730569948</v>
      </c>
      <c r="BO3">
        <v>20</v>
      </c>
      <c r="BP3">
        <f t="shared" si="9"/>
        <v>3.92</v>
      </c>
      <c r="BQ3">
        <f t="shared" si="10"/>
        <v>19.3</v>
      </c>
      <c r="BR3">
        <f t="shared" si="11"/>
        <v>78.400000000000006</v>
      </c>
      <c r="BS3">
        <v>532</v>
      </c>
      <c r="BT3" t="s">
        <v>505</v>
      </c>
      <c r="BU3" t="s">
        <v>599</v>
      </c>
      <c r="BV3" t="s">
        <v>260</v>
      </c>
      <c r="BY3">
        <f>VLOOKUP(C3,'Sent to psoma'!B:I,7,FALSE)</f>
        <v>5</v>
      </c>
      <c r="BZ3">
        <f t="shared" ref="BZ3:BZ66" si="12">BO3-BY3</f>
        <v>15</v>
      </c>
      <c r="CA3">
        <f t="shared" ref="CA3:CA66" si="13">BZ3*BP3</f>
        <v>58.8</v>
      </c>
    </row>
    <row r="4" spans="1:79" x14ac:dyDescent="0.2">
      <c r="A4">
        <v>1152</v>
      </c>
      <c r="B4" t="s">
        <v>2</v>
      </c>
      <c r="C4" t="s">
        <v>378</v>
      </c>
      <c r="D4" t="s">
        <v>151</v>
      </c>
      <c r="E4">
        <v>103</v>
      </c>
      <c r="F4" s="1">
        <v>43705</v>
      </c>
      <c r="G4" s="1">
        <v>43705</v>
      </c>
      <c r="H4">
        <v>12.5</v>
      </c>
      <c r="I4" t="s">
        <v>22</v>
      </c>
      <c r="J4" t="str">
        <f>VLOOKUP(E4,[1]Tabelle1!$B:$G,5,FALSE)</f>
        <v>G12D</v>
      </c>
      <c r="K4" t="s">
        <v>1838</v>
      </c>
      <c r="L4">
        <v>546.88062003672303</v>
      </c>
      <c r="M4" t="s">
        <v>23</v>
      </c>
      <c r="N4">
        <v>8</v>
      </c>
      <c r="O4">
        <f>VLOOKUP(subset1!$D149,samples!$D$2:$R$870,4,FALSE)</f>
        <v>15</v>
      </c>
      <c r="P4" t="str">
        <f>VLOOKUP(subset1!$D149,samples!$D$2:$R$870,7,FALSE)</f>
        <v>B7,8,9</v>
      </c>
      <c r="Q4">
        <f t="shared" si="0"/>
        <v>0</v>
      </c>
      <c r="R4" t="s">
        <v>378</v>
      </c>
      <c r="S4">
        <f>VLOOKUP(subset1!$D149,samples!$D$2:$ZZ$870,16,FALSE)</f>
        <v>0</v>
      </c>
      <c r="T4" t="s">
        <v>297</v>
      </c>
      <c r="V4" s="1">
        <v>44270</v>
      </c>
      <c r="W4" t="s">
        <v>454</v>
      </c>
      <c r="X4">
        <v>533</v>
      </c>
      <c r="Y4">
        <v>4.5</v>
      </c>
      <c r="Z4">
        <f t="shared" si="1"/>
        <v>0.5</v>
      </c>
      <c r="AA4" t="s">
        <v>525</v>
      </c>
      <c r="AB4">
        <v>160</v>
      </c>
      <c r="AC4" s="17">
        <v>2939.35</v>
      </c>
      <c r="AD4">
        <v>303</v>
      </c>
      <c r="AE4">
        <v>182.49</v>
      </c>
      <c r="AF4">
        <v>552</v>
      </c>
      <c r="AG4">
        <v>42.1</v>
      </c>
      <c r="AI4" s="2">
        <v>50</v>
      </c>
      <c r="AJ4" s="46">
        <f t="shared" si="2"/>
        <v>3163.94</v>
      </c>
      <c r="AK4" s="46">
        <f t="shared" si="3"/>
        <v>158.197</v>
      </c>
      <c r="AL4" s="26">
        <f t="shared" si="4"/>
        <v>35.154888888888891</v>
      </c>
      <c r="AM4">
        <v>532</v>
      </c>
      <c r="AN4" t="s">
        <v>505</v>
      </c>
      <c r="AO4" t="s">
        <v>478</v>
      </c>
      <c r="AP4" t="s">
        <v>490</v>
      </c>
      <c r="AR4" s="20">
        <f t="shared" si="5"/>
        <v>15</v>
      </c>
      <c r="AS4" s="20">
        <f t="shared" si="6"/>
        <v>4.7409242905996951</v>
      </c>
      <c r="AT4" s="20">
        <f t="shared" si="7"/>
        <v>45.259075709400307</v>
      </c>
      <c r="AU4">
        <v>1</v>
      </c>
      <c r="AV4" s="1">
        <v>44305</v>
      </c>
      <c r="AX4" s="21" t="s">
        <v>817</v>
      </c>
      <c r="AZ4">
        <v>4</v>
      </c>
      <c r="BA4" t="s">
        <v>454</v>
      </c>
      <c r="BB4">
        <v>1</v>
      </c>
      <c r="BC4" t="s">
        <v>598</v>
      </c>
      <c r="BD4">
        <v>306</v>
      </c>
      <c r="BE4">
        <v>2.12</v>
      </c>
      <c r="BF4">
        <v>10.5</v>
      </c>
      <c r="BG4">
        <v>457</v>
      </c>
      <c r="BH4">
        <v>0.06</v>
      </c>
      <c r="BI4">
        <v>0.2</v>
      </c>
      <c r="BM4">
        <v>0</v>
      </c>
      <c r="BN4" s="39">
        <f t="shared" si="8"/>
        <v>0</v>
      </c>
      <c r="BO4">
        <v>20</v>
      </c>
      <c r="BP4">
        <f t="shared" si="9"/>
        <v>2.1800000000000002</v>
      </c>
      <c r="BQ4">
        <f t="shared" si="10"/>
        <v>10.7</v>
      </c>
      <c r="BR4">
        <f t="shared" si="11"/>
        <v>43.6</v>
      </c>
      <c r="BS4">
        <v>532</v>
      </c>
      <c r="BT4" t="s">
        <v>505</v>
      </c>
      <c r="BU4" t="s">
        <v>599</v>
      </c>
      <c r="BV4" t="s">
        <v>261</v>
      </c>
      <c r="BY4">
        <f>VLOOKUP(C4,'Sent to psoma'!B:I,7,FALSE)</f>
        <v>5</v>
      </c>
      <c r="BZ4">
        <f t="shared" si="12"/>
        <v>15</v>
      </c>
      <c r="CA4">
        <f t="shared" si="13"/>
        <v>32.700000000000003</v>
      </c>
    </row>
    <row r="5" spans="1:79" x14ac:dyDescent="0.2">
      <c r="A5">
        <v>1152</v>
      </c>
      <c r="B5" t="s">
        <v>8</v>
      </c>
      <c r="C5" t="s">
        <v>371</v>
      </c>
      <c r="D5" t="s">
        <v>152</v>
      </c>
      <c r="E5">
        <v>103</v>
      </c>
      <c r="F5" s="1">
        <v>43724</v>
      </c>
      <c r="G5" s="1">
        <v>43705</v>
      </c>
      <c r="H5">
        <v>12.5</v>
      </c>
      <c r="I5" t="s">
        <v>22</v>
      </c>
      <c r="J5" t="str">
        <f>VLOOKUP(E5,[1]Tabelle1!$B:$G,5,FALSE)</f>
        <v>G12D</v>
      </c>
      <c r="K5" t="s">
        <v>1838</v>
      </c>
      <c r="L5">
        <v>546.88062003672303</v>
      </c>
      <c r="M5" t="s">
        <v>23</v>
      </c>
      <c r="N5">
        <v>8</v>
      </c>
      <c r="O5">
        <f>VLOOKUP(subset1!$D150,samples!$D$2:$R$870,4,FALSE)</f>
        <v>18</v>
      </c>
      <c r="P5" t="str">
        <f>VLOOKUP(subset1!$D150,samples!$D$2:$R$870,7,FALSE)</f>
        <v>I4,5,6</v>
      </c>
      <c r="Q5">
        <f t="shared" si="0"/>
        <v>19</v>
      </c>
      <c r="R5" t="s">
        <v>371</v>
      </c>
      <c r="S5">
        <f>VLOOKUP(subset1!$D150,samples!$D$2:$ZZ$870,16,FALSE)</f>
        <v>0</v>
      </c>
      <c r="T5" t="s">
        <v>297</v>
      </c>
      <c r="V5" s="1">
        <v>44270</v>
      </c>
      <c r="W5" t="s">
        <v>454</v>
      </c>
      <c r="X5">
        <v>533</v>
      </c>
      <c r="Y5">
        <v>4</v>
      </c>
      <c r="Z5">
        <f t="shared" si="1"/>
        <v>0</v>
      </c>
      <c r="AA5" t="s">
        <v>524</v>
      </c>
      <c r="AB5" s="2">
        <v>141</v>
      </c>
      <c r="AC5" s="2">
        <v>6354.55</v>
      </c>
      <c r="AD5" s="2">
        <v>312</v>
      </c>
      <c r="AE5" s="2">
        <v>731.53</v>
      </c>
      <c r="AF5" s="2">
        <v>417</v>
      </c>
      <c r="AG5" s="2">
        <v>281.67</v>
      </c>
      <c r="AH5" t="s">
        <v>508</v>
      </c>
      <c r="AI5" s="2">
        <v>50</v>
      </c>
      <c r="AJ5" s="46">
        <f t="shared" si="2"/>
        <v>7367.75</v>
      </c>
      <c r="AK5" s="46">
        <f t="shared" si="3"/>
        <v>368.38749999999999</v>
      </c>
      <c r="AL5" s="26">
        <f t="shared" si="4"/>
        <v>92.096874999999997</v>
      </c>
      <c r="AM5">
        <v>532</v>
      </c>
      <c r="AN5" t="s">
        <v>505</v>
      </c>
      <c r="AO5" t="s">
        <v>478</v>
      </c>
      <c r="AP5" t="s">
        <v>491</v>
      </c>
      <c r="AR5" s="20">
        <f t="shared" si="5"/>
        <v>15</v>
      </c>
      <c r="AS5" s="20">
        <f t="shared" si="6"/>
        <v>2.0358996980082118</v>
      </c>
      <c r="AT5" s="20">
        <f t="shared" si="7"/>
        <v>47.964100301991792</v>
      </c>
      <c r="AU5">
        <v>1</v>
      </c>
      <c r="AV5" s="1">
        <v>44305</v>
      </c>
      <c r="AX5" s="21" t="s">
        <v>818</v>
      </c>
      <c r="AZ5">
        <v>4</v>
      </c>
      <c r="BA5" t="s">
        <v>454</v>
      </c>
      <c r="BB5">
        <v>1</v>
      </c>
      <c r="BC5" t="s">
        <v>598</v>
      </c>
      <c r="BD5">
        <v>310</v>
      </c>
      <c r="BE5">
        <v>5.62</v>
      </c>
      <c r="BF5">
        <v>27.5</v>
      </c>
      <c r="BG5">
        <v>464</v>
      </c>
      <c r="BH5">
        <v>0.16</v>
      </c>
      <c r="BI5">
        <v>0.5</v>
      </c>
      <c r="BM5">
        <v>1.2</v>
      </c>
      <c r="BN5" s="39">
        <f t="shared" si="8"/>
        <v>4.2857142857142858E-2</v>
      </c>
      <c r="BO5">
        <v>20</v>
      </c>
      <c r="BP5">
        <f t="shared" si="9"/>
        <v>5.78</v>
      </c>
      <c r="BQ5">
        <f t="shared" si="10"/>
        <v>28</v>
      </c>
      <c r="BR5">
        <f t="shared" si="11"/>
        <v>115.60000000000001</v>
      </c>
      <c r="BS5">
        <v>532</v>
      </c>
      <c r="BT5" t="s">
        <v>505</v>
      </c>
      <c r="BU5" t="s">
        <v>599</v>
      </c>
      <c r="BV5" t="s">
        <v>262</v>
      </c>
      <c r="BY5">
        <f>VLOOKUP(C5,'Sent to psoma'!B:I,7,FALSE)</f>
        <v>5</v>
      </c>
      <c r="BZ5">
        <f t="shared" si="12"/>
        <v>15</v>
      </c>
      <c r="CA5">
        <f t="shared" si="13"/>
        <v>86.7</v>
      </c>
    </row>
    <row r="6" spans="1:79" x14ac:dyDescent="0.2">
      <c r="A6">
        <v>1152</v>
      </c>
      <c r="B6" t="s">
        <v>9</v>
      </c>
      <c r="C6" t="s">
        <v>372</v>
      </c>
      <c r="D6" t="s">
        <v>153</v>
      </c>
      <c r="E6">
        <v>103</v>
      </c>
      <c r="F6" s="1">
        <v>43738</v>
      </c>
      <c r="G6" s="1">
        <v>43705</v>
      </c>
      <c r="H6">
        <v>12.5</v>
      </c>
      <c r="I6" t="s">
        <v>22</v>
      </c>
      <c r="J6" t="str">
        <f>VLOOKUP(E6,[1]Tabelle1!$B:$G,5,FALSE)</f>
        <v>G12D</v>
      </c>
      <c r="K6" t="s">
        <v>1838</v>
      </c>
      <c r="L6">
        <v>546.88062003672303</v>
      </c>
      <c r="M6" t="s">
        <v>23</v>
      </c>
      <c r="N6">
        <v>8</v>
      </c>
      <c r="O6">
        <f>VLOOKUP(subset1!$D151,samples!$D$2:$R$870,4,FALSE)</f>
        <v>20</v>
      </c>
      <c r="P6" t="str">
        <f>VLOOKUP(subset1!$D151,samples!$D$2:$R$870,7,FALSE)</f>
        <v>H4,5,6</v>
      </c>
      <c r="Q6">
        <f t="shared" si="0"/>
        <v>33</v>
      </c>
      <c r="R6" t="s">
        <v>372</v>
      </c>
      <c r="S6">
        <f>VLOOKUP(subset1!$D151,samples!$D$2:$ZZ$870,16,FALSE)</f>
        <v>0</v>
      </c>
      <c r="T6" t="s">
        <v>297</v>
      </c>
      <c r="V6" s="1">
        <v>44270</v>
      </c>
      <c r="W6" t="s">
        <v>454</v>
      </c>
      <c r="X6">
        <v>533</v>
      </c>
      <c r="Y6">
        <v>4.5</v>
      </c>
      <c r="Z6">
        <f t="shared" si="1"/>
        <v>0.5</v>
      </c>
      <c r="AA6" t="s">
        <v>526</v>
      </c>
      <c r="AB6">
        <v>155</v>
      </c>
      <c r="AC6" s="17">
        <v>1200.6500000000001</v>
      </c>
      <c r="AD6">
        <v>295</v>
      </c>
      <c r="AE6">
        <v>103.89</v>
      </c>
      <c r="AF6">
        <v>452</v>
      </c>
      <c r="AG6">
        <v>27.03</v>
      </c>
      <c r="AI6" s="2">
        <v>50</v>
      </c>
      <c r="AJ6" s="46">
        <f t="shared" si="2"/>
        <v>1331.5700000000002</v>
      </c>
      <c r="AK6" s="46">
        <f t="shared" si="3"/>
        <v>66.57850000000002</v>
      </c>
      <c r="AL6" s="26">
        <f t="shared" si="4"/>
        <v>14.795222222222227</v>
      </c>
      <c r="AM6">
        <v>532</v>
      </c>
      <c r="AN6" t="s">
        <v>505</v>
      </c>
      <c r="AO6" t="s">
        <v>478</v>
      </c>
      <c r="AP6" t="s">
        <v>492</v>
      </c>
      <c r="AR6" s="20">
        <f t="shared" si="5"/>
        <v>15</v>
      </c>
      <c r="AS6" s="20">
        <f t="shared" si="6"/>
        <v>11.264897827376702</v>
      </c>
      <c r="AT6" s="20">
        <f t="shared" si="7"/>
        <v>38.7351021726233</v>
      </c>
      <c r="AU6">
        <v>1</v>
      </c>
      <c r="AV6" s="1">
        <v>44305</v>
      </c>
      <c r="AX6" s="21" t="s">
        <v>819</v>
      </c>
      <c r="AZ6">
        <v>4</v>
      </c>
      <c r="BA6" t="s">
        <v>454</v>
      </c>
      <c r="BB6">
        <v>1</v>
      </c>
      <c r="BC6" t="s">
        <v>598</v>
      </c>
      <c r="BD6">
        <v>310</v>
      </c>
      <c r="BE6">
        <v>6.75</v>
      </c>
      <c r="BF6">
        <v>33</v>
      </c>
      <c r="BG6">
        <v>468</v>
      </c>
      <c r="BH6">
        <v>0.3</v>
      </c>
      <c r="BI6">
        <v>1</v>
      </c>
      <c r="BM6">
        <v>0.7</v>
      </c>
      <c r="BN6" s="39">
        <f t="shared" si="8"/>
        <v>2.0588235294117647E-2</v>
      </c>
      <c r="BO6">
        <v>20</v>
      </c>
      <c r="BP6">
        <f t="shared" si="9"/>
        <v>7.05</v>
      </c>
      <c r="BQ6">
        <f t="shared" si="10"/>
        <v>34</v>
      </c>
      <c r="BR6">
        <f t="shared" si="11"/>
        <v>141</v>
      </c>
      <c r="BS6">
        <v>532</v>
      </c>
      <c r="BT6" t="s">
        <v>505</v>
      </c>
      <c r="BU6" t="s">
        <v>599</v>
      </c>
      <c r="BV6" t="s">
        <v>263</v>
      </c>
      <c r="BY6">
        <f>VLOOKUP(C6,'Sent to psoma'!B:I,7,FALSE)</f>
        <v>5</v>
      </c>
      <c r="BZ6">
        <f t="shared" si="12"/>
        <v>15</v>
      </c>
      <c r="CA6">
        <f t="shared" si="13"/>
        <v>105.75</v>
      </c>
    </row>
    <row r="7" spans="1:79" x14ac:dyDescent="0.2">
      <c r="A7">
        <v>1152</v>
      </c>
      <c r="B7" t="s">
        <v>10</v>
      </c>
      <c r="C7" t="s">
        <v>373</v>
      </c>
      <c r="D7" t="s">
        <v>154</v>
      </c>
      <c r="E7">
        <v>103</v>
      </c>
      <c r="F7" s="1">
        <v>43766</v>
      </c>
      <c r="G7" s="1">
        <v>43705</v>
      </c>
      <c r="H7">
        <v>12.5</v>
      </c>
      <c r="I7" t="s">
        <v>22</v>
      </c>
      <c r="J7" t="str">
        <f>VLOOKUP(E7,[1]Tabelle1!$B:$G,5,FALSE)</f>
        <v>G12D</v>
      </c>
      <c r="K7" t="s">
        <v>1838</v>
      </c>
      <c r="L7">
        <v>546.88062003672303</v>
      </c>
      <c r="M7" t="s">
        <v>23</v>
      </c>
      <c r="N7">
        <v>8</v>
      </c>
      <c r="O7">
        <f>VLOOKUP(subset1!$D152,samples!$D$2:$R$870,4,FALSE)</f>
        <v>21</v>
      </c>
      <c r="P7" t="str">
        <f>VLOOKUP(subset1!$D152,samples!$D$2:$R$870,7,FALSE)</f>
        <v>A1,2,3</v>
      </c>
      <c r="Q7">
        <f t="shared" si="0"/>
        <v>61</v>
      </c>
      <c r="R7" t="s">
        <v>373</v>
      </c>
      <c r="S7">
        <f>VLOOKUP(subset1!$D152,samples!$D$2:$ZZ$870,16,FALSE)</f>
        <v>0</v>
      </c>
      <c r="T7" t="s">
        <v>297</v>
      </c>
      <c r="V7" s="1">
        <v>44270</v>
      </c>
      <c r="W7" t="s">
        <v>454</v>
      </c>
      <c r="X7">
        <v>533</v>
      </c>
      <c r="Y7">
        <v>4.5</v>
      </c>
      <c r="Z7">
        <f t="shared" si="1"/>
        <v>0.5</v>
      </c>
      <c r="AA7" t="s">
        <v>526</v>
      </c>
      <c r="AB7">
        <v>156</v>
      </c>
      <c r="AC7" s="17">
        <v>1159.82</v>
      </c>
      <c r="AD7">
        <v>296</v>
      </c>
      <c r="AE7">
        <v>115.88</v>
      </c>
      <c r="AF7">
        <v>471</v>
      </c>
      <c r="AG7">
        <v>22.69</v>
      </c>
      <c r="AI7" s="2">
        <v>50</v>
      </c>
      <c r="AJ7" s="46">
        <f t="shared" si="2"/>
        <v>1298.3899999999999</v>
      </c>
      <c r="AK7" s="46">
        <f t="shared" si="3"/>
        <v>64.919499999999999</v>
      </c>
      <c r="AL7" s="26">
        <f t="shared" si="4"/>
        <v>14.426555555555556</v>
      </c>
      <c r="AM7">
        <v>532</v>
      </c>
      <c r="AN7" t="s">
        <v>505</v>
      </c>
      <c r="AO7" t="s">
        <v>478</v>
      </c>
      <c r="AP7" t="s">
        <v>493</v>
      </c>
      <c r="AR7" s="20">
        <f t="shared" si="5"/>
        <v>15</v>
      </c>
      <c r="AS7" s="20">
        <f t="shared" si="6"/>
        <v>11.552769198776947</v>
      </c>
      <c r="AT7" s="20">
        <f t="shared" si="7"/>
        <v>38.447230801223057</v>
      </c>
      <c r="AU7">
        <v>1</v>
      </c>
      <c r="AV7" s="1">
        <v>44305</v>
      </c>
      <c r="AX7" s="21" t="s">
        <v>820</v>
      </c>
      <c r="AZ7">
        <v>4</v>
      </c>
      <c r="BA7" t="s">
        <v>454</v>
      </c>
      <c r="BB7">
        <v>1</v>
      </c>
      <c r="BC7" t="s">
        <v>598</v>
      </c>
      <c r="BD7">
        <v>310</v>
      </c>
      <c r="BE7">
        <v>4.5</v>
      </c>
      <c r="BF7">
        <v>22</v>
      </c>
      <c r="BG7">
        <v>479</v>
      </c>
      <c r="BH7">
        <v>0.28000000000000003</v>
      </c>
      <c r="BI7">
        <v>0.9</v>
      </c>
      <c r="BM7">
        <v>1</v>
      </c>
      <c r="BN7" s="39">
        <f t="shared" si="8"/>
        <v>4.3668122270742363E-2</v>
      </c>
      <c r="BO7">
        <v>20</v>
      </c>
      <c r="BP7">
        <f t="shared" si="9"/>
        <v>4.78</v>
      </c>
      <c r="BQ7">
        <f t="shared" si="10"/>
        <v>22.9</v>
      </c>
      <c r="BR7">
        <f t="shared" si="11"/>
        <v>95.600000000000009</v>
      </c>
      <c r="BS7">
        <v>532</v>
      </c>
      <c r="BT7" t="s">
        <v>505</v>
      </c>
      <c r="BU7" t="s">
        <v>599</v>
      </c>
      <c r="BV7" t="s">
        <v>474</v>
      </c>
      <c r="BY7">
        <f>VLOOKUP(C7,'Sent to psoma'!B:I,7,FALSE)</f>
        <v>5</v>
      </c>
      <c r="BZ7">
        <f t="shared" si="12"/>
        <v>15</v>
      </c>
      <c r="CA7">
        <f t="shared" si="13"/>
        <v>71.7</v>
      </c>
    </row>
    <row r="8" spans="1:79" x14ac:dyDescent="0.2">
      <c r="A8">
        <v>1152</v>
      </c>
      <c r="B8" t="s">
        <v>11</v>
      </c>
      <c r="C8" t="s">
        <v>374</v>
      </c>
      <c r="D8" t="s">
        <v>155</v>
      </c>
      <c r="E8">
        <v>103</v>
      </c>
      <c r="F8" s="1">
        <v>43829</v>
      </c>
      <c r="G8" s="1">
        <v>43705</v>
      </c>
      <c r="H8">
        <v>12.5</v>
      </c>
      <c r="I8" t="s">
        <v>22</v>
      </c>
      <c r="J8" t="str">
        <f>VLOOKUP(E8,[1]Tabelle1!$B:$G,5,FALSE)</f>
        <v>G12D</v>
      </c>
      <c r="K8" t="s">
        <v>1838</v>
      </c>
      <c r="L8">
        <v>546.88062003672303</v>
      </c>
      <c r="M8" t="s">
        <v>23</v>
      </c>
      <c r="N8">
        <v>8</v>
      </c>
      <c r="O8">
        <f>VLOOKUP(subset1!$D153,samples!$D$2:$R$870,4,FALSE)</f>
        <v>4</v>
      </c>
      <c r="P8" t="str">
        <f>VLOOKUP(subset1!$D153,samples!$D$2:$R$870,7,FALSE)</f>
        <v>E7,8,9</v>
      </c>
      <c r="Q8">
        <f t="shared" si="0"/>
        <v>124</v>
      </c>
      <c r="R8" t="s">
        <v>374</v>
      </c>
      <c r="S8">
        <f>VLOOKUP(subset1!$D153,samples!$D$2:$ZZ$870,16,FALSE)</f>
        <v>0</v>
      </c>
      <c r="T8" t="s">
        <v>297</v>
      </c>
      <c r="V8" s="1">
        <v>44270</v>
      </c>
      <c r="W8" t="s">
        <v>454</v>
      </c>
      <c r="X8">
        <v>533</v>
      </c>
      <c r="Y8">
        <v>3.5</v>
      </c>
      <c r="Z8">
        <f t="shared" si="1"/>
        <v>0.5</v>
      </c>
      <c r="AA8" t="s">
        <v>526</v>
      </c>
      <c r="AB8" s="2">
        <v>158</v>
      </c>
      <c r="AC8" s="2">
        <v>309.02</v>
      </c>
      <c r="AD8">
        <v>337</v>
      </c>
      <c r="AE8">
        <v>47.34</v>
      </c>
      <c r="AF8">
        <v>502</v>
      </c>
      <c r="AG8">
        <v>12.35</v>
      </c>
      <c r="AH8" t="s">
        <v>516</v>
      </c>
      <c r="AI8" s="2">
        <v>50</v>
      </c>
      <c r="AJ8" s="46">
        <f t="shared" si="2"/>
        <v>368.71000000000004</v>
      </c>
      <c r="AK8" s="46">
        <f t="shared" si="3"/>
        <v>18.435500000000001</v>
      </c>
      <c r="AL8" s="26">
        <f t="shared" si="4"/>
        <v>5.2672857142857143</v>
      </c>
      <c r="AM8">
        <v>532</v>
      </c>
      <c r="AN8" t="s">
        <v>505</v>
      </c>
      <c r="AO8" t="s">
        <v>478</v>
      </c>
      <c r="AP8" t="s">
        <v>494</v>
      </c>
      <c r="AR8" s="20">
        <f t="shared" si="5"/>
        <v>15</v>
      </c>
      <c r="AS8" s="20">
        <f t="shared" si="6"/>
        <v>40.682379105530089</v>
      </c>
      <c r="AT8" s="20">
        <f t="shared" si="7"/>
        <v>9.3176208944699113</v>
      </c>
      <c r="AU8">
        <v>1</v>
      </c>
      <c r="AV8" s="1">
        <v>44305</v>
      </c>
      <c r="AX8" s="21" t="s">
        <v>821</v>
      </c>
      <c r="AZ8">
        <v>4</v>
      </c>
      <c r="BA8" t="s">
        <v>454</v>
      </c>
      <c r="BB8">
        <v>1</v>
      </c>
      <c r="BC8" t="s">
        <v>598</v>
      </c>
      <c r="BD8">
        <v>310</v>
      </c>
      <c r="BE8">
        <v>6.09</v>
      </c>
      <c r="BF8">
        <v>29.8</v>
      </c>
      <c r="BG8">
        <v>506</v>
      </c>
      <c r="BH8">
        <v>0.67</v>
      </c>
      <c r="BI8">
        <v>2</v>
      </c>
      <c r="BJ8">
        <v>693</v>
      </c>
      <c r="BK8">
        <v>0.08</v>
      </c>
      <c r="BL8">
        <v>0.2</v>
      </c>
      <c r="BM8">
        <v>1</v>
      </c>
      <c r="BN8" s="39">
        <f t="shared" si="8"/>
        <v>3.1446540880503145E-2</v>
      </c>
      <c r="BO8">
        <v>20</v>
      </c>
      <c r="BP8">
        <f t="shared" si="9"/>
        <v>6.84</v>
      </c>
      <c r="BQ8">
        <f t="shared" si="10"/>
        <v>32</v>
      </c>
      <c r="BR8">
        <f t="shared" si="11"/>
        <v>136.80000000000001</v>
      </c>
      <c r="BS8">
        <v>532</v>
      </c>
      <c r="BT8" t="s">
        <v>505</v>
      </c>
      <c r="BU8" t="s">
        <v>599</v>
      </c>
      <c r="BV8" t="s">
        <v>475</v>
      </c>
      <c r="BY8">
        <f>VLOOKUP(C8,'Sent to psoma'!B:I,7,FALSE)</f>
        <v>5</v>
      </c>
      <c r="BZ8">
        <f t="shared" si="12"/>
        <v>15</v>
      </c>
      <c r="CA8">
        <f t="shared" si="13"/>
        <v>102.6</v>
      </c>
    </row>
    <row r="9" spans="1:79" x14ac:dyDescent="0.2">
      <c r="A9">
        <v>1152</v>
      </c>
      <c r="B9" t="s">
        <v>12</v>
      </c>
      <c r="C9" t="s">
        <v>375</v>
      </c>
      <c r="D9" t="s">
        <v>156</v>
      </c>
      <c r="E9">
        <v>103</v>
      </c>
      <c r="F9" s="1">
        <v>43878</v>
      </c>
      <c r="G9" s="1">
        <v>43705</v>
      </c>
      <c r="H9">
        <v>12.5</v>
      </c>
      <c r="I9" t="s">
        <v>22</v>
      </c>
      <c r="J9" t="str">
        <f>VLOOKUP(E9,[1]Tabelle1!$B:$G,5,FALSE)</f>
        <v>G12D</v>
      </c>
      <c r="K9" t="s">
        <v>1838</v>
      </c>
      <c r="L9">
        <v>546.88062003672303</v>
      </c>
      <c r="M9" t="s">
        <v>23</v>
      </c>
      <c r="N9">
        <v>8</v>
      </c>
      <c r="O9">
        <f>VLOOKUP(subset1!$D154,samples!$D$2:$R$870,4,FALSE)</f>
        <v>9</v>
      </c>
      <c r="P9" t="str">
        <f>VLOOKUP(subset1!$D154,samples!$D$2:$R$870,7,FALSE)</f>
        <v>H7,8,9</v>
      </c>
      <c r="Q9">
        <f t="shared" si="0"/>
        <v>173</v>
      </c>
      <c r="R9" t="s">
        <v>375</v>
      </c>
      <c r="S9">
        <f>VLOOKUP(subset1!$D154,samples!$D$2:$ZZ$870,16,FALSE)</f>
        <v>0</v>
      </c>
      <c r="T9" t="s">
        <v>297</v>
      </c>
      <c r="V9" s="1">
        <v>44273</v>
      </c>
      <c r="W9" t="s">
        <v>454</v>
      </c>
      <c r="X9">
        <v>533</v>
      </c>
      <c r="Y9">
        <v>3</v>
      </c>
      <c r="Z9">
        <f t="shared" si="1"/>
        <v>0</v>
      </c>
      <c r="AA9" t="s">
        <v>526</v>
      </c>
      <c r="AB9">
        <v>153</v>
      </c>
      <c r="AC9" s="17">
        <v>1019.24</v>
      </c>
      <c r="AD9">
        <v>288</v>
      </c>
      <c r="AE9">
        <v>60.54</v>
      </c>
      <c r="AF9">
        <v>400</v>
      </c>
      <c r="AG9">
        <v>9.5500000000000007</v>
      </c>
      <c r="AI9" s="2">
        <v>50</v>
      </c>
      <c r="AJ9" s="46">
        <f t="shared" si="2"/>
        <v>1089.33</v>
      </c>
      <c r="AK9" s="46">
        <f t="shared" si="3"/>
        <v>54.466500000000003</v>
      </c>
      <c r="AL9" s="26">
        <f t="shared" si="4"/>
        <v>18.1555</v>
      </c>
      <c r="AM9">
        <v>532</v>
      </c>
      <c r="AN9" t="s">
        <v>505</v>
      </c>
      <c r="AO9" t="s">
        <v>478</v>
      </c>
      <c r="AP9" t="s">
        <v>495</v>
      </c>
      <c r="AR9" s="20">
        <f t="shared" si="5"/>
        <v>15</v>
      </c>
      <c r="AS9" s="20">
        <f t="shared" si="6"/>
        <v>13.769931976536034</v>
      </c>
      <c r="AT9" s="20">
        <f t="shared" si="7"/>
        <v>36.230068023463964</v>
      </c>
      <c r="AU9">
        <v>1</v>
      </c>
      <c r="AV9" s="1">
        <v>44305</v>
      </c>
      <c r="AX9" s="21" t="s">
        <v>822</v>
      </c>
      <c r="AZ9">
        <v>4</v>
      </c>
      <c r="BA9" t="s">
        <v>454</v>
      </c>
      <c r="BB9">
        <v>1</v>
      </c>
      <c r="BC9" t="s">
        <v>598</v>
      </c>
      <c r="BD9">
        <v>313</v>
      </c>
      <c r="BE9">
        <v>7.46</v>
      </c>
      <c r="BF9">
        <v>36.1</v>
      </c>
      <c r="BG9">
        <v>468</v>
      </c>
      <c r="BH9">
        <v>0.3</v>
      </c>
      <c r="BI9">
        <v>1</v>
      </c>
      <c r="BM9">
        <v>0</v>
      </c>
      <c r="BN9" s="39">
        <f t="shared" si="8"/>
        <v>0</v>
      </c>
      <c r="BO9">
        <v>20</v>
      </c>
      <c r="BP9">
        <f t="shared" si="9"/>
        <v>7.76</v>
      </c>
      <c r="BQ9">
        <f t="shared" si="10"/>
        <v>37.1</v>
      </c>
      <c r="BR9">
        <f t="shared" si="11"/>
        <v>155.19999999999999</v>
      </c>
      <c r="BS9">
        <v>532</v>
      </c>
      <c r="BT9" t="s">
        <v>505</v>
      </c>
      <c r="BU9" t="s">
        <v>599</v>
      </c>
      <c r="BV9" t="s">
        <v>476</v>
      </c>
      <c r="BY9">
        <f>VLOOKUP(C9,'Sent to psoma'!B:I,7,FALSE)</f>
        <v>5</v>
      </c>
      <c r="BZ9">
        <f t="shared" si="12"/>
        <v>15</v>
      </c>
      <c r="CA9">
        <f t="shared" si="13"/>
        <v>116.39999999999999</v>
      </c>
    </row>
    <row r="10" spans="1:79" x14ac:dyDescent="0.2">
      <c r="A10">
        <v>1152</v>
      </c>
      <c r="B10" t="s">
        <v>13</v>
      </c>
      <c r="C10" t="s">
        <v>376</v>
      </c>
      <c r="D10" t="s">
        <v>157</v>
      </c>
      <c r="E10">
        <v>103</v>
      </c>
      <c r="F10" s="1">
        <v>43900</v>
      </c>
      <c r="G10" s="1">
        <v>43705</v>
      </c>
      <c r="H10">
        <v>12.5</v>
      </c>
      <c r="I10" t="s">
        <v>22</v>
      </c>
      <c r="J10" t="str">
        <f>VLOOKUP(E10,[1]Tabelle1!$B:$G,5,FALSE)</f>
        <v>G12D</v>
      </c>
      <c r="K10" t="s">
        <v>1838</v>
      </c>
      <c r="L10">
        <v>546.88062003672303</v>
      </c>
      <c r="M10" t="s">
        <v>23</v>
      </c>
      <c r="N10">
        <v>8</v>
      </c>
      <c r="O10">
        <f>VLOOKUP(subset1!$D155,samples!$D$2:$R$870,4,FALSE)</f>
        <v>13</v>
      </c>
      <c r="P10" t="str">
        <f>VLOOKUP(subset1!$D155,samples!$D$2:$R$870,7,FALSE)</f>
        <v>H4,5,6</v>
      </c>
      <c r="Q10">
        <f t="shared" si="0"/>
        <v>195</v>
      </c>
      <c r="R10" t="s">
        <v>376</v>
      </c>
      <c r="S10">
        <f>VLOOKUP(subset1!$D155,samples!$D$2:$ZZ$870,16,FALSE)</f>
        <v>0</v>
      </c>
      <c r="T10" t="s">
        <v>297</v>
      </c>
      <c r="V10" s="1">
        <v>44273</v>
      </c>
      <c r="W10" t="s">
        <v>454</v>
      </c>
      <c r="X10">
        <v>533</v>
      </c>
      <c r="Y10">
        <v>43</v>
      </c>
      <c r="Z10">
        <f t="shared" si="1"/>
        <v>0</v>
      </c>
      <c r="AA10" t="s">
        <v>526</v>
      </c>
      <c r="AB10">
        <v>158</v>
      </c>
      <c r="AC10" s="17">
        <v>2243.9499999999998</v>
      </c>
      <c r="AD10">
        <v>297</v>
      </c>
      <c r="AE10">
        <v>152.25</v>
      </c>
      <c r="AF10">
        <v>431</v>
      </c>
      <c r="AG10">
        <v>24.55</v>
      </c>
      <c r="AI10" s="2">
        <v>50</v>
      </c>
      <c r="AJ10" s="46">
        <f t="shared" si="2"/>
        <v>2420.75</v>
      </c>
      <c r="AK10" s="46">
        <f t="shared" si="3"/>
        <v>121.03749999999999</v>
      </c>
      <c r="AL10" s="26">
        <f t="shared" si="4"/>
        <v>2.8148255813953487</v>
      </c>
      <c r="AM10">
        <v>532</v>
      </c>
      <c r="AN10" t="s">
        <v>505</v>
      </c>
      <c r="AO10" t="s">
        <v>478</v>
      </c>
      <c r="AP10" t="s">
        <v>496</v>
      </c>
      <c r="AR10" s="20">
        <f t="shared" si="5"/>
        <v>15</v>
      </c>
      <c r="AS10" s="20">
        <f t="shared" si="6"/>
        <v>6.1964267272539511</v>
      </c>
      <c r="AT10" s="20">
        <f t="shared" si="7"/>
        <v>43.80357327274605</v>
      </c>
      <c r="AU10">
        <v>1</v>
      </c>
      <c r="AV10" s="1">
        <v>44305</v>
      </c>
      <c r="AX10" s="21" t="s">
        <v>823</v>
      </c>
      <c r="AZ10">
        <v>4</v>
      </c>
      <c r="BA10" t="s">
        <v>454</v>
      </c>
      <c r="BB10">
        <v>1</v>
      </c>
      <c r="BC10" t="s">
        <v>598</v>
      </c>
      <c r="BD10">
        <v>311</v>
      </c>
      <c r="BE10">
        <v>4.67</v>
      </c>
      <c r="BF10">
        <v>22.7</v>
      </c>
      <c r="BG10">
        <v>473</v>
      </c>
      <c r="BH10">
        <v>0.17</v>
      </c>
      <c r="BI10">
        <v>0.5</v>
      </c>
      <c r="BM10">
        <v>0</v>
      </c>
      <c r="BN10" s="39">
        <f t="shared" si="8"/>
        <v>0</v>
      </c>
      <c r="BO10">
        <v>20</v>
      </c>
      <c r="BP10">
        <f t="shared" si="9"/>
        <v>4.84</v>
      </c>
      <c r="BQ10">
        <f t="shared" si="10"/>
        <v>23.2</v>
      </c>
      <c r="BR10">
        <f t="shared" si="11"/>
        <v>96.8</v>
      </c>
      <c r="BS10">
        <v>532</v>
      </c>
      <c r="BT10" t="s">
        <v>505</v>
      </c>
      <c r="BU10" t="s">
        <v>599</v>
      </c>
      <c r="BV10" t="s">
        <v>473</v>
      </c>
      <c r="BY10">
        <f>_xlfn.IFNA(VLOOKUP(C10,'Sent to psoma'!B:I,7,FALSE),0)</f>
        <v>5</v>
      </c>
      <c r="BZ10">
        <f t="shared" si="12"/>
        <v>15</v>
      </c>
      <c r="CA10">
        <f t="shared" si="13"/>
        <v>72.599999999999994</v>
      </c>
    </row>
    <row r="11" spans="1:79" x14ac:dyDescent="0.2">
      <c r="A11">
        <v>1152</v>
      </c>
      <c r="B11" t="s">
        <v>14</v>
      </c>
      <c r="C11" t="s">
        <v>377</v>
      </c>
      <c r="D11" t="s">
        <v>158</v>
      </c>
      <c r="E11">
        <v>103</v>
      </c>
      <c r="F11" s="1">
        <v>43956</v>
      </c>
      <c r="G11" s="1">
        <v>43705</v>
      </c>
      <c r="H11">
        <v>12.5</v>
      </c>
      <c r="I11" t="s">
        <v>22</v>
      </c>
      <c r="J11" t="str">
        <f>VLOOKUP(E11,[1]Tabelle1!$B:$G,5,FALSE)</f>
        <v>G12D</v>
      </c>
      <c r="K11" t="s">
        <v>1838</v>
      </c>
      <c r="L11">
        <v>546.88062003672303</v>
      </c>
      <c r="M11" t="s">
        <v>23</v>
      </c>
      <c r="N11">
        <v>8</v>
      </c>
      <c r="O11">
        <f>VLOOKUP(subset1!$D156,samples!$D$2:$R$870,4,FALSE)</f>
        <v>16</v>
      </c>
      <c r="P11" t="str">
        <f>VLOOKUP(subset1!$D156,samples!$D$2:$R$870,7,FALSE)</f>
        <v>G7,8,9</v>
      </c>
      <c r="Q11">
        <f t="shared" si="0"/>
        <v>251</v>
      </c>
      <c r="R11" t="s">
        <v>377</v>
      </c>
      <c r="S11">
        <f>VLOOKUP(subset1!$D156,samples!$D$2:$ZZ$870,16,FALSE)</f>
        <v>0</v>
      </c>
      <c r="T11" t="s">
        <v>297</v>
      </c>
      <c r="V11" s="1">
        <v>44273</v>
      </c>
      <c r="W11" t="s">
        <v>454</v>
      </c>
      <c r="X11">
        <v>533</v>
      </c>
      <c r="Y11">
        <v>4</v>
      </c>
      <c r="Z11">
        <f t="shared" si="1"/>
        <v>0</v>
      </c>
      <c r="AA11" t="s">
        <v>526</v>
      </c>
      <c r="AB11">
        <v>152</v>
      </c>
      <c r="AC11" s="17">
        <v>1792.51</v>
      </c>
      <c r="AD11">
        <v>291</v>
      </c>
      <c r="AE11">
        <v>100.17</v>
      </c>
      <c r="AF11">
        <v>419</v>
      </c>
      <c r="AG11">
        <v>12.96</v>
      </c>
      <c r="AI11" s="2">
        <v>50</v>
      </c>
      <c r="AJ11" s="46">
        <f t="shared" si="2"/>
        <v>1905.64</v>
      </c>
      <c r="AK11" s="46">
        <f t="shared" si="3"/>
        <v>95.281999999999996</v>
      </c>
      <c r="AL11" s="26">
        <f t="shared" si="4"/>
        <v>23.820499999999999</v>
      </c>
      <c r="AM11">
        <v>532</v>
      </c>
      <c r="AN11" t="s">
        <v>505</v>
      </c>
      <c r="AO11" t="s">
        <v>478</v>
      </c>
      <c r="AP11" t="s">
        <v>497</v>
      </c>
      <c r="AR11" s="20">
        <f t="shared" si="5"/>
        <v>15</v>
      </c>
      <c r="AS11" s="20">
        <f t="shared" si="6"/>
        <v>7.8713712978317005</v>
      </c>
      <c r="AT11" s="20">
        <f t="shared" si="7"/>
        <v>42.128628702168299</v>
      </c>
      <c r="AU11">
        <v>1</v>
      </c>
      <c r="AV11" s="1">
        <v>44305</v>
      </c>
      <c r="AX11" s="21" t="s">
        <v>824</v>
      </c>
      <c r="AZ11">
        <v>4</v>
      </c>
      <c r="BA11" t="s">
        <v>454</v>
      </c>
      <c r="BB11">
        <v>1</v>
      </c>
      <c r="BC11" t="s">
        <v>598</v>
      </c>
      <c r="BD11">
        <v>310</v>
      </c>
      <c r="BE11">
        <v>4.93</v>
      </c>
      <c r="BF11">
        <v>24.1</v>
      </c>
      <c r="BG11">
        <v>449</v>
      </c>
      <c r="BH11">
        <v>0.08</v>
      </c>
      <c r="BI11">
        <v>0.3</v>
      </c>
      <c r="BM11">
        <v>1.5</v>
      </c>
      <c r="BN11" s="39">
        <f t="shared" si="8"/>
        <v>6.1475409836065566E-2</v>
      </c>
      <c r="BO11">
        <v>20</v>
      </c>
      <c r="BP11">
        <f t="shared" si="9"/>
        <v>5.01</v>
      </c>
      <c r="BQ11">
        <f t="shared" si="10"/>
        <v>24.400000000000002</v>
      </c>
      <c r="BR11">
        <f t="shared" si="11"/>
        <v>100.19999999999999</v>
      </c>
      <c r="BS11">
        <v>532</v>
      </c>
      <c r="BT11" t="s">
        <v>505</v>
      </c>
      <c r="BU11" t="s">
        <v>599</v>
      </c>
      <c r="BV11" t="s">
        <v>477</v>
      </c>
      <c r="BY11">
        <f>_xlfn.IFNA(VLOOKUP(C11,'Sent to psoma'!B:I,7,FALSE),0)</f>
        <v>5</v>
      </c>
      <c r="BZ11">
        <f t="shared" si="12"/>
        <v>15</v>
      </c>
      <c r="CA11">
        <f t="shared" si="13"/>
        <v>75.149999999999991</v>
      </c>
    </row>
    <row r="12" spans="1:79" x14ac:dyDescent="0.2">
      <c r="A12">
        <v>1225</v>
      </c>
      <c r="B12" t="s">
        <v>2</v>
      </c>
      <c r="C12" t="s">
        <v>353</v>
      </c>
      <c r="D12" t="s">
        <v>187</v>
      </c>
      <c r="E12">
        <v>112</v>
      </c>
      <c r="F12" s="1">
        <v>43864</v>
      </c>
      <c r="G12" s="1">
        <v>43864</v>
      </c>
      <c r="H12">
        <v>37.4</v>
      </c>
      <c r="I12" t="s">
        <v>22</v>
      </c>
      <c r="J12" t="str">
        <f>VLOOKUP(E12,[1]Tabelle1!$B:$G,5,FALSE)</f>
        <v>G12V</v>
      </c>
      <c r="K12" t="s">
        <v>1838</v>
      </c>
      <c r="L12">
        <v>387.880620036724</v>
      </c>
      <c r="M12" t="s">
        <v>23</v>
      </c>
      <c r="N12">
        <v>5</v>
      </c>
      <c r="O12">
        <f>VLOOKUP(subset1!$D185,samples!$D$2:$R$870,4,FALSE)</f>
        <v>5</v>
      </c>
      <c r="P12" t="str">
        <f>VLOOKUP(subset1!$D185,samples!$D$2:$R$870,7,FALSE)</f>
        <v>I7,8,9</v>
      </c>
      <c r="Q12">
        <f t="shared" si="0"/>
        <v>0</v>
      </c>
      <c r="R12" t="s">
        <v>353</v>
      </c>
      <c r="S12">
        <f>VLOOKUP(subset1!$D185,samples!$D$2:$ZZ$870,16,FALSE)</f>
        <v>0</v>
      </c>
      <c r="T12" t="s">
        <v>297</v>
      </c>
      <c r="V12" s="1">
        <v>44273</v>
      </c>
      <c r="W12" t="s">
        <v>454</v>
      </c>
      <c r="X12">
        <v>533</v>
      </c>
      <c r="Y12">
        <v>4.5</v>
      </c>
      <c r="Z12">
        <f t="shared" si="1"/>
        <v>0.5</v>
      </c>
      <c r="AA12" t="s">
        <v>525</v>
      </c>
      <c r="AB12">
        <v>158</v>
      </c>
      <c r="AC12" s="17">
        <v>324409.02</v>
      </c>
      <c r="AD12">
        <v>311</v>
      </c>
      <c r="AE12" s="17">
        <v>3331.92</v>
      </c>
      <c r="AF12">
        <v>434</v>
      </c>
      <c r="AG12" s="17">
        <v>1012.76</v>
      </c>
      <c r="AI12" s="2">
        <v>50</v>
      </c>
      <c r="AJ12" s="46">
        <f t="shared" si="2"/>
        <v>328753.7</v>
      </c>
      <c r="AK12" s="46">
        <f t="shared" si="3"/>
        <v>16437.685000000001</v>
      </c>
      <c r="AL12" s="26">
        <f t="shared" si="4"/>
        <v>3652.818888888889</v>
      </c>
      <c r="AM12">
        <v>532</v>
      </c>
      <c r="AN12" t="s">
        <v>505</v>
      </c>
      <c r="AO12" t="s">
        <v>479</v>
      </c>
      <c r="AP12" t="s">
        <v>265</v>
      </c>
      <c r="AQ12">
        <f>AK12/25</f>
        <v>657.50740000000008</v>
      </c>
      <c r="AR12" s="20">
        <f t="shared" si="5"/>
        <v>15</v>
      </c>
      <c r="AS12" s="20">
        <f>IF(AQ12&gt;15,(AR12/AQ12*50),50)</f>
        <v>1.1406715726697523</v>
      </c>
      <c r="AT12" s="20">
        <f t="shared" si="7"/>
        <v>48.859328427330247</v>
      </c>
      <c r="AU12">
        <v>1</v>
      </c>
      <c r="AV12" s="1">
        <v>44305</v>
      </c>
      <c r="AX12" s="21" t="s">
        <v>535</v>
      </c>
      <c r="AZ12">
        <v>4</v>
      </c>
      <c r="BA12" t="s">
        <v>454</v>
      </c>
      <c r="BB12">
        <v>1</v>
      </c>
      <c r="BC12" t="s">
        <v>598</v>
      </c>
      <c r="BD12">
        <v>303</v>
      </c>
      <c r="BE12">
        <v>2.99</v>
      </c>
      <c r="BF12">
        <v>14.9</v>
      </c>
      <c r="BG12">
        <v>442</v>
      </c>
      <c r="BH12">
        <v>0.13</v>
      </c>
      <c r="BI12">
        <v>0.5</v>
      </c>
      <c r="BM12">
        <v>1.1000000000000001</v>
      </c>
      <c r="BN12" s="39">
        <f t="shared" si="8"/>
        <v>7.1428571428571438E-2</v>
      </c>
      <c r="BO12">
        <v>20</v>
      </c>
      <c r="BP12">
        <f t="shared" si="9"/>
        <v>3.12</v>
      </c>
      <c r="BQ12">
        <f t="shared" si="10"/>
        <v>15.4</v>
      </c>
      <c r="BR12">
        <f t="shared" si="11"/>
        <v>62.400000000000006</v>
      </c>
      <c r="BS12">
        <v>532</v>
      </c>
      <c r="BT12" t="s">
        <v>505</v>
      </c>
      <c r="BU12" t="s">
        <v>599</v>
      </c>
      <c r="BV12" t="s">
        <v>8</v>
      </c>
      <c r="BY12">
        <f>_xlfn.IFNA(VLOOKUP(C12,'Sent to psoma'!B:I,7,FALSE),0)</f>
        <v>5</v>
      </c>
      <c r="BZ12">
        <f t="shared" si="12"/>
        <v>15</v>
      </c>
      <c r="CA12">
        <f t="shared" si="13"/>
        <v>46.800000000000004</v>
      </c>
    </row>
    <row r="13" spans="1:79" x14ac:dyDescent="0.2">
      <c r="A13">
        <v>1225</v>
      </c>
      <c r="B13" t="s">
        <v>8</v>
      </c>
      <c r="C13" t="s">
        <v>349</v>
      </c>
      <c r="D13" t="s">
        <v>188</v>
      </c>
      <c r="E13">
        <v>112</v>
      </c>
      <c r="F13" s="1">
        <v>43873</v>
      </c>
      <c r="G13" s="1">
        <v>43864</v>
      </c>
      <c r="H13">
        <v>37.4</v>
      </c>
      <c r="I13" t="s">
        <v>22</v>
      </c>
      <c r="J13" t="str">
        <f>VLOOKUP(E13,[1]Tabelle1!$B:$G,5,FALSE)</f>
        <v>G12V</v>
      </c>
      <c r="K13" t="s">
        <v>1838</v>
      </c>
      <c r="L13">
        <v>387.880620036724</v>
      </c>
      <c r="M13" t="s">
        <v>23</v>
      </c>
      <c r="N13">
        <v>5</v>
      </c>
      <c r="O13">
        <f>VLOOKUP(subset1!$D186,samples!$D$2:$R$870,4,FALSE)</f>
        <v>9</v>
      </c>
      <c r="P13" t="str">
        <f>VLOOKUP(subset1!$D186,samples!$D$2:$R$870,7,FALSE)</f>
        <v>D7,8,9</v>
      </c>
      <c r="Q13">
        <f t="shared" si="0"/>
        <v>9</v>
      </c>
      <c r="R13" t="s">
        <v>349</v>
      </c>
      <c r="S13">
        <f>VLOOKUP(subset1!$D186,samples!$D$2:$ZZ$870,16,FALSE)</f>
        <v>0</v>
      </c>
      <c r="T13" t="s">
        <v>297</v>
      </c>
      <c r="V13" s="1">
        <v>44278</v>
      </c>
      <c r="W13" t="s">
        <v>454</v>
      </c>
      <c r="X13">
        <v>533</v>
      </c>
      <c r="Y13">
        <v>5</v>
      </c>
      <c r="Z13">
        <f t="shared" si="1"/>
        <v>0</v>
      </c>
      <c r="AA13" t="s">
        <v>525</v>
      </c>
      <c r="AB13">
        <v>160</v>
      </c>
      <c r="AC13" s="17">
        <v>201738.30000000002</v>
      </c>
      <c r="AD13">
        <v>279</v>
      </c>
      <c r="AE13" s="17">
        <v>5088.42</v>
      </c>
      <c r="AF13">
        <v>434</v>
      </c>
      <c r="AG13">
        <v>893.19</v>
      </c>
      <c r="AI13" s="2">
        <v>50</v>
      </c>
      <c r="AJ13" s="46">
        <f t="shared" si="2"/>
        <v>207719.91000000003</v>
      </c>
      <c r="AK13" s="46">
        <f t="shared" si="3"/>
        <v>10385.995500000003</v>
      </c>
      <c r="AL13" s="26">
        <f t="shared" si="4"/>
        <v>2077.1991000000007</v>
      </c>
      <c r="AM13">
        <v>532</v>
      </c>
      <c r="AN13" t="s">
        <v>505</v>
      </c>
      <c r="AO13" t="s">
        <v>479</v>
      </c>
      <c r="AP13" t="s">
        <v>266</v>
      </c>
      <c r="AQ13">
        <f>AK13/25</f>
        <v>415.43982000000011</v>
      </c>
      <c r="AR13" s="20">
        <f t="shared" si="5"/>
        <v>15</v>
      </c>
      <c r="AS13" s="20">
        <f>IF(AQ13&gt;15,(AR13/AQ13*50),50)</f>
        <v>1.8053156291084467</v>
      </c>
      <c r="AT13" s="20">
        <f t="shared" si="7"/>
        <v>48.194684370891551</v>
      </c>
      <c r="AU13">
        <v>1</v>
      </c>
      <c r="AV13" s="1">
        <v>44305</v>
      </c>
      <c r="AX13" s="21" t="s">
        <v>536</v>
      </c>
      <c r="AZ13">
        <v>4</v>
      </c>
      <c r="BA13" t="s">
        <v>454</v>
      </c>
      <c r="BB13">
        <v>1</v>
      </c>
      <c r="BC13" t="s">
        <v>598</v>
      </c>
      <c r="BD13">
        <v>305</v>
      </c>
      <c r="BE13">
        <v>1.24</v>
      </c>
      <c r="BF13">
        <v>6.2</v>
      </c>
      <c r="BG13">
        <v>440</v>
      </c>
      <c r="BH13">
        <v>0.09</v>
      </c>
      <c r="BI13">
        <v>0.3</v>
      </c>
      <c r="BM13">
        <v>1.8</v>
      </c>
      <c r="BN13" s="39">
        <f t="shared" si="8"/>
        <v>0.27692307692307694</v>
      </c>
      <c r="BO13">
        <v>20</v>
      </c>
      <c r="BP13">
        <f t="shared" si="9"/>
        <v>1.33</v>
      </c>
      <c r="BQ13">
        <f t="shared" si="10"/>
        <v>6.5</v>
      </c>
      <c r="BR13">
        <f t="shared" si="11"/>
        <v>26.6</v>
      </c>
      <c r="BS13">
        <v>532</v>
      </c>
      <c r="BT13" t="s">
        <v>505</v>
      </c>
      <c r="BU13" t="s">
        <v>599</v>
      </c>
      <c r="BV13" t="s">
        <v>265</v>
      </c>
      <c r="BY13">
        <f>_xlfn.IFNA(VLOOKUP(C13,'Sent to psoma'!B:I,7,FALSE),0)</f>
        <v>10</v>
      </c>
      <c r="BZ13">
        <f t="shared" si="12"/>
        <v>10</v>
      </c>
      <c r="CA13">
        <f t="shared" si="13"/>
        <v>13.3</v>
      </c>
    </row>
    <row r="14" spans="1:79" x14ac:dyDescent="0.2">
      <c r="A14">
        <v>1225</v>
      </c>
      <c r="B14" t="s">
        <v>9</v>
      </c>
      <c r="C14" t="s">
        <v>350</v>
      </c>
      <c r="D14" t="s">
        <v>189</v>
      </c>
      <c r="E14">
        <v>112</v>
      </c>
      <c r="F14" s="1">
        <v>43894</v>
      </c>
      <c r="G14" s="1">
        <v>43864</v>
      </c>
      <c r="H14">
        <v>37.4</v>
      </c>
      <c r="I14" t="s">
        <v>22</v>
      </c>
      <c r="J14" t="str">
        <f>VLOOKUP(E14,[1]Tabelle1!$B:$G,5,FALSE)</f>
        <v>G12V</v>
      </c>
      <c r="K14" t="s">
        <v>1838</v>
      </c>
      <c r="L14">
        <v>387.880620036724</v>
      </c>
      <c r="M14" t="s">
        <v>23</v>
      </c>
      <c r="N14">
        <v>5</v>
      </c>
      <c r="O14">
        <f>VLOOKUP(subset1!$D187,samples!$D$2:$R$870,4,FALSE)</f>
        <v>24</v>
      </c>
      <c r="P14" t="str">
        <f>VLOOKUP(subset1!$D187,samples!$D$2:$R$870,7,FALSE)</f>
        <v>E4,5,6</v>
      </c>
      <c r="Q14">
        <f t="shared" si="0"/>
        <v>30</v>
      </c>
      <c r="R14" t="s">
        <v>350</v>
      </c>
      <c r="S14">
        <f>VLOOKUP(subset1!$D187,samples!$D$2:$ZZ$870,16,FALSE)</f>
        <v>0</v>
      </c>
      <c r="T14" t="s">
        <v>297</v>
      </c>
      <c r="V14" s="1">
        <v>44278</v>
      </c>
      <c r="W14" t="s">
        <v>454</v>
      </c>
      <c r="X14">
        <v>533</v>
      </c>
      <c r="Y14">
        <v>4.5</v>
      </c>
      <c r="Z14">
        <f t="shared" si="1"/>
        <v>0.5</v>
      </c>
      <c r="AA14" t="s">
        <v>529</v>
      </c>
      <c r="AB14">
        <v>143</v>
      </c>
      <c r="AC14" s="17">
        <v>7252.27</v>
      </c>
      <c r="AD14">
        <v>291</v>
      </c>
      <c r="AE14">
        <v>680.57</v>
      </c>
      <c r="AF14">
        <v>434</v>
      </c>
      <c r="AG14">
        <v>187.11</v>
      </c>
      <c r="AI14" s="2">
        <v>50</v>
      </c>
      <c r="AJ14" s="46">
        <f t="shared" si="2"/>
        <v>8119.95</v>
      </c>
      <c r="AK14" s="46">
        <f t="shared" si="3"/>
        <v>405.9975</v>
      </c>
      <c r="AL14" s="26">
        <f t="shared" si="4"/>
        <v>90.221666666666664</v>
      </c>
      <c r="AM14">
        <v>532</v>
      </c>
      <c r="AN14" t="s">
        <v>505</v>
      </c>
      <c r="AO14" t="s">
        <v>479</v>
      </c>
      <c r="AP14" t="s">
        <v>267</v>
      </c>
      <c r="AR14" s="20">
        <f t="shared" si="5"/>
        <v>15</v>
      </c>
      <c r="AS14" s="20">
        <f>IF(AK14&gt;15,(AR14/AK14*50),50)</f>
        <v>1.847302015406499</v>
      </c>
      <c r="AT14" s="20">
        <f t="shared" si="7"/>
        <v>48.152697984593502</v>
      </c>
      <c r="AU14">
        <v>1</v>
      </c>
      <c r="AV14" s="1">
        <v>44305</v>
      </c>
      <c r="AX14" s="21" t="s">
        <v>537</v>
      </c>
      <c r="AZ14">
        <v>4</v>
      </c>
      <c r="BA14" t="s">
        <v>454</v>
      </c>
      <c r="BB14">
        <v>1</v>
      </c>
      <c r="BC14" t="s">
        <v>928</v>
      </c>
      <c r="BD14">
        <v>304</v>
      </c>
      <c r="BE14">
        <v>4.4800000000000004</v>
      </c>
      <c r="BF14">
        <v>22.3</v>
      </c>
      <c r="BG14">
        <v>478</v>
      </c>
      <c r="BH14">
        <v>0.15</v>
      </c>
      <c r="BI14">
        <v>0.5</v>
      </c>
      <c r="BN14" s="39">
        <f t="shared" si="8"/>
        <v>0</v>
      </c>
      <c r="BO14">
        <v>20</v>
      </c>
      <c r="BP14">
        <f t="shared" si="9"/>
        <v>4.6300000000000008</v>
      </c>
      <c r="BQ14">
        <f t="shared" si="10"/>
        <v>22.8</v>
      </c>
      <c r="BR14">
        <f t="shared" si="11"/>
        <v>92.600000000000023</v>
      </c>
      <c r="BS14">
        <v>532</v>
      </c>
      <c r="BT14" t="s">
        <v>505</v>
      </c>
      <c r="BU14" t="s">
        <v>599</v>
      </c>
      <c r="BV14" t="s">
        <v>266</v>
      </c>
      <c r="BY14">
        <f>_xlfn.IFNA(VLOOKUP(C14,'Sent to psoma'!B:I,7,FALSE),0)</f>
        <v>5</v>
      </c>
      <c r="BZ14">
        <f t="shared" si="12"/>
        <v>15</v>
      </c>
      <c r="CA14">
        <f t="shared" si="13"/>
        <v>69.450000000000017</v>
      </c>
    </row>
    <row r="15" spans="1:79" x14ac:dyDescent="0.2">
      <c r="A15">
        <v>1225</v>
      </c>
      <c r="B15" t="s">
        <v>10</v>
      </c>
      <c r="C15" t="s">
        <v>351</v>
      </c>
      <c r="D15" t="s">
        <v>190</v>
      </c>
      <c r="E15">
        <v>112</v>
      </c>
      <c r="F15" s="1">
        <v>43923</v>
      </c>
      <c r="G15" s="1">
        <v>43864</v>
      </c>
      <c r="H15">
        <v>37.4</v>
      </c>
      <c r="I15" t="s">
        <v>22</v>
      </c>
      <c r="J15" t="str">
        <f>VLOOKUP(E15,[1]Tabelle1!$B:$G,5,FALSE)</f>
        <v>G12V</v>
      </c>
      <c r="K15" t="s">
        <v>1838</v>
      </c>
      <c r="L15">
        <v>387.880620036724</v>
      </c>
      <c r="M15" t="s">
        <v>23</v>
      </c>
      <c r="N15">
        <v>5</v>
      </c>
      <c r="O15">
        <f>VLOOKUP(subset1!$D188,samples!$D$2:$R$870,4,FALSE)</f>
        <v>22</v>
      </c>
      <c r="P15" t="str">
        <f>VLOOKUP(subset1!$D188,samples!$D$2:$R$870,7,FALSE)</f>
        <v>A4,5,6</v>
      </c>
      <c r="Q15">
        <f t="shared" si="0"/>
        <v>59</v>
      </c>
      <c r="R15" t="s">
        <v>351</v>
      </c>
      <c r="S15">
        <f>VLOOKUP(subset1!$D188,samples!$D$2:$ZZ$870,16,FALSE)</f>
        <v>0</v>
      </c>
      <c r="T15" t="s">
        <v>297</v>
      </c>
      <c r="V15" s="1">
        <v>44278</v>
      </c>
      <c r="W15" t="s">
        <v>454</v>
      </c>
      <c r="X15">
        <v>533</v>
      </c>
      <c r="Y15">
        <v>5</v>
      </c>
      <c r="Z15">
        <f t="shared" si="1"/>
        <v>0</v>
      </c>
      <c r="AA15" t="s">
        <v>529</v>
      </c>
      <c r="AB15">
        <v>143</v>
      </c>
      <c r="AC15" s="17">
        <v>4961.92</v>
      </c>
      <c r="AD15">
        <v>280</v>
      </c>
      <c r="AE15">
        <v>202.47</v>
      </c>
      <c r="AF15">
        <v>465</v>
      </c>
      <c r="AG15">
        <v>73.61</v>
      </c>
      <c r="AI15" s="2">
        <v>50</v>
      </c>
      <c r="AJ15" s="46">
        <f t="shared" si="2"/>
        <v>5238</v>
      </c>
      <c r="AK15" s="46">
        <f t="shared" si="3"/>
        <v>261.89999999999998</v>
      </c>
      <c r="AL15" s="26">
        <f t="shared" si="4"/>
        <v>52.379999999999995</v>
      </c>
      <c r="AM15">
        <v>532</v>
      </c>
      <c r="AN15" t="s">
        <v>505</v>
      </c>
      <c r="AO15" t="s">
        <v>479</v>
      </c>
      <c r="AP15" t="s">
        <v>480</v>
      </c>
      <c r="AR15" s="20">
        <f t="shared" si="5"/>
        <v>15</v>
      </c>
      <c r="AS15" s="20">
        <f>IF(AK15&gt;15,(AR15/AK15*50),50)</f>
        <v>2.86368843069874</v>
      </c>
      <c r="AT15" s="20">
        <f t="shared" si="7"/>
        <v>47.136311569301263</v>
      </c>
      <c r="AU15">
        <v>1</v>
      </c>
      <c r="AV15" s="1">
        <v>44305</v>
      </c>
      <c r="AX15" s="21" t="s">
        <v>538</v>
      </c>
      <c r="AZ15">
        <v>4</v>
      </c>
      <c r="BA15" t="s">
        <v>454</v>
      </c>
      <c r="BB15">
        <v>1</v>
      </c>
      <c r="BC15" t="s">
        <v>928</v>
      </c>
      <c r="BD15">
        <v>307</v>
      </c>
      <c r="BE15">
        <v>0.35</v>
      </c>
      <c r="BF15">
        <v>1.7</v>
      </c>
      <c r="BN15" s="39">
        <f t="shared" si="8"/>
        <v>0</v>
      </c>
      <c r="BO15">
        <v>20</v>
      </c>
      <c r="BP15">
        <f t="shared" si="9"/>
        <v>0.35</v>
      </c>
      <c r="BQ15">
        <f t="shared" si="10"/>
        <v>1.7</v>
      </c>
      <c r="BR15">
        <f t="shared" si="11"/>
        <v>7</v>
      </c>
      <c r="BS15">
        <v>532</v>
      </c>
      <c r="BT15" t="s">
        <v>505</v>
      </c>
      <c r="BU15" t="s">
        <v>599</v>
      </c>
      <c r="BV15" t="s">
        <v>267</v>
      </c>
      <c r="BY15">
        <f>_xlfn.IFNA(VLOOKUP(C15,'Sent to psoma'!B:I,7,FALSE),0)</f>
        <v>10</v>
      </c>
      <c r="BZ15">
        <f t="shared" si="12"/>
        <v>10</v>
      </c>
      <c r="CA15">
        <f t="shared" si="13"/>
        <v>3.5</v>
      </c>
    </row>
    <row r="16" spans="1:79" x14ac:dyDescent="0.2">
      <c r="A16">
        <v>1225</v>
      </c>
      <c r="B16" t="s">
        <v>11</v>
      </c>
      <c r="C16" t="s">
        <v>352</v>
      </c>
      <c r="D16" t="s">
        <v>191</v>
      </c>
      <c r="E16">
        <v>112</v>
      </c>
      <c r="F16" s="1">
        <v>43978</v>
      </c>
      <c r="G16" s="1">
        <v>43864</v>
      </c>
      <c r="H16">
        <v>37.4</v>
      </c>
      <c r="I16" t="s">
        <v>22</v>
      </c>
      <c r="J16" t="str">
        <f>VLOOKUP(E16,[1]Tabelle1!$B:$G,5,FALSE)</f>
        <v>G12V</v>
      </c>
      <c r="K16" t="s">
        <v>1838</v>
      </c>
      <c r="L16">
        <v>387.880620036724</v>
      </c>
      <c r="M16" t="s">
        <v>23</v>
      </c>
      <c r="N16">
        <v>5</v>
      </c>
      <c r="O16">
        <f>VLOOKUP(subset1!$D189,samples!$D$2:$R$870,4,FALSE)</f>
        <v>18</v>
      </c>
      <c r="P16" t="str">
        <f>VLOOKUP(subset1!$D189,samples!$D$2:$R$870,7,FALSE)</f>
        <v>A4,5,6</v>
      </c>
      <c r="Q16">
        <f t="shared" si="0"/>
        <v>114</v>
      </c>
      <c r="R16" t="s">
        <v>352</v>
      </c>
      <c r="S16">
        <f>VLOOKUP(subset1!$D189,samples!$D$2:$ZZ$870,16,FALSE)</f>
        <v>0</v>
      </c>
      <c r="T16" t="s">
        <v>297</v>
      </c>
      <c r="V16" s="1">
        <v>44278</v>
      </c>
      <c r="W16" t="s">
        <v>454</v>
      </c>
      <c r="X16">
        <v>533</v>
      </c>
      <c r="Y16">
        <v>4</v>
      </c>
      <c r="Z16">
        <f t="shared" si="1"/>
        <v>0</v>
      </c>
      <c r="AA16" t="s">
        <v>525</v>
      </c>
      <c r="AB16">
        <v>156</v>
      </c>
      <c r="AC16" s="17">
        <v>89849.819999999992</v>
      </c>
      <c r="AD16">
        <v>306</v>
      </c>
      <c r="AE16" s="17">
        <v>3936.45</v>
      </c>
      <c r="AF16">
        <v>434</v>
      </c>
      <c r="AG16">
        <v>737.81</v>
      </c>
      <c r="AI16" s="2">
        <v>50</v>
      </c>
      <c r="AJ16" s="46">
        <f t="shared" si="2"/>
        <v>94524.079999999987</v>
      </c>
      <c r="AK16" s="46">
        <f t="shared" si="3"/>
        <v>4726.2039999999988</v>
      </c>
      <c r="AL16" s="26">
        <f t="shared" si="4"/>
        <v>1181.5509999999997</v>
      </c>
      <c r="AM16">
        <v>532</v>
      </c>
      <c r="AN16" t="s">
        <v>505</v>
      </c>
      <c r="AO16" t="s">
        <v>479</v>
      </c>
      <c r="AP16" t="s">
        <v>481</v>
      </c>
      <c r="AQ16">
        <f>AK16/25</f>
        <v>189.04815999999994</v>
      </c>
      <c r="AR16" s="20">
        <f t="shared" si="5"/>
        <v>15</v>
      </c>
      <c r="AS16" s="48">
        <f>IF(AQ16&gt;15,(AR16/AQ16*50),50)</f>
        <v>3.9672430559493423</v>
      </c>
      <c r="AT16" s="20">
        <f t="shared" si="7"/>
        <v>46.032756944050661</v>
      </c>
      <c r="AU16">
        <v>1</v>
      </c>
      <c r="AV16" s="1">
        <v>44305</v>
      </c>
      <c r="AX16" s="21" t="s">
        <v>539</v>
      </c>
      <c r="AZ16">
        <v>4</v>
      </c>
      <c r="BA16" t="s">
        <v>454</v>
      </c>
      <c r="BB16">
        <v>1</v>
      </c>
      <c r="BC16" t="s">
        <v>928</v>
      </c>
      <c r="BD16">
        <v>301</v>
      </c>
      <c r="BE16">
        <v>2.16</v>
      </c>
      <c r="BF16">
        <v>10.9</v>
      </c>
      <c r="BG16">
        <v>441</v>
      </c>
      <c r="BH16">
        <v>0.28000000000000003</v>
      </c>
      <c r="BI16">
        <v>1</v>
      </c>
      <c r="BN16" s="39">
        <f t="shared" si="8"/>
        <v>0</v>
      </c>
      <c r="BO16">
        <v>20</v>
      </c>
      <c r="BP16">
        <f t="shared" si="9"/>
        <v>2.4400000000000004</v>
      </c>
      <c r="BQ16">
        <f t="shared" si="10"/>
        <v>11.9</v>
      </c>
      <c r="BR16">
        <f t="shared" si="11"/>
        <v>48.800000000000011</v>
      </c>
      <c r="BS16">
        <v>532</v>
      </c>
      <c r="BT16" t="s">
        <v>505</v>
      </c>
      <c r="BU16" t="s">
        <v>599</v>
      </c>
      <c r="BV16" t="s">
        <v>480</v>
      </c>
      <c r="BY16">
        <f>_xlfn.IFNA(VLOOKUP(C16,'Sent to psoma'!B:I,7,FALSE),0)</f>
        <v>5</v>
      </c>
      <c r="BZ16">
        <f t="shared" si="12"/>
        <v>15</v>
      </c>
      <c r="CA16">
        <f t="shared" si="13"/>
        <v>36.600000000000009</v>
      </c>
    </row>
    <row r="17" spans="1:79" hidden="1" x14ac:dyDescent="0.2">
      <c r="C17" t="s">
        <v>549</v>
      </c>
      <c r="D17" t="s">
        <v>550</v>
      </c>
      <c r="J17" t="e">
        <f>VLOOKUP(E17,[1]Tabelle1!$B:$G,5,FALSE)</f>
        <v>#N/A</v>
      </c>
      <c r="V17" s="22">
        <v>43403</v>
      </c>
      <c r="W17" s="47" t="s">
        <v>551</v>
      </c>
      <c r="AA17" s="47" t="s">
        <v>561</v>
      </c>
      <c r="AB17" s="23">
        <v>157</v>
      </c>
      <c r="AC17" s="38">
        <v>33.880000000000003</v>
      </c>
      <c r="AD17" s="40"/>
      <c r="AE17" s="38"/>
      <c r="AF17" s="40"/>
      <c r="AG17" s="38"/>
      <c r="AH17" s="40"/>
      <c r="AI17" s="40">
        <v>50</v>
      </c>
      <c r="AJ17" s="38">
        <f>AC17</f>
        <v>33.880000000000003</v>
      </c>
      <c r="AK17" s="38">
        <f>AJ17*AI17</f>
        <v>1694.0000000000002</v>
      </c>
      <c r="AL17" s="38"/>
      <c r="AM17" s="40">
        <v>531</v>
      </c>
      <c r="AN17" s="40">
        <v>-20</v>
      </c>
      <c r="AO17" t="s">
        <v>562</v>
      </c>
      <c r="AP17" t="s">
        <v>563</v>
      </c>
      <c r="AR17" s="27">
        <v>34</v>
      </c>
      <c r="AS17" s="26">
        <f>AI17/AK17*AR17</f>
        <v>1.0035419126328216</v>
      </c>
      <c r="AT17" s="26">
        <f t="shared" si="7"/>
        <v>48.996458087367181</v>
      </c>
      <c r="AU17">
        <v>1</v>
      </c>
      <c r="AV17" s="1">
        <v>44305</v>
      </c>
      <c r="AX17" s="21" t="s">
        <v>540</v>
      </c>
      <c r="AZ17">
        <v>4</v>
      </c>
      <c r="BA17" t="s">
        <v>454</v>
      </c>
      <c r="BB17">
        <v>1</v>
      </c>
      <c r="BC17" t="s">
        <v>928</v>
      </c>
      <c r="BD17">
        <v>291</v>
      </c>
      <c r="BE17">
        <v>2.31</v>
      </c>
      <c r="BF17">
        <v>12</v>
      </c>
      <c r="BN17" s="39">
        <f t="shared" si="8"/>
        <v>0</v>
      </c>
      <c r="BO17">
        <v>20</v>
      </c>
      <c r="BP17">
        <f t="shared" si="9"/>
        <v>2.31</v>
      </c>
      <c r="BQ17">
        <f t="shared" si="10"/>
        <v>12</v>
      </c>
      <c r="BR17">
        <f t="shared" si="11"/>
        <v>46.2</v>
      </c>
      <c r="BS17">
        <v>532</v>
      </c>
      <c r="BT17" t="s">
        <v>505</v>
      </c>
      <c r="BU17" t="s">
        <v>599</v>
      </c>
      <c r="BV17" t="s">
        <v>481</v>
      </c>
      <c r="BY17">
        <f>_xlfn.IFNA(VLOOKUP(C17,'Sent to psoma'!B:I,7,FALSE),0)</f>
        <v>5</v>
      </c>
      <c r="BZ17">
        <f t="shared" si="12"/>
        <v>15</v>
      </c>
      <c r="CA17">
        <f t="shared" si="13"/>
        <v>34.65</v>
      </c>
    </row>
    <row r="18" spans="1:79" hidden="1" x14ac:dyDescent="0.2">
      <c r="A18">
        <v>1024</v>
      </c>
      <c r="B18" t="s">
        <v>2</v>
      </c>
      <c r="C18" t="s">
        <v>638</v>
      </c>
      <c r="D18" t="s">
        <v>439</v>
      </c>
      <c r="E18">
        <v>74</v>
      </c>
      <c r="F18" s="1">
        <v>43418</v>
      </c>
      <c r="G18" s="1">
        <v>43418</v>
      </c>
      <c r="H18">
        <v>0</v>
      </c>
      <c r="I18" t="s">
        <v>289</v>
      </c>
      <c r="J18">
        <f>VLOOKUP(E18,[1]Tabelle1!$B:$G,5,FALSE)</f>
        <v>0</v>
      </c>
      <c r="L18">
        <v>833.88062003672303</v>
      </c>
      <c r="M18" t="s">
        <v>7</v>
      </c>
      <c r="N18">
        <v>17</v>
      </c>
      <c r="O18">
        <f>VLOOKUP(subset1!$D62,samples!$D$2:$R$870,4,FALSE)</f>
        <v>25</v>
      </c>
      <c r="P18" t="str">
        <f>VLOOKUP(subset1!$D62,samples!$D$2:$R$870,7,FALSE)</f>
        <v>C1,2,3</v>
      </c>
      <c r="Q18">
        <f t="shared" ref="Q18:Q32" si="14">F18-G18</f>
        <v>0</v>
      </c>
      <c r="R18" t="s">
        <v>638</v>
      </c>
      <c r="S18">
        <f>VLOOKUP(subset1!$D62,samples!$D$2:$ZZ$870,16,FALSE)</f>
        <v>0</v>
      </c>
      <c r="T18" t="s">
        <v>295</v>
      </c>
      <c r="V18" s="1">
        <v>44322</v>
      </c>
      <c r="W18" t="s">
        <v>454</v>
      </c>
      <c r="X18">
        <v>533</v>
      </c>
      <c r="Y18">
        <v>3.5</v>
      </c>
      <c r="Z18">
        <f t="shared" ref="Z18:Z32" si="15">ROUNDUP(Y18,0)-Y18</f>
        <v>0.5</v>
      </c>
      <c r="AA18" t="s">
        <v>815</v>
      </c>
      <c r="AB18">
        <v>162</v>
      </c>
      <c r="AC18">
        <v>328.38</v>
      </c>
      <c r="AD18">
        <v>315</v>
      </c>
      <c r="AE18">
        <v>28.5</v>
      </c>
      <c r="AF18">
        <v>445</v>
      </c>
      <c r="AG18">
        <v>7.01</v>
      </c>
      <c r="AI18" s="2">
        <v>50</v>
      </c>
      <c r="AJ18" s="46">
        <f t="shared" ref="AJ18:AJ32" si="16">AC18+AE18+AG18</f>
        <v>363.89</v>
      </c>
      <c r="AK18" s="46">
        <f t="shared" ref="AK18:AK32" si="17">AJ18*AI18/1000</f>
        <v>18.194500000000001</v>
      </c>
      <c r="AL18" s="26">
        <f t="shared" ref="AL18:AL32" si="18">AK18/Y18</f>
        <v>5.1984285714285718</v>
      </c>
      <c r="AM18">
        <v>532</v>
      </c>
      <c r="AN18" t="s">
        <v>505</v>
      </c>
      <c r="AO18" t="s">
        <v>658</v>
      </c>
      <c r="AP18" t="s">
        <v>502</v>
      </c>
      <c r="AR18" s="20">
        <f t="shared" ref="AR18:AR32" si="19">IF(AK18&gt;15,15,AK18)</f>
        <v>15</v>
      </c>
      <c r="AS18" s="20">
        <f t="shared" ref="AS18:AS32" si="20">IF(AK18&gt;15,(AR18/AK18*50),50)</f>
        <v>41.22124817939487</v>
      </c>
      <c r="AT18" s="20">
        <f t="shared" si="7"/>
        <v>8.7787518206051303</v>
      </c>
      <c r="AU18">
        <v>2</v>
      </c>
      <c r="AV18" s="1">
        <v>44354</v>
      </c>
      <c r="AX18" s="21" t="s">
        <v>831</v>
      </c>
      <c r="AZ18">
        <v>4</v>
      </c>
      <c r="BA18" t="s">
        <v>454</v>
      </c>
      <c r="BB18">
        <v>2</v>
      </c>
      <c r="BC18" t="s">
        <v>1165</v>
      </c>
      <c r="BD18">
        <v>305</v>
      </c>
      <c r="BE18">
        <v>7.09</v>
      </c>
      <c r="BF18">
        <v>35.200000000000003</v>
      </c>
      <c r="BG18">
        <v>468</v>
      </c>
      <c r="BH18">
        <v>0.38</v>
      </c>
      <c r="BI18">
        <v>1.2</v>
      </c>
      <c r="BN18" s="39">
        <f t="shared" si="8"/>
        <v>0</v>
      </c>
      <c r="BO18">
        <v>20</v>
      </c>
      <c r="BP18">
        <f t="shared" si="9"/>
        <v>7.47</v>
      </c>
      <c r="BQ18">
        <f t="shared" si="10"/>
        <v>36.400000000000006</v>
      </c>
      <c r="BR18">
        <f t="shared" si="11"/>
        <v>149.4</v>
      </c>
      <c r="BS18">
        <v>532</v>
      </c>
      <c r="BT18" t="s">
        <v>505</v>
      </c>
      <c r="BU18" t="s">
        <v>599</v>
      </c>
      <c r="BV18" t="s">
        <v>482</v>
      </c>
      <c r="BY18">
        <f>_xlfn.IFNA(VLOOKUP(C18,'Sent to psoma'!B:I,7,FALSE),0)</f>
        <v>5</v>
      </c>
      <c r="BZ18">
        <f t="shared" si="12"/>
        <v>15</v>
      </c>
      <c r="CA18">
        <f t="shared" si="13"/>
        <v>112.05</v>
      </c>
    </row>
    <row r="19" spans="1:79" hidden="1" x14ac:dyDescent="0.2">
      <c r="A19">
        <v>1024</v>
      </c>
      <c r="B19" t="s">
        <v>8</v>
      </c>
      <c r="C19" t="s">
        <v>639</v>
      </c>
      <c r="D19" t="s">
        <v>440</v>
      </c>
      <c r="E19">
        <v>74</v>
      </c>
      <c r="F19" s="1">
        <v>43448</v>
      </c>
      <c r="G19" s="1">
        <v>43418</v>
      </c>
      <c r="H19">
        <v>0</v>
      </c>
      <c r="I19" t="s">
        <v>289</v>
      </c>
      <c r="J19">
        <f>VLOOKUP(E19,[1]Tabelle1!$B:$G,5,FALSE)</f>
        <v>0</v>
      </c>
      <c r="L19">
        <v>833.88062003672303</v>
      </c>
      <c r="M19" t="s">
        <v>7</v>
      </c>
      <c r="N19">
        <v>17</v>
      </c>
      <c r="O19">
        <f>VLOOKUP(subset1!$D63,samples!$D$2:$R$870,4,FALSE)</f>
        <v>25</v>
      </c>
      <c r="P19" t="str">
        <f>VLOOKUP(subset1!$D63,samples!$D$2:$R$870,7,FALSE)</f>
        <v>F4,5,6</v>
      </c>
      <c r="Q19">
        <f t="shared" si="14"/>
        <v>30</v>
      </c>
      <c r="R19" t="s">
        <v>639</v>
      </c>
      <c r="S19">
        <f>VLOOKUP(subset1!$D63,samples!$D$2:$ZZ$870,16,FALSE)</f>
        <v>0</v>
      </c>
      <c r="T19" t="s">
        <v>295</v>
      </c>
      <c r="V19" s="1">
        <v>44322</v>
      </c>
      <c r="W19" t="s">
        <v>454</v>
      </c>
      <c r="X19">
        <v>533</v>
      </c>
      <c r="Y19">
        <v>3.5</v>
      </c>
      <c r="Z19">
        <f t="shared" si="15"/>
        <v>0.5</v>
      </c>
      <c r="AA19" t="s">
        <v>815</v>
      </c>
      <c r="AB19">
        <v>153</v>
      </c>
      <c r="AC19">
        <v>309.23</v>
      </c>
      <c r="AD19">
        <v>332</v>
      </c>
      <c r="AE19">
        <v>54.76</v>
      </c>
      <c r="AF19">
        <v>490</v>
      </c>
      <c r="AG19">
        <v>14.91</v>
      </c>
      <c r="AH19" t="s">
        <v>507</v>
      </c>
      <c r="AI19" s="2">
        <v>50</v>
      </c>
      <c r="AJ19" s="46">
        <f t="shared" si="16"/>
        <v>378.90000000000003</v>
      </c>
      <c r="AK19" s="46">
        <f t="shared" si="17"/>
        <v>18.945</v>
      </c>
      <c r="AL19" s="26">
        <f t="shared" si="18"/>
        <v>5.4128571428571428</v>
      </c>
      <c r="AM19">
        <v>532</v>
      </c>
      <c r="AN19" t="s">
        <v>505</v>
      </c>
      <c r="AO19" t="s">
        <v>658</v>
      </c>
      <c r="AP19" t="s">
        <v>503</v>
      </c>
      <c r="AR19" s="20">
        <f t="shared" si="19"/>
        <v>15</v>
      </c>
      <c r="AS19" s="20">
        <f t="shared" si="20"/>
        <v>39.588281868566902</v>
      </c>
      <c r="AT19" s="20">
        <f t="shared" si="7"/>
        <v>10.411718131433098</v>
      </c>
      <c r="AU19">
        <v>2</v>
      </c>
      <c r="AV19" s="1">
        <v>44354</v>
      </c>
      <c r="AX19" s="21" t="s">
        <v>832</v>
      </c>
      <c r="AZ19">
        <v>4</v>
      </c>
      <c r="BA19" t="s">
        <v>454</v>
      </c>
      <c r="BB19">
        <v>2</v>
      </c>
      <c r="BC19" t="s">
        <v>1165</v>
      </c>
      <c r="BD19">
        <v>303</v>
      </c>
      <c r="BE19">
        <v>2.4700000000000002</v>
      </c>
      <c r="BF19">
        <v>12.4</v>
      </c>
      <c r="BG19">
        <v>451</v>
      </c>
      <c r="BH19">
        <v>0.39</v>
      </c>
      <c r="BI19">
        <v>1.3</v>
      </c>
      <c r="BN19" s="39">
        <f t="shared" si="8"/>
        <v>0</v>
      </c>
      <c r="BO19">
        <v>20</v>
      </c>
      <c r="BP19">
        <f t="shared" si="9"/>
        <v>2.8600000000000003</v>
      </c>
      <c r="BQ19">
        <f t="shared" si="10"/>
        <v>13.700000000000001</v>
      </c>
      <c r="BR19">
        <f t="shared" si="11"/>
        <v>57.2</v>
      </c>
      <c r="BS19">
        <v>532</v>
      </c>
      <c r="BT19" t="s">
        <v>505</v>
      </c>
      <c r="BU19" t="s">
        <v>599</v>
      </c>
      <c r="BV19" t="s">
        <v>483</v>
      </c>
      <c r="BY19">
        <f>_xlfn.IFNA(VLOOKUP(C19,'Sent to psoma'!B:I,7,FALSE),0)</f>
        <v>5</v>
      </c>
      <c r="BZ19">
        <f t="shared" si="12"/>
        <v>15</v>
      </c>
      <c r="CA19">
        <f t="shared" si="13"/>
        <v>42.900000000000006</v>
      </c>
    </row>
    <row r="20" spans="1:79" hidden="1" x14ac:dyDescent="0.2">
      <c r="A20">
        <v>1024</v>
      </c>
      <c r="B20" t="s">
        <v>9</v>
      </c>
      <c r="C20" t="s">
        <v>640</v>
      </c>
      <c r="D20" t="s">
        <v>441</v>
      </c>
      <c r="E20">
        <v>74</v>
      </c>
      <c r="F20" s="1">
        <v>43537</v>
      </c>
      <c r="G20" s="1">
        <v>43418</v>
      </c>
      <c r="H20">
        <v>0</v>
      </c>
      <c r="I20" t="s">
        <v>289</v>
      </c>
      <c r="J20">
        <f>VLOOKUP(E20,[1]Tabelle1!$B:$G,5,FALSE)</f>
        <v>0</v>
      </c>
      <c r="L20">
        <v>833.88062003672303</v>
      </c>
      <c r="M20" t="s">
        <v>7</v>
      </c>
      <c r="N20">
        <v>17</v>
      </c>
      <c r="O20">
        <f>VLOOKUP(subset1!$D64,samples!$D$2:$R$870,4,FALSE)</f>
        <v>25</v>
      </c>
      <c r="P20" t="str">
        <f>VLOOKUP(subset1!$D64,samples!$D$2:$R$870,7,FALSE)</f>
        <v>C7,8,9</v>
      </c>
      <c r="Q20">
        <f t="shared" si="14"/>
        <v>119</v>
      </c>
      <c r="R20" t="s">
        <v>640</v>
      </c>
      <c r="S20">
        <f>VLOOKUP(subset1!$D64,samples!$D$2:$ZZ$870,16,FALSE)</f>
        <v>0</v>
      </c>
      <c r="T20" t="s">
        <v>295</v>
      </c>
      <c r="V20" s="1">
        <v>44322</v>
      </c>
      <c r="W20" t="s">
        <v>454</v>
      </c>
      <c r="X20">
        <v>533</v>
      </c>
      <c r="Y20">
        <v>5</v>
      </c>
      <c r="Z20">
        <f t="shared" si="15"/>
        <v>0</v>
      </c>
      <c r="AA20" t="s">
        <v>815</v>
      </c>
      <c r="AB20">
        <v>155</v>
      </c>
      <c r="AC20">
        <v>622.23</v>
      </c>
      <c r="AD20">
        <v>331</v>
      </c>
      <c r="AE20">
        <v>63.5</v>
      </c>
      <c r="AF20">
        <v>445</v>
      </c>
      <c r="AG20">
        <v>21.62</v>
      </c>
      <c r="AI20" s="2">
        <v>50</v>
      </c>
      <c r="AJ20" s="46">
        <f t="shared" si="16"/>
        <v>707.35</v>
      </c>
      <c r="AK20" s="46">
        <f t="shared" si="17"/>
        <v>35.3675</v>
      </c>
      <c r="AL20" s="26">
        <f t="shared" si="18"/>
        <v>7.0735000000000001</v>
      </c>
      <c r="AM20">
        <v>532</v>
      </c>
      <c r="AN20" t="s">
        <v>505</v>
      </c>
      <c r="AO20" t="s">
        <v>658</v>
      </c>
      <c r="AP20" t="s">
        <v>504</v>
      </c>
      <c r="AR20" s="20">
        <f t="shared" si="19"/>
        <v>15</v>
      </c>
      <c r="AS20" s="20">
        <f t="shared" si="20"/>
        <v>21.20590938008058</v>
      </c>
      <c r="AT20" s="20">
        <f t="shared" si="7"/>
        <v>28.79409061991942</v>
      </c>
      <c r="AU20">
        <v>2</v>
      </c>
      <c r="AV20" s="1">
        <v>44354</v>
      </c>
      <c r="AX20" s="21" t="s">
        <v>833</v>
      </c>
      <c r="AZ20">
        <v>4</v>
      </c>
      <c r="BA20" t="s">
        <v>454</v>
      </c>
      <c r="BB20">
        <v>2</v>
      </c>
      <c r="BC20" t="s">
        <v>928</v>
      </c>
      <c r="BD20">
        <v>307</v>
      </c>
      <c r="BE20">
        <v>1.78</v>
      </c>
      <c r="BF20">
        <v>8.8000000000000007</v>
      </c>
      <c r="BN20" s="39">
        <f t="shared" si="8"/>
        <v>0</v>
      </c>
      <c r="BO20">
        <v>20</v>
      </c>
      <c r="BP20">
        <f t="shared" si="9"/>
        <v>1.78</v>
      </c>
      <c r="BQ20">
        <f t="shared" si="10"/>
        <v>8.8000000000000007</v>
      </c>
      <c r="BR20">
        <f t="shared" si="11"/>
        <v>35.6</v>
      </c>
      <c r="BS20">
        <v>532</v>
      </c>
      <c r="BT20" t="s">
        <v>505</v>
      </c>
      <c r="BU20" t="s">
        <v>599</v>
      </c>
      <c r="BV20" t="s">
        <v>484</v>
      </c>
      <c r="BY20">
        <f>_xlfn.IFNA(VLOOKUP(C20,'Sent to psoma'!B:I,7,FALSE),0)</f>
        <v>10</v>
      </c>
      <c r="BZ20">
        <f t="shared" si="12"/>
        <v>10</v>
      </c>
      <c r="CA20">
        <f t="shared" si="13"/>
        <v>17.8</v>
      </c>
    </row>
    <row r="21" spans="1:79" hidden="1" x14ac:dyDescent="0.2">
      <c r="A21">
        <v>1024</v>
      </c>
      <c r="B21" t="s">
        <v>10</v>
      </c>
      <c r="C21" t="s">
        <v>641</v>
      </c>
      <c r="D21" t="s">
        <v>442</v>
      </c>
      <c r="E21">
        <v>74</v>
      </c>
      <c r="F21" s="1">
        <v>43592</v>
      </c>
      <c r="G21" s="1">
        <v>43418</v>
      </c>
      <c r="H21">
        <v>0</v>
      </c>
      <c r="I21" t="s">
        <v>289</v>
      </c>
      <c r="J21">
        <f>VLOOKUP(E21,[1]Tabelle1!$B:$G,5,FALSE)</f>
        <v>0</v>
      </c>
      <c r="L21">
        <v>833.88062003672303</v>
      </c>
      <c r="M21" t="s">
        <v>7</v>
      </c>
      <c r="N21">
        <v>17</v>
      </c>
      <c r="O21">
        <f>VLOOKUP(subset1!$D64,samples!$D$2:$R$870,4,FALSE)</f>
        <v>25</v>
      </c>
      <c r="P21" t="str">
        <f>VLOOKUP(subset1!$D64,samples!$D$2:$R$870,7,FALSE)</f>
        <v>C7,8,9</v>
      </c>
      <c r="Q21">
        <f t="shared" si="14"/>
        <v>174</v>
      </c>
      <c r="R21" t="s">
        <v>641</v>
      </c>
      <c r="S21">
        <f>VLOOKUP(subset1!$D64,samples!$D$2:$ZZ$870,16,FALSE)</f>
        <v>0</v>
      </c>
      <c r="T21" t="s">
        <v>295</v>
      </c>
      <c r="V21" s="1">
        <v>44322</v>
      </c>
      <c r="W21" t="s">
        <v>454</v>
      </c>
      <c r="X21">
        <v>533</v>
      </c>
      <c r="Y21">
        <v>3</v>
      </c>
      <c r="Z21">
        <f t="shared" si="15"/>
        <v>0</v>
      </c>
      <c r="AA21" t="s">
        <v>815</v>
      </c>
      <c r="AB21">
        <v>165</v>
      </c>
      <c r="AC21">
        <v>151.58000000000001</v>
      </c>
      <c r="AD21">
        <v>311</v>
      </c>
      <c r="AE21">
        <v>11.71</v>
      </c>
      <c r="AF21">
        <v>463</v>
      </c>
      <c r="AG21">
        <v>4.8899999999999997</v>
      </c>
      <c r="AI21" s="2">
        <v>50</v>
      </c>
      <c r="AJ21" s="46">
        <f t="shared" si="16"/>
        <v>168.18</v>
      </c>
      <c r="AK21" s="46">
        <f t="shared" si="17"/>
        <v>8.4090000000000007</v>
      </c>
      <c r="AL21" s="26">
        <f t="shared" si="18"/>
        <v>2.8030000000000004</v>
      </c>
      <c r="AM21">
        <v>532</v>
      </c>
      <c r="AN21" t="s">
        <v>505</v>
      </c>
      <c r="AO21" t="s">
        <v>658</v>
      </c>
      <c r="AP21" t="s">
        <v>9</v>
      </c>
      <c r="AR21" s="20">
        <f t="shared" si="19"/>
        <v>8.4090000000000007</v>
      </c>
      <c r="AS21" s="20">
        <f t="shared" si="20"/>
        <v>50</v>
      </c>
      <c r="AT21" s="20">
        <f t="shared" si="7"/>
        <v>0</v>
      </c>
      <c r="AU21">
        <v>2</v>
      </c>
      <c r="AV21" s="1">
        <v>44354</v>
      </c>
      <c r="AX21" s="21" t="s">
        <v>834</v>
      </c>
      <c r="AZ21">
        <v>4</v>
      </c>
      <c r="BA21" t="s">
        <v>454</v>
      </c>
      <c r="BB21">
        <v>2</v>
      </c>
      <c r="BC21" t="s">
        <v>928</v>
      </c>
      <c r="BD21">
        <v>302</v>
      </c>
      <c r="BE21">
        <v>3.06</v>
      </c>
      <c r="BF21">
        <v>15.4</v>
      </c>
      <c r="BN21" s="39">
        <f t="shared" si="8"/>
        <v>0</v>
      </c>
      <c r="BO21">
        <v>20</v>
      </c>
      <c r="BP21">
        <f t="shared" si="9"/>
        <v>3.06</v>
      </c>
      <c r="BQ21">
        <f t="shared" si="10"/>
        <v>15.4</v>
      </c>
      <c r="BR21">
        <f t="shared" si="11"/>
        <v>61.2</v>
      </c>
      <c r="BS21">
        <v>532</v>
      </c>
      <c r="BT21" t="s">
        <v>505</v>
      </c>
      <c r="BU21" t="s">
        <v>599</v>
      </c>
      <c r="BV21" t="s">
        <v>472</v>
      </c>
      <c r="BY21">
        <f>_xlfn.IFNA(VLOOKUP(C21,'Sent to psoma'!B:I,7,FALSE),0)</f>
        <v>5</v>
      </c>
      <c r="BZ21">
        <f t="shared" si="12"/>
        <v>15</v>
      </c>
      <c r="CA21">
        <f t="shared" si="13"/>
        <v>45.9</v>
      </c>
    </row>
    <row r="22" spans="1:79" hidden="1" x14ac:dyDescent="0.2">
      <c r="A22">
        <v>1024</v>
      </c>
      <c r="B22" t="s">
        <v>11</v>
      </c>
      <c r="C22" t="s">
        <v>642</v>
      </c>
      <c r="D22" t="s">
        <v>443</v>
      </c>
      <c r="E22">
        <v>74</v>
      </c>
      <c r="F22" s="1">
        <v>43620</v>
      </c>
      <c r="G22" s="1">
        <v>43418</v>
      </c>
      <c r="H22">
        <v>0</v>
      </c>
      <c r="I22" t="s">
        <v>289</v>
      </c>
      <c r="J22">
        <f>VLOOKUP(E22,[1]Tabelle1!$B:$G,5,FALSE)</f>
        <v>0</v>
      </c>
      <c r="L22">
        <v>833.88062003672303</v>
      </c>
      <c r="M22" t="s">
        <v>7</v>
      </c>
      <c r="N22">
        <v>17</v>
      </c>
      <c r="O22">
        <f>VLOOKUP(subset1!$D66,samples!$D$2:$R$870,4,FALSE)</f>
        <v>1</v>
      </c>
      <c r="P22" t="str">
        <f>VLOOKUP(subset1!$D66,samples!$D$2:$R$870,7,FALSE)</f>
        <v>C1,2,3</v>
      </c>
      <c r="Q22">
        <f t="shared" si="14"/>
        <v>202</v>
      </c>
      <c r="R22" t="s">
        <v>642</v>
      </c>
      <c r="S22">
        <f>VLOOKUP(subset1!$D66,samples!$D$2:$ZZ$870,16,FALSE)</f>
        <v>0</v>
      </c>
      <c r="T22" t="s">
        <v>295</v>
      </c>
      <c r="V22" s="1">
        <v>44322</v>
      </c>
      <c r="W22" t="s">
        <v>454</v>
      </c>
      <c r="X22">
        <v>533</v>
      </c>
      <c r="Y22">
        <v>4.5</v>
      </c>
      <c r="Z22">
        <f t="shared" si="15"/>
        <v>0.5</v>
      </c>
      <c r="AA22" t="s">
        <v>815</v>
      </c>
      <c r="AB22">
        <v>163</v>
      </c>
      <c r="AC22">
        <v>233.82</v>
      </c>
      <c r="AD22">
        <v>315</v>
      </c>
      <c r="AE22">
        <v>13.77</v>
      </c>
      <c r="AF22">
        <v>508</v>
      </c>
      <c r="AG22">
        <v>5.34</v>
      </c>
      <c r="AI22" s="2">
        <v>50</v>
      </c>
      <c r="AJ22" s="46">
        <f t="shared" si="16"/>
        <v>252.93</v>
      </c>
      <c r="AK22" s="46">
        <f t="shared" si="17"/>
        <v>12.6465</v>
      </c>
      <c r="AL22" s="26">
        <f t="shared" si="18"/>
        <v>2.8103333333333333</v>
      </c>
      <c r="AM22">
        <v>532</v>
      </c>
      <c r="AN22" t="s">
        <v>505</v>
      </c>
      <c r="AO22" t="s">
        <v>658</v>
      </c>
      <c r="AP22" t="s">
        <v>10</v>
      </c>
      <c r="AR22" s="20">
        <f t="shared" si="19"/>
        <v>12.6465</v>
      </c>
      <c r="AS22" s="20">
        <f t="shared" si="20"/>
        <v>50</v>
      </c>
      <c r="AT22" s="20">
        <f t="shared" si="7"/>
        <v>0</v>
      </c>
      <c r="AU22">
        <v>2</v>
      </c>
      <c r="AV22" s="1">
        <v>44354</v>
      </c>
      <c r="AX22" s="21" t="s">
        <v>835</v>
      </c>
      <c r="AZ22">
        <v>4</v>
      </c>
      <c r="BA22" t="s">
        <v>454</v>
      </c>
      <c r="BB22">
        <v>2</v>
      </c>
      <c r="BC22" t="s">
        <v>928</v>
      </c>
      <c r="BD22">
        <v>308</v>
      </c>
      <c r="BE22">
        <v>2.96</v>
      </c>
      <c r="BF22">
        <v>14.6</v>
      </c>
      <c r="BG22">
        <v>484</v>
      </c>
      <c r="BH22">
        <v>4.67</v>
      </c>
      <c r="BI22">
        <v>14.6</v>
      </c>
      <c r="BN22" s="39">
        <f t="shared" si="8"/>
        <v>0</v>
      </c>
      <c r="BO22">
        <v>20</v>
      </c>
      <c r="BP22">
        <f t="shared" si="9"/>
        <v>7.63</v>
      </c>
      <c r="BQ22">
        <f t="shared" si="10"/>
        <v>29.2</v>
      </c>
      <c r="BR22">
        <f t="shared" si="11"/>
        <v>152.6</v>
      </c>
      <c r="BS22">
        <v>532</v>
      </c>
      <c r="BT22" t="s">
        <v>505</v>
      </c>
      <c r="BU22" t="s">
        <v>599</v>
      </c>
      <c r="BV22" t="s">
        <v>485</v>
      </c>
      <c r="BY22">
        <f>_xlfn.IFNA(VLOOKUP(C22,'Sent to psoma'!B:I,7,FALSE),0)</f>
        <v>5</v>
      </c>
      <c r="BZ22">
        <f t="shared" si="12"/>
        <v>15</v>
      </c>
      <c r="CA22">
        <f t="shared" si="13"/>
        <v>114.45</v>
      </c>
    </row>
    <row r="23" spans="1:79" hidden="1" x14ac:dyDescent="0.2">
      <c r="A23">
        <v>1024</v>
      </c>
      <c r="B23" t="s">
        <v>12</v>
      </c>
      <c r="C23" t="s">
        <v>643</v>
      </c>
      <c r="D23" t="s">
        <v>444</v>
      </c>
      <c r="E23">
        <v>74</v>
      </c>
      <c r="F23" s="1">
        <v>43648</v>
      </c>
      <c r="G23" s="1">
        <v>43418</v>
      </c>
      <c r="H23">
        <v>0</v>
      </c>
      <c r="I23" t="s">
        <v>289</v>
      </c>
      <c r="J23">
        <f>VLOOKUP(E23,[1]Tabelle1!$B:$G,5,FALSE)</f>
        <v>0</v>
      </c>
      <c r="L23">
        <v>833.88062003672303</v>
      </c>
      <c r="M23" t="s">
        <v>7</v>
      </c>
      <c r="N23">
        <v>17</v>
      </c>
      <c r="O23">
        <f>VLOOKUP(subset1!$D67,samples!$D$2:$R$870,4,FALSE)</f>
        <v>6</v>
      </c>
      <c r="P23" t="str">
        <f>VLOOKUP(subset1!$D67,samples!$D$2:$R$870,7,FALSE)</f>
        <v>D1,2,3</v>
      </c>
      <c r="Q23">
        <f t="shared" si="14"/>
        <v>230</v>
      </c>
      <c r="R23" t="s">
        <v>643</v>
      </c>
      <c r="S23">
        <f>VLOOKUP(subset1!$D67,samples!$D$2:$ZZ$870,16,FALSE)</f>
        <v>0</v>
      </c>
      <c r="T23" t="s">
        <v>295</v>
      </c>
      <c r="V23" s="1">
        <v>44322</v>
      </c>
      <c r="W23" t="s">
        <v>454</v>
      </c>
      <c r="X23">
        <v>533</v>
      </c>
      <c r="Y23">
        <v>4.5</v>
      </c>
      <c r="Z23">
        <f t="shared" si="15"/>
        <v>0.5</v>
      </c>
      <c r="AA23" t="s">
        <v>815</v>
      </c>
      <c r="AB23">
        <v>162</v>
      </c>
      <c r="AC23">
        <v>207.73</v>
      </c>
      <c r="AD23">
        <v>333</v>
      </c>
      <c r="AE23">
        <v>20.84</v>
      </c>
      <c r="AF23">
        <v>496</v>
      </c>
      <c r="AG23">
        <v>7.85</v>
      </c>
      <c r="AI23" s="2">
        <v>50</v>
      </c>
      <c r="AJ23" s="46">
        <f t="shared" si="16"/>
        <v>236.42</v>
      </c>
      <c r="AK23" s="46">
        <f t="shared" si="17"/>
        <v>11.821</v>
      </c>
      <c r="AL23" s="26">
        <f t="shared" si="18"/>
        <v>2.6268888888888888</v>
      </c>
      <c r="AM23">
        <v>532</v>
      </c>
      <c r="AN23" t="s">
        <v>505</v>
      </c>
      <c r="AO23" t="s">
        <v>658</v>
      </c>
      <c r="AP23" t="s">
        <v>11</v>
      </c>
      <c r="AR23" s="20">
        <f t="shared" si="19"/>
        <v>11.821</v>
      </c>
      <c r="AS23" s="20">
        <f t="shared" si="20"/>
        <v>50</v>
      </c>
      <c r="AT23" s="20">
        <f t="shared" si="7"/>
        <v>0</v>
      </c>
      <c r="AU23">
        <v>2</v>
      </c>
      <c r="AV23" s="1">
        <v>44354</v>
      </c>
      <c r="AX23" s="21" t="s">
        <v>836</v>
      </c>
      <c r="AZ23">
        <v>4</v>
      </c>
      <c r="BA23" t="s">
        <v>454</v>
      </c>
      <c r="BB23">
        <v>2</v>
      </c>
      <c r="BC23" t="s">
        <v>928</v>
      </c>
      <c r="BD23">
        <v>306</v>
      </c>
      <c r="BE23">
        <v>2.31</v>
      </c>
      <c r="BF23">
        <v>11.4</v>
      </c>
      <c r="BG23">
        <v>488</v>
      </c>
      <c r="BH23">
        <v>0.27</v>
      </c>
      <c r="BI23">
        <v>0.8</v>
      </c>
      <c r="BN23" s="39">
        <f t="shared" si="8"/>
        <v>0</v>
      </c>
      <c r="BO23">
        <v>20</v>
      </c>
      <c r="BP23">
        <f t="shared" si="9"/>
        <v>2.58</v>
      </c>
      <c r="BQ23">
        <f t="shared" si="10"/>
        <v>12.200000000000001</v>
      </c>
      <c r="BR23">
        <f t="shared" si="11"/>
        <v>51.6</v>
      </c>
      <c r="BS23">
        <v>532</v>
      </c>
      <c r="BT23" t="s">
        <v>505</v>
      </c>
      <c r="BU23" t="s">
        <v>599</v>
      </c>
      <c r="BV23" t="s">
        <v>486</v>
      </c>
      <c r="BY23">
        <f>_xlfn.IFNA(VLOOKUP(C23,'Sent to psoma'!B:I,7,FALSE),0)</f>
        <v>5</v>
      </c>
      <c r="BZ23">
        <f t="shared" si="12"/>
        <v>15</v>
      </c>
      <c r="CA23">
        <f t="shared" si="13"/>
        <v>38.700000000000003</v>
      </c>
    </row>
    <row r="24" spans="1:79" hidden="1" x14ac:dyDescent="0.2">
      <c r="A24">
        <v>1024</v>
      </c>
      <c r="B24" t="s">
        <v>13</v>
      </c>
      <c r="C24" t="s">
        <v>644</v>
      </c>
      <c r="D24" t="s">
        <v>445</v>
      </c>
      <c r="E24">
        <v>74</v>
      </c>
      <c r="F24" s="1">
        <v>43677</v>
      </c>
      <c r="G24" s="1">
        <v>43418</v>
      </c>
      <c r="H24">
        <v>0</v>
      </c>
      <c r="I24" t="s">
        <v>289</v>
      </c>
      <c r="J24">
        <f>VLOOKUP(E24,[1]Tabelle1!$B:$G,5,FALSE)</f>
        <v>0</v>
      </c>
      <c r="L24">
        <v>833.88062003672303</v>
      </c>
      <c r="M24" t="s">
        <v>7</v>
      </c>
      <c r="N24">
        <v>17</v>
      </c>
      <c r="O24">
        <f>VLOOKUP(subset1!$D68,samples!$D$2:$R$870,4,FALSE)</f>
        <v>10</v>
      </c>
      <c r="P24" t="str">
        <f>VLOOKUP(subset1!$D68,samples!$D$2:$R$870,7,FALSE)</f>
        <v>B7,8,9</v>
      </c>
      <c r="Q24">
        <f t="shared" si="14"/>
        <v>259</v>
      </c>
      <c r="R24" t="s">
        <v>644</v>
      </c>
      <c r="S24">
        <f>VLOOKUP(subset1!$D68,samples!$D$2:$ZZ$870,16,FALSE)</f>
        <v>0</v>
      </c>
      <c r="T24" t="s">
        <v>295</v>
      </c>
      <c r="V24" s="1">
        <v>44322</v>
      </c>
      <c r="W24" t="s">
        <v>454</v>
      </c>
      <c r="X24">
        <v>533</v>
      </c>
      <c r="Y24">
        <v>4</v>
      </c>
      <c r="Z24">
        <f t="shared" si="15"/>
        <v>0</v>
      </c>
      <c r="AA24" t="s">
        <v>815</v>
      </c>
      <c r="AB24">
        <v>163</v>
      </c>
      <c r="AC24">
        <v>234.73</v>
      </c>
      <c r="AD24">
        <v>311</v>
      </c>
      <c r="AE24">
        <v>23.06</v>
      </c>
      <c r="AF24">
        <v>469</v>
      </c>
      <c r="AG24">
        <v>9.8699999999999992</v>
      </c>
      <c r="AI24" s="2">
        <v>50</v>
      </c>
      <c r="AJ24" s="46">
        <f t="shared" si="16"/>
        <v>267.65999999999997</v>
      </c>
      <c r="AK24" s="46">
        <f t="shared" si="17"/>
        <v>13.382999999999997</v>
      </c>
      <c r="AL24" s="26">
        <f t="shared" si="18"/>
        <v>3.3457499999999993</v>
      </c>
      <c r="AM24">
        <v>532</v>
      </c>
      <c r="AN24" t="s">
        <v>505</v>
      </c>
      <c r="AO24" t="s">
        <v>658</v>
      </c>
      <c r="AP24" t="s">
        <v>12</v>
      </c>
      <c r="AR24" s="20">
        <f t="shared" si="19"/>
        <v>13.382999999999997</v>
      </c>
      <c r="AS24" s="20">
        <f t="shared" si="20"/>
        <v>50</v>
      </c>
      <c r="AT24" s="20">
        <f t="shared" si="7"/>
        <v>0</v>
      </c>
      <c r="AU24">
        <v>2</v>
      </c>
      <c r="AV24" s="1">
        <v>44354</v>
      </c>
      <c r="AX24" s="21" t="s">
        <v>837</v>
      </c>
      <c r="AZ24">
        <v>4</v>
      </c>
      <c r="BA24" t="s">
        <v>454</v>
      </c>
      <c r="BB24">
        <v>2</v>
      </c>
      <c r="BC24" t="s">
        <v>928</v>
      </c>
      <c r="BD24">
        <v>306</v>
      </c>
      <c r="BE24">
        <v>3.34</v>
      </c>
      <c r="BF24">
        <v>16.5</v>
      </c>
      <c r="BG24">
        <v>471</v>
      </c>
      <c r="BH24">
        <v>0.2</v>
      </c>
      <c r="BI24">
        <v>0.6</v>
      </c>
      <c r="BN24" s="39">
        <f t="shared" si="8"/>
        <v>0</v>
      </c>
      <c r="BO24">
        <v>20</v>
      </c>
      <c r="BP24">
        <f t="shared" si="9"/>
        <v>3.54</v>
      </c>
      <c r="BQ24">
        <f t="shared" si="10"/>
        <v>17.100000000000001</v>
      </c>
      <c r="BR24">
        <f t="shared" si="11"/>
        <v>70.8</v>
      </c>
      <c r="BS24">
        <v>532</v>
      </c>
      <c r="BT24" t="s">
        <v>505</v>
      </c>
      <c r="BU24" t="s">
        <v>599</v>
      </c>
      <c r="BV24" t="s">
        <v>487</v>
      </c>
      <c r="BY24">
        <f>_xlfn.IFNA(VLOOKUP(C24,'Sent to psoma'!B:I,7,FALSE),0)</f>
        <v>5</v>
      </c>
      <c r="BZ24">
        <f t="shared" si="12"/>
        <v>15</v>
      </c>
      <c r="CA24">
        <f t="shared" si="13"/>
        <v>53.1</v>
      </c>
    </row>
    <row r="25" spans="1:79" hidden="1" x14ac:dyDescent="0.2">
      <c r="A25">
        <v>1024</v>
      </c>
      <c r="B25" t="s">
        <v>14</v>
      </c>
      <c r="C25" t="s">
        <v>645</v>
      </c>
      <c r="D25" t="s">
        <v>446</v>
      </c>
      <c r="E25">
        <v>74</v>
      </c>
      <c r="F25" s="1">
        <v>43705</v>
      </c>
      <c r="G25" s="1">
        <v>43418</v>
      </c>
      <c r="H25">
        <v>0</v>
      </c>
      <c r="I25" t="s">
        <v>289</v>
      </c>
      <c r="J25">
        <f>VLOOKUP(E25,[1]Tabelle1!$B:$G,5,FALSE)</f>
        <v>0</v>
      </c>
      <c r="L25">
        <v>833.88062003672303</v>
      </c>
      <c r="M25" t="s">
        <v>7</v>
      </c>
      <c r="N25">
        <v>17</v>
      </c>
      <c r="O25">
        <f>VLOOKUP(subset1!$D69,samples!$D$2:$R$870,4,FALSE)</f>
        <v>14</v>
      </c>
      <c r="P25" t="str">
        <f>VLOOKUP(subset1!$D69,samples!$D$2:$R$870,7,FALSE)</f>
        <v>E1,2,3</v>
      </c>
      <c r="Q25">
        <f t="shared" si="14"/>
        <v>287</v>
      </c>
      <c r="R25" t="s">
        <v>645</v>
      </c>
      <c r="S25">
        <f>VLOOKUP(subset1!$D69,samples!$D$2:$ZZ$870,16,FALSE)</f>
        <v>0</v>
      </c>
      <c r="T25" t="s">
        <v>295</v>
      </c>
      <c r="V25" s="1">
        <v>44322</v>
      </c>
      <c r="W25" t="s">
        <v>454</v>
      </c>
      <c r="X25">
        <v>533</v>
      </c>
      <c r="Y25">
        <v>3.5</v>
      </c>
      <c r="Z25">
        <f t="shared" si="15"/>
        <v>0.5</v>
      </c>
      <c r="AA25" t="s">
        <v>816</v>
      </c>
      <c r="AB25">
        <v>159</v>
      </c>
      <c r="AC25">
        <v>493.9</v>
      </c>
      <c r="AD25">
        <v>299</v>
      </c>
      <c r="AE25">
        <v>36.15</v>
      </c>
      <c r="AF25">
        <v>514</v>
      </c>
      <c r="AG25">
        <v>6.35</v>
      </c>
      <c r="AI25" s="2">
        <v>50</v>
      </c>
      <c r="AJ25" s="46">
        <f t="shared" si="16"/>
        <v>536.4</v>
      </c>
      <c r="AK25" s="46">
        <f t="shared" si="17"/>
        <v>26.82</v>
      </c>
      <c r="AL25" s="26">
        <f t="shared" si="18"/>
        <v>7.6628571428571428</v>
      </c>
      <c r="AM25">
        <v>532</v>
      </c>
      <c r="AN25" t="s">
        <v>505</v>
      </c>
      <c r="AO25" t="s">
        <v>658</v>
      </c>
      <c r="AP25" t="s">
        <v>13</v>
      </c>
      <c r="AR25" s="20">
        <f t="shared" si="19"/>
        <v>15</v>
      </c>
      <c r="AS25" s="20">
        <f t="shared" si="20"/>
        <v>27.964205816554809</v>
      </c>
      <c r="AT25" s="20">
        <f t="shared" si="7"/>
        <v>22.035794183445191</v>
      </c>
      <c r="AU25">
        <v>2</v>
      </c>
      <c r="AV25" s="1">
        <v>44354</v>
      </c>
      <c r="AX25" s="21" t="s">
        <v>838</v>
      </c>
      <c r="AZ25">
        <v>4</v>
      </c>
      <c r="BA25" t="s">
        <v>454</v>
      </c>
      <c r="BB25">
        <v>2</v>
      </c>
      <c r="BC25" t="s">
        <v>928</v>
      </c>
      <c r="BD25">
        <v>306</v>
      </c>
      <c r="BE25">
        <v>2.17</v>
      </c>
      <c r="BF25">
        <v>10.8</v>
      </c>
      <c r="BN25" s="39">
        <f t="shared" si="8"/>
        <v>0</v>
      </c>
      <c r="BO25">
        <v>20</v>
      </c>
      <c r="BP25">
        <f t="shared" si="9"/>
        <v>2.17</v>
      </c>
      <c r="BQ25">
        <f t="shared" si="10"/>
        <v>10.8</v>
      </c>
      <c r="BR25">
        <f t="shared" si="11"/>
        <v>43.4</v>
      </c>
      <c r="BS25">
        <v>532</v>
      </c>
      <c r="BT25" t="s">
        <v>505</v>
      </c>
      <c r="BU25" t="s">
        <v>599</v>
      </c>
      <c r="BV25" t="s">
        <v>488</v>
      </c>
      <c r="BY25">
        <f>_xlfn.IFNA(VLOOKUP(C25,'Sent to psoma'!B:I,7,FALSE),0)</f>
        <v>5</v>
      </c>
      <c r="BZ25">
        <f t="shared" si="12"/>
        <v>15</v>
      </c>
      <c r="CA25">
        <f t="shared" si="13"/>
        <v>32.549999999999997</v>
      </c>
    </row>
    <row r="26" spans="1:79" hidden="1" x14ac:dyDescent="0.2">
      <c r="A26">
        <v>1024</v>
      </c>
      <c r="B26" t="s">
        <v>16</v>
      </c>
      <c r="C26" t="s">
        <v>646</v>
      </c>
      <c r="D26" t="s">
        <v>447</v>
      </c>
      <c r="E26">
        <v>74</v>
      </c>
      <c r="F26" s="1">
        <v>43761</v>
      </c>
      <c r="G26" s="1">
        <v>43418</v>
      </c>
      <c r="H26">
        <v>0</v>
      </c>
      <c r="I26" t="s">
        <v>289</v>
      </c>
      <c r="J26">
        <f>VLOOKUP(E26,[1]Tabelle1!$B:$G,5,FALSE)</f>
        <v>0</v>
      </c>
      <c r="L26">
        <v>833.88062003672303</v>
      </c>
      <c r="M26" t="s">
        <v>7</v>
      </c>
      <c r="N26">
        <v>17</v>
      </c>
      <c r="O26">
        <f>VLOOKUP(subset1!$D71,samples!$D$2:$R$870,4,FALSE)</f>
        <v>19</v>
      </c>
      <c r="P26" t="str">
        <f>VLOOKUP(subset1!$D71,samples!$D$2:$R$870,7,FALSE)</f>
        <v>G1,2,3</v>
      </c>
      <c r="Q26">
        <f t="shared" si="14"/>
        <v>343</v>
      </c>
      <c r="R26" t="s">
        <v>646</v>
      </c>
      <c r="S26">
        <f>VLOOKUP(subset1!$D71,samples!$D$2:$ZZ$870,16,FALSE)</f>
        <v>0</v>
      </c>
      <c r="T26" t="s">
        <v>295</v>
      </c>
      <c r="V26" s="1">
        <v>44322</v>
      </c>
      <c r="W26" t="s">
        <v>454</v>
      </c>
      <c r="X26">
        <v>533</v>
      </c>
      <c r="Y26">
        <v>5.5</v>
      </c>
      <c r="Z26">
        <f t="shared" si="15"/>
        <v>0.5</v>
      </c>
      <c r="AA26" t="s">
        <v>816</v>
      </c>
      <c r="AB26">
        <v>169</v>
      </c>
      <c r="AC26">
        <v>388.72</v>
      </c>
      <c r="AD26">
        <v>347</v>
      </c>
      <c r="AE26">
        <v>43.24</v>
      </c>
      <c r="AI26" s="2">
        <v>50</v>
      </c>
      <c r="AJ26" s="46">
        <f t="shared" si="16"/>
        <v>431.96000000000004</v>
      </c>
      <c r="AK26" s="46">
        <f t="shared" si="17"/>
        <v>21.597999999999999</v>
      </c>
      <c r="AL26" s="26">
        <f t="shared" si="18"/>
        <v>3.9269090909090907</v>
      </c>
      <c r="AM26">
        <v>532</v>
      </c>
      <c r="AN26" t="s">
        <v>505</v>
      </c>
      <c r="AO26" t="s">
        <v>658</v>
      </c>
      <c r="AP26" t="s">
        <v>14</v>
      </c>
      <c r="AR26" s="20">
        <f t="shared" si="19"/>
        <v>15</v>
      </c>
      <c r="AS26" s="20">
        <f t="shared" si="20"/>
        <v>34.725437540513013</v>
      </c>
      <c r="AT26" s="20">
        <f t="shared" si="7"/>
        <v>15.274562459486987</v>
      </c>
      <c r="AU26">
        <v>2</v>
      </c>
      <c r="AV26" s="1">
        <v>44354</v>
      </c>
      <c r="AX26" s="21" t="s">
        <v>839</v>
      </c>
      <c r="AZ26">
        <v>4</v>
      </c>
      <c r="BA26" t="s">
        <v>454</v>
      </c>
      <c r="BB26">
        <v>2</v>
      </c>
      <c r="BC26" t="s">
        <v>1164</v>
      </c>
      <c r="BD26">
        <v>322</v>
      </c>
      <c r="BE26">
        <v>7.27</v>
      </c>
      <c r="BF26">
        <v>34.200000000000003</v>
      </c>
      <c r="BG26">
        <v>479</v>
      </c>
      <c r="BH26">
        <v>0.47</v>
      </c>
      <c r="BI26">
        <v>1.5</v>
      </c>
      <c r="BN26" s="39">
        <f t="shared" si="8"/>
        <v>0</v>
      </c>
      <c r="BO26">
        <v>20</v>
      </c>
      <c r="BP26">
        <f t="shared" si="9"/>
        <v>7.7399999999999993</v>
      </c>
      <c r="BQ26">
        <f t="shared" si="10"/>
        <v>35.700000000000003</v>
      </c>
      <c r="BR26">
        <f t="shared" si="11"/>
        <v>154.79999999999998</v>
      </c>
      <c r="BS26">
        <v>532</v>
      </c>
      <c r="BT26" t="s">
        <v>505</v>
      </c>
      <c r="BU26" t="s">
        <v>599</v>
      </c>
      <c r="BV26" t="s">
        <v>489</v>
      </c>
      <c r="BY26">
        <f>_xlfn.IFNA(VLOOKUP(C26,'Sent to psoma'!B:I,7,FALSE),0)</f>
        <v>5</v>
      </c>
      <c r="BZ26">
        <f t="shared" si="12"/>
        <v>15</v>
      </c>
      <c r="CA26">
        <f t="shared" si="13"/>
        <v>116.1</v>
      </c>
    </row>
    <row r="27" spans="1:79" hidden="1" x14ac:dyDescent="0.2">
      <c r="A27">
        <v>1024</v>
      </c>
      <c r="B27" t="s">
        <v>17</v>
      </c>
      <c r="C27" t="s">
        <v>647</v>
      </c>
      <c r="D27" t="s">
        <v>448</v>
      </c>
      <c r="E27">
        <v>74</v>
      </c>
      <c r="F27" s="1">
        <v>43796</v>
      </c>
      <c r="G27" s="1">
        <v>43418</v>
      </c>
      <c r="H27">
        <v>0</v>
      </c>
      <c r="I27" t="s">
        <v>289</v>
      </c>
      <c r="J27">
        <f>VLOOKUP(E27,[1]Tabelle1!$B:$G,5,FALSE)</f>
        <v>0</v>
      </c>
      <c r="L27">
        <v>833.88062003672303</v>
      </c>
      <c r="M27" t="s">
        <v>7</v>
      </c>
      <c r="N27">
        <v>17</v>
      </c>
      <c r="O27">
        <f>VLOOKUP(subset1!$D72,samples!$D$2:$R$870,4,FALSE)</f>
        <v>21</v>
      </c>
      <c r="P27" t="str">
        <f>VLOOKUP(subset1!$D72,samples!$D$2:$R$870,7,FALSE)</f>
        <v>I7,8,9</v>
      </c>
      <c r="Q27">
        <f t="shared" si="14"/>
        <v>378</v>
      </c>
      <c r="R27" t="s">
        <v>647</v>
      </c>
      <c r="S27">
        <f>VLOOKUP(subset1!$D72,samples!$D$2:$ZZ$870,16,FALSE)</f>
        <v>0</v>
      </c>
      <c r="T27" t="s">
        <v>295</v>
      </c>
      <c r="V27" s="1">
        <v>44322</v>
      </c>
      <c r="W27" t="s">
        <v>454</v>
      </c>
      <c r="X27">
        <v>533</v>
      </c>
      <c r="Y27">
        <v>4.5</v>
      </c>
      <c r="Z27">
        <f t="shared" si="15"/>
        <v>0.5</v>
      </c>
      <c r="AA27" t="s">
        <v>816</v>
      </c>
      <c r="AB27">
        <v>163</v>
      </c>
      <c r="AC27">
        <v>467.3</v>
      </c>
      <c r="AD27">
        <v>322</v>
      </c>
      <c r="AE27">
        <v>42</v>
      </c>
      <c r="AF27">
        <v>440</v>
      </c>
      <c r="AG27">
        <v>7.07</v>
      </c>
      <c r="AI27" s="2">
        <v>50</v>
      </c>
      <c r="AJ27" s="46">
        <f t="shared" si="16"/>
        <v>516.37</v>
      </c>
      <c r="AK27" s="46">
        <f t="shared" si="17"/>
        <v>25.8185</v>
      </c>
      <c r="AL27" s="26">
        <f t="shared" si="18"/>
        <v>5.7374444444444448</v>
      </c>
      <c r="AM27">
        <v>532</v>
      </c>
      <c r="AN27" t="s">
        <v>505</v>
      </c>
      <c r="AO27" t="s">
        <v>658</v>
      </c>
      <c r="AP27" t="s">
        <v>15</v>
      </c>
      <c r="AR27" s="20">
        <f t="shared" si="19"/>
        <v>15</v>
      </c>
      <c r="AS27" s="20">
        <f t="shared" si="20"/>
        <v>29.048937777175283</v>
      </c>
      <c r="AT27" s="20">
        <f t="shared" si="7"/>
        <v>20.951062222824717</v>
      </c>
      <c r="AU27">
        <v>2</v>
      </c>
      <c r="AV27" s="1">
        <v>44354</v>
      </c>
      <c r="AX27" s="21" t="s">
        <v>840</v>
      </c>
      <c r="AZ27">
        <v>4</v>
      </c>
      <c r="BA27" t="s">
        <v>454</v>
      </c>
      <c r="BB27">
        <v>2</v>
      </c>
      <c r="BC27" t="s">
        <v>1164</v>
      </c>
      <c r="BD27">
        <v>309</v>
      </c>
      <c r="BE27">
        <v>4.67</v>
      </c>
      <c r="BF27">
        <v>22.9</v>
      </c>
      <c r="BG27">
        <v>426</v>
      </c>
      <c r="BH27">
        <v>1.02</v>
      </c>
      <c r="BI27">
        <v>3.6</v>
      </c>
      <c r="BN27" s="39">
        <f t="shared" si="8"/>
        <v>0</v>
      </c>
      <c r="BO27">
        <v>20</v>
      </c>
      <c r="BP27">
        <f t="shared" si="9"/>
        <v>5.6899999999999995</v>
      </c>
      <c r="BQ27">
        <f t="shared" si="10"/>
        <v>26.5</v>
      </c>
      <c r="BR27">
        <f t="shared" si="11"/>
        <v>113.79999999999998</v>
      </c>
      <c r="BS27">
        <v>532</v>
      </c>
      <c r="BT27" t="s">
        <v>505</v>
      </c>
      <c r="BU27" t="s">
        <v>599</v>
      </c>
      <c r="BV27" t="s">
        <v>490</v>
      </c>
      <c r="BY27">
        <f>_xlfn.IFNA(VLOOKUP(C27,'Sent to psoma'!B:I,7,FALSE),0)</f>
        <v>5</v>
      </c>
      <c r="BZ27">
        <f t="shared" si="12"/>
        <v>15</v>
      </c>
      <c r="CA27">
        <f t="shared" si="13"/>
        <v>85.35</v>
      </c>
    </row>
    <row r="28" spans="1:79" hidden="1" x14ac:dyDescent="0.2">
      <c r="A28">
        <v>1024</v>
      </c>
      <c r="B28" t="s">
        <v>18</v>
      </c>
      <c r="C28" t="s">
        <v>648</v>
      </c>
      <c r="D28" t="s">
        <v>329</v>
      </c>
      <c r="E28">
        <v>74</v>
      </c>
      <c r="F28" s="1">
        <v>43826</v>
      </c>
      <c r="G28" s="1">
        <v>43418</v>
      </c>
      <c r="H28">
        <v>0</v>
      </c>
      <c r="I28" t="s">
        <v>289</v>
      </c>
      <c r="J28">
        <f>VLOOKUP(E28,[1]Tabelle1!$B:$G,5,FALSE)</f>
        <v>0</v>
      </c>
      <c r="L28">
        <v>833.88062003672303</v>
      </c>
      <c r="M28" t="s">
        <v>7</v>
      </c>
      <c r="N28">
        <v>17</v>
      </c>
      <c r="O28">
        <f>VLOOKUP(subset1!$D73,samples!$D$2:$R$870,4,FALSE)</f>
        <v>22</v>
      </c>
      <c r="P28" t="str">
        <f>VLOOKUP(subset1!$D73,samples!$D$2:$R$870,7,FALSE)</f>
        <v>H4,5,6</v>
      </c>
      <c r="Q28">
        <f t="shared" si="14"/>
        <v>408</v>
      </c>
      <c r="R28" t="s">
        <v>648</v>
      </c>
      <c r="S28">
        <f>VLOOKUP(subset1!$D73,samples!$D$2:$ZZ$870,16,FALSE)</f>
        <v>0</v>
      </c>
      <c r="T28" t="s">
        <v>295</v>
      </c>
      <c r="V28" s="1">
        <v>44322</v>
      </c>
      <c r="W28" t="s">
        <v>454</v>
      </c>
      <c r="X28">
        <v>533</v>
      </c>
      <c r="Y28">
        <v>4.5</v>
      </c>
      <c r="Z28">
        <f t="shared" si="15"/>
        <v>0.5</v>
      </c>
      <c r="AA28" t="s">
        <v>816</v>
      </c>
      <c r="AB28">
        <v>160</v>
      </c>
      <c r="AC28">
        <v>411.99</v>
      </c>
      <c r="AD28">
        <v>314</v>
      </c>
      <c r="AE28">
        <v>40.03</v>
      </c>
      <c r="AF28">
        <v>425</v>
      </c>
      <c r="AG28">
        <v>5.92</v>
      </c>
      <c r="AI28" s="2">
        <v>50</v>
      </c>
      <c r="AJ28" s="46">
        <f t="shared" si="16"/>
        <v>457.94</v>
      </c>
      <c r="AK28" s="46">
        <f t="shared" si="17"/>
        <v>22.896999999999998</v>
      </c>
      <c r="AL28" s="26">
        <f t="shared" si="18"/>
        <v>5.088222222222222</v>
      </c>
      <c r="AM28">
        <v>532</v>
      </c>
      <c r="AN28" t="s">
        <v>505</v>
      </c>
      <c r="AO28" t="s">
        <v>658</v>
      </c>
      <c r="AP28" t="s">
        <v>16</v>
      </c>
      <c r="AR28" s="20">
        <f t="shared" si="19"/>
        <v>15</v>
      </c>
      <c r="AS28" s="20">
        <f t="shared" si="20"/>
        <v>32.755382801240337</v>
      </c>
      <c r="AT28" s="20">
        <f t="shared" si="7"/>
        <v>17.244617198759663</v>
      </c>
      <c r="AU28">
        <v>2</v>
      </c>
      <c r="AV28" s="1">
        <v>44354</v>
      </c>
      <c r="AX28" s="21" t="s">
        <v>541</v>
      </c>
      <c r="AZ28">
        <v>4</v>
      </c>
      <c r="BA28" t="s">
        <v>454</v>
      </c>
      <c r="BB28">
        <v>2</v>
      </c>
      <c r="BC28" t="s">
        <v>1165</v>
      </c>
      <c r="BD28">
        <v>303</v>
      </c>
      <c r="BE28">
        <v>5.07</v>
      </c>
      <c r="BF28">
        <v>25.3</v>
      </c>
      <c r="BN28" s="39">
        <f t="shared" si="8"/>
        <v>0</v>
      </c>
      <c r="BO28">
        <v>20</v>
      </c>
      <c r="BP28">
        <f t="shared" si="9"/>
        <v>5.07</v>
      </c>
      <c r="BQ28">
        <f t="shared" si="10"/>
        <v>25.3</v>
      </c>
      <c r="BR28">
        <f t="shared" si="11"/>
        <v>101.4</v>
      </c>
      <c r="BS28">
        <v>532</v>
      </c>
      <c r="BT28" t="s">
        <v>505</v>
      </c>
      <c r="BU28" t="s">
        <v>599</v>
      </c>
      <c r="BV28" t="s">
        <v>491</v>
      </c>
      <c r="BY28">
        <f>_xlfn.IFNA(VLOOKUP(C28,'Sent to psoma'!B:I,7,FALSE),0)</f>
        <v>5</v>
      </c>
      <c r="BZ28">
        <f t="shared" si="12"/>
        <v>15</v>
      </c>
      <c r="CA28">
        <f t="shared" si="13"/>
        <v>76.050000000000011</v>
      </c>
    </row>
    <row r="29" spans="1:79" hidden="1" x14ac:dyDescent="0.2">
      <c r="A29">
        <v>1024</v>
      </c>
      <c r="B29" t="s">
        <v>19</v>
      </c>
      <c r="C29" t="s">
        <v>649</v>
      </c>
      <c r="D29" t="s">
        <v>330</v>
      </c>
      <c r="E29">
        <v>74</v>
      </c>
      <c r="F29" s="1">
        <v>43859</v>
      </c>
      <c r="G29" s="1">
        <v>43418</v>
      </c>
      <c r="H29">
        <v>0</v>
      </c>
      <c r="I29" t="s">
        <v>289</v>
      </c>
      <c r="J29">
        <f>VLOOKUP(E29,[1]Tabelle1!$B:$G,5,FALSE)</f>
        <v>0</v>
      </c>
      <c r="L29">
        <v>833.88062003672303</v>
      </c>
      <c r="M29" t="s">
        <v>7</v>
      </c>
      <c r="N29">
        <v>17</v>
      </c>
      <c r="O29">
        <f>VLOOKUP(subset1!$D74,samples!$D$2:$R$870,4,FALSE)</f>
        <v>24</v>
      </c>
      <c r="P29" t="str">
        <f>VLOOKUP(subset1!$D74,samples!$D$2:$R$870,7,FALSE)</f>
        <v>E7,8,9</v>
      </c>
      <c r="Q29">
        <f t="shared" si="14"/>
        <v>441</v>
      </c>
      <c r="R29" t="s">
        <v>649</v>
      </c>
      <c r="S29">
        <f>VLOOKUP(subset1!$D74,samples!$D$2:$ZZ$870,16,FALSE)</f>
        <v>0</v>
      </c>
      <c r="T29" t="s">
        <v>295</v>
      </c>
      <c r="V29" s="1">
        <v>44322</v>
      </c>
      <c r="W29" t="s">
        <v>454</v>
      </c>
      <c r="X29">
        <v>533</v>
      </c>
      <c r="Y29">
        <v>3.5</v>
      </c>
      <c r="Z29">
        <f t="shared" si="15"/>
        <v>0.5</v>
      </c>
      <c r="AA29" t="s">
        <v>816</v>
      </c>
      <c r="AB29">
        <v>172</v>
      </c>
      <c r="AC29">
        <v>256.04000000000002</v>
      </c>
      <c r="AD29">
        <v>352</v>
      </c>
      <c r="AE29">
        <v>27.2</v>
      </c>
      <c r="AF29">
        <v>471</v>
      </c>
      <c r="AG29">
        <v>8.39</v>
      </c>
      <c r="AI29" s="2">
        <v>50</v>
      </c>
      <c r="AJ29" s="46">
        <f t="shared" si="16"/>
        <v>291.63</v>
      </c>
      <c r="AK29" s="46">
        <f t="shared" si="17"/>
        <v>14.5815</v>
      </c>
      <c r="AL29" s="26">
        <f t="shared" si="18"/>
        <v>4.1661428571428569</v>
      </c>
      <c r="AM29">
        <v>532</v>
      </c>
      <c r="AN29" t="s">
        <v>505</v>
      </c>
      <c r="AO29" t="s">
        <v>658</v>
      </c>
      <c r="AP29" t="s">
        <v>17</v>
      </c>
      <c r="AR29" s="20">
        <f t="shared" si="19"/>
        <v>14.5815</v>
      </c>
      <c r="AS29" s="20">
        <f t="shared" si="20"/>
        <v>50</v>
      </c>
      <c r="AT29" s="20">
        <f t="shared" si="7"/>
        <v>0</v>
      </c>
      <c r="AU29">
        <v>2</v>
      </c>
      <c r="AV29" s="1">
        <v>44354</v>
      </c>
      <c r="AX29" s="21" t="s">
        <v>841</v>
      </c>
      <c r="AZ29">
        <v>4</v>
      </c>
      <c r="BA29" t="s">
        <v>454</v>
      </c>
      <c r="BB29">
        <v>2</v>
      </c>
      <c r="BC29" t="s">
        <v>1165</v>
      </c>
      <c r="BD29">
        <v>303</v>
      </c>
      <c r="BE29">
        <v>12.05</v>
      </c>
      <c r="BF29">
        <v>60.2</v>
      </c>
      <c r="BG29">
        <v>487</v>
      </c>
      <c r="BH29">
        <v>0.64</v>
      </c>
      <c r="BI29">
        <v>2</v>
      </c>
      <c r="BN29" s="39">
        <f t="shared" si="8"/>
        <v>0</v>
      </c>
      <c r="BO29">
        <v>20</v>
      </c>
      <c r="BP29">
        <f t="shared" si="9"/>
        <v>12.690000000000001</v>
      </c>
      <c r="BQ29">
        <f t="shared" si="10"/>
        <v>62.2</v>
      </c>
      <c r="BR29">
        <f t="shared" si="11"/>
        <v>253.8</v>
      </c>
      <c r="BS29">
        <v>532</v>
      </c>
      <c r="BT29" t="s">
        <v>505</v>
      </c>
      <c r="BU29" t="s">
        <v>599</v>
      </c>
      <c r="BV29" t="s">
        <v>492</v>
      </c>
      <c r="BY29">
        <f>_xlfn.IFNA(VLOOKUP(C29,'Sent to psoma'!B:I,7,FALSE),0)</f>
        <v>5</v>
      </c>
      <c r="BZ29">
        <f t="shared" si="12"/>
        <v>15</v>
      </c>
      <c r="CA29">
        <f t="shared" si="13"/>
        <v>190.35000000000002</v>
      </c>
    </row>
    <row r="30" spans="1:79" hidden="1" x14ac:dyDescent="0.2">
      <c r="A30">
        <v>1024</v>
      </c>
      <c r="B30" t="s">
        <v>20</v>
      </c>
      <c r="C30" t="s">
        <v>650</v>
      </c>
      <c r="D30" t="s">
        <v>331</v>
      </c>
      <c r="E30">
        <v>74</v>
      </c>
      <c r="F30" s="1">
        <v>43888</v>
      </c>
      <c r="G30" s="1">
        <v>43418</v>
      </c>
      <c r="H30">
        <v>0</v>
      </c>
      <c r="I30" t="s">
        <v>289</v>
      </c>
      <c r="J30">
        <f>VLOOKUP(E30,[1]Tabelle1!$B:$G,5,FALSE)</f>
        <v>0</v>
      </c>
      <c r="L30">
        <v>833.88062003672303</v>
      </c>
      <c r="M30" t="s">
        <v>7</v>
      </c>
      <c r="N30">
        <v>17</v>
      </c>
      <c r="O30">
        <f>VLOOKUP(subset1!$D75,samples!$D$2:$R$870,4,FALSE)</f>
        <v>23</v>
      </c>
      <c r="P30" t="str">
        <f>VLOOKUP(subset1!$D75,samples!$D$2:$R$870,7,FALSE)</f>
        <v>D1,2,3</v>
      </c>
      <c r="Q30">
        <f t="shared" si="14"/>
        <v>470</v>
      </c>
      <c r="R30" t="s">
        <v>650</v>
      </c>
      <c r="S30">
        <f>VLOOKUP(subset1!$D75,samples!$D$2:$ZZ$870,16,FALSE)</f>
        <v>0</v>
      </c>
      <c r="T30" t="s">
        <v>295</v>
      </c>
      <c r="V30" s="1">
        <v>44322</v>
      </c>
      <c r="W30" t="s">
        <v>454</v>
      </c>
      <c r="X30">
        <v>533</v>
      </c>
      <c r="Y30">
        <v>5</v>
      </c>
      <c r="Z30">
        <f t="shared" si="15"/>
        <v>0</v>
      </c>
      <c r="AA30" t="s">
        <v>816</v>
      </c>
      <c r="AB30">
        <v>170</v>
      </c>
      <c r="AC30">
        <v>564.87</v>
      </c>
      <c r="AD30">
        <v>339</v>
      </c>
      <c r="AE30">
        <v>44.37</v>
      </c>
      <c r="AF30">
        <v>475</v>
      </c>
      <c r="AG30">
        <v>18.43</v>
      </c>
      <c r="AI30" s="2">
        <v>50</v>
      </c>
      <c r="AJ30" s="46">
        <f t="shared" si="16"/>
        <v>627.66999999999996</v>
      </c>
      <c r="AK30" s="46">
        <f t="shared" si="17"/>
        <v>31.383499999999998</v>
      </c>
      <c r="AL30" s="26">
        <f t="shared" si="18"/>
        <v>6.2766999999999999</v>
      </c>
      <c r="AM30">
        <v>532</v>
      </c>
      <c r="AN30" t="s">
        <v>505</v>
      </c>
      <c r="AO30" t="s">
        <v>658</v>
      </c>
      <c r="AP30" t="s">
        <v>18</v>
      </c>
      <c r="AR30" s="20">
        <f t="shared" si="19"/>
        <v>15</v>
      </c>
      <c r="AS30" s="20">
        <f t="shared" si="20"/>
        <v>23.897908136441124</v>
      </c>
      <c r="AT30" s="20">
        <f t="shared" si="7"/>
        <v>26.102091863558876</v>
      </c>
      <c r="AU30">
        <v>2</v>
      </c>
      <c r="AV30" s="1">
        <v>44354</v>
      </c>
      <c r="AX30" s="21" t="s">
        <v>842</v>
      </c>
      <c r="AZ30">
        <v>4</v>
      </c>
      <c r="BA30" t="s">
        <v>454</v>
      </c>
      <c r="BB30">
        <v>2</v>
      </c>
      <c r="BC30" t="s">
        <v>1165</v>
      </c>
      <c r="BD30">
        <v>304</v>
      </c>
      <c r="BE30">
        <v>6.24</v>
      </c>
      <c r="BF30">
        <v>31.1</v>
      </c>
      <c r="BG30">
        <v>478</v>
      </c>
      <c r="BH30">
        <v>0.36</v>
      </c>
      <c r="BI30">
        <v>1.1000000000000001</v>
      </c>
      <c r="BN30" s="39">
        <f t="shared" si="8"/>
        <v>0</v>
      </c>
      <c r="BO30">
        <v>20</v>
      </c>
      <c r="BP30">
        <f t="shared" si="9"/>
        <v>6.6000000000000005</v>
      </c>
      <c r="BQ30">
        <f t="shared" si="10"/>
        <v>32.200000000000003</v>
      </c>
      <c r="BR30">
        <f t="shared" si="11"/>
        <v>132</v>
      </c>
      <c r="BS30">
        <v>532</v>
      </c>
      <c r="BT30" t="s">
        <v>505</v>
      </c>
      <c r="BU30" t="s">
        <v>599</v>
      </c>
      <c r="BV30" t="s">
        <v>493</v>
      </c>
      <c r="BY30">
        <f>_xlfn.IFNA(VLOOKUP(C30,'Sent to psoma'!B:I,7,FALSE),0)</f>
        <v>5</v>
      </c>
      <c r="BZ30">
        <f t="shared" si="12"/>
        <v>15</v>
      </c>
      <c r="CA30">
        <f t="shared" si="13"/>
        <v>99.000000000000014</v>
      </c>
    </row>
    <row r="31" spans="1:79" hidden="1" x14ac:dyDescent="0.2">
      <c r="A31">
        <v>1024</v>
      </c>
      <c r="B31" t="s">
        <v>21</v>
      </c>
      <c r="C31" t="s">
        <v>651</v>
      </c>
      <c r="D31" t="s">
        <v>449</v>
      </c>
      <c r="E31">
        <v>74</v>
      </c>
      <c r="F31" s="1">
        <v>43952</v>
      </c>
      <c r="G31" s="1">
        <v>43418</v>
      </c>
      <c r="H31">
        <v>0</v>
      </c>
      <c r="I31" t="s">
        <v>289</v>
      </c>
      <c r="J31">
        <f>VLOOKUP(E31,[1]Tabelle1!$B:$G,5,FALSE)</f>
        <v>0</v>
      </c>
      <c r="L31">
        <v>833.88062003672303</v>
      </c>
      <c r="M31" t="s">
        <v>7</v>
      </c>
      <c r="N31">
        <v>17</v>
      </c>
      <c r="O31">
        <f>VLOOKUP(subset1!$D76,samples!$D$2:$R$870,4,FALSE)</f>
        <v>23</v>
      </c>
      <c r="P31" t="str">
        <f>VLOOKUP(subset1!$D76,samples!$D$2:$R$870,7,FALSE)</f>
        <v>A7,8,9</v>
      </c>
      <c r="Q31">
        <f t="shared" si="14"/>
        <v>534</v>
      </c>
      <c r="R31" t="s">
        <v>651</v>
      </c>
      <c r="S31">
        <f>VLOOKUP(subset1!$D76,samples!$D$2:$ZZ$870,16,FALSE)</f>
        <v>0</v>
      </c>
      <c r="T31" t="s">
        <v>295</v>
      </c>
      <c r="V31" s="1">
        <v>44322</v>
      </c>
      <c r="W31" t="s">
        <v>454</v>
      </c>
      <c r="X31">
        <v>533</v>
      </c>
      <c r="Y31">
        <v>4.5</v>
      </c>
      <c r="Z31">
        <f t="shared" si="15"/>
        <v>0.5</v>
      </c>
      <c r="AA31" t="s">
        <v>816</v>
      </c>
      <c r="AB31">
        <v>161</v>
      </c>
      <c r="AC31">
        <v>332.54</v>
      </c>
      <c r="AD31">
        <v>324</v>
      </c>
      <c r="AE31">
        <v>25.24</v>
      </c>
      <c r="AI31" s="2">
        <v>50</v>
      </c>
      <c r="AJ31" s="46">
        <f t="shared" si="16"/>
        <v>357.78000000000003</v>
      </c>
      <c r="AK31" s="46">
        <f t="shared" si="17"/>
        <v>17.888999999999999</v>
      </c>
      <c r="AL31" s="26">
        <f t="shared" si="18"/>
        <v>3.9753333333333334</v>
      </c>
      <c r="AM31">
        <v>532</v>
      </c>
      <c r="AN31" t="s">
        <v>505</v>
      </c>
      <c r="AO31" t="s">
        <v>658</v>
      </c>
      <c r="AP31" t="s">
        <v>663</v>
      </c>
      <c r="AR31" s="20">
        <f t="shared" si="19"/>
        <v>15</v>
      </c>
      <c r="AS31" s="20">
        <f t="shared" si="20"/>
        <v>41.925205433506626</v>
      </c>
      <c r="AT31" s="20">
        <f t="shared" si="7"/>
        <v>8.0747945664933738</v>
      </c>
      <c r="AU31">
        <v>2</v>
      </c>
      <c r="AV31" s="1">
        <v>44354</v>
      </c>
      <c r="AX31" s="21" t="s">
        <v>843</v>
      </c>
      <c r="AZ31">
        <v>4</v>
      </c>
      <c r="BA31" t="s">
        <v>454</v>
      </c>
      <c r="BB31">
        <v>2</v>
      </c>
      <c r="BC31" t="s">
        <v>1165</v>
      </c>
      <c r="BD31">
        <v>302</v>
      </c>
      <c r="BE31">
        <v>6.59</v>
      </c>
      <c r="BF31">
        <v>33</v>
      </c>
      <c r="BG31">
        <v>462</v>
      </c>
      <c r="BH31">
        <v>0.7</v>
      </c>
      <c r="BI31">
        <v>2.2999999999999998</v>
      </c>
      <c r="BN31" s="39">
        <f t="shared" ref="BN31:BN49" si="21">BL31/(BE31+BH31)</f>
        <v>0</v>
      </c>
      <c r="BO31">
        <v>20</v>
      </c>
      <c r="BP31">
        <f t="shared" si="9"/>
        <v>7.29</v>
      </c>
      <c r="BQ31">
        <f t="shared" si="10"/>
        <v>35.299999999999997</v>
      </c>
      <c r="BR31">
        <f t="shared" si="11"/>
        <v>145.80000000000001</v>
      </c>
      <c r="BS31">
        <v>532</v>
      </c>
      <c r="BT31" t="s">
        <v>505</v>
      </c>
      <c r="BU31" t="s">
        <v>599</v>
      </c>
      <c r="BV31" t="s">
        <v>494</v>
      </c>
      <c r="BY31">
        <f>_xlfn.IFNA(VLOOKUP(C31,'Sent to psoma'!B:I,7,FALSE),0)</f>
        <v>5</v>
      </c>
      <c r="BZ31">
        <f t="shared" si="12"/>
        <v>15</v>
      </c>
      <c r="CA31">
        <f t="shared" si="13"/>
        <v>109.35</v>
      </c>
    </row>
    <row r="32" spans="1:79" hidden="1" x14ac:dyDescent="0.2">
      <c r="A32">
        <v>1024</v>
      </c>
      <c r="B32" t="s">
        <v>252</v>
      </c>
      <c r="C32" t="s">
        <v>652</v>
      </c>
      <c r="D32" t="s">
        <v>332</v>
      </c>
      <c r="E32">
        <v>74</v>
      </c>
      <c r="F32" s="1">
        <v>44000</v>
      </c>
      <c r="G32" s="1">
        <v>43418</v>
      </c>
      <c r="H32">
        <v>0</v>
      </c>
      <c r="I32" t="s">
        <v>289</v>
      </c>
      <c r="J32">
        <f>VLOOKUP(E32,[1]Tabelle1!$B:$G,5,FALSE)</f>
        <v>0</v>
      </c>
      <c r="L32">
        <v>833.88062003672303</v>
      </c>
      <c r="M32" t="s">
        <v>7</v>
      </c>
      <c r="N32">
        <v>17</v>
      </c>
      <c r="O32">
        <f>VLOOKUP(subset1!$D77,samples!$D$2:$R$870,4,FALSE)</f>
        <v>25</v>
      </c>
      <c r="P32" t="str">
        <f>VLOOKUP(subset1!$D77,samples!$D$2:$R$870,7,FALSE)</f>
        <v>I4,5,6</v>
      </c>
      <c r="Q32">
        <f t="shared" si="14"/>
        <v>582</v>
      </c>
      <c r="R32" t="s">
        <v>652</v>
      </c>
      <c r="S32">
        <f>VLOOKUP(subset1!$D77,samples!$D$2:$ZZ$870,16,FALSE)</f>
        <v>0</v>
      </c>
      <c r="T32" t="s">
        <v>295</v>
      </c>
      <c r="V32" s="1">
        <v>44322</v>
      </c>
      <c r="W32" t="s">
        <v>454</v>
      </c>
      <c r="X32">
        <v>533</v>
      </c>
      <c r="Y32">
        <v>5</v>
      </c>
      <c r="Z32">
        <f t="shared" si="15"/>
        <v>0</v>
      </c>
      <c r="AA32" t="s">
        <v>816</v>
      </c>
      <c r="AB32">
        <v>167</v>
      </c>
      <c r="AC32">
        <v>275.98</v>
      </c>
      <c r="AD32">
        <v>324</v>
      </c>
      <c r="AE32">
        <v>29.72</v>
      </c>
      <c r="AF32">
        <v>523</v>
      </c>
      <c r="AG32">
        <v>17.98</v>
      </c>
      <c r="AH32" t="s">
        <v>508</v>
      </c>
      <c r="AI32" s="2">
        <v>50</v>
      </c>
      <c r="AJ32" s="46">
        <f t="shared" si="16"/>
        <v>323.68000000000006</v>
      </c>
      <c r="AK32" s="46">
        <f t="shared" si="17"/>
        <v>16.184000000000005</v>
      </c>
      <c r="AL32" s="26">
        <f t="shared" si="18"/>
        <v>3.236800000000001</v>
      </c>
      <c r="AM32">
        <v>532</v>
      </c>
      <c r="AN32" t="s">
        <v>505</v>
      </c>
      <c r="AO32" t="s">
        <v>658</v>
      </c>
      <c r="AP32" t="s">
        <v>662</v>
      </c>
      <c r="AR32" s="20">
        <f t="shared" si="19"/>
        <v>15</v>
      </c>
      <c r="AS32" s="20">
        <f t="shared" si="20"/>
        <v>46.342066238259996</v>
      </c>
      <c r="AT32" s="20">
        <f t="shared" si="7"/>
        <v>3.6579337617400043</v>
      </c>
      <c r="AU32">
        <v>2</v>
      </c>
      <c r="AV32" s="1">
        <v>44354</v>
      </c>
      <c r="AX32" s="21" t="s">
        <v>844</v>
      </c>
      <c r="AZ32">
        <v>4</v>
      </c>
      <c r="BA32" t="s">
        <v>454</v>
      </c>
      <c r="BB32">
        <v>2</v>
      </c>
      <c r="BC32" t="s">
        <v>1165</v>
      </c>
      <c r="BD32">
        <v>301</v>
      </c>
      <c r="BE32">
        <v>7.72</v>
      </c>
      <c r="BF32">
        <v>38.799999999999997</v>
      </c>
      <c r="BG32">
        <v>477</v>
      </c>
      <c r="BH32">
        <v>0.76</v>
      </c>
      <c r="BI32">
        <v>2.4</v>
      </c>
      <c r="BJ32">
        <v>655</v>
      </c>
      <c r="BK32">
        <v>0.21</v>
      </c>
      <c r="BL32">
        <v>0.5</v>
      </c>
      <c r="BN32" s="39">
        <f t="shared" si="21"/>
        <v>5.896226415094339E-2</v>
      </c>
      <c r="BO32">
        <v>20</v>
      </c>
      <c r="BP32">
        <f t="shared" si="9"/>
        <v>8.6900000000000013</v>
      </c>
      <c r="BQ32">
        <f t="shared" si="10"/>
        <v>41.699999999999996</v>
      </c>
      <c r="BR32">
        <f t="shared" si="11"/>
        <v>173.8</v>
      </c>
      <c r="BS32">
        <v>532</v>
      </c>
      <c r="BT32" t="s">
        <v>505</v>
      </c>
      <c r="BU32" t="s">
        <v>599</v>
      </c>
      <c r="BV32" t="s">
        <v>495</v>
      </c>
      <c r="BY32">
        <f>_xlfn.IFNA(VLOOKUP(C32,'Sent to psoma'!B:I,7,FALSE),0)</f>
        <v>5</v>
      </c>
      <c r="BZ32">
        <f t="shared" si="12"/>
        <v>15</v>
      </c>
      <c r="CA32">
        <f t="shared" si="13"/>
        <v>130.35000000000002</v>
      </c>
    </row>
    <row r="33" spans="1:79" hidden="1" x14ac:dyDescent="0.2">
      <c r="C33" t="s">
        <v>552</v>
      </c>
      <c r="D33" t="s">
        <v>550</v>
      </c>
      <c r="J33" t="e">
        <f>VLOOKUP(E33,[1]Tabelle1!$B:$G,5,FALSE)</f>
        <v>#N/A</v>
      </c>
      <c r="V33" s="22">
        <v>43403</v>
      </c>
      <c r="W33" s="47" t="s">
        <v>551</v>
      </c>
      <c r="AA33" s="47" t="s">
        <v>561</v>
      </c>
      <c r="AB33" s="23">
        <v>157</v>
      </c>
      <c r="AC33" s="38">
        <v>33.880000000000003</v>
      </c>
      <c r="AI33" s="40">
        <v>50</v>
      </c>
      <c r="AJ33" s="38">
        <f>AC33</f>
        <v>33.880000000000003</v>
      </c>
      <c r="AK33" s="38">
        <f>AJ33*AI33</f>
        <v>1694.0000000000002</v>
      </c>
      <c r="AL33" s="38"/>
      <c r="AM33" s="40">
        <v>531</v>
      </c>
      <c r="AN33" s="40">
        <v>-20</v>
      </c>
      <c r="AO33" t="s">
        <v>562</v>
      </c>
      <c r="AP33" t="s">
        <v>563</v>
      </c>
      <c r="AR33" s="27">
        <v>34</v>
      </c>
      <c r="AS33" s="26">
        <f>AI33/AK33*AR33</f>
        <v>1.0035419126328216</v>
      </c>
      <c r="AT33" s="26">
        <f t="shared" si="7"/>
        <v>48.996458087367181</v>
      </c>
      <c r="AU33">
        <v>2</v>
      </c>
      <c r="AV33" s="1">
        <v>44354</v>
      </c>
      <c r="AX33" s="21" t="s">
        <v>542</v>
      </c>
      <c r="AZ33">
        <v>4</v>
      </c>
      <c r="BA33" t="s">
        <v>454</v>
      </c>
      <c r="BB33">
        <v>2</v>
      </c>
      <c r="BC33" t="s">
        <v>1165</v>
      </c>
      <c r="BD33">
        <v>289</v>
      </c>
      <c r="BE33">
        <v>4.12</v>
      </c>
      <c r="BF33">
        <v>21.6</v>
      </c>
      <c r="BG33">
        <v>422</v>
      </c>
      <c r="BH33">
        <v>0.28000000000000003</v>
      </c>
      <c r="BI33">
        <v>1</v>
      </c>
      <c r="BN33" s="39">
        <f t="shared" si="21"/>
        <v>0</v>
      </c>
      <c r="BO33">
        <v>20</v>
      </c>
      <c r="BP33">
        <f t="shared" si="9"/>
        <v>4.4000000000000004</v>
      </c>
      <c r="BQ33">
        <f t="shared" si="10"/>
        <v>22.6</v>
      </c>
      <c r="BR33">
        <f t="shared" si="11"/>
        <v>88</v>
      </c>
      <c r="BS33">
        <v>532</v>
      </c>
      <c r="BT33" t="s">
        <v>505</v>
      </c>
      <c r="BU33" t="s">
        <v>599</v>
      </c>
      <c r="BV33" t="s">
        <v>496</v>
      </c>
      <c r="BY33">
        <f>_xlfn.IFNA(VLOOKUP(C33,'Sent to psoma'!B:I,7,FALSE),0)</f>
        <v>5</v>
      </c>
      <c r="BZ33">
        <f t="shared" si="12"/>
        <v>15</v>
      </c>
      <c r="CA33">
        <f t="shared" si="13"/>
        <v>66</v>
      </c>
    </row>
    <row r="34" spans="1:79" x14ac:dyDescent="0.2">
      <c r="A34">
        <v>994</v>
      </c>
      <c r="B34" t="s">
        <v>2</v>
      </c>
      <c r="C34" t="s">
        <v>679</v>
      </c>
      <c r="D34" t="s">
        <v>45</v>
      </c>
      <c r="E34">
        <v>65</v>
      </c>
      <c r="F34" s="1">
        <v>43341</v>
      </c>
      <c r="G34" s="1">
        <v>43341</v>
      </c>
      <c r="H34">
        <v>7.6</v>
      </c>
      <c r="I34" t="s">
        <v>22</v>
      </c>
      <c r="J34" t="str">
        <f>VLOOKUP(E34,[1]Tabelle1!$B:$G,5,FALSE)</f>
        <v>G12R</v>
      </c>
      <c r="K34" t="s">
        <v>1838</v>
      </c>
      <c r="L34">
        <v>910.88062003672303</v>
      </c>
      <c r="M34" t="s">
        <v>23</v>
      </c>
      <c r="N34">
        <v>7</v>
      </c>
      <c r="O34" t="e">
        <f>VLOOKUP(subset1!$D17,samples!$D$2:$R$870,4,FALSE)</f>
        <v>#N/A</v>
      </c>
      <c r="P34" t="e">
        <f>VLOOKUP(subset1!$D17,samples!$D$2:$R$870,7,FALSE)</f>
        <v>#N/A</v>
      </c>
      <c r="Q34">
        <f t="shared" ref="Q34:Q48" si="22">F34-G34</f>
        <v>0</v>
      </c>
      <c r="R34" t="s">
        <v>679</v>
      </c>
      <c r="S34" t="e">
        <f>VLOOKUP(subset1!$D17,samples!$D$2:$ZZ$870,16,FALSE)</f>
        <v>#N/A</v>
      </c>
      <c r="T34" t="s">
        <v>297</v>
      </c>
      <c r="V34" s="1">
        <v>44264</v>
      </c>
      <c r="W34" t="s">
        <v>454</v>
      </c>
      <c r="X34">
        <v>533</v>
      </c>
      <c r="Y34">
        <v>3.2</v>
      </c>
      <c r="Z34">
        <f t="shared" ref="Z34:Z48" si="23">ROUNDUP(Y34,0)-Y34</f>
        <v>0.79999999999999982</v>
      </c>
      <c r="AA34" t="s">
        <v>518</v>
      </c>
      <c r="AB34" s="2">
        <v>163</v>
      </c>
      <c r="AC34" s="2">
        <v>988.72</v>
      </c>
      <c r="AD34" s="2">
        <v>304</v>
      </c>
      <c r="AE34" s="2">
        <v>134.37</v>
      </c>
      <c r="AF34" s="2">
        <v>496</v>
      </c>
      <c r="AG34" s="2">
        <v>41.94</v>
      </c>
      <c r="AI34" s="2">
        <v>50</v>
      </c>
      <c r="AJ34" s="46">
        <f t="shared" ref="AJ34:AJ48" si="24">AC34+AE34+AG34</f>
        <v>1165.0300000000002</v>
      </c>
      <c r="AK34" s="46">
        <f t="shared" ref="AK34:AK48" si="25">AJ34*AI34/1000</f>
        <v>58.251500000000007</v>
      </c>
      <c r="AL34" s="26">
        <f t="shared" ref="AL34:AL48" si="26">AK34/Y34</f>
        <v>18.20359375</v>
      </c>
      <c r="AM34">
        <v>532</v>
      </c>
      <c r="AN34" t="s">
        <v>505</v>
      </c>
      <c r="AO34" t="s">
        <v>471</v>
      </c>
      <c r="AP34" t="s">
        <v>259</v>
      </c>
      <c r="AR34" s="20">
        <f t="shared" ref="AR34:AR48" si="27">IF(AK34&gt;15,15,AK34)</f>
        <v>15</v>
      </c>
      <c r="AS34" s="20">
        <f t="shared" ref="AS34:AS45" si="28">IF(AK34&gt;15,(AR34/AK34*50),50)</f>
        <v>12.875204930345141</v>
      </c>
      <c r="AT34" s="20">
        <f t="shared" si="7"/>
        <v>37.124795069654859</v>
      </c>
      <c r="AU34">
        <v>3</v>
      </c>
      <c r="AV34" s="49">
        <v>44355</v>
      </c>
      <c r="AX34" s="21" t="s">
        <v>845</v>
      </c>
      <c r="AZ34">
        <v>4</v>
      </c>
      <c r="BA34" t="s">
        <v>454</v>
      </c>
      <c r="BB34">
        <v>3</v>
      </c>
      <c r="BC34" t="s">
        <v>1165</v>
      </c>
      <c r="BD34">
        <v>298</v>
      </c>
      <c r="BE34">
        <v>14.41</v>
      </c>
      <c r="BF34">
        <v>73.2</v>
      </c>
      <c r="BG34">
        <v>453</v>
      </c>
      <c r="BH34">
        <v>1.25</v>
      </c>
      <c r="BI34">
        <v>4.2</v>
      </c>
      <c r="BN34" s="39">
        <f t="shared" si="21"/>
        <v>0</v>
      </c>
      <c r="BO34">
        <v>20</v>
      </c>
      <c r="BP34">
        <f t="shared" si="9"/>
        <v>15.66</v>
      </c>
      <c r="BQ34">
        <f t="shared" si="10"/>
        <v>77.400000000000006</v>
      </c>
      <c r="BR34">
        <f t="shared" si="11"/>
        <v>313.2</v>
      </c>
      <c r="BS34">
        <v>532</v>
      </c>
      <c r="BT34" t="s">
        <v>505</v>
      </c>
      <c r="BU34" t="s">
        <v>599</v>
      </c>
      <c r="BV34" t="s">
        <v>497</v>
      </c>
      <c r="BY34">
        <f>_xlfn.IFNA(VLOOKUP(C34,'Sent to psoma'!B:I,7,FALSE),0)</f>
        <v>5</v>
      </c>
      <c r="BZ34">
        <f t="shared" si="12"/>
        <v>15</v>
      </c>
      <c r="CA34">
        <f t="shared" si="13"/>
        <v>234.9</v>
      </c>
    </row>
    <row r="35" spans="1:79" x14ac:dyDescent="0.2">
      <c r="A35">
        <v>994</v>
      </c>
      <c r="B35" t="s">
        <v>8</v>
      </c>
      <c r="C35" t="s">
        <v>680</v>
      </c>
      <c r="D35" t="s">
        <v>46</v>
      </c>
      <c r="E35">
        <v>65</v>
      </c>
      <c r="F35" s="1">
        <v>43378</v>
      </c>
      <c r="G35" s="1">
        <v>43341</v>
      </c>
      <c r="H35">
        <v>7.6</v>
      </c>
      <c r="I35" t="s">
        <v>22</v>
      </c>
      <c r="J35" t="str">
        <f>VLOOKUP(E35,[1]Tabelle1!$B:$G,5,FALSE)</f>
        <v>G12R</v>
      </c>
      <c r="K35" t="s">
        <v>1838</v>
      </c>
      <c r="L35">
        <v>910.88062003672303</v>
      </c>
      <c r="M35" t="s">
        <v>23</v>
      </c>
      <c r="N35">
        <v>7</v>
      </c>
      <c r="O35">
        <f>VLOOKUP(subset1!$D18,samples!$D$2:$R$870,4,FALSE)</f>
        <v>3</v>
      </c>
      <c r="P35" t="str">
        <f>VLOOKUP(subset1!$D18,samples!$D$2:$R$870,7,FALSE)</f>
        <v>C1,2,3</v>
      </c>
      <c r="Q35">
        <f t="shared" si="22"/>
        <v>37</v>
      </c>
      <c r="R35" t="s">
        <v>680</v>
      </c>
      <c r="S35">
        <f>VLOOKUP(subset1!$D18,samples!$D$2:$ZZ$870,16,FALSE)</f>
        <v>0</v>
      </c>
      <c r="T35" t="s">
        <v>297</v>
      </c>
      <c r="V35" s="1">
        <v>44264</v>
      </c>
      <c r="W35" t="s">
        <v>454</v>
      </c>
      <c r="X35">
        <v>533</v>
      </c>
      <c r="Y35">
        <v>3.7</v>
      </c>
      <c r="Z35">
        <f t="shared" si="23"/>
        <v>0.29999999999999982</v>
      </c>
      <c r="AA35" t="s">
        <v>518</v>
      </c>
      <c r="AB35" s="2">
        <v>173</v>
      </c>
      <c r="AC35" s="2">
        <v>642.88</v>
      </c>
      <c r="AD35" s="2">
        <v>342</v>
      </c>
      <c r="AE35" s="2">
        <v>58.47</v>
      </c>
      <c r="AF35" s="2">
        <v>525</v>
      </c>
      <c r="AG35" s="2">
        <v>27.72</v>
      </c>
      <c r="AI35" s="2">
        <v>50</v>
      </c>
      <c r="AJ35" s="46">
        <f t="shared" si="24"/>
        <v>729.07</v>
      </c>
      <c r="AK35" s="46">
        <f t="shared" si="25"/>
        <v>36.453499999999998</v>
      </c>
      <c r="AL35" s="26">
        <f t="shared" si="26"/>
        <v>9.8522972972972962</v>
      </c>
      <c r="AM35">
        <v>532</v>
      </c>
      <c r="AN35" t="s">
        <v>505</v>
      </c>
      <c r="AO35" t="s">
        <v>471</v>
      </c>
      <c r="AP35" t="s">
        <v>260</v>
      </c>
      <c r="AR35" s="20">
        <f t="shared" si="27"/>
        <v>15</v>
      </c>
      <c r="AS35" s="20">
        <f t="shared" si="28"/>
        <v>20.574156116696614</v>
      </c>
      <c r="AT35" s="20">
        <f t="shared" si="7"/>
        <v>29.425843883303386</v>
      </c>
      <c r="AU35">
        <v>3</v>
      </c>
      <c r="AV35" s="49">
        <v>44355</v>
      </c>
      <c r="AX35" s="21" t="s">
        <v>846</v>
      </c>
      <c r="AZ35">
        <v>4</v>
      </c>
      <c r="BA35" t="s">
        <v>454</v>
      </c>
      <c r="BB35">
        <v>3</v>
      </c>
      <c r="BC35" t="s">
        <v>1165</v>
      </c>
      <c r="BD35">
        <v>297</v>
      </c>
      <c r="BE35">
        <v>9.4</v>
      </c>
      <c r="BF35">
        <v>47.9</v>
      </c>
      <c r="BG35">
        <v>409</v>
      </c>
      <c r="BH35">
        <v>0.52</v>
      </c>
      <c r="BI35">
        <v>1.9</v>
      </c>
      <c r="BN35" s="39">
        <f t="shared" si="21"/>
        <v>0</v>
      </c>
      <c r="BO35">
        <v>20</v>
      </c>
      <c r="BP35">
        <f t="shared" si="9"/>
        <v>9.92</v>
      </c>
      <c r="BQ35">
        <f t="shared" si="10"/>
        <v>49.8</v>
      </c>
      <c r="BR35">
        <f t="shared" si="11"/>
        <v>198.4</v>
      </c>
      <c r="BS35">
        <v>532</v>
      </c>
      <c r="BT35" t="s">
        <v>505</v>
      </c>
      <c r="BU35" t="s">
        <v>599</v>
      </c>
      <c r="BV35" t="s">
        <v>498</v>
      </c>
      <c r="BY35">
        <f>_xlfn.IFNA(VLOOKUP(C35,'Sent to psoma'!B:I,7,FALSE),0)</f>
        <v>5</v>
      </c>
      <c r="BZ35">
        <f t="shared" si="12"/>
        <v>15</v>
      </c>
      <c r="CA35">
        <f t="shared" si="13"/>
        <v>148.80000000000001</v>
      </c>
    </row>
    <row r="36" spans="1:79" x14ac:dyDescent="0.2">
      <c r="A36">
        <v>994</v>
      </c>
      <c r="B36" t="s">
        <v>9</v>
      </c>
      <c r="C36" t="s">
        <v>681</v>
      </c>
      <c r="D36" t="s">
        <v>47</v>
      </c>
      <c r="E36">
        <v>65</v>
      </c>
      <c r="F36" s="1">
        <v>43410</v>
      </c>
      <c r="G36" s="1">
        <v>43341</v>
      </c>
      <c r="H36">
        <v>7.6</v>
      </c>
      <c r="I36" t="s">
        <v>22</v>
      </c>
      <c r="J36" t="str">
        <f>VLOOKUP(E36,[1]Tabelle1!$B:$G,5,FALSE)</f>
        <v>G12R</v>
      </c>
      <c r="K36" t="s">
        <v>1838</v>
      </c>
      <c r="L36">
        <v>910.88062003672303</v>
      </c>
      <c r="M36" t="s">
        <v>23</v>
      </c>
      <c r="N36">
        <v>7</v>
      </c>
      <c r="O36">
        <f>VLOOKUP(subset1!$D19,samples!$D$2:$R$870,4,FALSE)</f>
        <v>8</v>
      </c>
      <c r="P36" t="str">
        <f>VLOOKUP(subset1!$D19,samples!$D$2:$R$870,7,FALSE)</f>
        <v>F4,5,6</v>
      </c>
      <c r="Q36">
        <f t="shared" si="22"/>
        <v>69</v>
      </c>
      <c r="R36" t="s">
        <v>681</v>
      </c>
      <c r="S36">
        <f>VLOOKUP(subset1!$D19,samples!$D$2:$ZZ$870,16,FALSE)</f>
        <v>0</v>
      </c>
      <c r="T36" t="s">
        <v>297</v>
      </c>
      <c r="V36" s="1">
        <v>44264</v>
      </c>
      <c r="W36" t="s">
        <v>454</v>
      </c>
      <c r="X36">
        <v>533</v>
      </c>
      <c r="Y36">
        <v>4.7</v>
      </c>
      <c r="Z36">
        <f t="shared" si="23"/>
        <v>0.29999999999999982</v>
      </c>
      <c r="AA36" t="s">
        <v>518</v>
      </c>
      <c r="AB36" s="2">
        <v>171</v>
      </c>
      <c r="AC36" s="2">
        <v>849.7</v>
      </c>
      <c r="AD36" s="2">
        <v>343</v>
      </c>
      <c r="AE36" s="2">
        <v>78.569999999999993</v>
      </c>
      <c r="AF36" s="2">
        <v>522</v>
      </c>
      <c r="AG36" s="2">
        <v>33.369999999999997</v>
      </c>
      <c r="AI36" s="2">
        <v>50</v>
      </c>
      <c r="AJ36" s="46">
        <f t="shared" si="24"/>
        <v>961.64</v>
      </c>
      <c r="AK36" s="46">
        <f t="shared" si="25"/>
        <v>48.082000000000001</v>
      </c>
      <c r="AL36" s="26">
        <f t="shared" si="26"/>
        <v>10.230212765957447</v>
      </c>
      <c r="AM36">
        <v>532</v>
      </c>
      <c r="AN36" t="s">
        <v>505</v>
      </c>
      <c r="AO36" t="s">
        <v>471</v>
      </c>
      <c r="AP36" t="s">
        <v>261</v>
      </c>
      <c r="AR36" s="20">
        <f t="shared" si="27"/>
        <v>15</v>
      </c>
      <c r="AS36" s="20">
        <f t="shared" si="28"/>
        <v>15.598352813942848</v>
      </c>
      <c r="AT36" s="20">
        <f t="shared" si="7"/>
        <v>34.401647186057154</v>
      </c>
      <c r="AU36">
        <v>3</v>
      </c>
      <c r="AV36" s="49">
        <v>44355</v>
      </c>
      <c r="AX36" s="21" t="s">
        <v>847</v>
      </c>
      <c r="AZ36">
        <v>4</v>
      </c>
      <c r="BA36" t="s">
        <v>454</v>
      </c>
      <c r="BB36">
        <v>3</v>
      </c>
      <c r="BC36" t="s">
        <v>1165</v>
      </c>
      <c r="BD36">
        <v>296</v>
      </c>
      <c r="BE36">
        <v>5.14</v>
      </c>
      <c r="BF36">
        <v>26.3</v>
      </c>
      <c r="BG36">
        <v>462</v>
      </c>
      <c r="BH36">
        <v>0.47</v>
      </c>
      <c r="BI36">
        <v>1.6</v>
      </c>
      <c r="BJ36">
        <v>651</v>
      </c>
      <c r="BK36">
        <v>0.18</v>
      </c>
      <c r="BL36">
        <v>0.4</v>
      </c>
      <c r="BN36" s="39">
        <f t="shared" si="21"/>
        <v>7.1301247771836024E-2</v>
      </c>
      <c r="BO36">
        <v>20</v>
      </c>
      <c r="BP36">
        <f t="shared" si="9"/>
        <v>5.7899999999999991</v>
      </c>
      <c r="BQ36">
        <f t="shared" si="10"/>
        <v>28.3</v>
      </c>
      <c r="BR36">
        <f t="shared" si="11"/>
        <v>115.79999999999998</v>
      </c>
      <c r="BS36">
        <v>532</v>
      </c>
      <c r="BT36" t="s">
        <v>505</v>
      </c>
      <c r="BU36" t="s">
        <v>599</v>
      </c>
      <c r="BV36" t="s">
        <v>499</v>
      </c>
      <c r="BY36">
        <f>_xlfn.IFNA(VLOOKUP(C36,'Sent to psoma'!B:I,7,FALSE),0)</f>
        <v>5</v>
      </c>
      <c r="BZ36">
        <f t="shared" si="12"/>
        <v>15</v>
      </c>
      <c r="CA36">
        <f t="shared" si="13"/>
        <v>86.85</v>
      </c>
    </row>
    <row r="37" spans="1:79" x14ac:dyDescent="0.2">
      <c r="A37">
        <v>994</v>
      </c>
      <c r="B37" t="s">
        <v>10</v>
      </c>
      <c r="C37" t="s">
        <v>682</v>
      </c>
      <c r="D37" t="s">
        <v>48</v>
      </c>
      <c r="E37">
        <v>65</v>
      </c>
      <c r="F37" s="1">
        <v>43462</v>
      </c>
      <c r="G37" s="1">
        <v>43341</v>
      </c>
      <c r="H37">
        <v>7.6</v>
      </c>
      <c r="I37" t="s">
        <v>22</v>
      </c>
      <c r="J37" t="str">
        <f>VLOOKUP(E37,[1]Tabelle1!$B:$G,5,FALSE)</f>
        <v>G12R</v>
      </c>
      <c r="K37" t="s">
        <v>1838</v>
      </c>
      <c r="L37">
        <v>910.88062003672303</v>
      </c>
      <c r="M37" t="s">
        <v>23</v>
      </c>
      <c r="N37">
        <v>7</v>
      </c>
      <c r="O37">
        <f>VLOOKUP(subset1!$D20,samples!$D$2:$R$870,4,FALSE)</f>
        <v>12</v>
      </c>
      <c r="P37" t="str">
        <f>VLOOKUP(subset1!$D20,samples!$D$2:$R$870,7,FALSE)</f>
        <v>E1,2,3</v>
      </c>
      <c r="Q37">
        <f t="shared" si="22"/>
        <v>121</v>
      </c>
      <c r="R37" t="s">
        <v>682</v>
      </c>
      <c r="S37">
        <f>VLOOKUP(subset1!$D20,samples!$D$2:$ZZ$870,16,FALSE)</f>
        <v>0</v>
      </c>
      <c r="T37" t="s">
        <v>297</v>
      </c>
      <c r="V37" s="1">
        <v>44264</v>
      </c>
      <c r="W37" t="s">
        <v>454</v>
      </c>
      <c r="X37">
        <v>533</v>
      </c>
      <c r="Y37">
        <v>4.3</v>
      </c>
      <c r="Z37">
        <f t="shared" si="23"/>
        <v>0.70000000000000018</v>
      </c>
      <c r="AA37" t="s">
        <v>518</v>
      </c>
      <c r="AB37" s="2">
        <v>172</v>
      </c>
      <c r="AC37" s="2">
        <v>381.4</v>
      </c>
      <c r="AD37" s="2">
        <v>327</v>
      </c>
      <c r="AE37" s="2">
        <v>44.89</v>
      </c>
      <c r="AF37" s="2">
        <v>519</v>
      </c>
      <c r="AG37" s="2">
        <v>13.43</v>
      </c>
      <c r="AI37" s="2">
        <v>50</v>
      </c>
      <c r="AJ37" s="46">
        <f t="shared" si="24"/>
        <v>439.71999999999997</v>
      </c>
      <c r="AK37" s="46">
        <f t="shared" si="25"/>
        <v>21.986000000000001</v>
      </c>
      <c r="AL37" s="26">
        <f t="shared" si="26"/>
        <v>5.1130232558139541</v>
      </c>
      <c r="AM37">
        <v>532</v>
      </c>
      <c r="AN37" t="s">
        <v>505</v>
      </c>
      <c r="AO37" t="s">
        <v>471</v>
      </c>
      <c r="AP37" t="s">
        <v>262</v>
      </c>
      <c r="AR37" s="20">
        <f t="shared" si="27"/>
        <v>15</v>
      </c>
      <c r="AS37" s="20">
        <f t="shared" si="28"/>
        <v>34.112617119985444</v>
      </c>
      <c r="AT37" s="20">
        <f t="shared" si="7"/>
        <v>15.887382880014556</v>
      </c>
      <c r="AU37">
        <v>3</v>
      </c>
      <c r="AV37" s="49">
        <v>44355</v>
      </c>
      <c r="AX37" s="21" t="s">
        <v>848</v>
      </c>
      <c r="AZ37">
        <v>4</v>
      </c>
      <c r="BA37" t="s">
        <v>454</v>
      </c>
      <c r="BB37">
        <v>3</v>
      </c>
      <c r="BC37" t="s">
        <v>1165</v>
      </c>
      <c r="BD37">
        <v>292</v>
      </c>
      <c r="BE37">
        <v>6.55</v>
      </c>
      <c r="BF37">
        <v>34</v>
      </c>
      <c r="BG37">
        <v>461</v>
      </c>
      <c r="BH37">
        <v>0.73</v>
      </c>
      <c r="BI37">
        <v>2.4</v>
      </c>
      <c r="BN37" s="39">
        <f t="shared" si="21"/>
        <v>0</v>
      </c>
      <c r="BO37">
        <v>20</v>
      </c>
      <c r="BP37">
        <f t="shared" si="9"/>
        <v>7.2799999999999994</v>
      </c>
      <c r="BQ37">
        <f t="shared" si="10"/>
        <v>36.4</v>
      </c>
      <c r="BR37">
        <f t="shared" si="11"/>
        <v>145.6</v>
      </c>
      <c r="BS37">
        <v>532</v>
      </c>
      <c r="BT37" t="s">
        <v>505</v>
      </c>
      <c r="BU37" t="s">
        <v>599</v>
      </c>
      <c r="BV37" t="s">
        <v>500</v>
      </c>
      <c r="BY37">
        <f>_xlfn.IFNA(VLOOKUP(C37,'Sent to psoma'!B:I,7,FALSE),0)</f>
        <v>5</v>
      </c>
      <c r="BZ37">
        <f t="shared" si="12"/>
        <v>15</v>
      </c>
      <c r="CA37">
        <f t="shared" si="13"/>
        <v>109.19999999999999</v>
      </c>
    </row>
    <row r="38" spans="1:79" x14ac:dyDescent="0.2">
      <c r="A38">
        <v>994</v>
      </c>
      <c r="B38" t="s">
        <v>11</v>
      </c>
      <c r="C38" t="s">
        <v>683</v>
      </c>
      <c r="D38" t="s">
        <v>49</v>
      </c>
      <c r="E38">
        <v>65</v>
      </c>
      <c r="F38" s="1">
        <v>43528</v>
      </c>
      <c r="G38" s="1">
        <v>43341</v>
      </c>
      <c r="H38">
        <v>7.6</v>
      </c>
      <c r="I38" t="s">
        <v>22</v>
      </c>
      <c r="J38" t="str">
        <f>VLOOKUP(E38,[1]Tabelle1!$B:$G,5,FALSE)</f>
        <v>G12R</v>
      </c>
      <c r="K38" t="s">
        <v>1838</v>
      </c>
      <c r="L38">
        <v>910.88062003672303</v>
      </c>
      <c r="M38" t="s">
        <v>23</v>
      </c>
      <c r="N38">
        <v>7</v>
      </c>
      <c r="O38">
        <f>VLOOKUP(subset1!$D21,samples!$D$2:$R$870,4,FALSE)</f>
        <v>14</v>
      </c>
      <c r="P38" t="str">
        <f>VLOOKUP(subset1!$D21,samples!$D$2:$R$870,7,FALSE)</f>
        <v>I7,8,9</v>
      </c>
      <c r="Q38">
        <f t="shared" si="22"/>
        <v>187</v>
      </c>
      <c r="R38" t="s">
        <v>683</v>
      </c>
      <c r="S38">
        <f>VLOOKUP(subset1!$D21,samples!$D$2:$ZZ$870,16,FALSE)</f>
        <v>0</v>
      </c>
      <c r="T38" t="s">
        <v>297</v>
      </c>
      <c r="V38" s="1">
        <v>44264</v>
      </c>
      <c r="W38" t="s">
        <v>454</v>
      </c>
      <c r="X38">
        <v>533</v>
      </c>
      <c r="Y38">
        <v>4.7</v>
      </c>
      <c r="Z38">
        <f t="shared" si="23"/>
        <v>0.29999999999999982</v>
      </c>
      <c r="AA38" t="s">
        <v>518</v>
      </c>
      <c r="AB38" s="2">
        <v>172</v>
      </c>
      <c r="AC38" s="2">
        <v>1198.7</v>
      </c>
      <c r="AD38" s="2">
        <v>325</v>
      </c>
      <c r="AE38" s="2">
        <v>122.18</v>
      </c>
      <c r="AF38" s="2">
        <v>522</v>
      </c>
      <c r="AG38" s="2">
        <v>40.6</v>
      </c>
      <c r="AI38" s="2">
        <v>50</v>
      </c>
      <c r="AJ38" s="46">
        <f t="shared" si="24"/>
        <v>1361.48</v>
      </c>
      <c r="AK38" s="46">
        <f t="shared" si="25"/>
        <v>68.073999999999998</v>
      </c>
      <c r="AL38" s="26">
        <f t="shared" si="26"/>
        <v>14.483829787234042</v>
      </c>
      <c r="AM38">
        <v>532</v>
      </c>
      <c r="AN38" t="s">
        <v>505</v>
      </c>
      <c r="AO38" t="s">
        <v>471</v>
      </c>
      <c r="AP38" t="s">
        <v>263</v>
      </c>
      <c r="AR38" s="20">
        <f t="shared" si="27"/>
        <v>15</v>
      </c>
      <c r="AS38" s="20">
        <f t="shared" si="28"/>
        <v>11.017422216999147</v>
      </c>
      <c r="AT38" s="20">
        <f t="shared" si="7"/>
        <v>38.982577783000849</v>
      </c>
      <c r="AU38">
        <v>3</v>
      </c>
      <c r="AV38" s="49">
        <v>44355</v>
      </c>
      <c r="AX38" s="21" t="s">
        <v>849</v>
      </c>
      <c r="AZ38">
        <v>4</v>
      </c>
      <c r="BA38" t="s">
        <v>454</v>
      </c>
      <c r="BB38">
        <v>3</v>
      </c>
      <c r="BC38" t="s">
        <v>1176</v>
      </c>
      <c r="BD38">
        <v>304</v>
      </c>
      <c r="BE38">
        <v>7.54</v>
      </c>
      <c r="BF38">
        <v>37.5</v>
      </c>
      <c r="BN38" s="39">
        <f t="shared" si="21"/>
        <v>0</v>
      </c>
      <c r="BO38">
        <v>20</v>
      </c>
      <c r="BP38">
        <f t="shared" si="9"/>
        <v>7.54</v>
      </c>
      <c r="BQ38">
        <f t="shared" si="10"/>
        <v>37.5</v>
      </c>
      <c r="BR38">
        <f t="shared" si="11"/>
        <v>150.80000000000001</v>
      </c>
      <c r="BS38">
        <v>532</v>
      </c>
      <c r="BT38" t="s">
        <v>505</v>
      </c>
      <c r="BU38" t="s">
        <v>599</v>
      </c>
      <c r="BV38" t="s">
        <v>501</v>
      </c>
      <c r="BY38">
        <f>_xlfn.IFNA(VLOOKUP(C38,'Sent to psoma'!B:I,7,FALSE),0)</f>
        <v>5</v>
      </c>
      <c r="BZ38">
        <f t="shared" si="12"/>
        <v>15</v>
      </c>
      <c r="CA38">
        <f t="shared" si="13"/>
        <v>113.1</v>
      </c>
    </row>
    <row r="39" spans="1:79" x14ac:dyDescent="0.2">
      <c r="A39">
        <v>994</v>
      </c>
      <c r="B39" t="s">
        <v>12</v>
      </c>
      <c r="C39" t="s">
        <v>684</v>
      </c>
      <c r="D39" t="s">
        <v>50</v>
      </c>
      <c r="E39">
        <v>65</v>
      </c>
      <c r="F39" s="1">
        <v>43599</v>
      </c>
      <c r="G39" s="1">
        <v>43341</v>
      </c>
      <c r="H39">
        <v>7.6</v>
      </c>
      <c r="I39" t="s">
        <v>22</v>
      </c>
      <c r="J39" t="str">
        <f>VLOOKUP(E39,[1]Tabelle1!$B:$G,5,FALSE)</f>
        <v>G12R</v>
      </c>
      <c r="K39" t="s">
        <v>1838</v>
      </c>
      <c r="L39">
        <v>910.88062003672303</v>
      </c>
      <c r="M39" t="s">
        <v>23</v>
      </c>
      <c r="N39">
        <v>7</v>
      </c>
      <c r="O39">
        <f>VLOOKUP(subset1!$D22,samples!$D$2:$R$870,4,FALSE)</f>
        <v>18</v>
      </c>
      <c r="P39" t="str">
        <f>VLOOKUP(subset1!$D22,samples!$D$2:$R$870,7,FALSE)</f>
        <v>H1,2,3</v>
      </c>
      <c r="Q39">
        <f t="shared" si="22"/>
        <v>258</v>
      </c>
      <c r="R39" t="s">
        <v>684</v>
      </c>
      <c r="S39">
        <f>VLOOKUP(subset1!$D22,samples!$D$2:$ZZ$870,16,FALSE)</f>
        <v>0</v>
      </c>
      <c r="T39" t="s">
        <v>297</v>
      </c>
      <c r="V39" s="1">
        <v>44264</v>
      </c>
      <c r="W39" t="s">
        <v>454</v>
      </c>
      <c r="X39">
        <v>533</v>
      </c>
      <c r="Y39">
        <v>4.3</v>
      </c>
      <c r="Z39">
        <f t="shared" si="23"/>
        <v>0.70000000000000018</v>
      </c>
      <c r="AA39" t="s">
        <v>518</v>
      </c>
      <c r="AB39" s="2">
        <v>158</v>
      </c>
      <c r="AC39" s="2">
        <v>858.31</v>
      </c>
      <c r="AD39" s="2">
        <v>317</v>
      </c>
      <c r="AE39" s="2">
        <v>70.61</v>
      </c>
      <c r="AF39" s="2">
        <v>458</v>
      </c>
      <c r="AG39" s="2">
        <v>28.09</v>
      </c>
      <c r="AI39" s="2">
        <v>50</v>
      </c>
      <c r="AJ39" s="46">
        <f t="shared" si="24"/>
        <v>957.01</v>
      </c>
      <c r="AK39" s="46">
        <f t="shared" si="25"/>
        <v>47.850499999999997</v>
      </c>
      <c r="AL39" s="26">
        <f t="shared" si="26"/>
        <v>11.128023255813954</v>
      </c>
      <c r="AM39">
        <v>532</v>
      </c>
      <c r="AN39" t="s">
        <v>505</v>
      </c>
      <c r="AO39" t="s">
        <v>471</v>
      </c>
      <c r="AP39" t="s">
        <v>474</v>
      </c>
      <c r="AR39" s="20">
        <f t="shared" si="27"/>
        <v>15</v>
      </c>
      <c r="AS39" s="20">
        <f t="shared" si="28"/>
        <v>15.673817410476381</v>
      </c>
      <c r="AT39" s="20">
        <f t="shared" si="7"/>
        <v>34.326182589523619</v>
      </c>
      <c r="AU39">
        <v>3</v>
      </c>
      <c r="AV39" s="49">
        <v>44355</v>
      </c>
      <c r="AX39" s="21" t="s">
        <v>850</v>
      </c>
      <c r="AZ39">
        <v>4</v>
      </c>
      <c r="BA39" t="s">
        <v>454</v>
      </c>
      <c r="BB39">
        <v>3</v>
      </c>
      <c r="BC39" t="s">
        <v>1176</v>
      </c>
      <c r="BD39">
        <v>298</v>
      </c>
      <c r="BE39">
        <v>2.5099999999999998</v>
      </c>
      <c r="BF39">
        <v>12.7</v>
      </c>
      <c r="BN39" s="39">
        <f t="shared" si="21"/>
        <v>0</v>
      </c>
      <c r="BO39">
        <v>20</v>
      </c>
      <c r="BP39">
        <f t="shared" si="9"/>
        <v>2.5099999999999998</v>
      </c>
      <c r="BQ39">
        <f t="shared" si="10"/>
        <v>12.7</v>
      </c>
      <c r="BR39">
        <f t="shared" si="11"/>
        <v>50.199999999999996</v>
      </c>
      <c r="BS39">
        <v>532</v>
      </c>
      <c r="BT39" t="s">
        <v>505</v>
      </c>
      <c r="BU39" t="s">
        <v>599</v>
      </c>
      <c r="BV39" t="s">
        <v>502</v>
      </c>
      <c r="BY39">
        <f>_xlfn.IFNA(VLOOKUP(C39,'Sent to psoma'!B:I,7,FALSE),0)</f>
        <v>5</v>
      </c>
      <c r="BZ39">
        <f t="shared" si="12"/>
        <v>15</v>
      </c>
      <c r="CA39">
        <f t="shared" si="13"/>
        <v>37.65</v>
      </c>
    </row>
    <row r="40" spans="1:79" x14ac:dyDescent="0.2">
      <c r="A40">
        <v>994</v>
      </c>
      <c r="B40" t="s">
        <v>13</v>
      </c>
      <c r="C40" t="s">
        <v>685</v>
      </c>
      <c r="D40" t="s">
        <v>51</v>
      </c>
      <c r="E40">
        <v>65</v>
      </c>
      <c r="F40" s="1">
        <v>43670</v>
      </c>
      <c r="G40" s="1">
        <v>43341</v>
      </c>
      <c r="H40">
        <v>7.6</v>
      </c>
      <c r="I40" t="s">
        <v>22</v>
      </c>
      <c r="J40" t="str">
        <f>VLOOKUP(E40,[1]Tabelle1!$B:$G,5,FALSE)</f>
        <v>G12R</v>
      </c>
      <c r="K40" t="s">
        <v>1838</v>
      </c>
      <c r="L40">
        <v>910.88062003672303</v>
      </c>
      <c r="M40" t="s">
        <v>23</v>
      </c>
      <c r="N40">
        <v>7</v>
      </c>
      <c r="O40">
        <f>VLOOKUP(subset1!$D23,samples!$D$2:$R$870,4,FALSE)</f>
        <v>20</v>
      </c>
      <c r="P40" t="str">
        <f>VLOOKUP(subset1!$D23,samples!$D$2:$R$870,7,FALSE)</f>
        <v>G1,2,3</v>
      </c>
      <c r="Q40">
        <f t="shared" si="22"/>
        <v>329</v>
      </c>
      <c r="R40" t="s">
        <v>685</v>
      </c>
      <c r="S40">
        <f>VLOOKUP(subset1!$D23,samples!$D$2:$ZZ$870,16,FALSE)</f>
        <v>0</v>
      </c>
      <c r="T40" t="s">
        <v>297</v>
      </c>
      <c r="V40" s="1">
        <v>44264</v>
      </c>
      <c r="W40" t="s">
        <v>454</v>
      </c>
      <c r="X40">
        <v>533</v>
      </c>
      <c r="Y40">
        <v>4.3</v>
      </c>
      <c r="Z40">
        <f t="shared" si="23"/>
        <v>0.70000000000000018</v>
      </c>
      <c r="AA40" t="s">
        <v>518</v>
      </c>
      <c r="AB40" s="2">
        <v>159</v>
      </c>
      <c r="AC40" s="2">
        <v>6673.19</v>
      </c>
      <c r="AD40" s="2">
        <v>310</v>
      </c>
      <c r="AE40" s="2">
        <v>645.26</v>
      </c>
      <c r="AF40" s="2">
        <v>494</v>
      </c>
      <c r="AG40" s="2">
        <v>180.77</v>
      </c>
      <c r="AI40" s="2">
        <v>50</v>
      </c>
      <c r="AJ40" s="46">
        <f t="shared" si="24"/>
        <v>7499.22</v>
      </c>
      <c r="AK40" s="46">
        <f t="shared" si="25"/>
        <v>374.96100000000001</v>
      </c>
      <c r="AL40" s="26">
        <f t="shared" si="26"/>
        <v>87.200232558139547</v>
      </c>
      <c r="AM40">
        <v>532</v>
      </c>
      <c r="AN40" t="s">
        <v>505</v>
      </c>
      <c r="AO40" t="s">
        <v>471</v>
      </c>
      <c r="AP40" t="s">
        <v>475</v>
      </c>
      <c r="AR40" s="20">
        <f t="shared" si="27"/>
        <v>15</v>
      </c>
      <c r="AS40" s="20">
        <f t="shared" si="28"/>
        <v>2.0002080216342497</v>
      </c>
      <c r="AT40" s="20">
        <f t="shared" si="7"/>
        <v>47.999791978365749</v>
      </c>
      <c r="AU40">
        <v>3</v>
      </c>
      <c r="AV40" s="49">
        <v>44355</v>
      </c>
      <c r="AX40" s="21" t="s">
        <v>851</v>
      </c>
      <c r="AZ40">
        <v>4</v>
      </c>
      <c r="BA40" t="s">
        <v>454</v>
      </c>
      <c r="BB40">
        <v>3</v>
      </c>
      <c r="BC40" t="s">
        <v>1176</v>
      </c>
      <c r="BD40">
        <v>298</v>
      </c>
      <c r="BE40">
        <v>8.01</v>
      </c>
      <c r="BF40">
        <v>40.799999999999997</v>
      </c>
      <c r="BG40">
        <v>451</v>
      </c>
      <c r="BH40">
        <v>0.35</v>
      </c>
      <c r="BI40">
        <v>1.2</v>
      </c>
      <c r="BN40" s="39">
        <f t="shared" si="21"/>
        <v>0</v>
      </c>
      <c r="BO40">
        <v>20</v>
      </c>
      <c r="BP40">
        <f t="shared" si="9"/>
        <v>8.36</v>
      </c>
      <c r="BQ40">
        <f t="shared" si="10"/>
        <v>42</v>
      </c>
      <c r="BR40">
        <f t="shared" si="11"/>
        <v>167.2</v>
      </c>
      <c r="BS40">
        <v>532</v>
      </c>
      <c r="BT40" t="s">
        <v>505</v>
      </c>
      <c r="BU40" t="s">
        <v>599</v>
      </c>
      <c r="BV40" t="s">
        <v>503</v>
      </c>
      <c r="BY40">
        <f>_xlfn.IFNA(VLOOKUP(C40,'Sent to psoma'!B:I,7,FALSE),0)</f>
        <v>5</v>
      </c>
      <c r="BZ40">
        <f t="shared" si="12"/>
        <v>15</v>
      </c>
      <c r="CA40">
        <f t="shared" si="13"/>
        <v>125.39999999999999</v>
      </c>
    </row>
    <row r="41" spans="1:79" hidden="1" x14ac:dyDescent="0.2">
      <c r="A41">
        <v>1024</v>
      </c>
      <c r="B41" t="s">
        <v>9</v>
      </c>
      <c r="C41" t="s">
        <v>927</v>
      </c>
      <c r="D41" t="s">
        <v>441</v>
      </c>
      <c r="E41">
        <v>74</v>
      </c>
      <c r="F41" s="1">
        <v>43537</v>
      </c>
      <c r="G41" s="1">
        <v>43418</v>
      </c>
      <c r="H41">
        <v>0</v>
      </c>
      <c r="I41" t="s">
        <v>289</v>
      </c>
      <c r="J41">
        <f>VLOOKUP(E41,[1]Tabelle1!$B:$G,5,FALSE)</f>
        <v>0</v>
      </c>
      <c r="L41">
        <v>833.88062003672303</v>
      </c>
      <c r="M41" t="s">
        <v>7</v>
      </c>
      <c r="N41">
        <v>17</v>
      </c>
      <c r="O41">
        <f>VLOOKUP(subset1!$D90,samples!$D$2:$R$870,4,FALSE)</f>
        <v>24</v>
      </c>
      <c r="P41" t="str">
        <f>VLOOKUP(subset1!$D90,samples!$D$2:$R$870,7,FALSE)</f>
        <v>A4,5,6</v>
      </c>
      <c r="Q41">
        <f t="shared" si="22"/>
        <v>119</v>
      </c>
      <c r="R41" t="s">
        <v>640</v>
      </c>
      <c r="S41">
        <f>VLOOKUP(subset1!$D90,samples!$D$2:$ZZ$870,16,FALSE)</f>
        <v>0</v>
      </c>
      <c r="T41" t="s">
        <v>295</v>
      </c>
      <c r="V41" s="1">
        <v>44322</v>
      </c>
      <c r="W41" t="s">
        <v>454</v>
      </c>
      <c r="X41">
        <v>533</v>
      </c>
      <c r="Y41">
        <v>5</v>
      </c>
      <c r="Z41">
        <f t="shared" si="23"/>
        <v>0</v>
      </c>
      <c r="AA41" t="s">
        <v>815</v>
      </c>
      <c r="AB41">
        <v>155</v>
      </c>
      <c r="AC41">
        <v>622.23</v>
      </c>
      <c r="AD41">
        <v>331</v>
      </c>
      <c r="AE41">
        <v>63.5</v>
      </c>
      <c r="AF41">
        <v>445</v>
      </c>
      <c r="AG41">
        <v>21.62</v>
      </c>
      <c r="AI41" s="2">
        <v>50</v>
      </c>
      <c r="AJ41" s="46">
        <f t="shared" si="24"/>
        <v>707.35</v>
      </c>
      <c r="AK41" s="46">
        <f t="shared" si="25"/>
        <v>35.3675</v>
      </c>
      <c r="AL41" s="26">
        <f t="shared" si="26"/>
        <v>7.0735000000000001</v>
      </c>
      <c r="AM41">
        <v>532</v>
      </c>
      <c r="AN41" t="s">
        <v>505</v>
      </c>
      <c r="AO41" t="s">
        <v>658</v>
      </c>
      <c r="AP41" t="s">
        <v>504</v>
      </c>
      <c r="AR41" s="20">
        <f t="shared" si="27"/>
        <v>15</v>
      </c>
      <c r="AS41" s="20">
        <f t="shared" si="28"/>
        <v>21.20590938008058</v>
      </c>
      <c r="AT41" s="20">
        <f t="shared" si="7"/>
        <v>28.79409061991942</v>
      </c>
      <c r="AU41">
        <v>3</v>
      </c>
      <c r="AV41" s="49">
        <v>44355</v>
      </c>
      <c r="AX41" s="21" t="s">
        <v>857</v>
      </c>
      <c r="AZ41">
        <v>4</v>
      </c>
      <c r="BA41" t="s">
        <v>454</v>
      </c>
      <c r="BB41">
        <v>3</v>
      </c>
      <c r="BC41" t="s">
        <v>1176</v>
      </c>
      <c r="BD41">
        <v>299</v>
      </c>
      <c r="BE41">
        <v>4.93</v>
      </c>
      <c r="BF41">
        <v>25</v>
      </c>
      <c r="BG41">
        <v>470</v>
      </c>
      <c r="BH41">
        <v>0.14000000000000001</v>
      </c>
      <c r="BI41">
        <v>0.4</v>
      </c>
      <c r="BN41" s="39">
        <f t="shared" si="21"/>
        <v>0</v>
      </c>
      <c r="BO41">
        <v>20</v>
      </c>
      <c r="BP41">
        <f t="shared" si="9"/>
        <v>5.0699999999999994</v>
      </c>
      <c r="BQ41">
        <f t="shared" si="10"/>
        <v>25.4</v>
      </c>
      <c r="BR41">
        <f t="shared" si="11"/>
        <v>101.39999999999999</v>
      </c>
      <c r="BS41">
        <v>532</v>
      </c>
      <c r="BT41" t="s">
        <v>505</v>
      </c>
      <c r="BU41" t="s">
        <v>599</v>
      </c>
      <c r="BV41" t="s">
        <v>504</v>
      </c>
      <c r="BY41">
        <f>_xlfn.IFNA(VLOOKUP(C41,'Sent to psoma'!B:I,7,FALSE),0)</f>
        <v>5</v>
      </c>
      <c r="BZ41">
        <f t="shared" si="12"/>
        <v>15</v>
      </c>
      <c r="CA41">
        <f t="shared" si="13"/>
        <v>76.05</v>
      </c>
    </row>
    <row r="42" spans="1:79" hidden="1" x14ac:dyDescent="0.2">
      <c r="A42">
        <v>1024</v>
      </c>
      <c r="B42" t="s">
        <v>253</v>
      </c>
      <c r="C42" t="s">
        <v>653</v>
      </c>
      <c r="D42" t="s">
        <v>333</v>
      </c>
      <c r="E42">
        <v>74</v>
      </c>
      <c r="F42" s="1">
        <v>44085</v>
      </c>
      <c r="G42" s="1">
        <v>43418</v>
      </c>
      <c r="H42">
        <v>0</v>
      </c>
      <c r="I42" t="s">
        <v>289</v>
      </c>
      <c r="J42">
        <f>VLOOKUP(E42,[1]Tabelle1!$B:$G,5,FALSE)</f>
        <v>0</v>
      </c>
      <c r="L42">
        <v>833.88062003672303</v>
      </c>
      <c r="M42" t="s">
        <v>7</v>
      </c>
      <c r="N42">
        <v>17</v>
      </c>
      <c r="O42">
        <f>VLOOKUP(subset1!$D78,samples!$D$2:$R$870,4,FALSE)</f>
        <v>25</v>
      </c>
      <c r="P42" t="str">
        <f>VLOOKUP(subset1!$D78,samples!$D$2:$R$870,7,FALSE)</f>
        <v>G1,2,3</v>
      </c>
      <c r="Q42">
        <f t="shared" si="22"/>
        <v>667</v>
      </c>
      <c r="R42" t="s">
        <v>653</v>
      </c>
      <c r="S42">
        <f>VLOOKUP(subset1!$D78,samples!$D$2:$ZZ$870,16,FALSE)</f>
        <v>0</v>
      </c>
      <c r="T42" t="s">
        <v>295</v>
      </c>
      <c r="V42" s="1">
        <v>44322</v>
      </c>
      <c r="W42" t="s">
        <v>454</v>
      </c>
      <c r="X42">
        <v>533</v>
      </c>
      <c r="Y42">
        <v>5</v>
      </c>
      <c r="Z42">
        <f t="shared" si="23"/>
        <v>0</v>
      </c>
      <c r="AA42" t="s">
        <v>816</v>
      </c>
      <c r="AB42">
        <v>161</v>
      </c>
      <c r="AC42">
        <v>415.76</v>
      </c>
      <c r="AD42">
        <v>312</v>
      </c>
      <c r="AE42">
        <v>32.54</v>
      </c>
      <c r="AF42">
        <v>513</v>
      </c>
      <c r="AG42">
        <v>13.01</v>
      </c>
      <c r="AI42" s="2">
        <v>50</v>
      </c>
      <c r="AJ42" s="46">
        <f t="shared" si="24"/>
        <v>461.31</v>
      </c>
      <c r="AK42" s="46">
        <f t="shared" si="25"/>
        <v>23.0655</v>
      </c>
      <c r="AL42" s="26">
        <f t="shared" si="26"/>
        <v>4.6131000000000002</v>
      </c>
      <c r="AM42">
        <v>532</v>
      </c>
      <c r="AN42" t="s">
        <v>505</v>
      </c>
      <c r="AO42" t="s">
        <v>658</v>
      </c>
      <c r="AP42" t="s">
        <v>661</v>
      </c>
      <c r="AR42" s="20">
        <f t="shared" si="27"/>
        <v>15</v>
      </c>
      <c r="AS42" s="20">
        <f t="shared" si="28"/>
        <v>32.516095467256292</v>
      </c>
      <c r="AT42" s="20">
        <f t="shared" si="7"/>
        <v>17.483904532743708</v>
      </c>
      <c r="AU42">
        <v>3</v>
      </c>
      <c r="AV42" s="49">
        <v>44355</v>
      </c>
      <c r="AX42" s="21" t="s">
        <v>858</v>
      </c>
      <c r="AZ42">
        <v>4</v>
      </c>
      <c r="BA42" t="s">
        <v>454</v>
      </c>
      <c r="BB42">
        <v>3</v>
      </c>
      <c r="BC42" t="s">
        <v>1176</v>
      </c>
      <c r="BD42">
        <v>305</v>
      </c>
      <c r="BE42">
        <v>6.16</v>
      </c>
      <c r="BF42">
        <v>30.6</v>
      </c>
      <c r="BG42">
        <v>473</v>
      </c>
      <c r="BH42">
        <v>0.46</v>
      </c>
      <c r="BI42">
        <v>1.5</v>
      </c>
      <c r="BN42" s="39">
        <f t="shared" si="21"/>
        <v>0</v>
      </c>
      <c r="BO42">
        <v>20</v>
      </c>
      <c r="BP42">
        <f t="shared" si="9"/>
        <v>6.62</v>
      </c>
      <c r="BQ42">
        <f t="shared" si="10"/>
        <v>32.1</v>
      </c>
      <c r="BR42">
        <f t="shared" si="11"/>
        <v>132.4</v>
      </c>
      <c r="BS42">
        <v>532</v>
      </c>
      <c r="BT42" t="s">
        <v>505</v>
      </c>
      <c r="BU42" t="s">
        <v>599</v>
      </c>
      <c r="BV42" t="s">
        <v>9</v>
      </c>
      <c r="BY42">
        <f>_xlfn.IFNA(VLOOKUP(C42,'Sent to psoma'!B:I,7,FALSE),0)</f>
        <v>5</v>
      </c>
      <c r="BZ42">
        <f t="shared" si="12"/>
        <v>15</v>
      </c>
      <c r="CA42">
        <f t="shared" si="13"/>
        <v>99.3</v>
      </c>
    </row>
    <row r="43" spans="1:79" x14ac:dyDescent="0.2">
      <c r="A43">
        <v>1233</v>
      </c>
      <c r="B43" t="s">
        <v>2</v>
      </c>
      <c r="C43" t="s">
        <v>370</v>
      </c>
      <c r="D43" t="s">
        <v>200</v>
      </c>
      <c r="E43">
        <v>115</v>
      </c>
      <c r="F43" s="1">
        <v>43880</v>
      </c>
      <c r="G43" s="1">
        <v>43880</v>
      </c>
      <c r="H43">
        <v>14.3</v>
      </c>
      <c r="I43" t="s">
        <v>22</v>
      </c>
      <c r="J43" t="str">
        <f>VLOOKUP(E43,[1]Tabelle1!$B:$G,5,FALSE)</f>
        <v>G12R</v>
      </c>
      <c r="K43" t="s">
        <v>1838</v>
      </c>
      <c r="L43">
        <v>371.880620036724</v>
      </c>
      <c r="M43" t="s">
        <v>23</v>
      </c>
      <c r="N43">
        <v>6</v>
      </c>
      <c r="O43">
        <f>VLOOKUP(subset1!$D198,samples!$D$2:$R$870,4,FALSE)</f>
        <v>20</v>
      </c>
      <c r="P43" t="str">
        <f>VLOOKUP(subset1!$D198,samples!$D$2:$R$870,7,FALSE)</f>
        <v>H1,2,3</v>
      </c>
      <c r="Q43">
        <f t="shared" si="22"/>
        <v>0</v>
      </c>
      <c r="R43" t="s">
        <v>370</v>
      </c>
      <c r="S43">
        <f>VLOOKUP(subset1!$D198,samples!$D$2:$ZZ$870,16,FALSE)</f>
        <v>0</v>
      </c>
      <c r="T43" t="s">
        <v>297</v>
      </c>
      <c r="V43" s="1">
        <v>44278</v>
      </c>
      <c r="W43" t="s">
        <v>454</v>
      </c>
      <c r="X43">
        <v>533</v>
      </c>
      <c r="Y43">
        <v>3</v>
      </c>
      <c r="Z43">
        <f t="shared" si="23"/>
        <v>0</v>
      </c>
      <c r="AA43" t="s">
        <v>530</v>
      </c>
      <c r="AB43">
        <v>144</v>
      </c>
      <c r="AC43" s="17">
        <v>7621.54</v>
      </c>
      <c r="AD43">
        <v>275</v>
      </c>
      <c r="AE43">
        <v>628.44000000000005</v>
      </c>
      <c r="AF43">
        <v>387</v>
      </c>
      <c r="AG43">
        <v>74.91</v>
      </c>
      <c r="AI43" s="2">
        <v>50</v>
      </c>
      <c r="AJ43" s="46">
        <f t="shared" si="24"/>
        <v>8324.89</v>
      </c>
      <c r="AK43" s="46">
        <f t="shared" si="25"/>
        <v>416.24450000000002</v>
      </c>
      <c r="AL43" s="26">
        <f t="shared" si="26"/>
        <v>138.74816666666666</v>
      </c>
      <c r="AM43">
        <v>532</v>
      </c>
      <c r="AN43" t="s">
        <v>505</v>
      </c>
      <c r="AO43" t="s">
        <v>479</v>
      </c>
      <c r="AP43" t="s">
        <v>489</v>
      </c>
      <c r="AR43" s="20">
        <f t="shared" si="27"/>
        <v>15</v>
      </c>
      <c r="AS43" s="20">
        <f t="shared" si="28"/>
        <v>1.8018256097077558</v>
      </c>
      <c r="AT43" s="20">
        <f t="shared" si="7"/>
        <v>48.198174390292245</v>
      </c>
      <c r="AU43">
        <v>3</v>
      </c>
      <c r="AV43" s="49">
        <v>44355</v>
      </c>
      <c r="AX43" s="21" t="s">
        <v>859</v>
      </c>
      <c r="AZ43">
        <v>4</v>
      </c>
      <c r="BA43" t="s">
        <v>454</v>
      </c>
      <c r="BB43">
        <v>3</v>
      </c>
      <c r="BC43" t="s">
        <v>1176</v>
      </c>
      <c r="BD43">
        <v>297</v>
      </c>
      <c r="BE43">
        <v>3.59</v>
      </c>
      <c r="BF43">
        <v>18.3</v>
      </c>
      <c r="BG43">
        <v>438</v>
      </c>
      <c r="BH43">
        <v>0.39</v>
      </c>
      <c r="BI43">
        <v>1.3</v>
      </c>
      <c r="BN43" s="39">
        <f t="shared" si="21"/>
        <v>0</v>
      </c>
      <c r="BO43">
        <v>20</v>
      </c>
      <c r="BP43">
        <f t="shared" si="9"/>
        <v>3.98</v>
      </c>
      <c r="BQ43">
        <f t="shared" si="10"/>
        <v>19.600000000000001</v>
      </c>
      <c r="BR43">
        <f t="shared" si="11"/>
        <v>79.599999999999994</v>
      </c>
      <c r="BS43">
        <v>532</v>
      </c>
      <c r="BT43" t="s">
        <v>505</v>
      </c>
      <c r="BU43" t="s">
        <v>599</v>
      </c>
      <c r="BV43" t="s">
        <v>10</v>
      </c>
      <c r="BY43">
        <f>_xlfn.IFNA(VLOOKUP(C43,'Sent to psoma'!B:I,7,FALSE),0)</f>
        <v>5</v>
      </c>
      <c r="BZ43">
        <f t="shared" si="12"/>
        <v>15</v>
      </c>
      <c r="CA43">
        <f t="shared" si="13"/>
        <v>59.7</v>
      </c>
    </row>
    <row r="44" spans="1:79" x14ac:dyDescent="0.2">
      <c r="A44">
        <v>1233</v>
      </c>
      <c r="B44" t="s">
        <v>8</v>
      </c>
      <c r="C44" t="s">
        <v>365</v>
      </c>
      <c r="D44" t="s">
        <v>201</v>
      </c>
      <c r="E44">
        <v>115</v>
      </c>
      <c r="F44" s="1">
        <v>43888</v>
      </c>
      <c r="G44" s="1">
        <v>43880</v>
      </c>
      <c r="H44">
        <v>14.3</v>
      </c>
      <c r="I44" t="s">
        <v>22</v>
      </c>
      <c r="J44" t="str">
        <f>VLOOKUP(E44,[1]Tabelle1!$B:$G,5,FALSE)</f>
        <v>G12R</v>
      </c>
      <c r="K44" t="s">
        <v>1838</v>
      </c>
      <c r="L44">
        <v>371.880620036724</v>
      </c>
      <c r="M44" t="s">
        <v>23</v>
      </c>
      <c r="N44">
        <v>6</v>
      </c>
      <c r="O44">
        <f>VLOOKUP(subset1!$D199,samples!$D$2:$R$870,4,FALSE)</f>
        <v>4</v>
      </c>
      <c r="P44" t="str">
        <f>VLOOKUP(subset1!$D199,samples!$D$2:$R$870,7,FALSE)</f>
        <v>F7,8,9</v>
      </c>
      <c r="Q44">
        <f t="shared" si="22"/>
        <v>8</v>
      </c>
      <c r="R44" t="s">
        <v>365</v>
      </c>
      <c r="S44">
        <f>VLOOKUP(subset1!$D199,samples!$D$2:$ZZ$870,16,FALSE)</f>
        <v>0</v>
      </c>
      <c r="T44" t="s">
        <v>297</v>
      </c>
      <c r="V44" s="1">
        <v>44278</v>
      </c>
      <c r="W44" t="s">
        <v>454</v>
      </c>
      <c r="X44">
        <v>533</v>
      </c>
      <c r="Y44">
        <v>3.5</v>
      </c>
      <c r="Z44">
        <f t="shared" si="23"/>
        <v>0.5</v>
      </c>
      <c r="AA44" t="s">
        <v>530</v>
      </c>
      <c r="AB44">
        <v>160</v>
      </c>
      <c r="AC44" s="17">
        <v>8277.06</v>
      </c>
      <c r="AD44">
        <v>299</v>
      </c>
      <c r="AE44">
        <v>548.14</v>
      </c>
      <c r="AF44">
        <v>359</v>
      </c>
      <c r="AG44">
        <v>12.31</v>
      </c>
      <c r="AI44" s="2">
        <v>50</v>
      </c>
      <c r="AJ44" s="46">
        <f t="shared" si="24"/>
        <v>8837.5099999999984</v>
      </c>
      <c r="AK44" s="46">
        <f t="shared" si="25"/>
        <v>441.87549999999993</v>
      </c>
      <c r="AL44" s="26">
        <f t="shared" si="26"/>
        <v>126.25014285714283</v>
      </c>
      <c r="AM44">
        <v>532</v>
      </c>
      <c r="AN44" t="s">
        <v>505</v>
      </c>
      <c r="AO44" t="s">
        <v>479</v>
      </c>
      <c r="AP44" t="s">
        <v>490</v>
      </c>
      <c r="AR44" s="20">
        <f t="shared" si="27"/>
        <v>15</v>
      </c>
      <c r="AS44" s="20">
        <f t="shared" si="28"/>
        <v>1.6973106678238556</v>
      </c>
      <c r="AT44" s="20">
        <f t="shared" si="7"/>
        <v>48.302689332176143</v>
      </c>
      <c r="AU44">
        <v>3</v>
      </c>
      <c r="AV44" s="49">
        <v>44355</v>
      </c>
      <c r="AX44" s="21" t="s">
        <v>543</v>
      </c>
      <c r="AZ44">
        <v>4</v>
      </c>
      <c r="BA44" t="s">
        <v>454</v>
      </c>
      <c r="BB44">
        <v>3</v>
      </c>
      <c r="BC44" t="s">
        <v>1176</v>
      </c>
      <c r="BD44">
        <v>289</v>
      </c>
      <c r="BE44">
        <v>6.83</v>
      </c>
      <c r="BF44">
        <v>35.700000000000003</v>
      </c>
      <c r="BG44">
        <v>416</v>
      </c>
      <c r="BH44">
        <v>0.44</v>
      </c>
      <c r="BI44">
        <v>1.6</v>
      </c>
      <c r="BN44" s="39">
        <f t="shared" si="21"/>
        <v>0</v>
      </c>
      <c r="BO44">
        <v>20</v>
      </c>
      <c r="BP44">
        <f t="shared" si="9"/>
        <v>7.2700000000000005</v>
      </c>
      <c r="BQ44">
        <f t="shared" si="10"/>
        <v>37.300000000000004</v>
      </c>
      <c r="BR44">
        <f t="shared" si="11"/>
        <v>145.4</v>
      </c>
      <c r="BS44">
        <v>532</v>
      </c>
      <c r="BT44" t="s">
        <v>505</v>
      </c>
      <c r="BU44" t="s">
        <v>599</v>
      </c>
      <c r="BV44" t="s">
        <v>11</v>
      </c>
      <c r="BY44">
        <f>_xlfn.IFNA(VLOOKUP(C44,'Sent to psoma'!B:I,7,FALSE),0)</f>
        <v>5</v>
      </c>
      <c r="BZ44">
        <f t="shared" si="12"/>
        <v>15</v>
      </c>
      <c r="CA44">
        <f t="shared" si="13"/>
        <v>109.05000000000001</v>
      </c>
    </row>
    <row r="45" spans="1:79" x14ac:dyDescent="0.2">
      <c r="A45">
        <v>1233</v>
      </c>
      <c r="B45" t="s">
        <v>9</v>
      </c>
      <c r="C45" t="s">
        <v>366</v>
      </c>
      <c r="D45" t="s">
        <v>202</v>
      </c>
      <c r="E45">
        <v>115</v>
      </c>
      <c r="F45" s="1">
        <v>43908</v>
      </c>
      <c r="G45" s="1">
        <v>43880</v>
      </c>
      <c r="H45">
        <v>14.3</v>
      </c>
      <c r="I45" t="s">
        <v>22</v>
      </c>
      <c r="J45" t="str">
        <f>VLOOKUP(E45,[1]Tabelle1!$B:$G,5,FALSE)</f>
        <v>G12R</v>
      </c>
      <c r="K45" t="s">
        <v>1838</v>
      </c>
      <c r="L45">
        <v>371.880620036724</v>
      </c>
      <c r="M45" t="s">
        <v>23</v>
      </c>
      <c r="N45">
        <v>6</v>
      </c>
      <c r="O45">
        <f>VLOOKUP(subset1!$D200,samples!$D$2:$R$870,4,FALSE)</f>
        <v>9</v>
      </c>
      <c r="P45" t="str">
        <f>VLOOKUP(subset1!$D200,samples!$D$2:$R$870,7,FALSE)</f>
        <v>I7,8,9</v>
      </c>
      <c r="Q45">
        <f t="shared" si="22"/>
        <v>28</v>
      </c>
      <c r="R45" t="s">
        <v>366</v>
      </c>
      <c r="S45">
        <f>VLOOKUP(subset1!$D200,samples!$D$2:$ZZ$870,16,FALSE)</f>
        <v>0</v>
      </c>
      <c r="T45" t="s">
        <v>297</v>
      </c>
      <c r="V45" s="1">
        <v>44278</v>
      </c>
      <c r="W45" t="s">
        <v>454</v>
      </c>
      <c r="X45">
        <v>533</v>
      </c>
      <c r="Y45">
        <v>4</v>
      </c>
      <c r="Z45">
        <f t="shared" si="23"/>
        <v>0</v>
      </c>
      <c r="AA45" t="s">
        <v>530</v>
      </c>
      <c r="AB45">
        <v>149</v>
      </c>
      <c r="AC45" s="17">
        <v>10014.41</v>
      </c>
      <c r="AD45">
        <v>301</v>
      </c>
      <c r="AE45">
        <v>294.14999999999998</v>
      </c>
      <c r="AF45">
        <v>415</v>
      </c>
      <c r="AG45">
        <v>41.46</v>
      </c>
      <c r="AI45" s="2">
        <v>50</v>
      </c>
      <c r="AJ45" s="46">
        <f t="shared" si="24"/>
        <v>10350.019999999999</v>
      </c>
      <c r="AK45" s="46">
        <f t="shared" si="25"/>
        <v>517.50099999999998</v>
      </c>
      <c r="AL45" s="26">
        <f t="shared" si="26"/>
        <v>129.37524999999999</v>
      </c>
      <c r="AM45">
        <v>532</v>
      </c>
      <c r="AN45" t="s">
        <v>505</v>
      </c>
      <c r="AO45" t="s">
        <v>479</v>
      </c>
      <c r="AP45" t="s">
        <v>491</v>
      </c>
      <c r="AR45" s="20">
        <f t="shared" si="27"/>
        <v>15</v>
      </c>
      <c r="AS45" s="20">
        <f t="shared" si="28"/>
        <v>1.4492725617921511</v>
      </c>
      <c r="AT45" s="20">
        <f t="shared" si="7"/>
        <v>48.550727438207851</v>
      </c>
      <c r="AU45">
        <v>3</v>
      </c>
      <c r="AV45" s="49">
        <v>44355</v>
      </c>
      <c r="AX45" s="21" t="s">
        <v>860</v>
      </c>
      <c r="AZ45">
        <v>4</v>
      </c>
      <c r="BA45" t="s">
        <v>454</v>
      </c>
      <c r="BB45">
        <v>3</v>
      </c>
      <c r="BC45" t="s">
        <v>1176</v>
      </c>
      <c r="BD45">
        <v>287</v>
      </c>
      <c r="BE45">
        <v>7.85</v>
      </c>
      <c r="BF45">
        <v>41.5</v>
      </c>
      <c r="BG45">
        <v>414</v>
      </c>
      <c r="BH45">
        <v>0.13</v>
      </c>
      <c r="BI45">
        <v>0.5</v>
      </c>
      <c r="BN45" s="39">
        <f t="shared" si="21"/>
        <v>0</v>
      </c>
      <c r="BO45">
        <v>20</v>
      </c>
      <c r="BP45">
        <f t="shared" si="9"/>
        <v>7.9799999999999995</v>
      </c>
      <c r="BQ45">
        <f t="shared" si="10"/>
        <v>42</v>
      </c>
      <c r="BR45">
        <f t="shared" si="11"/>
        <v>159.6</v>
      </c>
      <c r="BS45">
        <v>532</v>
      </c>
      <c r="BT45" t="s">
        <v>505</v>
      </c>
      <c r="BU45" t="s">
        <v>599</v>
      </c>
      <c r="BV45" t="s">
        <v>12</v>
      </c>
      <c r="BY45">
        <f>_xlfn.IFNA(VLOOKUP(C45,'Sent to psoma'!B:I,7,FALSE),0)</f>
        <v>5</v>
      </c>
      <c r="BZ45">
        <f t="shared" si="12"/>
        <v>15</v>
      </c>
      <c r="CA45">
        <f t="shared" si="13"/>
        <v>119.69999999999999</v>
      </c>
    </row>
    <row r="46" spans="1:79" x14ac:dyDescent="0.2">
      <c r="A46">
        <v>1233</v>
      </c>
      <c r="B46" t="s">
        <v>10</v>
      </c>
      <c r="C46" t="s">
        <v>367</v>
      </c>
      <c r="D46" t="s">
        <v>203</v>
      </c>
      <c r="E46">
        <v>115</v>
      </c>
      <c r="F46" s="1">
        <v>43942</v>
      </c>
      <c r="G46" s="1">
        <v>43880</v>
      </c>
      <c r="H46">
        <v>14.3</v>
      </c>
      <c r="I46" t="s">
        <v>22</v>
      </c>
      <c r="J46" t="str">
        <f>VLOOKUP(E46,[1]Tabelle1!$B:$G,5,FALSE)</f>
        <v>G12R</v>
      </c>
      <c r="K46" t="s">
        <v>1838</v>
      </c>
      <c r="L46">
        <v>371.880620036724</v>
      </c>
      <c r="M46" t="s">
        <v>23</v>
      </c>
      <c r="N46">
        <v>6</v>
      </c>
      <c r="O46">
        <f>VLOOKUP(subset1!$D201,samples!$D$2:$R$870,4,FALSE)</f>
        <v>4</v>
      </c>
      <c r="P46" t="str">
        <f>VLOOKUP(subset1!$D201,samples!$D$2:$R$870,7,FALSE)</f>
        <v>C7,8,9</v>
      </c>
      <c r="Q46">
        <f t="shared" si="22"/>
        <v>62</v>
      </c>
      <c r="R46" t="s">
        <v>367</v>
      </c>
      <c r="S46">
        <f>VLOOKUP(subset1!$D201,samples!$D$2:$ZZ$870,16,FALSE)</f>
        <v>0</v>
      </c>
      <c r="T46" t="s">
        <v>297</v>
      </c>
      <c r="V46" s="1">
        <v>44278</v>
      </c>
      <c r="W46" t="s">
        <v>454</v>
      </c>
      <c r="X46">
        <v>533</v>
      </c>
      <c r="Y46">
        <v>4.5</v>
      </c>
      <c r="Z46">
        <f t="shared" si="23"/>
        <v>0.5</v>
      </c>
      <c r="AA46" t="s">
        <v>530</v>
      </c>
      <c r="AB46">
        <v>143</v>
      </c>
      <c r="AC46" s="17">
        <v>16825.95</v>
      </c>
      <c r="AD46">
        <v>271</v>
      </c>
      <c r="AE46">
        <v>479.76</v>
      </c>
      <c r="AF46">
        <v>319</v>
      </c>
      <c r="AG46">
        <v>96.84</v>
      </c>
      <c r="AI46" s="2">
        <v>50</v>
      </c>
      <c r="AJ46" s="46">
        <f t="shared" si="24"/>
        <v>17402.55</v>
      </c>
      <c r="AK46" s="46">
        <f t="shared" si="25"/>
        <v>870.12750000000005</v>
      </c>
      <c r="AL46" s="26">
        <f t="shared" si="26"/>
        <v>193.36166666666668</v>
      </c>
      <c r="AM46">
        <v>532</v>
      </c>
      <c r="AN46" t="s">
        <v>505</v>
      </c>
      <c r="AO46" t="s">
        <v>479</v>
      </c>
      <c r="AP46" t="s">
        <v>492</v>
      </c>
      <c r="AQ46">
        <f>AK46/10</f>
        <v>87.012750000000011</v>
      </c>
      <c r="AR46" s="20">
        <f t="shared" si="27"/>
        <v>15</v>
      </c>
      <c r="AS46" s="48">
        <f>IF(AQ46&gt;15,(AR46/AQ46*50),50)</f>
        <v>8.6194264633631263</v>
      </c>
      <c r="AT46" s="20">
        <f t="shared" si="7"/>
        <v>41.380573536636874</v>
      </c>
      <c r="AU46">
        <v>3</v>
      </c>
      <c r="AV46" s="49">
        <v>44355</v>
      </c>
      <c r="AX46" s="21" t="s">
        <v>865</v>
      </c>
      <c r="AZ46">
        <v>4</v>
      </c>
      <c r="BA46" t="s">
        <v>454</v>
      </c>
      <c r="BB46">
        <v>3</v>
      </c>
      <c r="BC46" t="s">
        <v>1176</v>
      </c>
      <c r="BD46">
        <v>286</v>
      </c>
      <c r="BE46">
        <v>7.76</v>
      </c>
      <c r="BF46">
        <v>41.1</v>
      </c>
      <c r="BG46">
        <v>442</v>
      </c>
      <c r="BH46">
        <v>0.83</v>
      </c>
      <c r="BI46">
        <v>2.8</v>
      </c>
      <c r="BJ46">
        <v>607</v>
      </c>
      <c r="BK46">
        <v>0.13</v>
      </c>
      <c r="BL46">
        <v>0.3</v>
      </c>
      <c r="BN46" s="39">
        <f t="shared" si="21"/>
        <v>3.4924330616996506E-2</v>
      </c>
      <c r="BO46">
        <v>20</v>
      </c>
      <c r="BP46">
        <f t="shared" si="9"/>
        <v>8.7200000000000006</v>
      </c>
      <c r="BQ46">
        <f t="shared" si="10"/>
        <v>44.199999999999996</v>
      </c>
      <c r="BR46">
        <f t="shared" si="11"/>
        <v>174.4</v>
      </c>
      <c r="BS46">
        <v>532</v>
      </c>
      <c r="BT46" t="s">
        <v>505</v>
      </c>
      <c r="BU46" t="s">
        <v>599</v>
      </c>
      <c r="BV46" t="s">
        <v>13</v>
      </c>
      <c r="BY46">
        <f>_xlfn.IFNA(VLOOKUP(C46,'Sent to psoma'!B:I,7,FALSE),0)</f>
        <v>5</v>
      </c>
      <c r="BZ46">
        <f t="shared" si="12"/>
        <v>15</v>
      </c>
      <c r="CA46">
        <f t="shared" si="13"/>
        <v>130.80000000000001</v>
      </c>
    </row>
    <row r="47" spans="1:79" x14ac:dyDescent="0.2">
      <c r="A47">
        <v>1233</v>
      </c>
      <c r="B47" t="s">
        <v>11</v>
      </c>
      <c r="C47" t="s">
        <v>368</v>
      </c>
      <c r="D47" t="s">
        <v>204</v>
      </c>
      <c r="E47">
        <v>115</v>
      </c>
      <c r="F47" s="1">
        <v>43993</v>
      </c>
      <c r="G47" s="1">
        <v>43880</v>
      </c>
      <c r="H47">
        <v>14.3</v>
      </c>
      <c r="I47" t="s">
        <v>22</v>
      </c>
      <c r="J47" t="str">
        <f>VLOOKUP(E47,[1]Tabelle1!$B:$G,5,FALSE)</f>
        <v>G12R</v>
      </c>
      <c r="K47" t="s">
        <v>1838</v>
      </c>
      <c r="L47">
        <v>371.880620036724</v>
      </c>
      <c r="M47" t="s">
        <v>23</v>
      </c>
      <c r="N47">
        <v>6</v>
      </c>
      <c r="O47">
        <f>VLOOKUP(subset1!$D202,samples!$D$2:$R$870,4,FALSE)</f>
        <v>9</v>
      </c>
      <c r="P47" t="str">
        <f>VLOOKUP(subset1!$D202,samples!$D$2:$R$870,7,FALSE)</f>
        <v>F1,2,3</v>
      </c>
      <c r="Q47">
        <f t="shared" si="22"/>
        <v>113</v>
      </c>
      <c r="R47" t="s">
        <v>368</v>
      </c>
      <c r="S47">
        <f>VLOOKUP(subset1!$D202,samples!$D$2:$ZZ$870,16,FALSE)</f>
        <v>0</v>
      </c>
      <c r="T47" t="s">
        <v>297</v>
      </c>
      <c r="V47" s="1">
        <v>44280</v>
      </c>
      <c r="W47" t="s">
        <v>454</v>
      </c>
      <c r="X47">
        <v>533</v>
      </c>
      <c r="Y47">
        <v>4.5</v>
      </c>
      <c r="Z47">
        <f t="shared" si="23"/>
        <v>0.5</v>
      </c>
      <c r="AA47" t="s">
        <v>525</v>
      </c>
      <c r="AB47">
        <v>170</v>
      </c>
      <c r="AC47" s="17">
        <v>52640.923318754009</v>
      </c>
      <c r="AD47">
        <v>329</v>
      </c>
      <c r="AE47">
        <v>1457.2429772727273</v>
      </c>
      <c r="AF47">
        <v>571</v>
      </c>
      <c r="AG47">
        <v>117.6260939781022</v>
      </c>
      <c r="AI47" s="2">
        <v>50</v>
      </c>
      <c r="AJ47" s="46">
        <f t="shared" si="24"/>
        <v>54215.792390004834</v>
      </c>
      <c r="AK47" s="46">
        <f t="shared" si="25"/>
        <v>2710.7896195002418</v>
      </c>
      <c r="AL47" s="26">
        <f t="shared" si="26"/>
        <v>602.39769322227596</v>
      </c>
      <c r="AM47">
        <v>532</v>
      </c>
      <c r="AN47" t="s">
        <v>505</v>
      </c>
      <c r="AO47" t="s">
        <v>479</v>
      </c>
      <c r="AP47" t="s">
        <v>493</v>
      </c>
      <c r="AQ47">
        <f>AK47/10</f>
        <v>271.07896195002417</v>
      </c>
      <c r="AR47" s="20">
        <f t="shared" si="27"/>
        <v>15</v>
      </c>
      <c r="AS47" s="48">
        <f>IF(AQ47&gt;15,(AR47/AQ47*50),50)</f>
        <v>2.7667215286823668</v>
      </c>
      <c r="AT47" s="20">
        <f t="shared" si="7"/>
        <v>47.233278471317632</v>
      </c>
      <c r="AU47">
        <v>3</v>
      </c>
      <c r="AV47" s="49">
        <v>44355</v>
      </c>
      <c r="AX47" s="21" t="s">
        <v>866</v>
      </c>
      <c r="AZ47">
        <v>4</v>
      </c>
      <c r="BA47" t="s">
        <v>454</v>
      </c>
      <c r="BB47">
        <v>3</v>
      </c>
      <c r="BC47" t="s">
        <v>1176</v>
      </c>
      <c r="BD47">
        <v>284</v>
      </c>
      <c r="BE47">
        <v>24.96</v>
      </c>
      <c r="BF47">
        <v>133.30000000000001</v>
      </c>
      <c r="BG47">
        <v>413</v>
      </c>
      <c r="BH47">
        <v>0.31</v>
      </c>
      <c r="BI47">
        <v>1.1000000000000001</v>
      </c>
      <c r="BN47" s="39">
        <f t="shared" si="21"/>
        <v>0</v>
      </c>
      <c r="BO47">
        <v>20</v>
      </c>
      <c r="BP47">
        <f t="shared" si="9"/>
        <v>25.27</v>
      </c>
      <c r="BQ47">
        <f t="shared" si="10"/>
        <v>134.4</v>
      </c>
      <c r="BR47">
        <f t="shared" si="11"/>
        <v>505.4</v>
      </c>
      <c r="BS47">
        <v>532</v>
      </c>
      <c r="BT47" t="s">
        <v>505</v>
      </c>
      <c r="BU47" t="s">
        <v>599</v>
      </c>
      <c r="BV47" t="s">
        <v>14</v>
      </c>
      <c r="BY47">
        <f>_xlfn.IFNA(VLOOKUP(C47,'Sent to psoma'!B:I,7,FALSE),0)</f>
        <v>5</v>
      </c>
      <c r="BZ47">
        <f t="shared" si="12"/>
        <v>15</v>
      </c>
      <c r="CA47">
        <f t="shared" si="13"/>
        <v>379.05</v>
      </c>
    </row>
    <row r="48" spans="1:79" x14ac:dyDescent="0.2">
      <c r="A48">
        <v>1233</v>
      </c>
      <c r="B48" t="s">
        <v>12</v>
      </c>
      <c r="C48" t="s">
        <v>369</v>
      </c>
      <c r="D48" t="s">
        <v>205</v>
      </c>
      <c r="E48">
        <v>115</v>
      </c>
      <c r="F48" s="1">
        <v>44076</v>
      </c>
      <c r="G48" s="1">
        <v>43880</v>
      </c>
      <c r="H48">
        <v>14.3</v>
      </c>
      <c r="I48" t="s">
        <v>22</v>
      </c>
      <c r="J48" t="str">
        <f>VLOOKUP(E48,[1]Tabelle1!$B:$G,5,FALSE)</f>
        <v>G12R</v>
      </c>
      <c r="K48" t="s">
        <v>1838</v>
      </c>
      <c r="L48">
        <v>371.880620036724</v>
      </c>
      <c r="M48" t="s">
        <v>23</v>
      </c>
      <c r="N48">
        <v>6</v>
      </c>
      <c r="O48">
        <f>VLOOKUP(subset1!$D203,samples!$D$2:$R$870,4,FALSE)</f>
        <v>5</v>
      </c>
      <c r="P48" t="str">
        <f>VLOOKUP(subset1!$D203,samples!$D$2:$R$870,7,FALSE)</f>
        <v>H7,8,9</v>
      </c>
      <c r="Q48">
        <f t="shared" si="22"/>
        <v>196</v>
      </c>
      <c r="R48" t="s">
        <v>369</v>
      </c>
      <c r="S48">
        <f>VLOOKUP(subset1!$D203,samples!$D$2:$ZZ$870,16,FALSE)</f>
        <v>0</v>
      </c>
      <c r="T48" t="s">
        <v>297</v>
      </c>
      <c r="V48" s="1">
        <v>44280</v>
      </c>
      <c r="W48" t="s">
        <v>454</v>
      </c>
      <c r="X48">
        <v>533</v>
      </c>
      <c r="Y48">
        <v>5</v>
      </c>
      <c r="Z48">
        <f t="shared" si="23"/>
        <v>0</v>
      </c>
      <c r="AA48" t="s">
        <v>530</v>
      </c>
      <c r="AB48">
        <v>161</v>
      </c>
      <c r="AC48" s="17">
        <v>9339.85</v>
      </c>
      <c r="AD48">
        <v>313</v>
      </c>
      <c r="AE48">
        <v>440.05</v>
      </c>
      <c r="AF48">
        <v>441</v>
      </c>
      <c r="AG48">
        <v>56.71</v>
      </c>
      <c r="AI48" s="2">
        <v>50</v>
      </c>
      <c r="AJ48" s="46">
        <f t="shared" si="24"/>
        <v>9836.6099999999988</v>
      </c>
      <c r="AK48" s="46">
        <f t="shared" si="25"/>
        <v>491.83049999999992</v>
      </c>
      <c r="AL48" s="26">
        <f t="shared" si="26"/>
        <v>98.366099999999989</v>
      </c>
      <c r="AM48">
        <v>532</v>
      </c>
      <c r="AN48" t="s">
        <v>505</v>
      </c>
      <c r="AO48" t="s">
        <v>479</v>
      </c>
      <c r="AP48" t="s">
        <v>494</v>
      </c>
      <c r="AR48" s="20">
        <f t="shared" si="27"/>
        <v>15</v>
      </c>
      <c r="AS48" s="20">
        <f>IF(AK48&gt;15,(AR48/AK48*50),50)</f>
        <v>1.524915595921766</v>
      </c>
      <c r="AT48" s="20">
        <f t="shared" si="7"/>
        <v>48.475084404078231</v>
      </c>
      <c r="AU48">
        <v>3</v>
      </c>
      <c r="AV48" s="49">
        <v>44355</v>
      </c>
      <c r="AX48" s="21" t="s">
        <v>867</v>
      </c>
      <c r="AZ48">
        <v>4</v>
      </c>
      <c r="BA48" t="s">
        <v>454</v>
      </c>
      <c r="BB48">
        <v>3</v>
      </c>
      <c r="BC48" t="s">
        <v>1176</v>
      </c>
      <c r="BD48">
        <v>282</v>
      </c>
      <c r="BE48">
        <v>21.32</v>
      </c>
      <c r="BF48">
        <v>114.7</v>
      </c>
      <c r="BG48">
        <v>427</v>
      </c>
      <c r="BH48">
        <v>0.8</v>
      </c>
      <c r="BI48">
        <v>2.8</v>
      </c>
      <c r="BN48" s="39">
        <f t="shared" si="21"/>
        <v>0</v>
      </c>
      <c r="BO48">
        <v>20</v>
      </c>
      <c r="BP48">
        <f t="shared" si="9"/>
        <v>22.12</v>
      </c>
      <c r="BQ48">
        <f t="shared" si="10"/>
        <v>117.5</v>
      </c>
      <c r="BR48">
        <f t="shared" si="11"/>
        <v>442.40000000000003</v>
      </c>
      <c r="BS48">
        <v>532</v>
      </c>
      <c r="BT48" t="s">
        <v>505</v>
      </c>
      <c r="BU48" t="s">
        <v>599</v>
      </c>
      <c r="BV48" t="s">
        <v>15</v>
      </c>
      <c r="BY48">
        <f>_xlfn.IFNA(VLOOKUP(C48,'Sent to psoma'!B:I,7,FALSE),0)</f>
        <v>5</v>
      </c>
      <c r="BZ48">
        <f t="shared" si="12"/>
        <v>15</v>
      </c>
      <c r="CA48">
        <f t="shared" si="13"/>
        <v>331.8</v>
      </c>
    </row>
    <row r="49" spans="1:79" hidden="1" x14ac:dyDescent="0.2">
      <c r="C49" t="s">
        <v>553</v>
      </c>
      <c r="D49" t="s">
        <v>550</v>
      </c>
      <c r="J49" t="e">
        <f>VLOOKUP(E49,[1]Tabelle1!$B:$G,5,FALSE)</f>
        <v>#N/A</v>
      </c>
      <c r="V49" s="22">
        <v>43403</v>
      </c>
      <c r="W49" s="47" t="s">
        <v>551</v>
      </c>
      <c r="AA49" s="47" t="s">
        <v>561</v>
      </c>
      <c r="AB49" s="23">
        <v>157</v>
      </c>
      <c r="AC49" s="38">
        <v>33.880000000000003</v>
      </c>
      <c r="AI49" s="40">
        <v>50</v>
      </c>
      <c r="AJ49" s="38">
        <f>AC49</f>
        <v>33.880000000000003</v>
      </c>
      <c r="AK49" s="38">
        <f>AJ49*AI49</f>
        <v>1694.0000000000002</v>
      </c>
      <c r="AL49" s="38"/>
      <c r="AM49" s="40">
        <v>531</v>
      </c>
      <c r="AN49" s="40">
        <v>-20</v>
      </c>
      <c r="AO49" t="s">
        <v>562</v>
      </c>
      <c r="AP49" t="s">
        <v>563</v>
      </c>
      <c r="AR49" s="27">
        <v>34</v>
      </c>
      <c r="AS49" s="26">
        <f>AI49/AK49*AR49</f>
        <v>1.0035419126328216</v>
      </c>
      <c r="AT49" s="26">
        <f t="shared" si="7"/>
        <v>48.996458087367181</v>
      </c>
      <c r="AU49">
        <v>3</v>
      </c>
      <c r="AV49" s="49">
        <v>44355</v>
      </c>
      <c r="AX49" s="21" t="s">
        <v>868</v>
      </c>
      <c r="AZ49">
        <v>4</v>
      </c>
      <c r="BA49" t="s">
        <v>454</v>
      </c>
      <c r="BB49">
        <v>3</v>
      </c>
      <c r="BC49" t="s">
        <v>1176</v>
      </c>
      <c r="BD49">
        <v>278</v>
      </c>
      <c r="BE49">
        <v>3.18</v>
      </c>
      <c r="BF49">
        <v>17.399999999999999</v>
      </c>
      <c r="BN49" s="39">
        <f t="shared" si="21"/>
        <v>0</v>
      </c>
      <c r="BO49">
        <v>20</v>
      </c>
      <c r="BP49">
        <f t="shared" si="9"/>
        <v>3.18</v>
      </c>
      <c r="BQ49">
        <f t="shared" si="10"/>
        <v>17.399999999999999</v>
      </c>
      <c r="BR49">
        <f t="shared" si="11"/>
        <v>63.6</v>
      </c>
      <c r="BS49">
        <v>532</v>
      </c>
      <c r="BT49" t="s">
        <v>505</v>
      </c>
      <c r="BU49" t="s">
        <v>599</v>
      </c>
      <c r="BV49" t="s">
        <v>16</v>
      </c>
      <c r="BY49">
        <f>_xlfn.IFNA(VLOOKUP(C49,'Sent to psoma'!B:I,7,FALSE),0)</f>
        <v>5</v>
      </c>
      <c r="BZ49">
        <f t="shared" si="12"/>
        <v>15</v>
      </c>
      <c r="CA49">
        <f t="shared" si="13"/>
        <v>47.7</v>
      </c>
    </row>
    <row r="50" spans="1:79" x14ac:dyDescent="0.2">
      <c r="A50">
        <v>998</v>
      </c>
      <c r="B50" t="s">
        <v>2</v>
      </c>
      <c r="C50" t="s">
        <v>686</v>
      </c>
      <c r="D50" t="s">
        <v>52</v>
      </c>
      <c r="E50">
        <v>66</v>
      </c>
      <c r="F50" s="1">
        <v>43353</v>
      </c>
      <c r="G50" s="1">
        <v>43353</v>
      </c>
      <c r="H50">
        <v>0.45</v>
      </c>
      <c r="I50" t="s">
        <v>6</v>
      </c>
      <c r="J50" t="str">
        <f>VLOOKUP(E50,[1]Tabelle1!$B:$G,5,FALSE)</f>
        <v>G12D</v>
      </c>
      <c r="K50" t="s">
        <v>1838</v>
      </c>
      <c r="L50">
        <v>898.88062003672303</v>
      </c>
      <c r="M50" t="s">
        <v>7</v>
      </c>
      <c r="N50">
        <v>16</v>
      </c>
      <c r="O50">
        <f>VLOOKUP(subset1!$D24,samples!$D$2:$R$870,4,FALSE)</f>
        <v>21</v>
      </c>
      <c r="P50" t="str">
        <f>VLOOKUP(subset1!$D24,samples!$D$2:$R$870,7,FALSE)</f>
        <v>A7,8,9</v>
      </c>
      <c r="Q50">
        <f t="shared" ref="Q50:Q64" si="29">F50-G50</f>
        <v>0</v>
      </c>
      <c r="R50" t="s">
        <v>686</v>
      </c>
      <c r="S50">
        <f>VLOOKUP(subset1!$D24,samples!$D$2:$ZZ$870,16,FALSE)</f>
        <v>0</v>
      </c>
      <c r="T50" t="s">
        <v>297</v>
      </c>
      <c r="V50" s="1">
        <v>44319</v>
      </c>
      <c r="W50" t="s">
        <v>454</v>
      </c>
      <c r="X50">
        <v>533</v>
      </c>
      <c r="Y50">
        <v>3.2</v>
      </c>
      <c r="Z50">
        <f t="shared" ref="Z50:Z64" si="30">ROUNDUP(Y50,0)-Y50</f>
        <v>0.79999999999999982</v>
      </c>
      <c r="AA50" t="s">
        <v>813</v>
      </c>
      <c r="AB50">
        <v>155</v>
      </c>
      <c r="AC50">
        <v>527.65</v>
      </c>
      <c r="AD50">
        <v>326</v>
      </c>
      <c r="AE50">
        <v>76.53</v>
      </c>
      <c r="AF50">
        <v>468</v>
      </c>
      <c r="AG50">
        <v>31.29</v>
      </c>
      <c r="AI50" s="2">
        <v>50</v>
      </c>
      <c r="AJ50" s="46">
        <f t="shared" ref="AJ50:AJ64" si="31">AC50+AE50+AG50</f>
        <v>635.46999999999991</v>
      </c>
      <c r="AK50" s="46">
        <f t="shared" ref="AK50:AK64" si="32">AJ50*AI50/1000</f>
        <v>31.773499999999995</v>
      </c>
      <c r="AL50" s="26">
        <f t="shared" ref="AL50:AL64" si="33">AK50/Y50</f>
        <v>9.9292187499999986</v>
      </c>
      <c r="AM50">
        <v>532</v>
      </c>
      <c r="AN50" t="s">
        <v>505</v>
      </c>
      <c r="AO50" t="s">
        <v>658</v>
      </c>
      <c r="AP50" t="s">
        <v>481</v>
      </c>
      <c r="AR50" s="20">
        <f t="shared" ref="AR50:AR64" si="34">IF(AK50&gt;15,15,AK50)</f>
        <v>15</v>
      </c>
      <c r="AS50" s="20">
        <f t="shared" ref="AS50:AS64" si="35">IF(AK50&gt;15,(AR50/AK50*50),50)</f>
        <v>23.604576140494441</v>
      </c>
      <c r="AT50" s="20">
        <f t="shared" si="7"/>
        <v>26.395423859505559</v>
      </c>
      <c r="AU50">
        <v>4</v>
      </c>
      <c r="AV50" s="1">
        <v>44356</v>
      </c>
      <c r="AX50" s="21" t="s">
        <v>869</v>
      </c>
      <c r="AZ50">
        <v>4</v>
      </c>
      <c r="BA50" t="s">
        <v>454</v>
      </c>
      <c r="BB50">
        <v>4</v>
      </c>
      <c r="BC50" t="s">
        <v>1162</v>
      </c>
      <c r="BD50">
        <v>303</v>
      </c>
      <c r="BE50">
        <v>3.26</v>
      </c>
      <c r="BF50">
        <v>16.3</v>
      </c>
      <c r="BG50">
        <v>482</v>
      </c>
      <c r="BH50">
        <v>0.2</v>
      </c>
      <c r="BI50">
        <v>0.6</v>
      </c>
      <c r="BN50" s="39">
        <f t="shared" ref="BN50:BN81" si="36">BM50/(BF50+BI50)</f>
        <v>0</v>
      </c>
      <c r="BO50">
        <v>20</v>
      </c>
      <c r="BP50">
        <f t="shared" si="9"/>
        <v>3.46</v>
      </c>
      <c r="BQ50">
        <f t="shared" si="10"/>
        <v>16.900000000000002</v>
      </c>
      <c r="BR50">
        <f t="shared" si="11"/>
        <v>69.2</v>
      </c>
      <c r="BS50">
        <v>532</v>
      </c>
      <c r="BT50" t="s">
        <v>505</v>
      </c>
      <c r="BU50" t="s">
        <v>961</v>
      </c>
      <c r="BV50" t="s">
        <v>259</v>
      </c>
      <c r="BY50">
        <f>_xlfn.IFNA(VLOOKUP(C50,'Sent to psoma'!B:I,7,FALSE),0)</f>
        <v>5</v>
      </c>
      <c r="BZ50">
        <f t="shared" si="12"/>
        <v>15</v>
      </c>
      <c r="CA50">
        <f t="shared" si="13"/>
        <v>51.9</v>
      </c>
    </row>
    <row r="51" spans="1:79" x14ac:dyDescent="0.2">
      <c r="A51">
        <v>998</v>
      </c>
      <c r="B51" t="s">
        <v>8</v>
      </c>
      <c r="C51" t="s">
        <v>617</v>
      </c>
      <c r="D51" t="s">
        <v>53</v>
      </c>
      <c r="E51">
        <v>66</v>
      </c>
      <c r="F51" s="1">
        <v>43383</v>
      </c>
      <c r="G51" s="1">
        <v>43353</v>
      </c>
      <c r="H51">
        <v>0.45</v>
      </c>
      <c r="I51" t="s">
        <v>6</v>
      </c>
      <c r="J51" t="str">
        <f>VLOOKUP(E51,[1]Tabelle1!$B:$G,5,FALSE)</f>
        <v>G12D</v>
      </c>
      <c r="K51" t="s">
        <v>1838</v>
      </c>
      <c r="L51">
        <v>898.88062003672303</v>
      </c>
      <c r="M51" t="s">
        <v>7</v>
      </c>
      <c r="N51">
        <v>16</v>
      </c>
      <c r="O51">
        <f>VLOOKUP(subset1!$D25,samples!$D$2:$R$870,4,FALSE)</f>
        <v>24</v>
      </c>
      <c r="P51" t="str">
        <f>VLOOKUP(subset1!$D25,samples!$D$2:$R$870,7,FALSE)</f>
        <v>I4,5,6</v>
      </c>
      <c r="Q51">
        <f t="shared" si="29"/>
        <v>30</v>
      </c>
      <c r="R51" t="s">
        <v>617</v>
      </c>
      <c r="S51">
        <f>VLOOKUP(subset1!$D25,samples!$D$2:$ZZ$870,16,FALSE)</f>
        <v>0</v>
      </c>
      <c r="T51" t="s">
        <v>297</v>
      </c>
      <c r="V51" s="1">
        <v>44320</v>
      </c>
      <c r="W51" t="s">
        <v>454</v>
      </c>
      <c r="X51">
        <v>533</v>
      </c>
      <c r="Y51">
        <v>5.2</v>
      </c>
      <c r="Z51">
        <f t="shared" si="30"/>
        <v>0.79999999999999982</v>
      </c>
      <c r="AA51" t="s">
        <v>813</v>
      </c>
      <c r="AB51">
        <v>165</v>
      </c>
      <c r="AC51" s="17">
        <v>1580.88</v>
      </c>
      <c r="AD51">
        <v>324</v>
      </c>
      <c r="AE51">
        <v>167.61</v>
      </c>
      <c r="AF51">
        <v>506</v>
      </c>
      <c r="AG51">
        <v>63.18</v>
      </c>
      <c r="AI51" s="2">
        <v>50</v>
      </c>
      <c r="AJ51" s="46">
        <f t="shared" si="31"/>
        <v>1811.6700000000003</v>
      </c>
      <c r="AK51" s="46">
        <f t="shared" si="32"/>
        <v>90.583500000000015</v>
      </c>
      <c r="AL51" s="26">
        <f t="shared" si="33"/>
        <v>17.419903846153847</v>
      </c>
      <c r="AM51">
        <v>532</v>
      </c>
      <c r="AN51" t="s">
        <v>505</v>
      </c>
      <c r="AO51" t="s">
        <v>658</v>
      </c>
      <c r="AP51" t="s">
        <v>482</v>
      </c>
      <c r="AR51" s="20">
        <f t="shared" si="34"/>
        <v>15</v>
      </c>
      <c r="AS51" s="20">
        <f t="shared" si="35"/>
        <v>8.2796535792942407</v>
      </c>
      <c r="AT51" s="20">
        <f t="shared" si="7"/>
        <v>41.720346420705759</v>
      </c>
      <c r="AU51">
        <v>4</v>
      </c>
      <c r="AV51" s="1">
        <v>44356</v>
      </c>
      <c r="AX51" s="21" t="s">
        <v>870</v>
      </c>
      <c r="AZ51">
        <v>4</v>
      </c>
      <c r="BA51" t="s">
        <v>454</v>
      </c>
      <c r="BB51">
        <v>4</v>
      </c>
      <c r="BC51" t="s">
        <v>1162</v>
      </c>
      <c r="BD51">
        <v>303</v>
      </c>
      <c r="BE51">
        <v>4.8499999999999996</v>
      </c>
      <c r="BF51">
        <v>24.3</v>
      </c>
      <c r="BG51">
        <v>456</v>
      </c>
      <c r="BH51">
        <v>0.26</v>
      </c>
      <c r="BI51">
        <v>0.9</v>
      </c>
      <c r="BN51" s="39">
        <f t="shared" si="36"/>
        <v>0</v>
      </c>
      <c r="BO51">
        <v>20</v>
      </c>
      <c r="BP51">
        <f t="shared" si="9"/>
        <v>5.1099999999999994</v>
      </c>
      <c r="BQ51">
        <f t="shared" si="10"/>
        <v>25.2</v>
      </c>
      <c r="BR51">
        <f t="shared" si="11"/>
        <v>102.19999999999999</v>
      </c>
      <c r="BS51">
        <v>532</v>
      </c>
      <c r="BT51" t="s">
        <v>505</v>
      </c>
      <c r="BU51" t="s">
        <v>961</v>
      </c>
      <c r="BV51" t="s">
        <v>260</v>
      </c>
      <c r="BY51">
        <f>_xlfn.IFNA(VLOOKUP(C51,'Sent to psoma'!B:I,7,FALSE),0)</f>
        <v>5</v>
      </c>
      <c r="BZ51">
        <f t="shared" si="12"/>
        <v>15</v>
      </c>
      <c r="CA51">
        <f t="shared" si="13"/>
        <v>76.649999999999991</v>
      </c>
    </row>
    <row r="52" spans="1:79" x14ac:dyDescent="0.2">
      <c r="A52">
        <v>998</v>
      </c>
      <c r="B52" t="s">
        <v>9</v>
      </c>
      <c r="C52" t="s">
        <v>618</v>
      </c>
      <c r="D52" t="s">
        <v>54</v>
      </c>
      <c r="E52">
        <v>66</v>
      </c>
      <c r="F52" s="1">
        <v>43411</v>
      </c>
      <c r="G52" s="1">
        <v>43353</v>
      </c>
      <c r="H52">
        <v>0.45</v>
      </c>
      <c r="I52" t="s">
        <v>6</v>
      </c>
      <c r="J52" t="str">
        <f>VLOOKUP(E52,[1]Tabelle1!$B:$G,5,FALSE)</f>
        <v>G12D</v>
      </c>
      <c r="K52" t="s">
        <v>1838</v>
      </c>
      <c r="L52">
        <v>898.88062003672303</v>
      </c>
      <c r="M52" t="s">
        <v>7</v>
      </c>
      <c r="N52">
        <v>16</v>
      </c>
      <c r="O52">
        <f>VLOOKUP(subset1!$D26,samples!$D$2:$R$870,4,FALSE)</f>
        <v>23</v>
      </c>
      <c r="P52" t="str">
        <f>VLOOKUP(subset1!$D26,samples!$D$2:$R$870,7,FALSE)</f>
        <v>I1,2,3</v>
      </c>
      <c r="Q52">
        <f t="shared" si="29"/>
        <v>58</v>
      </c>
      <c r="R52" t="s">
        <v>618</v>
      </c>
      <c r="S52">
        <f>VLOOKUP(subset1!$D26,samples!$D$2:$ZZ$870,16,FALSE)</f>
        <v>0</v>
      </c>
      <c r="T52" t="s">
        <v>297</v>
      </c>
      <c r="V52" s="1">
        <v>44320</v>
      </c>
      <c r="W52" t="s">
        <v>454</v>
      </c>
      <c r="X52">
        <v>533</v>
      </c>
      <c r="Y52">
        <v>4.5</v>
      </c>
      <c r="Z52">
        <f t="shared" si="30"/>
        <v>0.5</v>
      </c>
      <c r="AA52" t="s">
        <v>813</v>
      </c>
      <c r="AB52">
        <v>166</v>
      </c>
      <c r="AC52" s="17">
        <v>3001.43</v>
      </c>
      <c r="AD52">
        <v>322</v>
      </c>
      <c r="AE52">
        <v>312.29000000000002</v>
      </c>
      <c r="AF52">
        <v>530</v>
      </c>
      <c r="AG52">
        <v>137.57</v>
      </c>
      <c r="AI52" s="2">
        <v>50</v>
      </c>
      <c r="AJ52" s="46">
        <f t="shared" si="31"/>
        <v>3451.29</v>
      </c>
      <c r="AK52" s="46">
        <f t="shared" si="32"/>
        <v>172.56450000000001</v>
      </c>
      <c r="AL52" s="26">
        <f t="shared" si="33"/>
        <v>38.347666666666669</v>
      </c>
      <c r="AM52">
        <v>532</v>
      </c>
      <c r="AN52" t="s">
        <v>505</v>
      </c>
      <c r="AO52" t="s">
        <v>658</v>
      </c>
      <c r="AP52" t="s">
        <v>483</v>
      </c>
      <c r="AR52" s="20">
        <f t="shared" si="34"/>
        <v>15</v>
      </c>
      <c r="AS52" s="20">
        <f t="shared" si="35"/>
        <v>4.346200985718383</v>
      </c>
      <c r="AT52" s="20">
        <f t="shared" si="7"/>
        <v>45.653799014281617</v>
      </c>
      <c r="AU52">
        <v>4</v>
      </c>
      <c r="AV52" s="1">
        <v>44356</v>
      </c>
      <c r="AX52" s="21" t="s">
        <v>871</v>
      </c>
      <c r="AZ52">
        <v>4</v>
      </c>
      <c r="BA52" t="s">
        <v>454</v>
      </c>
      <c r="BB52">
        <v>4</v>
      </c>
      <c r="BC52" t="s">
        <v>1162</v>
      </c>
      <c r="BD52">
        <v>302</v>
      </c>
      <c r="BE52">
        <v>1.42</v>
      </c>
      <c r="BF52">
        <v>7.1</v>
      </c>
      <c r="BN52" s="39">
        <f t="shared" si="36"/>
        <v>0</v>
      </c>
      <c r="BO52">
        <v>20</v>
      </c>
      <c r="BP52">
        <f t="shared" si="9"/>
        <v>1.42</v>
      </c>
      <c r="BQ52">
        <f t="shared" si="10"/>
        <v>7.1</v>
      </c>
      <c r="BR52">
        <f t="shared" si="11"/>
        <v>28.4</v>
      </c>
      <c r="BS52">
        <v>532</v>
      </c>
      <c r="BT52" t="s">
        <v>505</v>
      </c>
      <c r="BU52" t="s">
        <v>961</v>
      </c>
      <c r="BV52" t="s">
        <v>261</v>
      </c>
      <c r="BY52">
        <f>_xlfn.IFNA(VLOOKUP(C52,'Sent to psoma'!B:I,7,FALSE),0)</f>
        <v>10</v>
      </c>
      <c r="BZ52">
        <f t="shared" si="12"/>
        <v>10</v>
      </c>
      <c r="CA52">
        <f t="shared" si="13"/>
        <v>14.2</v>
      </c>
    </row>
    <row r="53" spans="1:79" x14ac:dyDescent="0.2">
      <c r="A53">
        <v>998</v>
      </c>
      <c r="B53" t="s">
        <v>11</v>
      </c>
      <c r="C53" t="s">
        <v>619</v>
      </c>
      <c r="D53" t="s">
        <v>56</v>
      </c>
      <c r="E53">
        <v>66</v>
      </c>
      <c r="F53" s="1">
        <v>43530</v>
      </c>
      <c r="G53" s="1">
        <v>43353</v>
      </c>
      <c r="H53">
        <v>0.45</v>
      </c>
      <c r="I53" t="s">
        <v>6</v>
      </c>
      <c r="J53" t="str">
        <f>VLOOKUP(E53,[1]Tabelle1!$B:$G,5,FALSE)</f>
        <v>G12D</v>
      </c>
      <c r="K53" t="s">
        <v>1838</v>
      </c>
      <c r="L53">
        <v>898.88062003672303</v>
      </c>
      <c r="M53" t="s">
        <v>7</v>
      </c>
      <c r="N53">
        <v>16</v>
      </c>
      <c r="O53">
        <f>VLOOKUP(subset1!$D27,samples!$D$2:$R$870,4,FALSE)</f>
        <v>23</v>
      </c>
      <c r="P53" t="str">
        <f>VLOOKUP(subset1!$D27,samples!$D$2:$R$870,7,FALSE)</f>
        <v>A4,5,6</v>
      </c>
      <c r="Q53">
        <f t="shared" si="29"/>
        <v>177</v>
      </c>
      <c r="R53" t="s">
        <v>619</v>
      </c>
      <c r="S53">
        <f>VLOOKUP(subset1!$D27,samples!$D$2:$ZZ$870,16,FALSE)</f>
        <v>0</v>
      </c>
      <c r="T53" t="s">
        <v>297</v>
      </c>
      <c r="V53" s="1">
        <v>44320</v>
      </c>
      <c r="W53" t="s">
        <v>454</v>
      </c>
      <c r="X53">
        <v>533</v>
      </c>
      <c r="Y53">
        <v>4.5</v>
      </c>
      <c r="Z53">
        <f t="shared" si="30"/>
        <v>0.5</v>
      </c>
      <c r="AA53" t="s">
        <v>813</v>
      </c>
      <c r="AB53">
        <v>162</v>
      </c>
      <c r="AC53">
        <v>199.82</v>
      </c>
      <c r="AD53">
        <v>342</v>
      </c>
      <c r="AE53">
        <v>33.76</v>
      </c>
      <c r="AF53">
        <v>497</v>
      </c>
      <c r="AG53">
        <v>21.85</v>
      </c>
      <c r="AI53" s="2">
        <v>50</v>
      </c>
      <c r="AJ53" s="46">
        <f t="shared" si="31"/>
        <v>255.42999999999998</v>
      </c>
      <c r="AK53" s="46">
        <f t="shared" si="32"/>
        <v>12.771499999999998</v>
      </c>
      <c r="AL53" s="26">
        <f t="shared" si="33"/>
        <v>2.8381111111111106</v>
      </c>
      <c r="AM53">
        <v>532</v>
      </c>
      <c r="AN53" t="s">
        <v>505</v>
      </c>
      <c r="AO53" t="s">
        <v>658</v>
      </c>
      <c r="AP53" t="s">
        <v>484</v>
      </c>
      <c r="AR53" s="20">
        <f t="shared" si="34"/>
        <v>12.771499999999998</v>
      </c>
      <c r="AS53" s="20">
        <f t="shared" si="35"/>
        <v>50</v>
      </c>
      <c r="AT53" s="20">
        <f t="shared" si="7"/>
        <v>0</v>
      </c>
      <c r="AU53">
        <v>4</v>
      </c>
      <c r="AV53" s="1">
        <v>44356</v>
      </c>
      <c r="AX53" s="21" t="s">
        <v>873</v>
      </c>
      <c r="AZ53">
        <v>4</v>
      </c>
      <c r="BA53" t="s">
        <v>454</v>
      </c>
      <c r="BB53">
        <v>4</v>
      </c>
      <c r="BC53" t="s">
        <v>1162</v>
      </c>
      <c r="BD53">
        <v>305</v>
      </c>
      <c r="BE53">
        <v>4.82</v>
      </c>
      <c r="BF53">
        <v>23.9</v>
      </c>
      <c r="BG53">
        <v>500</v>
      </c>
      <c r="BH53">
        <v>0.45</v>
      </c>
      <c r="BI53">
        <v>1.4</v>
      </c>
      <c r="BN53" s="39">
        <f t="shared" si="36"/>
        <v>0</v>
      </c>
      <c r="BO53">
        <v>20</v>
      </c>
      <c r="BP53">
        <f t="shared" si="9"/>
        <v>5.2700000000000005</v>
      </c>
      <c r="BQ53">
        <f t="shared" si="10"/>
        <v>25.299999999999997</v>
      </c>
      <c r="BR53">
        <f t="shared" si="11"/>
        <v>105.4</v>
      </c>
      <c r="BS53">
        <v>532</v>
      </c>
      <c r="BT53" t="s">
        <v>505</v>
      </c>
      <c r="BU53" t="s">
        <v>961</v>
      </c>
      <c r="BV53" t="s">
        <v>263</v>
      </c>
      <c r="BY53">
        <f>_xlfn.IFNA(VLOOKUP(C53,'Sent to psoma'!B:I,7,FALSE),0)</f>
        <v>5</v>
      </c>
      <c r="BZ53">
        <f t="shared" si="12"/>
        <v>15</v>
      </c>
      <c r="CA53">
        <f t="shared" si="13"/>
        <v>79.050000000000011</v>
      </c>
    </row>
    <row r="54" spans="1:79" x14ac:dyDescent="0.2">
      <c r="A54">
        <v>998</v>
      </c>
      <c r="B54" t="s">
        <v>12</v>
      </c>
      <c r="C54" t="s">
        <v>620</v>
      </c>
      <c r="D54" t="s">
        <v>57</v>
      </c>
      <c r="E54">
        <v>66</v>
      </c>
      <c r="F54" s="1">
        <v>43607</v>
      </c>
      <c r="G54" s="1">
        <v>43353</v>
      </c>
      <c r="H54">
        <v>0.45</v>
      </c>
      <c r="I54" t="s">
        <v>6</v>
      </c>
      <c r="J54" t="str">
        <f>VLOOKUP(E54,[1]Tabelle1!$B:$G,5,FALSE)</f>
        <v>G12D</v>
      </c>
      <c r="K54" t="s">
        <v>1838</v>
      </c>
      <c r="L54">
        <v>898.88062003672303</v>
      </c>
      <c r="M54" t="s">
        <v>7</v>
      </c>
      <c r="N54">
        <v>16</v>
      </c>
      <c r="O54">
        <f>VLOOKUP(subset1!$D28,samples!$D$2:$R$870,4,FALSE)</f>
        <v>25</v>
      </c>
      <c r="P54" t="str">
        <f>VLOOKUP(subset1!$D28,samples!$D$2:$R$870,7,FALSE)</f>
        <v>H7,8,9</v>
      </c>
      <c r="Q54">
        <f t="shared" si="29"/>
        <v>254</v>
      </c>
      <c r="R54" t="s">
        <v>620</v>
      </c>
      <c r="S54">
        <f>VLOOKUP(subset1!$D28,samples!$D$2:$ZZ$870,16,FALSE)</f>
        <v>0</v>
      </c>
      <c r="T54" t="s">
        <v>297</v>
      </c>
      <c r="V54" s="1">
        <v>44320</v>
      </c>
      <c r="W54" t="s">
        <v>454</v>
      </c>
      <c r="X54">
        <v>533</v>
      </c>
      <c r="Y54">
        <v>3.5</v>
      </c>
      <c r="Z54">
        <f t="shared" si="30"/>
        <v>0.5</v>
      </c>
      <c r="AA54" t="s">
        <v>813</v>
      </c>
      <c r="AB54">
        <v>167</v>
      </c>
      <c r="AC54">
        <v>105.71</v>
      </c>
      <c r="AD54">
        <v>362</v>
      </c>
      <c r="AE54">
        <v>16.97</v>
      </c>
      <c r="AF54">
        <v>544</v>
      </c>
      <c r="AG54">
        <v>6.21</v>
      </c>
      <c r="AI54" s="2">
        <v>50</v>
      </c>
      <c r="AJ54" s="46">
        <f t="shared" si="31"/>
        <v>128.88999999999999</v>
      </c>
      <c r="AK54" s="46">
        <f t="shared" si="32"/>
        <v>6.4444999999999988</v>
      </c>
      <c r="AL54" s="26">
        <f t="shared" si="33"/>
        <v>1.841285714285714</v>
      </c>
      <c r="AM54">
        <v>532</v>
      </c>
      <c r="AN54" t="s">
        <v>505</v>
      </c>
      <c r="AO54" t="s">
        <v>658</v>
      </c>
      <c r="AP54" t="s">
        <v>472</v>
      </c>
      <c r="AR54" s="20">
        <f t="shared" si="34"/>
        <v>6.4444999999999988</v>
      </c>
      <c r="AS54" s="20">
        <f t="shared" si="35"/>
        <v>50</v>
      </c>
      <c r="AT54" s="20">
        <f t="shared" si="7"/>
        <v>0</v>
      </c>
      <c r="AU54">
        <v>4</v>
      </c>
      <c r="AV54" s="1">
        <v>44356</v>
      </c>
      <c r="AX54" s="21" t="s">
        <v>874</v>
      </c>
      <c r="AZ54">
        <v>4</v>
      </c>
      <c r="BA54" t="s">
        <v>454</v>
      </c>
      <c r="BB54">
        <v>4</v>
      </c>
      <c r="BC54" t="s">
        <v>1162</v>
      </c>
      <c r="BD54">
        <v>302</v>
      </c>
      <c r="BE54">
        <v>2.4700000000000002</v>
      </c>
      <c r="BF54">
        <v>12.4</v>
      </c>
      <c r="BN54" s="39">
        <f t="shared" si="36"/>
        <v>0</v>
      </c>
      <c r="BO54">
        <v>20</v>
      </c>
      <c r="BP54">
        <f t="shared" si="9"/>
        <v>2.4700000000000002</v>
      </c>
      <c r="BQ54">
        <f t="shared" si="10"/>
        <v>12.4</v>
      </c>
      <c r="BR54">
        <f t="shared" si="11"/>
        <v>49.400000000000006</v>
      </c>
      <c r="BS54">
        <v>532</v>
      </c>
      <c r="BT54" t="s">
        <v>505</v>
      </c>
      <c r="BU54" t="s">
        <v>961</v>
      </c>
      <c r="BV54" t="s">
        <v>474</v>
      </c>
      <c r="BY54">
        <f>_xlfn.IFNA(VLOOKUP(C54,'Sent to psoma'!B:I,7,FALSE),0)</f>
        <v>5</v>
      </c>
      <c r="BZ54">
        <f t="shared" si="12"/>
        <v>15</v>
      </c>
      <c r="CA54">
        <f t="shared" si="13"/>
        <v>37.050000000000004</v>
      </c>
    </row>
    <row r="55" spans="1:79" x14ac:dyDescent="0.2">
      <c r="A55">
        <v>998</v>
      </c>
      <c r="B55" t="s">
        <v>13</v>
      </c>
      <c r="C55" t="s">
        <v>621</v>
      </c>
      <c r="D55" t="s">
        <v>58</v>
      </c>
      <c r="E55">
        <v>66</v>
      </c>
      <c r="F55" s="1">
        <v>43684</v>
      </c>
      <c r="G55" s="1">
        <v>43353</v>
      </c>
      <c r="H55">
        <v>0.45</v>
      </c>
      <c r="I55" t="s">
        <v>6</v>
      </c>
      <c r="J55" t="str">
        <f>VLOOKUP(E55,[1]Tabelle1!$B:$G,5,FALSE)</f>
        <v>G12D</v>
      </c>
      <c r="K55" t="s">
        <v>1838</v>
      </c>
      <c r="L55">
        <v>898.88062003672303</v>
      </c>
      <c r="M55" t="s">
        <v>7</v>
      </c>
      <c r="N55">
        <v>16</v>
      </c>
      <c r="O55">
        <f>VLOOKUP(subset1!$D29,samples!$D$2:$R$870,4,FALSE)</f>
        <v>25</v>
      </c>
      <c r="P55" t="str">
        <f>VLOOKUP(subset1!$D29,samples!$D$2:$R$870,7,FALSE)</f>
        <v>B7,8,9</v>
      </c>
      <c r="Q55">
        <f t="shared" si="29"/>
        <v>331</v>
      </c>
      <c r="R55" t="s">
        <v>621</v>
      </c>
      <c r="S55">
        <f>VLOOKUP(subset1!$D29,samples!$D$2:$ZZ$870,16,FALSE)</f>
        <v>0</v>
      </c>
      <c r="T55" t="s">
        <v>297</v>
      </c>
      <c r="V55" s="1">
        <v>44320</v>
      </c>
      <c r="W55" t="s">
        <v>454</v>
      </c>
      <c r="X55">
        <v>533</v>
      </c>
      <c r="Y55">
        <v>4.2</v>
      </c>
      <c r="Z55">
        <f t="shared" si="30"/>
        <v>0.79999999999999982</v>
      </c>
      <c r="AA55" t="s">
        <v>813</v>
      </c>
      <c r="AB55">
        <v>163</v>
      </c>
      <c r="AC55">
        <v>614.65</v>
      </c>
      <c r="AD55">
        <v>324</v>
      </c>
      <c r="AE55">
        <v>61.56</v>
      </c>
      <c r="AF55">
        <v>511</v>
      </c>
      <c r="AG55">
        <v>26.03</v>
      </c>
      <c r="AI55" s="2">
        <v>50</v>
      </c>
      <c r="AJ55" s="46">
        <f t="shared" si="31"/>
        <v>702.24</v>
      </c>
      <c r="AK55" s="46">
        <f t="shared" si="32"/>
        <v>35.112000000000002</v>
      </c>
      <c r="AL55" s="26">
        <f t="shared" si="33"/>
        <v>8.36</v>
      </c>
      <c r="AM55">
        <v>532</v>
      </c>
      <c r="AN55" t="s">
        <v>505</v>
      </c>
      <c r="AO55" t="s">
        <v>658</v>
      </c>
      <c r="AP55" t="s">
        <v>485</v>
      </c>
      <c r="AR55" s="20">
        <f t="shared" si="34"/>
        <v>15</v>
      </c>
      <c r="AS55" s="20">
        <f t="shared" si="35"/>
        <v>21.360218728639779</v>
      </c>
      <c r="AT55" s="20">
        <f t="shared" si="7"/>
        <v>28.639781271360221</v>
      </c>
      <c r="AU55">
        <v>4</v>
      </c>
      <c r="AV55" s="1">
        <v>44356</v>
      </c>
      <c r="AX55" s="21" t="s">
        <v>544</v>
      </c>
      <c r="AZ55">
        <v>4</v>
      </c>
      <c r="BA55" t="s">
        <v>454</v>
      </c>
      <c r="BB55">
        <v>4</v>
      </c>
      <c r="BC55" t="s">
        <v>1162</v>
      </c>
      <c r="BD55">
        <v>300</v>
      </c>
      <c r="BE55">
        <v>1.23</v>
      </c>
      <c r="BF55">
        <v>6.2</v>
      </c>
      <c r="BN55" s="39">
        <f t="shared" si="36"/>
        <v>0</v>
      </c>
      <c r="BO55">
        <v>20</v>
      </c>
      <c r="BP55">
        <f t="shared" si="9"/>
        <v>1.23</v>
      </c>
      <c r="BQ55">
        <f t="shared" si="10"/>
        <v>6.2</v>
      </c>
      <c r="BR55">
        <f t="shared" si="11"/>
        <v>24.6</v>
      </c>
      <c r="BS55">
        <v>532</v>
      </c>
      <c r="BT55" t="s">
        <v>505</v>
      </c>
      <c r="BU55" t="s">
        <v>961</v>
      </c>
      <c r="BV55" t="s">
        <v>475</v>
      </c>
      <c r="BY55">
        <f>_xlfn.IFNA(VLOOKUP(C55,'Sent to psoma'!B:I,7,FALSE),0)</f>
        <v>10</v>
      </c>
      <c r="BZ55">
        <f t="shared" si="12"/>
        <v>10</v>
      </c>
      <c r="CA55">
        <f t="shared" si="13"/>
        <v>12.3</v>
      </c>
    </row>
    <row r="56" spans="1:79" x14ac:dyDescent="0.2">
      <c r="A56">
        <v>998</v>
      </c>
      <c r="B56" t="s">
        <v>14</v>
      </c>
      <c r="C56" t="s">
        <v>622</v>
      </c>
      <c r="D56" t="s">
        <v>59</v>
      </c>
      <c r="E56">
        <v>66</v>
      </c>
      <c r="F56" s="1">
        <v>43710</v>
      </c>
      <c r="G56" s="1">
        <v>43353</v>
      </c>
      <c r="H56">
        <v>0.45</v>
      </c>
      <c r="I56" t="s">
        <v>6</v>
      </c>
      <c r="J56" t="str">
        <f>VLOOKUP(E56,[1]Tabelle1!$B:$G,5,FALSE)</f>
        <v>G12D</v>
      </c>
      <c r="K56" t="s">
        <v>1838</v>
      </c>
      <c r="L56">
        <v>898.88062003672303</v>
      </c>
      <c r="M56" t="s">
        <v>7</v>
      </c>
      <c r="N56">
        <v>16</v>
      </c>
      <c r="O56">
        <f>VLOOKUP(subset1!$D30,samples!$D$2:$R$870,4,FALSE)</f>
        <v>25</v>
      </c>
      <c r="P56" t="str">
        <f>VLOOKUP(subset1!$D30,samples!$D$2:$R$870,7,FALSE)</f>
        <v>G7,8,9</v>
      </c>
      <c r="Q56">
        <f t="shared" si="29"/>
        <v>357</v>
      </c>
      <c r="R56" t="s">
        <v>622</v>
      </c>
      <c r="S56">
        <f>VLOOKUP(subset1!$D30,samples!$D$2:$ZZ$870,16,FALSE)</f>
        <v>0</v>
      </c>
      <c r="T56" t="s">
        <v>297</v>
      </c>
      <c r="V56" s="1">
        <v>44320</v>
      </c>
      <c r="W56" t="s">
        <v>454</v>
      </c>
      <c r="X56">
        <v>533</v>
      </c>
      <c r="Y56">
        <v>4.5</v>
      </c>
      <c r="Z56">
        <f t="shared" si="30"/>
        <v>0.5</v>
      </c>
      <c r="AA56" t="s">
        <v>813</v>
      </c>
      <c r="AB56">
        <v>159</v>
      </c>
      <c r="AC56">
        <v>272.37</v>
      </c>
      <c r="AD56">
        <v>330</v>
      </c>
      <c r="AE56">
        <v>35.18</v>
      </c>
      <c r="AF56">
        <v>493</v>
      </c>
      <c r="AG56">
        <v>12.96</v>
      </c>
      <c r="AI56" s="2">
        <v>50</v>
      </c>
      <c r="AJ56" s="46">
        <f t="shared" si="31"/>
        <v>320.51</v>
      </c>
      <c r="AK56" s="46">
        <f t="shared" si="32"/>
        <v>16.025500000000001</v>
      </c>
      <c r="AL56" s="26">
        <f t="shared" si="33"/>
        <v>3.5612222222222223</v>
      </c>
      <c r="AM56">
        <v>532</v>
      </c>
      <c r="AN56" t="s">
        <v>505</v>
      </c>
      <c r="AO56" t="s">
        <v>658</v>
      </c>
      <c r="AP56" t="s">
        <v>486</v>
      </c>
      <c r="AR56" s="20">
        <f t="shared" si="34"/>
        <v>15</v>
      </c>
      <c r="AS56" s="20">
        <f t="shared" si="35"/>
        <v>46.800411843624225</v>
      </c>
      <c r="AT56" s="20">
        <f t="shared" si="7"/>
        <v>3.1995881563757749</v>
      </c>
      <c r="AU56">
        <v>4</v>
      </c>
      <c r="AV56" s="1">
        <v>44356</v>
      </c>
      <c r="AX56" s="21" t="s">
        <v>875</v>
      </c>
      <c r="AZ56">
        <v>4</v>
      </c>
      <c r="BA56" t="s">
        <v>454</v>
      </c>
      <c r="BB56">
        <v>4</v>
      </c>
      <c r="BC56" t="s">
        <v>1162</v>
      </c>
      <c r="BD56">
        <v>301</v>
      </c>
      <c r="BE56">
        <v>2.5099999999999998</v>
      </c>
      <c r="BF56">
        <v>12.6</v>
      </c>
      <c r="BN56" s="39">
        <f t="shared" si="36"/>
        <v>0</v>
      </c>
      <c r="BO56">
        <v>20</v>
      </c>
      <c r="BP56">
        <f t="shared" si="9"/>
        <v>2.5099999999999998</v>
      </c>
      <c r="BQ56">
        <f t="shared" si="10"/>
        <v>12.6</v>
      </c>
      <c r="BR56">
        <f t="shared" si="11"/>
        <v>50.199999999999996</v>
      </c>
      <c r="BS56">
        <v>532</v>
      </c>
      <c r="BT56" t="s">
        <v>505</v>
      </c>
      <c r="BU56" t="s">
        <v>961</v>
      </c>
      <c r="BV56" t="s">
        <v>476</v>
      </c>
      <c r="BY56">
        <f>_xlfn.IFNA(VLOOKUP(C56,'Sent to psoma'!B:I,7,FALSE),0)</f>
        <v>5</v>
      </c>
      <c r="BZ56">
        <f t="shared" si="12"/>
        <v>15</v>
      </c>
      <c r="CA56">
        <f t="shared" si="13"/>
        <v>37.65</v>
      </c>
    </row>
    <row r="57" spans="1:79" x14ac:dyDescent="0.2">
      <c r="A57">
        <v>998</v>
      </c>
      <c r="B57" t="s">
        <v>15</v>
      </c>
      <c r="C57" t="s">
        <v>623</v>
      </c>
      <c r="D57" t="s">
        <v>60</v>
      </c>
      <c r="E57">
        <v>66</v>
      </c>
      <c r="F57" s="1">
        <v>43766</v>
      </c>
      <c r="G57" s="1">
        <v>43353</v>
      </c>
      <c r="H57">
        <v>0.45</v>
      </c>
      <c r="I57" t="s">
        <v>6</v>
      </c>
      <c r="J57" t="str">
        <f>VLOOKUP(E57,[1]Tabelle1!$B:$G,5,FALSE)</f>
        <v>G12D</v>
      </c>
      <c r="K57" t="s">
        <v>1838</v>
      </c>
      <c r="L57">
        <v>898.88062003672303</v>
      </c>
      <c r="M57" t="s">
        <v>7</v>
      </c>
      <c r="N57">
        <v>16</v>
      </c>
      <c r="O57">
        <f>VLOOKUP(subset1!$D31,samples!$D$2:$R$870,4,FALSE)</f>
        <v>23</v>
      </c>
      <c r="P57" t="str">
        <f>VLOOKUP(subset1!$D31,samples!$D$2:$R$870,7,FALSE)</f>
        <v>I7,8,9</v>
      </c>
      <c r="Q57">
        <f t="shared" si="29"/>
        <v>413</v>
      </c>
      <c r="R57" t="s">
        <v>623</v>
      </c>
      <c r="S57">
        <f>VLOOKUP(subset1!$D31,samples!$D$2:$ZZ$870,16,FALSE)</f>
        <v>0</v>
      </c>
      <c r="T57" t="s">
        <v>297</v>
      </c>
      <c r="V57" s="1">
        <v>44320</v>
      </c>
      <c r="W57" t="s">
        <v>454</v>
      </c>
      <c r="X57">
        <v>533</v>
      </c>
      <c r="Y57">
        <v>4</v>
      </c>
      <c r="Z57">
        <f t="shared" si="30"/>
        <v>0</v>
      </c>
      <c r="AA57" t="s">
        <v>814</v>
      </c>
      <c r="AB57">
        <v>164</v>
      </c>
      <c r="AC57">
        <v>292.37</v>
      </c>
      <c r="AD57">
        <v>319</v>
      </c>
      <c r="AE57">
        <v>53</v>
      </c>
      <c r="AF57">
        <v>448</v>
      </c>
      <c r="AG57">
        <v>5.46</v>
      </c>
      <c r="AI57" s="2">
        <v>50</v>
      </c>
      <c r="AJ57" s="46">
        <f t="shared" si="31"/>
        <v>350.83</v>
      </c>
      <c r="AK57" s="46">
        <f t="shared" si="32"/>
        <v>17.541499999999999</v>
      </c>
      <c r="AL57" s="26">
        <f t="shared" si="33"/>
        <v>4.3853749999999998</v>
      </c>
      <c r="AM57">
        <v>532</v>
      </c>
      <c r="AN57" t="s">
        <v>505</v>
      </c>
      <c r="AO57" t="s">
        <v>658</v>
      </c>
      <c r="AP57" t="s">
        <v>487</v>
      </c>
      <c r="AR57" s="20">
        <f t="shared" si="34"/>
        <v>15</v>
      </c>
      <c r="AS57" s="20">
        <f t="shared" si="35"/>
        <v>42.755750648462218</v>
      </c>
      <c r="AT57" s="20">
        <f t="shared" si="7"/>
        <v>7.2442493515377819</v>
      </c>
      <c r="AU57">
        <v>4</v>
      </c>
      <c r="AV57" s="1">
        <v>44356</v>
      </c>
      <c r="AX57" s="21" t="s">
        <v>876</v>
      </c>
      <c r="AZ57">
        <v>4</v>
      </c>
      <c r="BA57" t="s">
        <v>454</v>
      </c>
      <c r="BB57">
        <v>4</v>
      </c>
      <c r="BC57" t="s">
        <v>1162</v>
      </c>
      <c r="BD57">
        <v>297</v>
      </c>
      <c r="BE57">
        <v>5.55</v>
      </c>
      <c r="BF57">
        <v>28.3</v>
      </c>
      <c r="BG57">
        <v>446</v>
      </c>
      <c r="BH57">
        <v>0.4</v>
      </c>
      <c r="BI57">
        <v>1.4</v>
      </c>
      <c r="BN57" s="39">
        <f t="shared" si="36"/>
        <v>0</v>
      </c>
      <c r="BO57">
        <v>20</v>
      </c>
      <c r="BP57">
        <f t="shared" si="9"/>
        <v>5.95</v>
      </c>
      <c r="BQ57">
        <f t="shared" si="10"/>
        <v>29.7</v>
      </c>
      <c r="BR57">
        <f t="shared" si="11"/>
        <v>119</v>
      </c>
      <c r="BS57">
        <v>532</v>
      </c>
      <c r="BT57" t="s">
        <v>505</v>
      </c>
      <c r="BU57" t="s">
        <v>961</v>
      </c>
      <c r="BV57" t="s">
        <v>473</v>
      </c>
      <c r="BY57">
        <f>_xlfn.IFNA(VLOOKUP(C57,'Sent to psoma'!B:I,7,FALSE),0)</f>
        <v>5</v>
      </c>
      <c r="BZ57">
        <f t="shared" si="12"/>
        <v>15</v>
      </c>
      <c r="CA57">
        <f t="shared" si="13"/>
        <v>89.25</v>
      </c>
    </row>
    <row r="58" spans="1:79" x14ac:dyDescent="0.2">
      <c r="A58">
        <v>998</v>
      </c>
      <c r="B58" t="s">
        <v>16</v>
      </c>
      <c r="C58" t="s">
        <v>624</v>
      </c>
      <c r="D58" t="s">
        <v>61</v>
      </c>
      <c r="E58">
        <v>66</v>
      </c>
      <c r="F58" s="1">
        <v>43864</v>
      </c>
      <c r="G58" s="1">
        <v>43353</v>
      </c>
      <c r="H58">
        <v>0.45</v>
      </c>
      <c r="I58" t="s">
        <v>6</v>
      </c>
      <c r="J58" t="str">
        <f>VLOOKUP(E58,[1]Tabelle1!$B:$G,5,FALSE)</f>
        <v>G12D</v>
      </c>
      <c r="K58" t="s">
        <v>1838</v>
      </c>
      <c r="L58">
        <v>898.88062003672303</v>
      </c>
      <c r="M58" t="s">
        <v>7</v>
      </c>
      <c r="N58">
        <v>16</v>
      </c>
      <c r="O58">
        <f>VLOOKUP(subset1!$D32,samples!$D$2:$R$870,4,FALSE)</f>
        <v>25</v>
      </c>
      <c r="P58" t="str">
        <f>VLOOKUP(subset1!$D32,samples!$D$2:$R$870,7,FALSE)</f>
        <v>c4,5,6</v>
      </c>
      <c r="Q58">
        <f t="shared" si="29"/>
        <v>511</v>
      </c>
      <c r="R58" t="s">
        <v>624</v>
      </c>
      <c r="S58">
        <f>VLOOKUP(subset1!$D32,samples!$D$2:$ZZ$870,16,FALSE)</f>
        <v>0</v>
      </c>
      <c r="T58" t="s">
        <v>297</v>
      </c>
      <c r="V58" s="1">
        <v>44320</v>
      </c>
      <c r="W58" t="s">
        <v>454</v>
      </c>
      <c r="X58">
        <v>533</v>
      </c>
      <c r="Y58">
        <v>4</v>
      </c>
      <c r="Z58">
        <f t="shared" si="30"/>
        <v>0</v>
      </c>
      <c r="AA58" t="s">
        <v>814</v>
      </c>
      <c r="AB58" s="2">
        <v>144</v>
      </c>
      <c r="AC58" s="2">
        <v>830.35220878113694</v>
      </c>
      <c r="AD58" s="2">
        <v>283</v>
      </c>
      <c r="AE58" s="2">
        <v>61.63368800375283</v>
      </c>
      <c r="AF58" s="2">
        <v>401</v>
      </c>
      <c r="AG58" s="2">
        <v>10.212838853158624</v>
      </c>
      <c r="AH58" t="s">
        <v>509</v>
      </c>
      <c r="AI58" s="2">
        <v>50</v>
      </c>
      <c r="AJ58" s="46">
        <f t="shared" si="31"/>
        <v>902.19873563804833</v>
      </c>
      <c r="AK58" s="46">
        <f t="shared" si="32"/>
        <v>45.10993678190242</v>
      </c>
      <c r="AL58" s="26">
        <f t="shared" si="33"/>
        <v>11.277484195475605</v>
      </c>
      <c r="AM58">
        <v>532</v>
      </c>
      <c r="AN58" t="s">
        <v>505</v>
      </c>
      <c r="AO58" t="s">
        <v>658</v>
      </c>
      <c r="AP58" t="s">
        <v>488</v>
      </c>
      <c r="AR58" s="20">
        <f t="shared" si="34"/>
        <v>15</v>
      </c>
      <c r="AS58" s="20">
        <f t="shared" si="35"/>
        <v>16.626048571650653</v>
      </c>
      <c r="AT58" s="20">
        <f t="shared" si="7"/>
        <v>33.373951428349343</v>
      </c>
      <c r="AU58">
        <v>4</v>
      </c>
      <c r="AV58" s="1">
        <v>44356</v>
      </c>
      <c r="AX58" s="21" t="s">
        <v>877</v>
      </c>
      <c r="AZ58">
        <v>4</v>
      </c>
      <c r="BA58" t="s">
        <v>454</v>
      </c>
      <c r="BB58">
        <v>4</v>
      </c>
      <c r="BC58" t="s">
        <v>1162</v>
      </c>
      <c r="BD58">
        <v>298</v>
      </c>
      <c r="BE58">
        <v>8.76</v>
      </c>
      <c r="BF58">
        <v>44.6</v>
      </c>
      <c r="BG58">
        <v>446</v>
      </c>
      <c r="BH58">
        <v>0.28000000000000003</v>
      </c>
      <c r="BI58">
        <v>1</v>
      </c>
      <c r="BN58" s="39">
        <f t="shared" si="36"/>
        <v>0</v>
      </c>
      <c r="BO58">
        <v>20</v>
      </c>
      <c r="BP58">
        <f t="shared" si="9"/>
        <v>9.0399999999999991</v>
      </c>
      <c r="BQ58">
        <f t="shared" si="10"/>
        <v>45.6</v>
      </c>
      <c r="BR58">
        <f t="shared" si="11"/>
        <v>180.79999999999998</v>
      </c>
      <c r="BS58">
        <v>532</v>
      </c>
      <c r="BT58" t="s">
        <v>505</v>
      </c>
      <c r="BU58" t="s">
        <v>961</v>
      </c>
      <c r="BV58" t="s">
        <v>477</v>
      </c>
      <c r="BY58">
        <f>_xlfn.IFNA(VLOOKUP(C58,'Sent to psoma'!B:I,7,FALSE),0)</f>
        <v>5</v>
      </c>
      <c r="BZ58">
        <f t="shared" si="12"/>
        <v>15</v>
      </c>
      <c r="CA58">
        <f t="shared" si="13"/>
        <v>135.6</v>
      </c>
    </row>
    <row r="59" spans="1:79" x14ac:dyDescent="0.2">
      <c r="A59">
        <v>998</v>
      </c>
      <c r="B59" t="s">
        <v>17</v>
      </c>
      <c r="C59" t="s">
        <v>625</v>
      </c>
      <c r="D59" t="s">
        <v>62</v>
      </c>
      <c r="E59">
        <v>66</v>
      </c>
      <c r="F59" s="1">
        <v>43914</v>
      </c>
      <c r="G59" s="1">
        <v>43353</v>
      </c>
      <c r="H59">
        <v>0.45</v>
      </c>
      <c r="I59" t="s">
        <v>6</v>
      </c>
      <c r="J59" t="str">
        <f>VLOOKUP(E59,[1]Tabelle1!$B:$G,5,FALSE)</f>
        <v>G12D</v>
      </c>
      <c r="K59" t="s">
        <v>1838</v>
      </c>
      <c r="L59">
        <v>898.88062003672303</v>
      </c>
      <c r="M59" t="s">
        <v>7</v>
      </c>
      <c r="N59">
        <v>16</v>
      </c>
      <c r="O59" t="e">
        <f>VLOOKUP(subset1!$D33,samples!$D$2:$R$870,4,FALSE)</f>
        <v>#N/A</v>
      </c>
      <c r="P59" t="e">
        <f>VLOOKUP(subset1!$D33,samples!$D$2:$R$870,7,FALSE)</f>
        <v>#N/A</v>
      </c>
      <c r="Q59">
        <f t="shared" si="29"/>
        <v>561</v>
      </c>
      <c r="R59" t="s">
        <v>625</v>
      </c>
      <c r="S59" t="e">
        <f>VLOOKUP(subset1!$D33,samples!$D$2:$ZZ$870,16,FALSE)</f>
        <v>#N/A</v>
      </c>
      <c r="T59" t="s">
        <v>297</v>
      </c>
      <c r="V59" s="1">
        <v>44320</v>
      </c>
      <c r="W59" t="s">
        <v>454</v>
      </c>
      <c r="X59">
        <v>533</v>
      </c>
      <c r="Y59">
        <v>4.2</v>
      </c>
      <c r="Z59">
        <f t="shared" si="30"/>
        <v>0.79999999999999982</v>
      </c>
      <c r="AA59" t="s">
        <v>814</v>
      </c>
      <c r="AB59">
        <v>169</v>
      </c>
      <c r="AC59" s="17">
        <v>1138.1400000000001</v>
      </c>
      <c r="AD59">
        <v>337</v>
      </c>
      <c r="AE59">
        <v>109.53</v>
      </c>
      <c r="AF59">
        <v>553</v>
      </c>
      <c r="AG59">
        <v>49.6</v>
      </c>
      <c r="AI59" s="2">
        <v>50</v>
      </c>
      <c r="AJ59" s="46">
        <f t="shared" si="31"/>
        <v>1297.27</v>
      </c>
      <c r="AK59" s="46">
        <f t="shared" si="32"/>
        <v>64.863500000000002</v>
      </c>
      <c r="AL59" s="26">
        <f t="shared" si="33"/>
        <v>15.443690476190476</v>
      </c>
      <c r="AM59">
        <v>532</v>
      </c>
      <c r="AN59" t="s">
        <v>505</v>
      </c>
      <c r="AO59" t="s">
        <v>658</v>
      </c>
      <c r="AP59" t="s">
        <v>489</v>
      </c>
      <c r="AR59" s="20">
        <f t="shared" si="34"/>
        <v>15</v>
      </c>
      <c r="AS59" s="20">
        <f t="shared" si="35"/>
        <v>11.562743299390258</v>
      </c>
      <c r="AT59" s="20">
        <f t="shared" si="7"/>
        <v>38.437256700609744</v>
      </c>
      <c r="AU59">
        <v>4</v>
      </c>
      <c r="AV59" s="1">
        <v>44356</v>
      </c>
      <c r="AX59" s="21" t="s">
        <v>878</v>
      </c>
      <c r="AZ59">
        <v>4</v>
      </c>
      <c r="BA59" t="s">
        <v>454</v>
      </c>
      <c r="BB59">
        <v>4</v>
      </c>
      <c r="BC59" t="s">
        <v>1162</v>
      </c>
      <c r="BD59">
        <v>298</v>
      </c>
      <c r="BE59">
        <v>7.43</v>
      </c>
      <c r="BF59">
        <v>37.799999999999997</v>
      </c>
      <c r="BG59">
        <v>471</v>
      </c>
      <c r="BH59">
        <v>0.34</v>
      </c>
      <c r="BI59">
        <v>1.1000000000000001</v>
      </c>
      <c r="BN59" s="39">
        <f t="shared" si="36"/>
        <v>0</v>
      </c>
      <c r="BO59">
        <v>20</v>
      </c>
      <c r="BP59">
        <f t="shared" si="9"/>
        <v>7.77</v>
      </c>
      <c r="BQ59">
        <f t="shared" si="10"/>
        <v>38.9</v>
      </c>
      <c r="BR59">
        <f t="shared" si="11"/>
        <v>155.39999999999998</v>
      </c>
      <c r="BS59">
        <v>532</v>
      </c>
      <c r="BT59" t="s">
        <v>505</v>
      </c>
      <c r="BU59" t="s">
        <v>961</v>
      </c>
      <c r="BV59" t="s">
        <v>8</v>
      </c>
      <c r="BY59">
        <f>_xlfn.IFNA(VLOOKUP(C59,'Sent to psoma'!B:I,7,FALSE),0)</f>
        <v>5</v>
      </c>
      <c r="BZ59">
        <f t="shared" si="12"/>
        <v>15</v>
      </c>
      <c r="CA59">
        <f t="shared" si="13"/>
        <v>116.55</v>
      </c>
    </row>
    <row r="60" spans="1:79" x14ac:dyDescent="0.2">
      <c r="A60">
        <v>998</v>
      </c>
      <c r="B60" t="s">
        <v>18</v>
      </c>
      <c r="C60" t="s">
        <v>626</v>
      </c>
      <c r="D60" t="s">
        <v>63</v>
      </c>
      <c r="E60">
        <v>66</v>
      </c>
      <c r="F60" s="1">
        <v>43928</v>
      </c>
      <c r="G60" s="1">
        <v>43353</v>
      </c>
      <c r="H60">
        <v>0.45</v>
      </c>
      <c r="I60" t="s">
        <v>6</v>
      </c>
      <c r="J60" t="str">
        <f>VLOOKUP(E60,[1]Tabelle1!$B:$G,5,FALSE)</f>
        <v>G12D</v>
      </c>
      <c r="K60" t="s">
        <v>1838</v>
      </c>
      <c r="L60">
        <v>898.88062003672303</v>
      </c>
      <c r="M60" t="s">
        <v>7</v>
      </c>
      <c r="N60">
        <v>16</v>
      </c>
      <c r="O60">
        <f>VLOOKUP(subset1!$D34,samples!$D$2:$R$870,4,FALSE)</f>
        <v>3</v>
      </c>
      <c r="P60" t="str">
        <f>VLOOKUP(subset1!$D34,samples!$D$2:$R$870,7,FALSE)</f>
        <v>F1,2,3</v>
      </c>
      <c r="Q60">
        <f t="shared" si="29"/>
        <v>575</v>
      </c>
      <c r="R60" t="s">
        <v>626</v>
      </c>
      <c r="S60">
        <f>VLOOKUP(subset1!$D34,samples!$D$2:$ZZ$870,16,FALSE)</f>
        <v>0</v>
      </c>
      <c r="T60" t="s">
        <v>297</v>
      </c>
      <c r="V60" s="1">
        <v>44320</v>
      </c>
      <c r="W60" t="s">
        <v>454</v>
      </c>
      <c r="X60">
        <v>533</v>
      </c>
      <c r="Y60">
        <v>4.5</v>
      </c>
      <c r="Z60">
        <f t="shared" si="30"/>
        <v>0.5</v>
      </c>
      <c r="AA60" t="s">
        <v>814</v>
      </c>
      <c r="AB60">
        <v>167</v>
      </c>
      <c r="AC60" s="17">
        <v>1191.5999999999999</v>
      </c>
      <c r="AD60">
        <v>348</v>
      </c>
      <c r="AE60">
        <v>119.28</v>
      </c>
      <c r="AF60">
        <v>544</v>
      </c>
      <c r="AG60">
        <v>53.14</v>
      </c>
      <c r="AI60" s="2">
        <v>50</v>
      </c>
      <c r="AJ60" s="46">
        <f t="shared" si="31"/>
        <v>1364.02</v>
      </c>
      <c r="AK60" s="46">
        <f t="shared" si="32"/>
        <v>68.200999999999993</v>
      </c>
      <c r="AL60" s="26">
        <f t="shared" si="33"/>
        <v>15.155777777777777</v>
      </c>
      <c r="AM60">
        <v>532</v>
      </c>
      <c r="AN60" t="s">
        <v>505</v>
      </c>
      <c r="AO60" t="s">
        <v>658</v>
      </c>
      <c r="AP60" t="s">
        <v>490</v>
      </c>
      <c r="AR60" s="20">
        <f t="shared" si="34"/>
        <v>15</v>
      </c>
      <c r="AS60" s="20">
        <f t="shared" si="35"/>
        <v>10.996906203721354</v>
      </c>
      <c r="AT60" s="20">
        <f t="shared" si="7"/>
        <v>39.003093796278648</v>
      </c>
      <c r="AU60">
        <v>4</v>
      </c>
      <c r="AV60" s="1">
        <v>44356</v>
      </c>
      <c r="AX60" s="21" t="s">
        <v>879</v>
      </c>
      <c r="AZ60">
        <v>4</v>
      </c>
      <c r="BA60" t="s">
        <v>454</v>
      </c>
      <c r="BB60">
        <v>4</v>
      </c>
      <c r="BC60" t="s">
        <v>1162</v>
      </c>
      <c r="BD60">
        <v>295</v>
      </c>
      <c r="BE60">
        <v>8.5</v>
      </c>
      <c r="BF60">
        <v>43.7</v>
      </c>
      <c r="BG60">
        <v>0.56999999999999995</v>
      </c>
      <c r="BH60">
        <v>1.9</v>
      </c>
      <c r="BN60" s="39">
        <f t="shared" si="36"/>
        <v>0</v>
      </c>
      <c r="BO60">
        <v>20</v>
      </c>
      <c r="BP60">
        <f t="shared" si="9"/>
        <v>10.4</v>
      </c>
      <c r="BQ60">
        <f t="shared" si="10"/>
        <v>43.7</v>
      </c>
      <c r="BR60">
        <f t="shared" si="11"/>
        <v>208</v>
      </c>
      <c r="BS60">
        <v>532</v>
      </c>
      <c r="BT60" t="s">
        <v>505</v>
      </c>
      <c r="BU60" t="s">
        <v>961</v>
      </c>
      <c r="BV60" t="s">
        <v>265</v>
      </c>
      <c r="BY60">
        <f>_xlfn.IFNA(VLOOKUP(C60,'Sent to psoma'!B:I,7,FALSE),0)</f>
        <v>5</v>
      </c>
      <c r="BZ60">
        <f t="shared" si="12"/>
        <v>15</v>
      </c>
      <c r="CA60">
        <f t="shared" si="13"/>
        <v>156</v>
      </c>
    </row>
    <row r="61" spans="1:79" x14ac:dyDescent="0.2">
      <c r="A61">
        <v>998</v>
      </c>
      <c r="B61" t="s">
        <v>19</v>
      </c>
      <c r="C61" t="s">
        <v>627</v>
      </c>
      <c r="D61" t="s">
        <v>64</v>
      </c>
      <c r="E61">
        <v>66</v>
      </c>
      <c r="F61" s="1">
        <v>43984</v>
      </c>
      <c r="G61" s="1">
        <v>43353</v>
      </c>
      <c r="H61">
        <v>0.45</v>
      </c>
      <c r="I61" t="s">
        <v>6</v>
      </c>
      <c r="J61" t="str">
        <f>VLOOKUP(E61,[1]Tabelle1!$B:$G,5,FALSE)</f>
        <v>G12D</v>
      </c>
      <c r="K61" t="s">
        <v>1838</v>
      </c>
      <c r="L61">
        <v>898.88062003672303</v>
      </c>
      <c r="M61" t="s">
        <v>7</v>
      </c>
      <c r="N61">
        <v>16</v>
      </c>
      <c r="O61">
        <f>VLOOKUP(subset1!$D35,samples!$D$2:$R$870,4,FALSE)</f>
        <v>8</v>
      </c>
      <c r="P61" t="str">
        <f>VLOOKUP(subset1!$D35,samples!$D$2:$R$870,7,FALSE)</f>
        <v>I7,8,9</v>
      </c>
      <c r="Q61">
        <f t="shared" si="29"/>
        <v>631</v>
      </c>
      <c r="R61" t="s">
        <v>627</v>
      </c>
      <c r="S61">
        <f>VLOOKUP(subset1!$D35,samples!$D$2:$ZZ$870,16,FALSE)</f>
        <v>0</v>
      </c>
      <c r="T61" t="s">
        <v>297</v>
      </c>
      <c r="V61" s="1">
        <v>44320</v>
      </c>
      <c r="W61" t="s">
        <v>454</v>
      </c>
      <c r="X61">
        <v>533</v>
      </c>
      <c r="Y61">
        <v>4</v>
      </c>
      <c r="Z61">
        <f t="shared" si="30"/>
        <v>0</v>
      </c>
      <c r="AA61" t="s">
        <v>814</v>
      </c>
      <c r="AB61">
        <v>159</v>
      </c>
      <c r="AC61">
        <v>468.53</v>
      </c>
      <c r="AD61">
        <v>338</v>
      </c>
      <c r="AE61">
        <v>32.6</v>
      </c>
      <c r="AF61">
        <v>480</v>
      </c>
      <c r="AG61">
        <v>22.02</v>
      </c>
      <c r="AI61" s="2">
        <v>50</v>
      </c>
      <c r="AJ61" s="46">
        <f t="shared" si="31"/>
        <v>523.15</v>
      </c>
      <c r="AK61" s="46">
        <f t="shared" si="32"/>
        <v>26.157499999999999</v>
      </c>
      <c r="AL61" s="26">
        <f t="shared" si="33"/>
        <v>6.5393749999999997</v>
      </c>
      <c r="AM61">
        <v>532</v>
      </c>
      <c r="AN61" t="s">
        <v>505</v>
      </c>
      <c r="AO61" t="s">
        <v>658</v>
      </c>
      <c r="AP61" t="s">
        <v>491</v>
      </c>
      <c r="AR61" s="20">
        <f t="shared" si="34"/>
        <v>15</v>
      </c>
      <c r="AS61" s="20">
        <f t="shared" si="35"/>
        <v>28.672464876230531</v>
      </c>
      <c r="AT61" s="20">
        <f t="shared" si="7"/>
        <v>21.327535123769469</v>
      </c>
      <c r="AU61">
        <v>4</v>
      </c>
      <c r="AV61" s="1">
        <v>44356</v>
      </c>
      <c r="AX61" s="21" t="s">
        <v>880</v>
      </c>
      <c r="AZ61">
        <v>4</v>
      </c>
      <c r="BA61" t="s">
        <v>454</v>
      </c>
      <c r="BB61">
        <v>4</v>
      </c>
      <c r="BC61" t="s">
        <v>1162</v>
      </c>
      <c r="BD61">
        <v>291</v>
      </c>
      <c r="BE61">
        <v>7.12</v>
      </c>
      <c r="BF61">
        <v>37.1</v>
      </c>
      <c r="BG61">
        <v>446</v>
      </c>
      <c r="BH61">
        <v>0.22</v>
      </c>
      <c r="BI61">
        <v>0.8</v>
      </c>
      <c r="BN61" s="39">
        <f t="shared" si="36"/>
        <v>0</v>
      </c>
      <c r="BO61">
        <v>20</v>
      </c>
      <c r="BP61">
        <f t="shared" si="9"/>
        <v>7.34</v>
      </c>
      <c r="BQ61">
        <f t="shared" si="10"/>
        <v>37.9</v>
      </c>
      <c r="BR61">
        <f t="shared" si="11"/>
        <v>146.80000000000001</v>
      </c>
      <c r="BS61">
        <v>532</v>
      </c>
      <c r="BT61" t="s">
        <v>505</v>
      </c>
      <c r="BU61" t="s">
        <v>961</v>
      </c>
      <c r="BV61" t="s">
        <v>266</v>
      </c>
      <c r="BY61">
        <f>_xlfn.IFNA(VLOOKUP(C61,'Sent to psoma'!B:I,7,FALSE),0)</f>
        <v>5</v>
      </c>
      <c r="BZ61">
        <f t="shared" si="12"/>
        <v>15</v>
      </c>
      <c r="CA61">
        <f t="shared" si="13"/>
        <v>110.1</v>
      </c>
    </row>
    <row r="62" spans="1:79" x14ac:dyDescent="0.2">
      <c r="A62">
        <v>998</v>
      </c>
      <c r="B62" t="s">
        <v>20</v>
      </c>
      <c r="C62" t="s">
        <v>628</v>
      </c>
      <c r="D62" t="s">
        <v>65</v>
      </c>
      <c r="E62">
        <v>66</v>
      </c>
      <c r="F62" s="1">
        <v>43997</v>
      </c>
      <c r="G62" s="1">
        <v>43353</v>
      </c>
      <c r="H62">
        <v>0.45</v>
      </c>
      <c r="I62" t="s">
        <v>6</v>
      </c>
      <c r="J62" t="str">
        <f>VLOOKUP(E62,[1]Tabelle1!$B:$G,5,FALSE)</f>
        <v>G12D</v>
      </c>
      <c r="K62" t="s">
        <v>1838</v>
      </c>
      <c r="L62">
        <v>898.88062003672303</v>
      </c>
      <c r="M62" t="s">
        <v>7</v>
      </c>
      <c r="N62">
        <v>16</v>
      </c>
      <c r="O62">
        <f>VLOOKUP(subset1!$D36,samples!$D$2:$R$870,4,FALSE)</f>
        <v>12</v>
      </c>
      <c r="P62" t="str">
        <f>VLOOKUP(subset1!$D36,samples!$D$2:$R$870,7,FALSE)</f>
        <v>H7,8,9</v>
      </c>
      <c r="Q62">
        <f t="shared" si="29"/>
        <v>644</v>
      </c>
      <c r="R62" t="s">
        <v>628</v>
      </c>
      <c r="S62">
        <f>VLOOKUP(subset1!$D36,samples!$D$2:$ZZ$870,16,FALSE)</f>
        <v>0</v>
      </c>
      <c r="T62" t="s">
        <v>297</v>
      </c>
      <c r="V62" s="1">
        <v>44320</v>
      </c>
      <c r="W62" t="s">
        <v>454</v>
      </c>
      <c r="X62">
        <v>533</v>
      </c>
      <c r="Y62">
        <v>3.5</v>
      </c>
      <c r="Z62">
        <f t="shared" si="30"/>
        <v>0.5</v>
      </c>
      <c r="AA62" t="s">
        <v>814</v>
      </c>
      <c r="AB62">
        <v>158</v>
      </c>
      <c r="AC62" s="17">
        <v>1220.3900000000001</v>
      </c>
      <c r="AD62">
        <v>336</v>
      </c>
      <c r="AE62">
        <v>143.4</v>
      </c>
      <c r="AF62">
        <v>493</v>
      </c>
      <c r="AG62">
        <v>56.14</v>
      </c>
      <c r="AI62" s="2">
        <v>50</v>
      </c>
      <c r="AJ62" s="46">
        <f t="shared" si="31"/>
        <v>1419.9300000000003</v>
      </c>
      <c r="AK62" s="46">
        <f t="shared" si="32"/>
        <v>70.996500000000012</v>
      </c>
      <c r="AL62" s="26">
        <f t="shared" si="33"/>
        <v>20.284714285714291</v>
      </c>
      <c r="AM62">
        <v>532</v>
      </c>
      <c r="AN62" t="s">
        <v>505</v>
      </c>
      <c r="AO62" t="s">
        <v>658</v>
      </c>
      <c r="AP62" t="s">
        <v>492</v>
      </c>
      <c r="AR62" s="20">
        <f t="shared" si="34"/>
        <v>15</v>
      </c>
      <c r="AS62" s="20">
        <f t="shared" si="35"/>
        <v>10.56390103737508</v>
      </c>
      <c r="AT62" s="20">
        <f t="shared" si="7"/>
        <v>39.436098962624918</v>
      </c>
      <c r="AU62">
        <v>4</v>
      </c>
      <c r="AV62" s="1">
        <v>44356</v>
      </c>
      <c r="AX62" s="21" t="s">
        <v>881</v>
      </c>
      <c r="AZ62">
        <v>4</v>
      </c>
      <c r="BA62" t="s">
        <v>454</v>
      </c>
      <c r="BB62">
        <v>4</v>
      </c>
      <c r="BC62" t="s">
        <v>1175</v>
      </c>
      <c r="BD62">
        <v>308</v>
      </c>
      <c r="BE62">
        <v>3.06</v>
      </c>
      <c r="BF62">
        <v>15.1</v>
      </c>
      <c r="BG62">
        <v>470</v>
      </c>
      <c r="BH62">
        <v>0.17</v>
      </c>
      <c r="BI62">
        <v>0.5</v>
      </c>
      <c r="BN62" s="39">
        <f t="shared" si="36"/>
        <v>0</v>
      </c>
      <c r="BO62">
        <v>20</v>
      </c>
      <c r="BP62">
        <f t="shared" si="9"/>
        <v>3.23</v>
      </c>
      <c r="BQ62">
        <f t="shared" si="10"/>
        <v>15.6</v>
      </c>
      <c r="BR62">
        <f t="shared" si="11"/>
        <v>64.599999999999994</v>
      </c>
      <c r="BS62">
        <v>532</v>
      </c>
      <c r="BT62" t="s">
        <v>505</v>
      </c>
      <c r="BU62" t="s">
        <v>961</v>
      </c>
      <c r="BV62" t="s">
        <v>267</v>
      </c>
      <c r="BY62">
        <f>_xlfn.IFNA(VLOOKUP(C62,'Sent to psoma'!B:I,7,FALSE),0)</f>
        <v>5</v>
      </c>
      <c r="BZ62">
        <f t="shared" si="12"/>
        <v>15</v>
      </c>
      <c r="CA62">
        <f t="shared" si="13"/>
        <v>48.45</v>
      </c>
    </row>
    <row r="63" spans="1:79" x14ac:dyDescent="0.2">
      <c r="A63">
        <v>998</v>
      </c>
      <c r="B63" t="s">
        <v>21</v>
      </c>
      <c r="C63" t="s">
        <v>629</v>
      </c>
      <c r="D63" t="str">
        <f>_xlfn.CONCAT(A63:B63)</f>
        <v>998E13</v>
      </c>
      <c r="E63" s="36">
        <v>66</v>
      </c>
      <c r="F63" s="41">
        <v>44069</v>
      </c>
      <c r="G63" s="1">
        <v>43353</v>
      </c>
      <c r="H63">
        <v>0.45</v>
      </c>
      <c r="I63" t="s">
        <v>6</v>
      </c>
      <c r="J63" t="str">
        <f>VLOOKUP(E63,[1]Tabelle1!$B:$G,5,FALSE)</f>
        <v>G12D</v>
      </c>
      <c r="K63" t="s">
        <v>1838</v>
      </c>
      <c r="L63">
        <v>898.88062003672303</v>
      </c>
      <c r="M63" t="s">
        <v>7</v>
      </c>
      <c r="N63">
        <v>16</v>
      </c>
      <c r="O63">
        <f>VLOOKUP(subset1!$D37,samples!$D$2:$R$870,4,FALSE)</f>
        <v>15</v>
      </c>
      <c r="P63" t="str">
        <f>VLOOKUP(subset1!$D37,samples!$D$2:$R$870,7,FALSE)</f>
        <v>B1,2,3</v>
      </c>
      <c r="Q63">
        <f t="shared" si="29"/>
        <v>716</v>
      </c>
      <c r="R63" t="s">
        <v>629</v>
      </c>
      <c r="S63">
        <f>VLOOKUP(subset1!$D37,samples!$D$2:$ZZ$870,16,FALSE)</f>
        <v>0</v>
      </c>
      <c r="T63" t="s">
        <v>297</v>
      </c>
      <c r="V63" s="1">
        <v>44320</v>
      </c>
      <c r="W63" t="s">
        <v>454</v>
      </c>
      <c r="X63">
        <v>533</v>
      </c>
      <c r="Y63">
        <v>4</v>
      </c>
      <c r="Z63">
        <f t="shared" si="30"/>
        <v>0</v>
      </c>
      <c r="AA63" t="s">
        <v>814</v>
      </c>
      <c r="AB63">
        <v>161</v>
      </c>
      <c r="AC63" s="17">
        <v>1552.1</v>
      </c>
      <c r="AD63">
        <v>333</v>
      </c>
      <c r="AE63">
        <v>161.63999999999999</v>
      </c>
      <c r="AF63">
        <v>512</v>
      </c>
      <c r="AG63">
        <v>82.35</v>
      </c>
      <c r="AI63" s="2">
        <v>50</v>
      </c>
      <c r="AJ63" s="46">
        <f t="shared" si="31"/>
        <v>1796.0899999999997</v>
      </c>
      <c r="AK63" s="46">
        <f t="shared" si="32"/>
        <v>89.80449999999999</v>
      </c>
      <c r="AL63" s="26">
        <f t="shared" si="33"/>
        <v>22.451124999999998</v>
      </c>
      <c r="AM63">
        <v>532</v>
      </c>
      <c r="AN63" t="s">
        <v>505</v>
      </c>
      <c r="AO63" t="s">
        <v>658</v>
      </c>
      <c r="AP63" t="s">
        <v>493</v>
      </c>
      <c r="AR63" s="20">
        <f t="shared" si="34"/>
        <v>15</v>
      </c>
      <c r="AS63" s="20">
        <f t="shared" si="35"/>
        <v>8.3514745920304669</v>
      </c>
      <c r="AT63" s="20">
        <f t="shared" si="7"/>
        <v>41.64852540796953</v>
      </c>
      <c r="AU63">
        <v>4</v>
      </c>
      <c r="AV63" s="1">
        <v>44356</v>
      </c>
      <c r="AX63" s="21" t="s">
        <v>882</v>
      </c>
      <c r="AZ63">
        <v>4</v>
      </c>
      <c r="BA63" t="s">
        <v>454</v>
      </c>
      <c r="BB63">
        <v>4</v>
      </c>
      <c r="BC63" t="s">
        <v>1175</v>
      </c>
      <c r="BD63">
        <v>304</v>
      </c>
      <c r="BE63">
        <v>5.1100000000000003</v>
      </c>
      <c r="BF63">
        <v>25.4</v>
      </c>
      <c r="BG63">
        <v>471</v>
      </c>
      <c r="BH63">
        <v>0.28000000000000003</v>
      </c>
      <c r="BI63">
        <v>0.9</v>
      </c>
      <c r="BN63" s="39">
        <f t="shared" si="36"/>
        <v>0</v>
      </c>
      <c r="BO63">
        <v>20</v>
      </c>
      <c r="BP63">
        <f t="shared" si="9"/>
        <v>5.3900000000000006</v>
      </c>
      <c r="BQ63">
        <f t="shared" si="10"/>
        <v>26.299999999999997</v>
      </c>
      <c r="BR63">
        <f t="shared" si="11"/>
        <v>107.80000000000001</v>
      </c>
      <c r="BS63">
        <v>532</v>
      </c>
      <c r="BT63" t="s">
        <v>505</v>
      </c>
      <c r="BU63" t="s">
        <v>961</v>
      </c>
      <c r="BV63" t="s">
        <v>480</v>
      </c>
      <c r="BY63">
        <f>_xlfn.IFNA(VLOOKUP(C63,'Sent to psoma'!B:I,7,FALSE),0)</f>
        <v>5</v>
      </c>
      <c r="BZ63">
        <f t="shared" si="12"/>
        <v>15</v>
      </c>
      <c r="CA63">
        <f t="shared" si="13"/>
        <v>80.850000000000009</v>
      </c>
    </row>
    <row r="64" spans="1:79" x14ac:dyDescent="0.2">
      <c r="A64">
        <v>998</v>
      </c>
      <c r="B64" t="s">
        <v>252</v>
      </c>
      <c r="C64" t="s">
        <v>630</v>
      </c>
      <c r="D64" t="str">
        <f>_xlfn.CONCAT(A64:B64)</f>
        <v>998E14</v>
      </c>
      <c r="E64" s="36">
        <v>66</v>
      </c>
      <c r="F64" s="41">
        <v>44097</v>
      </c>
      <c r="G64" s="1">
        <v>43353</v>
      </c>
      <c r="H64">
        <v>0.45</v>
      </c>
      <c r="I64" t="s">
        <v>6</v>
      </c>
      <c r="J64" t="str">
        <f>VLOOKUP(E64,[1]Tabelle1!$B:$G,5,FALSE)</f>
        <v>G12D</v>
      </c>
      <c r="K64" t="s">
        <v>1838</v>
      </c>
      <c r="L64">
        <v>898.88062003672303</v>
      </c>
      <c r="M64" t="s">
        <v>7</v>
      </c>
      <c r="N64">
        <v>16</v>
      </c>
      <c r="O64">
        <f>VLOOKUP(subset1!$D38,samples!$D$2:$R$870,4,FALSE)</f>
        <v>16</v>
      </c>
      <c r="P64" t="str">
        <f>VLOOKUP(subset1!$D38,samples!$D$2:$R$870,7,FALSE)</f>
        <v>B4,5,6</v>
      </c>
      <c r="Q64">
        <f t="shared" si="29"/>
        <v>744</v>
      </c>
      <c r="R64" t="s">
        <v>630</v>
      </c>
      <c r="S64">
        <f>VLOOKUP(subset1!$D38,samples!$D$2:$ZZ$870,16,FALSE)</f>
        <v>0</v>
      </c>
      <c r="T64" t="s">
        <v>297</v>
      </c>
      <c r="V64" s="1">
        <v>44320</v>
      </c>
      <c r="W64" t="s">
        <v>454</v>
      </c>
      <c r="X64">
        <v>533</v>
      </c>
      <c r="Y64">
        <v>2.2000000000000002</v>
      </c>
      <c r="Z64">
        <f t="shared" si="30"/>
        <v>0.79999999999999982</v>
      </c>
      <c r="AA64" t="s">
        <v>814</v>
      </c>
      <c r="AB64">
        <v>155</v>
      </c>
      <c r="AC64">
        <v>433.22</v>
      </c>
      <c r="AD64">
        <v>327</v>
      </c>
      <c r="AE64">
        <v>76.540000000000006</v>
      </c>
      <c r="AF64">
        <v>432</v>
      </c>
      <c r="AG64">
        <v>26.61</v>
      </c>
      <c r="AI64" s="2">
        <v>50</v>
      </c>
      <c r="AJ64" s="46">
        <f t="shared" si="31"/>
        <v>536.37</v>
      </c>
      <c r="AK64" s="46">
        <f t="shared" si="32"/>
        <v>26.8185</v>
      </c>
      <c r="AL64" s="26">
        <f t="shared" si="33"/>
        <v>12.190227272727272</v>
      </c>
      <c r="AM64">
        <v>532</v>
      </c>
      <c r="AN64" t="s">
        <v>505</v>
      </c>
      <c r="AO64" t="s">
        <v>658</v>
      </c>
      <c r="AP64" t="s">
        <v>494</v>
      </c>
      <c r="AR64" s="20">
        <f t="shared" si="34"/>
        <v>15</v>
      </c>
      <c r="AS64" s="20">
        <f t="shared" si="35"/>
        <v>27.965769897645281</v>
      </c>
      <c r="AT64" s="20">
        <f t="shared" si="7"/>
        <v>22.034230102354719</v>
      </c>
      <c r="AU64">
        <v>4</v>
      </c>
      <c r="AV64" s="1">
        <v>44356</v>
      </c>
      <c r="AX64" s="21" t="s">
        <v>883</v>
      </c>
      <c r="AZ64">
        <v>4</v>
      </c>
      <c r="BA64" t="s">
        <v>454</v>
      </c>
      <c r="BB64">
        <v>4</v>
      </c>
      <c r="BC64" t="s">
        <v>1175</v>
      </c>
      <c r="BD64">
        <v>304</v>
      </c>
      <c r="BE64">
        <v>2.0299999999999998</v>
      </c>
      <c r="BF64">
        <v>10.1</v>
      </c>
      <c r="BG64">
        <v>479</v>
      </c>
      <c r="BH64">
        <v>0.27</v>
      </c>
      <c r="BI64">
        <v>0.9</v>
      </c>
      <c r="BN64" s="39">
        <f t="shared" si="36"/>
        <v>0</v>
      </c>
      <c r="BO64">
        <v>20</v>
      </c>
      <c r="BP64">
        <f t="shared" si="9"/>
        <v>2.2999999999999998</v>
      </c>
      <c r="BQ64">
        <f t="shared" si="10"/>
        <v>11</v>
      </c>
      <c r="BR64">
        <f t="shared" si="11"/>
        <v>46</v>
      </c>
      <c r="BS64">
        <v>532</v>
      </c>
      <c r="BT64" t="s">
        <v>505</v>
      </c>
      <c r="BU64" t="s">
        <v>961</v>
      </c>
      <c r="BV64" t="s">
        <v>481</v>
      </c>
      <c r="BY64">
        <f>_xlfn.IFNA(VLOOKUP(C64,'Sent to psoma'!B:I,7,FALSE),0)</f>
        <v>5</v>
      </c>
      <c r="BZ64">
        <f t="shared" si="12"/>
        <v>15</v>
      </c>
      <c r="CA64">
        <f t="shared" si="13"/>
        <v>34.5</v>
      </c>
    </row>
    <row r="65" spans="1:79" hidden="1" x14ac:dyDescent="0.2">
      <c r="C65" t="s">
        <v>554</v>
      </c>
      <c r="D65" t="s">
        <v>550</v>
      </c>
      <c r="J65" t="e">
        <f>VLOOKUP(E65,[1]Tabelle1!$B:$G,5,FALSE)</f>
        <v>#N/A</v>
      </c>
      <c r="V65" s="22">
        <v>43403</v>
      </c>
      <c r="W65" s="47" t="s">
        <v>551</v>
      </c>
      <c r="AA65" s="47" t="s">
        <v>561</v>
      </c>
      <c r="AB65" s="23">
        <v>157</v>
      </c>
      <c r="AC65" s="38">
        <v>33.880000000000003</v>
      </c>
      <c r="AI65" s="40">
        <v>50</v>
      </c>
      <c r="AJ65" s="38">
        <f>AC65</f>
        <v>33.880000000000003</v>
      </c>
      <c r="AK65" s="38">
        <f>AJ65*AI65</f>
        <v>1694.0000000000002</v>
      </c>
      <c r="AL65" s="38"/>
      <c r="AM65" s="40">
        <v>531</v>
      </c>
      <c r="AN65" s="40">
        <v>-20</v>
      </c>
      <c r="AO65" t="s">
        <v>562</v>
      </c>
      <c r="AP65" t="s">
        <v>563</v>
      </c>
      <c r="AR65" s="27">
        <v>34</v>
      </c>
      <c r="AS65" s="26">
        <f>AI65/AK65*AR65</f>
        <v>1.0035419126328216</v>
      </c>
      <c r="AT65" s="26">
        <f t="shared" si="7"/>
        <v>48.996458087367181</v>
      </c>
      <c r="AU65">
        <v>4</v>
      </c>
      <c r="AV65" s="1">
        <v>44356</v>
      </c>
      <c r="AX65" s="21" t="s">
        <v>884</v>
      </c>
      <c r="AZ65">
        <v>4</v>
      </c>
      <c r="BA65" t="s">
        <v>454</v>
      </c>
      <c r="BB65">
        <v>4</v>
      </c>
      <c r="BC65" t="s">
        <v>1175</v>
      </c>
      <c r="BD65">
        <v>288</v>
      </c>
      <c r="BE65">
        <v>7.89</v>
      </c>
      <c r="BF65">
        <v>41.6</v>
      </c>
      <c r="BG65">
        <v>502</v>
      </c>
      <c r="BH65">
        <v>0.24</v>
      </c>
      <c r="BI65">
        <v>0.7</v>
      </c>
      <c r="BN65" s="39">
        <f t="shared" si="36"/>
        <v>0</v>
      </c>
      <c r="BO65">
        <v>20</v>
      </c>
      <c r="BP65">
        <f t="shared" si="9"/>
        <v>8.129999999999999</v>
      </c>
      <c r="BQ65">
        <f t="shared" si="10"/>
        <v>42.300000000000004</v>
      </c>
      <c r="BR65">
        <f t="shared" si="11"/>
        <v>162.59999999999997</v>
      </c>
      <c r="BS65">
        <v>532</v>
      </c>
      <c r="BT65" t="s">
        <v>505</v>
      </c>
      <c r="BU65" t="s">
        <v>961</v>
      </c>
      <c r="BV65" t="s">
        <v>482</v>
      </c>
      <c r="BY65">
        <f>_xlfn.IFNA(VLOOKUP(C65,'Sent to psoma'!B:I,7,FALSE),0)</f>
        <v>5</v>
      </c>
      <c r="BZ65">
        <f t="shared" si="12"/>
        <v>15</v>
      </c>
      <c r="CA65">
        <f t="shared" si="13"/>
        <v>121.94999999999999</v>
      </c>
    </row>
    <row r="66" spans="1:79" x14ac:dyDescent="0.2">
      <c r="A66">
        <v>849</v>
      </c>
      <c r="B66" t="s">
        <v>2</v>
      </c>
      <c r="C66" t="s">
        <v>664</v>
      </c>
      <c r="D66" t="s">
        <v>30</v>
      </c>
      <c r="E66">
        <v>17</v>
      </c>
      <c r="F66" s="1">
        <v>42964</v>
      </c>
      <c r="G66" s="1">
        <v>42964</v>
      </c>
      <c r="H66">
        <v>0.47</v>
      </c>
      <c r="I66" t="s">
        <v>6</v>
      </c>
      <c r="J66" t="str">
        <f>VLOOKUP(E66,[1]Tabelle1!$B:$G,5,FALSE)</f>
        <v>Q61K</v>
      </c>
      <c r="K66" t="s">
        <v>1838</v>
      </c>
      <c r="L66">
        <v>1287.8806200367201</v>
      </c>
      <c r="M66" t="s">
        <v>7</v>
      </c>
      <c r="N66">
        <v>15</v>
      </c>
      <c r="O66">
        <f>VLOOKUP(subset1!$D2,samples!$D$2:$R$870,4,FALSE)</f>
        <v>3</v>
      </c>
      <c r="P66" t="s">
        <v>450</v>
      </c>
      <c r="Q66" s="2">
        <v>0</v>
      </c>
      <c r="R66" t="s">
        <v>664</v>
      </c>
      <c r="S66">
        <f>VLOOKUP(subset1!$D2,samples!$D$2:$ZZ$870,16,FALSE)</f>
        <v>0</v>
      </c>
      <c r="T66" t="s">
        <v>297</v>
      </c>
      <c r="V66" s="1">
        <v>44319</v>
      </c>
      <c r="W66" t="s">
        <v>454</v>
      </c>
      <c r="X66">
        <v>533</v>
      </c>
      <c r="Y66">
        <v>4</v>
      </c>
      <c r="Z66">
        <f t="shared" ref="Z66:Z80" si="37">ROUNDUP(Y66,0)-Y66</f>
        <v>0</v>
      </c>
      <c r="AA66" t="s">
        <v>811</v>
      </c>
      <c r="AB66">
        <v>146</v>
      </c>
      <c r="AC66" s="17">
        <v>8973.6299999999992</v>
      </c>
      <c r="AD66">
        <v>286</v>
      </c>
      <c r="AE66" s="17">
        <v>1121.4000000000001</v>
      </c>
      <c r="AF66">
        <v>418</v>
      </c>
      <c r="AG66">
        <v>211.68</v>
      </c>
      <c r="AI66" s="2">
        <v>50</v>
      </c>
      <c r="AJ66" s="46">
        <f t="shared" ref="AJ66:AJ80" si="38">AC66+AE66+AG66</f>
        <v>10306.709999999999</v>
      </c>
      <c r="AK66" s="46">
        <f t="shared" ref="AK66:AK80" si="39">AJ66*AI66/1000</f>
        <v>515.33549999999991</v>
      </c>
      <c r="AL66" s="26">
        <f t="shared" ref="AL66:AL80" si="40">AK66/Y66</f>
        <v>128.83387499999998</v>
      </c>
      <c r="AM66">
        <v>532</v>
      </c>
      <c r="AN66" t="s">
        <v>505</v>
      </c>
      <c r="AO66" t="s">
        <v>658</v>
      </c>
      <c r="AP66" t="s">
        <v>259</v>
      </c>
      <c r="AR66" s="20">
        <f t="shared" ref="AR66:AR80" si="41">IF(AK66&gt;15,15,AK66)</f>
        <v>15</v>
      </c>
      <c r="AS66" s="20">
        <f t="shared" ref="AS66:AS80" si="42">IF(AK66&gt;15,(AR66/AK66*50),50)</f>
        <v>1.45536257447818</v>
      </c>
      <c r="AT66" s="20">
        <f t="shared" ref="AT66:AT129" si="43">50-AS66</f>
        <v>48.54463742552182</v>
      </c>
      <c r="AU66">
        <v>5</v>
      </c>
      <c r="AV66" s="1">
        <v>44361</v>
      </c>
      <c r="AX66" s="21" t="s">
        <v>885</v>
      </c>
      <c r="AZ66">
        <v>4</v>
      </c>
      <c r="BA66" t="s">
        <v>454</v>
      </c>
      <c r="BB66">
        <v>5</v>
      </c>
      <c r="BC66" t="s">
        <v>1175</v>
      </c>
      <c r="BD66">
        <v>306</v>
      </c>
      <c r="BE66">
        <v>9.0299999999999994</v>
      </c>
      <c r="BF66">
        <v>44.7</v>
      </c>
      <c r="BG66">
        <v>451</v>
      </c>
      <c r="BH66">
        <v>0.34</v>
      </c>
      <c r="BI66">
        <v>1.1000000000000001</v>
      </c>
      <c r="BN66" s="39">
        <f t="shared" si="36"/>
        <v>0</v>
      </c>
      <c r="BO66">
        <v>20</v>
      </c>
      <c r="BP66">
        <f t="shared" ref="BP66:BP129" si="44">BE66+BH66+BK66</f>
        <v>9.3699999999999992</v>
      </c>
      <c r="BQ66">
        <f t="shared" ref="BQ66:BQ129" si="45">BF66+BI66+BL66</f>
        <v>45.800000000000004</v>
      </c>
      <c r="BR66">
        <f t="shared" ref="BR66:BR129" si="46">BO66*BP66</f>
        <v>187.39999999999998</v>
      </c>
      <c r="BS66">
        <v>532</v>
      </c>
      <c r="BT66" t="s">
        <v>505</v>
      </c>
      <c r="BU66" t="s">
        <v>961</v>
      </c>
      <c r="BV66" t="s">
        <v>483</v>
      </c>
      <c r="BY66">
        <f>_xlfn.IFNA(VLOOKUP(C66,'Sent to psoma'!B:I,7,FALSE),0)</f>
        <v>5</v>
      </c>
      <c r="BZ66">
        <f t="shared" si="12"/>
        <v>15</v>
      </c>
      <c r="CA66">
        <f t="shared" si="13"/>
        <v>140.54999999999998</v>
      </c>
    </row>
    <row r="67" spans="1:79" x14ac:dyDescent="0.2">
      <c r="A67">
        <v>849</v>
      </c>
      <c r="B67" t="s">
        <v>8</v>
      </c>
      <c r="C67" t="s">
        <v>665</v>
      </c>
      <c r="D67" t="s">
        <v>31</v>
      </c>
      <c r="E67">
        <v>17</v>
      </c>
      <c r="F67" s="1">
        <v>42991</v>
      </c>
      <c r="G67" s="1">
        <v>42964</v>
      </c>
      <c r="H67">
        <v>0.47</v>
      </c>
      <c r="I67" t="s">
        <v>6</v>
      </c>
      <c r="J67" t="str">
        <f>VLOOKUP(E67,[1]Tabelle1!$B:$G,5,FALSE)</f>
        <v>Q61K</v>
      </c>
      <c r="K67" t="s">
        <v>1838</v>
      </c>
      <c r="L67">
        <v>1287.8806200367201</v>
      </c>
      <c r="M67" t="s">
        <v>7</v>
      </c>
      <c r="N67">
        <v>15</v>
      </c>
      <c r="O67">
        <f>VLOOKUP(subset1!$D3,samples!$D$2:$R$870,4,FALSE)</f>
        <v>8</v>
      </c>
      <c r="P67" t="s">
        <v>451</v>
      </c>
      <c r="Q67">
        <f t="shared" ref="Q67:Q80" si="47">F67-G67</f>
        <v>27</v>
      </c>
      <c r="R67" t="s">
        <v>665</v>
      </c>
      <c r="S67">
        <f>VLOOKUP(subset1!$D3,samples!$D$2:$ZZ$870,16,FALSE)</f>
        <v>0</v>
      </c>
      <c r="T67" t="s">
        <v>297</v>
      </c>
      <c r="V67" s="1">
        <v>44319</v>
      </c>
      <c r="W67" t="s">
        <v>454</v>
      </c>
      <c r="X67">
        <v>533</v>
      </c>
      <c r="Y67">
        <v>4</v>
      </c>
      <c r="Z67">
        <f t="shared" si="37"/>
        <v>0</v>
      </c>
      <c r="AA67" t="s">
        <v>811</v>
      </c>
      <c r="AB67">
        <v>170</v>
      </c>
      <c r="AC67" s="17">
        <v>1327.49</v>
      </c>
      <c r="AD67">
        <v>322</v>
      </c>
      <c r="AE67">
        <v>26.33</v>
      </c>
      <c r="AF67">
        <v>528</v>
      </c>
      <c r="AG67">
        <v>24.84</v>
      </c>
      <c r="AI67" s="2">
        <v>50</v>
      </c>
      <c r="AJ67" s="46">
        <f t="shared" si="38"/>
        <v>1378.6599999999999</v>
      </c>
      <c r="AK67" s="46">
        <f t="shared" si="39"/>
        <v>68.933000000000007</v>
      </c>
      <c r="AL67" s="26">
        <f t="shared" si="40"/>
        <v>17.233250000000002</v>
      </c>
      <c r="AM67">
        <v>532</v>
      </c>
      <c r="AN67" t="s">
        <v>505</v>
      </c>
      <c r="AO67" t="s">
        <v>658</v>
      </c>
      <c r="AP67" t="s">
        <v>260</v>
      </c>
      <c r="AR67" s="20">
        <f t="shared" si="41"/>
        <v>15</v>
      </c>
      <c r="AS67" s="20">
        <f t="shared" si="42"/>
        <v>10.880129981286176</v>
      </c>
      <c r="AT67" s="20">
        <f t="shared" si="43"/>
        <v>39.119870018713826</v>
      </c>
      <c r="AU67">
        <v>5</v>
      </c>
      <c r="AV67" s="1">
        <v>44361</v>
      </c>
      <c r="AX67" s="21" t="s">
        <v>886</v>
      </c>
      <c r="AZ67">
        <v>4</v>
      </c>
      <c r="BA67" t="s">
        <v>454</v>
      </c>
      <c r="BB67">
        <v>5</v>
      </c>
      <c r="BC67" t="s">
        <v>1175</v>
      </c>
      <c r="BD67">
        <v>303</v>
      </c>
      <c r="BE67">
        <v>8.81</v>
      </c>
      <c r="BF67">
        <v>44.1</v>
      </c>
      <c r="BG67">
        <v>460</v>
      </c>
      <c r="BH67">
        <v>0.25</v>
      </c>
      <c r="BI67">
        <v>0.8</v>
      </c>
      <c r="BN67" s="39">
        <f t="shared" si="36"/>
        <v>0</v>
      </c>
      <c r="BO67">
        <v>20</v>
      </c>
      <c r="BP67">
        <f t="shared" si="44"/>
        <v>9.06</v>
      </c>
      <c r="BQ67">
        <f t="shared" si="45"/>
        <v>44.9</v>
      </c>
      <c r="BR67">
        <f t="shared" si="46"/>
        <v>181.20000000000002</v>
      </c>
      <c r="BS67">
        <v>532</v>
      </c>
      <c r="BT67" t="s">
        <v>505</v>
      </c>
      <c r="BU67" t="s">
        <v>961</v>
      </c>
      <c r="BV67" t="s">
        <v>484</v>
      </c>
      <c r="BY67">
        <f>_xlfn.IFNA(VLOOKUP(C67,'Sent to psoma'!B:I,7,FALSE),0)</f>
        <v>5</v>
      </c>
      <c r="BZ67">
        <f t="shared" ref="BZ67:BZ130" si="48">BO67-BY67</f>
        <v>15</v>
      </c>
      <c r="CA67">
        <f t="shared" ref="CA67:CA130" si="49">BZ67*BP67</f>
        <v>135.9</v>
      </c>
    </row>
    <row r="68" spans="1:79" x14ac:dyDescent="0.2">
      <c r="A68">
        <v>849</v>
      </c>
      <c r="B68" t="s">
        <v>9</v>
      </c>
      <c r="C68" t="s">
        <v>666</v>
      </c>
      <c r="D68" t="s">
        <v>32</v>
      </c>
      <c r="E68">
        <v>17</v>
      </c>
      <c r="F68" s="1">
        <v>43012</v>
      </c>
      <c r="G68" s="1">
        <v>42964</v>
      </c>
      <c r="H68">
        <v>0.47</v>
      </c>
      <c r="I68" t="s">
        <v>6</v>
      </c>
      <c r="J68" t="str">
        <f>VLOOKUP(E68,[1]Tabelle1!$B:$G,5,FALSE)</f>
        <v>Q61K</v>
      </c>
      <c r="K68" t="s">
        <v>1838</v>
      </c>
      <c r="L68">
        <v>1287.8806200367201</v>
      </c>
      <c r="M68" t="s">
        <v>7</v>
      </c>
      <c r="N68">
        <v>15</v>
      </c>
      <c r="O68">
        <f>VLOOKUP(subset1!$D4,samples!$D$2:$R$870,4,FALSE)</f>
        <v>4</v>
      </c>
      <c r="P68" t="s">
        <v>452</v>
      </c>
      <c r="Q68">
        <f t="shared" si="47"/>
        <v>48</v>
      </c>
      <c r="R68" t="s">
        <v>666</v>
      </c>
      <c r="S68">
        <f>VLOOKUP(subset1!$D4,samples!$D$2:$ZZ$870,16,FALSE)</f>
        <v>0</v>
      </c>
      <c r="T68" t="s">
        <v>297</v>
      </c>
      <c r="V68" s="1">
        <v>44319</v>
      </c>
      <c r="W68" t="s">
        <v>454</v>
      </c>
      <c r="X68">
        <v>533</v>
      </c>
      <c r="Y68">
        <v>4.2</v>
      </c>
      <c r="Z68">
        <f t="shared" si="37"/>
        <v>0.79999999999999982</v>
      </c>
      <c r="AA68" t="s">
        <v>811</v>
      </c>
      <c r="AB68">
        <v>173</v>
      </c>
      <c r="AC68">
        <v>613.79999999999995</v>
      </c>
      <c r="AD68">
        <v>321</v>
      </c>
      <c r="AE68">
        <v>34.64</v>
      </c>
      <c r="AF68">
        <v>565</v>
      </c>
      <c r="AG68">
        <v>20.440000000000001</v>
      </c>
      <c r="AH68" t="s">
        <v>812</v>
      </c>
      <c r="AI68" s="2">
        <v>50</v>
      </c>
      <c r="AJ68" s="46">
        <f t="shared" si="38"/>
        <v>668.88</v>
      </c>
      <c r="AK68" s="46">
        <f t="shared" si="39"/>
        <v>33.444000000000003</v>
      </c>
      <c r="AL68" s="26">
        <f t="shared" si="40"/>
        <v>7.9628571428571435</v>
      </c>
      <c r="AM68">
        <v>532</v>
      </c>
      <c r="AN68" t="s">
        <v>505</v>
      </c>
      <c r="AO68" t="s">
        <v>658</v>
      </c>
      <c r="AP68" t="s">
        <v>261</v>
      </c>
      <c r="AR68" s="20">
        <f t="shared" si="41"/>
        <v>15</v>
      </c>
      <c r="AS68" s="20">
        <f t="shared" si="42"/>
        <v>22.42554718335127</v>
      </c>
      <c r="AT68" s="20">
        <f t="shared" si="43"/>
        <v>27.57445281664873</v>
      </c>
      <c r="AU68">
        <v>5</v>
      </c>
      <c r="AV68" s="1">
        <v>44361</v>
      </c>
      <c r="AX68" s="21" t="s">
        <v>887</v>
      </c>
      <c r="AZ68">
        <v>4</v>
      </c>
      <c r="BA68" t="s">
        <v>454</v>
      </c>
      <c r="BB68">
        <v>5</v>
      </c>
      <c r="BC68" t="s">
        <v>1175</v>
      </c>
      <c r="BD68">
        <v>301</v>
      </c>
      <c r="BE68">
        <v>7.92</v>
      </c>
      <c r="BF68">
        <v>39.9</v>
      </c>
      <c r="BG68">
        <v>453</v>
      </c>
      <c r="BH68">
        <v>0.44</v>
      </c>
      <c r="BI68">
        <v>1.5</v>
      </c>
      <c r="BN68" s="39">
        <f t="shared" si="36"/>
        <v>0</v>
      </c>
      <c r="BO68">
        <v>20</v>
      </c>
      <c r="BP68">
        <f t="shared" si="44"/>
        <v>8.36</v>
      </c>
      <c r="BQ68">
        <f t="shared" si="45"/>
        <v>41.4</v>
      </c>
      <c r="BR68">
        <f t="shared" si="46"/>
        <v>167.2</v>
      </c>
      <c r="BS68">
        <v>532</v>
      </c>
      <c r="BT68" t="s">
        <v>505</v>
      </c>
      <c r="BU68" t="s">
        <v>961</v>
      </c>
      <c r="BV68" t="s">
        <v>472</v>
      </c>
      <c r="BY68">
        <f>_xlfn.IFNA(VLOOKUP(C68,'Sent to psoma'!B:I,7,FALSE),0)</f>
        <v>5</v>
      </c>
      <c r="BZ68">
        <f t="shared" si="48"/>
        <v>15</v>
      </c>
      <c r="CA68">
        <f t="shared" si="49"/>
        <v>125.39999999999999</v>
      </c>
    </row>
    <row r="69" spans="1:79" x14ac:dyDescent="0.2">
      <c r="A69">
        <v>849</v>
      </c>
      <c r="B69" t="s">
        <v>10</v>
      </c>
      <c r="C69" t="s">
        <v>667</v>
      </c>
      <c r="D69" t="s">
        <v>33</v>
      </c>
      <c r="E69">
        <v>17</v>
      </c>
      <c r="F69" s="1">
        <v>43069</v>
      </c>
      <c r="G69" s="1">
        <v>42964</v>
      </c>
      <c r="H69">
        <v>0.47</v>
      </c>
      <c r="I69" t="s">
        <v>6</v>
      </c>
      <c r="J69" t="str">
        <f>VLOOKUP(E69,[1]Tabelle1!$B:$G,5,FALSE)</f>
        <v>Q61K</v>
      </c>
      <c r="K69" t="s">
        <v>1838</v>
      </c>
      <c r="L69">
        <v>1287.8806200367201</v>
      </c>
      <c r="M69" t="s">
        <v>7</v>
      </c>
      <c r="N69">
        <v>15</v>
      </c>
      <c r="O69">
        <f>VLOOKUP(subset1!$D5,samples!$D$2:$R$870,4,FALSE)</f>
        <v>9</v>
      </c>
      <c r="P69" t="s">
        <v>453</v>
      </c>
      <c r="Q69">
        <f t="shared" si="47"/>
        <v>105</v>
      </c>
      <c r="R69" t="s">
        <v>667</v>
      </c>
      <c r="S69">
        <f>VLOOKUP(subset1!$D5,samples!$D$2:$ZZ$870,16,FALSE)</f>
        <v>0</v>
      </c>
      <c r="T69" t="s">
        <v>297</v>
      </c>
      <c r="V69" s="1">
        <v>44319</v>
      </c>
      <c r="W69" t="s">
        <v>454</v>
      </c>
      <c r="X69">
        <v>533</v>
      </c>
      <c r="Y69">
        <v>3.2</v>
      </c>
      <c r="Z69">
        <f t="shared" si="37"/>
        <v>0.79999999999999982</v>
      </c>
      <c r="AA69" t="s">
        <v>811</v>
      </c>
      <c r="AB69">
        <v>173</v>
      </c>
      <c r="AC69">
        <v>405.38</v>
      </c>
      <c r="AD69">
        <v>333</v>
      </c>
      <c r="AE69">
        <v>29.96</v>
      </c>
      <c r="AF69">
        <v>554</v>
      </c>
      <c r="AG69">
        <v>13.01</v>
      </c>
      <c r="AI69" s="2">
        <v>50</v>
      </c>
      <c r="AJ69" s="46">
        <f t="shared" si="38"/>
        <v>448.34999999999997</v>
      </c>
      <c r="AK69" s="46">
        <f t="shared" si="39"/>
        <v>22.4175</v>
      </c>
      <c r="AL69" s="26">
        <f t="shared" si="40"/>
        <v>7.0054687499999995</v>
      </c>
      <c r="AM69">
        <v>532</v>
      </c>
      <c r="AN69" t="s">
        <v>505</v>
      </c>
      <c r="AO69" t="s">
        <v>658</v>
      </c>
      <c r="AP69" t="s">
        <v>262</v>
      </c>
      <c r="AR69" s="20">
        <f t="shared" si="41"/>
        <v>15</v>
      </c>
      <c r="AS69" s="20">
        <f t="shared" si="42"/>
        <v>33.456005352960858</v>
      </c>
      <c r="AT69" s="20">
        <f t="shared" si="43"/>
        <v>16.543994647039142</v>
      </c>
      <c r="AU69">
        <v>5</v>
      </c>
      <c r="AV69" s="1">
        <v>44361</v>
      </c>
      <c r="AX69" s="21" t="s">
        <v>888</v>
      </c>
      <c r="AZ69">
        <v>4</v>
      </c>
      <c r="BA69" t="s">
        <v>454</v>
      </c>
      <c r="BB69">
        <v>5</v>
      </c>
      <c r="BC69" t="s">
        <v>1175</v>
      </c>
      <c r="BD69">
        <v>300</v>
      </c>
      <c r="BE69">
        <v>6.67</v>
      </c>
      <c r="BF69">
        <v>33.700000000000003</v>
      </c>
      <c r="BG69">
        <v>459</v>
      </c>
      <c r="BH69">
        <v>0.55000000000000004</v>
      </c>
      <c r="BI69">
        <v>1.8</v>
      </c>
      <c r="BJ69">
        <v>654</v>
      </c>
      <c r="BK69">
        <v>7.0000000000000007E-2</v>
      </c>
      <c r="BL69">
        <v>0.2</v>
      </c>
      <c r="BN69" s="39">
        <f t="shared" si="36"/>
        <v>0</v>
      </c>
      <c r="BO69">
        <v>20</v>
      </c>
      <c r="BP69">
        <f t="shared" si="44"/>
        <v>7.29</v>
      </c>
      <c r="BQ69">
        <f t="shared" si="45"/>
        <v>35.700000000000003</v>
      </c>
      <c r="BR69">
        <f t="shared" si="46"/>
        <v>145.80000000000001</v>
      </c>
      <c r="BS69">
        <v>532</v>
      </c>
      <c r="BT69" t="s">
        <v>505</v>
      </c>
      <c r="BU69" t="s">
        <v>961</v>
      </c>
      <c r="BV69" t="s">
        <v>485</v>
      </c>
      <c r="BY69">
        <f>_xlfn.IFNA(VLOOKUP(C69,'Sent to psoma'!B:I,7,FALSE),0)</f>
        <v>5</v>
      </c>
      <c r="BZ69">
        <f t="shared" si="48"/>
        <v>15</v>
      </c>
      <c r="CA69">
        <f t="shared" si="49"/>
        <v>109.35</v>
      </c>
    </row>
    <row r="70" spans="1:79" x14ac:dyDescent="0.2">
      <c r="A70">
        <v>849</v>
      </c>
      <c r="B70" t="s">
        <v>11</v>
      </c>
      <c r="C70" t="s">
        <v>668</v>
      </c>
      <c r="D70" t="s">
        <v>34</v>
      </c>
      <c r="E70">
        <v>17</v>
      </c>
      <c r="F70" s="1">
        <v>43129</v>
      </c>
      <c r="G70" s="1">
        <v>42964</v>
      </c>
      <c r="H70">
        <v>0.47</v>
      </c>
      <c r="I70" t="s">
        <v>6</v>
      </c>
      <c r="J70" t="str">
        <f>VLOOKUP(E70,[1]Tabelle1!$B:$G,5,FALSE)</f>
        <v>Q61K</v>
      </c>
      <c r="K70" t="s">
        <v>1838</v>
      </c>
      <c r="L70">
        <v>1287.8806200367201</v>
      </c>
      <c r="M70" t="s">
        <v>7</v>
      </c>
      <c r="N70">
        <v>15</v>
      </c>
      <c r="O70">
        <f>VLOOKUP(subset1!$D6,samples!$D$2:$R$870,4,FALSE)</f>
        <v>13</v>
      </c>
      <c r="P70" t="str">
        <f>VLOOKUP(subset1!$D6,samples!$D$2:$R$870,7,FALSE)</f>
        <v>G1,2,3</v>
      </c>
      <c r="Q70">
        <f t="shared" si="47"/>
        <v>165</v>
      </c>
      <c r="R70" t="s">
        <v>668</v>
      </c>
      <c r="S70">
        <f>VLOOKUP(subset1!$D6,samples!$D$2:$ZZ$870,16,FALSE)</f>
        <v>0</v>
      </c>
      <c r="T70" t="s">
        <v>297</v>
      </c>
      <c r="V70" s="1">
        <v>44319</v>
      </c>
      <c r="W70" t="s">
        <v>454</v>
      </c>
      <c r="X70">
        <v>533</v>
      </c>
      <c r="Y70">
        <v>4</v>
      </c>
      <c r="Z70">
        <f t="shared" si="37"/>
        <v>0</v>
      </c>
      <c r="AA70" t="s">
        <v>811</v>
      </c>
      <c r="AB70">
        <v>172</v>
      </c>
      <c r="AC70" s="17">
        <v>1333.4</v>
      </c>
      <c r="AD70">
        <v>331</v>
      </c>
      <c r="AE70">
        <v>171.77</v>
      </c>
      <c r="AF70">
        <v>536</v>
      </c>
      <c r="AG70">
        <v>63.12</v>
      </c>
      <c r="AI70" s="2">
        <v>50</v>
      </c>
      <c r="AJ70" s="46">
        <f t="shared" si="38"/>
        <v>1568.29</v>
      </c>
      <c r="AK70" s="46">
        <f t="shared" si="39"/>
        <v>78.414500000000004</v>
      </c>
      <c r="AL70" s="26">
        <f t="shared" si="40"/>
        <v>19.603625000000001</v>
      </c>
      <c r="AM70">
        <v>532</v>
      </c>
      <c r="AN70" t="s">
        <v>505</v>
      </c>
      <c r="AO70" t="s">
        <v>658</v>
      </c>
      <c r="AP70" t="s">
        <v>263</v>
      </c>
      <c r="AR70" s="20">
        <f t="shared" si="41"/>
        <v>15</v>
      </c>
      <c r="AS70" s="20">
        <f t="shared" si="42"/>
        <v>9.5645575754484184</v>
      </c>
      <c r="AT70" s="20">
        <f t="shared" si="43"/>
        <v>40.435442424551582</v>
      </c>
      <c r="AU70">
        <v>5</v>
      </c>
      <c r="AV70" s="1">
        <v>44361</v>
      </c>
      <c r="AX70" s="21" t="s">
        <v>889</v>
      </c>
      <c r="AZ70">
        <v>4</v>
      </c>
      <c r="BA70" t="s">
        <v>454</v>
      </c>
      <c r="BB70">
        <v>5</v>
      </c>
      <c r="BC70" t="s">
        <v>1175</v>
      </c>
      <c r="BD70">
        <v>297</v>
      </c>
      <c r="BE70">
        <v>5.96</v>
      </c>
      <c r="BF70">
        <v>30.4</v>
      </c>
      <c r="BG70">
        <v>459</v>
      </c>
      <c r="BH70">
        <v>0.41</v>
      </c>
      <c r="BI70">
        <v>1.4</v>
      </c>
      <c r="BN70" s="39">
        <f t="shared" si="36"/>
        <v>0</v>
      </c>
      <c r="BO70">
        <v>20</v>
      </c>
      <c r="BP70">
        <f t="shared" si="44"/>
        <v>6.37</v>
      </c>
      <c r="BQ70">
        <f t="shared" si="45"/>
        <v>31.799999999999997</v>
      </c>
      <c r="BR70">
        <f t="shared" si="46"/>
        <v>127.4</v>
      </c>
      <c r="BS70">
        <v>532</v>
      </c>
      <c r="BT70" t="s">
        <v>505</v>
      </c>
      <c r="BU70" t="s">
        <v>961</v>
      </c>
      <c r="BV70" t="s">
        <v>486</v>
      </c>
      <c r="BY70">
        <f>_xlfn.IFNA(VLOOKUP(C70,'Sent to psoma'!B:I,7,FALSE),0)</f>
        <v>5</v>
      </c>
      <c r="BZ70">
        <f t="shared" si="48"/>
        <v>15</v>
      </c>
      <c r="CA70">
        <f t="shared" si="49"/>
        <v>95.55</v>
      </c>
    </row>
    <row r="71" spans="1:79" x14ac:dyDescent="0.2">
      <c r="A71">
        <v>849</v>
      </c>
      <c r="B71" t="s">
        <v>12</v>
      </c>
      <c r="C71" t="s">
        <v>669</v>
      </c>
      <c r="D71" t="s">
        <v>35</v>
      </c>
      <c r="E71">
        <v>17</v>
      </c>
      <c r="F71" s="1">
        <v>43185</v>
      </c>
      <c r="G71" s="1">
        <v>42964</v>
      </c>
      <c r="H71">
        <v>0.47</v>
      </c>
      <c r="I71" t="s">
        <v>6</v>
      </c>
      <c r="J71" t="str">
        <f>VLOOKUP(E71,[1]Tabelle1!$B:$G,5,FALSE)</f>
        <v>Q61K</v>
      </c>
      <c r="K71" t="s">
        <v>1838</v>
      </c>
      <c r="L71">
        <v>1287.8806200367201</v>
      </c>
      <c r="M71" t="s">
        <v>7</v>
      </c>
      <c r="N71">
        <v>15</v>
      </c>
      <c r="O71">
        <f>VLOOKUP(subset1!$D7,samples!$D$2:$R$870,4,FALSE)</f>
        <v>16</v>
      </c>
      <c r="P71" t="str">
        <f>VLOOKUP(subset1!$D7,samples!$D$2:$R$870,7,FALSE)</f>
        <v>F1,2,3</v>
      </c>
      <c r="Q71">
        <f t="shared" si="47"/>
        <v>221</v>
      </c>
      <c r="R71" t="s">
        <v>669</v>
      </c>
      <c r="S71">
        <f>VLOOKUP(subset1!$D7,samples!$D$2:$ZZ$870,16,FALSE)</f>
        <v>0</v>
      </c>
      <c r="T71" t="s">
        <v>297</v>
      </c>
      <c r="V71" s="1">
        <v>44319</v>
      </c>
      <c r="W71" t="s">
        <v>454</v>
      </c>
      <c r="X71">
        <v>533</v>
      </c>
      <c r="Y71">
        <v>4</v>
      </c>
      <c r="Z71">
        <f t="shared" si="37"/>
        <v>0</v>
      </c>
      <c r="AA71" t="s">
        <v>811</v>
      </c>
      <c r="AB71">
        <v>175</v>
      </c>
      <c r="AC71">
        <v>754.37</v>
      </c>
      <c r="AD71">
        <v>366</v>
      </c>
      <c r="AE71">
        <v>88.34</v>
      </c>
      <c r="AF71">
        <v>558</v>
      </c>
      <c r="AG71">
        <v>31.77</v>
      </c>
      <c r="AI71" s="2">
        <v>50</v>
      </c>
      <c r="AJ71" s="46">
        <f t="shared" si="38"/>
        <v>874.48</v>
      </c>
      <c r="AK71" s="46">
        <f t="shared" si="39"/>
        <v>43.723999999999997</v>
      </c>
      <c r="AL71" s="26">
        <f t="shared" si="40"/>
        <v>10.930999999999999</v>
      </c>
      <c r="AM71">
        <v>532</v>
      </c>
      <c r="AN71" t="s">
        <v>505</v>
      </c>
      <c r="AO71" t="s">
        <v>658</v>
      </c>
      <c r="AP71" t="s">
        <v>474</v>
      </c>
      <c r="AR71" s="20">
        <f t="shared" si="41"/>
        <v>15</v>
      </c>
      <c r="AS71" s="20">
        <f t="shared" si="42"/>
        <v>17.153050955996708</v>
      </c>
      <c r="AT71" s="20">
        <f t="shared" si="43"/>
        <v>32.846949044003296</v>
      </c>
      <c r="AU71">
        <v>5</v>
      </c>
      <c r="AV71" s="1">
        <v>44361</v>
      </c>
      <c r="AX71" s="21" t="s">
        <v>545</v>
      </c>
      <c r="AZ71">
        <v>4</v>
      </c>
      <c r="BA71" t="s">
        <v>454</v>
      </c>
      <c r="BB71">
        <v>5</v>
      </c>
      <c r="BC71" t="s">
        <v>1175</v>
      </c>
      <c r="BD71">
        <v>295</v>
      </c>
      <c r="BE71">
        <v>4</v>
      </c>
      <c r="BF71">
        <v>20.5</v>
      </c>
      <c r="BG71">
        <v>457</v>
      </c>
      <c r="BH71">
        <v>0.42</v>
      </c>
      <c r="BI71">
        <v>1.4</v>
      </c>
      <c r="BN71" s="39">
        <f t="shared" si="36"/>
        <v>0</v>
      </c>
      <c r="BO71">
        <v>20</v>
      </c>
      <c r="BP71">
        <f t="shared" si="44"/>
        <v>4.42</v>
      </c>
      <c r="BQ71">
        <f t="shared" si="45"/>
        <v>21.9</v>
      </c>
      <c r="BR71">
        <f t="shared" si="46"/>
        <v>88.4</v>
      </c>
      <c r="BS71">
        <v>532</v>
      </c>
      <c r="BT71" t="s">
        <v>505</v>
      </c>
      <c r="BU71" t="s">
        <v>961</v>
      </c>
      <c r="BV71" t="s">
        <v>487</v>
      </c>
      <c r="BY71">
        <f>_xlfn.IFNA(VLOOKUP(C71,'Sent to psoma'!B:I,7,FALSE),0)</f>
        <v>5</v>
      </c>
      <c r="BZ71">
        <f t="shared" si="48"/>
        <v>15</v>
      </c>
      <c r="CA71">
        <f t="shared" si="49"/>
        <v>66.3</v>
      </c>
    </row>
    <row r="72" spans="1:79" x14ac:dyDescent="0.2">
      <c r="A72">
        <v>849</v>
      </c>
      <c r="B72" t="s">
        <v>13</v>
      </c>
      <c r="C72" t="s">
        <v>670</v>
      </c>
      <c r="D72" t="s">
        <v>36</v>
      </c>
      <c r="E72">
        <v>17</v>
      </c>
      <c r="F72" s="1">
        <v>43248</v>
      </c>
      <c r="G72" s="1">
        <v>42964</v>
      </c>
      <c r="H72">
        <v>0.47</v>
      </c>
      <c r="I72" t="s">
        <v>6</v>
      </c>
      <c r="J72" t="str">
        <f>VLOOKUP(E72,[1]Tabelle1!$B:$G,5,FALSE)</f>
        <v>Q61K</v>
      </c>
      <c r="K72" t="s">
        <v>1838</v>
      </c>
      <c r="L72">
        <v>1287.8806200367201</v>
      </c>
      <c r="M72" t="s">
        <v>7</v>
      </c>
      <c r="N72">
        <v>15</v>
      </c>
      <c r="O72">
        <f>VLOOKUP(subset1!$D8,samples!$D$2:$R$870,4,FALSE)</f>
        <v>18</v>
      </c>
      <c r="P72" t="str">
        <f>VLOOKUP(subset1!$D8,samples!$D$2:$R$870,7,FALSE)</f>
        <v>C4,5,6</v>
      </c>
      <c r="Q72">
        <f t="shared" si="47"/>
        <v>284</v>
      </c>
      <c r="R72" t="s">
        <v>670</v>
      </c>
      <c r="S72">
        <f>VLOOKUP(subset1!$D8,samples!$D$2:$ZZ$870,16,FALSE)</f>
        <v>0</v>
      </c>
      <c r="T72" t="s">
        <v>297</v>
      </c>
      <c r="V72" s="1">
        <v>44319</v>
      </c>
      <c r="W72" t="s">
        <v>454</v>
      </c>
      <c r="X72">
        <v>533</v>
      </c>
      <c r="Y72">
        <v>3.2</v>
      </c>
      <c r="Z72">
        <f t="shared" si="37"/>
        <v>0.79999999999999982</v>
      </c>
      <c r="AA72" t="s">
        <v>811</v>
      </c>
      <c r="AB72">
        <v>171</v>
      </c>
      <c r="AC72">
        <v>595.65</v>
      </c>
      <c r="AD72">
        <v>328</v>
      </c>
      <c r="AE72">
        <v>66.25</v>
      </c>
      <c r="AF72">
        <v>550</v>
      </c>
      <c r="AG72">
        <v>24.11</v>
      </c>
      <c r="AI72" s="2">
        <v>50</v>
      </c>
      <c r="AJ72" s="46">
        <f t="shared" si="38"/>
        <v>686.01</v>
      </c>
      <c r="AK72" s="46">
        <f t="shared" si="39"/>
        <v>34.3005</v>
      </c>
      <c r="AL72" s="26">
        <f t="shared" si="40"/>
        <v>10.71890625</v>
      </c>
      <c r="AM72">
        <v>532</v>
      </c>
      <c r="AN72" t="s">
        <v>505</v>
      </c>
      <c r="AO72" t="s">
        <v>658</v>
      </c>
      <c r="AP72" t="s">
        <v>475</v>
      </c>
      <c r="AR72" s="20">
        <f t="shared" si="41"/>
        <v>15</v>
      </c>
      <c r="AS72" s="20">
        <f t="shared" si="42"/>
        <v>21.865570472733634</v>
      </c>
      <c r="AT72" s="20">
        <f t="shared" si="43"/>
        <v>28.134429527266366</v>
      </c>
      <c r="AU72">
        <v>5</v>
      </c>
      <c r="AV72" s="1">
        <v>44361</v>
      </c>
      <c r="AX72" s="21" t="s">
        <v>890</v>
      </c>
      <c r="AZ72">
        <v>4</v>
      </c>
      <c r="BA72" t="s">
        <v>454</v>
      </c>
      <c r="BB72">
        <v>5</v>
      </c>
      <c r="BC72" t="s">
        <v>1175</v>
      </c>
      <c r="BD72">
        <v>296</v>
      </c>
      <c r="BE72">
        <v>8.06</v>
      </c>
      <c r="BF72">
        <v>41.2</v>
      </c>
      <c r="BG72">
        <v>472</v>
      </c>
      <c r="BH72">
        <v>0.47</v>
      </c>
      <c r="BI72">
        <v>1.5</v>
      </c>
      <c r="BN72" s="39">
        <f t="shared" si="36"/>
        <v>0</v>
      </c>
      <c r="BO72">
        <v>20</v>
      </c>
      <c r="BP72">
        <f t="shared" si="44"/>
        <v>8.5300000000000011</v>
      </c>
      <c r="BQ72">
        <f t="shared" si="45"/>
        <v>42.7</v>
      </c>
      <c r="BR72">
        <f t="shared" si="46"/>
        <v>170.60000000000002</v>
      </c>
      <c r="BS72">
        <v>532</v>
      </c>
      <c r="BT72" t="s">
        <v>505</v>
      </c>
      <c r="BU72" t="s">
        <v>961</v>
      </c>
      <c r="BV72" t="s">
        <v>488</v>
      </c>
      <c r="BY72">
        <f>_xlfn.IFNA(VLOOKUP(C72,'Sent to psoma'!B:I,7,FALSE),0)</f>
        <v>5</v>
      </c>
      <c r="BZ72">
        <f t="shared" si="48"/>
        <v>15</v>
      </c>
      <c r="CA72">
        <f t="shared" si="49"/>
        <v>127.95000000000002</v>
      </c>
    </row>
    <row r="73" spans="1:79" x14ac:dyDescent="0.2">
      <c r="A73">
        <v>849</v>
      </c>
      <c r="B73" t="s">
        <v>14</v>
      </c>
      <c r="C73" t="s">
        <v>671</v>
      </c>
      <c r="D73" t="s">
        <v>37</v>
      </c>
      <c r="E73">
        <v>17</v>
      </c>
      <c r="F73" s="1">
        <v>43304</v>
      </c>
      <c r="G73" s="1">
        <v>42964</v>
      </c>
      <c r="H73">
        <v>0.47</v>
      </c>
      <c r="I73" t="s">
        <v>6</v>
      </c>
      <c r="J73" t="str">
        <f>VLOOKUP(E73,[1]Tabelle1!$B:$G,5,FALSE)</f>
        <v>Q61K</v>
      </c>
      <c r="K73" t="s">
        <v>1838</v>
      </c>
      <c r="L73">
        <v>1287.8806200367201</v>
      </c>
      <c r="M73" t="s">
        <v>7</v>
      </c>
      <c r="N73">
        <v>15</v>
      </c>
      <c r="O73">
        <f>VLOOKUP(subset1!$D9,samples!$D$2:$R$870,4,FALSE)</f>
        <v>20</v>
      </c>
      <c r="P73" t="str">
        <f>VLOOKUP(subset1!$D9,samples!$D$2:$R$870,7,FALSE)</f>
        <v>D1,2,3</v>
      </c>
      <c r="Q73">
        <f t="shared" si="47"/>
        <v>340</v>
      </c>
      <c r="R73" t="s">
        <v>671</v>
      </c>
      <c r="S73">
        <f>VLOOKUP(subset1!$D9,samples!$D$2:$ZZ$870,16,FALSE)</f>
        <v>0</v>
      </c>
      <c r="T73" t="s">
        <v>297</v>
      </c>
      <c r="V73" s="1">
        <v>44319</v>
      </c>
      <c r="W73" t="s">
        <v>454</v>
      </c>
      <c r="X73">
        <v>533</v>
      </c>
      <c r="Y73">
        <v>4</v>
      </c>
      <c r="Z73">
        <f t="shared" si="37"/>
        <v>0</v>
      </c>
      <c r="AA73" t="s">
        <v>811</v>
      </c>
      <c r="AB73">
        <v>172</v>
      </c>
      <c r="AC73">
        <v>475.76</v>
      </c>
      <c r="AD73">
        <v>332</v>
      </c>
      <c r="AE73">
        <v>61.18</v>
      </c>
      <c r="AF73">
        <v>553</v>
      </c>
      <c r="AG73">
        <v>21.86</v>
      </c>
      <c r="AI73" s="2">
        <v>50</v>
      </c>
      <c r="AJ73" s="46">
        <f t="shared" si="38"/>
        <v>558.79999999999995</v>
      </c>
      <c r="AK73" s="46">
        <f t="shared" si="39"/>
        <v>27.939999999999998</v>
      </c>
      <c r="AL73" s="26">
        <f t="shared" si="40"/>
        <v>6.9849999999999994</v>
      </c>
      <c r="AM73">
        <v>532</v>
      </c>
      <c r="AN73" t="s">
        <v>505</v>
      </c>
      <c r="AO73" t="s">
        <v>658</v>
      </c>
      <c r="AP73" t="s">
        <v>476</v>
      </c>
      <c r="AR73" s="20">
        <f t="shared" si="41"/>
        <v>15</v>
      </c>
      <c r="AS73" s="20">
        <f t="shared" si="42"/>
        <v>26.843235504652828</v>
      </c>
      <c r="AT73" s="20">
        <f t="shared" si="43"/>
        <v>23.156764495347172</v>
      </c>
      <c r="AU73">
        <v>5</v>
      </c>
      <c r="AV73" s="1">
        <v>44361</v>
      </c>
      <c r="AX73" s="21" t="s">
        <v>891</v>
      </c>
      <c r="AZ73">
        <v>4</v>
      </c>
      <c r="BA73" t="s">
        <v>454</v>
      </c>
      <c r="BB73">
        <v>5</v>
      </c>
      <c r="BC73" t="s">
        <v>1175</v>
      </c>
      <c r="BD73">
        <v>297</v>
      </c>
      <c r="BE73">
        <v>3.52</v>
      </c>
      <c r="BF73">
        <v>18</v>
      </c>
      <c r="BN73" s="39">
        <f t="shared" si="36"/>
        <v>0</v>
      </c>
      <c r="BO73">
        <v>20</v>
      </c>
      <c r="BP73">
        <f t="shared" si="44"/>
        <v>3.52</v>
      </c>
      <c r="BQ73">
        <f t="shared" si="45"/>
        <v>18</v>
      </c>
      <c r="BR73">
        <f t="shared" si="46"/>
        <v>70.400000000000006</v>
      </c>
      <c r="BS73">
        <v>532</v>
      </c>
      <c r="BT73" t="s">
        <v>505</v>
      </c>
      <c r="BU73" t="s">
        <v>961</v>
      </c>
      <c r="BV73" t="s">
        <v>489</v>
      </c>
      <c r="BY73">
        <f>_xlfn.IFNA(VLOOKUP(C73,'Sent to psoma'!B:I,7,FALSE),0)</f>
        <v>5</v>
      </c>
      <c r="BZ73">
        <f t="shared" si="48"/>
        <v>15</v>
      </c>
      <c r="CA73">
        <f t="shared" si="49"/>
        <v>52.8</v>
      </c>
    </row>
    <row r="74" spans="1:79" x14ac:dyDescent="0.2">
      <c r="A74">
        <v>849</v>
      </c>
      <c r="B74" t="s">
        <v>15</v>
      </c>
      <c r="C74" t="s">
        <v>672</v>
      </c>
      <c r="D74" t="s">
        <v>38</v>
      </c>
      <c r="E74">
        <v>17</v>
      </c>
      <c r="F74" s="1">
        <v>43360</v>
      </c>
      <c r="G74" s="1">
        <v>42964</v>
      </c>
      <c r="H74">
        <v>0.47</v>
      </c>
      <c r="I74" t="s">
        <v>6</v>
      </c>
      <c r="J74" t="str">
        <f>VLOOKUP(E74,[1]Tabelle1!$B:$G,5,FALSE)</f>
        <v>Q61K</v>
      </c>
      <c r="K74" t="s">
        <v>1838</v>
      </c>
      <c r="L74">
        <v>1287.8806200367201</v>
      </c>
      <c r="M74" t="s">
        <v>7</v>
      </c>
      <c r="N74">
        <v>15</v>
      </c>
      <c r="O74">
        <f>VLOOKUP(subset1!$D10,samples!$D$2:$R$870,4,FALSE)</f>
        <v>22</v>
      </c>
      <c r="P74" t="str">
        <f>VLOOKUP(subset1!$D10,samples!$D$2:$R$870,7,FALSE)</f>
        <v>B4,5,6</v>
      </c>
      <c r="Q74">
        <f t="shared" si="47"/>
        <v>396</v>
      </c>
      <c r="R74" t="s">
        <v>672</v>
      </c>
      <c r="S74">
        <f>VLOOKUP(subset1!$D10,samples!$D$2:$ZZ$870,16,FALSE)</f>
        <v>0</v>
      </c>
      <c r="T74" t="s">
        <v>297</v>
      </c>
      <c r="V74" s="1">
        <v>44319</v>
      </c>
      <c r="W74" t="s">
        <v>454</v>
      </c>
      <c r="X74">
        <v>533</v>
      </c>
      <c r="Y74">
        <v>4.2</v>
      </c>
      <c r="Z74">
        <f t="shared" si="37"/>
        <v>0.79999999999999982</v>
      </c>
      <c r="AA74" t="s">
        <v>811</v>
      </c>
      <c r="AB74">
        <v>169</v>
      </c>
      <c r="AC74" s="17">
        <v>1282.44</v>
      </c>
      <c r="AD74">
        <v>351</v>
      </c>
      <c r="AE74">
        <v>174.75</v>
      </c>
      <c r="AF74">
        <v>557</v>
      </c>
      <c r="AG74">
        <v>62.91</v>
      </c>
      <c r="AI74" s="2">
        <v>50</v>
      </c>
      <c r="AJ74" s="46">
        <f t="shared" si="38"/>
        <v>1520.1000000000001</v>
      </c>
      <c r="AK74" s="46">
        <f t="shared" si="39"/>
        <v>76.004999999999995</v>
      </c>
      <c r="AL74" s="26">
        <f t="shared" si="40"/>
        <v>18.096428571428568</v>
      </c>
      <c r="AM74">
        <v>532</v>
      </c>
      <c r="AN74" t="s">
        <v>505</v>
      </c>
      <c r="AO74" t="s">
        <v>658</v>
      </c>
      <c r="AP74" t="s">
        <v>473</v>
      </c>
      <c r="AR74" s="20">
        <f t="shared" si="41"/>
        <v>15</v>
      </c>
      <c r="AS74" s="20">
        <f t="shared" si="42"/>
        <v>9.8677718571146649</v>
      </c>
      <c r="AT74" s="20">
        <f t="shared" si="43"/>
        <v>40.132228142885339</v>
      </c>
      <c r="AU74">
        <v>5</v>
      </c>
      <c r="AV74" s="1">
        <v>44361</v>
      </c>
      <c r="AX74" s="21" t="s">
        <v>892</v>
      </c>
      <c r="AZ74">
        <v>4</v>
      </c>
      <c r="BA74" t="s">
        <v>454</v>
      </c>
      <c r="BB74">
        <v>5</v>
      </c>
      <c r="BC74" t="s">
        <v>1173</v>
      </c>
      <c r="BD74">
        <v>306</v>
      </c>
      <c r="BE74">
        <v>7.81</v>
      </c>
      <c r="BF74">
        <v>38.700000000000003</v>
      </c>
      <c r="BG74">
        <v>476</v>
      </c>
      <c r="BH74">
        <v>0.53</v>
      </c>
      <c r="BI74">
        <v>1.7</v>
      </c>
      <c r="BN74" s="39">
        <f t="shared" si="36"/>
        <v>0</v>
      </c>
      <c r="BO74">
        <v>20</v>
      </c>
      <c r="BP74">
        <f t="shared" si="44"/>
        <v>8.34</v>
      </c>
      <c r="BQ74">
        <f t="shared" si="45"/>
        <v>40.400000000000006</v>
      </c>
      <c r="BR74">
        <f t="shared" si="46"/>
        <v>166.8</v>
      </c>
      <c r="BS74">
        <v>532</v>
      </c>
      <c r="BT74" t="s">
        <v>505</v>
      </c>
      <c r="BU74" t="s">
        <v>961</v>
      </c>
      <c r="BV74" t="s">
        <v>490</v>
      </c>
      <c r="BY74">
        <f>_xlfn.IFNA(VLOOKUP(C74,'Sent to psoma'!B:I,7,FALSE),0)</f>
        <v>5</v>
      </c>
      <c r="BZ74">
        <f t="shared" si="48"/>
        <v>15</v>
      </c>
      <c r="CA74">
        <f t="shared" si="49"/>
        <v>125.1</v>
      </c>
    </row>
    <row r="75" spans="1:79" x14ac:dyDescent="0.2">
      <c r="A75">
        <v>849</v>
      </c>
      <c r="B75" t="s">
        <v>16</v>
      </c>
      <c r="C75" t="s">
        <v>673</v>
      </c>
      <c r="D75" t="s">
        <v>39</v>
      </c>
      <c r="E75">
        <v>17</v>
      </c>
      <c r="F75" s="1">
        <v>43423</v>
      </c>
      <c r="G75" s="1">
        <v>42964</v>
      </c>
      <c r="H75">
        <v>0.47</v>
      </c>
      <c r="I75" t="s">
        <v>6</v>
      </c>
      <c r="J75" t="str">
        <f>VLOOKUP(E75,[1]Tabelle1!$B:$G,5,FALSE)</f>
        <v>Q61K</v>
      </c>
      <c r="K75" t="s">
        <v>1838</v>
      </c>
      <c r="L75">
        <v>1287.8806200367201</v>
      </c>
      <c r="M75" t="s">
        <v>7</v>
      </c>
      <c r="N75">
        <v>15</v>
      </c>
      <c r="O75">
        <f>VLOOKUP(subset1!$D11,samples!$D$2:$R$870,4,FALSE)</f>
        <v>24</v>
      </c>
      <c r="P75" t="str">
        <f>VLOOKUP(subset1!$D11,samples!$D$2:$R$870,7,FALSE)</f>
        <v>G7,8,9</v>
      </c>
      <c r="Q75">
        <f t="shared" si="47"/>
        <v>459</v>
      </c>
      <c r="R75" t="s">
        <v>673</v>
      </c>
      <c r="S75">
        <f>VLOOKUP(subset1!$D11,samples!$D$2:$ZZ$870,16,FALSE)</f>
        <v>0</v>
      </c>
      <c r="T75" t="s">
        <v>297</v>
      </c>
      <c r="V75" s="1">
        <v>44319</v>
      </c>
      <c r="W75" t="s">
        <v>454</v>
      </c>
      <c r="X75">
        <v>533</v>
      </c>
      <c r="Y75">
        <v>4</v>
      </c>
      <c r="Z75">
        <f t="shared" si="37"/>
        <v>0</v>
      </c>
      <c r="AA75" t="s">
        <v>811</v>
      </c>
      <c r="AB75">
        <v>170</v>
      </c>
      <c r="AC75">
        <v>528.29999999999995</v>
      </c>
      <c r="AD75">
        <v>369</v>
      </c>
      <c r="AE75">
        <v>66.44</v>
      </c>
      <c r="AF75">
        <v>559</v>
      </c>
      <c r="AG75">
        <v>25.27</v>
      </c>
      <c r="AI75" s="2">
        <v>50</v>
      </c>
      <c r="AJ75" s="46">
        <f t="shared" si="38"/>
        <v>620.01</v>
      </c>
      <c r="AK75" s="46">
        <f t="shared" si="39"/>
        <v>31.000499999999999</v>
      </c>
      <c r="AL75" s="26">
        <f t="shared" si="40"/>
        <v>7.7501249999999997</v>
      </c>
      <c r="AM75">
        <v>532</v>
      </c>
      <c r="AN75" t="s">
        <v>505</v>
      </c>
      <c r="AO75" t="s">
        <v>658</v>
      </c>
      <c r="AP75" t="s">
        <v>477</v>
      </c>
      <c r="AR75" s="20">
        <f t="shared" si="41"/>
        <v>15</v>
      </c>
      <c r="AS75" s="20">
        <f t="shared" si="42"/>
        <v>24.193158174868149</v>
      </c>
      <c r="AT75" s="20">
        <f t="shared" si="43"/>
        <v>25.806841825131851</v>
      </c>
      <c r="AU75">
        <v>5</v>
      </c>
      <c r="AV75" s="1">
        <v>44361</v>
      </c>
      <c r="AX75" s="21" t="s">
        <v>893</v>
      </c>
      <c r="AZ75">
        <v>4</v>
      </c>
      <c r="BA75" t="s">
        <v>454</v>
      </c>
      <c r="BB75">
        <v>5</v>
      </c>
      <c r="BC75" t="s">
        <v>1173</v>
      </c>
      <c r="BD75">
        <v>305</v>
      </c>
      <c r="BE75">
        <v>1.39</v>
      </c>
      <c r="BF75">
        <v>6.9</v>
      </c>
      <c r="BG75">
        <v>485</v>
      </c>
      <c r="BH75">
        <v>0.28000000000000003</v>
      </c>
      <c r="BI75">
        <v>0.9</v>
      </c>
      <c r="BN75" s="39">
        <f t="shared" si="36"/>
        <v>0</v>
      </c>
      <c r="BO75">
        <v>20</v>
      </c>
      <c r="BP75">
        <f t="shared" si="44"/>
        <v>1.67</v>
      </c>
      <c r="BQ75">
        <f t="shared" si="45"/>
        <v>7.8000000000000007</v>
      </c>
      <c r="BR75">
        <f t="shared" si="46"/>
        <v>33.4</v>
      </c>
      <c r="BS75">
        <v>532</v>
      </c>
      <c r="BT75" t="s">
        <v>505</v>
      </c>
      <c r="BU75" t="s">
        <v>961</v>
      </c>
      <c r="BV75" t="s">
        <v>491</v>
      </c>
      <c r="BY75">
        <f>_xlfn.IFNA(VLOOKUP(C75,'Sent to psoma'!B:I,7,FALSE),0)</f>
        <v>10</v>
      </c>
      <c r="BZ75">
        <f t="shared" si="48"/>
        <v>10</v>
      </c>
      <c r="CA75">
        <f t="shared" si="49"/>
        <v>16.7</v>
      </c>
    </row>
    <row r="76" spans="1:79" x14ac:dyDescent="0.2">
      <c r="A76">
        <v>849</v>
      </c>
      <c r="B76" t="s">
        <v>17</v>
      </c>
      <c r="C76" t="s">
        <v>674</v>
      </c>
      <c r="D76" t="s">
        <v>40</v>
      </c>
      <c r="E76">
        <v>17</v>
      </c>
      <c r="F76" s="1">
        <v>43535</v>
      </c>
      <c r="G76" s="1">
        <v>42964</v>
      </c>
      <c r="H76">
        <v>0.47</v>
      </c>
      <c r="I76" t="s">
        <v>6</v>
      </c>
      <c r="J76" t="str">
        <f>VLOOKUP(E76,[1]Tabelle1!$B:$G,5,FALSE)</f>
        <v>Q61K</v>
      </c>
      <c r="K76" t="s">
        <v>1838</v>
      </c>
      <c r="L76">
        <v>1287.8806200367201</v>
      </c>
      <c r="M76" t="s">
        <v>7</v>
      </c>
      <c r="N76">
        <v>15</v>
      </c>
      <c r="O76">
        <f>VLOOKUP(subset1!$D12,samples!$D$2:$R$870,4,FALSE)</f>
        <v>5</v>
      </c>
      <c r="P76" t="str">
        <f>VLOOKUP(subset1!$D12,samples!$D$2:$R$870,7,FALSE)</f>
        <v>I1,2,3</v>
      </c>
      <c r="Q76">
        <f t="shared" si="47"/>
        <v>571</v>
      </c>
      <c r="R76" t="s">
        <v>674</v>
      </c>
      <c r="S76">
        <f>VLOOKUP(subset1!$D12,samples!$D$2:$ZZ$870,16,FALSE)</f>
        <v>0</v>
      </c>
      <c r="T76" t="s">
        <v>297</v>
      </c>
      <c r="V76" s="1">
        <v>44319</v>
      </c>
      <c r="W76" t="s">
        <v>454</v>
      </c>
      <c r="X76">
        <v>533</v>
      </c>
      <c r="Y76">
        <v>4</v>
      </c>
      <c r="Z76">
        <f t="shared" si="37"/>
        <v>0</v>
      </c>
      <c r="AA76" t="s">
        <v>811</v>
      </c>
      <c r="AB76">
        <v>173</v>
      </c>
      <c r="AC76">
        <v>377.96</v>
      </c>
      <c r="AD76">
        <v>392</v>
      </c>
      <c r="AE76">
        <v>52.15</v>
      </c>
      <c r="AF76">
        <v>547</v>
      </c>
      <c r="AG76">
        <v>21.55</v>
      </c>
      <c r="AI76" s="2">
        <v>50</v>
      </c>
      <c r="AJ76" s="46">
        <f t="shared" si="38"/>
        <v>451.65999999999997</v>
      </c>
      <c r="AK76" s="46">
        <f t="shared" si="39"/>
        <v>22.582999999999998</v>
      </c>
      <c r="AL76" s="26">
        <f t="shared" si="40"/>
        <v>5.6457499999999996</v>
      </c>
      <c r="AM76">
        <v>532</v>
      </c>
      <c r="AN76" t="s">
        <v>505</v>
      </c>
      <c r="AO76" t="s">
        <v>658</v>
      </c>
      <c r="AP76" t="s">
        <v>8</v>
      </c>
      <c r="AR76" s="20">
        <f t="shared" si="41"/>
        <v>15</v>
      </c>
      <c r="AS76" s="20">
        <f t="shared" si="42"/>
        <v>33.210822299960149</v>
      </c>
      <c r="AT76" s="20">
        <f t="shared" si="43"/>
        <v>16.789177700039851</v>
      </c>
      <c r="AU76">
        <v>5</v>
      </c>
      <c r="AV76" s="1">
        <v>44361</v>
      </c>
      <c r="AX76" s="21" t="s">
        <v>894</v>
      </c>
      <c r="AZ76">
        <v>4</v>
      </c>
      <c r="BA76" t="s">
        <v>454</v>
      </c>
      <c r="BB76">
        <v>5</v>
      </c>
      <c r="BC76" t="s">
        <v>1173</v>
      </c>
      <c r="BD76">
        <v>303</v>
      </c>
      <c r="BE76">
        <v>10.19</v>
      </c>
      <c r="BF76">
        <v>50.9</v>
      </c>
      <c r="BG76">
        <v>471</v>
      </c>
      <c r="BH76">
        <v>0.61</v>
      </c>
      <c r="BI76">
        <v>2</v>
      </c>
      <c r="BN76" s="39">
        <f t="shared" si="36"/>
        <v>0</v>
      </c>
      <c r="BO76">
        <v>20</v>
      </c>
      <c r="BP76">
        <f t="shared" si="44"/>
        <v>10.799999999999999</v>
      </c>
      <c r="BQ76">
        <f t="shared" si="45"/>
        <v>52.9</v>
      </c>
      <c r="BR76">
        <f t="shared" si="46"/>
        <v>215.99999999999997</v>
      </c>
      <c r="BS76">
        <v>532</v>
      </c>
      <c r="BT76" t="s">
        <v>505</v>
      </c>
      <c r="BU76" t="s">
        <v>961</v>
      </c>
      <c r="BV76" t="s">
        <v>492</v>
      </c>
      <c r="BY76">
        <f>_xlfn.IFNA(VLOOKUP(C76,'Sent to psoma'!B:I,7,FALSE),0)</f>
        <v>5</v>
      </c>
      <c r="BZ76">
        <f t="shared" si="48"/>
        <v>15</v>
      </c>
      <c r="CA76">
        <f t="shared" si="49"/>
        <v>161.99999999999997</v>
      </c>
    </row>
    <row r="77" spans="1:79" x14ac:dyDescent="0.2">
      <c r="A77">
        <v>849</v>
      </c>
      <c r="B77" t="s">
        <v>18</v>
      </c>
      <c r="C77" t="s">
        <v>675</v>
      </c>
      <c r="D77" t="s">
        <v>41</v>
      </c>
      <c r="E77">
        <v>17</v>
      </c>
      <c r="F77" s="1">
        <v>43754</v>
      </c>
      <c r="G77" s="1">
        <v>42964</v>
      </c>
      <c r="H77">
        <v>0.47</v>
      </c>
      <c r="I77" t="s">
        <v>6</v>
      </c>
      <c r="J77" t="str">
        <f>VLOOKUP(E77,[1]Tabelle1!$B:$G,5,FALSE)</f>
        <v>Q61K</v>
      </c>
      <c r="K77" t="s">
        <v>1838</v>
      </c>
      <c r="L77">
        <v>1287.8806200367201</v>
      </c>
      <c r="M77" t="s">
        <v>7</v>
      </c>
      <c r="N77">
        <v>15</v>
      </c>
      <c r="O77">
        <f>VLOOKUP(subset1!$D13,samples!$D$2:$R$870,4,FALSE)</f>
        <v>9</v>
      </c>
      <c r="P77" t="str">
        <f>VLOOKUP(subset1!$D13,samples!$D$2:$R$870,7,FALSE)</f>
        <v>D1,2,3</v>
      </c>
      <c r="Q77">
        <f t="shared" si="47"/>
        <v>790</v>
      </c>
      <c r="R77" t="s">
        <v>675</v>
      </c>
      <c r="S77">
        <f>VLOOKUP(subset1!$D13,samples!$D$2:$ZZ$870,16,FALSE)</f>
        <v>0</v>
      </c>
      <c r="T77" t="s">
        <v>297</v>
      </c>
      <c r="V77" s="1">
        <v>44319</v>
      </c>
      <c r="W77" t="s">
        <v>454</v>
      </c>
      <c r="X77">
        <v>533</v>
      </c>
      <c r="Y77">
        <v>4.2</v>
      </c>
      <c r="Z77">
        <f t="shared" si="37"/>
        <v>0.79999999999999982</v>
      </c>
      <c r="AA77" t="s">
        <v>813</v>
      </c>
      <c r="AB77">
        <v>167</v>
      </c>
      <c r="AC77" s="17">
        <v>1323.95</v>
      </c>
      <c r="AD77">
        <v>313</v>
      </c>
      <c r="AE77">
        <v>90.73</v>
      </c>
      <c r="AF77">
        <v>464</v>
      </c>
      <c r="AG77">
        <v>28.25</v>
      </c>
      <c r="AI77" s="2">
        <v>50</v>
      </c>
      <c r="AJ77" s="46">
        <f t="shared" si="38"/>
        <v>1442.93</v>
      </c>
      <c r="AK77" s="46">
        <f t="shared" si="39"/>
        <v>72.146500000000003</v>
      </c>
      <c r="AL77" s="26">
        <f t="shared" si="40"/>
        <v>17.177738095238094</v>
      </c>
      <c r="AM77">
        <v>532</v>
      </c>
      <c r="AN77" t="s">
        <v>505</v>
      </c>
      <c r="AO77" t="s">
        <v>658</v>
      </c>
      <c r="AP77" t="s">
        <v>265</v>
      </c>
      <c r="AR77" s="20">
        <f t="shared" si="41"/>
        <v>15</v>
      </c>
      <c r="AS77" s="20">
        <f t="shared" si="42"/>
        <v>10.395514681931902</v>
      </c>
      <c r="AT77" s="20">
        <f t="shared" si="43"/>
        <v>39.6044853180681</v>
      </c>
      <c r="AU77">
        <v>5</v>
      </c>
      <c r="AV77" s="1">
        <v>44361</v>
      </c>
      <c r="AX77" s="21" t="s">
        <v>895</v>
      </c>
      <c r="AZ77">
        <v>4</v>
      </c>
      <c r="BA77" t="s">
        <v>454</v>
      </c>
      <c r="BB77">
        <v>5</v>
      </c>
      <c r="BC77" t="s">
        <v>1173</v>
      </c>
      <c r="BD77">
        <v>300</v>
      </c>
      <c r="BE77">
        <v>4.82</v>
      </c>
      <c r="BF77">
        <v>24.3</v>
      </c>
      <c r="BG77">
        <v>441</v>
      </c>
      <c r="BH77">
        <v>0.4</v>
      </c>
      <c r="BI77">
        <v>1.4</v>
      </c>
      <c r="BN77" s="39">
        <f t="shared" si="36"/>
        <v>0</v>
      </c>
      <c r="BO77">
        <v>20</v>
      </c>
      <c r="BP77">
        <f t="shared" si="44"/>
        <v>5.2200000000000006</v>
      </c>
      <c r="BQ77">
        <f t="shared" si="45"/>
        <v>25.7</v>
      </c>
      <c r="BR77">
        <f t="shared" si="46"/>
        <v>104.4</v>
      </c>
      <c r="BS77">
        <v>532</v>
      </c>
      <c r="BT77" t="s">
        <v>505</v>
      </c>
      <c r="BU77" t="s">
        <v>961</v>
      </c>
      <c r="BV77" t="s">
        <v>493</v>
      </c>
      <c r="BY77">
        <f>_xlfn.IFNA(VLOOKUP(C77,'Sent to psoma'!B:I,7,FALSE),0)</f>
        <v>5</v>
      </c>
      <c r="BZ77">
        <f t="shared" si="48"/>
        <v>15</v>
      </c>
      <c r="CA77">
        <f t="shared" si="49"/>
        <v>78.300000000000011</v>
      </c>
    </row>
    <row r="78" spans="1:79" x14ac:dyDescent="0.2">
      <c r="A78">
        <v>849</v>
      </c>
      <c r="B78" t="s">
        <v>19</v>
      </c>
      <c r="C78" t="s">
        <v>676</v>
      </c>
      <c r="D78" t="s">
        <v>42</v>
      </c>
      <c r="E78">
        <v>17</v>
      </c>
      <c r="F78" s="1">
        <v>43808</v>
      </c>
      <c r="G78" s="1">
        <v>42964</v>
      </c>
      <c r="H78">
        <v>0.47</v>
      </c>
      <c r="I78" t="s">
        <v>6</v>
      </c>
      <c r="J78" t="str">
        <f>VLOOKUP(E78,[1]Tabelle1!$B:$G,5,FALSE)</f>
        <v>Q61K</v>
      </c>
      <c r="K78" t="s">
        <v>1838</v>
      </c>
      <c r="L78">
        <v>1287.8806200367201</v>
      </c>
      <c r="M78" t="s">
        <v>7</v>
      </c>
      <c r="N78">
        <v>15</v>
      </c>
      <c r="O78">
        <f>VLOOKUP(subset1!$D14,samples!$D$2:$R$870,4,FALSE)</f>
        <v>13</v>
      </c>
      <c r="P78" t="str">
        <f>VLOOKUP(subset1!$D14,samples!$D$2:$R$870,7,FALSE)</f>
        <v>E1,2,3</v>
      </c>
      <c r="Q78">
        <f t="shared" si="47"/>
        <v>844</v>
      </c>
      <c r="R78" t="s">
        <v>676</v>
      </c>
      <c r="S78">
        <f>VLOOKUP(subset1!$D14,samples!$D$2:$ZZ$870,16,FALSE)</f>
        <v>0</v>
      </c>
      <c r="T78" t="s">
        <v>297</v>
      </c>
      <c r="V78" s="1">
        <v>44319</v>
      </c>
      <c r="W78" t="s">
        <v>454</v>
      </c>
      <c r="X78">
        <v>533</v>
      </c>
      <c r="Y78">
        <v>5</v>
      </c>
      <c r="Z78">
        <f t="shared" si="37"/>
        <v>0</v>
      </c>
      <c r="AA78" t="s">
        <v>813</v>
      </c>
      <c r="AB78" s="2">
        <v>151</v>
      </c>
      <c r="AC78" s="2">
        <v>4033.0120907049845</v>
      </c>
      <c r="AD78" s="2">
        <v>349</v>
      </c>
      <c r="AE78" s="2">
        <v>356.23537815126048</v>
      </c>
      <c r="AF78" s="2">
        <v>480</v>
      </c>
      <c r="AG78" s="2">
        <v>2.6670095624456676</v>
      </c>
      <c r="AH78" t="s">
        <v>509</v>
      </c>
      <c r="AI78" s="2">
        <v>50</v>
      </c>
      <c r="AJ78" s="46">
        <f t="shared" si="38"/>
        <v>4391.914478418691</v>
      </c>
      <c r="AK78" s="46">
        <f t="shared" si="39"/>
        <v>219.59572392093455</v>
      </c>
      <c r="AL78" s="26">
        <f t="shared" si="40"/>
        <v>43.919144784186912</v>
      </c>
      <c r="AM78">
        <v>532</v>
      </c>
      <c r="AN78" t="s">
        <v>505</v>
      </c>
      <c r="AO78" t="s">
        <v>658</v>
      </c>
      <c r="AP78" t="s">
        <v>266</v>
      </c>
      <c r="AR78" s="20">
        <f t="shared" si="41"/>
        <v>15</v>
      </c>
      <c r="AS78" s="20">
        <f t="shared" si="42"/>
        <v>3.4153670509086851</v>
      </c>
      <c r="AT78" s="20">
        <f t="shared" si="43"/>
        <v>46.584632949091315</v>
      </c>
      <c r="AU78">
        <v>5</v>
      </c>
      <c r="AV78" s="1">
        <v>44361</v>
      </c>
      <c r="AX78" s="21" t="s">
        <v>896</v>
      </c>
      <c r="AZ78">
        <v>4</v>
      </c>
      <c r="BA78" t="s">
        <v>454</v>
      </c>
      <c r="BB78">
        <v>5</v>
      </c>
      <c r="BC78" t="s">
        <v>1173</v>
      </c>
      <c r="BD78">
        <v>299</v>
      </c>
      <c r="BE78">
        <v>23.11</v>
      </c>
      <c r="BF78">
        <v>117.2</v>
      </c>
      <c r="BG78">
        <v>435</v>
      </c>
      <c r="BH78">
        <v>0.68</v>
      </c>
      <c r="BI78">
        <v>2.4</v>
      </c>
      <c r="BN78" s="39">
        <f t="shared" si="36"/>
        <v>0</v>
      </c>
      <c r="BO78">
        <v>20</v>
      </c>
      <c r="BP78">
        <f t="shared" si="44"/>
        <v>23.79</v>
      </c>
      <c r="BQ78">
        <f t="shared" si="45"/>
        <v>119.60000000000001</v>
      </c>
      <c r="BR78">
        <f t="shared" si="46"/>
        <v>475.79999999999995</v>
      </c>
      <c r="BS78">
        <v>532</v>
      </c>
      <c r="BT78" t="s">
        <v>505</v>
      </c>
      <c r="BU78" t="s">
        <v>961</v>
      </c>
      <c r="BV78" t="s">
        <v>494</v>
      </c>
      <c r="BY78">
        <f>_xlfn.IFNA(VLOOKUP(C78,'Sent to psoma'!B:I,7,FALSE),0)</f>
        <v>5</v>
      </c>
      <c r="BZ78">
        <f t="shared" si="48"/>
        <v>15</v>
      </c>
      <c r="CA78">
        <f t="shared" si="49"/>
        <v>356.84999999999997</v>
      </c>
    </row>
    <row r="79" spans="1:79" x14ac:dyDescent="0.2">
      <c r="A79">
        <v>849</v>
      </c>
      <c r="B79" t="s">
        <v>20</v>
      </c>
      <c r="C79" t="s">
        <v>677</v>
      </c>
      <c r="D79" t="s">
        <v>43</v>
      </c>
      <c r="E79">
        <v>17</v>
      </c>
      <c r="F79" s="1">
        <v>43907</v>
      </c>
      <c r="G79" s="1">
        <v>42964</v>
      </c>
      <c r="H79">
        <v>0.47</v>
      </c>
      <c r="I79" t="s">
        <v>6</v>
      </c>
      <c r="J79" t="str">
        <f>VLOOKUP(E79,[1]Tabelle1!$B:$G,5,FALSE)</f>
        <v>Q61K</v>
      </c>
      <c r="K79" t="s">
        <v>1838</v>
      </c>
      <c r="L79">
        <v>1287.8806200367201</v>
      </c>
      <c r="M79" t="s">
        <v>7</v>
      </c>
      <c r="N79">
        <v>15</v>
      </c>
      <c r="O79">
        <f>VLOOKUP(subset1!$D15,samples!$D$2:$R$870,4,FALSE)</f>
        <v>22</v>
      </c>
      <c r="P79" t="str">
        <f>VLOOKUP(subset1!$D15,samples!$D$2:$R$870,7,FALSE)</f>
        <v>A1,2,3</v>
      </c>
      <c r="Q79">
        <f t="shared" si="47"/>
        <v>943</v>
      </c>
      <c r="R79" t="s">
        <v>677</v>
      </c>
      <c r="S79">
        <f>VLOOKUP(subset1!$D15,samples!$D$2:$ZZ$870,16,FALSE)</f>
        <v>0</v>
      </c>
      <c r="T79" t="s">
        <v>297</v>
      </c>
      <c r="V79" s="1">
        <v>44319</v>
      </c>
      <c r="W79" t="s">
        <v>454</v>
      </c>
      <c r="X79">
        <v>533</v>
      </c>
      <c r="Y79">
        <v>5</v>
      </c>
      <c r="Z79">
        <f t="shared" si="37"/>
        <v>0</v>
      </c>
      <c r="AA79" t="s">
        <v>813</v>
      </c>
      <c r="AB79">
        <v>154</v>
      </c>
      <c r="AC79" s="17">
        <v>3916.66</v>
      </c>
      <c r="AD79">
        <v>306</v>
      </c>
      <c r="AE79">
        <v>347.04</v>
      </c>
      <c r="AF79">
        <v>479</v>
      </c>
      <c r="AG79">
        <v>111.03</v>
      </c>
      <c r="AI79" s="2">
        <v>50</v>
      </c>
      <c r="AJ79" s="46">
        <f t="shared" si="38"/>
        <v>4374.7299999999996</v>
      </c>
      <c r="AK79" s="46">
        <f t="shared" si="39"/>
        <v>218.73649999999998</v>
      </c>
      <c r="AL79" s="26">
        <f t="shared" si="40"/>
        <v>43.747299999999996</v>
      </c>
      <c r="AM79">
        <v>532</v>
      </c>
      <c r="AN79" t="s">
        <v>505</v>
      </c>
      <c r="AO79" t="s">
        <v>658</v>
      </c>
      <c r="AP79" t="s">
        <v>267</v>
      </c>
      <c r="AR79" s="20">
        <f t="shared" si="41"/>
        <v>15</v>
      </c>
      <c r="AS79" s="20">
        <f t="shared" si="42"/>
        <v>3.4287830334672087</v>
      </c>
      <c r="AT79" s="20">
        <f t="shared" si="43"/>
        <v>46.571216966532788</v>
      </c>
      <c r="AU79">
        <v>5</v>
      </c>
      <c r="AV79" s="1">
        <v>44361</v>
      </c>
      <c r="AX79" s="21" t="s">
        <v>897</v>
      </c>
      <c r="AZ79">
        <v>4</v>
      </c>
      <c r="BA79" t="s">
        <v>454</v>
      </c>
      <c r="BB79">
        <v>5</v>
      </c>
      <c r="BC79" t="s">
        <v>1173</v>
      </c>
      <c r="BD79">
        <v>300</v>
      </c>
      <c r="BE79">
        <v>14.25</v>
      </c>
      <c r="BF79">
        <v>71.900000000000006</v>
      </c>
      <c r="BG79">
        <v>459</v>
      </c>
      <c r="BH79">
        <v>1.02</v>
      </c>
      <c r="BI79">
        <v>3.4</v>
      </c>
      <c r="BN79" s="39">
        <f t="shared" si="36"/>
        <v>0</v>
      </c>
      <c r="BO79">
        <v>20</v>
      </c>
      <c r="BP79">
        <f t="shared" si="44"/>
        <v>15.27</v>
      </c>
      <c r="BQ79">
        <f t="shared" si="45"/>
        <v>75.300000000000011</v>
      </c>
      <c r="BR79">
        <f t="shared" si="46"/>
        <v>305.39999999999998</v>
      </c>
      <c r="BS79">
        <v>532</v>
      </c>
      <c r="BT79" t="s">
        <v>505</v>
      </c>
      <c r="BU79" t="s">
        <v>961</v>
      </c>
      <c r="BV79" t="s">
        <v>495</v>
      </c>
      <c r="BY79">
        <f>_xlfn.IFNA(VLOOKUP(C79,'Sent to psoma'!B:I,7,FALSE),0)</f>
        <v>5</v>
      </c>
      <c r="BZ79">
        <f t="shared" si="48"/>
        <v>15</v>
      </c>
      <c r="CA79">
        <f t="shared" si="49"/>
        <v>229.04999999999998</v>
      </c>
    </row>
    <row r="80" spans="1:79" x14ac:dyDescent="0.2">
      <c r="A80">
        <v>849</v>
      </c>
      <c r="B80" t="s">
        <v>21</v>
      </c>
      <c r="C80" t="s">
        <v>678</v>
      </c>
      <c r="D80" t="s">
        <v>44</v>
      </c>
      <c r="E80">
        <v>17</v>
      </c>
      <c r="F80" s="1">
        <v>43955</v>
      </c>
      <c r="G80" s="1">
        <v>42964</v>
      </c>
      <c r="H80">
        <v>0.47</v>
      </c>
      <c r="I80" t="s">
        <v>6</v>
      </c>
      <c r="J80" t="str">
        <f>VLOOKUP(E80,[1]Tabelle1!$B:$G,5,FALSE)</f>
        <v>Q61K</v>
      </c>
      <c r="K80" t="s">
        <v>1838</v>
      </c>
      <c r="L80">
        <v>1287.8806200367201</v>
      </c>
      <c r="M80" t="s">
        <v>7</v>
      </c>
      <c r="N80">
        <v>15</v>
      </c>
      <c r="O80">
        <f>VLOOKUP(subset1!$D16,samples!$D$2:$R$870,4,FALSE)</f>
        <v>18</v>
      </c>
      <c r="P80" t="str">
        <f>VLOOKUP(subset1!$D16,samples!$D$2:$R$870,7,FALSE)</f>
        <v>A1,2,3</v>
      </c>
      <c r="Q80">
        <f t="shared" si="47"/>
        <v>991</v>
      </c>
      <c r="R80" t="s">
        <v>678</v>
      </c>
      <c r="S80">
        <f>VLOOKUP(subset1!$D16,samples!$D$2:$ZZ$870,16,FALSE)</f>
        <v>0</v>
      </c>
      <c r="T80" t="s">
        <v>297</v>
      </c>
      <c r="V80" s="1">
        <v>44319</v>
      </c>
      <c r="W80" t="s">
        <v>454</v>
      </c>
      <c r="X80">
        <v>533</v>
      </c>
      <c r="Y80">
        <v>5.2</v>
      </c>
      <c r="Z80">
        <f t="shared" si="37"/>
        <v>0.79999999999999982</v>
      </c>
      <c r="AA80" t="s">
        <v>813</v>
      </c>
      <c r="AB80">
        <v>165</v>
      </c>
      <c r="AC80" s="17">
        <v>6850.92</v>
      </c>
      <c r="AD80">
        <v>307</v>
      </c>
      <c r="AE80" s="17">
        <v>1597.36</v>
      </c>
      <c r="AF80">
        <v>489</v>
      </c>
      <c r="AG80">
        <v>444.01</v>
      </c>
      <c r="AI80" s="2">
        <v>50</v>
      </c>
      <c r="AJ80" s="46">
        <f t="shared" si="38"/>
        <v>8892.2900000000009</v>
      </c>
      <c r="AK80" s="46">
        <f t="shared" si="39"/>
        <v>444.61450000000008</v>
      </c>
      <c r="AL80" s="26">
        <f t="shared" si="40"/>
        <v>85.502788461538472</v>
      </c>
      <c r="AM80">
        <v>532</v>
      </c>
      <c r="AN80" t="s">
        <v>505</v>
      </c>
      <c r="AO80" t="s">
        <v>658</v>
      </c>
      <c r="AP80" t="s">
        <v>480</v>
      </c>
      <c r="AR80" s="20">
        <f t="shared" si="41"/>
        <v>15</v>
      </c>
      <c r="AS80" s="20">
        <f t="shared" si="42"/>
        <v>1.6868545672711974</v>
      </c>
      <c r="AT80" s="20">
        <f t="shared" si="43"/>
        <v>48.313145432728803</v>
      </c>
      <c r="AU80">
        <v>5</v>
      </c>
      <c r="AV80" s="1">
        <v>44361</v>
      </c>
      <c r="AX80" s="21" t="s">
        <v>898</v>
      </c>
      <c r="AZ80">
        <v>4</v>
      </c>
      <c r="BA80" t="s">
        <v>454</v>
      </c>
      <c r="BB80">
        <v>5</v>
      </c>
      <c r="BC80" t="s">
        <v>1173</v>
      </c>
      <c r="BD80">
        <v>298</v>
      </c>
      <c r="BE80">
        <v>12.42</v>
      </c>
      <c r="BF80">
        <v>63.2</v>
      </c>
      <c r="BG80">
        <v>443</v>
      </c>
      <c r="BH80">
        <v>0.9</v>
      </c>
      <c r="BI80">
        <v>3.1</v>
      </c>
      <c r="BN80" s="39">
        <f t="shared" si="36"/>
        <v>0</v>
      </c>
      <c r="BO80">
        <v>20</v>
      </c>
      <c r="BP80">
        <f t="shared" si="44"/>
        <v>13.32</v>
      </c>
      <c r="BQ80">
        <f t="shared" si="45"/>
        <v>66.3</v>
      </c>
      <c r="BR80">
        <f t="shared" si="46"/>
        <v>266.39999999999998</v>
      </c>
      <c r="BS80">
        <v>532</v>
      </c>
      <c r="BT80" t="s">
        <v>505</v>
      </c>
      <c r="BU80" t="s">
        <v>961</v>
      </c>
      <c r="BV80" t="s">
        <v>496</v>
      </c>
      <c r="BY80">
        <f>_xlfn.IFNA(VLOOKUP(C80,'Sent to psoma'!B:I,7,FALSE),0)</f>
        <v>5</v>
      </c>
      <c r="BZ80">
        <f t="shared" si="48"/>
        <v>15</v>
      </c>
      <c r="CA80">
        <f t="shared" si="49"/>
        <v>199.8</v>
      </c>
    </row>
    <row r="81" spans="1:79" hidden="1" x14ac:dyDescent="0.2">
      <c r="C81" t="s">
        <v>555</v>
      </c>
      <c r="D81" t="s">
        <v>550</v>
      </c>
      <c r="J81" t="e">
        <f>VLOOKUP(E81,[1]Tabelle1!$B:$G,5,FALSE)</f>
        <v>#N/A</v>
      </c>
      <c r="V81" s="22">
        <v>43403</v>
      </c>
      <c r="W81" s="47" t="s">
        <v>551</v>
      </c>
      <c r="AA81" s="47" t="s">
        <v>561</v>
      </c>
      <c r="AB81" s="23">
        <v>157</v>
      </c>
      <c r="AC81" s="38">
        <v>33.880000000000003</v>
      </c>
      <c r="AI81" s="40">
        <v>50</v>
      </c>
      <c r="AJ81" s="38">
        <f>AC81</f>
        <v>33.880000000000003</v>
      </c>
      <c r="AK81" s="38">
        <f>AJ81*AI81</f>
        <v>1694.0000000000002</v>
      </c>
      <c r="AL81" s="38"/>
      <c r="AM81" s="40">
        <v>531</v>
      </c>
      <c r="AN81" s="40">
        <v>-20</v>
      </c>
      <c r="AO81" t="s">
        <v>562</v>
      </c>
      <c r="AP81" t="s">
        <v>563</v>
      </c>
      <c r="AR81" s="27">
        <v>34</v>
      </c>
      <c r="AS81" s="26">
        <f>AI81/AK81*AR81</f>
        <v>1.0035419126328216</v>
      </c>
      <c r="AT81" s="26">
        <f t="shared" si="43"/>
        <v>48.996458087367181</v>
      </c>
      <c r="AU81">
        <v>5</v>
      </c>
      <c r="AV81" s="1">
        <v>44361</v>
      </c>
      <c r="AX81" s="21" t="s">
        <v>899</v>
      </c>
      <c r="AZ81">
        <v>4</v>
      </c>
      <c r="BA81" t="s">
        <v>454</v>
      </c>
      <c r="BB81">
        <v>5</v>
      </c>
      <c r="BC81" t="s">
        <v>1173</v>
      </c>
      <c r="BD81">
        <v>285</v>
      </c>
      <c r="BE81">
        <v>0.61</v>
      </c>
      <c r="BF81">
        <v>3.2</v>
      </c>
      <c r="BN81" s="39">
        <f t="shared" si="36"/>
        <v>0</v>
      </c>
      <c r="BO81">
        <v>20</v>
      </c>
      <c r="BP81">
        <f t="shared" si="44"/>
        <v>0.61</v>
      </c>
      <c r="BQ81">
        <f t="shared" si="45"/>
        <v>3.2</v>
      </c>
      <c r="BR81">
        <f t="shared" si="46"/>
        <v>12.2</v>
      </c>
      <c r="BS81">
        <v>532</v>
      </c>
      <c r="BT81" t="s">
        <v>505</v>
      </c>
      <c r="BU81" t="s">
        <v>961</v>
      </c>
      <c r="BV81" t="s">
        <v>497</v>
      </c>
      <c r="BY81">
        <f>_xlfn.IFNA(VLOOKUP(C81,'Sent to psoma'!B:I,7,FALSE),0)</f>
        <v>10</v>
      </c>
      <c r="BZ81">
        <f t="shared" si="48"/>
        <v>10</v>
      </c>
      <c r="CA81">
        <f t="shared" si="49"/>
        <v>6.1</v>
      </c>
    </row>
    <row r="82" spans="1:79" hidden="1" x14ac:dyDescent="0.2">
      <c r="A82">
        <v>1005</v>
      </c>
      <c r="B82" t="s">
        <v>2</v>
      </c>
      <c r="C82" t="s">
        <v>631</v>
      </c>
      <c r="D82" t="s">
        <v>66</v>
      </c>
      <c r="E82">
        <v>69</v>
      </c>
      <c r="F82" s="1">
        <v>43375</v>
      </c>
      <c r="G82" s="1">
        <v>43375</v>
      </c>
      <c r="H82">
        <v>61</v>
      </c>
      <c r="I82" t="s">
        <v>22</v>
      </c>
      <c r="J82">
        <f>VLOOKUP(E82,[1]Tabelle1!$B:$G,5,FALSE)</f>
        <v>0</v>
      </c>
      <c r="L82">
        <v>876.88062003672303</v>
      </c>
      <c r="M82" t="s">
        <v>24</v>
      </c>
      <c r="N82">
        <v>2</v>
      </c>
      <c r="O82">
        <f>VLOOKUP(subset1!$D43,samples!$D$2:$R$870,4,FALSE)</f>
        <v>5</v>
      </c>
      <c r="P82" t="str">
        <f>VLOOKUP(subset1!$D43,samples!$D$2:$R$870,7,FALSE)</f>
        <v>H1,2,3</v>
      </c>
      <c r="Q82">
        <f t="shared" ref="Q82:Q96" si="50">F82-G82</f>
        <v>0</v>
      </c>
      <c r="R82" t="s">
        <v>631</v>
      </c>
      <c r="S82">
        <f>VLOOKUP(subset1!$D43,samples!$D$2:$ZZ$870,16,FALSE)</f>
        <v>0</v>
      </c>
      <c r="T82" t="s">
        <v>297</v>
      </c>
      <c r="V82" s="1">
        <v>44320</v>
      </c>
      <c r="W82" t="s">
        <v>454</v>
      </c>
      <c r="X82">
        <v>533</v>
      </c>
      <c r="Y82">
        <v>4.5</v>
      </c>
      <c r="Z82">
        <f t="shared" ref="Z82:Z96" si="51">ROUNDUP(Y82,0)-Y82</f>
        <v>0.5</v>
      </c>
      <c r="AA82" t="s">
        <v>814</v>
      </c>
      <c r="AB82">
        <v>142</v>
      </c>
      <c r="AC82" s="17">
        <v>2543.06</v>
      </c>
      <c r="AD82">
        <v>275</v>
      </c>
      <c r="AE82">
        <v>211.25</v>
      </c>
      <c r="AF82">
        <v>446</v>
      </c>
      <c r="AG82">
        <v>66.69</v>
      </c>
      <c r="AI82" s="2">
        <v>50</v>
      </c>
      <c r="AJ82" s="46">
        <f t="shared" ref="AJ82:AJ96" si="52">AC82+AE82+AG82</f>
        <v>2821</v>
      </c>
      <c r="AK82" s="46">
        <f t="shared" ref="AK82:AK96" si="53">AJ82*AI82/1000</f>
        <v>141.05000000000001</v>
      </c>
      <c r="AL82" s="26">
        <f t="shared" ref="AL82:AL96" si="54">AK82/Y82</f>
        <v>31.344444444444449</v>
      </c>
      <c r="AM82">
        <v>532</v>
      </c>
      <c r="AN82" t="s">
        <v>505</v>
      </c>
      <c r="AO82" t="s">
        <v>658</v>
      </c>
      <c r="AP82" t="s">
        <v>495</v>
      </c>
      <c r="AR82" s="20">
        <f t="shared" ref="AR82:AR96" si="55">IF(AK82&gt;15,15,AK82)</f>
        <v>15</v>
      </c>
      <c r="AS82" s="20">
        <f t="shared" ref="AS82:AS96" si="56">IF(AK82&gt;15,(AR82/AK82*50),50)</f>
        <v>5.3172633817795107</v>
      </c>
      <c r="AT82" s="20">
        <f t="shared" si="43"/>
        <v>44.682736618220488</v>
      </c>
      <c r="AU82">
        <v>6</v>
      </c>
      <c r="AV82" s="1">
        <v>44362</v>
      </c>
      <c r="AX82" s="21" t="s">
        <v>900</v>
      </c>
      <c r="AZ82">
        <v>4</v>
      </c>
      <c r="BA82" t="s">
        <v>454</v>
      </c>
      <c r="BB82">
        <v>6</v>
      </c>
      <c r="BC82" t="s">
        <v>1173</v>
      </c>
      <c r="BD82">
        <v>295</v>
      </c>
      <c r="BE82">
        <v>6.25</v>
      </c>
      <c r="BF82">
        <v>32.1</v>
      </c>
      <c r="BG82">
        <v>441</v>
      </c>
      <c r="BH82">
        <v>0.2</v>
      </c>
      <c r="BI82">
        <v>0.7</v>
      </c>
      <c r="BN82" s="39">
        <f t="shared" ref="BN82:BN113" si="57">BM82/(BF82+BI82)</f>
        <v>0</v>
      </c>
      <c r="BO82">
        <v>20</v>
      </c>
      <c r="BP82">
        <f t="shared" si="44"/>
        <v>6.45</v>
      </c>
      <c r="BQ82">
        <f t="shared" si="45"/>
        <v>32.800000000000004</v>
      </c>
      <c r="BR82">
        <f t="shared" si="46"/>
        <v>129</v>
      </c>
      <c r="BS82">
        <v>532</v>
      </c>
      <c r="BT82" t="s">
        <v>505</v>
      </c>
      <c r="BU82" t="s">
        <v>961</v>
      </c>
      <c r="BV82" t="s">
        <v>498</v>
      </c>
      <c r="BY82">
        <f>_xlfn.IFNA(VLOOKUP(C82,'Sent to psoma'!B:I,7,FALSE),0)</f>
        <v>5</v>
      </c>
      <c r="BZ82">
        <f t="shared" si="48"/>
        <v>15</v>
      </c>
      <c r="CA82">
        <f t="shared" si="49"/>
        <v>96.75</v>
      </c>
    </row>
    <row r="83" spans="1:79" hidden="1" x14ac:dyDescent="0.2">
      <c r="A83">
        <v>1005</v>
      </c>
      <c r="B83" t="s">
        <v>8</v>
      </c>
      <c r="C83" t="s">
        <v>632</v>
      </c>
      <c r="D83" t="s">
        <v>67</v>
      </c>
      <c r="E83">
        <v>69</v>
      </c>
      <c r="F83" s="1">
        <v>43395</v>
      </c>
      <c r="G83" s="1">
        <v>43375</v>
      </c>
      <c r="H83">
        <v>61</v>
      </c>
      <c r="I83" t="s">
        <v>22</v>
      </c>
      <c r="J83">
        <f>VLOOKUP(E83,[1]Tabelle1!$B:$G,5,FALSE)</f>
        <v>0</v>
      </c>
      <c r="L83">
        <v>876.88062003672303</v>
      </c>
      <c r="M83" t="s">
        <v>24</v>
      </c>
      <c r="N83">
        <v>2</v>
      </c>
      <c r="O83">
        <f>VLOOKUP(subset1!$D44,samples!$D$2:$R$870,4,FALSE)</f>
        <v>9</v>
      </c>
      <c r="P83" t="str">
        <f>VLOOKUP(subset1!$D44,samples!$D$2:$R$870,7,FALSE)</f>
        <v>C1,2,3</v>
      </c>
      <c r="Q83">
        <f t="shared" si="50"/>
        <v>20</v>
      </c>
      <c r="R83" t="s">
        <v>632</v>
      </c>
      <c r="S83">
        <f>VLOOKUP(subset1!$D44,samples!$D$2:$ZZ$870,16,FALSE)</f>
        <v>0</v>
      </c>
      <c r="T83" t="s">
        <v>297</v>
      </c>
      <c r="V83" s="1">
        <v>44320</v>
      </c>
      <c r="W83" t="s">
        <v>454</v>
      </c>
      <c r="X83">
        <v>533</v>
      </c>
      <c r="Y83">
        <v>5</v>
      </c>
      <c r="Z83">
        <f t="shared" si="51"/>
        <v>0</v>
      </c>
      <c r="AA83" t="s">
        <v>814</v>
      </c>
      <c r="AB83">
        <v>160</v>
      </c>
      <c r="AC83" s="17">
        <v>1025.6500000000001</v>
      </c>
      <c r="AD83">
        <v>345</v>
      </c>
      <c r="AE83">
        <v>96.81</v>
      </c>
      <c r="AF83">
        <v>532</v>
      </c>
      <c r="AG83">
        <v>46.47</v>
      </c>
      <c r="AI83" s="2">
        <v>50</v>
      </c>
      <c r="AJ83" s="46">
        <f t="shared" si="52"/>
        <v>1168.93</v>
      </c>
      <c r="AK83" s="46">
        <f t="shared" si="53"/>
        <v>58.4465</v>
      </c>
      <c r="AL83" s="26">
        <f t="shared" si="54"/>
        <v>11.689299999999999</v>
      </c>
      <c r="AM83">
        <v>532</v>
      </c>
      <c r="AN83" t="s">
        <v>505</v>
      </c>
      <c r="AO83" t="s">
        <v>658</v>
      </c>
      <c r="AP83" t="s">
        <v>496</v>
      </c>
      <c r="AR83" s="20">
        <f t="shared" si="55"/>
        <v>15</v>
      </c>
      <c r="AS83" s="20">
        <f t="shared" si="56"/>
        <v>12.832248295449686</v>
      </c>
      <c r="AT83" s="20">
        <f t="shared" si="43"/>
        <v>37.167751704550312</v>
      </c>
      <c r="AU83">
        <v>6</v>
      </c>
      <c r="AV83" s="1">
        <v>44362</v>
      </c>
      <c r="AX83" s="21" t="s">
        <v>901</v>
      </c>
      <c r="AZ83">
        <v>4</v>
      </c>
      <c r="BA83" t="s">
        <v>454</v>
      </c>
      <c r="BB83">
        <v>6</v>
      </c>
      <c r="BC83" t="s">
        <v>1173</v>
      </c>
      <c r="BD83">
        <v>294</v>
      </c>
      <c r="BE83">
        <v>2.87</v>
      </c>
      <c r="BF83">
        <v>14.8</v>
      </c>
      <c r="BG83">
        <v>433</v>
      </c>
      <c r="BH83">
        <v>0.18</v>
      </c>
      <c r="BI83">
        <v>0.6</v>
      </c>
      <c r="BN83" s="39">
        <f t="shared" si="57"/>
        <v>0</v>
      </c>
      <c r="BO83">
        <v>20</v>
      </c>
      <c r="BP83">
        <f t="shared" si="44"/>
        <v>3.0500000000000003</v>
      </c>
      <c r="BQ83">
        <f t="shared" si="45"/>
        <v>15.4</v>
      </c>
      <c r="BR83">
        <f t="shared" si="46"/>
        <v>61.000000000000007</v>
      </c>
      <c r="BS83">
        <v>532</v>
      </c>
      <c r="BT83" t="s">
        <v>505</v>
      </c>
      <c r="BU83" t="s">
        <v>961</v>
      </c>
      <c r="BV83" t="s">
        <v>499</v>
      </c>
      <c r="BY83">
        <f>_xlfn.IFNA(VLOOKUP(C83,'Sent to psoma'!B:I,7,FALSE),0)</f>
        <v>5</v>
      </c>
      <c r="BZ83">
        <f t="shared" si="48"/>
        <v>15</v>
      </c>
      <c r="CA83">
        <f t="shared" si="49"/>
        <v>45.750000000000007</v>
      </c>
    </row>
    <row r="84" spans="1:79" x14ac:dyDescent="0.2">
      <c r="A84">
        <v>1031</v>
      </c>
      <c r="B84" t="s">
        <v>2</v>
      </c>
      <c r="C84" t="s">
        <v>716</v>
      </c>
      <c r="D84" t="s">
        <v>95</v>
      </c>
      <c r="E84">
        <v>79</v>
      </c>
      <c r="F84" s="1">
        <v>43446</v>
      </c>
      <c r="G84" s="1">
        <v>43446</v>
      </c>
      <c r="H84">
        <v>2</v>
      </c>
      <c r="I84" t="s">
        <v>6</v>
      </c>
      <c r="J84" t="str">
        <f>VLOOKUP(E84,[1]Tabelle1!$B:$G,5,FALSE)</f>
        <v>G12C</v>
      </c>
      <c r="K84" t="s">
        <v>1838</v>
      </c>
      <c r="L84">
        <v>805.88062003672303</v>
      </c>
      <c r="M84" t="s">
        <v>23</v>
      </c>
      <c r="N84">
        <v>8</v>
      </c>
      <c r="O84">
        <f>VLOOKUP(subset1!$D93,samples!$D$2:$R$870,4,FALSE)</f>
        <v>4</v>
      </c>
      <c r="P84" t="str">
        <f>VLOOKUP(subset1!$D93,samples!$D$2:$R$870,7,FALSE)</f>
        <v>B7,8,9</v>
      </c>
      <c r="Q84">
        <f t="shared" si="50"/>
        <v>0</v>
      </c>
      <c r="R84" t="s">
        <v>716</v>
      </c>
      <c r="S84">
        <f>VLOOKUP(subset1!$D93,samples!$D$2:$ZZ$870,16,FALSE)</f>
        <v>0</v>
      </c>
      <c r="T84" t="s">
        <v>297</v>
      </c>
      <c r="V84" s="1">
        <v>44266</v>
      </c>
      <c r="W84" t="s">
        <v>454</v>
      </c>
      <c r="X84">
        <v>533</v>
      </c>
      <c r="Y84">
        <v>2.7</v>
      </c>
      <c r="Z84">
        <f t="shared" si="51"/>
        <v>0.29999999999999982</v>
      </c>
      <c r="AA84" t="s">
        <v>519</v>
      </c>
      <c r="AB84" s="2">
        <v>162</v>
      </c>
      <c r="AC84" s="2">
        <v>141.16999999999999</v>
      </c>
      <c r="AD84" s="2">
        <v>358</v>
      </c>
      <c r="AE84" s="2">
        <v>33.58</v>
      </c>
      <c r="AF84" s="2">
        <v>561</v>
      </c>
      <c r="AG84" s="2">
        <v>6.6</v>
      </c>
      <c r="AH84" t="s">
        <v>510</v>
      </c>
      <c r="AI84" s="2">
        <v>50</v>
      </c>
      <c r="AJ84" s="46">
        <f t="shared" si="52"/>
        <v>181.35</v>
      </c>
      <c r="AK84" s="46">
        <f t="shared" si="53"/>
        <v>9.0675000000000008</v>
      </c>
      <c r="AL84" s="26">
        <f t="shared" si="54"/>
        <v>3.3583333333333334</v>
      </c>
      <c r="AM84">
        <v>532</v>
      </c>
      <c r="AN84" t="s">
        <v>505</v>
      </c>
      <c r="AO84" t="s">
        <v>471</v>
      </c>
      <c r="AP84" t="s">
        <v>493</v>
      </c>
      <c r="AR84" s="20">
        <f t="shared" si="55"/>
        <v>9.0675000000000008</v>
      </c>
      <c r="AS84" s="20">
        <f t="shared" si="56"/>
        <v>50</v>
      </c>
      <c r="AT84" s="20">
        <f t="shared" si="43"/>
        <v>0</v>
      </c>
      <c r="AU84">
        <v>6</v>
      </c>
      <c r="AV84" s="1">
        <v>44362</v>
      </c>
      <c r="AX84" s="21" t="s">
        <v>902</v>
      </c>
      <c r="AZ84">
        <v>4</v>
      </c>
      <c r="BA84" t="s">
        <v>454</v>
      </c>
      <c r="BB84">
        <v>6</v>
      </c>
      <c r="BC84" t="s">
        <v>1173</v>
      </c>
      <c r="BD84">
        <v>297</v>
      </c>
      <c r="BE84">
        <v>9.3800000000000008</v>
      </c>
      <c r="BF84">
        <v>47.8</v>
      </c>
      <c r="BN84" s="39">
        <f t="shared" si="57"/>
        <v>0</v>
      </c>
      <c r="BO84">
        <v>20</v>
      </c>
      <c r="BP84">
        <f t="shared" si="44"/>
        <v>9.3800000000000008</v>
      </c>
      <c r="BQ84">
        <f t="shared" si="45"/>
        <v>47.8</v>
      </c>
      <c r="BR84">
        <f t="shared" si="46"/>
        <v>187.60000000000002</v>
      </c>
      <c r="BS84">
        <v>532</v>
      </c>
      <c r="BT84" t="s">
        <v>505</v>
      </c>
      <c r="BU84" t="s">
        <v>961</v>
      </c>
      <c r="BV84" t="s">
        <v>500</v>
      </c>
      <c r="BY84">
        <f>_xlfn.IFNA(VLOOKUP(C84,'Sent to psoma'!B:I,7,FALSE),0)</f>
        <v>5</v>
      </c>
      <c r="BZ84">
        <f t="shared" si="48"/>
        <v>15</v>
      </c>
      <c r="CA84">
        <f t="shared" si="49"/>
        <v>140.70000000000002</v>
      </c>
    </row>
    <row r="85" spans="1:79" x14ac:dyDescent="0.2">
      <c r="A85">
        <v>1031</v>
      </c>
      <c r="B85" t="s">
        <v>8</v>
      </c>
      <c r="C85" t="s">
        <v>717</v>
      </c>
      <c r="D85" t="s">
        <v>96</v>
      </c>
      <c r="E85">
        <v>79</v>
      </c>
      <c r="F85" s="1">
        <v>43503</v>
      </c>
      <c r="G85" s="1">
        <v>43446</v>
      </c>
      <c r="H85">
        <v>2</v>
      </c>
      <c r="I85" t="s">
        <v>6</v>
      </c>
      <c r="J85" t="str">
        <f>VLOOKUP(E85,[1]Tabelle1!$B:$G,5,FALSE)</f>
        <v>G12C</v>
      </c>
      <c r="K85" t="s">
        <v>1838</v>
      </c>
      <c r="L85">
        <v>805.88062003672303</v>
      </c>
      <c r="M85" t="s">
        <v>23</v>
      </c>
      <c r="N85">
        <v>8</v>
      </c>
      <c r="O85">
        <f>VLOOKUP(subset1!$D94,samples!$D$2:$R$870,4,FALSE)</f>
        <v>9</v>
      </c>
      <c r="P85" t="str">
        <f>VLOOKUP(subset1!$D94,samples!$D$2:$R$870,7,FALSE)</f>
        <v>F7,8,9</v>
      </c>
      <c r="Q85">
        <f t="shared" si="50"/>
        <v>57</v>
      </c>
      <c r="R85" t="s">
        <v>717</v>
      </c>
      <c r="S85">
        <f>VLOOKUP(subset1!$D94,samples!$D$2:$ZZ$870,16,FALSE)</f>
        <v>0</v>
      </c>
      <c r="T85" t="s">
        <v>297</v>
      </c>
      <c r="V85" s="1">
        <v>44266</v>
      </c>
      <c r="W85" t="s">
        <v>454</v>
      </c>
      <c r="X85">
        <v>533</v>
      </c>
      <c r="Y85">
        <v>3.7</v>
      </c>
      <c r="Z85">
        <f t="shared" si="51"/>
        <v>0.29999999999999982</v>
      </c>
      <c r="AA85" t="s">
        <v>519</v>
      </c>
      <c r="AB85" s="2">
        <v>172</v>
      </c>
      <c r="AC85" s="2">
        <v>169.49765954280275</v>
      </c>
      <c r="AD85" s="2">
        <v>326</v>
      </c>
      <c r="AE85" s="2">
        <v>17.286921642604792</v>
      </c>
      <c r="AF85" s="2">
        <v>547</v>
      </c>
      <c r="AG85" s="2">
        <v>1.0916903337101869</v>
      </c>
      <c r="AH85" t="s">
        <v>509</v>
      </c>
      <c r="AI85" s="2">
        <v>50</v>
      </c>
      <c r="AJ85" s="46">
        <f t="shared" si="52"/>
        <v>187.87627151911772</v>
      </c>
      <c r="AK85" s="46">
        <f t="shared" si="53"/>
        <v>9.3938135759558872</v>
      </c>
      <c r="AL85" s="26">
        <f t="shared" si="54"/>
        <v>2.5388685340421318</v>
      </c>
      <c r="AM85">
        <v>532</v>
      </c>
      <c r="AN85" t="s">
        <v>505</v>
      </c>
      <c r="AO85" t="s">
        <v>471</v>
      </c>
      <c r="AP85" t="s">
        <v>494</v>
      </c>
      <c r="AR85" s="20">
        <f t="shared" si="55"/>
        <v>9.3938135759558872</v>
      </c>
      <c r="AS85" s="20">
        <f t="shared" si="56"/>
        <v>50</v>
      </c>
      <c r="AT85" s="20">
        <f t="shared" si="43"/>
        <v>0</v>
      </c>
      <c r="AU85">
        <v>6</v>
      </c>
      <c r="AV85" s="1">
        <v>44362</v>
      </c>
      <c r="AX85" s="21" t="s">
        <v>903</v>
      </c>
      <c r="AZ85">
        <v>4</v>
      </c>
      <c r="BA85" t="s">
        <v>454</v>
      </c>
      <c r="BB85">
        <v>6</v>
      </c>
      <c r="BC85" t="s">
        <v>1173</v>
      </c>
      <c r="BD85">
        <v>292</v>
      </c>
      <c r="BE85">
        <v>14.33</v>
      </c>
      <c r="BF85">
        <v>74.400000000000006</v>
      </c>
      <c r="BG85">
        <v>455</v>
      </c>
      <c r="BH85">
        <v>0.86</v>
      </c>
      <c r="BI85">
        <v>2.9</v>
      </c>
      <c r="BN85" s="39">
        <f t="shared" si="57"/>
        <v>0</v>
      </c>
      <c r="BO85">
        <v>20</v>
      </c>
      <c r="BP85">
        <f t="shared" si="44"/>
        <v>15.19</v>
      </c>
      <c r="BQ85">
        <f t="shared" si="45"/>
        <v>77.300000000000011</v>
      </c>
      <c r="BR85">
        <f t="shared" si="46"/>
        <v>303.8</v>
      </c>
      <c r="BS85">
        <v>532</v>
      </c>
      <c r="BT85" t="s">
        <v>505</v>
      </c>
      <c r="BU85" t="s">
        <v>961</v>
      </c>
      <c r="BV85" t="s">
        <v>501</v>
      </c>
      <c r="BY85">
        <f>_xlfn.IFNA(VLOOKUP(C85,'Sent to psoma'!B:I,7,FALSE),0)</f>
        <v>5</v>
      </c>
      <c r="BZ85">
        <f t="shared" si="48"/>
        <v>15</v>
      </c>
      <c r="CA85">
        <f t="shared" si="49"/>
        <v>227.85</v>
      </c>
    </row>
    <row r="86" spans="1:79" x14ac:dyDescent="0.2">
      <c r="A86">
        <v>1031</v>
      </c>
      <c r="B86" t="s">
        <v>9</v>
      </c>
      <c r="C86" t="s">
        <v>718</v>
      </c>
      <c r="D86" t="s">
        <v>97</v>
      </c>
      <c r="E86">
        <v>79</v>
      </c>
      <c r="F86" s="1">
        <v>43517</v>
      </c>
      <c r="G86" s="1">
        <v>43446</v>
      </c>
      <c r="H86">
        <v>2</v>
      </c>
      <c r="I86" t="s">
        <v>6</v>
      </c>
      <c r="J86" t="str">
        <f>VLOOKUP(E86,[1]Tabelle1!$B:$G,5,FALSE)</f>
        <v>G12C</v>
      </c>
      <c r="K86" t="s">
        <v>1838</v>
      </c>
      <c r="L86">
        <v>805.88062003672303</v>
      </c>
      <c r="M86" t="s">
        <v>23</v>
      </c>
      <c r="N86">
        <v>8</v>
      </c>
      <c r="O86">
        <f>VLOOKUP(subset1!$D95,samples!$D$2:$R$870,4,FALSE)</f>
        <v>13</v>
      </c>
      <c r="P86" t="str">
        <f>VLOOKUP(subset1!$D95,samples!$D$2:$R$870,7,FALSE)</f>
        <v>G7,8,9</v>
      </c>
      <c r="Q86">
        <f t="shared" si="50"/>
        <v>71</v>
      </c>
      <c r="R86" t="s">
        <v>718</v>
      </c>
      <c r="S86">
        <f>VLOOKUP(subset1!$D95,samples!$D$2:$ZZ$870,16,FALSE)</f>
        <v>0</v>
      </c>
      <c r="T86" t="s">
        <v>297</v>
      </c>
      <c r="V86" s="1">
        <v>44266</v>
      </c>
      <c r="W86" t="s">
        <v>454</v>
      </c>
      <c r="X86">
        <v>533</v>
      </c>
      <c r="Y86">
        <v>4</v>
      </c>
      <c r="Z86">
        <f t="shared" si="51"/>
        <v>0</v>
      </c>
      <c r="AA86" t="s">
        <v>519</v>
      </c>
      <c r="AB86" s="2">
        <v>174</v>
      </c>
      <c r="AC86" s="2">
        <v>224.68</v>
      </c>
      <c r="AD86" s="2">
        <v>335</v>
      </c>
      <c r="AE86" s="2">
        <v>22.71</v>
      </c>
      <c r="AF86" s="2">
        <v>537</v>
      </c>
      <c r="AG86" s="2">
        <v>44.58</v>
      </c>
      <c r="AI86" s="2">
        <v>50</v>
      </c>
      <c r="AJ86" s="46">
        <f t="shared" si="52"/>
        <v>291.97000000000003</v>
      </c>
      <c r="AK86" s="46">
        <f t="shared" si="53"/>
        <v>14.598500000000001</v>
      </c>
      <c r="AL86" s="26">
        <f t="shared" si="54"/>
        <v>3.6496250000000003</v>
      </c>
      <c r="AM86">
        <v>532</v>
      </c>
      <c r="AN86" t="s">
        <v>505</v>
      </c>
      <c r="AO86" t="s">
        <v>471</v>
      </c>
      <c r="AP86" t="s">
        <v>495</v>
      </c>
      <c r="AR86" s="20">
        <f t="shared" si="55"/>
        <v>14.598500000000001</v>
      </c>
      <c r="AS86" s="20">
        <f t="shared" si="56"/>
        <v>50</v>
      </c>
      <c r="AT86" s="20">
        <f t="shared" si="43"/>
        <v>0</v>
      </c>
      <c r="AU86">
        <v>6</v>
      </c>
      <c r="AV86" s="1">
        <v>44362</v>
      </c>
      <c r="AX86" s="21" t="s">
        <v>904</v>
      </c>
      <c r="AZ86">
        <v>4</v>
      </c>
      <c r="BA86" t="s">
        <v>454</v>
      </c>
      <c r="BB86">
        <v>6</v>
      </c>
      <c r="BC86" t="s">
        <v>1168</v>
      </c>
      <c r="BD86">
        <v>308</v>
      </c>
      <c r="BE86">
        <v>7.33</v>
      </c>
      <c r="BF86">
        <v>36.1</v>
      </c>
      <c r="BG86">
        <v>471</v>
      </c>
      <c r="BH86">
        <v>0.34</v>
      </c>
      <c r="BI86">
        <v>1.1000000000000001</v>
      </c>
      <c r="BN86" s="39">
        <f t="shared" si="57"/>
        <v>0</v>
      </c>
      <c r="BO86">
        <v>20</v>
      </c>
      <c r="BP86">
        <f t="shared" si="44"/>
        <v>7.67</v>
      </c>
      <c r="BQ86">
        <f t="shared" si="45"/>
        <v>37.200000000000003</v>
      </c>
      <c r="BR86">
        <f t="shared" si="46"/>
        <v>153.4</v>
      </c>
      <c r="BS86">
        <v>532</v>
      </c>
      <c r="BT86" t="s">
        <v>505</v>
      </c>
      <c r="BU86" t="s">
        <v>961</v>
      </c>
      <c r="BV86" t="s">
        <v>502</v>
      </c>
      <c r="BY86">
        <f>_xlfn.IFNA(VLOOKUP(C86,'Sent to psoma'!B:I,7,FALSE),0)</f>
        <v>5</v>
      </c>
      <c r="BZ86">
        <f t="shared" si="48"/>
        <v>15</v>
      </c>
      <c r="CA86">
        <f t="shared" si="49"/>
        <v>115.05</v>
      </c>
    </row>
    <row r="87" spans="1:79" x14ac:dyDescent="0.2">
      <c r="A87">
        <v>1031</v>
      </c>
      <c r="B87" t="s">
        <v>10</v>
      </c>
      <c r="C87" t="s">
        <v>719</v>
      </c>
      <c r="D87" t="s">
        <v>98</v>
      </c>
      <c r="E87">
        <v>79</v>
      </c>
      <c r="F87" s="1">
        <v>43531</v>
      </c>
      <c r="G87" s="1">
        <v>43446</v>
      </c>
      <c r="H87">
        <v>2</v>
      </c>
      <c r="I87" t="s">
        <v>6</v>
      </c>
      <c r="J87" t="str">
        <f>VLOOKUP(E87,[1]Tabelle1!$B:$G,5,FALSE)</f>
        <v>G12C</v>
      </c>
      <c r="K87" t="s">
        <v>1838</v>
      </c>
      <c r="L87">
        <v>805.88062003672303</v>
      </c>
      <c r="M87" t="s">
        <v>23</v>
      </c>
      <c r="N87">
        <v>8</v>
      </c>
      <c r="O87">
        <f>VLOOKUP(subset1!$D96,samples!$D$2:$R$870,4,FALSE)</f>
        <v>16</v>
      </c>
      <c r="P87" t="str">
        <f>VLOOKUP(subset1!$D96,samples!$D$2:$R$870,7,FALSE)</f>
        <v>F7,8,9</v>
      </c>
      <c r="Q87">
        <f t="shared" si="50"/>
        <v>85</v>
      </c>
      <c r="R87" t="s">
        <v>719</v>
      </c>
      <c r="S87">
        <f>VLOOKUP(subset1!$D96,samples!$D$2:$ZZ$870,16,FALSE)</f>
        <v>0</v>
      </c>
      <c r="T87" t="s">
        <v>297</v>
      </c>
      <c r="V87" s="1">
        <v>44266</v>
      </c>
      <c r="W87" t="s">
        <v>454</v>
      </c>
      <c r="X87">
        <v>533</v>
      </c>
      <c r="Y87">
        <v>3</v>
      </c>
      <c r="Z87">
        <f t="shared" si="51"/>
        <v>0</v>
      </c>
      <c r="AA87" t="s">
        <v>519</v>
      </c>
      <c r="AB87" s="2">
        <v>164</v>
      </c>
      <c r="AC87" s="2">
        <v>136</v>
      </c>
      <c r="AD87" s="2">
        <v>326</v>
      </c>
      <c r="AE87" s="2">
        <v>8.36</v>
      </c>
      <c r="AI87" s="2">
        <v>50</v>
      </c>
      <c r="AJ87" s="46">
        <f t="shared" si="52"/>
        <v>144.36000000000001</v>
      </c>
      <c r="AK87" s="46">
        <f t="shared" si="53"/>
        <v>7.2180000000000009</v>
      </c>
      <c r="AL87" s="26">
        <f t="shared" si="54"/>
        <v>2.4060000000000001</v>
      </c>
      <c r="AM87">
        <v>532</v>
      </c>
      <c r="AN87" t="s">
        <v>505</v>
      </c>
      <c r="AO87" t="s">
        <v>471</v>
      </c>
      <c r="AP87" t="s">
        <v>496</v>
      </c>
      <c r="AR87" s="20">
        <f t="shared" si="55"/>
        <v>7.2180000000000009</v>
      </c>
      <c r="AS87" s="20">
        <f t="shared" si="56"/>
        <v>50</v>
      </c>
      <c r="AT87" s="20">
        <f t="shared" si="43"/>
        <v>0</v>
      </c>
      <c r="AU87">
        <v>6</v>
      </c>
      <c r="AV87" s="1">
        <v>44362</v>
      </c>
      <c r="AX87" s="21" t="s">
        <v>546</v>
      </c>
      <c r="AZ87">
        <v>4</v>
      </c>
      <c r="BA87" t="s">
        <v>454</v>
      </c>
      <c r="BB87">
        <v>6</v>
      </c>
      <c r="BC87" t="s">
        <v>1167</v>
      </c>
      <c r="BD87">
        <v>301</v>
      </c>
      <c r="BE87">
        <v>4.1900000000000004</v>
      </c>
      <c r="BF87">
        <v>21.1</v>
      </c>
      <c r="BN87" s="39">
        <f t="shared" si="57"/>
        <v>0</v>
      </c>
      <c r="BO87">
        <v>20</v>
      </c>
      <c r="BP87">
        <f t="shared" si="44"/>
        <v>4.1900000000000004</v>
      </c>
      <c r="BQ87">
        <f t="shared" si="45"/>
        <v>21.1</v>
      </c>
      <c r="BR87">
        <f t="shared" si="46"/>
        <v>83.800000000000011</v>
      </c>
      <c r="BS87">
        <v>532</v>
      </c>
      <c r="BT87" t="s">
        <v>505</v>
      </c>
      <c r="BU87" t="s">
        <v>961</v>
      </c>
      <c r="BV87" t="s">
        <v>503</v>
      </c>
      <c r="BY87">
        <f>_xlfn.IFNA(VLOOKUP(C87,'Sent to psoma'!B:I,7,FALSE),0)</f>
        <v>5</v>
      </c>
      <c r="BZ87">
        <f t="shared" si="48"/>
        <v>15</v>
      </c>
      <c r="CA87">
        <f t="shared" si="49"/>
        <v>62.850000000000009</v>
      </c>
    </row>
    <row r="88" spans="1:79" x14ac:dyDescent="0.2">
      <c r="A88">
        <v>1031</v>
      </c>
      <c r="B88" t="s">
        <v>11</v>
      </c>
      <c r="C88" t="s">
        <v>720</v>
      </c>
      <c r="D88" t="s">
        <v>99</v>
      </c>
      <c r="E88">
        <v>79</v>
      </c>
      <c r="F88" s="1">
        <v>43637</v>
      </c>
      <c r="G88" s="1">
        <v>43446</v>
      </c>
      <c r="H88">
        <v>2</v>
      </c>
      <c r="I88" t="s">
        <v>6</v>
      </c>
      <c r="J88" t="str">
        <f>VLOOKUP(E88,[1]Tabelle1!$B:$G,5,FALSE)</f>
        <v>G12C</v>
      </c>
      <c r="K88" t="s">
        <v>1838</v>
      </c>
      <c r="L88">
        <v>805.88062003672303</v>
      </c>
      <c r="M88" t="s">
        <v>23</v>
      </c>
      <c r="N88">
        <v>8</v>
      </c>
      <c r="O88" t="e">
        <f>VLOOKUP(subset1!$D97,samples!$D$2:$R$870,4,FALSE)</f>
        <v>#N/A</v>
      </c>
      <c r="P88" t="e">
        <f>VLOOKUP(subset1!$D97,samples!$D$2:$R$870,7,FALSE)</f>
        <v>#N/A</v>
      </c>
      <c r="Q88">
        <f t="shared" si="50"/>
        <v>191</v>
      </c>
      <c r="R88" t="s">
        <v>720</v>
      </c>
      <c r="S88" t="e">
        <f>VLOOKUP(subset1!$D97,samples!$D$2:$ZZ$870,16,FALSE)</f>
        <v>#N/A</v>
      </c>
      <c r="T88" t="s">
        <v>297</v>
      </c>
      <c r="V88" s="1">
        <v>44266</v>
      </c>
      <c r="W88" t="s">
        <v>454</v>
      </c>
      <c r="X88">
        <v>533</v>
      </c>
      <c r="Y88">
        <v>4.3</v>
      </c>
      <c r="Z88">
        <f t="shared" si="51"/>
        <v>0.70000000000000018</v>
      </c>
      <c r="AA88" t="s">
        <v>521</v>
      </c>
      <c r="AB88" s="2">
        <v>169</v>
      </c>
      <c r="AC88" s="2">
        <v>309.8</v>
      </c>
      <c r="AD88" s="2">
        <v>330</v>
      </c>
      <c r="AE88" s="2">
        <v>54.73</v>
      </c>
      <c r="AF88" s="2">
        <v>523</v>
      </c>
      <c r="AG88" s="2">
        <v>23.09</v>
      </c>
      <c r="AI88" s="2">
        <v>50</v>
      </c>
      <c r="AJ88" s="46">
        <f t="shared" si="52"/>
        <v>387.62</v>
      </c>
      <c r="AK88" s="46">
        <f t="shared" si="53"/>
        <v>19.381</v>
      </c>
      <c r="AL88" s="26">
        <f t="shared" si="54"/>
        <v>4.5072093023255819</v>
      </c>
      <c r="AM88">
        <v>532</v>
      </c>
      <c r="AN88" t="s">
        <v>505</v>
      </c>
      <c r="AO88" t="s">
        <v>471</v>
      </c>
      <c r="AP88" t="s">
        <v>497</v>
      </c>
      <c r="AR88" s="20">
        <f t="shared" si="55"/>
        <v>15</v>
      </c>
      <c r="AS88" s="20">
        <f t="shared" si="56"/>
        <v>38.697693617460402</v>
      </c>
      <c r="AT88" s="20">
        <f t="shared" si="43"/>
        <v>11.302306382539598</v>
      </c>
      <c r="AU88">
        <v>6</v>
      </c>
      <c r="AV88" s="1">
        <v>44362</v>
      </c>
      <c r="AX88" s="21" t="s">
        <v>905</v>
      </c>
      <c r="AZ88">
        <v>4</v>
      </c>
      <c r="BA88" t="s">
        <v>454</v>
      </c>
      <c r="BB88">
        <v>6</v>
      </c>
      <c r="BC88" t="s">
        <v>1167</v>
      </c>
      <c r="BD88">
        <v>299</v>
      </c>
      <c r="BE88">
        <v>22.34</v>
      </c>
      <c r="BF88">
        <v>113</v>
      </c>
      <c r="BG88">
        <v>466</v>
      </c>
      <c r="BH88">
        <v>1.21</v>
      </c>
      <c r="BI88">
        <v>3.9</v>
      </c>
      <c r="BJ88">
        <v>666</v>
      </c>
      <c r="BK88">
        <v>0.08</v>
      </c>
      <c r="BL88">
        <v>0.2</v>
      </c>
      <c r="BN88" s="39">
        <f t="shared" si="57"/>
        <v>0</v>
      </c>
      <c r="BO88">
        <v>20</v>
      </c>
      <c r="BP88">
        <f t="shared" si="44"/>
        <v>23.63</v>
      </c>
      <c r="BQ88">
        <f t="shared" si="45"/>
        <v>117.10000000000001</v>
      </c>
      <c r="BR88">
        <f t="shared" si="46"/>
        <v>472.59999999999997</v>
      </c>
      <c r="BS88">
        <v>532</v>
      </c>
      <c r="BT88" t="s">
        <v>505</v>
      </c>
      <c r="BU88" t="s">
        <v>961</v>
      </c>
      <c r="BV88" t="s">
        <v>504</v>
      </c>
      <c r="BY88">
        <f>_xlfn.IFNA(VLOOKUP(C88,'Sent to psoma'!B:I,7,FALSE),0)</f>
        <v>5</v>
      </c>
      <c r="BZ88">
        <f t="shared" si="48"/>
        <v>15</v>
      </c>
      <c r="CA88">
        <f t="shared" si="49"/>
        <v>354.45</v>
      </c>
    </row>
    <row r="89" spans="1:79" x14ac:dyDescent="0.2">
      <c r="A89">
        <v>1031</v>
      </c>
      <c r="B89" t="s">
        <v>12</v>
      </c>
      <c r="C89" t="s">
        <v>721</v>
      </c>
      <c r="D89" t="s">
        <v>100</v>
      </c>
      <c r="E89">
        <v>79</v>
      </c>
      <c r="F89" s="1">
        <v>43700</v>
      </c>
      <c r="G89" s="1">
        <v>43446</v>
      </c>
      <c r="H89">
        <v>2</v>
      </c>
      <c r="I89" t="s">
        <v>6</v>
      </c>
      <c r="J89" t="str">
        <f>VLOOKUP(E89,[1]Tabelle1!$B:$G,5,FALSE)</f>
        <v>G12C</v>
      </c>
      <c r="K89" t="s">
        <v>1838</v>
      </c>
      <c r="L89">
        <v>805.88062003672303</v>
      </c>
      <c r="M89" t="s">
        <v>23</v>
      </c>
      <c r="N89">
        <v>8</v>
      </c>
      <c r="O89">
        <f>VLOOKUP(subset1!$D98,samples!$D$2:$R$870,4,FALSE)</f>
        <v>3</v>
      </c>
      <c r="P89" t="str">
        <f>VLOOKUP(subset1!$D98,samples!$D$2:$R$870,7,FALSE)</f>
        <v>B4,5,6</v>
      </c>
      <c r="Q89">
        <f t="shared" si="50"/>
        <v>254</v>
      </c>
      <c r="R89" t="s">
        <v>721</v>
      </c>
      <c r="S89">
        <f>VLOOKUP(subset1!$D98,samples!$D$2:$ZZ$870,16,FALSE)</f>
        <v>0</v>
      </c>
      <c r="T89" t="s">
        <v>297</v>
      </c>
      <c r="V89" s="1">
        <v>44266</v>
      </c>
      <c r="W89" t="s">
        <v>454</v>
      </c>
      <c r="X89">
        <v>533</v>
      </c>
      <c r="Y89">
        <v>4.3</v>
      </c>
      <c r="Z89">
        <f t="shared" si="51"/>
        <v>0.70000000000000018</v>
      </c>
      <c r="AA89" t="s">
        <v>521</v>
      </c>
      <c r="AB89" s="2">
        <v>160</v>
      </c>
      <c r="AC89" s="2">
        <v>412.03</v>
      </c>
      <c r="AD89" s="2">
        <v>312</v>
      </c>
      <c r="AE89" s="2">
        <v>40.99</v>
      </c>
      <c r="AF89" s="2">
        <v>478</v>
      </c>
      <c r="AG89" s="2">
        <v>20.76</v>
      </c>
      <c r="AI89" s="2">
        <v>50</v>
      </c>
      <c r="AJ89" s="46">
        <f t="shared" si="52"/>
        <v>473.78</v>
      </c>
      <c r="AK89" s="46">
        <f t="shared" si="53"/>
        <v>23.689</v>
      </c>
      <c r="AL89" s="26">
        <f t="shared" si="54"/>
        <v>5.5090697674418605</v>
      </c>
      <c r="AM89">
        <v>532</v>
      </c>
      <c r="AN89" t="s">
        <v>505</v>
      </c>
      <c r="AO89" t="s">
        <v>471</v>
      </c>
      <c r="AP89" t="s">
        <v>498</v>
      </c>
      <c r="AR89" s="20">
        <f t="shared" si="55"/>
        <v>15</v>
      </c>
      <c r="AS89" s="20">
        <f t="shared" si="56"/>
        <v>31.660264257672338</v>
      </c>
      <c r="AT89" s="20">
        <f t="shared" si="43"/>
        <v>18.339735742327662</v>
      </c>
      <c r="AU89">
        <v>6</v>
      </c>
      <c r="AV89" s="1">
        <v>44362</v>
      </c>
      <c r="AX89" s="21" t="s">
        <v>906</v>
      </c>
      <c r="AZ89">
        <v>4</v>
      </c>
      <c r="BA89" t="s">
        <v>454</v>
      </c>
      <c r="BB89">
        <v>6</v>
      </c>
      <c r="BC89" t="s">
        <v>1167</v>
      </c>
      <c r="BD89">
        <v>299</v>
      </c>
      <c r="BE89">
        <v>10.75</v>
      </c>
      <c r="BF89">
        <v>54.5</v>
      </c>
      <c r="BG89">
        <v>455</v>
      </c>
      <c r="BH89">
        <v>0.67</v>
      </c>
      <c r="BI89">
        <v>2.2000000000000002</v>
      </c>
      <c r="BN89" s="39">
        <f t="shared" si="57"/>
        <v>0</v>
      </c>
      <c r="BO89">
        <v>20</v>
      </c>
      <c r="BP89">
        <f t="shared" si="44"/>
        <v>11.42</v>
      </c>
      <c r="BQ89">
        <f t="shared" si="45"/>
        <v>56.7</v>
      </c>
      <c r="BR89">
        <f t="shared" si="46"/>
        <v>228.4</v>
      </c>
      <c r="BS89">
        <v>532</v>
      </c>
      <c r="BT89" t="s">
        <v>505</v>
      </c>
      <c r="BU89" t="s">
        <v>961</v>
      </c>
      <c r="BV89" t="s">
        <v>9</v>
      </c>
      <c r="BY89">
        <f>_xlfn.IFNA(VLOOKUP(C89,'Sent to psoma'!B:I,7,FALSE),0)</f>
        <v>5</v>
      </c>
      <c r="BZ89">
        <f t="shared" si="48"/>
        <v>15</v>
      </c>
      <c r="CA89">
        <f t="shared" si="49"/>
        <v>171.3</v>
      </c>
    </row>
    <row r="90" spans="1:79" x14ac:dyDescent="0.2">
      <c r="A90">
        <v>1031</v>
      </c>
      <c r="B90" t="s">
        <v>13</v>
      </c>
      <c r="C90" t="s">
        <v>722</v>
      </c>
      <c r="D90" t="s">
        <v>101</v>
      </c>
      <c r="E90">
        <v>79</v>
      </c>
      <c r="F90" s="1">
        <v>43731</v>
      </c>
      <c r="G90" s="1">
        <v>43446</v>
      </c>
      <c r="H90">
        <v>2</v>
      </c>
      <c r="I90" t="s">
        <v>6</v>
      </c>
      <c r="J90" t="str">
        <f>VLOOKUP(E90,[1]Tabelle1!$B:$G,5,FALSE)</f>
        <v>G12C</v>
      </c>
      <c r="K90" t="s">
        <v>1838</v>
      </c>
      <c r="L90">
        <v>805.88062003672303</v>
      </c>
      <c r="M90" t="s">
        <v>23</v>
      </c>
      <c r="N90">
        <v>8</v>
      </c>
      <c r="O90">
        <f>VLOOKUP(subset1!$D99,samples!$D$2:$R$870,4,FALSE)</f>
        <v>8</v>
      </c>
      <c r="P90" t="str">
        <f>VLOOKUP(subset1!$D99,samples!$D$2:$R$870,7,FALSE)</f>
        <v>E7,8,9</v>
      </c>
      <c r="Q90">
        <f t="shared" si="50"/>
        <v>285</v>
      </c>
      <c r="R90" t="s">
        <v>722</v>
      </c>
      <c r="S90">
        <f>VLOOKUP(subset1!$D99,samples!$D$2:$ZZ$870,16,FALSE)</f>
        <v>0</v>
      </c>
      <c r="T90" t="s">
        <v>297</v>
      </c>
      <c r="V90" s="1">
        <v>44266</v>
      </c>
      <c r="W90" t="s">
        <v>454</v>
      </c>
      <c r="X90">
        <v>533</v>
      </c>
      <c r="Y90">
        <v>4.7</v>
      </c>
      <c r="Z90">
        <f t="shared" si="51"/>
        <v>0.29999999999999982</v>
      </c>
      <c r="AA90" t="s">
        <v>521</v>
      </c>
      <c r="AB90" s="2">
        <v>169</v>
      </c>
      <c r="AC90" s="2">
        <v>168.68</v>
      </c>
      <c r="AD90" s="2">
        <v>298</v>
      </c>
      <c r="AE90" s="2">
        <v>6.33</v>
      </c>
      <c r="AF90" s="2">
        <v>502</v>
      </c>
      <c r="AG90" s="2">
        <v>13.32</v>
      </c>
      <c r="AI90" s="2">
        <v>50</v>
      </c>
      <c r="AJ90" s="46">
        <f t="shared" si="52"/>
        <v>188.33</v>
      </c>
      <c r="AK90" s="46">
        <f t="shared" si="53"/>
        <v>9.4164999999999992</v>
      </c>
      <c r="AL90" s="26">
        <f t="shared" si="54"/>
        <v>2.0035106382978722</v>
      </c>
      <c r="AM90">
        <v>532</v>
      </c>
      <c r="AN90" t="s">
        <v>505</v>
      </c>
      <c r="AO90" t="s">
        <v>471</v>
      </c>
      <c r="AP90" t="s">
        <v>499</v>
      </c>
      <c r="AR90" s="20">
        <f t="shared" si="55"/>
        <v>9.4164999999999992</v>
      </c>
      <c r="AS90" s="20">
        <f t="shared" si="56"/>
        <v>50</v>
      </c>
      <c r="AT90" s="20">
        <f t="shared" si="43"/>
        <v>0</v>
      </c>
      <c r="AU90">
        <v>6</v>
      </c>
      <c r="AV90" s="1">
        <v>44362</v>
      </c>
      <c r="AX90" s="21" t="s">
        <v>907</v>
      </c>
      <c r="AZ90">
        <v>4</v>
      </c>
      <c r="BA90" t="s">
        <v>454</v>
      </c>
      <c r="BB90">
        <v>6</v>
      </c>
      <c r="BC90" t="s">
        <v>1167</v>
      </c>
      <c r="BD90">
        <v>303</v>
      </c>
      <c r="BE90">
        <v>7.18</v>
      </c>
      <c r="BF90">
        <v>36</v>
      </c>
      <c r="BG90">
        <v>455</v>
      </c>
      <c r="BH90">
        <v>0.44</v>
      </c>
      <c r="BI90">
        <v>1.5</v>
      </c>
      <c r="BN90" s="39">
        <f t="shared" si="57"/>
        <v>0</v>
      </c>
      <c r="BO90">
        <v>20</v>
      </c>
      <c r="BP90">
        <f t="shared" si="44"/>
        <v>7.62</v>
      </c>
      <c r="BQ90">
        <f t="shared" si="45"/>
        <v>37.5</v>
      </c>
      <c r="BR90">
        <f t="shared" si="46"/>
        <v>152.4</v>
      </c>
      <c r="BS90">
        <v>532</v>
      </c>
      <c r="BT90" t="s">
        <v>505</v>
      </c>
      <c r="BU90" t="s">
        <v>961</v>
      </c>
      <c r="BV90" t="s">
        <v>10</v>
      </c>
      <c r="BY90">
        <f>_xlfn.IFNA(VLOOKUP(C90,'Sent to psoma'!B:I,7,FALSE),0)</f>
        <v>5</v>
      </c>
      <c r="BZ90">
        <f t="shared" si="48"/>
        <v>15</v>
      </c>
      <c r="CA90">
        <f t="shared" si="49"/>
        <v>114.3</v>
      </c>
    </row>
    <row r="91" spans="1:79" x14ac:dyDescent="0.2">
      <c r="A91">
        <v>1031</v>
      </c>
      <c r="B91" t="s">
        <v>14</v>
      </c>
      <c r="C91" t="s">
        <v>723</v>
      </c>
      <c r="D91" t="s">
        <v>102</v>
      </c>
      <c r="E91">
        <v>79</v>
      </c>
      <c r="F91" s="1">
        <v>43742</v>
      </c>
      <c r="G91" s="1">
        <v>43446</v>
      </c>
      <c r="H91">
        <v>2</v>
      </c>
      <c r="I91" t="s">
        <v>6</v>
      </c>
      <c r="J91" t="str">
        <f>VLOOKUP(E91,[1]Tabelle1!$B:$G,5,FALSE)</f>
        <v>G12C</v>
      </c>
      <c r="K91" t="s">
        <v>1838</v>
      </c>
      <c r="L91">
        <v>805.88062003672303</v>
      </c>
      <c r="M91" t="s">
        <v>23</v>
      </c>
      <c r="N91">
        <v>8</v>
      </c>
      <c r="O91">
        <f>VLOOKUP(subset1!$D100,samples!$D$2:$R$870,4,FALSE)</f>
        <v>12</v>
      </c>
      <c r="P91" t="str">
        <f>VLOOKUP(subset1!$D100,samples!$D$2:$R$870,7,FALSE)</f>
        <v>D1,2,3</v>
      </c>
      <c r="Q91">
        <f t="shared" si="50"/>
        <v>296</v>
      </c>
      <c r="R91" t="s">
        <v>723</v>
      </c>
      <c r="S91">
        <f>VLOOKUP(subset1!$D100,samples!$D$2:$ZZ$870,16,FALSE)</f>
        <v>0</v>
      </c>
      <c r="T91" t="s">
        <v>297</v>
      </c>
      <c r="V91" s="1">
        <v>44266</v>
      </c>
      <c r="W91" t="s">
        <v>454</v>
      </c>
      <c r="X91">
        <v>533</v>
      </c>
      <c r="Y91">
        <v>4.7</v>
      </c>
      <c r="Z91">
        <f t="shared" si="51"/>
        <v>0.29999999999999982</v>
      </c>
      <c r="AA91" t="s">
        <v>521</v>
      </c>
      <c r="AB91" s="2">
        <v>167</v>
      </c>
      <c r="AC91" s="2">
        <v>308.76</v>
      </c>
      <c r="AD91" s="2">
        <v>334</v>
      </c>
      <c r="AE91" s="2">
        <v>39.340000000000003</v>
      </c>
      <c r="AF91" s="2">
        <v>517</v>
      </c>
      <c r="AG91" s="2">
        <v>23.73</v>
      </c>
      <c r="AI91" s="2">
        <v>50</v>
      </c>
      <c r="AJ91" s="46">
        <f t="shared" si="52"/>
        <v>371.83000000000004</v>
      </c>
      <c r="AK91" s="46">
        <f t="shared" si="53"/>
        <v>18.591500000000003</v>
      </c>
      <c r="AL91" s="26">
        <f t="shared" si="54"/>
        <v>3.955638297872341</v>
      </c>
      <c r="AM91">
        <v>532</v>
      </c>
      <c r="AN91" t="s">
        <v>505</v>
      </c>
      <c r="AO91" t="s">
        <v>471</v>
      </c>
      <c r="AP91" t="s">
        <v>500</v>
      </c>
      <c r="AR91" s="20">
        <f t="shared" si="55"/>
        <v>15</v>
      </c>
      <c r="AS91" s="20">
        <f t="shared" si="56"/>
        <v>40.341016055724381</v>
      </c>
      <c r="AT91" s="20">
        <f t="shared" si="43"/>
        <v>9.6589839442756187</v>
      </c>
      <c r="AU91">
        <v>6</v>
      </c>
      <c r="AV91" s="1">
        <v>44362</v>
      </c>
      <c r="AX91" s="21" t="s">
        <v>908</v>
      </c>
      <c r="AZ91">
        <v>4</v>
      </c>
      <c r="BA91" t="s">
        <v>454</v>
      </c>
      <c r="BB91">
        <v>6</v>
      </c>
      <c r="BC91" t="s">
        <v>1167</v>
      </c>
      <c r="BD91">
        <v>301</v>
      </c>
      <c r="BE91">
        <v>7.3</v>
      </c>
      <c r="BF91">
        <v>36.799999999999997</v>
      </c>
      <c r="BG91">
        <v>469</v>
      </c>
      <c r="BH91">
        <v>0.57999999999999996</v>
      </c>
      <c r="BI91">
        <v>1.9</v>
      </c>
      <c r="BJ91">
        <v>651</v>
      </c>
      <c r="BK91">
        <v>0.03</v>
      </c>
      <c r="BL91">
        <v>0.1</v>
      </c>
      <c r="BN91" s="39">
        <f t="shared" si="57"/>
        <v>0</v>
      </c>
      <c r="BO91">
        <v>20</v>
      </c>
      <c r="BP91">
        <f t="shared" si="44"/>
        <v>7.91</v>
      </c>
      <c r="BQ91">
        <f t="shared" si="45"/>
        <v>38.799999999999997</v>
      </c>
      <c r="BR91">
        <f t="shared" si="46"/>
        <v>158.19999999999999</v>
      </c>
      <c r="BS91">
        <v>532</v>
      </c>
      <c r="BT91" t="s">
        <v>505</v>
      </c>
      <c r="BU91" t="s">
        <v>961</v>
      </c>
      <c r="BV91" t="s">
        <v>11</v>
      </c>
      <c r="BY91">
        <f>_xlfn.IFNA(VLOOKUP(C91,'Sent to psoma'!B:I,7,FALSE),0)</f>
        <v>5</v>
      </c>
      <c r="BZ91">
        <f t="shared" si="48"/>
        <v>15</v>
      </c>
      <c r="CA91">
        <f t="shared" si="49"/>
        <v>118.65</v>
      </c>
    </row>
    <row r="92" spans="1:79" x14ac:dyDescent="0.2">
      <c r="A92">
        <v>1052</v>
      </c>
      <c r="B92" t="s">
        <v>2</v>
      </c>
      <c r="C92" t="s">
        <v>733</v>
      </c>
      <c r="D92" t="s">
        <v>112</v>
      </c>
      <c r="E92">
        <v>85</v>
      </c>
      <c r="F92" s="1">
        <v>43494</v>
      </c>
      <c r="G92" s="1">
        <v>43494</v>
      </c>
      <c r="H92">
        <v>28.7</v>
      </c>
      <c r="I92" t="s">
        <v>22</v>
      </c>
      <c r="J92" t="str">
        <f>VLOOKUP(E92,[1]Tabelle1!$B:$G,5,FALSE)</f>
        <v>G12R</v>
      </c>
      <c r="K92" t="s">
        <v>1838</v>
      </c>
      <c r="L92">
        <v>757.88062003672303</v>
      </c>
      <c r="M92" t="s">
        <v>24</v>
      </c>
      <c r="N92">
        <v>1</v>
      </c>
      <c r="O92">
        <f>VLOOKUP(subset1!$D110,samples!$D$2:$R$870,4,FALSE)</f>
        <v>18</v>
      </c>
      <c r="P92" t="str">
        <f>VLOOKUP(subset1!$D110,samples!$D$2:$R$870,7,FALSE)</f>
        <v>D1,2,3</v>
      </c>
      <c r="Q92">
        <f t="shared" si="50"/>
        <v>0</v>
      </c>
      <c r="R92" t="s">
        <v>733</v>
      </c>
      <c r="S92">
        <f>VLOOKUP(subset1!$D110,samples!$D$2:$ZZ$870,16,FALSE)</f>
        <v>0</v>
      </c>
      <c r="T92" t="s">
        <v>297</v>
      </c>
      <c r="V92" s="1">
        <v>44266</v>
      </c>
      <c r="W92" t="s">
        <v>454</v>
      </c>
      <c r="X92">
        <v>533</v>
      </c>
      <c r="Y92">
        <v>4.3</v>
      </c>
      <c r="Z92">
        <f t="shared" si="51"/>
        <v>0.70000000000000018</v>
      </c>
      <c r="AA92" t="s">
        <v>521</v>
      </c>
      <c r="AB92" s="2">
        <v>124</v>
      </c>
      <c r="AC92" s="2">
        <v>4122.79</v>
      </c>
      <c r="AD92" s="2">
        <v>264</v>
      </c>
      <c r="AE92" s="2">
        <v>718.96</v>
      </c>
      <c r="AF92" s="2">
        <v>387</v>
      </c>
      <c r="AG92" s="2">
        <v>157.38</v>
      </c>
      <c r="AH92" t="s">
        <v>506</v>
      </c>
      <c r="AI92" s="2">
        <v>50</v>
      </c>
      <c r="AJ92" s="46">
        <f t="shared" si="52"/>
        <v>4999.13</v>
      </c>
      <c r="AK92" s="46">
        <f t="shared" si="53"/>
        <v>249.95650000000001</v>
      </c>
      <c r="AL92" s="26">
        <f t="shared" si="54"/>
        <v>58.129418604651164</v>
      </c>
      <c r="AM92">
        <v>532</v>
      </c>
      <c r="AN92" t="s">
        <v>505</v>
      </c>
      <c r="AO92" t="s">
        <v>471</v>
      </c>
      <c r="AP92" t="s">
        <v>501</v>
      </c>
      <c r="AR92" s="20">
        <f t="shared" si="55"/>
        <v>15</v>
      </c>
      <c r="AS92" s="20">
        <f t="shared" si="56"/>
        <v>3.0005220908438068</v>
      </c>
      <c r="AT92" s="20">
        <f t="shared" si="43"/>
        <v>46.999477909156191</v>
      </c>
      <c r="AU92">
        <v>6</v>
      </c>
      <c r="AV92" s="1">
        <v>44362</v>
      </c>
      <c r="AX92" s="21" t="s">
        <v>909</v>
      </c>
      <c r="AZ92">
        <v>4</v>
      </c>
      <c r="BA92" t="s">
        <v>454</v>
      </c>
      <c r="BB92">
        <v>6</v>
      </c>
      <c r="BC92" t="s">
        <v>1167</v>
      </c>
      <c r="BD92">
        <v>299</v>
      </c>
      <c r="BE92">
        <v>13.69</v>
      </c>
      <c r="BF92">
        <v>69.400000000000006</v>
      </c>
      <c r="BG92">
        <v>430</v>
      </c>
      <c r="BH92">
        <v>0.74</v>
      </c>
      <c r="BI92">
        <v>2.6</v>
      </c>
      <c r="BN92" s="39">
        <f t="shared" si="57"/>
        <v>0</v>
      </c>
      <c r="BO92">
        <v>20</v>
      </c>
      <c r="BP92">
        <f t="shared" si="44"/>
        <v>14.43</v>
      </c>
      <c r="BQ92">
        <f t="shared" si="45"/>
        <v>72</v>
      </c>
      <c r="BR92">
        <f t="shared" si="46"/>
        <v>288.60000000000002</v>
      </c>
      <c r="BS92">
        <v>532</v>
      </c>
      <c r="BT92" t="s">
        <v>505</v>
      </c>
      <c r="BU92" t="s">
        <v>961</v>
      </c>
      <c r="BV92" t="s">
        <v>12</v>
      </c>
      <c r="BY92">
        <f>_xlfn.IFNA(VLOOKUP(C92,'Sent to psoma'!B:I,7,FALSE),0)</f>
        <v>5</v>
      </c>
      <c r="BZ92">
        <f t="shared" si="48"/>
        <v>15</v>
      </c>
      <c r="CA92">
        <f t="shared" si="49"/>
        <v>216.45</v>
      </c>
    </row>
    <row r="93" spans="1:79" x14ac:dyDescent="0.2">
      <c r="A93">
        <v>1192</v>
      </c>
      <c r="B93" t="s">
        <v>2</v>
      </c>
      <c r="C93" t="s">
        <v>780</v>
      </c>
      <c r="D93" t="s">
        <v>167</v>
      </c>
      <c r="E93">
        <v>108</v>
      </c>
      <c r="F93" s="1">
        <v>43790</v>
      </c>
      <c r="G93" s="1">
        <v>43790</v>
      </c>
      <c r="H93">
        <v>5.8</v>
      </c>
      <c r="I93" t="s">
        <v>22</v>
      </c>
      <c r="J93" t="str">
        <f>VLOOKUP(E93,[1]Tabelle1!$B:$G,5,FALSE)</f>
        <v>G12D</v>
      </c>
      <c r="K93" t="s">
        <v>1838</v>
      </c>
      <c r="L93">
        <v>461.880620036724</v>
      </c>
      <c r="M93" t="s">
        <v>25</v>
      </c>
      <c r="N93">
        <v>4</v>
      </c>
      <c r="O93">
        <f>VLOOKUP(subset1!$D165,samples!$D$2:$R$870,4,FALSE)</f>
        <v>13</v>
      </c>
      <c r="P93" t="str">
        <f>VLOOKUP(subset1!$D165,samples!$D$2:$R$870,7,FALSE)</f>
        <v>G4,5,6</v>
      </c>
      <c r="Q93">
        <f t="shared" si="50"/>
        <v>0</v>
      </c>
      <c r="R93" t="s">
        <v>780</v>
      </c>
      <c r="S93">
        <f>VLOOKUP(subset1!$D165,samples!$D$2:$ZZ$870,16,FALSE)</f>
        <v>0</v>
      </c>
      <c r="T93" t="s">
        <v>297</v>
      </c>
      <c r="V93" s="1">
        <v>44273</v>
      </c>
      <c r="W93" t="s">
        <v>454</v>
      </c>
      <c r="X93">
        <v>533</v>
      </c>
      <c r="Y93">
        <v>4</v>
      </c>
      <c r="Z93">
        <f t="shared" si="51"/>
        <v>0</v>
      </c>
      <c r="AA93" t="s">
        <v>527</v>
      </c>
      <c r="AB93">
        <v>161</v>
      </c>
      <c r="AC93">
        <v>573.04</v>
      </c>
      <c r="AD93">
        <v>310</v>
      </c>
      <c r="AE93">
        <v>44.96</v>
      </c>
      <c r="AF93">
        <v>464</v>
      </c>
      <c r="AG93">
        <v>12.24</v>
      </c>
      <c r="AI93" s="2">
        <v>50</v>
      </c>
      <c r="AJ93" s="46">
        <f t="shared" si="52"/>
        <v>630.24</v>
      </c>
      <c r="AK93" s="46">
        <f t="shared" si="53"/>
        <v>31.512</v>
      </c>
      <c r="AL93" s="26">
        <f t="shared" si="54"/>
        <v>7.8780000000000001</v>
      </c>
      <c r="AM93">
        <v>532</v>
      </c>
      <c r="AN93" t="s">
        <v>505</v>
      </c>
      <c r="AO93" t="s">
        <v>478</v>
      </c>
      <c r="AP93" t="s">
        <v>10</v>
      </c>
      <c r="AR93" s="20">
        <f t="shared" si="55"/>
        <v>15</v>
      </c>
      <c r="AS93" s="20">
        <f t="shared" si="56"/>
        <v>23.800456968773801</v>
      </c>
      <c r="AT93" s="20">
        <f t="shared" si="43"/>
        <v>26.199543031226199</v>
      </c>
      <c r="AU93">
        <v>6</v>
      </c>
      <c r="AV93" s="1">
        <v>44362</v>
      </c>
      <c r="AX93" s="21" t="s">
        <v>910</v>
      </c>
      <c r="AZ93">
        <v>4</v>
      </c>
      <c r="BA93" t="s">
        <v>454</v>
      </c>
      <c r="BB93">
        <v>6</v>
      </c>
      <c r="BC93" t="s">
        <v>1167</v>
      </c>
      <c r="BD93">
        <v>303</v>
      </c>
      <c r="BE93">
        <v>9.24</v>
      </c>
      <c r="BF93">
        <v>46.3</v>
      </c>
      <c r="BG93">
        <v>461</v>
      </c>
      <c r="BH93">
        <v>0.41</v>
      </c>
      <c r="BI93">
        <v>1.4</v>
      </c>
      <c r="BN93" s="39">
        <f t="shared" si="57"/>
        <v>0</v>
      </c>
      <c r="BO93">
        <v>20</v>
      </c>
      <c r="BP93">
        <f t="shared" si="44"/>
        <v>9.65</v>
      </c>
      <c r="BQ93">
        <f t="shared" si="45"/>
        <v>47.699999999999996</v>
      </c>
      <c r="BR93">
        <f t="shared" si="46"/>
        <v>193</v>
      </c>
      <c r="BS93">
        <v>532</v>
      </c>
      <c r="BT93" t="s">
        <v>505</v>
      </c>
      <c r="BU93" t="s">
        <v>961</v>
      </c>
      <c r="BV93" t="s">
        <v>13</v>
      </c>
      <c r="BY93">
        <f>_xlfn.IFNA(VLOOKUP(C93,'Sent to psoma'!B:I,7,FALSE),0)</f>
        <v>5</v>
      </c>
      <c r="BZ93">
        <f t="shared" si="48"/>
        <v>15</v>
      </c>
      <c r="CA93">
        <f t="shared" si="49"/>
        <v>144.75</v>
      </c>
    </row>
    <row r="94" spans="1:79" x14ac:dyDescent="0.2">
      <c r="A94">
        <v>1192</v>
      </c>
      <c r="B94" t="s">
        <v>8</v>
      </c>
      <c r="C94" t="s">
        <v>781</v>
      </c>
      <c r="D94" t="s">
        <v>168</v>
      </c>
      <c r="E94">
        <v>108</v>
      </c>
      <c r="F94" s="1">
        <v>43819</v>
      </c>
      <c r="G94" s="1">
        <v>43790</v>
      </c>
      <c r="H94">
        <v>5.8</v>
      </c>
      <c r="I94" t="s">
        <v>22</v>
      </c>
      <c r="J94" t="str">
        <f>VLOOKUP(E94,[1]Tabelle1!$B:$G,5,FALSE)</f>
        <v>G12D</v>
      </c>
      <c r="K94" t="s">
        <v>1838</v>
      </c>
      <c r="L94">
        <v>461.880620036724</v>
      </c>
      <c r="M94" t="s">
        <v>25</v>
      </c>
      <c r="N94">
        <v>4</v>
      </c>
      <c r="O94">
        <f>VLOOKUP(subset1!$D166,samples!$D$2:$R$870,4,FALSE)</f>
        <v>20</v>
      </c>
      <c r="P94" t="str">
        <f>VLOOKUP(subset1!$D166,samples!$D$2:$R$870,7,FALSE)</f>
        <v>A1,2,3</v>
      </c>
      <c r="Q94">
        <f t="shared" si="50"/>
        <v>29</v>
      </c>
      <c r="R94" t="s">
        <v>781</v>
      </c>
      <c r="S94">
        <f>VLOOKUP(subset1!$D166,samples!$D$2:$ZZ$870,16,FALSE)</f>
        <v>0</v>
      </c>
      <c r="T94" t="s">
        <v>297</v>
      </c>
      <c r="V94" s="1">
        <v>44273</v>
      </c>
      <c r="W94" t="s">
        <v>454</v>
      </c>
      <c r="X94">
        <v>533</v>
      </c>
      <c r="Y94">
        <v>4</v>
      </c>
      <c r="Z94">
        <f t="shared" si="51"/>
        <v>0</v>
      </c>
      <c r="AA94" t="s">
        <v>527</v>
      </c>
      <c r="AB94">
        <v>170</v>
      </c>
      <c r="AC94" s="17">
        <v>1425.96</v>
      </c>
      <c r="AD94">
        <v>375</v>
      </c>
      <c r="AE94">
        <v>68.290000000000006</v>
      </c>
      <c r="AF94">
        <v>571</v>
      </c>
      <c r="AG94">
        <v>23.39</v>
      </c>
      <c r="AI94" s="2">
        <v>50</v>
      </c>
      <c r="AJ94" s="46">
        <f t="shared" si="52"/>
        <v>1517.64</v>
      </c>
      <c r="AK94" s="46">
        <f t="shared" si="53"/>
        <v>75.882000000000005</v>
      </c>
      <c r="AL94" s="26">
        <f t="shared" si="54"/>
        <v>18.970500000000001</v>
      </c>
      <c r="AM94">
        <v>532</v>
      </c>
      <c r="AN94" t="s">
        <v>505</v>
      </c>
      <c r="AO94" t="s">
        <v>478</v>
      </c>
      <c r="AP94" t="s">
        <v>11</v>
      </c>
      <c r="AR94" s="20">
        <f t="shared" si="55"/>
        <v>15</v>
      </c>
      <c r="AS94" s="20">
        <f t="shared" si="56"/>
        <v>9.8837669012414011</v>
      </c>
      <c r="AT94" s="20">
        <f t="shared" si="43"/>
        <v>40.116233098758599</v>
      </c>
      <c r="AU94">
        <v>6</v>
      </c>
      <c r="AV94" s="1">
        <v>44362</v>
      </c>
      <c r="AX94" s="21" t="s">
        <v>547</v>
      </c>
      <c r="AZ94">
        <v>4</v>
      </c>
      <c r="BA94" t="s">
        <v>454</v>
      </c>
      <c r="BB94">
        <v>6</v>
      </c>
      <c r="BC94" t="s">
        <v>1167</v>
      </c>
      <c r="BD94">
        <v>299</v>
      </c>
      <c r="BE94">
        <v>11</v>
      </c>
      <c r="BF94">
        <v>55.8</v>
      </c>
      <c r="BG94">
        <v>486</v>
      </c>
      <c r="BH94">
        <v>0.24</v>
      </c>
      <c r="BI94">
        <v>0.8</v>
      </c>
      <c r="BN94" s="39">
        <f t="shared" si="57"/>
        <v>0</v>
      </c>
      <c r="BO94">
        <v>20</v>
      </c>
      <c r="BP94">
        <f t="shared" si="44"/>
        <v>11.24</v>
      </c>
      <c r="BQ94">
        <f t="shared" si="45"/>
        <v>56.599999999999994</v>
      </c>
      <c r="BR94">
        <f t="shared" si="46"/>
        <v>224.8</v>
      </c>
      <c r="BS94">
        <v>532</v>
      </c>
      <c r="BT94" t="s">
        <v>505</v>
      </c>
      <c r="BU94" t="s">
        <v>961</v>
      </c>
      <c r="BV94" t="s">
        <v>14</v>
      </c>
      <c r="BY94">
        <f>_xlfn.IFNA(VLOOKUP(C94,'Sent to psoma'!B:I,7,FALSE),0)</f>
        <v>5</v>
      </c>
      <c r="BZ94">
        <f t="shared" si="48"/>
        <v>15</v>
      </c>
      <c r="CA94">
        <f t="shared" si="49"/>
        <v>168.6</v>
      </c>
    </row>
    <row r="95" spans="1:79" x14ac:dyDescent="0.2">
      <c r="A95">
        <v>1192</v>
      </c>
      <c r="B95" t="s">
        <v>9</v>
      </c>
      <c r="C95" t="s">
        <v>782</v>
      </c>
      <c r="D95" t="s">
        <v>169</v>
      </c>
      <c r="E95">
        <v>108</v>
      </c>
      <c r="F95" s="1">
        <v>43847</v>
      </c>
      <c r="G95" s="1">
        <v>43790</v>
      </c>
      <c r="H95">
        <v>5.8</v>
      </c>
      <c r="I95" t="s">
        <v>22</v>
      </c>
      <c r="J95" t="str">
        <f>VLOOKUP(E95,[1]Tabelle1!$B:$G,5,FALSE)</f>
        <v>G12D</v>
      </c>
      <c r="K95" t="s">
        <v>1838</v>
      </c>
      <c r="L95">
        <v>461.880620036724</v>
      </c>
      <c r="M95" t="s">
        <v>25</v>
      </c>
      <c r="N95">
        <v>4</v>
      </c>
      <c r="O95">
        <f>VLOOKUP(subset1!$D167,samples!$D$2:$R$870,4,FALSE)</f>
        <v>18</v>
      </c>
      <c r="P95" t="str">
        <f>VLOOKUP(subset1!$D167,samples!$D$2:$R$870,7,FALSE)</f>
        <v>C7,8,9</v>
      </c>
      <c r="Q95">
        <f t="shared" si="50"/>
        <v>57</v>
      </c>
      <c r="R95" t="s">
        <v>782</v>
      </c>
      <c r="S95">
        <f>VLOOKUP(subset1!$D167,samples!$D$2:$ZZ$870,16,FALSE)</f>
        <v>0</v>
      </c>
      <c r="T95" t="s">
        <v>297</v>
      </c>
      <c r="V95" s="1">
        <v>44273</v>
      </c>
      <c r="W95" t="s">
        <v>454</v>
      </c>
      <c r="X95">
        <v>533</v>
      </c>
      <c r="Y95">
        <v>4.3</v>
      </c>
      <c r="Z95">
        <f t="shared" si="51"/>
        <v>0.70000000000000018</v>
      </c>
      <c r="AA95" t="s">
        <v>527</v>
      </c>
      <c r="AB95">
        <v>168</v>
      </c>
      <c r="AC95" s="17">
        <v>1734.28</v>
      </c>
      <c r="AD95">
        <v>328</v>
      </c>
      <c r="AE95">
        <v>84.36</v>
      </c>
      <c r="AF95">
        <v>504</v>
      </c>
      <c r="AG95">
        <v>20.45</v>
      </c>
      <c r="AI95" s="2">
        <v>50</v>
      </c>
      <c r="AJ95" s="46">
        <f t="shared" si="52"/>
        <v>1839.09</v>
      </c>
      <c r="AK95" s="46">
        <f t="shared" si="53"/>
        <v>91.954499999999996</v>
      </c>
      <c r="AL95" s="26">
        <f t="shared" si="54"/>
        <v>21.384767441860465</v>
      </c>
      <c r="AM95">
        <v>532</v>
      </c>
      <c r="AN95" t="s">
        <v>505</v>
      </c>
      <c r="AO95" t="s">
        <v>478</v>
      </c>
      <c r="AP95" t="s">
        <v>12</v>
      </c>
      <c r="AR95" s="20">
        <f t="shared" si="55"/>
        <v>15</v>
      </c>
      <c r="AS95" s="20">
        <f t="shared" si="56"/>
        <v>8.1562076896726108</v>
      </c>
      <c r="AT95" s="20">
        <f t="shared" si="43"/>
        <v>41.843792310327387</v>
      </c>
      <c r="AU95">
        <v>6</v>
      </c>
      <c r="AV95" s="1">
        <v>44362</v>
      </c>
      <c r="AX95" s="21" t="s">
        <v>911</v>
      </c>
      <c r="AZ95">
        <v>4</v>
      </c>
      <c r="BA95" t="s">
        <v>454</v>
      </c>
      <c r="BB95">
        <v>6</v>
      </c>
      <c r="BC95" t="s">
        <v>1167</v>
      </c>
      <c r="BD95">
        <v>299</v>
      </c>
      <c r="BE95">
        <v>20.13</v>
      </c>
      <c r="BF95">
        <v>102.1</v>
      </c>
      <c r="BG95">
        <v>449</v>
      </c>
      <c r="BH95">
        <v>0.32</v>
      </c>
      <c r="BI95">
        <v>1.1000000000000001</v>
      </c>
      <c r="BN95" s="39">
        <f t="shared" si="57"/>
        <v>0</v>
      </c>
      <c r="BO95">
        <v>20</v>
      </c>
      <c r="BP95">
        <f t="shared" si="44"/>
        <v>20.45</v>
      </c>
      <c r="BQ95">
        <f t="shared" si="45"/>
        <v>103.19999999999999</v>
      </c>
      <c r="BR95">
        <f t="shared" si="46"/>
        <v>409</v>
      </c>
      <c r="BS95">
        <v>532</v>
      </c>
      <c r="BT95" t="s">
        <v>505</v>
      </c>
      <c r="BU95" t="s">
        <v>961</v>
      </c>
      <c r="BV95" t="s">
        <v>15</v>
      </c>
      <c r="BY95">
        <f>_xlfn.IFNA(VLOOKUP(C95,'Sent to psoma'!B:I,7,FALSE),0)</f>
        <v>5</v>
      </c>
      <c r="BZ95">
        <f t="shared" si="48"/>
        <v>15</v>
      </c>
      <c r="CA95">
        <f t="shared" si="49"/>
        <v>306.75</v>
      </c>
    </row>
    <row r="96" spans="1:79" x14ac:dyDescent="0.2">
      <c r="A96">
        <v>1192</v>
      </c>
      <c r="B96" t="s">
        <v>10</v>
      </c>
      <c r="C96" t="s">
        <v>783</v>
      </c>
      <c r="D96" t="s">
        <v>170</v>
      </c>
      <c r="E96">
        <v>108</v>
      </c>
      <c r="F96" s="1">
        <v>43910</v>
      </c>
      <c r="G96" s="1">
        <v>43790</v>
      </c>
      <c r="H96">
        <v>5.8</v>
      </c>
      <c r="I96" t="s">
        <v>22</v>
      </c>
      <c r="J96" t="str">
        <f>VLOOKUP(E96,[1]Tabelle1!$B:$G,5,FALSE)</f>
        <v>G12D</v>
      </c>
      <c r="K96" t="s">
        <v>1838</v>
      </c>
      <c r="L96">
        <v>461.880620036724</v>
      </c>
      <c r="M96" t="s">
        <v>25</v>
      </c>
      <c r="N96">
        <v>4</v>
      </c>
      <c r="O96">
        <f>VLOOKUP(subset1!$D168,samples!$D$2:$R$870,4,FALSE)</f>
        <v>5</v>
      </c>
      <c r="P96" t="str">
        <f>VLOOKUP(subset1!$D168,samples!$D$2:$R$870,7,FALSE)</f>
        <v>F1,2,3</v>
      </c>
      <c r="Q96">
        <f t="shared" si="50"/>
        <v>120</v>
      </c>
      <c r="R96" t="s">
        <v>783</v>
      </c>
      <c r="S96">
        <f>VLOOKUP(subset1!$D168,samples!$D$2:$ZZ$870,16,FALSE)</f>
        <v>0</v>
      </c>
      <c r="T96" t="s">
        <v>297</v>
      </c>
      <c r="V96" s="1">
        <v>44273</v>
      </c>
      <c r="W96" t="s">
        <v>454</v>
      </c>
      <c r="X96">
        <v>533</v>
      </c>
      <c r="Y96">
        <v>4</v>
      </c>
      <c r="Z96">
        <f t="shared" si="51"/>
        <v>0</v>
      </c>
      <c r="AA96" t="s">
        <v>527</v>
      </c>
      <c r="AB96" s="2">
        <v>145</v>
      </c>
      <c r="AC96" s="2">
        <v>1228.2414622705758</v>
      </c>
      <c r="AD96" s="2">
        <v>304</v>
      </c>
      <c r="AE96" s="2">
        <v>79.292998534491758</v>
      </c>
      <c r="AF96" s="2">
        <v>408</v>
      </c>
      <c r="AG96" s="2">
        <v>16.941572948126954</v>
      </c>
      <c r="AH96" t="s">
        <v>509</v>
      </c>
      <c r="AI96" s="2">
        <v>50</v>
      </c>
      <c r="AJ96" s="46">
        <f t="shared" si="52"/>
        <v>1324.4760337531945</v>
      </c>
      <c r="AK96" s="46">
        <f t="shared" si="53"/>
        <v>66.22380168765973</v>
      </c>
      <c r="AL96" s="26">
        <f t="shared" si="54"/>
        <v>16.555950421914932</v>
      </c>
      <c r="AM96">
        <v>532</v>
      </c>
      <c r="AN96" t="s">
        <v>505</v>
      </c>
      <c r="AO96" t="s">
        <v>478</v>
      </c>
      <c r="AP96" t="s">
        <v>13</v>
      </c>
      <c r="AR96" s="20">
        <f t="shared" si="55"/>
        <v>15</v>
      </c>
      <c r="AS96" s="20">
        <f t="shared" si="56"/>
        <v>11.325233237700946</v>
      </c>
      <c r="AT96" s="20">
        <f t="shared" si="43"/>
        <v>38.674766762299058</v>
      </c>
      <c r="AU96">
        <v>6</v>
      </c>
      <c r="AV96" s="1">
        <v>44362</v>
      </c>
      <c r="AX96" s="21" t="s">
        <v>912</v>
      </c>
      <c r="AZ96">
        <v>4</v>
      </c>
      <c r="BA96" t="s">
        <v>454</v>
      </c>
      <c r="BB96">
        <v>6</v>
      </c>
      <c r="BC96" t="s">
        <v>1167</v>
      </c>
      <c r="BD96">
        <v>301</v>
      </c>
      <c r="BE96">
        <v>16.82</v>
      </c>
      <c r="BF96">
        <v>84.7</v>
      </c>
      <c r="BG96">
        <v>469</v>
      </c>
      <c r="BH96">
        <v>0.84</v>
      </c>
      <c r="BI96">
        <v>2.7</v>
      </c>
      <c r="BN96" s="39">
        <f t="shared" si="57"/>
        <v>0</v>
      </c>
      <c r="BO96">
        <v>20</v>
      </c>
      <c r="BP96">
        <f t="shared" si="44"/>
        <v>17.66</v>
      </c>
      <c r="BQ96">
        <f t="shared" si="45"/>
        <v>87.4</v>
      </c>
      <c r="BR96">
        <f t="shared" si="46"/>
        <v>353.2</v>
      </c>
      <c r="BS96">
        <v>532</v>
      </c>
      <c r="BT96" t="s">
        <v>505</v>
      </c>
      <c r="BU96" t="s">
        <v>961</v>
      </c>
      <c r="BV96" t="s">
        <v>16</v>
      </c>
      <c r="BY96">
        <f>_xlfn.IFNA(VLOOKUP(C96,'Sent to psoma'!B:I,7,FALSE),0)</f>
        <v>5</v>
      </c>
      <c r="BZ96">
        <f t="shared" si="48"/>
        <v>15</v>
      </c>
      <c r="CA96">
        <f t="shared" si="49"/>
        <v>264.89999999999998</v>
      </c>
    </row>
    <row r="97" spans="1:79" hidden="1" x14ac:dyDescent="0.2">
      <c r="C97" t="s">
        <v>556</v>
      </c>
      <c r="D97" t="s">
        <v>550</v>
      </c>
      <c r="J97" t="e">
        <f>VLOOKUP(E97,[1]Tabelle1!$B:$G,5,FALSE)</f>
        <v>#N/A</v>
      </c>
      <c r="V97" s="22">
        <v>43403</v>
      </c>
      <c r="W97" s="47" t="s">
        <v>551</v>
      </c>
      <c r="AA97" s="47" t="s">
        <v>561</v>
      </c>
      <c r="AB97" s="23">
        <v>157</v>
      </c>
      <c r="AC97" s="38">
        <v>33.880000000000003</v>
      </c>
      <c r="AI97" s="40">
        <v>50</v>
      </c>
      <c r="AJ97" s="38">
        <f>AC97</f>
        <v>33.880000000000003</v>
      </c>
      <c r="AK97" s="38">
        <f>AJ97*AI97</f>
        <v>1694.0000000000002</v>
      </c>
      <c r="AL97" s="38"/>
      <c r="AM97" s="40">
        <v>531</v>
      </c>
      <c r="AN97" s="40">
        <v>-20</v>
      </c>
      <c r="AO97" t="s">
        <v>562</v>
      </c>
      <c r="AP97" t="s">
        <v>563</v>
      </c>
      <c r="AR97" s="27">
        <v>34</v>
      </c>
      <c r="AS97" s="26">
        <f>AI97/AK97*AR97</f>
        <v>1.0035419126328216</v>
      </c>
      <c r="AT97" s="26">
        <f t="shared" si="43"/>
        <v>48.996458087367181</v>
      </c>
      <c r="AU97">
        <v>6</v>
      </c>
      <c r="AV97" s="1">
        <v>44362</v>
      </c>
      <c r="AX97" s="21" t="s">
        <v>913</v>
      </c>
      <c r="AZ97">
        <v>4</v>
      </c>
      <c r="BA97" t="s">
        <v>454</v>
      </c>
      <c r="BB97">
        <v>6</v>
      </c>
      <c r="BC97" t="s">
        <v>1167</v>
      </c>
      <c r="BD97">
        <v>284</v>
      </c>
      <c r="BE97">
        <v>7.71</v>
      </c>
      <c r="BF97">
        <v>41.1</v>
      </c>
      <c r="BG97">
        <v>490</v>
      </c>
      <c r="BH97">
        <v>0.37</v>
      </c>
      <c r="BI97">
        <v>1.2</v>
      </c>
      <c r="BN97" s="39">
        <f t="shared" si="57"/>
        <v>0</v>
      </c>
      <c r="BO97">
        <v>20</v>
      </c>
      <c r="BP97">
        <f t="shared" si="44"/>
        <v>8.08</v>
      </c>
      <c r="BQ97">
        <f t="shared" si="45"/>
        <v>42.300000000000004</v>
      </c>
      <c r="BR97">
        <f t="shared" si="46"/>
        <v>161.6</v>
      </c>
      <c r="BS97">
        <v>532</v>
      </c>
      <c r="BT97" t="s">
        <v>505</v>
      </c>
      <c r="BU97" t="s">
        <v>961</v>
      </c>
      <c r="BV97" t="s">
        <v>17</v>
      </c>
      <c r="BY97">
        <f>_xlfn.IFNA(VLOOKUP(C97,'Sent to psoma'!B:I,7,FALSE),0)</f>
        <v>5</v>
      </c>
      <c r="BZ97">
        <f t="shared" si="48"/>
        <v>15</v>
      </c>
      <c r="CA97">
        <f t="shared" si="49"/>
        <v>121.2</v>
      </c>
    </row>
    <row r="98" spans="1:79" x14ac:dyDescent="0.2">
      <c r="A98">
        <v>1030</v>
      </c>
      <c r="B98" t="s">
        <v>2</v>
      </c>
      <c r="C98" t="s">
        <v>711</v>
      </c>
      <c r="D98" t="s">
        <v>90</v>
      </c>
      <c r="E98">
        <v>78</v>
      </c>
      <c r="F98" s="1">
        <v>43445</v>
      </c>
      <c r="G98" s="1">
        <v>43445</v>
      </c>
      <c r="H98">
        <v>11.1</v>
      </c>
      <c r="I98" t="s">
        <v>22</v>
      </c>
      <c r="J98" t="str">
        <f>VLOOKUP(E98,[1]Tabelle1!$B:$G,5,FALSE)</f>
        <v>G12D</v>
      </c>
      <c r="K98" t="s">
        <v>1838</v>
      </c>
      <c r="L98">
        <v>806.88062003672303</v>
      </c>
      <c r="M98" t="s">
        <v>23</v>
      </c>
      <c r="N98">
        <v>5</v>
      </c>
      <c r="O98">
        <f>VLOOKUP(subset1!$D88,samples!$D$2:$R$870,4,FALSE)</f>
        <v>18</v>
      </c>
      <c r="P98" t="str">
        <f>VLOOKUP(subset1!$D88,samples!$D$2:$R$870,7,FALSE)</f>
        <v>G1,2,3</v>
      </c>
      <c r="Q98">
        <f t="shared" ref="Q98:Q112" si="58">F98-G98</f>
        <v>0</v>
      </c>
      <c r="R98" t="s">
        <v>711</v>
      </c>
      <c r="S98">
        <f>VLOOKUP(subset1!$D88,samples!$D$2:$ZZ$870,16,FALSE)</f>
        <v>0</v>
      </c>
      <c r="T98" t="s">
        <v>297</v>
      </c>
      <c r="V98" s="1">
        <v>44266</v>
      </c>
      <c r="W98" t="s">
        <v>454</v>
      </c>
      <c r="X98">
        <v>533</v>
      </c>
      <c r="Y98">
        <v>4.7</v>
      </c>
      <c r="Z98">
        <f t="shared" ref="Z98:Z112" si="59">ROUNDUP(Y98,0)-Y98</f>
        <v>0.29999999999999982</v>
      </c>
      <c r="AA98" t="s">
        <v>520</v>
      </c>
      <c r="AB98" s="2">
        <v>166</v>
      </c>
      <c r="AC98" s="2">
        <v>1362.6</v>
      </c>
      <c r="AD98" s="2">
        <v>310</v>
      </c>
      <c r="AE98" s="2">
        <v>158.03</v>
      </c>
      <c r="AF98" s="2">
        <v>518</v>
      </c>
      <c r="AG98" s="2">
        <v>56.43</v>
      </c>
      <c r="AI98" s="2">
        <v>50</v>
      </c>
      <c r="AJ98" s="46">
        <f t="shared" ref="AJ98:AJ112" si="60">AC98+AE98+AG98</f>
        <v>1577.06</v>
      </c>
      <c r="AK98" s="46">
        <f t="shared" ref="AK98:AK112" si="61">AJ98*AI98/1000</f>
        <v>78.852999999999994</v>
      </c>
      <c r="AL98" s="26">
        <f t="shared" ref="AL98:AL112" si="62">AK98/Y98</f>
        <v>16.777234042553189</v>
      </c>
      <c r="AM98">
        <v>532</v>
      </c>
      <c r="AN98" t="s">
        <v>505</v>
      </c>
      <c r="AO98" t="s">
        <v>471</v>
      </c>
      <c r="AP98" t="s">
        <v>488</v>
      </c>
      <c r="AR98" s="20">
        <f t="shared" ref="AR98:AR112" si="63">IF(AK98&gt;15,15,AK98)</f>
        <v>15</v>
      </c>
      <c r="AS98" s="20">
        <f t="shared" ref="AS98:AS112" si="64">IF(AK98&gt;15,(AR98/AK98*50),50)</f>
        <v>9.5113692567181989</v>
      </c>
      <c r="AT98" s="20">
        <f t="shared" si="43"/>
        <v>40.488630743281803</v>
      </c>
      <c r="AU98">
        <v>7</v>
      </c>
      <c r="AV98" s="1">
        <v>44386</v>
      </c>
      <c r="AX98" s="21" t="s">
        <v>914</v>
      </c>
      <c r="AZ98">
        <v>4</v>
      </c>
      <c r="BA98" t="s">
        <v>454</v>
      </c>
      <c r="BB98">
        <v>7</v>
      </c>
      <c r="BC98" t="s">
        <v>1174</v>
      </c>
      <c r="BD98">
        <v>305</v>
      </c>
      <c r="BE98">
        <v>2.02</v>
      </c>
      <c r="BF98">
        <v>10</v>
      </c>
      <c r="BN98" s="39">
        <f t="shared" si="57"/>
        <v>0</v>
      </c>
      <c r="BO98">
        <v>20</v>
      </c>
      <c r="BP98">
        <f t="shared" si="44"/>
        <v>2.02</v>
      </c>
      <c r="BQ98">
        <f t="shared" si="45"/>
        <v>10</v>
      </c>
      <c r="BR98">
        <f t="shared" si="46"/>
        <v>40.4</v>
      </c>
      <c r="BS98">
        <v>532</v>
      </c>
      <c r="BT98" t="s">
        <v>505</v>
      </c>
      <c r="BU98" t="s">
        <v>961</v>
      </c>
      <c r="BV98" t="s">
        <v>18</v>
      </c>
      <c r="BY98">
        <f>_xlfn.IFNA(VLOOKUP(C98,'Sent to psoma'!B:I,7,FALSE),0)</f>
        <v>10</v>
      </c>
      <c r="BZ98">
        <f t="shared" si="48"/>
        <v>10</v>
      </c>
      <c r="CA98">
        <f t="shared" si="49"/>
        <v>20.2</v>
      </c>
    </row>
    <row r="99" spans="1:79" x14ac:dyDescent="0.2">
      <c r="A99">
        <v>1030</v>
      </c>
      <c r="B99" t="s">
        <v>8</v>
      </c>
      <c r="C99" t="s">
        <v>712</v>
      </c>
      <c r="D99" t="s">
        <v>91</v>
      </c>
      <c r="E99">
        <v>78</v>
      </c>
      <c r="F99" s="1">
        <v>43473</v>
      </c>
      <c r="G99" s="1">
        <v>43445</v>
      </c>
      <c r="H99">
        <v>11.1</v>
      </c>
      <c r="I99" t="s">
        <v>22</v>
      </c>
      <c r="J99" t="str">
        <f>VLOOKUP(E99,[1]Tabelle1!$B:$G,5,FALSE)</f>
        <v>G12D</v>
      </c>
      <c r="K99" t="s">
        <v>1838</v>
      </c>
      <c r="L99">
        <v>806.88062003672303</v>
      </c>
      <c r="M99" t="s">
        <v>23</v>
      </c>
      <c r="N99">
        <v>5</v>
      </c>
      <c r="O99">
        <f>VLOOKUP(subset1!$D89,samples!$D$2:$R$870,4,FALSE)</f>
        <v>20</v>
      </c>
      <c r="P99" t="str">
        <f>VLOOKUP(subset1!$D89,samples!$D$2:$R$870,7,FALSE)</f>
        <v>G7,8,9</v>
      </c>
      <c r="Q99">
        <f t="shared" si="58"/>
        <v>28</v>
      </c>
      <c r="R99" t="s">
        <v>712</v>
      </c>
      <c r="S99">
        <f>VLOOKUP(subset1!$D89,samples!$D$2:$ZZ$870,16,FALSE)</f>
        <v>0</v>
      </c>
      <c r="T99" t="s">
        <v>297</v>
      </c>
      <c r="V99" s="1">
        <v>44266</v>
      </c>
      <c r="W99" t="s">
        <v>454</v>
      </c>
      <c r="X99">
        <v>533</v>
      </c>
      <c r="Y99">
        <v>5</v>
      </c>
      <c r="Z99">
        <f t="shared" si="59"/>
        <v>0</v>
      </c>
      <c r="AA99" t="s">
        <v>520</v>
      </c>
      <c r="AB99" s="2">
        <v>166</v>
      </c>
      <c r="AC99" s="2">
        <v>779.06</v>
      </c>
      <c r="AD99" s="2">
        <v>358</v>
      </c>
      <c r="AE99" s="2">
        <v>78.33</v>
      </c>
      <c r="AF99" s="2">
        <v>535</v>
      </c>
      <c r="AG99" s="2">
        <v>52.69</v>
      </c>
      <c r="AI99" s="2">
        <v>50</v>
      </c>
      <c r="AJ99" s="46">
        <f t="shared" si="60"/>
        <v>910.07999999999993</v>
      </c>
      <c r="AK99" s="46">
        <f t="shared" si="61"/>
        <v>45.503999999999998</v>
      </c>
      <c r="AL99" s="26">
        <f t="shared" si="62"/>
        <v>9.1007999999999996</v>
      </c>
      <c r="AM99">
        <v>532</v>
      </c>
      <c r="AN99" t="s">
        <v>505</v>
      </c>
      <c r="AO99" t="s">
        <v>471</v>
      </c>
      <c r="AP99" t="s">
        <v>489</v>
      </c>
      <c r="AR99" s="20">
        <f t="shared" si="63"/>
        <v>15</v>
      </c>
      <c r="AS99" s="20">
        <f t="shared" si="64"/>
        <v>16.482067510548521</v>
      </c>
      <c r="AT99" s="20">
        <f t="shared" si="43"/>
        <v>33.517932489451482</v>
      </c>
      <c r="AU99">
        <v>7</v>
      </c>
      <c r="AV99" s="1">
        <v>44386</v>
      </c>
      <c r="AX99" s="21" t="s">
        <v>915</v>
      </c>
      <c r="AZ99">
        <v>4</v>
      </c>
      <c r="BA99" t="s">
        <v>454</v>
      </c>
      <c r="BB99">
        <v>7</v>
      </c>
      <c r="BC99" t="s">
        <v>1174</v>
      </c>
      <c r="BD99">
        <v>295</v>
      </c>
      <c r="BE99">
        <v>4.1100000000000003</v>
      </c>
      <c r="BF99">
        <v>21.1</v>
      </c>
      <c r="BG99">
        <v>462</v>
      </c>
      <c r="BH99">
        <v>0.27</v>
      </c>
      <c r="BI99">
        <v>0.9</v>
      </c>
      <c r="BN99" s="39">
        <f t="shared" si="57"/>
        <v>0</v>
      </c>
      <c r="BO99">
        <v>20</v>
      </c>
      <c r="BP99">
        <f t="shared" si="44"/>
        <v>4.3800000000000008</v>
      </c>
      <c r="BQ99">
        <f t="shared" si="45"/>
        <v>22</v>
      </c>
      <c r="BR99">
        <f t="shared" si="46"/>
        <v>87.600000000000023</v>
      </c>
      <c r="BS99">
        <v>532</v>
      </c>
      <c r="BT99" t="s">
        <v>505</v>
      </c>
      <c r="BU99" t="s">
        <v>1178</v>
      </c>
      <c r="BV99" t="s">
        <v>259</v>
      </c>
      <c r="BY99">
        <f>_xlfn.IFNA(VLOOKUP(C99,'Sent to psoma'!B:I,7,FALSE),0)</f>
        <v>5</v>
      </c>
      <c r="BZ99">
        <f t="shared" si="48"/>
        <v>15</v>
      </c>
      <c r="CA99">
        <f t="shared" si="49"/>
        <v>65.700000000000017</v>
      </c>
    </row>
    <row r="100" spans="1:79" x14ac:dyDescent="0.2">
      <c r="A100">
        <v>1030</v>
      </c>
      <c r="B100" t="s">
        <v>9</v>
      </c>
      <c r="C100" t="s">
        <v>713</v>
      </c>
      <c r="D100" t="s">
        <v>92</v>
      </c>
      <c r="E100">
        <v>78</v>
      </c>
      <c r="F100" s="1">
        <v>43494</v>
      </c>
      <c r="G100" s="1">
        <v>43445</v>
      </c>
      <c r="H100">
        <v>11.1</v>
      </c>
      <c r="I100" t="s">
        <v>22</v>
      </c>
      <c r="J100" t="str">
        <f>VLOOKUP(E100,[1]Tabelle1!$B:$G,5,FALSE)</f>
        <v>G12D</v>
      </c>
      <c r="K100" t="s">
        <v>1838</v>
      </c>
      <c r="L100">
        <v>806.88062003672303</v>
      </c>
      <c r="M100" t="s">
        <v>23</v>
      </c>
      <c r="N100">
        <v>5</v>
      </c>
      <c r="O100">
        <f>VLOOKUP(subset1!$D90,samples!$D$2:$R$870,4,FALSE)</f>
        <v>24</v>
      </c>
      <c r="P100" t="str">
        <f>VLOOKUP(subset1!$D90,samples!$D$2:$R$870,7,FALSE)</f>
        <v>A4,5,6</v>
      </c>
      <c r="Q100">
        <f t="shared" si="58"/>
        <v>49</v>
      </c>
      <c r="R100" t="s">
        <v>713</v>
      </c>
      <c r="S100">
        <f>VLOOKUP(subset1!$D90,samples!$D$2:$ZZ$870,16,FALSE)</f>
        <v>0</v>
      </c>
      <c r="T100" t="s">
        <v>297</v>
      </c>
      <c r="V100" s="1">
        <v>44266</v>
      </c>
      <c r="W100" t="s">
        <v>454</v>
      </c>
      <c r="X100">
        <v>533</v>
      </c>
      <c r="Y100">
        <v>3.3</v>
      </c>
      <c r="Z100">
        <f t="shared" si="59"/>
        <v>0.70000000000000018</v>
      </c>
      <c r="AA100" t="s">
        <v>520</v>
      </c>
      <c r="AB100" s="2">
        <v>172</v>
      </c>
      <c r="AC100" s="2">
        <v>308.68</v>
      </c>
      <c r="AD100" s="2">
        <v>349</v>
      </c>
      <c r="AE100" s="2">
        <v>37</v>
      </c>
      <c r="AF100" s="2">
        <v>524</v>
      </c>
      <c r="AG100" s="2">
        <v>16.7</v>
      </c>
      <c r="AI100" s="2">
        <v>50</v>
      </c>
      <c r="AJ100" s="46">
        <f t="shared" si="60"/>
        <v>362.38</v>
      </c>
      <c r="AK100" s="46">
        <f t="shared" si="61"/>
        <v>18.119</v>
      </c>
      <c r="AL100" s="26">
        <f t="shared" si="62"/>
        <v>5.4906060606060612</v>
      </c>
      <c r="AM100">
        <v>532</v>
      </c>
      <c r="AN100" t="s">
        <v>505</v>
      </c>
      <c r="AO100" t="s">
        <v>471</v>
      </c>
      <c r="AP100" t="s">
        <v>490</v>
      </c>
      <c r="AR100" s="20">
        <f t="shared" si="63"/>
        <v>15</v>
      </c>
      <c r="AS100" s="20">
        <f t="shared" si="64"/>
        <v>41.393012859429327</v>
      </c>
      <c r="AT100" s="20">
        <f t="shared" si="43"/>
        <v>8.6069871405706735</v>
      </c>
      <c r="AU100">
        <v>7</v>
      </c>
      <c r="AV100" s="1">
        <v>44386</v>
      </c>
      <c r="AX100" s="21" t="s">
        <v>916</v>
      </c>
      <c r="AZ100">
        <v>4</v>
      </c>
      <c r="BA100" t="s">
        <v>454</v>
      </c>
      <c r="BB100">
        <v>7</v>
      </c>
      <c r="BC100" t="s">
        <v>1174</v>
      </c>
      <c r="BD100">
        <v>294</v>
      </c>
      <c r="BE100">
        <v>2.21</v>
      </c>
      <c r="BF100">
        <v>11.4</v>
      </c>
      <c r="BG100">
        <v>492</v>
      </c>
      <c r="BH100">
        <v>0.25</v>
      </c>
      <c r="BI100">
        <v>0.8</v>
      </c>
      <c r="BN100" s="39">
        <f t="shared" si="57"/>
        <v>0</v>
      </c>
      <c r="BO100">
        <v>20</v>
      </c>
      <c r="BP100">
        <f t="shared" si="44"/>
        <v>2.46</v>
      </c>
      <c r="BQ100">
        <f t="shared" si="45"/>
        <v>12.200000000000001</v>
      </c>
      <c r="BR100">
        <f t="shared" si="46"/>
        <v>49.2</v>
      </c>
      <c r="BS100">
        <v>532</v>
      </c>
      <c r="BT100" t="s">
        <v>505</v>
      </c>
      <c r="BU100" t="s">
        <v>1178</v>
      </c>
      <c r="BV100" t="s">
        <v>260</v>
      </c>
      <c r="BY100">
        <f>_xlfn.IFNA(VLOOKUP(C100,'Sent to psoma'!B:I,7,FALSE),0)</f>
        <v>5</v>
      </c>
      <c r="BZ100">
        <f t="shared" si="48"/>
        <v>15</v>
      </c>
      <c r="CA100">
        <f t="shared" si="49"/>
        <v>36.9</v>
      </c>
    </row>
    <row r="101" spans="1:79" x14ac:dyDescent="0.2">
      <c r="A101">
        <v>1030</v>
      </c>
      <c r="B101" t="s">
        <v>10</v>
      </c>
      <c r="C101" t="s">
        <v>714</v>
      </c>
      <c r="D101" t="s">
        <v>93</v>
      </c>
      <c r="E101">
        <v>78</v>
      </c>
      <c r="F101" s="1">
        <v>43564</v>
      </c>
      <c r="G101" s="1">
        <v>43445</v>
      </c>
      <c r="H101">
        <v>11.1</v>
      </c>
      <c r="I101" t="s">
        <v>22</v>
      </c>
      <c r="J101" t="str">
        <f>VLOOKUP(E101,[1]Tabelle1!$B:$G,5,FALSE)</f>
        <v>G12D</v>
      </c>
      <c r="K101" t="s">
        <v>1838</v>
      </c>
      <c r="L101">
        <v>806.88062003672303</v>
      </c>
      <c r="M101" t="s">
        <v>23</v>
      </c>
      <c r="N101">
        <v>5</v>
      </c>
      <c r="O101">
        <f>VLOOKUP(subset1!$D91,samples!$D$2:$R$890,4,FALSE)</f>
        <v>24</v>
      </c>
      <c r="P101" t="str">
        <f>VLOOKUP(subset1!$D91,samples!$D$2:$R$870,7,FALSE)</f>
        <v>I7,8,9</v>
      </c>
      <c r="Q101">
        <f t="shared" si="58"/>
        <v>119</v>
      </c>
      <c r="R101" t="s">
        <v>714</v>
      </c>
      <c r="S101">
        <f>VLOOKUP(subset1!$D91,samples!$D$2:$ZZ$870,16,FALSE)</f>
        <v>0</v>
      </c>
      <c r="T101" t="s">
        <v>297</v>
      </c>
      <c r="V101" s="1">
        <v>44266</v>
      </c>
      <c r="W101" t="s">
        <v>454</v>
      </c>
      <c r="X101">
        <v>533</v>
      </c>
      <c r="Y101">
        <v>4</v>
      </c>
      <c r="Z101">
        <f t="shared" si="59"/>
        <v>0</v>
      </c>
      <c r="AA101" t="s">
        <v>520</v>
      </c>
      <c r="AB101" s="2">
        <v>171</v>
      </c>
      <c r="AC101" s="2">
        <v>433.96</v>
      </c>
      <c r="AD101" s="2">
        <v>338</v>
      </c>
      <c r="AE101" s="2">
        <v>63.39</v>
      </c>
      <c r="AF101" s="2">
        <v>565</v>
      </c>
      <c r="AG101" s="2">
        <v>20.93</v>
      </c>
      <c r="AI101" s="2">
        <v>50</v>
      </c>
      <c r="AJ101" s="46">
        <f t="shared" si="60"/>
        <v>518.28</v>
      </c>
      <c r="AK101" s="46">
        <f t="shared" si="61"/>
        <v>25.914000000000001</v>
      </c>
      <c r="AL101" s="26">
        <f t="shared" si="62"/>
        <v>6.4785000000000004</v>
      </c>
      <c r="AM101">
        <v>532</v>
      </c>
      <c r="AN101" t="s">
        <v>505</v>
      </c>
      <c r="AO101" t="s">
        <v>471</v>
      </c>
      <c r="AP101" t="s">
        <v>491</v>
      </c>
      <c r="AR101" s="20">
        <f t="shared" si="63"/>
        <v>15</v>
      </c>
      <c r="AS101" s="20">
        <f t="shared" si="64"/>
        <v>28.941884695531371</v>
      </c>
      <c r="AT101" s="20">
        <f t="shared" si="43"/>
        <v>21.058115304468629</v>
      </c>
      <c r="AU101">
        <v>7</v>
      </c>
      <c r="AV101" s="1">
        <v>44386</v>
      </c>
      <c r="AX101" s="21" t="s">
        <v>917</v>
      </c>
      <c r="AZ101">
        <v>4</v>
      </c>
      <c r="BA101" t="s">
        <v>454</v>
      </c>
      <c r="BB101">
        <v>7</v>
      </c>
      <c r="BC101" t="s">
        <v>1174</v>
      </c>
      <c r="BD101">
        <v>297</v>
      </c>
      <c r="BE101">
        <v>7.2</v>
      </c>
      <c r="BF101">
        <v>36.700000000000003</v>
      </c>
      <c r="BN101" s="39">
        <f t="shared" si="57"/>
        <v>0</v>
      </c>
      <c r="BO101">
        <v>20</v>
      </c>
      <c r="BP101">
        <f t="shared" si="44"/>
        <v>7.2</v>
      </c>
      <c r="BQ101">
        <f t="shared" si="45"/>
        <v>36.700000000000003</v>
      </c>
      <c r="BR101">
        <f t="shared" si="46"/>
        <v>144</v>
      </c>
      <c r="BS101">
        <v>532</v>
      </c>
      <c r="BT101" t="s">
        <v>505</v>
      </c>
      <c r="BU101" t="s">
        <v>1178</v>
      </c>
      <c r="BV101" t="s">
        <v>261</v>
      </c>
      <c r="BY101">
        <f>_xlfn.IFNA(VLOOKUP(C101,'Sent to psoma'!B:I,7,FALSE),0)</f>
        <v>5</v>
      </c>
      <c r="BZ101">
        <f t="shared" si="48"/>
        <v>15</v>
      </c>
      <c r="CA101">
        <f t="shared" si="49"/>
        <v>108</v>
      </c>
    </row>
    <row r="102" spans="1:79" x14ac:dyDescent="0.2">
      <c r="A102">
        <v>1030</v>
      </c>
      <c r="B102" t="s">
        <v>11</v>
      </c>
      <c r="C102" t="s">
        <v>715</v>
      </c>
      <c r="D102" t="s">
        <v>94</v>
      </c>
      <c r="E102">
        <v>78</v>
      </c>
      <c r="F102" s="1">
        <v>43620</v>
      </c>
      <c r="G102" s="1">
        <v>43445</v>
      </c>
      <c r="H102">
        <v>11.1</v>
      </c>
      <c r="I102" t="s">
        <v>22</v>
      </c>
      <c r="J102" t="str">
        <f>VLOOKUP(E102,[1]Tabelle1!$B:$G,5,FALSE)</f>
        <v>G12D</v>
      </c>
      <c r="K102" t="s">
        <v>1838</v>
      </c>
      <c r="L102">
        <v>806.88062003672303</v>
      </c>
      <c r="M102" t="s">
        <v>23</v>
      </c>
      <c r="N102">
        <v>5</v>
      </c>
      <c r="O102">
        <f>VLOOKUP(subset1!$D92,samples!$D$2:$R$870,4,FALSE)</f>
        <v>4</v>
      </c>
      <c r="P102" t="str">
        <f>VLOOKUP(subset1!$D92,samples!$D$2:$R$870,7,FALSE)</f>
        <v>I7,8,9</v>
      </c>
      <c r="Q102">
        <f t="shared" si="58"/>
        <v>175</v>
      </c>
      <c r="R102" t="s">
        <v>715</v>
      </c>
      <c r="S102">
        <f>VLOOKUP(subset1!$D92,samples!$D$2:$ZZ$870,16,FALSE)</f>
        <v>0</v>
      </c>
      <c r="T102" t="s">
        <v>297</v>
      </c>
      <c r="V102" s="1">
        <v>44266</v>
      </c>
      <c r="W102" t="s">
        <v>454</v>
      </c>
      <c r="X102">
        <v>533</v>
      </c>
      <c r="Y102">
        <v>5</v>
      </c>
      <c r="Z102">
        <f t="shared" si="59"/>
        <v>0</v>
      </c>
      <c r="AA102" t="s">
        <v>519</v>
      </c>
      <c r="AB102" s="2">
        <v>169</v>
      </c>
      <c r="AC102" s="2">
        <v>1030.68</v>
      </c>
      <c r="AD102" s="2">
        <v>365</v>
      </c>
      <c r="AE102" s="2">
        <v>133.55000000000001</v>
      </c>
      <c r="AF102" s="2">
        <v>553</v>
      </c>
      <c r="AG102" s="2">
        <v>48.1</v>
      </c>
      <c r="AI102" s="2">
        <v>50</v>
      </c>
      <c r="AJ102" s="46">
        <f t="shared" si="60"/>
        <v>1212.33</v>
      </c>
      <c r="AK102" s="46">
        <f t="shared" si="61"/>
        <v>60.616500000000002</v>
      </c>
      <c r="AL102" s="26">
        <f t="shared" si="62"/>
        <v>12.1233</v>
      </c>
      <c r="AM102">
        <v>532</v>
      </c>
      <c r="AN102" t="s">
        <v>505</v>
      </c>
      <c r="AO102" t="s">
        <v>471</v>
      </c>
      <c r="AP102" t="s">
        <v>492</v>
      </c>
      <c r="AR102" s="20">
        <f t="shared" si="63"/>
        <v>15</v>
      </c>
      <c r="AS102" s="20">
        <f t="shared" si="64"/>
        <v>12.372868773353789</v>
      </c>
      <c r="AT102" s="20">
        <f t="shared" si="43"/>
        <v>37.627131226646213</v>
      </c>
      <c r="AU102">
        <v>7</v>
      </c>
      <c r="AV102" s="1">
        <v>44386</v>
      </c>
      <c r="AX102" s="21" t="s">
        <v>918</v>
      </c>
      <c r="AZ102">
        <v>4</v>
      </c>
      <c r="BA102" t="s">
        <v>454</v>
      </c>
      <c r="BB102">
        <v>7</v>
      </c>
      <c r="BC102" t="s">
        <v>1174</v>
      </c>
      <c r="BD102">
        <v>297</v>
      </c>
      <c r="BE102">
        <v>9.76</v>
      </c>
      <c r="BF102">
        <v>49.8</v>
      </c>
      <c r="BG102">
        <v>450</v>
      </c>
      <c r="BH102">
        <v>0.72</v>
      </c>
      <c r="BI102">
        <v>2.4</v>
      </c>
      <c r="BN102" s="39">
        <f t="shared" si="57"/>
        <v>0</v>
      </c>
      <c r="BO102">
        <v>20</v>
      </c>
      <c r="BP102">
        <f t="shared" si="44"/>
        <v>10.48</v>
      </c>
      <c r="BQ102">
        <f t="shared" si="45"/>
        <v>52.199999999999996</v>
      </c>
      <c r="BR102">
        <f t="shared" si="46"/>
        <v>209.60000000000002</v>
      </c>
      <c r="BS102">
        <v>532</v>
      </c>
      <c r="BT102" t="s">
        <v>505</v>
      </c>
      <c r="BU102" t="s">
        <v>1178</v>
      </c>
      <c r="BV102" t="s">
        <v>263</v>
      </c>
      <c r="BY102">
        <f>_xlfn.IFNA(VLOOKUP(C102,'Sent to psoma'!B:I,7,FALSE),0)</f>
        <v>5</v>
      </c>
      <c r="BZ102">
        <f t="shared" si="48"/>
        <v>15</v>
      </c>
      <c r="CA102">
        <f t="shared" si="49"/>
        <v>157.20000000000002</v>
      </c>
    </row>
    <row r="103" spans="1:79" x14ac:dyDescent="0.2">
      <c r="A103">
        <v>1058</v>
      </c>
      <c r="B103" t="s">
        <v>2</v>
      </c>
      <c r="C103" t="s">
        <v>741</v>
      </c>
      <c r="D103" t="s">
        <v>120</v>
      </c>
      <c r="E103">
        <v>87</v>
      </c>
      <c r="F103" s="1">
        <v>43502</v>
      </c>
      <c r="G103" s="1">
        <v>43502</v>
      </c>
      <c r="H103">
        <v>2.1</v>
      </c>
      <c r="I103" t="s">
        <v>6</v>
      </c>
      <c r="J103" t="str">
        <f>VLOOKUP(E103,[1]Tabelle1!$B:$G,5,FALSE)</f>
        <v>G12V</v>
      </c>
      <c r="K103" t="s">
        <v>1838</v>
      </c>
      <c r="L103">
        <v>749.88062003672303</v>
      </c>
      <c r="M103" t="s">
        <v>25</v>
      </c>
      <c r="N103">
        <v>3</v>
      </c>
      <c r="O103">
        <f>VLOOKUP(subset1!$D118,samples!$D$2:$R$870,4,FALSE)</f>
        <v>18</v>
      </c>
      <c r="P103" t="str">
        <f>VLOOKUP(subset1!$D118,samples!$D$2:$R$870,7,FALSE)</f>
        <v>F7,8,9</v>
      </c>
      <c r="Q103">
        <f t="shared" si="58"/>
        <v>0</v>
      </c>
      <c r="R103" t="s">
        <v>741</v>
      </c>
      <c r="S103">
        <f>VLOOKUP(subset1!$D118,samples!$D$2:$ZZ$870,16,FALSE)</f>
        <v>0</v>
      </c>
      <c r="T103" t="s">
        <v>297</v>
      </c>
      <c r="V103" s="1">
        <v>44266</v>
      </c>
      <c r="W103" t="s">
        <v>454</v>
      </c>
      <c r="X103">
        <v>533</v>
      </c>
      <c r="Y103">
        <v>3</v>
      </c>
      <c r="Z103">
        <f t="shared" si="59"/>
        <v>0</v>
      </c>
      <c r="AA103" t="s">
        <v>522</v>
      </c>
      <c r="AB103" s="2">
        <v>159</v>
      </c>
      <c r="AC103" s="2">
        <v>705.85</v>
      </c>
      <c r="AD103" s="2">
        <v>298</v>
      </c>
      <c r="AE103" s="2">
        <v>61.6</v>
      </c>
      <c r="AF103" s="2">
        <v>423</v>
      </c>
      <c r="AG103" s="2">
        <v>10.87</v>
      </c>
      <c r="AI103" s="2">
        <v>50</v>
      </c>
      <c r="AJ103" s="46">
        <f t="shared" si="60"/>
        <v>778.32</v>
      </c>
      <c r="AK103" s="46">
        <f t="shared" si="61"/>
        <v>38.915999999999997</v>
      </c>
      <c r="AL103" s="26">
        <f t="shared" si="62"/>
        <v>12.972</v>
      </c>
      <c r="AM103">
        <v>532</v>
      </c>
      <c r="AN103" t="s">
        <v>505</v>
      </c>
      <c r="AO103" t="s">
        <v>471</v>
      </c>
      <c r="AP103" t="s">
        <v>13</v>
      </c>
      <c r="AR103" s="20">
        <f t="shared" si="63"/>
        <v>15</v>
      </c>
      <c r="AS103" s="20">
        <f t="shared" si="64"/>
        <v>19.272278754239903</v>
      </c>
      <c r="AT103" s="20">
        <f t="shared" si="43"/>
        <v>30.727721245760097</v>
      </c>
      <c r="AU103">
        <v>7</v>
      </c>
      <c r="AV103" s="1">
        <v>44386</v>
      </c>
      <c r="AX103" s="21" t="s">
        <v>919</v>
      </c>
      <c r="AZ103">
        <v>4</v>
      </c>
      <c r="BA103" t="s">
        <v>454</v>
      </c>
      <c r="BB103">
        <v>7</v>
      </c>
      <c r="BC103" t="s">
        <v>1174</v>
      </c>
      <c r="BD103">
        <v>290</v>
      </c>
      <c r="BE103">
        <v>9.7100000000000009</v>
      </c>
      <c r="BF103">
        <v>50.7</v>
      </c>
      <c r="BN103" s="39">
        <f t="shared" si="57"/>
        <v>0</v>
      </c>
      <c r="BO103">
        <v>20</v>
      </c>
      <c r="BP103">
        <f t="shared" si="44"/>
        <v>9.7100000000000009</v>
      </c>
      <c r="BQ103">
        <f t="shared" si="45"/>
        <v>50.7</v>
      </c>
      <c r="BR103">
        <f t="shared" si="46"/>
        <v>194.20000000000002</v>
      </c>
      <c r="BS103">
        <v>532</v>
      </c>
      <c r="BT103" t="s">
        <v>505</v>
      </c>
      <c r="BU103" t="s">
        <v>1178</v>
      </c>
      <c r="BV103" t="s">
        <v>474</v>
      </c>
      <c r="BY103">
        <f>_xlfn.IFNA(VLOOKUP(C103,'Sent to psoma'!B:I,7,FALSE),0)</f>
        <v>5</v>
      </c>
      <c r="BZ103">
        <f t="shared" si="48"/>
        <v>15</v>
      </c>
      <c r="CA103">
        <f t="shared" si="49"/>
        <v>145.65</v>
      </c>
    </row>
    <row r="104" spans="1:79" x14ac:dyDescent="0.2">
      <c r="A104">
        <v>1058</v>
      </c>
      <c r="B104" t="s">
        <v>8</v>
      </c>
      <c r="C104" t="s">
        <v>742</v>
      </c>
      <c r="D104" t="s">
        <v>121</v>
      </c>
      <c r="E104">
        <v>87</v>
      </c>
      <c r="F104" s="1">
        <v>43535</v>
      </c>
      <c r="G104" s="1">
        <v>43502</v>
      </c>
      <c r="H104">
        <v>2.1</v>
      </c>
      <c r="I104" t="s">
        <v>6</v>
      </c>
      <c r="J104" t="str">
        <f>VLOOKUP(E104,[1]Tabelle1!$B:$G,5,FALSE)</f>
        <v>G12V</v>
      </c>
      <c r="K104" t="s">
        <v>1838</v>
      </c>
      <c r="L104">
        <v>749.88062003672303</v>
      </c>
      <c r="M104" t="s">
        <v>25</v>
      </c>
      <c r="N104">
        <v>3</v>
      </c>
      <c r="O104">
        <f>VLOOKUP(subset1!$D119,samples!$D$2:$R$870,4,FALSE)</f>
        <v>20</v>
      </c>
      <c r="P104" t="str">
        <f>VLOOKUP(subset1!$D119,samples!$D$2:$R$870,7,FALSE)</f>
        <v>F7,8,9</v>
      </c>
      <c r="Q104">
        <f t="shared" si="58"/>
        <v>33</v>
      </c>
      <c r="R104" t="s">
        <v>742</v>
      </c>
      <c r="S104">
        <f>VLOOKUP(subset1!$D119,samples!$D$2:$ZZ$870,16,FALSE)</f>
        <v>0</v>
      </c>
      <c r="T104" t="s">
        <v>297</v>
      </c>
      <c r="V104" s="1">
        <v>44266</v>
      </c>
      <c r="W104" t="s">
        <v>454</v>
      </c>
      <c r="X104">
        <v>533</v>
      </c>
      <c r="Y104">
        <v>3</v>
      </c>
      <c r="Z104">
        <f t="shared" si="59"/>
        <v>0</v>
      </c>
      <c r="AA104" t="s">
        <v>522</v>
      </c>
      <c r="AB104" s="2">
        <v>159</v>
      </c>
      <c r="AC104" s="2">
        <v>474.36</v>
      </c>
      <c r="AD104" s="2">
        <v>302</v>
      </c>
      <c r="AE104" s="2">
        <v>39.93</v>
      </c>
      <c r="AF104" s="2">
        <v>460</v>
      </c>
      <c r="AG104" s="2">
        <v>1.77</v>
      </c>
      <c r="AI104" s="2">
        <v>50</v>
      </c>
      <c r="AJ104" s="46">
        <f t="shared" si="60"/>
        <v>516.05999999999995</v>
      </c>
      <c r="AK104" s="46">
        <f t="shared" si="61"/>
        <v>25.802999999999997</v>
      </c>
      <c r="AL104" s="26">
        <f t="shared" si="62"/>
        <v>8.6009999999999991</v>
      </c>
      <c r="AM104">
        <v>532</v>
      </c>
      <c r="AN104" t="s">
        <v>505</v>
      </c>
      <c r="AO104" t="s">
        <v>471</v>
      </c>
      <c r="AP104" t="s">
        <v>14</v>
      </c>
      <c r="AR104" s="20">
        <f t="shared" si="63"/>
        <v>15</v>
      </c>
      <c r="AS104" s="20">
        <f t="shared" si="64"/>
        <v>29.066387629345432</v>
      </c>
      <c r="AT104" s="20">
        <f t="shared" si="43"/>
        <v>20.933612370654568</v>
      </c>
      <c r="AU104">
        <v>7</v>
      </c>
      <c r="AV104" s="1">
        <v>44386</v>
      </c>
      <c r="AX104" s="21" t="s">
        <v>920</v>
      </c>
      <c r="AZ104">
        <v>4</v>
      </c>
      <c r="BA104" t="s">
        <v>454</v>
      </c>
      <c r="BB104">
        <v>7</v>
      </c>
      <c r="BC104" t="s">
        <v>1174</v>
      </c>
      <c r="BD104">
        <v>291</v>
      </c>
      <c r="BE104">
        <v>9.9499999999999993</v>
      </c>
      <c r="BF104">
        <v>51.7</v>
      </c>
      <c r="BG104">
        <v>442</v>
      </c>
      <c r="BH104">
        <v>0.27</v>
      </c>
      <c r="BI104">
        <v>0.9</v>
      </c>
      <c r="BN104" s="39">
        <f t="shared" si="57"/>
        <v>0</v>
      </c>
      <c r="BO104">
        <v>20</v>
      </c>
      <c r="BP104">
        <f t="shared" si="44"/>
        <v>10.219999999999999</v>
      </c>
      <c r="BQ104">
        <f t="shared" si="45"/>
        <v>52.6</v>
      </c>
      <c r="BR104">
        <f t="shared" si="46"/>
        <v>204.39999999999998</v>
      </c>
      <c r="BS104">
        <v>532</v>
      </c>
      <c r="BT104" t="s">
        <v>505</v>
      </c>
      <c r="BU104" t="s">
        <v>1178</v>
      </c>
      <c r="BV104" t="s">
        <v>475</v>
      </c>
      <c r="BY104">
        <f>_xlfn.IFNA(VLOOKUP(C104,'Sent to psoma'!B:I,7,FALSE),0)</f>
        <v>5</v>
      </c>
      <c r="BZ104">
        <f t="shared" si="48"/>
        <v>15</v>
      </c>
      <c r="CA104">
        <f t="shared" si="49"/>
        <v>153.29999999999998</v>
      </c>
    </row>
    <row r="105" spans="1:79" x14ac:dyDescent="0.2">
      <c r="A105">
        <v>1058</v>
      </c>
      <c r="B105" t="s">
        <v>9</v>
      </c>
      <c r="C105" t="s">
        <v>743</v>
      </c>
      <c r="D105" t="s">
        <v>122</v>
      </c>
      <c r="E105">
        <v>87</v>
      </c>
      <c r="F105" s="1">
        <v>43565</v>
      </c>
      <c r="G105" s="1">
        <v>43502</v>
      </c>
      <c r="H105">
        <v>2.1</v>
      </c>
      <c r="I105" t="s">
        <v>6</v>
      </c>
      <c r="J105" t="str">
        <f>VLOOKUP(E105,[1]Tabelle1!$B:$G,5,FALSE)</f>
        <v>G12V</v>
      </c>
      <c r="K105" t="s">
        <v>1838</v>
      </c>
      <c r="L105">
        <v>749.88062003672303</v>
      </c>
      <c r="M105" t="s">
        <v>25</v>
      </c>
      <c r="N105">
        <v>3</v>
      </c>
      <c r="O105">
        <f>VLOOKUP(subset1!$D120,samples!$D$2:$R$870,4,FALSE)</f>
        <v>24</v>
      </c>
      <c r="P105" t="str">
        <f>VLOOKUP(subset1!$D120,samples!$D$2:$R$870,7,FALSE)</f>
        <v>B1,2,3</v>
      </c>
      <c r="Q105">
        <f t="shared" si="58"/>
        <v>63</v>
      </c>
      <c r="R105" t="s">
        <v>743</v>
      </c>
      <c r="S105">
        <f>VLOOKUP(subset1!$D120,samples!$D$2:$ZZ$870,16,FALSE)</f>
        <v>0</v>
      </c>
      <c r="T105" t="s">
        <v>297</v>
      </c>
      <c r="V105" s="1">
        <v>44266</v>
      </c>
      <c r="W105" t="s">
        <v>454</v>
      </c>
      <c r="X105">
        <v>533</v>
      </c>
      <c r="Y105">
        <v>3.7</v>
      </c>
      <c r="Z105">
        <f t="shared" si="59"/>
        <v>0.29999999999999982</v>
      </c>
      <c r="AA105" t="s">
        <v>522</v>
      </c>
      <c r="AB105" s="2">
        <v>155</v>
      </c>
      <c r="AC105" s="2">
        <v>5737.24</v>
      </c>
      <c r="AD105" s="2">
        <v>298</v>
      </c>
      <c r="AE105" s="2">
        <v>166.19</v>
      </c>
      <c r="AF105" s="2">
        <v>397</v>
      </c>
      <c r="AG105" s="2">
        <v>25.51</v>
      </c>
      <c r="AI105" s="2">
        <v>50</v>
      </c>
      <c r="AJ105" s="46">
        <f t="shared" si="60"/>
        <v>5928.94</v>
      </c>
      <c r="AK105" s="46">
        <f t="shared" si="61"/>
        <v>296.447</v>
      </c>
      <c r="AL105" s="26">
        <f t="shared" si="62"/>
        <v>80.120810810810809</v>
      </c>
      <c r="AM105">
        <v>532</v>
      </c>
      <c r="AN105" t="s">
        <v>505</v>
      </c>
      <c r="AO105" t="s">
        <v>471</v>
      </c>
      <c r="AP105" t="s">
        <v>15</v>
      </c>
      <c r="AR105" s="20">
        <f t="shared" si="63"/>
        <v>15</v>
      </c>
      <c r="AS105" s="20">
        <f t="shared" si="64"/>
        <v>2.5299631974686876</v>
      </c>
      <c r="AT105" s="20">
        <f t="shared" si="43"/>
        <v>47.470036802531311</v>
      </c>
      <c r="AU105">
        <v>7</v>
      </c>
      <c r="AV105" s="1">
        <v>44386</v>
      </c>
      <c r="AX105" s="21" t="s">
        <v>921</v>
      </c>
      <c r="AZ105">
        <v>4</v>
      </c>
      <c r="BA105" t="s">
        <v>454</v>
      </c>
      <c r="BB105">
        <v>7</v>
      </c>
      <c r="BC105" t="s">
        <v>1174</v>
      </c>
      <c r="BD105">
        <v>285</v>
      </c>
      <c r="BE105">
        <v>15.05</v>
      </c>
      <c r="BF105">
        <v>79.900000000000006</v>
      </c>
      <c r="BG105">
        <v>446</v>
      </c>
      <c r="BH105">
        <v>0.31</v>
      </c>
      <c r="BI105">
        <v>1</v>
      </c>
      <c r="BN105" s="39">
        <f t="shared" si="57"/>
        <v>0</v>
      </c>
      <c r="BO105">
        <v>20</v>
      </c>
      <c r="BP105">
        <f t="shared" si="44"/>
        <v>15.360000000000001</v>
      </c>
      <c r="BQ105">
        <f t="shared" si="45"/>
        <v>80.900000000000006</v>
      </c>
      <c r="BR105">
        <f t="shared" si="46"/>
        <v>307.20000000000005</v>
      </c>
      <c r="BS105">
        <v>532</v>
      </c>
      <c r="BT105" t="s">
        <v>505</v>
      </c>
      <c r="BU105" t="s">
        <v>1178</v>
      </c>
      <c r="BV105" t="s">
        <v>476</v>
      </c>
      <c r="BY105">
        <f>_xlfn.IFNA(VLOOKUP(C105,'Sent to psoma'!B:I,7,FALSE),0)</f>
        <v>5</v>
      </c>
      <c r="BZ105">
        <f t="shared" si="48"/>
        <v>15</v>
      </c>
      <c r="CA105">
        <f t="shared" si="49"/>
        <v>230.4</v>
      </c>
    </row>
    <row r="106" spans="1:79" x14ac:dyDescent="0.2">
      <c r="A106">
        <v>1107</v>
      </c>
      <c r="B106" t="s">
        <v>2</v>
      </c>
      <c r="C106" t="s">
        <v>754</v>
      </c>
      <c r="D106" t="s">
        <v>128</v>
      </c>
      <c r="E106">
        <v>95</v>
      </c>
      <c r="F106" s="1">
        <v>43616</v>
      </c>
      <c r="G106" s="1">
        <v>43616</v>
      </c>
      <c r="H106">
        <v>46.9</v>
      </c>
      <c r="I106" t="s">
        <v>22</v>
      </c>
      <c r="J106" t="str">
        <f>VLOOKUP(E106,[1]Tabelle1!$B:$G,5,FALSE)</f>
        <v>K180DEL,G12V</v>
      </c>
      <c r="K106" t="s">
        <v>1838</v>
      </c>
      <c r="L106">
        <v>635.88062003672303</v>
      </c>
      <c r="M106" t="s">
        <v>23</v>
      </c>
      <c r="N106">
        <v>7</v>
      </c>
      <c r="O106">
        <f>VLOOKUP(subset1!$D131,samples!$D$2:$R$870,4,FALSE)</f>
        <v>8</v>
      </c>
      <c r="P106" t="str">
        <f>VLOOKUP(subset1!$D131,samples!$D$2:$R$870,7,FALSE)</f>
        <v>F7,8,9</v>
      </c>
      <c r="Q106">
        <f t="shared" si="58"/>
        <v>0</v>
      </c>
      <c r="R106" t="s">
        <v>754</v>
      </c>
      <c r="S106">
        <f>VLOOKUP(subset1!$D131,samples!$D$2:$ZZ$870,16,FALSE)</f>
        <v>0</v>
      </c>
      <c r="T106" t="s">
        <v>297</v>
      </c>
      <c r="V106" s="1">
        <v>44270</v>
      </c>
      <c r="W106" t="s">
        <v>454</v>
      </c>
      <c r="X106">
        <v>533</v>
      </c>
      <c r="Y106">
        <v>3.3</v>
      </c>
      <c r="Z106">
        <f t="shared" si="59"/>
        <v>0.70000000000000018</v>
      </c>
      <c r="AA106" t="s">
        <v>522</v>
      </c>
      <c r="AB106" s="2">
        <v>152</v>
      </c>
      <c r="AC106" s="2">
        <v>143.30316801756638</v>
      </c>
      <c r="AD106" s="2">
        <v>290</v>
      </c>
      <c r="AE106" s="2">
        <v>42.993340596444177</v>
      </c>
      <c r="AF106" s="2">
        <v>383</v>
      </c>
      <c r="AG106" s="2">
        <v>91.719126605747576</v>
      </c>
      <c r="AH106" t="s">
        <v>509</v>
      </c>
      <c r="AI106" s="2">
        <v>50</v>
      </c>
      <c r="AJ106" s="46">
        <f t="shared" si="60"/>
        <v>278.01563521975811</v>
      </c>
      <c r="AK106" s="46">
        <f t="shared" si="61"/>
        <v>13.900781760987906</v>
      </c>
      <c r="AL106" s="26">
        <f t="shared" si="62"/>
        <v>4.2123581093902747</v>
      </c>
      <c r="AM106">
        <v>532</v>
      </c>
      <c r="AN106" t="s">
        <v>505</v>
      </c>
      <c r="AO106" t="s">
        <v>478</v>
      </c>
      <c r="AP106" t="s">
        <v>261</v>
      </c>
      <c r="AR106" s="20">
        <f t="shared" si="63"/>
        <v>13.900781760987906</v>
      </c>
      <c r="AS106" s="20">
        <f t="shared" si="64"/>
        <v>50</v>
      </c>
      <c r="AT106" s="20">
        <f t="shared" si="43"/>
        <v>0</v>
      </c>
      <c r="AU106">
        <v>7</v>
      </c>
      <c r="AV106" s="1">
        <v>44386</v>
      </c>
      <c r="AX106" s="21" t="s">
        <v>922</v>
      </c>
      <c r="AZ106">
        <v>4</v>
      </c>
      <c r="BA106" t="s">
        <v>454</v>
      </c>
      <c r="BB106">
        <v>7</v>
      </c>
      <c r="BC106" t="s">
        <v>1174</v>
      </c>
      <c r="BD106">
        <v>290</v>
      </c>
      <c r="BE106">
        <v>23.65</v>
      </c>
      <c r="BF106">
        <v>123.7</v>
      </c>
      <c r="BG106">
        <v>466</v>
      </c>
      <c r="BH106">
        <v>1.86</v>
      </c>
      <c r="BI106">
        <v>6</v>
      </c>
      <c r="BN106" s="39">
        <f t="shared" si="57"/>
        <v>0</v>
      </c>
      <c r="BO106">
        <v>20</v>
      </c>
      <c r="BP106">
        <f t="shared" si="44"/>
        <v>25.509999999999998</v>
      </c>
      <c r="BQ106">
        <f t="shared" si="45"/>
        <v>129.69999999999999</v>
      </c>
      <c r="BR106">
        <f t="shared" si="46"/>
        <v>510.19999999999993</v>
      </c>
      <c r="BS106">
        <v>532</v>
      </c>
      <c r="BT106" t="s">
        <v>505</v>
      </c>
      <c r="BU106" t="s">
        <v>1178</v>
      </c>
      <c r="BV106" t="s">
        <v>473</v>
      </c>
      <c r="BY106">
        <f>_xlfn.IFNA(VLOOKUP(C106,'Sent to psoma'!B:I,7,FALSE),0)</f>
        <v>5</v>
      </c>
      <c r="BZ106">
        <f t="shared" si="48"/>
        <v>15</v>
      </c>
      <c r="CA106">
        <f t="shared" si="49"/>
        <v>382.65</v>
      </c>
    </row>
    <row r="107" spans="1:79" x14ac:dyDescent="0.2">
      <c r="A107">
        <v>1107</v>
      </c>
      <c r="B107" t="s">
        <v>8</v>
      </c>
      <c r="C107" t="s">
        <v>755</v>
      </c>
      <c r="D107" t="s">
        <v>129</v>
      </c>
      <c r="E107">
        <v>95</v>
      </c>
      <c r="F107" s="1">
        <v>43655</v>
      </c>
      <c r="G107" s="1">
        <v>43616</v>
      </c>
      <c r="H107">
        <v>46.9</v>
      </c>
      <c r="I107" t="s">
        <v>22</v>
      </c>
      <c r="J107" t="str">
        <f>VLOOKUP(E107,[1]Tabelle1!$B:$G,5,FALSE)</f>
        <v>K180DEL,G12V</v>
      </c>
      <c r="K107" t="s">
        <v>1838</v>
      </c>
      <c r="L107">
        <v>635.88062003672303</v>
      </c>
      <c r="M107" t="s">
        <v>23</v>
      </c>
      <c r="N107">
        <v>7</v>
      </c>
      <c r="O107">
        <f>VLOOKUP(subset1!$D132,samples!$D$2:$R$870,4,FALSE)</f>
        <v>12</v>
      </c>
      <c r="P107" t="str">
        <f>VLOOKUP(subset1!$D132,samples!$D$2:$R$870,7,FALSE)</f>
        <v>E4,5,6</v>
      </c>
      <c r="Q107">
        <f t="shared" si="58"/>
        <v>39</v>
      </c>
      <c r="R107" t="s">
        <v>755</v>
      </c>
      <c r="S107">
        <f>VLOOKUP(subset1!$D132,samples!$D$2:$ZZ$870,16,FALSE)</f>
        <v>0</v>
      </c>
      <c r="T107" t="s">
        <v>297</v>
      </c>
      <c r="V107" s="1">
        <v>44270</v>
      </c>
      <c r="W107" t="s">
        <v>454</v>
      </c>
      <c r="X107">
        <v>533</v>
      </c>
      <c r="Y107">
        <v>4</v>
      </c>
      <c r="Z107">
        <f t="shared" si="59"/>
        <v>0</v>
      </c>
      <c r="AA107" t="s">
        <v>522</v>
      </c>
      <c r="AB107" s="2">
        <v>168</v>
      </c>
      <c r="AC107" s="2">
        <v>490.05</v>
      </c>
      <c r="AD107" s="2">
        <v>353</v>
      </c>
      <c r="AE107" s="2">
        <v>98.54</v>
      </c>
      <c r="AF107" s="2">
        <v>501</v>
      </c>
      <c r="AG107" s="2">
        <v>42.15</v>
      </c>
      <c r="AI107" s="2">
        <v>50</v>
      </c>
      <c r="AJ107" s="46">
        <f t="shared" si="60"/>
        <v>630.74</v>
      </c>
      <c r="AK107" s="46">
        <f t="shared" si="61"/>
        <v>31.536999999999999</v>
      </c>
      <c r="AL107" s="26">
        <f t="shared" si="62"/>
        <v>7.8842499999999998</v>
      </c>
      <c r="AM107">
        <v>532</v>
      </c>
      <c r="AN107" t="s">
        <v>505</v>
      </c>
      <c r="AO107" t="s">
        <v>478</v>
      </c>
      <c r="AP107" t="s">
        <v>262</v>
      </c>
      <c r="AR107" s="20">
        <f t="shared" si="63"/>
        <v>15</v>
      </c>
      <c r="AS107" s="20">
        <f t="shared" si="64"/>
        <v>23.781589878555348</v>
      </c>
      <c r="AT107" s="20">
        <f t="shared" si="43"/>
        <v>26.218410121444652</v>
      </c>
      <c r="AU107">
        <v>7</v>
      </c>
      <c r="AV107" s="1">
        <v>44386</v>
      </c>
      <c r="AX107" s="21" t="s">
        <v>923</v>
      </c>
      <c r="AZ107">
        <v>4</v>
      </c>
      <c r="BA107" t="s">
        <v>454</v>
      </c>
      <c r="BB107">
        <v>7</v>
      </c>
      <c r="BC107" t="s">
        <v>1174</v>
      </c>
      <c r="BD107">
        <v>292</v>
      </c>
      <c r="BE107">
        <v>4.55</v>
      </c>
      <c r="BF107">
        <v>23.6</v>
      </c>
      <c r="BG107">
        <v>435</v>
      </c>
      <c r="BH107">
        <v>0.69</v>
      </c>
      <c r="BI107">
        <v>2.4</v>
      </c>
      <c r="BN107" s="39">
        <f t="shared" si="57"/>
        <v>0</v>
      </c>
      <c r="BO107">
        <v>20</v>
      </c>
      <c r="BP107">
        <f t="shared" si="44"/>
        <v>5.24</v>
      </c>
      <c r="BQ107">
        <f t="shared" si="45"/>
        <v>26</v>
      </c>
      <c r="BR107">
        <f t="shared" si="46"/>
        <v>104.80000000000001</v>
      </c>
      <c r="BS107">
        <v>532</v>
      </c>
      <c r="BT107" t="s">
        <v>505</v>
      </c>
      <c r="BU107" t="s">
        <v>1178</v>
      </c>
      <c r="BV107" t="s">
        <v>477</v>
      </c>
      <c r="BY107">
        <f>_xlfn.IFNA(VLOOKUP(C107,'Sent to psoma'!B:I,7,FALSE),0)</f>
        <v>5</v>
      </c>
      <c r="BZ107">
        <f t="shared" si="48"/>
        <v>15</v>
      </c>
      <c r="CA107">
        <f t="shared" si="49"/>
        <v>78.600000000000009</v>
      </c>
    </row>
    <row r="108" spans="1:79" x14ac:dyDescent="0.2">
      <c r="A108">
        <v>1107</v>
      </c>
      <c r="B108" t="s">
        <v>9</v>
      </c>
      <c r="C108" t="s">
        <v>756</v>
      </c>
      <c r="D108" t="s">
        <v>130</v>
      </c>
      <c r="E108">
        <v>95</v>
      </c>
      <c r="F108" s="1">
        <v>43682</v>
      </c>
      <c r="G108" s="1">
        <v>43616</v>
      </c>
      <c r="H108">
        <v>46.9</v>
      </c>
      <c r="I108" t="s">
        <v>22</v>
      </c>
      <c r="J108" t="str">
        <f>VLOOKUP(E108,[1]Tabelle1!$B:$G,5,FALSE)</f>
        <v>K180DEL,G12V</v>
      </c>
      <c r="K108" t="s">
        <v>1838</v>
      </c>
      <c r="L108">
        <v>635.88062003672303</v>
      </c>
      <c r="M108" t="s">
        <v>23</v>
      </c>
      <c r="N108">
        <v>7</v>
      </c>
      <c r="O108">
        <f>VLOOKUP(subset1!$D133,samples!$D$2:$R$870,4,FALSE)</f>
        <v>14</v>
      </c>
      <c r="P108" t="str">
        <f>VLOOKUP(subset1!$D133,samples!$D$2:$R$870,7,FALSE)</f>
        <v>H1,2,3</v>
      </c>
      <c r="Q108">
        <f t="shared" si="58"/>
        <v>66</v>
      </c>
      <c r="R108" t="s">
        <v>756</v>
      </c>
      <c r="S108">
        <f>VLOOKUP(subset1!$D133,samples!$D$2:$ZZ$870,16,FALSE)</f>
        <v>0</v>
      </c>
      <c r="T108" t="s">
        <v>297</v>
      </c>
      <c r="V108" s="1">
        <v>44270</v>
      </c>
      <c r="W108" t="s">
        <v>454</v>
      </c>
      <c r="X108">
        <v>533</v>
      </c>
      <c r="Y108">
        <v>4.7</v>
      </c>
      <c r="Z108">
        <f t="shared" si="59"/>
        <v>0.29999999999999982</v>
      </c>
      <c r="AA108" t="s">
        <v>522</v>
      </c>
      <c r="AB108" s="2">
        <v>153</v>
      </c>
      <c r="AC108" s="2">
        <v>708.96</v>
      </c>
      <c r="AD108" s="2">
        <v>339</v>
      </c>
      <c r="AE108" s="2">
        <v>91.75</v>
      </c>
      <c r="AF108" s="2">
        <v>472</v>
      </c>
      <c r="AG108" s="2">
        <v>40.46</v>
      </c>
      <c r="AI108" s="2">
        <v>50</v>
      </c>
      <c r="AJ108" s="46">
        <f t="shared" si="60"/>
        <v>841.17000000000007</v>
      </c>
      <c r="AK108" s="46">
        <f t="shared" si="61"/>
        <v>42.058500000000002</v>
      </c>
      <c r="AL108" s="26">
        <f t="shared" si="62"/>
        <v>8.9486170212765952</v>
      </c>
      <c r="AM108">
        <v>532</v>
      </c>
      <c r="AN108" t="s">
        <v>505</v>
      </c>
      <c r="AO108" t="s">
        <v>478</v>
      </c>
      <c r="AP108" t="s">
        <v>263</v>
      </c>
      <c r="AR108" s="20">
        <f t="shared" si="63"/>
        <v>15</v>
      </c>
      <c r="AS108" s="20">
        <f t="shared" si="64"/>
        <v>17.832305003744782</v>
      </c>
      <c r="AT108" s="20">
        <f t="shared" si="43"/>
        <v>32.167694996255221</v>
      </c>
      <c r="AU108">
        <v>7</v>
      </c>
      <c r="AV108" s="1">
        <v>44386</v>
      </c>
      <c r="AX108" s="21" t="s">
        <v>924</v>
      </c>
      <c r="AZ108">
        <v>4</v>
      </c>
      <c r="BA108" t="s">
        <v>454</v>
      </c>
      <c r="BB108">
        <v>7</v>
      </c>
      <c r="BC108" t="s">
        <v>1174</v>
      </c>
      <c r="BD108">
        <v>287</v>
      </c>
      <c r="BE108">
        <v>12.39</v>
      </c>
      <c r="BF108">
        <v>65.400000000000006</v>
      </c>
      <c r="BG108">
        <v>446</v>
      </c>
      <c r="BH108">
        <v>0.7</v>
      </c>
      <c r="BI108">
        <v>2.4</v>
      </c>
      <c r="BN108" s="39">
        <f t="shared" si="57"/>
        <v>0</v>
      </c>
      <c r="BO108">
        <v>20</v>
      </c>
      <c r="BP108">
        <f t="shared" si="44"/>
        <v>13.09</v>
      </c>
      <c r="BQ108">
        <f t="shared" si="45"/>
        <v>67.800000000000011</v>
      </c>
      <c r="BR108">
        <f t="shared" si="46"/>
        <v>261.8</v>
      </c>
      <c r="BS108">
        <v>532</v>
      </c>
      <c r="BT108" t="s">
        <v>505</v>
      </c>
      <c r="BU108" t="s">
        <v>1178</v>
      </c>
      <c r="BV108" t="s">
        <v>8</v>
      </c>
      <c r="BY108">
        <f>_xlfn.IFNA(VLOOKUP(C108,'Sent to psoma'!B:I,7,FALSE),0)</f>
        <v>5</v>
      </c>
      <c r="BZ108">
        <f t="shared" si="48"/>
        <v>15</v>
      </c>
      <c r="CA108">
        <f t="shared" si="49"/>
        <v>196.35</v>
      </c>
    </row>
    <row r="109" spans="1:79" x14ac:dyDescent="0.2">
      <c r="A109">
        <v>1107</v>
      </c>
      <c r="B109" t="s">
        <v>10</v>
      </c>
      <c r="C109" t="s">
        <v>757</v>
      </c>
      <c r="D109" t="s">
        <v>131</v>
      </c>
      <c r="E109">
        <v>95</v>
      </c>
      <c r="F109" s="1">
        <v>43738</v>
      </c>
      <c r="G109" s="1">
        <v>43616</v>
      </c>
      <c r="H109">
        <v>46.9</v>
      </c>
      <c r="I109" t="s">
        <v>22</v>
      </c>
      <c r="J109" t="str">
        <f>VLOOKUP(E109,[1]Tabelle1!$B:$G,5,FALSE)</f>
        <v>K180DEL,G12V</v>
      </c>
      <c r="K109" t="s">
        <v>1838</v>
      </c>
      <c r="L109">
        <v>635.88062003672303</v>
      </c>
      <c r="M109" t="s">
        <v>23</v>
      </c>
      <c r="N109">
        <v>7</v>
      </c>
      <c r="O109">
        <f>VLOOKUP(subset1!$D134,samples!$D$2:$R$870,4,FALSE)</f>
        <v>18</v>
      </c>
      <c r="P109" t="str">
        <f>VLOOKUP(subset1!$D134,samples!$D$2:$R$870,7,FALSE)</f>
        <v>H4,5,6</v>
      </c>
      <c r="Q109">
        <f t="shared" si="58"/>
        <v>122</v>
      </c>
      <c r="R109" t="s">
        <v>757</v>
      </c>
      <c r="S109">
        <f>VLOOKUP(subset1!$D134,samples!$D$2:$ZZ$870,16,FALSE)</f>
        <v>0</v>
      </c>
      <c r="T109" t="s">
        <v>297</v>
      </c>
      <c r="V109" s="1">
        <v>44270</v>
      </c>
      <c r="W109" t="s">
        <v>454</v>
      </c>
      <c r="X109">
        <v>533</v>
      </c>
      <c r="Y109">
        <v>5</v>
      </c>
      <c r="Z109">
        <f t="shared" si="59"/>
        <v>0</v>
      </c>
      <c r="AA109" t="s">
        <v>523</v>
      </c>
      <c r="AB109" s="2">
        <v>164</v>
      </c>
      <c r="AC109" s="2">
        <v>592</v>
      </c>
      <c r="AD109" s="2">
        <v>342</v>
      </c>
      <c r="AE109" s="2">
        <v>73.09</v>
      </c>
      <c r="AF109" s="2">
        <v>490</v>
      </c>
      <c r="AG109" s="2">
        <v>24.82</v>
      </c>
      <c r="AI109" s="2">
        <v>50</v>
      </c>
      <c r="AJ109" s="46">
        <f t="shared" si="60"/>
        <v>689.91000000000008</v>
      </c>
      <c r="AK109" s="46">
        <f t="shared" si="61"/>
        <v>34.495500000000007</v>
      </c>
      <c r="AL109" s="26">
        <f t="shared" si="62"/>
        <v>6.8991000000000016</v>
      </c>
      <c r="AM109">
        <v>532</v>
      </c>
      <c r="AN109" t="s">
        <v>505</v>
      </c>
      <c r="AO109" t="s">
        <v>478</v>
      </c>
      <c r="AP109" t="s">
        <v>474</v>
      </c>
      <c r="AR109" s="20">
        <f t="shared" si="63"/>
        <v>15</v>
      </c>
      <c r="AS109" s="20">
        <f t="shared" si="64"/>
        <v>21.741966343436093</v>
      </c>
      <c r="AT109" s="20">
        <f t="shared" si="43"/>
        <v>28.258033656563907</v>
      </c>
      <c r="AU109">
        <v>7</v>
      </c>
      <c r="AV109" s="1">
        <v>44386</v>
      </c>
      <c r="AX109" s="21" t="s">
        <v>925</v>
      </c>
      <c r="AZ109">
        <v>4</v>
      </c>
      <c r="BA109" t="s">
        <v>454</v>
      </c>
      <c r="BB109">
        <v>7</v>
      </c>
      <c r="BC109" t="s">
        <v>1174</v>
      </c>
      <c r="BD109">
        <v>286</v>
      </c>
      <c r="BE109">
        <v>9.6199999999999992</v>
      </c>
      <c r="BF109">
        <v>51</v>
      </c>
      <c r="BG109">
        <v>472</v>
      </c>
      <c r="BH109">
        <v>1</v>
      </c>
      <c r="BI109">
        <v>3.2</v>
      </c>
      <c r="BN109" s="39">
        <f t="shared" si="57"/>
        <v>0</v>
      </c>
      <c r="BO109">
        <v>20</v>
      </c>
      <c r="BP109">
        <f t="shared" si="44"/>
        <v>10.62</v>
      </c>
      <c r="BQ109">
        <f t="shared" si="45"/>
        <v>54.2</v>
      </c>
      <c r="BR109">
        <f t="shared" si="46"/>
        <v>212.39999999999998</v>
      </c>
      <c r="BS109">
        <v>532</v>
      </c>
      <c r="BT109" t="s">
        <v>505</v>
      </c>
      <c r="BU109" t="s">
        <v>1178</v>
      </c>
      <c r="BV109" t="s">
        <v>265</v>
      </c>
      <c r="BY109">
        <f>_xlfn.IFNA(VLOOKUP(C109,'Sent to psoma'!B:I,7,FALSE),0)</f>
        <v>5</v>
      </c>
      <c r="BZ109">
        <f t="shared" si="48"/>
        <v>15</v>
      </c>
      <c r="CA109">
        <f t="shared" si="49"/>
        <v>159.29999999999998</v>
      </c>
    </row>
    <row r="110" spans="1:79" x14ac:dyDescent="0.2">
      <c r="A110">
        <v>1107</v>
      </c>
      <c r="B110" t="s">
        <v>11</v>
      </c>
      <c r="C110" t="s">
        <v>758</v>
      </c>
      <c r="D110" t="s">
        <v>132</v>
      </c>
      <c r="E110">
        <v>95</v>
      </c>
      <c r="F110" s="1">
        <v>43795</v>
      </c>
      <c r="G110" s="1">
        <v>43616</v>
      </c>
      <c r="H110">
        <v>46.9</v>
      </c>
      <c r="I110" t="s">
        <v>22</v>
      </c>
      <c r="J110" t="str">
        <f>VLOOKUP(E110,[1]Tabelle1!$B:$G,5,FALSE)</f>
        <v>K180DEL,G12V</v>
      </c>
      <c r="K110" t="s">
        <v>1838</v>
      </c>
      <c r="L110">
        <v>635.88062003672303</v>
      </c>
      <c r="M110" t="s">
        <v>23</v>
      </c>
      <c r="N110">
        <v>7</v>
      </c>
      <c r="O110">
        <f>VLOOKUP(subset1!$D135,samples!$D$2:$R$870,4,FALSE)</f>
        <v>20</v>
      </c>
      <c r="P110" t="str">
        <f>VLOOKUP(subset1!$D135,samples!$D$2:$R$870,7,FALSE)</f>
        <v>G4,5,6</v>
      </c>
      <c r="Q110">
        <f t="shared" si="58"/>
        <v>179</v>
      </c>
      <c r="R110" t="s">
        <v>758</v>
      </c>
      <c r="S110">
        <f>VLOOKUP(subset1!$D135,samples!$D$2:$ZZ$870,16,FALSE)</f>
        <v>0</v>
      </c>
      <c r="T110" t="s">
        <v>297</v>
      </c>
      <c r="V110" s="1">
        <v>44270</v>
      </c>
      <c r="W110" t="s">
        <v>454</v>
      </c>
      <c r="X110">
        <v>533</v>
      </c>
      <c r="Y110">
        <v>4.3</v>
      </c>
      <c r="Z110">
        <f t="shared" si="59"/>
        <v>0.70000000000000018</v>
      </c>
      <c r="AA110" t="s">
        <v>523</v>
      </c>
      <c r="AB110" s="2">
        <v>166</v>
      </c>
      <c r="AC110" s="2">
        <v>763.32</v>
      </c>
      <c r="AD110" s="2">
        <v>358</v>
      </c>
      <c r="AE110" s="2">
        <v>80.540000000000006</v>
      </c>
      <c r="AF110" s="2">
        <v>537</v>
      </c>
      <c r="AG110" s="2">
        <v>25.11</v>
      </c>
      <c r="AI110" s="2">
        <v>50</v>
      </c>
      <c r="AJ110" s="46">
        <f t="shared" si="60"/>
        <v>868.97</v>
      </c>
      <c r="AK110" s="46">
        <f t="shared" si="61"/>
        <v>43.448500000000003</v>
      </c>
      <c r="AL110" s="26">
        <f t="shared" si="62"/>
        <v>10.104302325581397</v>
      </c>
      <c r="AM110">
        <v>532</v>
      </c>
      <c r="AN110" t="s">
        <v>505</v>
      </c>
      <c r="AO110" t="s">
        <v>478</v>
      </c>
      <c r="AP110" t="s">
        <v>475</v>
      </c>
      <c r="AR110" s="20">
        <f t="shared" si="63"/>
        <v>15</v>
      </c>
      <c r="AS110" s="20">
        <f t="shared" si="64"/>
        <v>17.261815712855448</v>
      </c>
      <c r="AT110" s="20">
        <f t="shared" si="43"/>
        <v>32.738184287144549</v>
      </c>
      <c r="AU110">
        <v>7</v>
      </c>
      <c r="AV110" s="1">
        <v>44386</v>
      </c>
      <c r="AX110" s="21" t="s">
        <v>548</v>
      </c>
      <c r="AZ110">
        <v>4</v>
      </c>
      <c r="BA110" t="s">
        <v>454</v>
      </c>
      <c r="BB110">
        <v>7</v>
      </c>
      <c r="BC110" t="s">
        <v>1166</v>
      </c>
      <c r="BD110">
        <v>307</v>
      </c>
      <c r="BE110">
        <v>9.7100000000000009</v>
      </c>
      <c r="BF110">
        <v>47.9</v>
      </c>
      <c r="BG110">
        <v>471</v>
      </c>
      <c r="BH110">
        <v>0.59</v>
      </c>
      <c r="BI110">
        <v>1.9</v>
      </c>
      <c r="BN110" s="39">
        <f t="shared" si="57"/>
        <v>0</v>
      </c>
      <c r="BO110">
        <v>20</v>
      </c>
      <c r="BP110">
        <f t="shared" si="44"/>
        <v>10.3</v>
      </c>
      <c r="BQ110">
        <f t="shared" si="45"/>
        <v>49.8</v>
      </c>
      <c r="BR110">
        <f t="shared" si="46"/>
        <v>206</v>
      </c>
      <c r="BS110">
        <v>532</v>
      </c>
      <c r="BT110" t="s">
        <v>505</v>
      </c>
      <c r="BU110" t="s">
        <v>1178</v>
      </c>
      <c r="BV110" t="s">
        <v>266</v>
      </c>
      <c r="BY110">
        <f>_xlfn.IFNA(VLOOKUP(C110,'Sent to psoma'!B:I,7,FALSE),0)</f>
        <v>5</v>
      </c>
      <c r="BZ110">
        <f t="shared" si="48"/>
        <v>15</v>
      </c>
      <c r="CA110">
        <f t="shared" si="49"/>
        <v>154.5</v>
      </c>
    </row>
    <row r="111" spans="1:79" x14ac:dyDescent="0.2">
      <c r="A111">
        <v>1107</v>
      </c>
      <c r="B111" t="s">
        <v>13</v>
      </c>
      <c r="C111" t="s">
        <v>759</v>
      </c>
      <c r="D111" t="s">
        <v>133</v>
      </c>
      <c r="E111">
        <v>95</v>
      </c>
      <c r="F111" s="1">
        <v>43948</v>
      </c>
      <c r="G111" s="1">
        <v>43616</v>
      </c>
      <c r="H111">
        <v>46.9</v>
      </c>
      <c r="I111" t="s">
        <v>22</v>
      </c>
      <c r="J111" t="str">
        <f>VLOOKUP(E111,[1]Tabelle1!$B:$G,5,FALSE)</f>
        <v>K180DEL,G12V</v>
      </c>
      <c r="K111" t="s">
        <v>1838</v>
      </c>
      <c r="L111">
        <v>635.88062003672303</v>
      </c>
      <c r="M111" t="s">
        <v>23</v>
      </c>
      <c r="N111">
        <v>7</v>
      </c>
      <c r="O111">
        <f>VLOOKUP(subset1!$D136,samples!$D$2:$R$870,4,FALSE)</f>
        <v>22</v>
      </c>
      <c r="P111" t="str">
        <f>VLOOKUP(subset1!$D136,samples!$D$2:$R$870,7,FALSE)</f>
        <v>C7,8,9</v>
      </c>
      <c r="Q111">
        <f t="shared" si="58"/>
        <v>332</v>
      </c>
      <c r="R111" t="s">
        <v>759</v>
      </c>
      <c r="S111">
        <f>VLOOKUP(subset1!$D136,samples!$D$2:$ZZ$870,16,FALSE)</f>
        <v>0</v>
      </c>
      <c r="T111" t="s">
        <v>297</v>
      </c>
      <c r="V111" s="1">
        <v>44270</v>
      </c>
      <c r="W111" t="s">
        <v>454</v>
      </c>
      <c r="X111">
        <v>533</v>
      </c>
      <c r="Y111">
        <v>4</v>
      </c>
      <c r="Z111">
        <f t="shared" si="59"/>
        <v>0</v>
      </c>
      <c r="AA111" t="s">
        <v>523</v>
      </c>
      <c r="AB111" s="2">
        <v>163</v>
      </c>
      <c r="AC111" s="2">
        <v>542.09</v>
      </c>
      <c r="AD111" s="2">
        <v>308</v>
      </c>
      <c r="AE111" s="2">
        <v>73.56</v>
      </c>
      <c r="AF111" s="2">
        <v>461</v>
      </c>
      <c r="AG111" s="2">
        <v>14.77</v>
      </c>
      <c r="AI111" s="2">
        <v>50</v>
      </c>
      <c r="AJ111" s="46">
        <f t="shared" si="60"/>
        <v>630.42000000000007</v>
      </c>
      <c r="AK111" s="46">
        <f t="shared" si="61"/>
        <v>31.521000000000004</v>
      </c>
      <c r="AL111" s="26">
        <f t="shared" si="62"/>
        <v>7.8802500000000011</v>
      </c>
      <c r="AM111">
        <v>532</v>
      </c>
      <c r="AN111" t="s">
        <v>505</v>
      </c>
      <c r="AO111" t="s">
        <v>478</v>
      </c>
      <c r="AP111" t="s">
        <v>476</v>
      </c>
      <c r="AR111" s="20">
        <f t="shared" si="63"/>
        <v>15</v>
      </c>
      <c r="AS111" s="20">
        <f t="shared" si="64"/>
        <v>23.793661368611399</v>
      </c>
      <c r="AT111" s="20">
        <f t="shared" si="43"/>
        <v>26.206338631388601</v>
      </c>
      <c r="AU111">
        <v>7</v>
      </c>
      <c r="AV111" s="1">
        <v>44386</v>
      </c>
      <c r="AX111" s="21" t="s">
        <v>533</v>
      </c>
      <c r="AZ111">
        <v>4</v>
      </c>
      <c r="BA111" t="s">
        <v>454</v>
      </c>
      <c r="BB111">
        <v>7</v>
      </c>
      <c r="BC111" t="s">
        <v>1166</v>
      </c>
      <c r="BD111">
        <v>313</v>
      </c>
      <c r="BE111">
        <v>2.74</v>
      </c>
      <c r="BF111">
        <v>13.3</v>
      </c>
      <c r="BG111">
        <v>480</v>
      </c>
      <c r="BH111">
        <v>0.18</v>
      </c>
      <c r="BI111">
        <v>0.6</v>
      </c>
      <c r="BN111" s="39">
        <f t="shared" si="57"/>
        <v>0</v>
      </c>
      <c r="BO111">
        <v>20</v>
      </c>
      <c r="BP111">
        <f t="shared" si="44"/>
        <v>2.9200000000000004</v>
      </c>
      <c r="BQ111">
        <f t="shared" si="45"/>
        <v>13.9</v>
      </c>
      <c r="BR111">
        <f t="shared" si="46"/>
        <v>58.400000000000006</v>
      </c>
      <c r="BS111">
        <v>532</v>
      </c>
      <c r="BT111" t="s">
        <v>505</v>
      </c>
      <c r="BU111" t="s">
        <v>1178</v>
      </c>
      <c r="BV111" t="s">
        <v>267</v>
      </c>
      <c r="BY111">
        <f>_xlfn.IFNA(VLOOKUP(C111,'Sent to psoma'!B:I,7,FALSE),0)</f>
        <v>5</v>
      </c>
      <c r="BZ111">
        <f t="shared" si="48"/>
        <v>15</v>
      </c>
      <c r="CA111">
        <f t="shared" si="49"/>
        <v>43.800000000000004</v>
      </c>
    </row>
    <row r="112" spans="1:79" x14ac:dyDescent="0.2">
      <c r="A112">
        <v>1107</v>
      </c>
      <c r="B112" t="s">
        <v>14</v>
      </c>
      <c r="C112" t="s">
        <v>760</v>
      </c>
      <c r="D112" t="s">
        <v>134</v>
      </c>
      <c r="E112">
        <v>95</v>
      </c>
      <c r="F112" s="1">
        <v>44004</v>
      </c>
      <c r="G112" s="1">
        <v>43616</v>
      </c>
      <c r="H112">
        <v>46.9</v>
      </c>
      <c r="I112" t="s">
        <v>22</v>
      </c>
      <c r="J112" t="str">
        <f>VLOOKUP(E112,[1]Tabelle1!$B:$G,5,FALSE)</f>
        <v>K180DEL,G12V</v>
      </c>
      <c r="K112" t="s">
        <v>1838</v>
      </c>
      <c r="L112">
        <v>635.88062003672303</v>
      </c>
      <c r="M112" t="s">
        <v>23</v>
      </c>
      <c r="N112">
        <v>7</v>
      </c>
      <c r="O112">
        <f>VLOOKUP(subset1!$D137,samples!$D$2:$R$870,4,FALSE)</f>
        <v>4</v>
      </c>
      <c r="P112" t="str">
        <f>VLOOKUP(subset1!$D137,samples!$D$2:$R$870,7,FALSE)</f>
        <v>E1,2,3</v>
      </c>
      <c r="Q112">
        <f t="shared" si="58"/>
        <v>388</v>
      </c>
      <c r="R112" t="s">
        <v>760</v>
      </c>
      <c r="S112">
        <f>VLOOKUP(subset1!$D137,samples!$D$2:$ZZ$870,16,FALSE)</f>
        <v>0</v>
      </c>
      <c r="T112" t="s">
        <v>297</v>
      </c>
      <c r="V112" s="1">
        <v>44270</v>
      </c>
      <c r="W112" t="s">
        <v>454</v>
      </c>
      <c r="X112">
        <v>533</v>
      </c>
      <c r="Y112">
        <v>5</v>
      </c>
      <c r="Z112">
        <f t="shared" si="59"/>
        <v>0</v>
      </c>
      <c r="AA112" t="s">
        <v>523</v>
      </c>
      <c r="AB112" s="2">
        <v>159</v>
      </c>
      <c r="AC112" s="2">
        <v>764.07</v>
      </c>
      <c r="AD112" s="2">
        <v>308</v>
      </c>
      <c r="AE112" s="2">
        <v>88.78</v>
      </c>
      <c r="AF112" s="2">
        <v>476</v>
      </c>
      <c r="AG112" s="2">
        <v>20.23</v>
      </c>
      <c r="AI112" s="2">
        <v>50</v>
      </c>
      <c r="AJ112" s="46">
        <f t="shared" si="60"/>
        <v>873.08</v>
      </c>
      <c r="AK112" s="46">
        <f t="shared" si="61"/>
        <v>43.654000000000003</v>
      </c>
      <c r="AL112" s="26">
        <f t="shared" si="62"/>
        <v>8.7308000000000003</v>
      </c>
      <c r="AM112">
        <v>532</v>
      </c>
      <c r="AN112" t="s">
        <v>505</v>
      </c>
      <c r="AO112" t="s">
        <v>478</v>
      </c>
      <c r="AP112" t="s">
        <v>473</v>
      </c>
      <c r="AR112" s="20">
        <f t="shared" si="63"/>
        <v>15</v>
      </c>
      <c r="AS112" s="20">
        <f t="shared" si="64"/>
        <v>17.180556191872451</v>
      </c>
      <c r="AT112" s="20">
        <f t="shared" si="43"/>
        <v>32.819443808127545</v>
      </c>
      <c r="AU112">
        <v>7</v>
      </c>
      <c r="AV112" s="1">
        <v>44386</v>
      </c>
      <c r="AX112" s="21" t="s">
        <v>534</v>
      </c>
      <c r="AZ112">
        <v>4</v>
      </c>
      <c r="BA112" t="s">
        <v>454</v>
      </c>
      <c r="BB112">
        <v>7</v>
      </c>
      <c r="BC112" t="s">
        <v>1166</v>
      </c>
      <c r="BD112">
        <v>308</v>
      </c>
      <c r="BE112">
        <v>5.67</v>
      </c>
      <c r="BF112">
        <v>27.9</v>
      </c>
      <c r="BG112">
        <v>475</v>
      </c>
      <c r="BH112">
        <v>0.21</v>
      </c>
      <c r="BI112">
        <v>0.7</v>
      </c>
      <c r="BN112" s="39">
        <f t="shared" si="57"/>
        <v>0</v>
      </c>
      <c r="BO112">
        <v>20</v>
      </c>
      <c r="BP112">
        <f t="shared" si="44"/>
        <v>5.88</v>
      </c>
      <c r="BQ112">
        <f t="shared" si="45"/>
        <v>28.599999999999998</v>
      </c>
      <c r="BR112">
        <f t="shared" si="46"/>
        <v>117.6</v>
      </c>
      <c r="BS112">
        <v>532</v>
      </c>
      <c r="BT112" t="s">
        <v>505</v>
      </c>
      <c r="BU112" t="s">
        <v>1178</v>
      </c>
      <c r="BV112" t="s">
        <v>480</v>
      </c>
      <c r="BY112">
        <f>_xlfn.IFNA(VLOOKUP(C112,'Sent to psoma'!B:I,7,FALSE),0)</f>
        <v>5</v>
      </c>
      <c r="BZ112">
        <f t="shared" si="48"/>
        <v>15</v>
      </c>
      <c r="CA112">
        <f t="shared" si="49"/>
        <v>88.2</v>
      </c>
    </row>
    <row r="113" spans="1:79" hidden="1" x14ac:dyDescent="0.2">
      <c r="C113" t="s">
        <v>557</v>
      </c>
      <c r="D113" t="s">
        <v>550</v>
      </c>
      <c r="J113" t="e">
        <f>VLOOKUP(E113,[1]Tabelle1!$B:$G,5,FALSE)</f>
        <v>#N/A</v>
      </c>
      <c r="V113" s="22">
        <v>43403</v>
      </c>
      <c r="W113" s="47" t="s">
        <v>551</v>
      </c>
      <c r="AA113" s="47" t="s">
        <v>561</v>
      </c>
      <c r="AB113" s="23">
        <v>157</v>
      </c>
      <c r="AC113" s="38">
        <v>33.880000000000003</v>
      </c>
      <c r="AI113" s="40">
        <v>50</v>
      </c>
      <c r="AJ113" s="38">
        <f>AC113</f>
        <v>33.880000000000003</v>
      </c>
      <c r="AK113" s="38">
        <f>AJ113*AI113</f>
        <v>1694.0000000000002</v>
      </c>
      <c r="AL113" s="38"/>
      <c r="AM113" s="40">
        <v>531</v>
      </c>
      <c r="AN113" s="40">
        <v>-20</v>
      </c>
      <c r="AO113" t="s">
        <v>562</v>
      </c>
      <c r="AP113" t="s">
        <v>563</v>
      </c>
      <c r="AR113" s="27">
        <v>34</v>
      </c>
      <c r="AS113" s="26">
        <f>AI113/AK113*AR113</f>
        <v>1.0035419126328216</v>
      </c>
      <c r="AT113" s="26">
        <f t="shared" si="43"/>
        <v>48.996458087367181</v>
      </c>
      <c r="AU113">
        <v>7</v>
      </c>
      <c r="AV113" s="1">
        <v>44386</v>
      </c>
      <c r="AX113" s="21" t="s">
        <v>817</v>
      </c>
      <c r="AZ113">
        <v>4</v>
      </c>
      <c r="BA113" t="s">
        <v>454</v>
      </c>
      <c r="BB113">
        <v>7</v>
      </c>
      <c r="BC113" t="s">
        <v>1166</v>
      </c>
      <c r="BD113">
        <v>297</v>
      </c>
      <c r="BE113">
        <v>2.56</v>
      </c>
      <c r="BF113">
        <v>13.1</v>
      </c>
      <c r="BG113">
        <v>511</v>
      </c>
      <c r="BH113">
        <v>0.17</v>
      </c>
      <c r="BI113">
        <v>0.5</v>
      </c>
      <c r="BN113" s="39">
        <f t="shared" si="57"/>
        <v>0</v>
      </c>
      <c r="BO113">
        <v>20</v>
      </c>
      <c r="BP113">
        <f t="shared" si="44"/>
        <v>2.73</v>
      </c>
      <c r="BQ113">
        <f t="shared" si="45"/>
        <v>13.6</v>
      </c>
      <c r="BR113">
        <f t="shared" si="46"/>
        <v>54.6</v>
      </c>
      <c r="BS113">
        <v>532</v>
      </c>
      <c r="BT113" t="s">
        <v>505</v>
      </c>
      <c r="BU113" t="s">
        <v>1178</v>
      </c>
      <c r="BV113" t="s">
        <v>481</v>
      </c>
      <c r="BY113">
        <f>_xlfn.IFNA(VLOOKUP(C113,'Sent to psoma'!B:I,7,FALSE),0)</f>
        <v>5</v>
      </c>
      <c r="BZ113">
        <f t="shared" si="48"/>
        <v>15</v>
      </c>
      <c r="CA113">
        <f t="shared" si="49"/>
        <v>40.950000000000003</v>
      </c>
    </row>
    <row r="114" spans="1:79" x14ac:dyDescent="0.2">
      <c r="A114">
        <v>1057</v>
      </c>
      <c r="B114" t="s">
        <v>2</v>
      </c>
      <c r="C114" t="s">
        <v>734</v>
      </c>
      <c r="D114" t="s">
        <v>113</v>
      </c>
      <c r="E114">
        <v>86</v>
      </c>
      <c r="F114" s="1">
        <v>43501</v>
      </c>
      <c r="G114" s="1">
        <v>43501</v>
      </c>
      <c r="H114">
        <v>2.5</v>
      </c>
      <c r="I114" t="s">
        <v>6</v>
      </c>
      <c r="J114" t="str">
        <f>VLOOKUP(E114,[1]Tabelle1!$B:$G,5,FALSE)</f>
        <v>G12R</v>
      </c>
      <c r="K114" t="s">
        <v>1838</v>
      </c>
      <c r="L114">
        <v>750.88062003672303</v>
      </c>
      <c r="M114" t="s">
        <v>23</v>
      </c>
      <c r="N114">
        <v>7</v>
      </c>
      <c r="O114">
        <f>VLOOKUP(subset1!$D111,samples!$D$2:$R$870,4,FALSE)</f>
        <v>22</v>
      </c>
      <c r="P114" t="str">
        <f>VLOOKUP(subset1!$D111,samples!$D$2:$R$870,7,FALSE)</f>
        <v>B7,8,9</v>
      </c>
      <c r="Q114">
        <f t="shared" ref="Q114:Q128" si="65">F114-G114</f>
        <v>0</v>
      </c>
      <c r="R114" t="s">
        <v>734</v>
      </c>
      <c r="S114">
        <f>VLOOKUP(subset1!$D111,samples!$D$2:$ZZ$870,16,FALSE)</f>
        <v>0</v>
      </c>
      <c r="T114" t="s">
        <v>297</v>
      </c>
      <c r="V114" s="1">
        <v>44266</v>
      </c>
      <c r="W114" t="s">
        <v>454</v>
      </c>
      <c r="X114">
        <v>533</v>
      </c>
      <c r="Y114">
        <v>4</v>
      </c>
      <c r="Z114">
        <f t="shared" ref="Z114:Z128" si="66">ROUNDUP(Y114,0)-Y114</f>
        <v>0</v>
      </c>
      <c r="AA114" t="s">
        <v>521</v>
      </c>
      <c r="AB114" s="2">
        <v>152</v>
      </c>
      <c r="AC114" s="2">
        <v>2336.5300000000002</v>
      </c>
      <c r="AD114" s="2">
        <v>297</v>
      </c>
      <c r="AE114" s="2">
        <v>129.56</v>
      </c>
      <c r="AF114" s="2">
        <v>460</v>
      </c>
      <c r="AG114" s="2">
        <v>36.97</v>
      </c>
      <c r="AI114" s="2">
        <v>50</v>
      </c>
      <c r="AJ114" s="46">
        <f t="shared" ref="AJ114:AJ128" si="67">AC114+AE114+AG114</f>
        <v>2503.06</v>
      </c>
      <c r="AK114" s="46">
        <f t="shared" ref="AK114:AK128" si="68">AJ114*AI114/1000</f>
        <v>125.15300000000001</v>
      </c>
      <c r="AL114" s="26">
        <f t="shared" ref="AL114:AL128" si="69">AK114/Y114</f>
        <v>31.288250000000001</v>
      </c>
      <c r="AM114">
        <v>532</v>
      </c>
      <c r="AN114" t="s">
        <v>505</v>
      </c>
      <c r="AO114" t="s">
        <v>471</v>
      </c>
      <c r="AP114" t="s">
        <v>502</v>
      </c>
      <c r="AR114" s="20">
        <f t="shared" ref="AR114:AR128" si="70">IF(AK114&gt;15,15,AK114)</f>
        <v>15</v>
      </c>
      <c r="AS114" s="20">
        <f t="shared" ref="AS114:AS128" si="71">IF(AK114&gt;15,(AR114/AK114*50),50)</f>
        <v>5.9926649780668457</v>
      </c>
      <c r="AT114" s="20">
        <f t="shared" si="43"/>
        <v>44.007335021933152</v>
      </c>
      <c r="AU114">
        <v>8</v>
      </c>
      <c r="AV114" s="1">
        <v>44390</v>
      </c>
      <c r="AX114" s="21" t="s">
        <v>818</v>
      </c>
      <c r="AZ114">
        <v>4</v>
      </c>
      <c r="BA114" t="s">
        <v>454</v>
      </c>
      <c r="BB114">
        <v>8</v>
      </c>
      <c r="BC114" t="s">
        <v>1166</v>
      </c>
      <c r="BD114">
        <v>305</v>
      </c>
      <c r="BE114">
        <v>6.9</v>
      </c>
      <c r="BF114">
        <v>34.299999999999997</v>
      </c>
      <c r="BG114">
        <v>463</v>
      </c>
      <c r="BH114">
        <v>0.16</v>
      </c>
      <c r="BI114">
        <v>0.5</v>
      </c>
      <c r="BN114" s="39">
        <f t="shared" ref="BN114:BN145" si="72">BM114/(BF114+BI114)</f>
        <v>0</v>
      </c>
      <c r="BO114">
        <v>20</v>
      </c>
      <c r="BP114">
        <f t="shared" si="44"/>
        <v>7.0600000000000005</v>
      </c>
      <c r="BQ114">
        <f t="shared" si="45"/>
        <v>34.799999999999997</v>
      </c>
      <c r="BR114">
        <f t="shared" si="46"/>
        <v>141.20000000000002</v>
      </c>
      <c r="BS114">
        <v>532</v>
      </c>
      <c r="BT114" t="s">
        <v>505</v>
      </c>
      <c r="BU114" t="s">
        <v>1178</v>
      </c>
      <c r="BV114" t="s">
        <v>482</v>
      </c>
      <c r="BY114">
        <f>_xlfn.IFNA(VLOOKUP(C114,'Sent to psoma'!B:I,7,FALSE),0)</f>
        <v>5</v>
      </c>
      <c r="BZ114">
        <f t="shared" si="48"/>
        <v>15</v>
      </c>
      <c r="CA114">
        <f t="shared" si="49"/>
        <v>105.9</v>
      </c>
    </row>
    <row r="115" spans="1:79" x14ac:dyDescent="0.2">
      <c r="A115">
        <v>1057</v>
      </c>
      <c r="B115" t="s">
        <v>8</v>
      </c>
      <c r="C115" t="s">
        <v>735</v>
      </c>
      <c r="D115" t="s">
        <v>114</v>
      </c>
      <c r="E115">
        <v>86</v>
      </c>
      <c r="F115" s="1">
        <v>43507</v>
      </c>
      <c r="G115" s="1">
        <v>43501</v>
      </c>
      <c r="H115">
        <v>2.5</v>
      </c>
      <c r="I115" t="s">
        <v>6</v>
      </c>
      <c r="J115" t="str">
        <f>VLOOKUP(E115,[1]Tabelle1!$B:$G,5,FALSE)</f>
        <v>G12R</v>
      </c>
      <c r="K115" t="s">
        <v>1838</v>
      </c>
      <c r="L115">
        <v>750.88062003672303</v>
      </c>
      <c r="M115" t="s">
        <v>23</v>
      </c>
      <c r="N115">
        <v>7</v>
      </c>
      <c r="O115">
        <f>VLOOKUP(subset1!$D112,samples!$D$2:$R$870,4,FALSE)</f>
        <v>24</v>
      </c>
      <c r="P115" t="str">
        <f>VLOOKUP(subset1!$D112,samples!$D$2:$R$870,7,FALSE)</f>
        <v>G4,5,6</v>
      </c>
      <c r="Q115">
        <f t="shared" si="65"/>
        <v>6</v>
      </c>
      <c r="R115" t="s">
        <v>735</v>
      </c>
      <c r="S115">
        <f>VLOOKUP(subset1!$D112,samples!$D$2:$ZZ$870,16,FALSE)</f>
        <v>0</v>
      </c>
      <c r="T115" t="s">
        <v>297</v>
      </c>
      <c r="V115" s="1">
        <v>44266</v>
      </c>
      <c r="W115" t="s">
        <v>454</v>
      </c>
      <c r="X115">
        <v>533</v>
      </c>
      <c r="Y115">
        <v>3.7</v>
      </c>
      <c r="Z115">
        <f t="shared" si="66"/>
        <v>0.29999999999999982</v>
      </c>
      <c r="AA115" t="s">
        <v>521</v>
      </c>
      <c r="AB115" s="2">
        <v>162</v>
      </c>
      <c r="AC115" s="2">
        <v>1865.6</v>
      </c>
      <c r="AD115" s="2">
        <v>310</v>
      </c>
      <c r="AE115" s="2">
        <v>219.88</v>
      </c>
      <c r="AF115" s="2">
        <v>488</v>
      </c>
      <c r="AG115" s="2">
        <v>90.04</v>
      </c>
      <c r="AI115" s="2">
        <v>50</v>
      </c>
      <c r="AJ115" s="46">
        <f t="shared" si="67"/>
        <v>2175.52</v>
      </c>
      <c r="AK115" s="46">
        <f t="shared" si="68"/>
        <v>108.776</v>
      </c>
      <c r="AL115" s="26">
        <f t="shared" si="69"/>
        <v>29.398918918918916</v>
      </c>
      <c r="AM115">
        <v>532</v>
      </c>
      <c r="AN115" t="s">
        <v>505</v>
      </c>
      <c r="AO115" t="s">
        <v>471</v>
      </c>
      <c r="AP115" t="s">
        <v>503</v>
      </c>
      <c r="AR115" s="20">
        <f t="shared" si="70"/>
        <v>15</v>
      </c>
      <c r="AS115" s="20">
        <f t="shared" si="71"/>
        <v>6.8949032874898881</v>
      </c>
      <c r="AT115" s="20">
        <f t="shared" si="43"/>
        <v>43.105096712510111</v>
      </c>
      <c r="AU115">
        <v>8</v>
      </c>
      <c r="AV115" s="1">
        <v>44390</v>
      </c>
      <c r="AX115" s="21" t="s">
        <v>819</v>
      </c>
      <c r="AZ115">
        <v>4</v>
      </c>
      <c r="BA115" t="s">
        <v>454</v>
      </c>
      <c r="BB115">
        <v>8</v>
      </c>
      <c r="BC115" t="s">
        <v>1166</v>
      </c>
      <c r="BD115">
        <v>308</v>
      </c>
      <c r="BE115">
        <v>4.87</v>
      </c>
      <c r="BF115">
        <v>24</v>
      </c>
      <c r="BG115">
        <v>476</v>
      </c>
      <c r="BH115">
        <v>0.34</v>
      </c>
      <c r="BI115">
        <v>1.1000000000000001</v>
      </c>
      <c r="BN115" s="39">
        <f t="shared" si="72"/>
        <v>0</v>
      </c>
      <c r="BO115">
        <v>20</v>
      </c>
      <c r="BP115">
        <f t="shared" si="44"/>
        <v>5.21</v>
      </c>
      <c r="BQ115">
        <f t="shared" si="45"/>
        <v>25.1</v>
      </c>
      <c r="BR115">
        <f t="shared" si="46"/>
        <v>104.2</v>
      </c>
      <c r="BS115">
        <v>532</v>
      </c>
      <c r="BT115" t="s">
        <v>505</v>
      </c>
      <c r="BU115" t="s">
        <v>1178</v>
      </c>
      <c r="BV115" t="s">
        <v>483</v>
      </c>
      <c r="BY115">
        <f>_xlfn.IFNA(VLOOKUP(C115,'Sent to psoma'!B:I,7,FALSE),0)</f>
        <v>5</v>
      </c>
      <c r="BZ115">
        <f t="shared" si="48"/>
        <v>15</v>
      </c>
      <c r="CA115">
        <f t="shared" si="49"/>
        <v>78.150000000000006</v>
      </c>
    </row>
    <row r="116" spans="1:79" x14ac:dyDescent="0.2">
      <c r="A116">
        <v>1057</v>
      </c>
      <c r="B116" t="s">
        <v>9</v>
      </c>
      <c r="C116" t="s">
        <v>736</v>
      </c>
      <c r="D116" t="s">
        <v>115</v>
      </c>
      <c r="E116">
        <v>86</v>
      </c>
      <c r="F116" s="1">
        <v>43528</v>
      </c>
      <c r="G116" s="1">
        <v>43501</v>
      </c>
      <c r="H116">
        <v>2.5</v>
      </c>
      <c r="I116" t="s">
        <v>6</v>
      </c>
      <c r="J116" t="str">
        <f>VLOOKUP(E116,[1]Tabelle1!$B:$G,5,FALSE)</f>
        <v>G12R</v>
      </c>
      <c r="K116" t="s">
        <v>1838</v>
      </c>
      <c r="L116">
        <v>750.88062003672303</v>
      </c>
      <c r="M116" t="s">
        <v>23</v>
      </c>
      <c r="N116">
        <v>7</v>
      </c>
      <c r="O116" t="e">
        <f>VLOOKUP(subset1!$D113,samples!$D$2:$R$870,4,FALSE)</f>
        <v>#N/A</v>
      </c>
      <c r="P116" t="e">
        <f>VLOOKUP(subset1!$D113,samples!$D$2:$R$870,7,FALSE)</f>
        <v>#N/A</v>
      </c>
      <c r="Q116">
        <f t="shared" si="65"/>
        <v>27</v>
      </c>
      <c r="R116" t="s">
        <v>736</v>
      </c>
      <c r="S116" t="e">
        <f>VLOOKUP(subset1!$D113,samples!$D$2:$ZZ$870,16,FALSE)</f>
        <v>#N/A</v>
      </c>
      <c r="T116" t="s">
        <v>297</v>
      </c>
      <c r="V116" s="1">
        <v>44266</v>
      </c>
      <c r="W116" t="s">
        <v>454</v>
      </c>
      <c r="X116">
        <v>533</v>
      </c>
      <c r="Y116">
        <v>4</v>
      </c>
      <c r="Z116">
        <f t="shared" si="66"/>
        <v>0</v>
      </c>
      <c r="AA116" t="s">
        <v>521</v>
      </c>
      <c r="AB116" s="2">
        <v>170</v>
      </c>
      <c r="AC116" s="2">
        <v>620.23</v>
      </c>
      <c r="AD116" s="2">
        <v>329</v>
      </c>
      <c r="AE116" s="2">
        <v>77.599999999999994</v>
      </c>
      <c r="AF116" s="2">
        <v>536</v>
      </c>
      <c r="AG116" s="2">
        <v>28.46</v>
      </c>
      <c r="AI116" s="2">
        <v>50</v>
      </c>
      <c r="AJ116" s="46">
        <f t="shared" si="67"/>
        <v>726.29000000000008</v>
      </c>
      <c r="AK116" s="46">
        <f t="shared" si="68"/>
        <v>36.31450000000001</v>
      </c>
      <c r="AL116" s="26">
        <f t="shared" si="69"/>
        <v>9.0786250000000024</v>
      </c>
      <c r="AM116">
        <v>532</v>
      </c>
      <c r="AN116" t="s">
        <v>505</v>
      </c>
      <c r="AO116" t="s">
        <v>471</v>
      </c>
      <c r="AP116" t="s">
        <v>504</v>
      </c>
      <c r="AR116" s="20">
        <f t="shared" si="70"/>
        <v>15</v>
      </c>
      <c r="AS116" s="20">
        <f t="shared" si="71"/>
        <v>20.652907240909276</v>
      </c>
      <c r="AT116" s="20">
        <f t="shared" si="43"/>
        <v>29.347092759090724</v>
      </c>
      <c r="AU116">
        <v>8</v>
      </c>
      <c r="AV116" s="1">
        <v>44390</v>
      </c>
      <c r="AX116" s="21" t="s">
        <v>820</v>
      </c>
      <c r="AZ116">
        <v>4</v>
      </c>
      <c r="BA116" t="s">
        <v>454</v>
      </c>
      <c r="BB116">
        <v>8</v>
      </c>
      <c r="BC116" t="s">
        <v>1166</v>
      </c>
      <c r="BD116">
        <v>308</v>
      </c>
      <c r="BE116">
        <v>2.5</v>
      </c>
      <c r="BF116">
        <v>12.3</v>
      </c>
      <c r="BG116">
        <v>489</v>
      </c>
      <c r="BH116">
        <v>0.27</v>
      </c>
      <c r="BI116">
        <v>0.8</v>
      </c>
      <c r="BN116" s="39">
        <f t="shared" si="72"/>
        <v>0</v>
      </c>
      <c r="BO116">
        <v>20</v>
      </c>
      <c r="BP116">
        <f t="shared" si="44"/>
        <v>2.77</v>
      </c>
      <c r="BQ116">
        <f t="shared" si="45"/>
        <v>13.100000000000001</v>
      </c>
      <c r="BR116">
        <f t="shared" si="46"/>
        <v>55.4</v>
      </c>
      <c r="BS116">
        <v>532</v>
      </c>
      <c r="BT116" t="s">
        <v>505</v>
      </c>
      <c r="BU116" t="s">
        <v>1178</v>
      </c>
      <c r="BV116" t="s">
        <v>484</v>
      </c>
      <c r="BY116">
        <f>_xlfn.IFNA(VLOOKUP(C116,'Sent to psoma'!B:I,7,FALSE),0)</f>
        <v>5</v>
      </c>
      <c r="BZ116">
        <f t="shared" si="48"/>
        <v>15</v>
      </c>
      <c r="CA116">
        <f t="shared" si="49"/>
        <v>41.55</v>
      </c>
    </row>
    <row r="117" spans="1:79" x14ac:dyDescent="0.2">
      <c r="A117">
        <v>1057</v>
      </c>
      <c r="B117" t="s">
        <v>10</v>
      </c>
      <c r="C117" t="s">
        <v>737</v>
      </c>
      <c r="D117" t="s">
        <v>116</v>
      </c>
      <c r="E117">
        <v>86</v>
      </c>
      <c r="F117" s="1">
        <v>43556</v>
      </c>
      <c r="G117" s="1">
        <v>43501</v>
      </c>
      <c r="H117">
        <v>2.5</v>
      </c>
      <c r="I117" t="s">
        <v>6</v>
      </c>
      <c r="J117" t="str">
        <f>VLOOKUP(E117,[1]Tabelle1!$B:$G,5,FALSE)</f>
        <v>G12R</v>
      </c>
      <c r="K117" t="s">
        <v>1838</v>
      </c>
      <c r="L117">
        <v>750.88062003672303</v>
      </c>
      <c r="M117" t="s">
        <v>23</v>
      </c>
      <c r="N117">
        <v>7</v>
      </c>
      <c r="O117">
        <f>VLOOKUP(subset1!$D114,samples!$D$2:$R$870,4,FALSE)</f>
        <v>4</v>
      </c>
      <c r="P117" t="str">
        <f>VLOOKUP(subset1!$D114,samples!$D$2:$R$870,7,FALSE)</f>
        <v>H1,2,3</v>
      </c>
      <c r="Q117">
        <f t="shared" si="65"/>
        <v>55</v>
      </c>
      <c r="R117" t="s">
        <v>737</v>
      </c>
      <c r="S117">
        <f>VLOOKUP(subset1!$D114,samples!$D$2:$ZZ$870,16,FALSE)</f>
        <v>0</v>
      </c>
      <c r="T117" t="s">
        <v>297</v>
      </c>
      <c r="V117" s="1">
        <v>44266</v>
      </c>
      <c r="W117" t="s">
        <v>454</v>
      </c>
      <c r="X117">
        <v>533</v>
      </c>
      <c r="Y117">
        <v>3.7</v>
      </c>
      <c r="Z117">
        <f t="shared" si="66"/>
        <v>0.29999999999999982</v>
      </c>
      <c r="AA117" t="s">
        <v>521</v>
      </c>
      <c r="AB117" s="2">
        <v>170</v>
      </c>
      <c r="AC117" s="2">
        <v>951.17</v>
      </c>
      <c r="AD117" s="2">
        <v>324</v>
      </c>
      <c r="AE117" s="2">
        <v>98.62</v>
      </c>
      <c r="AF117" s="2">
        <v>480</v>
      </c>
      <c r="AG117" s="2">
        <v>21.89</v>
      </c>
      <c r="AI117" s="2">
        <v>50</v>
      </c>
      <c r="AJ117" s="46">
        <f t="shared" si="67"/>
        <v>1071.68</v>
      </c>
      <c r="AK117" s="46">
        <f t="shared" si="68"/>
        <v>53.584000000000003</v>
      </c>
      <c r="AL117" s="26">
        <f t="shared" si="69"/>
        <v>14.482162162162162</v>
      </c>
      <c r="AM117">
        <v>532</v>
      </c>
      <c r="AN117" t="s">
        <v>505</v>
      </c>
      <c r="AO117" t="s">
        <v>471</v>
      </c>
      <c r="AP117" t="s">
        <v>9</v>
      </c>
      <c r="AR117" s="20">
        <f t="shared" si="70"/>
        <v>15</v>
      </c>
      <c r="AS117" s="20">
        <f t="shared" si="71"/>
        <v>13.996715437444013</v>
      </c>
      <c r="AT117" s="20">
        <f t="shared" si="43"/>
        <v>36.00328456255599</v>
      </c>
      <c r="AU117">
        <v>8</v>
      </c>
      <c r="AV117" s="1">
        <v>44390</v>
      </c>
      <c r="AX117" s="21" t="s">
        <v>821</v>
      </c>
      <c r="AZ117">
        <v>4</v>
      </c>
      <c r="BA117" t="s">
        <v>454</v>
      </c>
      <c r="BB117">
        <v>8</v>
      </c>
      <c r="BC117" t="s">
        <v>1166</v>
      </c>
      <c r="BD117">
        <v>309</v>
      </c>
      <c r="BE117">
        <v>5.84</v>
      </c>
      <c r="BF117">
        <v>28.6</v>
      </c>
      <c r="BN117" s="39">
        <f t="shared" si="72"/>
        <v>0</v>
      </c>
      <c r="BO117">
        <v>20</v>
      </c>
      <c r="BP117">
        <f t="shared" si="44"/>
        <v>5.84</v>
      </c>
      <c r="BQ117">
        <f t="shared" si="45"/>
        <v>28.6</v>
      </c>
      <c r="BR117">
        <f t="shared" si="46"/>
        <v>116.8</v>
      </c>
      <c r="BS117">
        <v>532</v>
      </c>
      <c r="BT117" t="s">
        <v>505</v>
      </c>
      <c r="BU117" t="s">
        <v>1178</v>
      </c>
      <c r="BV117" t="s">
        <v>472</v>
      </c>
      <c r="BY117">
        <f>_xlfn.IFNA(VLOOKUP(C117,'Sent to psoma'!B:I,7,FALSE),0)</f>
        <v>5</v>
      </c>
      <c r="BZ117">
        <f t="shared" si="48"/>
        <v>15</v>
      </c>
      <c r="CA117">
        <f t="shared" si="49"/>
        <v>87.6</v>
      </c>
    </row>
    <row r="118" spans="1:79" x14ac:dyDescent="0.2">
      <c r="A118">
        <v>1057</v>
      </c>
      <c r="B118" t="s">
        <v>11</v>
      </c>
      <c r="C118" t="s">
        <v>738</v>
      </c>
      <c r="D118" t="s">
        <v>117</v>
      </c>
      <c r="E118">
        <v>86</v>
      </c>
      <c r="F118" s="1">
        <v>43620</v>
      </c>
      <c r="G118" s="1">
        <v>43501</v>
      </c>
      <c r="H118">
        <v>2.5</v>
      </c>
      <c r="I118" t="s">
        <v>6</v>
      </c>
      <c r="J118" t="str">
        <f>VLOOKUP(E118,[1]Tabelle1!$B:$G,5,FALSE)</f>
        <v>G12R</v>
      </c>
      <c r="K118" t="s">
        <v>1838</v>
      </c>
      <c r="L118">
        <v>750.88062003672303</v>
      </c>
      <c r="M118" t="s">
        <v>23</v>
      </c>
      <c r="N118">
        <v>7</v>
      </c>
      <c r="O118">
        <f>VLOOKUP(subset1!$D115,samples!$D$2:$R$870,4,FALSE)</f>
        <v>8</v>
      </c>
      <c r="P118" t="str">
        <f>VLOOKUP(subset1!$D115,samples!$D$2:$R$870,7,FALSE)</f>
        <v>B1,2,3</v>
      </c>
      <c r="Q118">
        <f t="shared" si="65"/>
        <v>119</v>
      </c>
      <c r="R118" t="s">
        <v>738</v>
      </c>
      <c r="S118">
        <f>VLOOKUP(subset1!$D115,samples!$D$2:$ZZ$870,16,FALSE)</f>
        <v>0</v>
      </c>
      <c r="T118" t="s">
        <v>297</v>
      </c>
      <c r="V118" s="1">
        <v>44266</v>
      </c>
      <c r="W118" t="s">
        <v>454</v>
      </c>
      <c r="X118">
        <v>533</v>
      </c>
      <c r="Y118">
        <v>4</v>
      </c>
      <c r="Z118">
        <f t="shared" si="66"/>
        <v>0</v>
      </c>
      <c r="AA118" t="s">
        <v>521</v>
      </c>
      <c r="AB118" s="2">
        <v>170</v>
      </c>
      <c r="AC118" s="2">
        <v>194.2</v>
      </c>
      <c r="AD118" s="2">
        <v>366</v>
      </c>
      <c r="AE118" s="2">
        <v>1.83</v>
      </c>
      <c r="AF118" s="2">
        <v>578</v>
      </c>
      <c r="AG118" s="2">
        <v>9.48</v>
      </c>
      <c r="AH118" t="s">
        <v>507</v>
      </c>
      <c r="AI118" s="2">
        <v>50</v>
      </c>
      <c r="AJ118" s="46">
        <f t="shared" si="67"/>
        <v>205.51</v>
      </c>
      <c r="AK118" s="46">
        <f t="shared" si="68"/>
        <v>10.275499999999999</v>
      </c>
      <c r="AL118" s="26">
        <f t="shared" si="69"/>
        <v>2.5688749999999998</v>
      </c>
      <c r="AM118">
        <v>532</v>
      </c>
      <c r="AN118" t="s">
        <v>505</v>
      </c>
      <c r="AO118" t="s">
        <v>471</v>
      </c>
      <c r="AP118" t="s">
        <v>10</v>
      </c>
      <c r="AR118" s="20">
        <f t="shared" si="70"/>
        <v>10.275499999999999</v>
      </c>
      <c r="AS118" s="20">
        <f t="shared" si="71"/>
        <v>50</v>
      </c>
      <c r="AT118" s="20">
        <f t="shared" si="43"/>
        <v>0</v>
      </c>
      <c r="AU118">
        <v>8</v>
      </c>
      <c r="AV118" s="1">
        <v>44390</v>
      </c>
      <c r="AX118" s="21" t="s">
        <v>822</v>
      </c>
      <c r="AZ118">
        <v>4</v>
      </c>
      <c r="BA118" t="s">
        <v>454</v>
      </c>
      <c r="BB118">
        <v>8</v>
      </c>
      <c r="BC118" t="s">
        <v>1166</v>
      </c>
      <c r="BD118">
        <v>310</v>
      </c>
      <c r="BE118">
        <v>13.96</v>
      </c>
      <c r="BF118">
        <v>68.2</v>
      </c>
      <c r="BG118">
        <v>481</v>
      </c>
      <c r="BH118">
        <v>0.72</v>
      </c>
      <c r="BI118">
        <v>2.2999999999999998</v>
      </c>
      <c r="BN118" s="39">
        <f t="shared" si="72"/>
        <v>0</v>
      </c>
      <c r="BO118">
        <v>20</v>
      </c>
      <c r="BP118">
        <f t="shared" si="44"/>
        <v>14.680000000000001</v>
      </c>
      <c r="BQ118">
        <f t="shared" si="45"/>
        <v>70.5</v>
      </c>
      <c r="BR118">
        <f t="shared" si="46"/>
        <v>293.60000000000002</v>
      </c>
      <c r="BS118">
        <v>532</v>
      </c>
      <c r="BT118" t="s">
        <v>505</v>
      </c>
      <c r="BU118" t="s">
        <v>1178</v>
      </c>
      <c r="BV118" t="s">
        <v>485</v>
      </c>
      <c r="BY118">
        <f>_xlfn.IFNA(VLOOKUP(C118,'Sent to psoma'!B:I,7,FALSE),0)</f>
        <v>5</v>
      </c>
      <c r="BZ118">
        <f t="shared" si="48"/>
        <v>15</v>
      </c>
      <c r="CA118">
        <f t="shared" si="49"/>
        <v>220.20000000000002</v>
      </c>
    </row>
    <row r="119" spans="1:79" x14ac:dyDescent="0.2">
      <c r="A119">
        <v>1057</v>
      </c>
      <c r="B119" t="s">
        <v>12</v>
      </c>
      <c r="C119" t="s">
        <v>739</v>
      </c>
      <c r="D119" t="s">
        <v>118</v>
      </c>
      <c r="E119">
        <v>86</v>
      </c>
      <c r="F119" s="1">
        <v>43675</v>
      </c>
      <c r="G119" s="1">
        <v>43501</v>
      </c>
      <c r="H119">
        <v>2.5</v>
      </c>
      <c r="I119" t="s">
        <v>6</v>
      </c>
      <c r="J119" t="str">
        <f>VLOOKUP(E119,[1]Tabelle1!$B:$G,5,FALSE)</f>
        <v>G12R</v>
      </c>
      <c r="K119" t="s">
        <v>1838</v>
      </c>
      <c r="L119">
        <v>750.88062003672303</v>
      </c>
      <c r="M119" t="s">
        <v>23</v>
      </c>
      <c r="N119">
        <v>7</v>
      </c>
      <c r="O119">
        <f>VLOOKUP(subset1!$D116,samples!$D$2:$R$870,4,FALSE)</f>
        <v>12</v>
      </c>
      <c r="P119" t="str">
        <f>VLOOKUP(subset1!$D116,samples!$D$2:$R$870,7,FALSE)</f>
        <v>B4,5,6</v>
      </c>
      <c r="Q119">
        <f t="shared" si="65"/>
        <v>174</v>
      </c>
      <c r="R119" t="s">
        <v>739</v>
      </c>
      <c r="S119">
        <f>VLOOKUP(subset1!$D116,samples!$D$2:$ZZ$870,16,FALSE)</f>
        <v>0</v>
      </c>
      <c r="T119" t="s">
        <v>297</v>
      </c>
      <c r="V119" s="1">
        <v>44266</v>
      </c>
      <c r="W119" t="s">
        <v>454</v>
      </c>
      <c r="X119">
        <v>533</v>
      </c>
      <c r="Y119">
        <v>4.7</v>
      </c>
      <c r="Z119">
        <f t="shared" si="66"/>
        <v>0.29999999999999982</v>
      </c>
      <c r="AA119" t="s">
        <v>521</v>
      </c>
      <c r="AB119" s="2">
        <v>166</v>
      </c>
      <c r="AC119" s="2">
        <v>4405.08</v>
      </c>
      <c r="AD119" s="2">
        <v>318</v>
      </c>
      <c r="AE119" s="2">
        <v>192.82</v>
      </c>
      <c r="AF119" s="2">
        <v>487</v>
      </c>
      <c r="AG119" s="2">
        <v>58.87</v>
      </c>
      <c r="AI119" s="2">
        <v>50</v>
      </c>
      <c r="AJ119" s="46">
        <f t="shared" si="67"/>
        <v>4656.7699999999995</v>
      </c>
      <c r="AK119" s="46">
        <f t="shared" si="68"/>
        <v>232.83849999999998</v>
      </c>
      <c r="AL119" s="26">
        <f t="shared" si="69"/>
        <v>49.54010638297872</v>
      </c>
      <c r="AM119">
        <v>532</v>
      </c>
      <c r="AN119" t="s">
        <v>505</v>
      </c>
      <c r="AO119" t="s">
        <v>471</v>
      </c>
      <c r="AP119" t="s">
        <v>11</v>
      </c>
      <c r="AR119" s="20">
        <f t="shared" si="70"/>
        <v>15</v>
      </c>
      <c r="AS119" s="20">
        <f t="shared" si="71"/>
        <v>3.2211167826626612</v>
      </c>
      <c r="AT119" s="20">
        <f t="shared" si="43"/>
        <v>46.778883217337338</v>
      </c>
      <c r="AU119">
        <v>8</v>
      </c>
      <c r="AV119" s="1">
        <v>44390</v>
      </c>
      <c r="AX119" s="21" t="s">
        <v>823</v>
      </c>
      <c r="AZ119">
        <v>4</v>
      </c>
      <c r="BA119" t="s">
        <v>454</v>
      </c>
      <c r="BB119">
        <v>8</v>
      </c>
      <c r="BC119" t="s">
        <v>1166</v>
      </c>
      <c r="BD119">
        <v>309</v>
      </c>
      <c r="BE119">
        <v>2.86</v>
      </c>
      <c r="BF119">
        <v>14</v>
      </c>
      <c r="BN119" s="39">
        <f t="shared" si="72"/>
        <v>0</v>
      </c>
      <c r="BO119">
        <v>20</v>
      </c>
      <c r="BP119">
        <f t="shared" si="44"/>
        <v>2.86</v>
      </c>
      <c r="BQ119">
        <f t="shared" si="45"/>
        <v>14</v>
      </c>
      <c r="BR119">
        <f t="shared" si="46"/>
        <v>57.199999999999996</v>
      </c>
      <c r="BS119">
        <v>532</v>
      </c>
      <c r="BT119" t="s">
        <v>505</v>
      </c>
      <c r="BU119" t="s">
        <v>1178</v>
      </c>
      <c r="BV119" t="s">
        <v>486</v>
      </c>
      <c r="BY119">
        <f>_xlfn.IFNA(VLOOKUP(C119,'Sent to psoma'!B:I,7,FALSE),0)</f>
        <v>5</v>
      </c>
      <c r="BZ119">
        <f t="shared" si="48"/>
        <v>15</v>
      </c>
      <c r="CA119">
        <f t="shared" si="49"/>
        <v>42.9</v>
      </c>
    </row>
    <row r="120" spans="1:79" x14ac:dyDescent="0.2">
      <c r="A120">
        <v>1057</v>
      </c>
      <c r="B120" t="s">
        <v>13</v>
      </c>
      <c r="C120" t="s">
        <v>740</v>
      </c>
      <c r="D120" t="s">
        <v>119</v>
      </c>
      <c r="E120">
        <v>86</v>
      </c>
      <c r="F120" s="1">
        <v>43752</v>
      </c>
      <c r="G120" s="1">
        <v>43501</v>
      </c>
      <c r="H120">
        <v>2.5</v>
      </c>
      <c r="I120" t="s">
        <v>6</v>
      </c>
      <c r="J120" t="str">
        <f>VLOOKUP(E120,[1]Tabelle1!$B:$G,5,FALSE)</f>
        <v>G12R</v>
      </c>
      <c r="K120" t="s">
        <v>1838</v>
      </c>
      <c r="L120">
        <v>750.88062003672303</v>
      </c>
      <c r="M120" t="s">
        <v>23</v>
      </c>
      <c r="N120">
        <v>7</v>
      </c>
      <c r="O120">
        <f>VLOOKUP(subset1!$D117,samples!$D$2:$R$870,4,FALSE)</f>
        <v>16</v>
      </c>
      <c r="P120" t="str">
        <f>VLOOKUP(subset1!$D117,samples!$D$2:$R$870,7,FALSE)</f>
        <v>I1,2,3</v>
      </c>
      <c r="Q120">
        <f t="shared" si="65"/>
        <v>251</v>
      </c>
      <c r="R120" t="s">
        <v>740</v>
      </c>
      <c r="S120">
        <f>VLOOKUP(subset1!$D117,samples!$D$2:$ZZ$870,16,FALSE)</f>
        <v>0</v>
      </c>
      <c r="T120" t="s">
        <v>297</v>
      </c>
      <c r="V120" s="1">
        <v>44266</v>
      </c>
      <c r="W120" t="s">
        <v>454</v>
      </c>
      <c r="X120">
        <v>533</v>
      </c>
      <c r="Y120">
        <v>4</v>
      </c>
      <c r="Z120">
        <f t="shared" si="66"/>
        <v>0</v>
      </c>
      <c r="AA120" t="s">
        <v>519</v>
      </c>
      <c r="AB120" s="2">
        <v>165</v>
      </c>
      <c r="AC120" s="37">
        <v>292.50080545303013</v>
      </c>
      <c r="AD120" s="37">
        <v>363</v>
      </c>
      <c r="AE120" s="37">
        <v>20.015957604571032</v>
      </c>
      <c r="AF120" s="37">
        <v>476</v>
      </c>
      <c r="AG120" s="37">
        <v>2.1955856171949111</v>
      </c>
      <c r="AH120" t="s">
        <v>509</v>
      </c>
      <c r="AI120" s="2">
        <v>50</v>
      </c>
      <c r="AJ120" s="46">
        <f t="shared" si="67"/>
        <v>314.71234867479609</v>
      </c>
      <c r="AK120" s="46">
        <f t="shared" si="68"/>
        <v>15.735617433739804</v>
      </c>
      <c r="AL120" s="26">
        <f t="shared" si="69"/>
        <v>3.9339043584349511</v>
      </c>
      <c r="AM120">
        <v>532</v>
      </c>
      <c r="AN120" t="s">
        <v>505</v>
      </c>
      <c r="AO120" t="s">
        <v>471</v>
      </c>
      <c r="AP120" t="s">
        <v>12</v>
      </c>
      <c r="AR120" s="20">
        <f t="shared" si="70"/>
        <v>15</v>
      </c>
      <c r="AS120" s="20">
        <f t="shared" si="71"/>
        <v>47.662572069900108</v>
      </c>
      <c r="AT120" s="20">
        <f t="shared" si="43"/>
        <v>2.3374279300998921</v>
      </c>
      <c r="AU120">
        <v>8</v>
      </c>
      <c r="AV120" s="1">
        <v>44390</v>
      </c>
      <c r="AX120" s="21" t="s">
        <v>824</v>
      </c>
      <c r="AZ120">
        <v>4</v>
      </c>
      <c r="BA120" t="s">
        <v>454</v>
      </c>
      <c r="BB120">
        <v>8</v>
      </c>
      <c r="BC120" t="s">
        <v>1166</v>
      </c>
      <c r="BD120">
        <v>307</v>
      </c>
      <c r="BE120">
        <v>16.02</v>
      </c>
      <c r="BF120">
        <v>79</v>
      </c>
      <c r="BG120">
        <v>465</v>
      </c>
      <c r="BH120">
        <v>0.34</v>
      </c>
      <c r="BI120">
        <v>1.1000000000000001</v>
      </c>
      <c r="BN120" s="39">
        <f t="shared" si="72"/>
        <v>0</v>
      </c>
      <c r="BO120">
        <v>20</v>
      </c>
      <c r="BP120">
        <f t="shared" si="44"/>
        <v>16.36</v>
      </c>
      <c r="BQ120">
        <f t="shared" si="45"/>
        <v>80.099999999999994</v>
      </c>
      <c r="BR120">
        <f t="shared" si="46"/>
        <v>327.2</v>
      </c>
      <c r="BS120">
        <v>532</v>
      </c>
      <c r="BT120" t="s">
        <v>505</v>
      </c>
      <c r="BU120" t="s">
        <v>1178</v>
      </c>
      <c r="BV120" t="s">
        <v>487</v>
      </c>
      <c r="BY120">
        <f>_xlfn.IFNA(VLOOKUP(C120,'Sent to psoma'!B:I,7,FALSE),0)</f>
        <v>5</v>
      </c>
      <c r="BZ120">
        <f t="shared" si="48"/>
        <v>15</v>
      </c>
      <c r="CA120">
        <f t="shared" si="49"/>
        <v>245.39999999999998</v>
      </c>
    </row>
    <row r="121" spans="1:79" x14ac:dyDescent="0.2">
      <c r="A121">
        <v>1102</v>
      </c>
      <c r="B121" t="s">
        <v>2</v>
      </c>
      <c r="C121" t="s">
        <v>744</v>
      </c>
      <c r="D121" t="s">
        <v>123</v>
      </c>
      <c r="E121">
        <v>92</v>
      </c>
      <c r="F121" s="1">
        <v>43605</v>
      </c>
      <c r="G121" s="1">
        <v>43605</v>
      </c>
      <c r="H121">
        <v>0.2</v>
      </c>
      <c r="I121" t="s">
        <v>6</v>
      </c>
      <c r="J121" t="str">
        <f>VLOOKUP(E121,[1]Tabelle1!$B:$G,5,FALSE)</f>
        <v>G12D</v>
      </c>
      <c r="K121" t="s">
        <v>1838</v>
      </c>
      <c r="L121">
        <v>646.88062003672303</v>
      </c>
      <c r="M121" t="s">
        <v>23</v>
      </c>
      <c r="N121">
        <v>5</v>
      </c>
      <c r="O121">
        <f>VLOOKUP(subset1!$D121,samples!$D$2:$R$870,4,FALSE)</f>
        <v>4</v>
      </c>
      <c r="P121" t="str">
        <f>VLOOKUP(subset1!$D121,samples!$D$2:$R$870,7,FALSE)</f>
        <v>F1,2,3</v>
      </c>
      <c r="Q121">
        <f t="shared" si="65"/>
        <v>0</v>
      </c>
      <c r="R121" t="s">
        <v>744</v>
      </c>
      <c r="S121">
        <f>VLOOKUP(subset1!$D121,samples!$D$2:$ZZ$870,16,FALSE)</f>
        <v>0</v>
      </c>
      <c r="T121" t="s">
        <v>297</v>
      </c>
      <c r="V121" s="1">
        <v>44266</v>
      </c>
      <c r="W121" t="s">
        <v>454</v>
      </c>
      <c r="X121">
        <v>533</v>
      </c>
      <c r="Y121">
        <v>3.3</v>
      </c>
      <c r="Z121">
        <f t="shared" si="66"/>
        <v>0.70000000000000018</v>
      </c>
      <c r="AA121" t="s">
        <v>522</v>
      </c>
      <c r="AB121" s="2">
        <v>160</v>
      </c>
      <c r="AC121" s="2">
        <v>698.22</v>
      </c>
      <c r="AD121" s="2">
        <v>299</v>
      </c>
      <c r="AE121" s="2">
        <v>63.98</v>
      </c>
      <c r="AF121" s="2">
        <v>425</v>
      </c>
      <c r="AG121" s="2">
        <v>14.39</v>
      </c>
      <c r="AI121" s="2">
        <v>50</v>
      </c>
      <c r="AJ121" s="46">
        <f t="shared" si="67"/>
        <v>776.59</v>
      </c>
      <c r="AK121" s="46">
        <f t="shared" si="68"/>
        <v>38.829500000000003</v>
      </c>
      <c r="AL121" s="26">
        <f t="shared" si="69"/>
        <v>11.766515151515152</v>
      </c>
      <c r="AM121">
        <v>532</v>
      </c>
      <c r="AN121" t="s">
        <v>505</v>
      </c>
      <c r="AO121" t="s">
        <v>471</v>
      </c>
      <c r="AP121" t="s">
        <v>16</v>
      </c>
      <c r="AR121" s="20">
        <f t="shared" si="70"/>
        <v>15</v>
      </c>
      <c r="AS121" s="20">
        <f t="shared" si="71"/>
        <v>19.315211372796455</v>
      </c>
      <c r="AT121" s="20">
        <f t="shared" si="43"/>
        <v>30.684788627203545</v>
      </c>
      <c r="AU121">
        <v>8</v>
      </c>
      <c r="AV121" s="1">
        <v>44390</v>
      </c>
      <c r="AX121" s="21" t="s">
        <v>535</v>
      </c>
      <c r="AZ121">
        <v>4</v>
      </c>
      <c r="BA121" t="s">
        <v>454</v>
      </c>
      <c r="BB121">
        <v>8</v>
      </c>
      <c r="BC121" t="s">
        <v>1163</v>
      </c>
      <c r="BD121">
        <v>308</v>
      </c>
      <c r="BE121">
        <v>6.83</v>
      </c>
      <c r="BF121">
        <v>33.6</v>
      </c>
      <c r="BG121">
        <v>457</v>
      </c>
      <c r="BH121">
        <v>0.16</v>
      </c>
      <c r="BI121">
        <v>0.5</v>
      </c>
      <c r="BN121" s="39">
        <f t="shared" si="72"/>
        <v>0</v>
      </c>
      <c r="BO121">
        <v>20</v>
      </c>
      <c r="BP121">
        <f t="shared" si="44"/>
        <v>6.99</v>
      </c>
      <c r="BQ121">
        <f t="shared" si="45"/>
        <v>34.1</v>
      </c>
      <c r="BR121">
        <f t="shared" si="46"/>
        <v>139.80000000000001</v>
      </c>
      <c r="BS121">
        <v>532</v>
      </c>
      <c r="BT121" t="s">
        <v>505</v>
      </c>
      <c r="BU121" t="s">
        <v>1178</v>
      </c>
      <c r="BV121" t="s">
        <v>488</v>
      </c>
      <c r="BY121">
        <f>_xlfn.IFNA(VLOOKUP(C121,'Sent to psoma'!B:I,7,FALSE),0)</f>
        <v>5</v>
      </c>
      <c r="BZ121">
        <f t="shared" si="48"/>
        <v>15</v>
      </c>
      <c r="CA121">
        <f t="shared" si="49"/>
        <v>104.85000000000001</v>
      </c>
    </row>
    <row r="122" spans="1:79" x14ac:dyDescent="0.2">
      <c r="A122">
        <v>1102</v>
      </c>
      <c r="B122" t="s">
        <v>8</v>
      </c>
      <c r="C122" t="s">
        <v>745</v>
      </c>
      <c r="D122" t="s">
        <v>124</v>
      </c>
      <c r="E122">
        <v>92</v>
      </c>
      <c r="F122" s="1">
        <v>43633</v>
      </c>
      <c r="G122" s="1">
        <v>43605</v>
      </c>
      <c r="H122">
        <v>0.2</v>
      </c>
      <c r="I122" t="s">
        <v>6</v>
      </c>
      <c r="J122" t="str">
        <f>VLOOKUP(E122,[1]Tabelle1!$B:$G,5,FALSE)</f>
        <v>G12D</v>
      </c>
      <c r="K122" t="s">
        <v>1838</v>
      </c>
      <c r="L122">
        <v>646.88062003672303</v>
      </c>
      <c r="M122" t="s">
        <v>23</v>
      </c>
      <c r="N122">
        <v>5</v>
      </c>
      <c r="O122">
        <f>VLOOKUP(subset1!$D122,samples!$D$2:$R$870,4,FALSE)</f>
        <v>9</v>
      </c>
      <c r="P122" t="str">
        <f>VLOOKUP(subset1!$D122,samples!$D$2:$R$870,7,FALSE)</f>
        <v>I1,2,3</v>
      </c>
      <c r="Q122">
        <f t="shared" si="65"/>
        <v>28</v>
      </c>
      <c r="R122" t="s">
        <v>745</v>
      </c>
      <c r="S122">
        <f>VLOOKUP(subset1!$D122,samples!$D$2:$ZZ$870,16,FALSE)</f>
        <v>0</v>
      </c>
      <c r="T122" t="s">
        <v>297</v>
      </c>
      <c r="V122" s="1">
        <v>44270</v>
      </c>
      <c r="W122" t="s">
        <v>454</v>
      </c>
      <c r="X122">
        <v>533</v>
      </c>
      <c r="Y122">
        <v>5</v>
      </c>
      <c r="Z122">
        <f t="shared" si="66"/>
        <v>0</v>
      </c>
      <c r="AA122" t="s">
        <v>522</v>
      </c>
      <c r="AB122" s="2">
        <v>153</v>
      </c>
      <c r="AC122" s="2">
        <v>8662</v>
      </c>
      <c r="AD122" s="2">
        <v>308</v>
      </c>
      <c r="AE122" s="2">
        <v>597.87</v>
      </c>
      <c r="AF122" s="2">
        <v>448</v>
      </c>
      <c r="AG122" s="2">
        <v>144.6</v>
      </c>
      <c r="AI122" s="2">
        <v>50</v>
      </c>
      <c r="AJ122" s="46">
        <f t="shared" si="67"/>
        <v>9404.4700000000012</v>
      </c>
      <c r="AK122" s="46">
        <f t="shared" si="68"/>
        <v>470.22350000000006</v>
      </c>
      <c r="AL122" s="26">
        <f t="shared" si="69"/>
        <v>94.044700000000006</v>
      </c>
      <c r="AM122">
        <v>532</v>
      </c>
      <c r="AN122" t="s">
        <v>505</v>
      </c>
      <c r="AO122" t="s">
        <v>471</v>
      </c>
      <c r="AP122" t="s">
        <v>17</v>
      </c>
      <c r="AR122" s="20">
        <f t="shared" si="70"/>
        <v>15</v>
      </c>
      <c r="AS122" s="20">
        <f t="shared" si="71"/>
        <v>1.59498621400249</v>
      </c>
      <c r="AT122" s="20">
        <f t="shared" si="43"/>
        <v>48.405013785997511</v>
      </c>
      <c r="AU122">
        <v>8</v>
      </c>
      <c r="AV122" s="1">
        <v>44390</v>
      </c>
      <c r="AX122" s="21" t="s">
        <v>536</v>
      </c>
      <c r="AZ122">
        <v>4</v>
      </c>
      <c r="BA122" t="s">
        <v>454</v>
      </c>
      <c r="BB122">
        <v>8</v>
      </c>
      <c r="BC122" t="s">
        <v>1163</v>
      </c>
      <c r="BD122">
        <v>305</v>
      </c>
      <c r="BE122">
        <v>9.2200000000000006</v>
      </c>
      <c r="BF122">
        <v>45.8</v>
      </c>
      <c r="BN122" s="39">
        <f t="shared" si="72"/>
        <v>0</v>
      </c>
      <c r="BO122">
        <v>20</v>
      </c>
      <c r="BP122">
        <f t="shared" si="44"/>
        <v>9.2200000000000006</v>
      </c>
      <c r="BQ122">
        <f t="shared" si="45"/>
        <v>45.8</v>
      </c>
      <c r="BR122">
        <f t="shared" si="46"/>
        <v>184.4</v>
      </c>
      <c r="BS122">
        <v>532</v>
      </c>
      <c r="BT122" t="s">
        <v>505</v>
      </c>
      <c r="BU122" t="s">
        <v>1178</v>
      </c>
      <c r="BV122" t="s">
        <v>489</v>
      </c>
      <c r="BY122">
        <f>_xlfn.IFNA(VLOOKUP(C122,'Sent to psoma'!B:I,7,FALSE),0)</f>
        <v>5</v>
      </c>
      <c r="BZ122">
        <f t="shared" si="48"/>
        <v>15</v>
      </c>
      <c r="CA122">
        <f t="shared" si="49"/>
        <v>138.30000000000001</v>
      </c>
    </row>
    <row r="123" spans="1:79" x14ac:dyDescent="0.2">
      <c r="A123">
        <v>1102</v>
      </c>
      <c r="B123" t="s">
        <v>9</v>
      </c>
      <c r="C123" t="s">
        <v>746</v>
      </c>
      <c r="D123" t="s">
        <v>125</v>
      </c>
      <c r="E123">
        <v>92</v>
      </c>
      <c r="F123" s="1">
        <v>43661</v>
      </c>
      <c r="G123" s="1">
        <v>43605</v>
      </c>
      <c r="H123">
        <v>0.2</v>
      </c>
      <c r="I123" t="s">
        <v>6</v>
      </c>
      <c r="J123" t="str">
        <f>VLOOKUP(E123,[1]Tabelle1!$B:$G,5,FALSE)</f>
        <v>G12D</v>
      </c>
      <c r="K123" t="s">
        <v>1838</v>
      </c>
      <c r="L123">
        <v>646.88062003672303</v>
      </c>
      <c r="M123" t="s">
        <v>23</v>
      </c>
      <c r="N123">
        <v>5</v>
      </c>
      <c r="O123">
        <f>VLOOKUP(subset1!$D123,samples!$D$2:$R$870,4,FALSE)</f>
        <v>13</v>
      </c>
      <c r="P123" t="str">
        <f>VLOOKUP(subset1!$D123,samples!$D$2:$R$870,7,FALSE)</f>
        <v>I1,2,3</v>
      </c>
      <c r="Q123">
        <f t="shared" si="65"/>
        <v>56</v>
      </c>
      <c r="R123" t="s">
        <v>746</v>
      </c>
      <c r="S123">
        <f>VLOOKUP(subset1!$D123,samples!$D$2:$ZZ$870,16,FALSE)</f>
        <v>0</v>
      </c>
      <c r="T123" t="s">
        <v>297</v>
      </c>
      <c r="V123" s="1">
        <v>44270</v>
      </c>
      <c r="W123" t="s">
        <v>454</v>
      </c>
      <c r="X123">
        <v>533</v>
      </c>
      <c r="Y123">
        <v>5.3</v>
      </c>
      <c r="Z123">
        <f t="shared" si="66"/>
        <v>0.70000000000000018</v>
      </c>
      <c r="AA123" t="s">
        <v>522</v>
      </c>
      <c r="AB123" s="2">
        <v>154</v>
      </c>
      <c r="AC123" s="2">
        <v>7870.14</v>
      </c>
      <c r="AD123" s="2">
        <v>308</v>
      </c>
      <c r="AE123" s="2">
        <v>1182.01</v>
      </c>
      <c r="AF123" s="2">
        <v>438</v>
      </c>
      <c r="AG123" s="2">
        <v>589.73</v>
      </c>
      <c r="AI123" s="2">
        <v>50</v>
      </c>
      <c r="AJ123" s="46">
        <f t="shared" si="67"/>
        <v>9641.8799999999992</v>
      </c>
      <c r="AK123" s="46">
        <f t="shared" si="68"/>
        <v>482.09399999999994</v>
      </c>
      <c r="AL123" s="26">
        <f t="shared" si="69"/>
        <v>90.961132075471696</v>
      </c>
      <c r="AM123">
        <v>532</v>
      </c>
      <c r="AN123" t="s">
        <v>505</v>
      </c>
      <c r="AO123" t="s">
        <v>471</v>
      </c>
      <c r="AP123" t="s">
        <v>18</v>
      </c>
      <c r="AR123" s="20">
        <f t="shared" si="70"/>
        <v>15</v>
      </c>
      <c r="AS123" s="20">
        <f t="shared" si="71"/>
        <v>1.5557132011599399</v>
      </c>
      <c r="AT123" s="20">
        <f t="shared" si="43"/>
        <v>48.444286798840061</v>
      </c>
      <c r="AU123">
        <v>8</v>
      </c>
      <c r="AV123" s="1">
        <v>44390</v>
      </c>
      <c r="AX123" s="21" t="s">
        <v>537</v>
      </c>
      <c r="AZ123">
        <v>4</v>
      </c>
      <c r="BA123" t="s">
        <v>454</v>
      </c>
      <c r="BB123">
        <v>8</v>
      </c>
      <c r="BC123" t="s">
        <v>1163</v>
      </c>
      <c r="BD123">
        <v>308</v>
      </c>
      <c r="BE123">
        <v>10.06</v>
      </c>
      <c r="BF123">
        <v>49.6</v>
      </c>
      <c r="BG123">
        <v>470</v>
      </c>
      <c r="BH123">
        <v>0.44</v>
      </c>
      <c r="BI123">
        <v>1.4</v>
      </c>
      <c r="BN123" s="39">
        <f t="shared" si="72"/>
        <v>0</v>
      </c>
      <c r="BO123">
        <v>20</v>
      </c>
      <c r="BP123">
        <f t="shared" si="44"/>
        <v>10.5</v>
      </c>
      <c r="BQ123">
        <f t="shared" si="45"/>
        <v>51</v>
      </c>
      <c r="BR123">
        <f t="shared" si="46"/>
        <v>210</v>
      </c>
      <c r="BS123">
        <v>532</v>
      </c>
      <c r="BT123" t="s">
        <v>505</v>
      </c>
      <c r="BU123" t="s">
        <v>1178</v>
      </c>
      <c r="BV123" t="s">
        <v>490</v>
      </c>
      <c r="BY123">
        <f>_xlfn.IFNA(VLOOKUP(C123,'Sent to psoma'!B:I,7,FALSE),0)</f>
        <v>5</v>
      </c>
      <c r="BZ123">
        <f t="shared" si="48"/>
        <v>15</v>
      </c>
      <c r="CA123">
        <f t="shared" si="49"/>
        <v>157.5</v>
      </c>
    </row>
    <row r="124" spans="1:79" x14ac:dyDescent="0.2">
      <c r="A124">
        <v>1102</v>
      </c>
      <c r="B124" t="s">
        <v>10</v>
      </c>
      <c r="C124" t="s">
        <v>747</v>
      </c>
      <c r="D124" t="s">
        <v>126</v>
      </c>
      <c r="E124">
        <v>92</v>
      </c>
      <c r="F124" s="1">
        <v>43717</v>
      </c>
      <c r="G124" s="1">
        <v>43605</v>
      </c>
      <c r="H124">
        <v>0.2</v>
      </c>
      <c r="I124" t="s">
        <v>6</v>
      </c>
      <c r="J124" t="str">
        <f>VLOOKUP(E124,[1]Tabelle1!$B:$G,5,FALSE)</f>
        <v>G12D</v>
      </c>
      <c r="K124" t="s">
        <v>1838</v>
      </c>
      <c r="L124">
        <v>646.88062003672303</v>
      </c>
      <c r="M124" t="s">
        <v>23</v>
      </c>
      <c r="N124">
        <v>5</v>
      </c>
      <c r="O124">
        <f>VLOOKUP(subset1!$D124,samples!$D$2:$R$870,4,FALSE)</f>
        <v>16</v>
      </c>
      <c r="P124" t="str">
        <f>VLOOKUP(subset1!$D124,samples!$D$2:$R$870,7,FALSE)</f>
        <v>H4,5,6</v>
      </c>
      <c r="Q124">
        <f t="shared" si="65"/>
        <v>112</v>
      </c>
      <c r="R124" t="s">
        <v>747</v>
      </c>
      <c r="S124">
        <f>VLOOKUP(subset1!$D124,samples!$D$2:$ZZ$870,16,FALSE)</f>
        <v>0</v>
      </c>
      <c r="T124" t="s">
        <v>297</v>
      </c>
      <c r="V124" s="1">
        <v>44270</v>
      </c>
      <c r="W124" t="s">
        <v>454</v>
      </c>
      <c r="X124">
        <v>533</v>
      </c>
      <c r="Y124">
        <v>5</v>
      </c>
      <c r="Z124">
        <f t="shared" si="66"/>
        <v>0</v>
      </c>
      <c r="AA124" t="s">
        <v>522</v>
      </c>
      <c r="AB124" s="2">
        <v>160</v>
      </c>
      <c r="AC124" s="2">
        <v>8406.24</v>
      </c>
      <c r="AD124" s="2">
        <v>316</v>
      </c>
      <c r="AE124" s="2">
        <v>525.54</v>
      </c>
      <c r="AF124" s="2">
        <v>465</v>
      </c>
      <c r="AG124" s="2">
        <v>114.28</v>
      </c>
      <c r="AI124" s="2">
        <v>50</v>
      </c>
      <c r="AJ124" s="46">
        <f t="shared" si="67"/>
        <v>9046.06</v>
      </c>
      <c r="AK124" s="46">
        <f t="shared" si="68"/>
        <v>452.303</v>
      </c>
      <c r="AL124" s="26">
        <f t="shared" si="69"/>
        <v>90.460599999999999</v>
      </c>
      <c r="AM124">
        <v>532</v>
      </c>
      <c r="AN124" t="s">
        <v>505</v>
      </c>
      <c r="AO124" t="s">
        <v>478</v>
      </c>
      <c r="AP124" t="s">
        <v>259</v>
      </c>
      <c r="AR124" s="20">
        <f t="shared" si="70"/>
        <v>15</v>
      </c>
      <c r="AS124" s="20">
        <f t="shared" si="71"/>
        <v>1.6581804675184557</v>
      </c>
      <c r="AT124" s="20">
        <f t="shared" si="43"/>
        <v>48.341819532481544</v>
      </c>
      <c r="AU124">
        <v>8</v>
      </c>
      <c r="AV124" s="1">
        <v>44390</v>
      </c>
      <c r="AX124" s="21" t="s">
        <v>538</v>
      </c>
      <c r="AZ124">
        <v>4</v>
      </c>
      <c r="BA124" t="s">
        <v>454</v>
      </c>
      <c r="BB124">
        <v>8</v>
      </c>
      <c r="BC124" t="s">
        <v>1163</v>
      </c>
      <c r="BD124">
        <v>304</v>
      </c>
      <c r="BE124">
        <v>10.31</v>
      </c>
      <c r="BF124">
        <v>51.4</v>
      </c>
      <c r="BG124">
        <v>450</v>
      </c>
      <c r="BH124">
        <v>0.11</v>
      </c>
      <c r="BI124">
        <v>0.4</v>
      </c>
      <c r="BN124" s="39">
        <f t="shared" si="72"/>
        <v>0</v>
      </c>
      <c r="BO124">
        <v>20</v>
      </c>
      <c r="BP124">
        <f t="shared" si="44"/>
        <v>10.42</v>
      </c>
      <c r="BQ124">
        <f t="shared" si="45"/>
        <v>51.8</v>
      </c>
      <c r="BR124">
        <f t="shared" si="46"/>
        <v>208.4</v>
      </c>
      <c r="BS124">
        <v>532</v>
      </c>
      <c r="BT124" t="s">
        <v>505</v>
      </c>
      <c r="BU124" t="s">
        <v>1178</v>
      </c>
      <c r="BV124" t="s">
        <v>491</v>
      </c>
      <c r="BY124">
        <f>_xlfn.IFNA(VLOOKUP(C124,'Sent to psoma'!B:I,7,FALSE),0)</f>
        <v>5</v>
      </c>
      <c r="BZ124">
        <f t="shared" si="48"/>
        <v>15</v>
      </c>
      <c r="CA124">
        <f t="shared" si="49"/>
        <v>156.30000000000001</v>
      </c>
    </row>
    <row r="125" spans="1:79" x14ac:dyDescent="0.2">
      <c r="A125">
        <v>1102</v>
      </c>
      <c r="B125" t="s">
        <v>11</v>
      </c>
      <c r="C125" t="s">
        <v>748</v>
      </c>
      <c r="D125" t="s">
        <v>127</v>
      </c>
      <c r="E125">
        <v>92</v>
      </c>
      <c r="F125" s="1">
        <v>43780</v>
      </c>
      <c r="G125" s="1">
        <v>43605</v>
      </c>
      <c r="H125">
        <v>0.2</v>
      </c>
      <c r="I125" t="s">
        <v>6</v>
      </c>
      <c r="J125" t="str">
        <f>VLOOKUP(E125,[1]Tabelle1!$B:$G,5,FALSE)</f>
        <v>G12D</v>
      </c>
      <c r="K125" t="s">
        <v>1838</v>
      </c>
      <c r="L125">
        <v>646.88062003672303</v>
      </c>
      <c r="M125" t="s">
        <v>23</v>
      </c>
      <c r="N125">
        <v>5</v>
      </c>
      <c r="O125">
        <f>VLOOKUP(subset1!$D125,samples!$D$2:$R$870,4,FALSE)</f>
        <v>18</v>
      </c>
      <c r="P125" t="str">
        <f>VLOOKUP(subset1!$D125,samples!$D$2:$R$870,7,FALSE)</f>
        <v>E7,8,9</v>
      </c>
      <c r="Q125">
        <f t="shared" si="65"/>
        <v>175</v>
      </c>
      <c r="R125" t="s">
        <v>748</v>
      </c>
      <c r="S125">
        <f>VLOOKUP(subset1!$D125,samples!$D$2:$ZZ$870,16,FALSE)</f>
        <v>0</v>
      </c>
      <c r="T125" t="s">
        <v>297</v>
      </c>
      <c r="V125" s="1">
        <v>44270</v>
      </c>
      <c r="W125" t="s">
        <v>454</v>
      </c>
      <c r="X125">
        <v>533</v>
      </c>
      <c r="Y125">
        <v>4.7</v>
      </c>
      <c r="Z125">
        <f t="shared" si="66"/>
        <v>0.29999999999999982</v>
      </c>
      <c r="AA125" t="s">
        <v>522</v>
      </c>
      <c r="AB125" s="2">
        <v>143</v>
      </c>
      <c r="AC125" s="2">
        <v>2360.9083568856236</v>
      </c>
      <c r="AD125" s="2">
        <v>277</v>
      </c>
      <c r="AE125" s="2">
        <v>62.898023440603893</v>
      </c>
      <c r="AF125" s="2">
        <v>375</v>
      </c>
      <c r="AG125" s="2">
        <v>134.18245000662165</v>
      </c>
      <c r="AH125" t="s">
        <v>509</v>
      </c>
      <c r="AI125" s="2">
        <v>50</v>
      </c>
      <c r="AJ125" s="46">
        <f t="shared" si="67"/>
        <v>2557.9888303328494</v>
      </c>
      <c r="AK125" s="46">
        <f t="shared" si="68"/>
        <v>127.89944151664247</v>
      </c>
      <c r="AL125" s="26">
        <f t="shared" si="69"/>
        <v>27.212647131200523</v>
      </c>
      <c r="AM125">
        <v>532</v>
      </c>
      <c r="AN125" t="s">
        <v>505</v>
      </c>
      <c r="AO125" t="s">
        <v>478</v>
      </c>
      <c r="AP125" t="s">
        <v>260</v>
      </c>
      <c r="AR125" s="20">
        <f t="shared" si="70"/>
        <v>15</v>
      </c>
      <c r="AS125" s="20">
        <f t="shared" si="71"/>
        <v>5.863981821237342</v>
      </c>
      <c r="AT125" s="20">
        <f t="shared" si="43"/>
        <v>44.136018178762654</v>
      </c>
      <c r="AU125">
        <v>8</v>
      </c>
      <c r="AV125" s="1">
        <v>44390</v>
      </c>
      <c r="AX125" s="21" t="s">
        <v>539</v>
      </c>
      <c r="AZ125">
        <v>4</v>
      </c>
      <c r="BA125" t="s">
        <v>454</v>
      </c>
      <c r="BB125">
        <v>8</v>
      </c>
      <c r="BC125" t="s">
        <v>1163</v>
      </c>
      <c r="BD125">
        <v>300</v>
      </c>
      <c r="BE125">
        <v>3.6</v>
      </c>
      <c r="BF125">
        <v>18.2</v>
      </c>
      <c r="BG125">
        <v>450</v>
      </c>
      <c r="BH125">
        <v>0.21</v>
      </c>
      <c r="BI125">
        <v>0.7</v>
      </c>
      <c r="BN125" s="39">
        <f t="shared" si="72"/>
        <v>0</v>
      </c>
      <c r="BO125">
        <v>20</v>
      </c>
      <c r="BP125">
        <f t="shared" si="44"/>
        <v>3.81</v>
      </c>
      <c r="BQ125">
        <f t="shared" si="45"/>
        <v>18.899999999999999</v>
      </c>
      <c r="BR125">
        <f t="shared" si="46"/>
        <v>76.2</v>
      </c>
      <c r="BS125">
        <v>532</v>
      </c>
      <c r="BT125" t="s">
        <v>505</v>
      </c>
      <c r="BU125" t="s">
        <v>1178</v>
      </c>
      <c r="BV125" t="s">
        <v>492</v>
      </c>
      <c r="BY125">
        <f>_xlfn.IFNA(VLOOKUP(C125,'Sent to psoma'!B:I,7,FALSE),0)</f>
        <v>5</v>
      </c>
      <c r="BZ125">
        <f t="shared" si="48"/>
        <v>15</v>
      </c>
      <c r="CA125">
        <f t="shared" si="49"/>
        <v>57.15</v>
      </c>
    </row>
    <row r="126" spans="1:79" x14ac:dyDescent="0.2">
      <c r="A126">
        <v>1151</v>
      </c>
      <c r="B126" t="s">
        <v>2</v>
      </c>
      <c r="C126" t="s">
        <v>769</v>
      </c>
      <c r="D126" t="s">
        <v>148</v>
      </c>
      <c r="E126">
        <v>102</v>
      </c>
      <c r="F126" s="1">
        <v>43705</v>
      </c>
      <c r="G126" s="1">
        <v>43705</v>
      </c>
      <c r="H126">
        <v>0.34</v>
      </c>
      <c r="I126" t="s">
        <v>6</v>
      </c>
      <c r="J126" t="str">
        <f>VLOOKUP(E126,[1]Tabelle1!$B:$G,5,FALSE)</f>
        <v>G12D</v>
      </c>
      <c r="K126" t="s">
        <v>1838</v>
      </c>
      <c r="L126">
        <v>546.88062003672303</v>
      </c>
      <c r="M126" t="s">
        <v>25</v>
      </c>
      <c r="N126">
        <v>3</v>
      </c>
      <c r="O126">
        <f>VLOOKUP(subset1!$D146,samples!$D$2:$R$870,4,FALSE)</f>
        <v>3</v>
      </c>
      <c r="P126" t="str">
        <f>VLOOKUP(subset1!$D146,samples!$D$2:$R$870,7,FALSE)</f>
        <v>D4,5,6</v>
      </c>
      <c r="Q126">
        <f t="shared" si="65"/>
        <v>0</v>
      </c>
      <c r="R126" t="s">
        <v>769</v>
      </c>
      <c r="S126">
        <f>VLOOKUP(subset1!$D146,samples!$D$2:$ZZ$870,16,FALSE)</f>
        <v>0</v>
      </c>
      <c r="T126" t="s">
        <v>297</v>
      </c>
      <c r="V126" s="1">
        <v>44270</v>
      </c>
      <c r="W126" t="s">
        <v>454</v>
      </c>
      <c r="X126">
        <v>533</v>
      </c>
      <c r="Y126">
        <v>3.5</v>
      </c>
      <c r="Z126">
        <f t="shared" si="66"/>
        <v>0.5</v>
      </c>
      <c r="AA126" t="s">
        <v>524</v>
      </c>
      <c r="AB126" s="2">
        <v>148</v>
      </c>
      <c r="AC126" s="2">
        <v>3333.93</v>
      </c>
      <c r="AD126" s="2">
        <v>276</v>
      </c>
      <c r="AE126" s="2">
        <v>141.86000000000001</v>
      </c>
      <c r="AF126" s="2">
        <v>377</v>
      </c>
      <c r="AG126" s="2">
        <v>39.74</v>
      </c>
      <c r="AI126" s="2">
        <v>50</v>
      </c>
      <c r="AJ126" s="46">
        <f t="shared" si="67"/>
        <v>3515.5299999999997</v>
      </c>
      <c r="AK126" s="46">
        <f t="shared" si="68"/>
        <v>175.7765</v>
      </c>
      <c r="AL126" s="26">
        <f t="shared" si="69"/>
        <v>50.221857142857139</v>
      </c>
      <c r="AM126">
        <v>532</v>
      </c>
      <c r="AN126" t="s">
        <v>505</v>
      </c>
      <c r="AO126" t="s">
        <v>478</v>
      </c>
      <c r="AP126" t="s">
        <v>487</v>
      </c>
      <c r="AR126" s="20">
        <f t="shared" si="70"/>
        <v>15</v>
      </c>
      <c r="AS126" s="20">
        <f t="shared" si="71"/>
        <v>4.2667819645970875</v>
      </c>
      <c r="AT126" s="20">
        <f t="shared" si="43"/>
        <v>45.733218035402913</v>
      </c>
      <c r="AU126">
        <v>8</v>
      </c>
      <c r="AV126" s="1">
        <v>44390</v>
      </c>
      <c r="AX126" s="21" t="s">
        <v>540</v>
      </c>
      <c r="AZ126">
        <v>4</v>
      </c>
      <c r="BA126" t="s">
        <v>454</v>
      </c>
      <c r="BB126">
        <v>8</v>
      </c>
      <c r="BC126" t="s">
        <v>1163</v>
      </c>
      <c r="BD126">
        <v>302</v>
      </c>
      <c r="BE126">
        <v>9.66</v>
      </c>
      <c r="BF126">
        <v>48.4</v>
      </c>
      <c r="BG126">
        <v>454</v>
      </c>
      <c r="BH126">
        <v>0.28999999999999998</v>
      </c>
      <c r="BI126">
        <v>1</v>
      </c>
      <c r="BN126" s="39">
        <f t="shared" si="72"/>
        <v>0</v>
      </c>
      <c r="BO126">
        <v>20</v>
      </c>
      <c r="BP126">
        <f t="shared" si="44"/>
        <v>9.9499999999999993</v>
      </c>
      <c r="BQ126">
        <f t="shared" si="45"/>
        <v>49.4</v>
      </c>
      <c r="BR126">
        <f t="shared" si="46"/>
        <v>199</v>
      </c>
      <c r="BS126">
        <v>532</v>
      </c>
      <c r="BT126" t="s">
        <v>505</v>
      </c>
      <c r="BU126" t="s">
        <v>1178</v>
      </c>
      <c r="BV126" t="s">
        <v>493</v>
      </c>
      <c r="BY126">
        <f>_xlfn.IFNA(VLOOKUP(C126,'Sent to psoma'!B:I,7,FALSE),0)</f>
        <v>5</v>
      </c>
      <c r="BZ126">
        <f t="shared" si="48"/>
        <v>15</v>
      </c>
      <c r="CA126">
        <f t="shared" si="49"/>
        <v>149.25</v>
      </c>
    </row>
    <row r="127" spans="1:79" x14ac:dyDescent="0.2">
      <c r="A127">
        <v>1151</v>
      </c>
      <c r="B127" t="s">
        <v>8</v>
      </c>
      <c r="C127" t="s">
        <v>770</v>
      </c>
      <c r="D127" t="s">
        <v>149</v>
      </c>
      <c r="E127">
        <v>102</v>
      </c>
      <c r="F127" s="1">
        <v>43735</v>
      </c>
      <c r="G127" s="1">
        <v>43705</v>
      </c>
      <c r="H127">
        <v>0.34</v>
      </c>
      <c r="I127" t="s">
        <v>6</v>
      </c>
      <c r="J127" t="str">
        <f>VLOOKUP(E127,[1]Tabelle1!$B:$G,5,FALSE)</f>
        <v>G12D</v>
      </c>
      <c r="K127" t="s">
        <v>1838</v>
      </c>
      <c r="L127">
        <v>546.88062003672303</v>
      </c>
      <c r="M127" t="s">
        <v>25</v>
      </c>
      <c r="N127">
        <v>3</v>
      </c>
      <c r="O127">
        <f>VLOOKUP(subset1!$D147,samples!$D$2:$R$870,4,FALSE)</f>
        <v>8</v>
      </c>
      <c r="P127" t="str">
        <f>VLOOKUP(subset1!$D147,samples!$D$2:$R$870,7,FALSE)</f>
        <v>G7,8,9</v>
      </c>
      <c r="Q127">
        <f t="shared" si="65"/>
        <v>30</v>
      </c>
      <c r="R127" t="s">
        <v>770</v>
      </c>
      <c r="S127">
        <f>VLOOKUP(subset1!$D147,samples!$D$2:$ZZ$870,16,FALSE)</f>
        <v>0</v>
      </c>
      <c r="T127" t="s">
        <v>297</v>
      </c>
      <c r="V127" s="1">
        <v>44270</v>
      </c>
      <c r="W127" t="s">
        <v>454</v>
      </c>
      <c r="X127">
        <v>533</v>
      </c>
      <c r="Y127">
        <v>5.5</v>
      </c>
      <c r="Z127">
        <f t="shared" si="66"/>
        <v>0.5</v>
      </c>
      <c r="AA127" t="s">
        <v>524</v>
      </c>
      <c r="AB127" s="2">
        <v>152</v>
      </c>
      <c r="AC127" s="2">
        <v>4019.96</v>
      </c>
      <c r="AD127" s="2">
        <v>285</v>
      </c>
      <c r="AE127" s="2">
        <v>351.84</v>
      </c>
      <c r="AF127" s="2">
        <v>422</v>
      </c>
      <c r="AG127" s="2">
        <v>88.09</v>
      </c>
      <c r="AI127" s="2">
        <v>50</v>
      </c>
      <c r="AJ127" s="46">
        <f t="shared" si="67"/>
        <v>4459.8900000000003</v>
      </c>
      <c r="AK127" s="46">
        <f t="shared" si="68"/>
        <v>222.99450000000002</v>
      </c>
      <c r="AL127" s="26">
        <f t="shared" si="69"/>
        <v>40.544454545454549</v>
      </c>
      <c r="AM127">
        <v>532</v>
      </c>
      <c r="AN127" t="s">
        <v>505</v>
      </c>
      <c r="AO127" t="s">
        <v>478</v>
      </c>
      <c r="AP127" t="s">
        <v>488</v>
      </c>
      <c r="AR127" s="20">
        <f t="shared" si="70"/>
        <v>15</v>
      </c>
      <c r="AS127" s="20">
        <f t="shared" si="71"/>
        <v>3.363311651184222</v>
      </c>
      <c r="AT127" s="20">
        <f t="shared" si="43"/>
        <v>46.636688348815781</v>
      </c>
      <c r="AU127">
        <v>8</v>
      </c>
      <c r="AV127" s="1">
        <v>44390</v>
      </c>
      <c r="AX127" s="21" t="s">
        <v>831</v>
      </c>
      <c r="AZ127">
        <v>4</v>
      </c>
      <c r="BA127" t="s">
        <v>454</v>
      </c>
      <c r="BB127">
        <v>8</v>
      </c>
      <c r="BC127" t="s">
        <v>1163</v>
      </c>
      <c r="BD127">
        <v>312</v>
      </c>
      <c r="BE127">
        <v>10.37</v>
      </c>
      <c r="BF127">
        <v>50.4</v>
      </c>
      <c r="BG127">
        <v>488</v>
      </c>
      <c r="BH127">
        <v>0.5</v>
      </c>
      <c r="BI127">
        <v>1.5</v>
      </c>
      <c r="BN127" s="39">
        <f t="shared" si="72"/>
        <v>0</v>
      </c>
      <c r="BO127">
        <v>20</v>
      </c>
      <c r="BP127">
        <f t="shared" si="44"/>
        <v>10.87</v>
      </c>
      <c r="BQ127">
        <f t="shared" si="45"/>
        <v>51.9</v>
      </c>
      <c r="BR127">
        <f t="shared" si="46"/>
        <v>217.39999999999998</v>
      </c>
      <c r="BS127">
        <v>532</v>
      </c>
      <c r="BT127" t="s">
        <v>505</v>
      </c>
      <c r="BU127" t="s">
        <v>1178</v>
      </c>
      <c r="BV127" t="s">
        <v>494</v>
      </c>
      <c r="BY127">
        <f>_xlfn.IFNA(VLOOKUP(C127,'Sent to psoma'!B:I,7,FALSE),0)</f>
        <v>5</v>
      </c>
      <c r="BZ127">
        <f t="shared" si="48"/>
        <v>15</v>
      </c>
      <c r="CA127">
        <f t="shared" si="49"/>
        <v>163.04999999999998</v>
      </c>
    </row>
    <row r="128" spans="1:79" x14ac:dyDescent="0.2">
      <c r="A128">
        <v>1151</v>
      </c>
      <c r="B128" t="s">
        <v>9</v>
      </c>
      <c r="C128" t="s">
        <v>771</v>
      </c>
      <c r="D128" t="s">
        <v>150</v>
      </c>
      <c r="E128">
        <v>102</v>
      </c>
      <c r="F128" s="1">
        <v>43742</v>
      </c>
      <c r="G128" s="1">
        <v>43705</v>
      </c>
      <c r="H128">
        <v>0.34</v>
      </c>
      <c r="I128" t="s">
        <v>6</v>
      </c>
      <c r="J128" t="str">
        <f>VLOOKUP(E128,[1]Tabelle1!$B:$G,5,FALSE)</f>
        <v>G12D</v>
      </c>
      <c r="K128" t="s">
        <v>1838</v>
      </c>
      <c r="L128">
        <v>546.88062003672303</v>
      </c>
      <c r="M128" t="s">
        <v>25</v>
      </c>
      <c r="N128">
        <v>3</v>
      </c>
      <c r="O128">
        <f>VLOOKUP(subset1!$D148,samples!$D$2:$R$870,4,FALSE)</f>
        <v>12</v>
      </c>
      <c r="P128" t="str">
        <f>VLOOKUP(subset1!$D148,samples!$D$2:$R$870,7,FALSE)</f>
        <v>F4,5,6</v>
      </c>
      <c r="Q128">
        <f t="shared" si="65"/>
        <v>37</v>
      </c>
      <c r="R128" t="s">
        <v>771</v>
      </c>
      <c r="S128">
        <f>VLOOKUP(subset1!$D148,samples!$D$2:$ZZ$870,16,FALSE)</f>
        <v>0</v>
      </c>
      <c r="T128" t="s">
        <v>297</v>
      </c>
      <c r="V128" s="1">
        <v>44270</v>
      </c>
      <c r="W128" t="s">
        <v>454</v>
      </c>
      <c r="X128">
        <v>533</v>
      </c>
      <c r="Y128">
        <v>4</v>
      </c>
      <c r="Z128">
        <f t="shared" si="66"/>
        <v>0</v>
      </c>
      <c r="AA128" t="s">
        <v>524</v>
      </c>
      <c r="AB128" s="2">
        <v>146</v>
      </c>
      <c r="AC128" s="2">
        <v>4459.96</v>
      </c>
      <c r="AD128" s="2">
        <v>275</v>
      </c>
      <c r="AE128" s="2">
        <v>316.24</v>
      </c>
      <c r="AF128" s="2">
        <v>398</v>
      </c>
      <c r="AG128" s="2">
        <v>70.12</v>
      </c>
      <c r="AI128" s="2">
        <v>50</v>
      </c>
      <c r="AJ128" s="46">
        <f t="shared" si="67"/>
        <v>4846.32</v>
      </c>
      <c r="AK128" s="46">
        <f t="shared" si="68"/>
        <v>242.316</v>
      </c>
      <c r="AL128" s="26">
        <f t="shared" si="69"/>
        <v>60.579000000000001</v>
      </c>
      <c r="AM128">
        <v>532</v>
      </c>
      <c r="AN128" t="s">
        <v>505</v>
      </c>
      <c r="AO128" t="s">
        <v>478</v>
      </c>
      <c r="AP128" t="s">
        <v>489</v>
      </c>
      <c r="AR128" s="20">
        <f t="shared" si="70"/>
        <v>15</v>
      </c>
      <c r="AS128" s="20">
        <f t="shared" si="71"/>
        <v>3.0951319764274747</v>
      </c>
      <c r="AT128" s="20">
        <f t="shared" si="43"/>
        <v>46.904868023572526</v>
      </c>
      <c r="AU128">
        <v>8</v>
      </c>
      <c r="AV128" s="1">
        <v>44390</v>
      </c>
      <c r="AX128" s="21" t="s">
        <v>832</v>
      </c>
      <c r="AZ128">
        <v>4</v>
      </c>
      <c r="BA128" t="s">
        <v>454</v>
      </c>
      <c r="BB128">
        <v>8</v>
      </c>
      <c r="BC128" t="s">
        <v>1163</v>
      </c>
      <c r="BD128">
        <v>303</v>
      </c>
      <c r="BE128">
        <v>6.74</v>
      </c>
      <c r="BF128">
        <v>33.799999999999997</v>
      </c>
      <c r="BG128">
        <v>456</v>
      </c>
      <c r="BH128">
        <v>0.17</v>
      </c>
      <c r="BI128">
        <v>0.6</v>
      </c>
      <c r="BN128" s="39">
        <f t="shared" si="72"/>
        <v>0</v>
      </c>
      <c r="BO128">
        <v>20</v>
      </c>
      <c r="BP128">
        <f t="shared" si="44"/>
        <v>6.91</v>
      </c>
      <c r="BQ128">
        <f t="shared" si="45"/>
        <v>34.4</v>
      </c>
      <c r="BR128">
        <f t="shared" si="46"/>
        <v>138.19999999999999</v>
      </c>
      <c r="BS128">
        <v>532</v>
      </c>
      <c r="BT128" t="s">
        <v>505</v>
      </c>
      <c r="BU128" t="s">
        <v>1178</v>
      </c>
      <c r="BV128" t="s">
        <v>495</v>
      </c>
      <c r="BY128">
        <f>_xlfn.IFNA(VLOOKUP(C128,'Sent to psoma'!B:I,7,FALSE),0)</f>
        <v>5</v>
      </c>
      <c r="BZ128">
        <f t="shared" si="48"/>
        <v>15</v>
      </c>
      <c r="CA128">
        <f t="shared" si="49"/>
        <v>103.65</v>
      </c>
    </row>
    <row r="129" spans="1:79" hidden="1" x14ac:dyDescent="0.2">
      <c r="C129" t="s">
        <v>558</v>
      </c>
      <c r="D129" t="s">
        <v>550</v>
      </c>
      <c r="J129" t="e">
        <f>VLOOKUP(E129,[1]Tabelle1!$B:$G,5,FALSE)</f>
        <v>#N/A</v>
      </c>
      <c r="V129" s="22">
        <v>43403</v>
      </c>
      <c r="W129" s="47" t="s">
        <v>551</v>
      </c>
      <c r="AA129" s="47" t="s">
        <v>561</v>
      </c>
      <c r="AB129" s="23">
        <v>157</v>
      </c>
      <c r="AC129" s="38">
        <v>33.880000000000003</v>
      </c>
      <c r="AI129" s="40">
        <v>50</v>
      </c>
      <c r="AJ129" s="38">
        <f>AC129</f>
        <v>33.880000000000003</v>
      </c>
      <c r="AK129" s="38">
        <f>AJ129*AI129</f>
        <v>1694.0000000000002</v>
      </c>
      <c r="AL129" s="38"/>
      <c r="AM129" s="40">
        <v>531</v>
      </c>
      <c r="AN129" s="40">
        <v>-20</v>
      </c>
      <c r="AO129" t="s">
        <v>562</v>
      </c>
      <c r="AP129" t="s">
        <v>563</v>
      </c>
      <c r="AR129" s="27">
        <v>34</v>
      </c>
      <c r="AS129" s="26">
        <f>AI129/AK129*AR129</f>
        <v>1.0035419126328216</v>
      </c>
      <c r="AT129" s="26">
        <f t="shared" si="43"/>
        <v>48.996458087367181</v>
      </c>
      <c r="AU129">
        <v>8</v>
      </c>
      <c r="AV129" s="1">
        <v>44390</v>
      </c>
      <c r="AX129" s="21" t="s">
        <v>833</v>
      </c>
      <c r="AZ129">
        <v>4</v>
      </c>
      <c r="BA129" t="s">
        <v>454</v>
      </c>
      <c r="BB129">
        <v>8</v>
      </c>
      <c r="BC129" t="s">
        <v>1163</v>
      </c>
      <c r="BD129">
        <v>289</v>
      </c>
      <c r="BE129">
        <v>3.58</v>
      </c>
      <c r="BF129">
        <v>18.8</v>
      </c>
      <c r="BG129">
        <v>490</v>
      </c>
      <c r="BH129">
        <v>0.42</v>
      </c>
      <c r="BI129">
        <v>1.3</v>
      </c>
      <c r="BN129" s="39">
        <f t="shared" si="72"/>
        <v>0</v>
      </c>
      <c r="BO129">
        <v>20</v>
      </c>
      <c r="BP129">
        <f t="shared" si="44"/>
        <v>4</v>
      </c>
      <c r="BQ129">
        <f t="shared" si="45"/>
        <v>20.100000000000001</v>
      </c>
      <c r="BR129">
        <f t="shared" si="46"/>
        <v>80</v>
      </c>
      <c r="BS129">
        <v>532</v>
      </c>
      <c r="BT129" t="s">
        <v>505</v>
      </c>
      <c r="BU129" t="s">
        <v>1178</v>
      </c>
      <c r="BV129" t="s">
        <v>496</v>
      </c>
      <c r="BY129">
        <f>_xlfn.IFNA(VLOOKUP(C129,'Sent to psoma'!B:I,7,FALSE),0)</f>
        <v>5</v>
      </c>
      <c r="BZ129">
        <f t="shared" si="48"/>
        <v>15</v>
      </c>
      <c r="CA129">
        <f t="shared" si="49"/>
        <v>60</v>
      </c>
    </row>
    <row r="130" spans="1:79" x14ac:dyDescent="0.2">
      <c r="A130">
        <v>1026</v>
      </c>
      <c r="B130" t="s">
        <v>2</v>
      </c>
      <c r="C130" t="s">
        <v>704</v>
      </c>
      <c r="D130" t="s">
        <v>83</v>
      </c>
      <c r="E130">
        <v>75</v>
      </c>
      <c r="F130" s="1">
        <v>43425</v>
      </c>
      <c r="G130" s="1">
        <v>43425</v>
      </c>
      <c r="H130">
        <v>12.7</v>
      </c>
      <c r="I130" t="s">
        <v>22</v>
      </c>
      <c r="J130" t="str">
        <f>VLOOKUP(E130,[1]Tabelle1!$B:$G,5,FALSE)</f>
        <v>G12D</v>
      </c>
      <c r="K130" t="s">
        <v>1838</v>
      </c>
      <c r="L130">
        <v>826.88062003672303</v>
      </c>
      <c r="M130" t="s">
        <v>23</v>
      </c>
      <c r="N130">
        <v>7</v>
      </c>
      <c r="O130">
        <f>VLOOKUP(subset1!$D79,samples!$D$2:$R$870,4,FALSE)</f>
        <v>25</v>
      </c>
      <c r="P130" t="str">
        <f>VLOOKUP(subset1!$D79,samples!$D$2:$R$870,7,FALSE)</f>
        <v>D7,8,9</v>
      </c>
      <c r="Q130">
        <f t="shared" ref="Q130:Q144" si="73">F130-G130</f>
        <v>0</v>
      </c>
      <c r="R130" t="s">
        <v>704</v>
      </c>
      <c r="S130">
        <f>VLOOKUP(subset1!$D79,samples!$D$2:$ZZ$870,16,FALSE)</f>
        <v>0</v>
      </c>
      <c r="T130" t="s">
        <v>297</v>
      </c>
      <c r="V130" s="1">
        <v>44264</v>
      </c>
      <c r="W130" t="s">
        <v>454</v>
      </c>
      <c r="X130">
        <v>533</v>
      </c>
      <c r="Y130">
        <v>3</v>
      </c>
      <c r="Z130">
        <f t="shared" ref="Z130:Z144" si="74">ROUNDUP(Y130,0)-Y130</f>
        <v>0</v>
      </c>
      <c r="AA130" t="s">
        <v>519</v>
      </c>
      <c r="AB130" s="2">
        <v>153</v>
      </c>
      <c r="AC130" s="2">
        <v>358.17</v>
      </c>
      <c r="AD130" s="2">
        <v>287</v>
      </c>
      <c r="AE130" s="2">
        <v>30.18</v>
      </c>
      <c r="AF130" s="2">
        <v>453</v>
      </c>
      <c r="AG130" s="2">
        <v>20.07</v>
      </c>
      <c r="AI130" s="2">
        <v>50</v>
      </c>
      <c r="AJ130" s="46">
        <f t="shared" ref="AJ130:AJ144" si="75">AC130+AE130+AG130</f>
        <v>408.42</v>
      </c>
      <c r="AK130" s="46">
        <f t="shared" ref="AK130:AK144" si="76">AJ130*AI130/1000</f>
        <v>20.420999999999999</v>
      </c>
      <c r="AL130" s="26">
        <f t="shared" ref="AL130:AL144" si="77">AK130/Y130</f>
        <v>6.8069999999999995</v>
      </c>
      <c r="AM130">
        <v>532</v>
      </c>
      <c r="AN130" t="s">
        <v>505</v>
      </c>
      <c r="AO130" t="s">
        <v>471</v>
      </c>
      <c r="AP130" t="s">
        <v>480</v>
      </c>
      <c r="AR130" s="20">
        <f t="shared" ref="AR130:AR144" si="78">IF(AK130&gt;15,15,AK130)</f>
        <v>15</v>
      </c>
      <c r="AS130" s="20">
        <f t="shared" ref="AS130:AS144" si="79">IF(AK130&gt;15,(AR130/AK130*50),50)</f>
        <v>36.726898780666964</v>
      </c>
      <c r="AT130" s="20">
        <f t="shared" ref="AT130:AT193" si="80">50-AS130</f>
        <v>13.273101219333036</v>
      </c>
      <c r="AU130">
        <v>9</v>
      </c>
      <c r="AV130" s="1">
        <v>44417</v>
      </c>
      <c r="AX130" s="21" t="s">
        <v>834</v>
      </c>
      <c r="AZ130">
        <v>4</v>
      </c>
      <c r="BA130" t="s">
        <v>454</v>
      </c>
      <c r="BB130">
        <v>9</v>
      </c>
      <c r="BC130" t="s">
        <v>1163</v>
      </c>
      <c r="BD130">
        <v>306</v>
      </c>
      <c r="BE130">
        <v>9.01</v>
      </c>
      <c r="BF130">
        <v>44.7</v>
      </c>
      <c r="BG130">
        <v>459</v>
      </c>
      <c r="BH130">
        <v>0.53</v>
      </c>
      <c r="BI130">
        <v>1.8</v>
      </c>
      <c r="BN130" s="39">
        <f t="shared" si="72"/>
        <v>0</v>
      </c>
      <c r="BO130">
        <v>20</v>
      </c>
      <c r="BP130">
        <f t="shared" ref="BP130:BP193" si="81">BE130+BH130+BK130</f>
        <v>9.5399999999999991</v>
      </c>
      <c r="BQ130">
        <f t="shared" ref="BQ130:BQ193" si="82">BF130+BI130+BL130</f>
        <v>46.5</v>
      </c>
      <c r="BR130">
        <f t="shared" ref="BR130:BR193" si="83">BO130*BP130</f>
        <v>190.79999999999998</v>
      </c>
      <c r="BS130">
        <v>532</v>
      </c>
      <c r="BT130" t="s">
        <v>505</v>
      </c>
      <c r="BU130" t="s">
        <v>1178</v>
      </c>
      <c r="BV130" t="s">
        <v>497</v>
      </c>
      <c r="BY130">
        <f>_xlfn.IFNA(VLOOKUP(C130,'Sent to psoma'!B:I,7,FALSE),0)</f>
        <v>5</v>
      </c>
      <c r="BZ130">
        <f t="shared" si="48"/>
        <v>15</v>
      </c>
      <c r="CA130">
        <f t="shared" si="49"/>
        <v>143.1</v>
      </c>
    </row>
    <row r="131" spans="1:79" x14ac:dyDescent="0.2">
      <c r="A131">
        <v>1026</v>
      </c>
      <c r="B131" t="s">
        <v>8</v>
      </c>
      <c r="C131" t="s">
        <v>705</v>
      </c>
      <c r="D131" t="s">
        <v>84</v>
      </c>
      <c r="E131">
        <v>75</v>
      </c>
      <c r="F131" s="1">
        <v>43454</v>
      </c>
      <c r="G131" s="1">
        <v>43425</v>
      </c>
      <c r="H131">
        <v>12.7</v>
      </c>
      <c r="I131" t="s">
        <v>22</v>
      </c>
      <c r="J131" t="str">
        <f>VLOOKUP(E131,[1]Tabelle1!$B:$G,5,FALSE)</f>
        <v>G12D</v>
      </c>
      <c r="K131" t="s">
        <v>1838</v>
      </c>
      <c r="L131">
        <v>826.88062003672303</v>
      </c>
      <c r="M131" t="s">
        <v>23</v>
      </c>
      <c r="N131">
        <v>7</v>
      </c>
      <c r="O131">
        <f>VLOOKUP(subset1!$D80,samples!$D$2:$R$870,4,FALSE)</f>
        <v>25</v>
      </c>
      <c r="P131" t="str">
        <f>VLOOKUP(subset1!$D80,samples!$D$2:$R$870,7,FALSE)</f>
        <v>F1,2,3</v>
      </c>
      <c r="Q131">
        <f t="shared" si="73"/>
        <v>29</v>
      </c>
      <c r="R131" t="s">
        <v>705</v>
      </c>
      <c r="S131">
        <f>VLOOKUP(subset1!$D80,samples!$D$2:$ZZ$870,16,FALSE)</f>
        <v>0</v>
      </c>
      <c r="T131" t="s">
        <v>297</v>
      </c>
      <c r="V131" s="1">
        <v>44264</v>
      </c>
      <c r="W131" t="s">
        <v>454</v>
      </c>
      <c r="X131">
        <v>533</v>
      </c>
      <c r="Y131">
        <v>3.7</v>
      </c>
      <c r="Z131">
        <f t="shared" si="74"/>
        <v>0.29999999999999982</v>
      </c>
      <c r="AA131" t="s">
        <v>519</v>
      </c>
      <c r="AB131" s="2">
        <v>173</v>
      </c>
      <c r="AC131" s="2">
        <v>521.79999999999995</v>
      </c>
      <c r="AD131" s="2">
        <v>323</v>
      </c>
      <c r="AE131" s="2">
        <v>70.89</v>
      </c>
      <c r="AF131" s="2">
        <v>540</v>
      </c>
      <c r="AG131" s="2">
        <v>33.409999999999997</v>
      </c>
      <c r="AI131" s="2">
        <v>50</v>
      </c>
      <c r="AJ131" s="46">
        <f t="shared" si="75"/>
        <v>626.09999999999991</v>
      </c>
      <c r="AK131" s="46">
        <f t="shared" si="76"/>
        <v>31.304999999999996</v>
      </c>
      <c r="AL131" s="26">
        <f t="shared" si="77"/>
        <v>8.4608108108108091</v>
      </c>
      <c r="AM131">
        <v>532</v>
      </c>
      <c r="AN131" t="s">
        <v>505</v>
      </c>
      <c r="AO131" t="s">
        <v>471</v>
      </c>
      <c r="AP131" t="s">
        <v>481</v>
      </c>
      <c r="AR131" s="20">
        <f t="shared" si="78"/>
        <v>15</v>
      </c>
      <c r="AS131" s="20">
        <f t="shared" si="79"/>
        <v>23.957834211787258</v>
      </c>
      <c r="AT131" s="20">
        <f t="shared" si="80"/>
        <v>26.042165788212742</v>
      </c>
      <c r="AU131">
        <v>9</v>
      </c>
      <c r="AV131" s="1">
        <v>44417</v>
      </c>
      <c r="AX131" s="21" t="s">
        <v>835</v>
      </c>
      <c r="AZ131">
        <v>4</v>
      </c>
      <c r="BA131" t="s">
        <v>454</v>
      </c>
      <c r="BB131">
        <v>9</v>
      </c>
      <c r="BC131" t="s">
        <v>1163</v>
      </c>
      <c r="BD131">
        <v>305</v>
      </c>
      <c r="BE131">
        <v>6.22</v>
      </c>
      <c r="BF131">
        <v>30.9</v>
      </c>
      <c r="BG131">
        <v>490</v>
      </c>
      <c r="BH131">
        <v>0.66</v>
      </c>
      <c r="BI131">
        <v>2</v>
      </c>
      <c r="BN131" s="39">
        <f t="shared" si="72"/>
        <v>0</v>
      </c>
      <c r="BO131">
        <v>20</v>
      </c>
      <c r="BP131">
        <f t="shared" si="81"/>
        <v>6.88</v>
      </c>
      <c r="BQ131">
        <f t="shared" si="82"/>
        <v>32.9</v>
      </c>
      <c r="BR131">
        <f t="shared" si="83"/>
        <v>137.6</v>
      </c>
      <c r="BS131">
        <v>532</v>
      </c>
      <c r="BT131" t="s">
        <v>505</v>
      </c>
      <c r="BU131" t="s">
        <v>1178</v>
      </c>
      <c r="BV131" t="s">
        <v>498</v>
      </c>
      <c r="BY131">
        <f>_xlfn.IFNA(VLOOKUP(C131,'Sent to psoma'!B:I,7,FALSE),0)</f>
        <v>5</v>
      </c>
      <c r="BZ131">
        <f t="shared" ref="BZ131:BZ194" si="84">BO131-BY131</f>
        <v>15</v>
      </c>
      <c r="CA131">
        <f t="shared" ref="CA131:CA194" si="85">BZ131*BP131</f>
        <v>103.2</v>
      </c>
    </row>
    <row r="132" spans="1:79" x14ac:dyDescent="0.2">
      <c r="A132">
        <v>1026</v>
      </c>
      <c r="B132" t="s">
        <v>9</v>
      </c>
      <c r="C132" t="s">
        <v>706</v>
      </c>
      <c r="D132" t="s">
        <v>85</v>
      </c>
      <c r="E132">
        <v>75</v>
      </c>
      <c r="F132" s="1">
        <v>43488</v>
      </c>
      <c r="G132" s="1">
        <v>43425</v>
      </c>
      <c r="H132">
        <v>12.7</v>
      </c>
      <c r="I132" t="s">
        <v>22</v>
      </c>
      <c r="J132" t="str">
        <f>VLOOKUP(E132,[1]Tabelle1!$B:$G,5,FALSE)</f>
        <v>G12D</v>
      </c>
      <c r="K132" t="s">
        <v>1838</v>
      </c>
      <c r="L132">
        <v>826.88062003672303</v>
      </c>
      <c r="M132" t="s">
        <v>23</v>
      </c>
      <c r="N132">
        <v>7</v>
      </c>
      <c r="O132" t="e">
        <f>VLOOKUP(subset1!$D81,samples!$D$2:$R$870,4,FALSE)</f>
        <v>#N/A</v>
      </c>
      <c r="P132" t="e">
        <f>VLOOKUP(subset1!$D81,samples!$D$2:$R$870,7,FALSE)</f>
        <v>#N/A</v>
      </c>
      <c r="Q132">
        <f t="shared" si="73"/>
        <v>63</v>
      </c>
      <c r="R132" t="s">
        <v>706</v>
      </c>
      <c r="S132" t="e">
        <f>VLOOKUP(subset1!$D81,samples!$D$2:$ZZ$870,16,FALSE)</f>
        <v>#N/A</v>
      </c>
      <c r="T132" t="s">
        <v>297</v>
      </c>
      <c r="V132" s="1">
        <v>44266</v>
      </c>
      <c r="W132" t="s">
        <v>454</v>
      </c>
      <c r="X132">
        <v>533</v>
      </c>
      <c r="Y132">
        <v>4.3</v>
      </c>
      <c r="Z132">
        <f t="shared" si="74"/>
        <v>0.70000000000000018</v>
      </c>
      <c r="AA132" t="s">
        <v>520</v>
      </c>
      <c r="AB132" s="2">
        <v>171</v>
      </c>
      <c r="AC132" s="2">
        <v>4050.03</v>
      </c>
      <c r="AD132" s="2">
        <v>379</v>
      </c>
      <c r="AE132" s="2">
        <v>321.23</v>
      </c>
      <c r="AF132" s="2">
        <v>579</v>
      </c>
      <c r="AG132" s="2">
        <v>147.35</v>
      </c>
      <c r="AI132" s="2">
        <v>50</v>
      </c>
      <c r="AJ132" s="46">
        <f t="shared" si="75"/>
        <v>4518.6100000000006</v>
      </c>
      <c r="AK132" s="46">
        <f t="shared" si="76"/>
        <v>225.93050000000002</v>
      </c>
      <c r="AL132" s="26">
        <f t="shared" si="77"/>
        <v>52.541976744186051</v>
      </c>
      <c r="AM132">
        <v>532</v>
      </c>
      <c r="AN132" t="s">
        <v>505</v>
      </c>
      <c r="AO132" t="s">
        <v>471</v>
      </c>
      <c r="AP132" t="s">
        <v>482</v>
      </c>
      <c r="AR132" s="20">
        <f t="shared" si="78"/>
        <v>15</v>
      </c>
      <c r="AS132" s="20">
        <f t="shared" si="79"/>
        <v>3.3196049227527933</v>
      </c>
      <c r="AT132" s="20">
        <f t="shared" si="80"/>
        <v>46.680395077247205</v>
      </c>
      <c r="AU132">
        <v>9</v>
      </c>
      <c r="AV132" s="1">
        <v>44417</v>
      </c>
      <c r="AX132" s="21" t="s">
        <v>836</v>
      </c>
      <c r="AZ132">
        <v>4</v>
      </c>
      <c r="BA132" t="s">
        <v>454</v>
      </c>
      <c r="BB132">
        <v>9</v>
      </c>
      <c r="BC132" t="s">
        <v>1163</v>
      </c>
      <c r="BD132">
        <v>303</v>
      </c>
      <c r="BE132">
        <v>8.4</v>
      </c>
      <c r="BF132">
        <v>42</v>
      </c>
      <c r="BG132">
        <v>506</v>
      </c>
      <c r="BH132">
        <v>0.55000000000000004</v>
      </c>
      <c r="BI132">
        <v>1.6</v>
      </c>
      <c r="BN132" s="39">
        <f t="shared" si="72"/>
        <v>0</v>
      </c>
      <c r="BO132">
        <v>20</v>
      </c>
      <c r="BP132">
        <f t="shared" si="81"/>
        <v>8.9500000000000011</v>
      </c>
      <c r="BQ132">
        <f t="shared" si="82"/>
        <v>43.6</v>
      </c>
      <c r="BR132">
        <f t="shared" si="83"/>
        <v>179.00000000000003</v>
      </c>
      <c r="BS132">
        <v>532</v>
      </c>
      <c r="BT132" t="s">
        <v>505</v>
      </c>
      <c r="BU132" t="s">
        <v>1178</v>
      </c>
      <c r="BV132" t="s">
        <v>499</v>
      </c>
      <c r="BY132">
        <f>_xlfn.IFNA(VLOOKUP(C132,'Sent to psoma'!B:I,7,FALSE),0)</f>
        <v>5</v>
      </c>
      <c r="BZ132">
        <f t="shared" si="84"/>
        <v>15</v>
      </c>
      <c r="CA132">
        <f t="shared" si="85"/>
        <v>134.25000000000003</v>
      </c>
    </row>
    <row r="133" spans="1:79" x14ac:dyDescent="0.2">
      <c r="A133">
        <v>1026</v>
      </c>
      <c r="B133" t="s">
        <v>10</v>
      </c>
      <c r="C133" t="s">
        <v>707</v>
      </c>
      <c r="D133" t="s">
        <v>86</v>
      </c>
      <c r="E133">
        <v>75</v>
      </c>
      <c r="F133" s="1">
        <v>43545</v>
      </c>
      <c r="G133" s="1">
        <v>43425</v>
      </c>
      <c r="H133">
        <v>12.7</v>
      </c>
      <c r="I133" t="s">
        <v>22</v>
      </c>
      <c r="J133" t="str">
        <f>VLOOKUP(E133,[1]Tabelle1!$B:$G,5,FALSE)</f>
        <v>G12D</v>
      </c>
      <c r="K133" t="s">
        <v>1838</v>
      </c>
      <c r="L133">
        <v>826.88062003672303</v>
      </c>
      <c r="M133" t="s">
        <v>23</v>
      </c>
      <c r="N133">
        <v>7</v>
      </c>
      <c r="O133">
        <f>VLOOKUP(subset1!$D82,samples!$D$2:$R$870,4,FALSE)</f>
        <v>3</v>
      </c>
      <c r="P133" t="str">
        <f>VLOOKUP(subset1!$D82,samples!$D$2:$R$870,7,FALSE)</f>
        <v>E1,2,3</v>
      </c>
      <c r="Q133">
        <f t="shared" si="73"/>
        <v>120</v>
      </c>
      <c r="R133" t="s">
        <v>707</v>
      </c>
      <c r="S133">
        <f>VLOOKUP(subset1!$D82,samples!$D$2:$ZZ$870,16,FALSE)</f>
        <v>0</v>
      </c>
      <c r="T133" t="s">
        <v>297</v>
      </c>
      <c r="V133" s="1">
        <v>44266</v>
      </c>
      <c r="W133" t="s">
        <v>454</v>
      </c>
      <c r="X133">
        <v>533</v>
      </c>
      <c r="Y133">
        <v>4</v>
      </c>
      <c r="Z133">
        <f t="shared" si="74"/>
        <v>0</v>
      </c>
      <c r="AA133" t="s">
        <v>520</v>
      </c>
      <c r="AB133" s="2">
        <v>171</v>
      </c>
      <c r="AC133" s="2">
        <v>182.67</v>
      </c>
      <c r="AD133" s="2">
        <v>316</v>
      </c>
      <c r="AE133" s="2">
        <v>30.45</v>
      </c>
      <c r="AF133" s="2">
        <v>509</v>
      </c>
      <c r="AG133" s="2">
        <v>9.61</v>
      </c>
      <c r="AI133" s="2">
        <v>50</v>
      </c>
      <c r="AJ133" s="46">
        <f t="shared" si="75"/>
        <v>222.72999999999996</v>
      </c>
      <c r="AK133" s="46">
        <f t="shared" si="76"/>
        <v>11.136499999999998</v>
      </c>
      <c r="AL133" s="26">
        <f t="shared" si="77"/>
        <v>2.7841249999999995</v>
      </c>
      <c r="AM133">
        <v>532</v>
      </c>
      <c r="AN133" t="s">
        <v>505</v>
      </c>
      <c r="AO133" t="s">
        <v>471</v>
      </c>
      <c r="AP133" t="s">
        <v>483</v>
      </c>
      <c r="AR133" s="20">
        <f t="shared" si="78"/>
        <v>11.136499999999998</v>
      </c>
      <c r="AS133" s="20">
        <f t="shared" si="79"/>
        <v>50</v>
      </c>
      <c r="AT133" s="20">
        <f t="shared" si="80"/>
        <v>0</v>
      </c>
      <c r="AU133">
        <v>9</v>
      </c>
      <c r="AV133" s="1">
        <v>44417</v>
      </c>
      <c r="AX133" s="21" t="s">
        <v>837</v>
      </c>
      <c r="AZ133">
        <v>4</v>
      </c>
      <c r="BA133" t="s">
        <v>454</v>
      </c>
      <c r="BB133">
        <v>9</v>
      </c>
      <c r="BC133" t="s">
        <v>1177</v>
      </c>
      <c r="BD133">
        <v>302</v>
      </c>
      <c r="BE133">
        <v>7.47</v>
      </c>
      <c r="BF133">
        <v>37.5</v>
      </c>
      <c r="BG133">
        <v>469</v>
      </c>
      <c r="BH133">
        <v>0.42</v>
      </c>
      <c r="BI133">
        <v>1.3</v>
      </c>
      <c r="BN133" s="39">
        <f t="shared" si="72"/>
        <v>0</v>
      </c>
      <c r="BO133">
        <v>20</v>
      </c>
      <c r="BP133">
        <f t="shared" si="81"/>
        <v>7.89</v>
      </c>
      <c r="BQ133">
        <f t="shared" si="82"/>
        <v>38.799999999999997</v>
      </c>
      <c r="BR133">
        <f t="shared" si="83"/>
        <v>157.79999999999998</v>
      </c>
      <c r="BS133">
        <v>532</v>
      </c>
      <c r="BT133" t="s">
        <v>505</v>
      </c>
      <c r="BU133" t="s">
        <v>1178</v>
      </c>
      <c r="BV133" t="s">
        <v>500</v>
      </c>
      <c r="BY133">
        <f>_xlfn.IFNA(VLOOKUP(C133,'Sent to psoma'!B:I,7,FALSE),0)</f>
        <v>5</v>
      </c>
      <c r="BZ133">
        <f t="shared" si="84"/>
        <v>15</v>
      </c>
      <c r="CA133">
        <f t="shared" si="85"/>
        <v>118.35</v>
      </c>
    </row>
    <row r="134" spans="1:79" x14ac:dyDescent="0.2">
      <c r="A134">
        <v>1026</v>
      </c>
      <c r="B134" t="s">
        <v>11</v>
      </c>
      <c r="C134" t="s">
        <v>708</v>
      </c>
      <c r="D134" t="s">
        <v>87</v>
      </c>
      <c r="E134">
        <v>75</v>
      </c>
      <c r="F134" s="1">
        <v>43551</v>
      </c>
      <c r="G134" s="1">
        <v>43425</v>
      </c>
      <c r="H134">
        <v>12.7</v>
      </c>
      <c r="I134" t="s">
        <v>22</v>
      </c>
      <c r="J134" t="str">
        <f>VLOOKUP(E134,[1]Tabelle1!$B:$G,5,FALSE)</f>
        <v>G12D</v>
      </c>
      <c r="K134" t="s">
        <v>1838</v>
      </c>
      <c r="L134">
        <v>826.88062003672303</v>
      </c>
      <c r="M134" t="s">
        <v>23</v>
      </c>
      <c r="N134">
        <v>7</v>
      </c>
      <c r="O134">
        <f>VLOOKUP(subset1!$D83,samples!$D$2:$R$870,4,FALSE)</f>
        <v>8</v>
      </c>
      <c r="P134" t="str">
        <f>VLOOKUP(subset1!$D83,samples!$D$2:$R$870,7,FALSE)</f>
        <v>H4,5,6</v>
      </c>
      <c r="Q134">
        <f t="shared" si="73"/>
        <v>126</v>
      </c>
      <c r="R134" t="s">
        <v>708</v>
      </c>
      <c r="S134">
        <f>VLOOKUP(subset1!$D83,samples!$D$2:$ZZ$870,16,FALSE)</f>
        <v>0</v>
      </c>
      <c r="T134" t="s">
        <v>297</v>
      </c>
      <c r="V134" s="1">
        <v>44266</v>
      </c>
      <c r="W134" t="s">
        <v>454</v>
      </c>
      <c r="X134">
        <v>533</v>
      </c>
      <c r="Y134">
        <v>4.5</v>
      </c>
      <c r="Z134">
        <f t="shared" si="74"/>
        <v>0.5</v>
      </c>
      <c r="AA134" t="s">
        <v>520</v>
      </c>
      <c r="AB134" s="2">
        <v>170</v>
      </c>
      <c r="AC134" s="2">
        <v>379.59</v>
      </c>
      <c r="AD134" s="2">
        <v>330</v>
      </c>
      <c r="AE134" s="2">
        <v>30.06</v>
      </c>
      <c r="AF134" s="2">
        <v>514</v>
      </c>
      <c r="AG134" s="2">
        <v>19.489999999999998</v>
      </c>
      <c r="AI134" s="2">
        <v>50</v>
      </c>
      <c r="AJ134" s="46">
        <f t="shared" si="75"/>
        <v>429.14</v>
      </c>
      <c r="AK134" s="46">
        <f t="shared" si="76"/>
        <v>21.457000000000001</v>
      </c>
      <c r="AL134" s="26">
        <f t="shared" si="77"/>
        <v>4.7682222222222226</v>
      </c>
      <c r="AM134">
        <v>532</v>
      </c>
      <c r="AN134" t="s">
        <v>505</v>
      </c>
      <c r="AO134" t="s">
        <v>471</v>
      </c>
      <c r="AP134" t="s">
        <v>484</v>
      </c>
      <c r="AR134" s="20">
        <f t="shared" si="78"/>
        <v>15</v>
      </c>
      <c r="AS134" s="20">
        <f t="shared" si="79"/>
        <v>34.953628186605769</v>
      </c>
      <c r="AT134" s="20">
        <f t="shared" si="80"/>
        <v>15.046371813394231</v>
      </c>
      <c r="AU134">
        <v>9</v>
      </c>
      <c r="AV134" s="1">
        <v>44417</v>
      </c>
      <c r="AX134" s="21" t="s">
        <v>838</v>
      </c>
      <c r="AZ134">
        <v>4</v>
      </c>
      <c r="BA134" t="s">
        <v>454</v>
      </c>
      <c r="BB134">
        <v>9</v>
      </c>
      <c r="BC134" t="s">
        <v>1177</v>
      </c>
      <c r="BD134">
        <v>308</v>
      </c>
      <c r="BE134">
        <v>1.03</v>
      </c>
      <c r="BF134">
        <v>5.0999999999999996</v>
      </c>
      <c r="BN134" s="39">
        <f t="shared" si="72"/>
        <v>0</v>
      </c>
      <c r="BO134">
        <v>20</v>
      </c>
      <c r="BP134">
        <f t="shared" si="81"/>
        <v>1.03</v>
      </c>
      <c r="BQ134">
        <f t="shared" si="82"/>
        <v>5.0999999999999996</v>
      </c>
      <c r="BR134">
        <f t="shared" si="83"/>
        <v>20.6</v>
      </c>
      <c r="BS134">
        <v>532</v>
      </c>
      <c r="BT134" t="s">
        <v>505</v>
      </c>
      <c r="BU134" t="s">
        <v>1178</v>
      </c>
      <c r="BV134" t="s">
        <v>501</v>
      </c>
      <c r="BY134">
        <f>_xlfn.IFNA(VLOOKUP(C134,'Sent to psoma'!B:I,7,FALSE),0)</f>
        <v>10</v>
      </c>
      <c r="BZ134">
        <f t="shared" si="84"/>
        <v>10</v>
      </c>
      <c r="CA134">
        <f t="shared" si="85"/>
        <v>10.3</v>
      </c>
    </row>
    <row r="135" spans="1:79" x14ac:dyDescent="0.2">
      <c r="A135">
        <v>1026</v>
      </c>
      <c r="B135" t="s">
        <v>12</v>
      </c>
      <c r="C135" t="s">
        <v>709</v>
      </c>
      <c r="D135" t="s">
        <v>88</v>
      </c>
      <c r="E135">
        <v>75</v>
      </c>
      <c r="F135" s="1">
        <v>43567</v>
      </c>
      <c r="G135" s="1">
        <v>43425</v>
      </c>
      <c r="H135">
        <v>12.7</v>
      </c>
      <c r="I135" t="s">
        <v>22</v>
      </c>
      <c r="J135" t="str">
        <f>VLOOKUP(E135,[1]Tabelle1!$B:$G,5,FALSE)</f>
        <v>G12D</v>
      </c>
      <c r="K135" t="s">
        <v>1838</v>
      </c>
      <c r="L135">
        <v>826.88062003672303</v>
      </c>
      <c r="M135" t="s">
        <v>23</v>
      </c>
      <c r="N135">
        <v>7</v>
      </c>
      <c r="O135">
        <f>VLOOKUP(subset1!$D84,samples!$D$2:$R$870,4,FALSE)</f>
        <v>3</v>
      </c>
      <c r="P135" t="str">
        <f>VLOOKUP(subset1!$D84,samples!$D$2:$R$870,7,FALSE)</f>
        <v>B7,8,9</v>
      </c>
      <c r="Q135">
        <f t="shared" si="73"/>
        <v>142</v>
      </c>
      <c r="R135" t="s">
        <v>709</v>
      </c>
      <c r="S135">
        <f>VLOOKUP(subset1!$D84,samples!$D$2:$ZZ$870,16,FALSE)</f>
        <v>0</v>
      </c>
      <c r="T135" t="s">
        <v>297</v>
      </c>
      <c r="V135" s="1">
        <v>44266</v>
      </c>
      <c r="W135" t="s">
        <v>454</v>
      </c>
      <c r="X135">
        <v>533</v>
      </c>
      <c r="Y135">
        <v>2.7</v>
      </c>
      <c r="Z135">
        <f t="shared" si="74"/>
        <v>0.29999999999999982</v>
      </c>
      <c r="AA135" t="s">
        <v>520</v>
      </c>
      <c r="AB135" s="2">
        <v>159</v>
      </c>
      <c r="AC135" s="2">
        <v>946.87</v>
      </c>
      <c r="AD135" s="2">
        <v>296</v>
      </c>
      <c r="AE135" s="2">
        <v>87.81</v>
      </c>
      <c r="AF135" s="2">
        <v>447</v>
      </c>
      <c r="AG135" s="2">
        <v>21.33</v>
      </c>
      <c r="AI135" s="2">
        <v>50</v>
      </c>
      <c r="AJ135" s="46">
        <f t="shared" si="75"/>
        <v>1056.01</v>
      </c>
      <c r="AK135" s="46">
        <f t="shared" si="76"/>
        <v>52.8005</v>
      </c>
      <c r="AL135" s="26">
        <f t="shared" si="77"/>
        <v>19.555740740740738</v>
      </c>
      <c r="AM135">
        <v>532</v>
      </c>
      <c r="AN135" t="s">
        <v>505</v>
      </c>
      <c r="AO135" t="s">
        <v>471</v>
      </c>
      <c r="AP135" t="s">
        <v>472</v>
      </c>
      <c r="AR135" s="20">
        <f t="shared" si="78"/>
        <v>15</v>
      </c>
      <c r="AS135" s="20">
        <f t="shared" si="79"/>
        <v>14.204410943078191</v>
      </c>
      <c r="AT135" s="20">
        <f t="shared" si="80"/>
        <v>35.795589056921813</v>
      </c>
      <c r="AU135">
        <v>9</v>
      </c>
      <c r="AV135" s="1">
        <v>44417</v>
      </c>
      <c r="AX135" s="21" t="s">
        <v>839</v>
      </c>
      <c r="AZ135">
        <v>4</v>
      </c>
      <c r="BA135" t="s">
        <v>454</v>
      </c>
      <c r="BB135">
        <v>9</v>
      </c>
      <c r="BC135" t="s">
        <v>1177</v>
      </c>
      <c r="BD135">
        <v>301</v>
      </c>
      <c r="BE135">
        <v>3.05</v>
      </c>
      <c r="BF135">
        <v>15.3</v>
      </c>
      <c r="BN135" s="39">
        <f t="shared" si="72"/>
        <v>0</v>
      </c>
      <c r="BO135">
        <v>20</v>
      </c>
      <c r="BP135">
        <f t="shared" si="81"/>
        <v>3.05</v>
      </c>
      <c r="BQ135">
        <f t="shared" si="82"/>
        <v>15.3</v>
      </c>
      <c r="BR135">
        <f t="shared" si="83"/>
        <v>61</v>
      </c>
      <c r="BS135">
        <v>532</v>
      </c>
      <c r="BT135" t="s">
        <v>505</v>
      </c>
      <c r="BU135" t="s">
        <v>1178</v>
      </c>
      <c r="BV135" t="s">
        <v>502</v>
      </c>
      <c r="BY135">
        <f>_xlfn.IFNA(VLOOKUP(C135,'Sent to psoma'!B:I,7,FALSE),0)</f>
        <v>5</v>
      </c>
      <c r="BZ135">
        <f t="shared" si="84"/>
        <v>15</v>
      </c>
      <c r="CA135">
        <f t="shared" si="85"/>
        <v>45.75</v>
      </c>
    </row>
    <row r="136" spans="1:79" x14ac:dyDescent="0.2">
      <c r="A136">
        <v>1026</v>
      </c>
      <c r="B136" t="s">
        <v>13</v>
      </c>
      <c r="C136" t="s">
        <v>710</v>
      </c>
      <c r="D136" t="s">
        <v>89</v>
      </c>
      <c r="E136">
        <v>75</v>
      </c>
      <c r="F136" s="1">
        <v>43601</v>
      </c>
      <c r="G136" s="1">
        <v>43425</v>
      </c>
      <c r="H136">
        <v>12.7</v>
      </c>
      <c r="I136" t="s">
        <v>22</v>
      </c>
      <c r="J136" t="str">
        <f>VLOOKUP(E136,[1]Tabelle1!$B:$G,5,FALSE)</f>
        <v>G12D</v>
      </c>
      <c r="K136" t="s">
        <v>1838</v>
      </c>
      <c r="L136">
        <v>826.88062003672303</v>
      </c>
      <c r="M136" t="s">
        <v>23</v>
      </c>
      <c r="N136">
        <v>7</v>
      </c>
      <c r="O136">
        <f>VLOOKUP(subset1!$D85,samples!$D$2:$R$870,4,FALSE)</f>
        <v>8</v>
      </c>
      <c r="P136" t="str">
        <f>VLOOKUP(subset1!$D85,samples!$D$2:$R$870,7,FALSE)</f>
        <v>D1,2,3</v>
      </c>
      <c r="Q136">
        <f t="shared" si="73"/>
        <v>176</v>
      </c>
      <c r="R136" t="s">
        <v>710</v>
      </c>
      <c r="S136">
        <f>VLOOKUP(subset1!$D85,samples!$D$2:$ZZ$870,16,FALSE)</f>
        <v>0</v>
      </c>
      <c r="T136" t="s">
        <v>297</v>
      </c>
      <c r="V136" s="1">
        <v>44266</v>
      </c>
      <c r="W136" t="s">
        <v>454</v>
      </c>
      <c r="X136">
        <v>533</v>
      </c>
      <c r="Y136">
        <v>3.3</v>
      </c>
      <c r="Z136">
        <f t="shared" si="74"/>
        <v>0.70000000000000018</v>
      </c>
      <c r="AA136" t="s">
        <v>520</v>
      </c>
      <c r="AB136" s="2">
        <v>141</v>
      </c>
      <c r="AC136" s="2">
        <v>6260.14</v>
      </c>
      <c r="AD136" s="2">
        <v>276</v>
      </c>
      <c r="AE136" s="2">
        <v>851.31</v>
      </c>
      <c r="AF136" s="2">
        <v>394</v>
      </c>
      <c r="AG136" s="2">
        <v>234.49</v>
      </c>
      <c r="AI136" s="2">
        <v>50</v>
      </c>
      <c r="AJ136" s="46">
        <f t="shared" si="75"/>
        <v>7345.9400000000005</v>
      </c>
      <c r="AK136" s="46">
        <f t="shared" si="76"/>
        <v>367.29700000000003</v>
      </c>
      <c r="AL136" s="26">
        <f t="shared" si="77"/>
        <v>111.30212121212122</v>
      </c>
      <c r="AM136">
        <v>532</v>
      </c>
      <c r="AN136" t="s">
        <v>505</v>
      </c>
      <c r="AO136" t="s">
        <v>471</v>
      </c>
      <c r="AP136" t="s">
        <v>485</v>
      </c>
      <c r="AR136" s="20">
        <f t="shared" si="78"/>
        <v>15</v>
      </c>
      <c r="AS136" s="20">
        <f t="shared" si="79"/>
        <v>2.0419442576443587</v>
      </c>
      <c r="AT136" s="20">
        <f t="shared" si="80"/>
        <v>47.95805574235564</v>
      </c>
      <c r="AU136">
        <v>9</v>
      </c>
      <c r="AV136" s="1">
        <v>44417</v>
      </c>
      <c r="AX136" s="21" t="s">
        <v>840</v>
      </c>
      <c r="AZ136">
        <v>4</v>
      </c>
      <c r="BA136" t="s">
        <v>454</v>
      </c>
      <c r="BB136">
        <v>9</v>
      </c>
      <c r="BC136" t="s">
        <v>1177</v>
      </c>
      <c r="BD136">
        <v>304</v>
      </c>
      <c r="BE136">
        <v>2.84</v>
      </c>
      <c r="BF136">
        <v>14.1</v>
      </c>
      <c r="BN136" s="39">
        <f t="shared" si="72"/>
        <v>0</v>
      </c>
      <c r="BO136">
        <v>20</v>
      </c>
      <c r="BP136">
        <f t="shared" si="81"/>
        <v>2.84</v>
      </c>
      <c r="BQ136">
        <f t="shared" si="82"/>
        <v>14.1</v>
      </c>
      <c r="BR136">
        <f t="shared" si="83"/>
        <v>56.8</v>
      </c>
      <c r="BS136">
        <v>532</v>
      </c>
      <c r="BT136" t="s">
        <v>505</v>
      </c>
      <c r="BU136" t="s">
        <v>1178</v>
      </c>
      <c r="BV136" t="s">
        <v>503</v>
      </c>
      <c r="BY136">
        <f>_xlfn.IFNA(VLOOKUP(C136,'Sent to psoma'!B:I,7,FALSE),0)</f>
        <v>5</v>
      </c>
      <c r="BZ136">
        <f t="shared" si="84"/>
        <v>15</v>
      </c>
      <c r="CA136">
        <f t="shared" si="85"/>
        <v>42.599999999999994</v>
      </c>
    </row>
    <row r="137" spans="1:79" x14ac:dyDescent="0.2">
      <c r="A137">
        <v>1112</v>
      </c>
      <c r="B137" t="s">
        <v>2</v>
      </c>
      <c r="C137" t="s">
        <v>749</v>
      </c>
      <c r="D137" t="s">
        <v>137</v>
      </c>
      <c r="E137">
        <v>93</v>
      </c>
      <c r="F137" s="1">
        <v>43622</v>
      </c>
      <c r="G137" s="1">
        <v>43622</v>
      </c>
      <c r="H137">
        <v>0.96</v>
      </c>
      <c r="I137" t="s">
        <v>6</v>
      </c>
      <c r="J137" t="str">
        <f>VLOOKUP(E137,[1]Tabelle1!$B:$G,5,FALSE)</f>
        <v>G12D</v>
      </c>
      <c r="K137" t="s">
        <v>1838</v>
      </c>
      <c r="L137">
        <v>629.88062003672303</v>
      </c>
      <c r="M137" t="s">
        <v>23</v>
      </c>
      <c r="N137">
        <v>5</v>
      </c>
      <c r="O137">
        <f>VLOOKUP(subset1!$D126,samples!$D$2:$R$870,4,FALSE)</f>
        <v>4</v>
      </c>
      <c r="P137" t="str">
        <f>VLOOKUP(subset1!$D126,samples!$D$2:$R$870,7,FALSE)</f>
        <v>C1,2,3</v>
      </c>
      <c r="Q137">
        <f t="shared" si="73"/>
        <v>0</v>
      </c>
      <c r="R137" t="s">
        <v>749</v>
      </c>
      <c r="S137">
        <f>VLOOKUP(subset1!$D126,samples!$D$2:$ZZ$870,16,FALSE)</f>
        <v>0</v>
      </c>
      <c r="T137" t="s">
        <v>297</v>
      </c>
      <c r="V137" s="1">
        <v>44270</v>
      </c>
      <c r="W137" t="s">
        <v>454</v>
      </c>
      <c r="X137">
        <v>533</v>
      </c>
      <c r="Y137">
        <v>4.3</v>
      </c>
      <c r="Z137">
        <f t="shared" si="74"/>
        <v>0.70000000000000018</v>
      </c>
      <c r="AA137" t="s">
        <v>523</v>
      </c>
      <c r="AB137" s="2">
        <v>153</v>
      </c>
      <c r="AC137" s="2">
        <v>631.16999999999996</v>
      </c>
      <c r="AD137" s="2">
        <v>295</v>
      </c>
      <c r="AE137" s="2">
        <v>62.57</v>
      </c>
      <c r="AF137" s="2">
        <v>521</v>
      </c>
      <c r="AG137" s="2">
        <v>10.029999999999999</v>
      </c>
      <c r="AI137" s="2">
        <v>50</v>
      </c>
      <c r="AJ137" s="46">
        <f t="shared" si="75"/>
        <v>703.77</v>
      </c>
      <c r="AK137" s="46">
        <f t="shared" si="76"/>
        <v>35.188499999999998</v>
      </c>
      <c r="AL137" s="26">
        <f t="shared" si="77"/>
        <v>8.1833720930232552</v>
      </c>
      <c r="AM137">
        <v>532</v>
      </c>
      <c r="AN137" t="s">
        <v>505</v>
      </c>
      <c r="AO137" t="s">
        <v>478</v>
      </c>
      <c r="AP137" t="s">
        <v>265</v>
      </c>
      <c r="AR137" s="20">
        <f t="shared" si="78"/>
        <v>15</v>
      </c>
      <c r="AS137" s="20">
        <f t="shared" si="79"/>
        <v>21.313781491112156</v>
      </c>
      <c r="AT137" s="20">
        <f t="shared" si="80"/>
        <v>28.686218508887844</v>
      </c>
      <c r="AU137">
        <v>9</v>
      </c>
      <c r="AV137" s="1">
        <v>44417</v>
      </c>
      <c r="AX137" s="21" t="s">
        <v>541</v>
      </c>
      <c r="AZ137">
        <v>4</v>
      </c>
      <c r="BA137" t="s">
        <v>454</v>
      </c>
      <c r="BB137">
        <v>9</v>
      </c>
      <c r="BC137" t="s">
        <v>1181</v>
      </c>
      <c r="BD137">
        <v>309</v>
      </c>
      <c r="BE137">
        <v>2.19</v>
      </c>
      <c r="BF137">
        <v>10.7</v>
      </c>
      <c r="BN137" s="39">
        <f t="shared" si="72"/>
        <v>0</v>
      </c>
      <c r="BO137">
        <v>20</v>
      </c>
      <c r="BP137">
        <f t="shared" si="81"/>
        <v>2.19</v>
      </c>
      <c r="BQ137">
        <f t="shared" si="82"/>
        <v>10.7</v>
      </c>
      <c r="BR137">
        <f t="shared" si="83"/>
        <v>43.8</v>
      </c>
      <c r="BS137">
        <v>532</v>
      </c>
      <c r="BT137" t="s">
        <v>505</v>
      </c>
      <c r="BU137" t="s">
        <v>1178</v>
      </c>
      <c r="BV137" t="s">
        <v>504</v>
      </c>
      <c r="BY137">
        <f>_xlfn.IFNA(VLOOKUP(C137,'Sent to psoma'!B:I,7,FALSE),0)</f>
        <v>5</v>
      </c>
      <c r="BZ137">
        <f t="shared" si="84"/>
        <v>15</v>
      </c>
      <c r="CA137">
        <f t="shared" si="85"/>
        <v>32.85</v>
      </c>
    </row>
    <row r="138" spans="1:79" x14ac:dyDescent="0.2">
      <c r="A138">
        <v>1112</v>
      </c>
      <c r="B138" t="s">
        <v>8</v>
      </c>
      <c r="C138" t="s">
        <v>750</v>
      </c>
      <c r="D138" t="s">
        <v>138</v>
      </c>
      <c r="E138">
        <v>93</v>
      </c>
      <c r="F138" s="1">
        <v>43655</v>
      </c>
      <c r="G138" s="1">
        <v>43622</v>
      </c>
      <c r="H138">
        <v>0.96</v>
      </c>
      <c r="I138" t="s">
        <v>6</v>
      </c>
      <c r="J138" t="str">
        <f>VLOOKUP(E138,[1]Tabelle1!$B:$G,5,FALSE)</f>
        <v>G12D</v>
      </c>
      <c r="K138" t="s">
        <v>1838</v>
      </c>
      <c r="L138">
        <v>629.88062003672303</v>
      </c>
      <c r="M138" t="s">
        <v>23</v>
      </c>
      <c r="N138">
        <v>5</v>
      </c>
      <c r="O138">
        <f>VLOOKUP(subset1!$D127,samples!$D$2:$R$870,4,FALSE)</f>
        <v>9</v>
      </c>
      <c r="P138" t="str">
        <f>VLOOKUP(subset1!$D127,samples!$D$2:$R$870,7,FALSE)</f>
        <v>G4,5,6</v>
      </c>
      <c r="Q138">
        <f t="shared" si="73"/>
        <v>33</v>
      </c>
      <c r="R138" t="s">
        <v>750</v>
      </c>
      <c r="S138">
        <f>VLOOKUP(subset1!$D127,samples!$D$2:$ZZ$870,16,FALSE)</f>
        <v>0</v>
      </c>
      <c r="T138" t="s">
        <v>297</v>
      </c>
      <c r="V138" s="1">
        <v>44270</v>
      </c>
      <c r="W138" t="s">
        <v>454</v>
      </c>
      <c r="X138">
        <v>533</v>
      </c>
      <c r="Y138">
        <v>4.3</v>
      </c>
      <c r="Z138">
        <f t="shared" si="74"/>
        <v>0.70000000000000018</v>
      </c>
      <c r="AA138" t="s">
        <v>523</v>
      </c>
      <c r="AB138" s="2">
        <v>152</v>
      </c>
      <c r="AC138" s="2">
        <v>1549.19</v>
      </c>
      <c r="AD138" s="2">
        <v>295</v>
      </c>
      <c r="AE138" s="2">
        <v>71.010000000000005</v>
      </c>
      <c r="AI138" s="2">
        <v>50</v>
      </c>
      <c r="AJ138" s="46">
        <f t="shared" si="75"/>
        <v>1620.2</v>
      </c>
      <c r="AK138" s="46">
        <f t="shared" si="76"/>
        <v>81.010000000000005</v>
      </c>
      <c r="AL138" s="26">
        <f t="shared" si="77"/>
        <v>18.839534883720933</v>
      </c>
      <c r="AM138">
        <v>532</v>
      </c>
      <c r="AN138" t="s">
        <v>505</v>
      </c>
      <c r="AO138" t="s">
        <v>478</v>
      </c>
      <c r="AP138" t="s">
        <v>266</v>
      </c>
      <c r="AR138" s="20">
        <f t="shared" si="78"/>
        <v>15</v>
      </c>
      <c r="AS138" s="20">
        <f t="shared" si="79"/>
        <v>9.2581162819405005</v>
      </c>
      <c r="AT138" s="20">
        <f t="shared" si="80"/>
        <v>40.741883718059498</v>
      </c>
      <c r="AU138">
        <v>9</v>
      </c>
      <c r="AV138" s="1">
        <v>44417</v>
      </c>
      <c r="AX138" s="21" t="s">
        <v>841</v>
      </c>
      <c r="AZ138">
        <v>4</v>
      </c>
      <c r="BA138" t="s">
        <v>454</v>
      </c>
      <c r="BB138">
        <v>9</v>
      </c>
      <c r="BC138" t="s">
        <v>1177</v>
      </c>
      <c r="BD138">
        <v>299</v>
      </c>
      <c r="BE138">
        <v>1.93</v>
      </c>
      <c r="BF138">
        <v>9.8000000000000007</v>
      </c>
      <c r="BN138" s="39">
        <f t="shared" si="72"/>
        <v>0</v>
      </c>
      <c r="BO138">
        <v>20</v>
      </c>
      <c r="BP138">
        <f t="shared" si="81"/>
        <v>1.93</v>
      </c>
      <c r="BQ138">
        <f t="shared" si="82"/>
        <v>9.8000000000000007</v>
      </c>
      <c r="BR138">
        <f t="shared" si="83"/>
        <v>38.6</v>
      </c>
      <c r="BS138">
        <v>532</v>
      </c>
      <c r="BT138" t="s">
        <v>505</v>
      </c>
      <c r="BU138" t="s">
        <v>1178</v>
      </c>
      <c r="BV138" t="s">
        <v>9</v>
      </c>
      <c r="BY138">
        <f>_xlfn.IFNA(VLOOKUP(C138,'Sent to psoma'!B:I,7,FALSE),0)</f>
        <v>10</v>
      </c>
      <c r="BZ138">
        <f t="shared" si="84"/>
        <v>10</v>
      </c>
      <c r="CA138">
        <f t="shared" si="85"/>
        <v>19.3</v>
      </c>
    </row>
    <row r="139" spans="1:79" x14ac:dyDescent="0.2">
      <c r="A139">
        <v>1112</v>
      </c>
      <c r="B139" t="s">
        <v>9</v>
      </c>
      <c r="C139" t="s">
        <v>751</v>
      </c>
      <c r="D139" t="s">
        <v>139</v>
      </c>
      <c r="E139">
        <v>93</v>
      </c>
      <c r="F139" s="1">
        <v>43684</v>
      </c>
      <c r="G139" s="1">
        <v>43622</v>
      </c>
      <c r="H139">
        <v>0.96</v>
      </c>
      <c r="I139" t="s">
        <v>6</v>
      </c>
      <c r="J139" t="str">
        <f>VLOOKUP(E139,[1]Tabelle1!$B:$G,5,FALSE)</f>
        <v>G12D</v>
      </c>
      <c r="K139" t="s">
        <v>1838</v>
      </c>
      <c r="L139">
        <v>629.88062003672303</v>
      </c>
      <c r="M139" t="s">
        <v>23</v>
      </c>
      <c r="N139">
        <v>5</v>
      </c>
      <c r="O139">
        <f>VLOOKUP(subset1!$D128,samples!$D$2:$R$870,4,FALSE)</f>
        <v>13</v>
      </c>
      <c r="P139" t="str">
        <f>VLOOKUP(subset1!$D128,samples!$D$2:$R$870,7,FALSE)</f>
        <v>H7,8,9</v>
      </c>
      <c r="Q139">
        <f t="shared" si="73"/>
        <v>62</v>
      </c>
      <c r="R139" t="s">
        <v>751</v>
      </c>
      <c r="S139">
        <f>VLOOKUP(subset1!$D128,samples!$D$2:$ZZ$870,16,FALSE)</f>
        <v>0</v>
      </c>
      <c r="T139" t="s">
        <v>297</v>
      </c>
      <c r="V139" s="1">
        <v>44270</v>
      </c>
      <c r="W139" t="s">
        <v>454</v>
      </c>
      <c r="X139">
        <v>533</v>
      </c>
      <c r="Y139">
        <v>4.7</v>
      </c>
      <c r="Z139">
        <f t="shared" si="74"/>
        <v>0.29999999999999982</v>
      </c>
      <c r="AA139" t="s">
        <v>523</v>
      </c>
      <c r="AB139" s="2">
        <v>147</v>
      </c>
      <c r="AC139" s="2">
        <v>5491.13</v>
      </c>
      <c r="AD139" s="2">
        <v>279</v>
      </c>
      <c r="AE139" s="2">
        <v>156.72999999999999</v>
      </c>
      <c r="AF139" s="2">
        <v>397</v>
      </c>
      <c r="AG139" s="2">
        <v>29.72</v>
      </c>
      <c r="AI139" s="2">
        <v>50</v>
      </c>
      <c r="AJ139" s="46">
        <f t="shared" si="75"/>
        <v>5677.58</v>
      </c>
      <c r="AK139" s="46">
        <f t="shared" si="76"/>
        <v>283.87900000000002</v>
      </c>
      <c r="AL139" s="26">
        <f t="shared" si="77"/>
        <v>60.399787234042556</v>
      </c>
      <c r="AM139">
        <v>532</v>
      </c>
      <c r="AN139" t="s">
        <v>505</v>
      </c>
      <c r="AO139" t="s">
        <v>478</v>
      </c>
      <c r="AP139" t="s">
        <v>267</v>
      </c>
      <c r="AR139" s="20">
        <f t="shared" si="78"/>
        <v>15</v>
      </c>
      <c r="AS139" s="20">
        <f t="shared" si="79"/>
        <v>2.6419706987836364</v>
      </c>
      <c r="AT139" s="20">
        <f t="shared" si="80"/>
        <v>47.358029301216362</v>
      </c>
      <c r="AU139">
        <v>9</v>
      </c>
      <c r="AV139" s="1">
        <v>44417</v>
      </c>
      <c r="AX139" s="21" t="s">
        <v>842</v>
      </c>
      <c r="AZ139">
        <v>4</v>
      </c>
      <c r="BA139" t="s">
        <v>454</v>
      </c>
      <c r="BB139">
        <v>9</v>
      </c>
      <c r="BC139" t="s">
        <v>1177</v>
      </c>
      <c r="BD139">
        <v>302</v>
      </c>
      <c r="BE139">
        <v>3.28</v>
      </c>
      <c r="BF139">
        <v>16.5</v>
      </c>
      <c r="BN139" s="39">
        <f t="shared" si="72"/>
        <v>0</v>
      </c>
      <c r="BO139">
        <v>20</v>
      </c>
      <c r="BP139">
        <f t="shared" si="81"/>
        <v>3.28</v>
      </c>
      <c r="BQ139">
        <f t="shared" si="82"/>
        <v>16.5</v>
      </c>
      <c r="BR139">
        <f t="shared" si="83"/>
        <v>65.599999999999994</v>
      </c>
      <c r="BS139">
        <v>532</v>
      </c>
      <c r="BT139" t="s">
        <v>505</v>
      </c>
      <c r="BU139" t="s">
        <v>1178</v>
      </c>
      <c r="BV139" t="s">
        <v>10</v>
      </c>
      <c r="BY139">
        <f>_xlfn.IFNA(VLOOKUP(C139,'Sent to psoma'!B:I,7,FALSE),0)</f>
        <v>5</v>
      </c>
      <c r="BZ139">
        <f t="shared" si="84"/>
        <v>15</v>
      </c>
      <c r="CA139">
        <f t="shared" si="85"/>
        <v>49.199999999999996</v>
      </c>
    </row>
    <row r="140" spans="1:79" x14ac:dyDescent="0.2">
      <c r="A140">
        <v>1112</v>
      </c>
      <c r="B140" t="s">
        <v>10</v>
      </c>
      <c r="C140" t="s">
        <v>752</v>
      </c>
      <c r="D140" t="s">
        <v>140</v>
      </c>
      <c r="E140">
        <v>93</v>
      </c>
      <c r="F140" s="1">
        <v>43740</v>
      </c>
      <c r="G140" s="1">
        <v>43622</v>
      </c>
      <c r="H140">
        <v>0.96</v>
      </c>
      <c r="I140" t="s">
        <v>6</v>
      </c>
      <c r="J140" t="str">
        <f>VLOOKUP(E140,[1]Tabelle1!$B:$G,5,FALSE)</f>
        <v>G12D</v>
      </c>
      <c r="K140" t="s">
        <v>1838</v>
      </c>
      <c r="L140">
        <v>629.88062003672303</v>
      </c>
      <c r="M140" t="s">
        <v>23</v>
      </c>
      <c r="N140">
        <v>5</v>
      </c>
      <c r="O140" t="e">
        <f>VLOOKUP(subset1!$D129,samples!$D$2:$R$870,4,FALSE)</f>
        <v>#N/A</v>
      </c>
      <c r="P140" t="e">
        <f>VLOOKUP(subset1!$D129,samples!$D$2:$R$870,7,FALSE)</f>
        <v>#N/A</v>
      </c>
      <c r="Q140">
        <f t="shared" si="73"/>
        <v>118</v>
      </c>
      <c r="R140" t="s">
        <v>752</v>
      </c>
      <c r="S140" t="e">
        <f>VLOOKUP(subset1!$D129,samples!$D$2:$ZZ$870,16,FALSE)</f>
        <v>#N/A</v>
      </c>
      <c r="T140" t="s">
        <v>297</v>
      </c>
      <c r="V140" s="1">
        <v>44270</v>
      </c>
      <c r="W140" t="s">
        <v>454</v>
      </c>
      <c r="X140">
        <v>533</v>
      </c>
      <c r="Y140">
        <v>4.5</v>
      </c>
      <c r="Z140">
        <f t="shared" si="74"/>
        <v>0.5</v>
      </c>
      <c r="AA140" t="s">
        <v>523</v>
      </c>
      <c r="AB140" s="2">
        <v>159</v>
      </c>
      <c r="AC140" s="2">
        <v>3768.7</v>
      </c>
      <c r="AD140" s="2">
        <v>309</v>
      </c>
      <c r="AE140" s="2">
        <v>114.6</v>
      </c>
      <c r="AF140" s="2">
        <v>473</v>
      </c>
      <c r="AG140" s="2">
        <v>39.65</v>
      </c>
      <c r="AI140" s="2">
        <v>50</v>
      </c>
      <c r="AJ140" s="46">
        <f t="shared" si="75"/>
        <v>3922.95</v>
      </c>
      <c r="AK140" s="46">
        <f t="shared" si="76"/>
        <v>196.14750000000001</v>
      </c>
      <c r="AL140" s="26">
        <f t="shared" si="77"/>
        <v>43.588333333333338</v>
      </c>
      <c r="AM140">
        <v>532</v>
      </c>
      <c r="AN140" t="s">
        <v>505</v>
      </c>
      <c r="AO140" t="s">
        <v>478</v>
      </c>
      <c r="AP140" t="s">
        <v>480</v>
      </c>
      <c r="AR140" s="20">
        <f t="shared" si="78"/>
        <v>15</v>
      </c>
      <c r="AS140" s="20">
        <f t="shared" si="79"/>
        <v>3.8236531181891178</v>
      </c>
      <c r="AT140" s="20">
        <f t="shared" si="80"/>
        <v>46.176346881810879</v>
      </c>
      <c r="AU140">
        <v>9</v>
      </c>
      <c r="AV140" s="1">
        <v>44417</v>
      </c>
      <c r="AX140" s="21" t="s">
        <v>843</v>
      </c>
      <c r="AZ140">
        <v>4</v>
      </c>
      <c r="BA140" t="s">
        <v>454</v>
      </c>
      <c r="BB140">
        <v>9</v>
      </c>
      <c r="BC140" t="s">
        <v>1177</v>
      </c>
      <c r="BD140">
        <v>299</v>
      </c>
      <c r="BE140">
        <v>4.4400000000000004</v>
      </c>
      <c r="BF140">
        <v>22.5</v>
      </c>
      <c r="BN140" s="39">
        <f t="shared" si="72"/>
        <v>0</v>
      </c>
      <c r="BO140">
        <v>20</v>
      </c>
      <c r="BP140">
        <f t="shared" si="81"/>
        <v>4.4400000000000004</v>
      </c>
      <c r="BQ140">
        <f t="shared" si="82"/>
        <v>22.5</v>
      </c>
      <c r="BR140">
        <f t="shared" si="83"/>
        <v>88.800000000000011</v>
      </c>
      <c r="BS140">
        <v>532</v>
      </c>
      <c r="BT140" t="s">
        <v>505</v>
      </c>
      <c r="BU140" t="s">
        <v>1178</v>
      </c>
      <c r="BV140" t="s">
        <v>11</v>
      </c>
      <c r="BY140">
        <f>_xlfn.IFNA(VLOOKUP(C140,'Sent to psoma'!B:I,7,FALSE),0)</f>
        <v>5</v>
      </c>
      <c r="BZ140">
        <f t="shared" si="84"/>
        <v>15</v>
      </c>
      <c r="CA140">
        <f t="shared" si="85"/>
        <v>66.600000000000009</v>
      </c>
    </row>
    <row r="141" spans="1:79" x14ac:dyDescent="0.2">
      <c r="A141">
        <v>1112</v>
      </c>
      <c r="B141" t="s">
        <v>11</v>
      </c>
      <c r="C141" t="s">
        <v>753</v>
      </c>
      <c r="D141" t="s">
        <v>141</v>
      </c>
      <c r="E141">
        <v>93</v>
      </c>
      <c r="F141" s="1">
        <v>43795</v>
      </c>
      <c r="G141" s="1">
        <v>43622</v>
      </c>
      <c r="H141">
        <v>0.96</v>
      </c>
      <c r="I141" t="s">
        <v>6</v>
      </c>
      <c r="J141" t="str">
        <f>VLOOKUP(E141,[1]Tabelle1!$B:$G,5,FALSE)</f>
        <v>G12D</v>
      </c>
      <c r="K141" t="s">
        <v>1838</v>
      </c>
      <c r="L141">
        <v>629.88062003672303</v>
      </c>
      <c r="M141" t="s">
        <v>23</v>
      </c>
      <c r="N141">
        <v>5</v>
      </c>
      <c r="O141">
        <f>VLOOKUP(subset1!$D130,samples!$D$2:$R$870,4,FALSE)</f>
        <v>3</v>
      </c>
      <c r="P141" t="str">
        <f>VLOOKUP(subset1!$D130,samples!$D$2:$R$870,7,FALSE)</f>
        <v>C4,5,6</v>
      </c>
      <c r="Q141">
        <f t="shared" si="73"/>
        <v>173</v>
      </c>
      <c r="R141" t="s">
        <v>753</v>
      </c>
      <c r="S141">
        <f>VLOOKUP(subset1!$D130,samples!$D$2:$ZZ$870,16,FALSE)</f>
        <v>0</v>
      </c>
      <c r="T141" t="s">
        <v>297</v>
      </c>
      <c r="V141" s="1">
        <v>44270</v>
      </c>
      <c r="W141" t="s">
        <v>454</v>
      </c>
      <c r="X141">
        <v>533</v>
      </c>
      <c r="Y141">
        <v>3.5</v>
      </c>
      <c r="Z141">
        <f t="shared" si="74"/>
        <v>0.5</v>
      </c>
      <c r="AA141" t="s">
        <v>523</v>
      </c>
      <c r="AB141" s="2">
        <v>148</v>
      </c>
      <c r="AC141" s="2">
        <v>5170.17</v>
      </c>
      <c r="AD141" s="2">
        <v>290</v>
      </c>
      <c r="AE141" s="2">
        <v>142.30000000000001</v>
      </c>
      <c r="AF141" s="2">
        <v>429</v>
      </c>
      <c r="AG141" s="2">
        <v>10.23</v>
      </c>
      <c r="AI141" s="2">
        <v>50</v>
      </c>
      <c r="AJ141" s="46">
        <f t="shared" si="75"/>
        <v>5322.7</v>
      </c>
      <c r="AK141" s="46">
        <f t="shared" si="76"/>
        <v>266.13499999999999</v>
      </c>
      <c r="AL141" s="26">
        <f t="shared" si="77"/>
        <v>76.03857142857143</v>
      </c>
      <c r="AM141">
        <v>532</v>
      </c>
      <c r="AN141" t="s">
        <v>505</v>
      </c>
      <c r="AO141" t="s">
        <v>478</v>
      </c>
      <c r="AP141" t="s">
        <v>481</v>
      </c>
      <c r="AR141" s="20">
        <f t="shared" si="78"/>
        <v>15</v>
      </c>
      <c r="AS141" s="20">
        <f t="shared" si="79"/>
        <v>2.8181186240066136</v>
      </c>
      <c r="AT141" s="20">
        <f t="shared" si="80"/>
        <v>47.181881375993385</v>
      </c>
      <c r="AU141">
        <v>9</v>
      </c>
      <c r="AV141" s="1">
        <v>44417</v>
      </c>
      <c r="AX141" s="21" t="s">
        <v>844</v>
      </c>
      <c r="AZ141">
        <v>4</v>
      </c>
      <c r="BA141" t="s">
        <v>454</v>
      </c>
      <c r="BB141">
        <v>9</v>
      </c>
      <c r="BC141" t="s">
        <v>1177</v>
      </c>
      <c r="BD141">
        <v>292</v>
      </c>
      <c r="BE141">
        <v>1.75</v>
      </c>
      <c r="BF141">
        <v>9.1</v>
      </c>
      <c r="BN141" s="39">
        <f t="shared" si="72"/>
        <v>0</v>
      </c>
      <c r="BO141">
        <v>20</v>
      </c>
      <c r="BP141">
        <f t="shared" si="81"/>
        <v>1.75</v>
      </c>
      <c r="BQ141">
        <f t="shared" si="82"/>
        <v>9.1</v>
      </c>
      <c r="BR141">
        <f t="shared" si="83"/>
        <v>35</v>
      </c>
      <c r="BS141">
        <v>532</v>
      </c>
      <c r="BT141" t="s">
        <v>505</v>
      </c>
      <c r="BU141" t="s">
        <v>1178</v>
      </c>
      <c r="BV141" t="s">
        <v>12</v>
      </c>
      <c r="BY141">
        <f>_xlfn.IFNA(VLOOKUP(C141,'Sent to psoma'!B:I,7,FALSE),0)</f>
        <v>10</v>
      </c>
      <c r="BZ141">
        <f t="shared" si="84"/>
        <v>10</v>
      </c>
      <c r="CA141">
        <f t="shared" si="85"/>
        <v>17.5</v>
      </c>
    </row>
    <row r="142" spans="1:79" x14ac:dyDescent="0.2">
      <c r="A142">
        <v>1272</v>
      </c>
      <c r="B142" t="s">
        <v>2</v>
      </c>
      <c r="C142" t="s">
        <v>325</v>
      </c>
      <c r="D142" t="s">
        <v>223</v>
      </c>
      <c r="E142">
        <v>123</v>
      </c>
      <c r="F142" s="1">
        <v>44013</v>
      </c>
      <c r="G142" s="1">
        <v>44013</v>
      </c>
      <c r="H142">
        <v>39.6</v>
      </c>
      <c r="I142" t="s">
        <v>22</v>
      </c>
      <c r="J142" t="str">
        <f>VLOOKUP(E142,[1]Tabelle1!$B:$G,5,FALSE)</f>
        <v>G12V</v>
      </c>
      <c r="K142" t="s">
        <v>1838</v>
      </c>
      <c r="L142">
        <v>238.880620036724</v>
      </c>
      <c r="M142" t="s">
        <v>25</v>
      </c>
      <c r="N142">
        <v>3</v>
      </c>
      <c r="O142">
        <f>VLOOKUP(subset1!$D224,samples!$D$2:$R$870,4,FALSE)</f>
        <v>4</v>
      </c>
      <c r="P142" t="str">
        <f>VLOOKUP(subset1!$D224,samples!$D$2:$R$870,7,FALSE)</f>
        <v>C1,2,3</v>
      </c>
      <c r="Q142">
        <f t="shared" si="73"/>
        <v>0</v>
      </c>
      <c r="R142" t="s">
        <v>325</v>
      </c>
      <c r="S142">
        <f>VLOOKUP(subset1!$D224,samples!$D$2:$ZZ$870,16,FALSE)</f>
        <v>0</v>
      </c>
      <c r="T142" t="s">
        <v>297</v>
      </c>
      <c r="V142" s="1">
        <v>44285</v>
      </c>
      <c r="W142" t="s">
        <v>454</v>
      </c>
      <c r="X142">
        <v>533</v>
      </c>
      <c r="Y142">
        <v>5</v>
      </c>
      <c r="Z142">
        <f t="shared" si="74"/>
        <v>0</v>
      </c>
      <c r="AA142" t="s">
        <v>532</v>
      </c>
      <c r="AB142" s="2">
        <v>164</v>
      </c>
      <c r="AC142" s="2">
        <v>3177.2968144610222</v>
      </c>
      <c r="AD142" s="2">
        <v>245</v>
      </c>
      <c r="AE142" s="2">
        <v>696.5731652904534</v>
      </c>
      <c r="AF142" s="2">
        <v>340</v>
      </c>
      <c r="AG142" s="2">
        <v>180.71864406779662</v>
      </c>
      <c r="AH142" t="s">
        <v>509</v>
      </c>
      <c r="AI142" s="2">
        <v>50</v>
      </c>
      <c r="AJ142" s="46">
        <f t="shared" si="75"/>
        <v>4054.588623819272</v>
      </c>
      <c r="AK142" s="46">
        <f t="shared" si="76"/>
        <v>202.7294311909636</v>
      </c>
      <c r="AL142" s="26">
        <f t="shared" si="77"/>
        <v>40.545886238192722</v>
      </c>
      <c r="AM142">
        <v>532</v>
      </c>
      <c r="AN142" t="s">
        <v>505</v>
      </c>
      <c r="AO142" t="s">
        <v>479</v>
      </c>
      <c r="AP142" t="s">
        <v>16</v>
      </c>
      <c r="AR142" s="20">
        <f t="shared" si="78"/>
        <v>15</v>
      </c>
      <c r="AS142" s="20">
        <f t="shared" si="79"/>
        <v>3.6995121803184454</v>
      </c>
      <c r="AT142" s="20">
        <f t="shared" si="80"/>
        <v>46.300487819681557</v>
      </c>
      <c r="AU142">
        <v>9</v>
      </c>
      <c r="AV142" s="1">
        <v>44417</v>
      </c>
      <c r="AX142" s="21" t="s">
        <v>542</v>
      </c>
      <c r="AZ142">
        <v>4</v>
      </c>
      <c r="BA142" t="s">
        <v>454</v>
      </c>
      <c r="BB142">
        <v>9</v>
      </c>
      <c r="BC142" t="s">
        <v>1177</v>
      </c>
      <c r="BD142">
        <v>293</v>
      </c>
      <c r="BE142">
        <v>5.01</v>
      </c>
      <c r="BF142">
        <v>26</v>
      </c>
      <c r="BN142" s="39">
        <f t="shared" si="72"/>
        <v>0</v>
      </c>
      <c r="BO142">
        <v>20</v>
      </c>
      <c r="BP142">
        <f t="shared" si="81"/>
        <v>5.01</v>
      </c>
      <c r="BQ142">
        <f t="shared" si="82"/>
        <v>26</v>
      </c>
      <c r="BR142">
        <f t="shared" si="83"/>
        <v>100.19999999999999</v>
      </c>
      <c r="BS142">
        <v>532</v>
      </c>
      <c r="BT142" t="s">
        <v>505</v>
      </c>
      <c r="BU142" t="s">
        <v>1178</v>
      </c>
      <c r="BV142" t="s">
        <v>13</v>
      </c>
      <c r="BY142">
        <f>_xlfn.IFNA(VLOOKUP(C142,'Sent to psoma'!B:I,7,FALSE),0)</f>
        <v>5</v>
      </c>
      <c r="BZ142">
        <f t="shared" si="84"/>
        <v>15</v>
      </c>
      <c r="CA142">
        <f t="shared" si="85"/>
        <v>75.149999999999991</v>
      </c>
    </row>
    <row r="143" spans="1:79" x14ac:dyDescent="0.2">
      <c r="A143">
        <v>1272</v>
      </c>
      <c r="B143" t="s">
        <v>8</v>
      </c>
      <c r="C143" t="s">
        <v>326</v>
      </c>
      <c r="D143" t="s">
        <v>224</v>
      </c>
      <c r="E143">
        <v>123</v>
      </c>
      <c r="F143" s="1">
        <v>44067</v>
      </c>
      <c r="G143" s="1">
        <v>44013</v>
      </c>
      <c r="H143">
        <v>39.6</v>
      </c>
      <c r="I143" t="s">
        <v>22</v>
      </c>
      <c r="J143" t="str">
        <f>VLOOKUP(E143,[1]Tabelle1!$B:$G,5,FALSE)</f>
        <v>G12V</v>
      </c>
      <c r="K143" t="s">
        <v>1838</v>
      </c>
      <c r="L143">
        <v>238.880620036724</v>
      </c>
      <c r="M143" t="s">
        <v>25</v>
      </c>
      <c r="N143">
        <v>3</v>
      </c>
      <c r="O143">
        <f>VLOOKUP(subset1!$D225,samples!$D$2:$R$870,4,FALSE)</f>
        <v>9</v>
      </c>
      <c r="P143" t="str">
        <f>VLOOKUP(subset1!$D225,samples!$D$2:$R$870,7,FALSE)</f>
        <v>G4,5,6</v>
      </c>
      <c r="Q143">
        <f t="shared" si="73"/>
        <v>54</v>
      </c>
      <c r="R143" t="s">
        <v>326</v>
      </c>
      <c r="S143">
        <f>VLOOKUP(subset1!$D225,samples!$D$2:$ZZ$870,16,FALSE)</f>
        <v>0</v>
      </c>
      <c r="T143" t="s">
        <v>297</v>
      </c>
      <c r="V143" s="1">
        <v>44285</v>
      </c>
      <c r="W143" t="s">
        <v>454</v>
      </c>
      <c r="X143">
        <v>533</v>
      </c>
      <c r="Y143">
        <v>4.5</v>
      </c>
      <c r="Z143">
        <f t="shared" si="74"/>
        <v>0.5</v>
      </c>
      <c r="AA143" t="s">
        <v>532</v>
      </c>
      <c r="AB143" s="2">
        <v>138</v>
      </c>
      <c r="AC143" s="2">
        <v>1567.315539149615</v>
      </c>
      <c r="AD143" s="2">
        <v>259</v>
      </c>
      <c r="AE143" s="2">
        <v>146.76525182287892</v>
      </c>
      <c r="AF143" s="2">
        <v>364</v>
      </c>
      <c r="AG143" s="2">
        <v>30.533584431889512</v>
      </c>
      <c r="AH143" t="s">
        <v>509</v>
      </c>
      <c r="AI143" s="2">
        <v>50</v>
      </c>
      <c r="AJ143" s="46">
        <f t="shared" si="75"/>
        <v>1744.6143754043835</v>
      </c>
      <c r="AK143" s="46">
        <f t="shared" si="76"/>
        <v>87.23071877021917</v>
      </c>
      <c r="AL143" s="26">
        <f t="shared" si="77"/>
        <v>19.384604171159815</v>
      </c>
      <c r="AM143">
        <v>532</v>
      </c>
      <c r="AN143" t="s">
        <v>505</v>
      </c>
      <c r="AO143" t="s">
        <v>479</v>
      </c>
      <c r="AP143" t="s">
        <v>17</v>
      </c>
      <c r="AR143" s="20">
        <f t="shared" si="78"/>
        <v>15</v>
      </c>
      <c r="AS143" s="20">
        <f t="shared" si="79"/>
        <v>8.5978885715206577</v>
      </c>
      <c r="AT143" s="20">
        <f t="shared" si="80"/>
        <v>41.402111428479344</v>
      </c>
      <c r="AU143">
        <v>9</v>
      </c>
      <c r="AV143" s="1">
        <v>44417</v>
      </c>
      <c r="AX143" s="21" t="s">
        <v>845</v>
      </c>
      <c r="AZ143">
        <v>4</v>
      </c>
      <c r="BA143" t="s">
        <v>454</v>
      </c>
      <c r="BB143">
        <v>9</v>
      </c>
      <c r="BC143" t="s">
        <v>1177</v>
      </c>
      <c r="BD143">
        <v>292</v>
      </c>
      <c r="BE143">
        <v>4.57</v>
      </c>
      <c r="BF143">
        <v>23.7</v>
      </c>
      <c r="BN143" s="39">
        <f t="shared" si="72"/>
        <v>0</v>
      </c>
      <c r="BO143">
        <v>20</v>
      </c>
      <c r="BP143">
        <f t="shared" si="81"/>
        <v>4.57</v>
      </c>
      <c r="BQ143">
        <f t="shared" si="82"/>
        <v>23.7</v>
      </c>
      <c r="BR143">
        <f t="shared" si="83"/>
        <v>91.4</v>
      </c>
      <c r="BS143">
        <v>532</v>
      </c>
      <c r="BT143" t="s">
        <v>505</v>
      </c>
      <c r="BU143" t="s">
        <v>1178</v>
      </c>
      <c r="BV143" t="s">
        <v>14</v>
      </c>
      <c r="BY143">
        <f>_xlfn.IFNA(VLOOKUP(C143,'Sent to psoma'!B:I,7,FALSE),0)</f>
        <v>5</v>
      </c>
      <c r="BZ143">
        <f t="shared" si="84"/>
        <v>15</v>
      </c>
      <c r="CA143">
        <f t="shared" si="85"/>
        <v>68.550000000000011</v>
      </c>
    </row>
    <row r="144" spans="1:79" x14ac:dyDescent="0.2">
      <c r="A144">
        <v>1272</v>
      </c>
      <c r="B144" t="s">
        <v>9</v>
      </c>
      <c r="C144" t="s">
        <v>327</v>
      </c>
      <c r="D144" t="s">
        <v>225</v>
      </c>
      <c r="E144">
        <v>123</v>
      </c>
      <c r="F144" s="1">
        <v>44083</v>
      </c>
      <c r="G144" s="1">
        <v>44013</v>
      </c>
      <c r="H144">
        <v>39.6</v>
      </c>
      <c r="I144" t="s">
        <v>22</v>
      </c>
      <c r="J144" t="str">
        <f>VLOOKUP(E144,[1]Tabelle1!$B:$G,5,FALSE)</f>
        <v>G12V</v>
      </c>
      <c r="K144" t="s">
        <v>1838</v>
      </c>
      <c r="L144">
        <v>238.880620036724</v>
      </c>
      <c r="M144" t="s">
        <v>25</v>
      </c>
      <c r="N144">
        <v>3</v>
      </c>
      <c r="O144">
        <f>VLOOKUP(subset1!$D226,samples!$D$2:$R$870,4,FALSE)</f>
        <v>13</v>
      </c>
      <c r="P144" t="str">
        <f>VLOOKUP(subset1!$D226,samples!$D$2:$R$870,7,FALSE)</f>
        <v>H7,8,9</v>
      </c>
      <c r="Q144">
        <f t="shared" si="73"/>
        <v>70</v>
      </c>
      <c r="R144" t="s">
        <v>327</v>
      </c>
      <c r="S144">
        <f>VLOOKUP(subset1!$D226,samples!$D$2:$ZZ$870,16,FALSE)</f>
        <v>0</v>
      </c>
      <c r="T144" t="s">
        <v>297</v>
      </c>
      <c r="V144" s="1">
        <v>44285</v>
      </c>
      <c r="W144" t="s">
        <v>454</v>
      </c>
      <c r="X144">
        <v>533</v>
      </c>
      <c r="Y144">
        <v>5</v>
      </c>
      <c r="Z144">
        <f t="shared" si="74"/>
        <v>0</v>
      </c>
      <c r="AA144" t="s">
        <v>532</v>
      </c>
      <c r="AB144" s="2">
        <v>152</v>
      </c>
      <c r="AC144" s="2">
        <v>1143.3673688972797</v>
      </c>
      <c r="AD144" s="2">
        <v>280</v>
      </c>
      <c r="AE144" s="2">
        <v>433.86219415069127</v>
      </c>
      <c r="AF144" s="2">
        <v>399</v>
      </c>
      <c r="AG144" s="2">
        <v>302.29641347562256</v>
      </c>
      <c r="AH144" t="s">
        <v>509</v>
      </c>
      <c r="AI144" s="2">
        <v>50</v>
      </c>
      <c r="AJ144" s="46">
        <f t="shared" si="75"/>
        <v>1879.5259765235935</v>
      </c>
      <c r="AK144" s="46">
        <f t="shared" si="76"/>
        <v>93.976298826179672</v>
      </c>
      <c r="AL144" s="26">
        <f t="shared" si="77"/>
        <v>18.795259765235933</v>
      </c>
      <c r="AM144">
        <v>532</v>
      </c>
      <c r="AN144" t="s">
        <v>505</v>
      </c>
      <c r="AO144" t="s">
        <v>479</v>
      </c>
      <c r="AP144" t="s">
        <v>18</v>
      </c>
      <c r="AR144" s="20">
        <f t="shared" si="78"/>
        <v>15</v>
      </c>
      <c r="AS144" s="20">
        <f t="shared" si="79"/>
        <v>7.9807356681200456</v>
      </c>
      <c r="AT144" s="20">
        <f t="shared" si="80"/>
        <v>42.019264331879953</v>
      </c>
      <c r="AU144">
        <v>9</v>
      </c>
      <c r="AV144" s="1">
        <v>44417</v>
      </c>
      <c r="AX144" s="21" t="s">
        <v>846</v>
      </c>
      <c r="AZ144">
        <v>4</v>
      </c>
      <c r="BA144" t="s">
        <v>454</v>
      </c>
      <c r="BB144">
        <v>9</v>
      </c>
      <c r="BC144" t="s">
        <v>1177</v>
      </c>
      <c r="BD144">
        <v>289</v>
      </c>
      <c r="BE144">
        <v>2.58</v>
      </c>
      <c r="BF144">
        <v>13.5</v>
      </c>
      <c r="BN144" s="39">
        <f t="shared" si="72"/>
        <v>0</v>
      </c>
      <c r="BO144">
        <v>20</v>
      </c>
      <c r="BP144">
        <f t="shared" si="81"/>
        <v>2.58</v>
      </c>
      <c r="BQ144">
        <f t="shared" si="82"/>
        <v>13.5</v>
      </c>
      <c r="BR144">
        <f t="shared" si="83"/>
        <v>51.6</v>
      </c>
      <c r="BS144">
        <v>532</v>
      </c>
      <c r="BT144" t="s">
        <v>505</v>
      </c>
      <c r="BU144" t="s">
        <v>1178</v>
      </c>
      <c r="BV144" t="s">
        <v>15</v>
      </c>
      <c r="BY144">
        <f>_xlfn.IFNA(VLOOKUP(C144,'Sent to psoma'!B:I,7,FALSE),0)</f>
        <v>5</v>
      </c>
      <c r="BZ144">
        <f t="shared" si="84"/>
        <v>15</v>
      </c>
      <c r="CA144">
        <f t="shared" si="85"/>
        <v>38.700000000000003</v>
      </c>
    </row>
    <row r="145" spans="1:79" hidden="1" x14ac:dyDescent="0.2">
      <c r="C145" t="s">
        <v>559</v>
      </c>
      <c r="D145" t="s">
        <v>550</v>
      </c>
      <c r="J145" t="e">
        <f>VLOOKUP(E145,[1]Tabelle1!$B:$G,5,FALSE)</f>
        <v>#N/A</v>
      </c>
      <c r="V145" s="22">
        <v>43403</v>
      </c>
      <c r="W145" s="47" t="s">
        <v>551</v>
      </c>
      <c r="AA145" s="47" t="s">
        <v>561</v>
      </c>
      <c r="AB145" s="23">
        <v>157</v>
      </c>
      <c r="AC145" s="38">
        <v>33.880000000000003</v>
      </c>
      <c r="AI145" s="40">
        <v>50</v>
      </c>
      <c r="AJ145" s="38">
        <f>AC145</f>
        <v>33.880000000000003</v>
      </c>
      <c r="AK145" s="38">
        <f>AJ145*AI145</f>
        <v>1694.0000000000002</v>
      </c>
      <c r="AL145" s="38"/>
      <c r="AM145" s="40">
        <v>531</v>
      </c>
      <c r="AN145" s="40">
        <v>-20</v>
      </c>
      <c r="AO145" t="s">
        <v>562</v>
      </c>
      <c r="AP145" t="s">
        <v>563</v>
      </c>
      <c r="AR145" s="27">
        <v>34</v>
      </c>
      <c r="AS145" s="26">
        <f>AI145/AK145*AR145</f>
        <v>1.0035419126328216</v>
      </c>
      <c r="AT145" s="26">
        <f t="shared" si="80"/>
        <v>48.996458087367181</v>
      </c>
      <c r="AU145">
        <v>9</v>
      </c>
      <c r="AV145" s="1">
        <v>44417</v>
      </c>
      <c r="AX145" s="21" t="s">
        <v>847</v>
      </c>
      <c r="AZ145">
        <v>4</v>
      </c>
      <c r="BA145" t="s">
        <v>454</v>
      </c>
      <c r="BB145">
        <v>9</v>
      </c>
      <c r="BC145" t="s">
        <v>1181</v>
      </c>
      <c r="BD145">
        <v>291</v>
      </c>
      <c r="BE145">
        <v>0.85</v>
      </c>
      <c r="BF145">
        <v>4.4000000000000004</v>
      </c>
      <c r="BM145">
        <v>6</v>
      </c>
      <c r="BN145" s="39">
        <f t="shared" si="72"/>
        <v>1.3636363636363635</v>
      </c>
      <c r="BO145">
        <v>20</v>
      </c>
      <c r="BP145">
        <f t="shared" si="81"/>
        <v>0.85</v>
      </c>
      <c r="BQ145">
        <f t="shared" si="82"/>
        <v>4.4000000000000004</v>
      </c>
      <c r="BR145">
        <f t="shared" si="83"/>
        <v>17</v>
      </c>
      <c r="BS145">
        <v>532</v>
      </c>
      <c r="BT145" t="s">
        <v>505</v>
      </c>
      <c r="BU145" t="s">
        <v>1178</v>
      </c>
      <c r="BV145" t="s">
        <v>16</v>
      </c>
      <c r="BY145">
        <f>_xlfn.IFNA(VLOOKUP(C145,'Sent to psoma'!B:I,7,FALSE),0)</f>
        <v>10</v>
      </c>
      <c r="BZ145">
        <f t="shared" si="84"/>
        <v>10</v>
      </c>
      <c r="CA145">
        <f t="shared" si="85"/>
        <v>8.5</v>
      </c>
    </row>
    <row r="146" spans="1:79" x14ac:dyDescent="0.2">
      <c r="A146">
        <v>1020</v>
      </c>
      <c r="B146" t="s">
        <v>2</v>
      </c>
      <c r="C146" t="s">
        <v>696</v>
      </c>
      <c r="D146" t="s">
        <v>76</v>
      </c>
      <c r="E146">
        <v>72</v>
      </c>
      <c r="F146" s="1">
        <v>43410</v>
      </c>
      <c r="G146" s="1">
        <v>43410</v>
      </c>
      <c r="H146">
        <v>18.399999999999999</v>
      </c>
      <c r="I146" t="s">
        <v>22</v>
      </c>
      <c r="J146" t="str">
        <f>VLOOKUP(E146,[1]Tabelle1!$B:$G,5,FALSE)</f>
        <v>G12R</v>
      </c>
      <c r="K146" t="s">
        <v>1838</v>
      </c>
      <c r="L146">
        <v>841.88062003672303</v>
      </c>
      <c r="M146" t="s">
        <v>23</v>
      </c>
      <c r="N146">
        <v>7</v>
      </c>
      <c r="O146">
        <f>VLOOKUP(subset1!$D55,samples!$D$2:$R$870,4,FALSE)</f>
        <v>20</v>
      </c>
      <c r="P146" t="str">
        <f>VLOOKUP(subset1!$D55,samples!$D$2:$R$870,7,FALSE)</f>
        <v>B7,8,9</v>
      </c>
      <c r="Q146">
        <f t="shared" ref="Q146:Q160" si="86">F146-G146</f>
        <v>0</v>
      </c>
      <c r="R146" t="s">
        <v>696</v>
      </c>
      <c r="S146">
        <f>VLOOKUP(subset1!$D55,samples!$D$2:$ZZ$870,16,FALSE)</f>
        <v>0</v>
      </c>
      <c r="T146" t="s">
        <v>297</v>
      </c>
      <c r="V146" s="1">
        <v>44264</v>
      </c>
      <c r="W146" t="s">
        <v>454</v>
      </c>
      <c r="X146">
        <v>533</v>
      </c>
      <c r="Y146">
        <v>4</v>
      </c>
      <c r="Z146">
        <f t="shared" ref="Z146:Z160" si="87">ROUNDUP(Y146,0)-Y146</f>
        <v>0</v>
      </c>
      <c r="AA146" t="s">
        <v>518</v>
      </c>
      <c r="AB146" s="2">
        <v>155</v>
      </c>
      <c r="AC146" s="2">
        <v>2845.75</v>
      </c>
      <c r="AD146" s="2">
        <v>289</v>
      </c>
      <c r="AE146" s="2">
        <v>174.19</v>
      </c>
      <c r="AF146" s="2">
        <v>459</v>
      </c>
      <c r="AG146" s="2">
        <v>44.15</v>
      </c>
      <c r="AI146" s="2">
        <v>50</v>
      </c>
      <c r="AJ146" s="46">
        <f t="shared" ref="AJ146:AJ160" si="88">AC146+AE146+AG146</f>
        <v>3064.09</v>
      </c>
      <c r="AK146" s="46">
        <f t="shared" ref="AK146:AK160" si="89">AJ146*AI146/1000</f>
        <v>153.2045</v>
      </c>
      <c r="AL146" s="26">
        <f t="shared" ref="AL146:AL160" si="90">AK146/Y146</f>
        <v>38.301124999999999</v>
      </c>
      <c r="AM146">
        <v>532</v>
      </c>
      <c r="AN146" t="s">
        <v>505</v>
      </c>
      <c r="AO146" t="s">
        <v>471</v>
      </c>
      <c r="AP146" t="s">
        <v>476</v>
      </c>
      <c r="AR146" s="20">
        <f t="shared" ref="AR146:AR160" si="91">IF(AK146&gt;15,15,AK146)</f>
        <v>15</v>
      </c>
      <c r="AS146" s="20">
        <f t="shared" ref="AS146:AS155" si="92">IF(AK146&gt;15,(AR146/AK146*50),50)</f>
        <v>4.8954175628000485</v>
      </c>
      <c r="AT146" s="20">
        <f t="shared" si="80"/>
        <v>45.104582437199952</v>
      </c>
      <c r="AU146">
        <v>10</v>
      </c>
      <c r="AV146" s="1">
        <v>44419</v>
      </c>
      <c r="AX146" s="21" t="s">
        <v>848</v>
      </c>
      <c r="AZ146">
        <v>4</v>
      </c>
      <c r="BA146" t="s">
        <v>454</v>
      </c>
      <c r="BB146">
        <v>10</v>
      </c>
      <c r="BC146" t="s">
        <v>1172</v>
      </c>
      <c r="BD146">
        <v>305</v>
      </c>
      <c r="BE146">
        <v>7.57</v>
      </c>
      <c r="BF146">
        <v>37.6</v>
      </c>
      <c r="BG146">
        <v>467</v>
      </c>
      <c r="BH146">
        <v>0.2</v>
      </c>
      <c r="BI146">
        <v>0.6</v>
      </c>
      <c r="BN146" s="39">
        <f t="shared" ref="BN146:BN177" si="93">BM146/(BF146+BI146)</f>
        <v>0</v>
      </c>
      <c r="BO146">
        <v>20</v>
      </c>
      <c r="BP146">
        <f t="shared" si="81"/>
        <v>7.7700000000000005</v>
      </c>
      <c r="BQ146">
        <f t="shared" si="82"/>
        <v>38.200000000000003</v>
      </c>
      <c r="BR146">
        <f t="shared" si="83"/>
        <v>155.4</v>
      </c>
      <c r="BS146">
        <v>532</v>
      </c>
      <c r="BT146" t="s">
        <v>505</v>
      </c>
      <c r="BU146" t="s">
        <v>1178</v>
      </c>
      <c r="BV146" t="s">
        <v>17</v>
      </c>
      <c r="BY146">
        <f>_xlfn.IFNA(VLOOKUP(C146,'Sent to psoma'!B:I,7,FALSE),0)</f>
        <v>5</v>
      </c>
      <c r="BZ146">
        <f t="shared" si="84"/>
        <v>15</v>
      </c>
      <c r="CA146">
        <f t="shared" si="85"/>
        <v>116.55000000000001</v>
      </c>
    </row>
    <row r="147" spans="1:79" x14ac:dyDescent="0.2">
      <c r="A147">
        <v>1020</v>
      </c>
      <c r="B147" t="s">
        <v>8</v>
      </c>
      <c r="C147" t="s">
        <v>697</v>
      </c>
      <c r="D147" t="s">
        <v>77</v>
      </c>
      <c r="E147">
        <v>72</v>
      </c>
      <c r="F147" s="1">
        <v>43445</v>
      </c>
      <c r="G147" s="1">
        <v>43410</v>
      </c>
      <c r="H147">
        <v>18.399999999999999</v>
      </c>
      <c r="I147" t="s">
        <v>22</v>
      </c>
      <c r="J147" t="str">
        <f>VLOOKUP(E147,[1]Tabelle1!$B:$G,5,FALSE)</f>
        <v>G12R</v>
      </c>
      <c r="K147" t="s">
        <v>1838</v>
      </c>
      <c r="L147">
        <v>841.88062003672303</v>
      </c>
      <c r="M147" t="s">
        <v>23</v>
      </c>
      <c r="N147">
        <v>7</v>
      </c>
      <c r="O147">
        <f>VLOOKUP(subset1!$D56,samples!$D$2:$R$870,4,FALSE)</f>
        <v>22</v>
      </c>
      <c r="P147" t="str">
        <f>VLOOKUP(subset1!$D56,samples!$D$2:$R$870,7,FALSE)</f>
        <v>D7,8,9</v>
      </c>
      <c r="Q147">
        <f t="shared" si="86"/>
        <v>35</v>
      </c>
      <c r="R147" t="s">
        <v>697</v>
      </c>
      <c r="S147">
        <f>VLOOKUP(subset1!$D56,samples!$D$2:$ZZ$870,16,FALSE)</f>
        <v>0</v>
      </c>
      <c r="T147" t="s">
        <v>297</v>
      </c>
      <c r="V147" s="1">
        <v>44264</v>
      </c>
      <c r="W147" t="s">
        <v>454</v>
      </c>
      <c r="X147">
        <v>533</v>
      </c>
      <c r="Y147">
        <v>4</v>
      </c>
      <c r="Z147">
        <f t="shared" si="87"/>
        <v>0</v>
      </c>
      <c r="AA147" t="s">
        <v>518</v>
      </c>
      <c r="AB147" s="2">
        <v>155</v>
      </c>
      <c r="AC147" s="2">
        <v>2005.4</v>
      </c>
      <c r="AD147" s="2">
        <v>294</v>
      </c>
      <c r="AE147" s="2">
        <v>94.67</v>
      </c>
      <c r="AF147" s="2">
        <v>492</v>
      </c>
      <c r="AG147" s="2">
        <v>49.03</v>
      </c>
      <c r="AI147" s="2">
        <v>50</v>
      </c>
      <c r="AJ147" s="46">
        <f t="shared" si="88"/>
        <v>2149.1000000000004</v>
      </c>
      <c r="AK147" s="46">
        <f t="shared" si="89"/>
        <v>107.45500000000001</v>
      </c>
      <c r="AL147" s="26">
        <f t="shared" si="90"/>
        <v>26.863750000000003</v>
      </c>
      <c r="AM147">
        <v>532</v>
      </c>
      <c r="AN147" t="s">
        <v>505</v>
      </c>
      <c r="AO147" t="s">
        <v>471</v>
      </c>
      <c r="AP147" t="s">
        <v>473</v>
      </c>
      <c r="AR147" s="20">
        <f t="shared" si="91"/>
        <v>15</v>
      </c>
      <c r="AS147" s="20">
        <f t="shared" si="92"/>
        <v>6.9796659066586013</v>
      </c>
      <c r="AT147" s="20">
        <f t="shared" si="80"/>
        <v>43.020334093341397</v>
      </c>
      <c r="AU147">
        <v>10</v>
      </c>
      <c r="AV147" s="1">
        <v>44419</v>
      </c>
      <c r="AX147" s="21" t="s">
        <v>849</v>
      </c>
      <c r="AZ147">
        <v>4</v>
      </c>
      <c r="BA147" t="s">
        <v>454</v>
      </c>
      <c r="BB147">
        <v>10</v>
      </c>
      <c r="BC147" t="s">
        <v>1172</v>
      </c>
      <c r="BD147">
        <v>303</v>
      </c>
      <c r="BE147">
        <v>0.59</v>
      </c>
      <c r="BF147">
        <v>2.9</v>
      </c>
      <c r="BG147">
        <v>443</v>
      </c>
      <c r="BH147">
        <v>0.05</v>
      </c>
      <c r="BI147">
        <v>0.2</v>
      </c>
      <c r="BN147" s="39">
        <f t="shared" si="93"/>
        <v>0</v>
      </c>
      <c r="BO147">
        <v>20</v>
      </c>
      <c r="BP147">
        <f t="shared" si="81"/>
        <v>0.64</v>
      </c>
      <c r="BQ147">
        <f t="shared" si="82"/>
        <v>3.1</v>
      </c>
      <c r="BR147">
        <f t="shared" si="83"/>
        <v>12.8</v>
      </c>
      <c r="BS147">
        <v>532</v>
      </c>
      <c r="BT147" t="s">
        <v>505</v>
      </c>
      <c r="BU147" t="s">
        <v>1178</v>
      </c>
      <c r="BV147" t="s">
        <v>18</v>
      </c>
      <c r="BY147">
        <f>_xlfn.IFNA(VLOOKUP(C147,'Sent to psoma'!B:I,7,FALSE),0)</f>
        <v>10</v>
      </c>
      <c r="BZ147">
        <f t="shared" si="84"/>
        <v>10</v>
      </c>
      <c r="CA147">
        <f t="shared" si="85"/>
        <v>6.4</v>
      </c>
    </row>
    <row r="148" spans="1:79" x14ac:dyDescent="0.2">
      <c r="A148">
        <v>1020</v>
      </c>
      <c r="B148" t="s">
        <v>9</v>
      </c>
      <c r="C148" t="s">
        <v>698</v>
      </c>
      <c r="D148" t="s">
        <v>78</v>
      </c>
      <c r="E148">
        <v>72</v>
      </c>
      <c r="F148" s="1">
        <v>43473</v>
      </c>
      <c r="G148" s="1">
        <v>43410</v>
      </c>
      <c r="H148">
        <v>18.399999999999999</v>
      </c>
      <c r="I148" t="s">
        <v>22</v>
      </c>
      <c r="J148" t="str">
        <f>VLOOKUP(E148,[1]Tabelle1!$B:$G,5,FALSE)</f>
        <v>G12R</v>
      </c>
      <c r="K148" t="s">
        <v>1838</v>
      </c>
      <c r="L148">
        <v>841.88062003672303</v>
      </c>
      <c r="M148" t="s">
        <v>23</v>
      </c>
      <c r="N148">
        <v>7</v>
      </c>
      <c r="O148">
        <f>VLOOKUP(subset1!$D57,samples!$D$2:$R$870,4,FALSE)</f>
        <v>25</v>
      </c>
      <c r="P148" t="str">
        <f>VLOOKUP(subset1!$D57,samples!$D$2:$R$870,7,FALSE)</f>
        <v>H4,5,6</v>
      </c>
      <c r="Q148">
        <f t="shared" si="86"/>
        <v>63</v>
      </c>
      <c r="R148" t="s">
        <v>698</v>
      </c>
      <c r="S148">
        <f>VLOOKUP(subset1!$D57,samples!$D$2:$ZZ$870,16,FALSE)</f>
        <v>0</v>
      </c>
      <c r="T148" t="s">
        <v>297</v>
      </c>
      <c r="V148" s="1">
        <v>44264</v>
      </c>
      <c r="W148" t="s">
        <v>454</v>
      </c>
      <c r="X148">
        <v>533</v>
      </c>
      <c r="Y148">
        <v>3.7</v>
      </c>
      <c r="Z148">
        <f t="shared" si="87"/>
        <v>0.29999999999999982</v>
      </c>
      <c r="AA148" t="s">
        <v>518</v>
      </c>
      <c r="AB148" s="2">
        <v>150</v>
      </c>
      <c r="AC148" s="2">
        <v>2033.9</v>
      </c>
      <c r="AD148" s="2">
        <v>283</v>
      </c>
      <c r="AE148" s="2">
        <v>91.45</v>
      </c>
      <c r="AF148" s="2">
        <v>432</v>
      </c>
      <c r="AG148" s="2">
        <v>23.92</v>
      </c>
      <c r="AI148" s="2">
        <v>50</v>
      </c>
      <c r="AJ148" s="46">
        <f t="shared" si="88"/>
        <v>2149.27</v>
      </c>
      <c r="AK148" s="46">
        <f t="shared" si="89"/>
        <v>107.4635</v>
      </c>
      <c r="AL148" s="26">
        <f t="shared" si="90"/>
        <v>29.044189189189186</v>
      </c>
      <c r="AM148">
        <v>532</v>
      </c>
      <c r="AN148" t="s">
        <v>505</v>
      </c>
      <c r="AO148" t="s">
        <v>471</v>
      </c>
      <c r="AP148" t="s">
        <v>477</v>
      </c>
      <c r="AR148" s="20">
        <f t="shared" si="91"/>
        <v>15</v>
      </c>
      <c r="AS148" s="20">
        <f t="shared" si="92"/>
        <v>6.9791138386521938</v>
      </c>
      <c r="AT148" s="20">
        <f t="shared" si="80"/>
        <v>43.020886161347804</v>
      </c>
      <c r="AU148">
        <v>10</v>
      </c>
      <c r="AV148" s="1">
        <v>44419</v>
      </c>
      <c r="AX148" s="21" t="s">
        <v>850</v>
      </c>
      <c r="AZ148">
        <v>4</v>
      </c>
      <c r="BA148" t="s">
        <v>454</v>
      </c>
      <c r="BB148">
        <v>10</v>
      </c>
      <c r="BC148" t="s">
        <v>1172</v>
      </c>
      <c r="BD148">
        <v>301</v>
      </c>
      <c r="BE148">
        <v>6.47</v>
      </c>
      <c r="BF148">
        <v>32.5</v>
      </c>
      <c r="BG148">
        <v>462</v>
      </c>
      <c r="BH148">
        <v>0.13</v>
      </c>
      <c r="BI148">
        <v>0.4</v>
      </c>
      <c r="BN148" s="39">
        <f t="shared" si="93"/>
        <v>0</v>
      </c>
      <c r="BO148">
        <v>20</v>
      </c>
      <c r="BP148">
        <f t="shared" si="81"/>
        <v>6.6</v>
      </c>
      <c r="BQ148">
        <f t="shared" si="82"/>
        <v>32.9</v>
      </c>
      <c r="BR148">
        <f t="shared" si="83"/>
        <v>132</v>
      </c>
      <c r="BS148">
        <v>532</v>
      </c>
      <c r="BT148" t="s">
        <v>505</v>
      </c>
      <c r="BU148" t="s">
        <v>1178</v>
      </c>
      <c r="BV148" t="s">
        <v>259</v>
      </c>
      <c r="BY148">
        <f>_xlfn.IFNA(VLOOKUP(C148,'Sent to psoma'!B:I,7,FALSE),0)</f>
        <v>5</v>
      </c>
      <c r="BZ148">
        <f t="shared" si="84"/>
        <v>15</v>
      </c>
      <c r="CA148">
        <f t="shared" si="85"/>
        <v>99</v>
      </c>
    </row>
    <row r="149" spans="1:79" x14ac:dyDescent="0.2">
      <c r="A149">
        <v>1020</v>
      </c>
      <c r="B149" t="s">
        <v>10</v>
      </c>
      <c r="C149" t="s">
        <v>699</v>
      </c>
      <c r="D149" t="s">
        <v>79</v>
      </c>
      <c r="E149">
        <v>72</v>
      </c>
      <c r="F149" s="1">
        <v>43543</v>
      </c>
      <c r="G149" s="1">
        <v>43410</v>
      </c>
      <c r="H149">
        <v>18.399999999999999</v>
      </c>
      <c r="I149" t="s">
        <v>22</v>
      </c>
      <c r="J149" t="str">
        <f>VLOOKUP(E149,[1]Tabelle1!$B:$G,5,FALSE)</f>
        <v>G12R</v>
      </c>
      <c r="K149" t="s">
        <v>1838</v>
      </c>
      <c r="L149">
        <v>841.88062003672303</v>
      </c>
      <c r="M149" t="s">
        <v>23</v>
      </c>
      <c r="N149">
        <v>7</v>
      </c>
      <c r="O149">
        <f>VLOOKUP(subset1!$D58,samples!$D$2:$R$870,4,FALSE)</f>
        <v>23</v>
      </c>
      <c r="P149" t="str">
        <f>VLOOKUP(subset1!$D58,samples!$D$2:$R$870,7,FALSE)</f>
        <v>H4,5,6</v>
      </c>
      <c r="Q149">
        <f t="shared" si="86"/>
        <v>133</v>
      </c>
      <c r="R149" t="s">
        <v>699</v>
      </c>
      <c r="S149">
        <f>VLOOKUP(subset1!$D58,samples!$D$2:$ZZ$870,16,FALSE)</f>
        <v>0</v>
      </c>
      <c r="T149" t="s">
        <v>297</v>
      </c>
      <c r="V149" s="1">
        <v>44264</v>
      </c>
      <c r="W149" t="s">
        <v>454</v>
      </c>
      <c r="X149">
        <v>533</v>
      </c>
      <c r="Y149">
        <v>3.3</v>
      </c>
      <c r="Z149">
        <f t="shared" si="87"/>
        <v>0.70000000000000018</v>
      </c>
      <c r="AA149" t="s">
        <v>518</v>
      </c>
      <c r="AB149" s="2">
        <v>164</v>
      </c>
      <c r="AC149" s="2">
        <v>1140.53</v>
      </c>
      <c r="AD149" s="2">
        <v>315</v>
      </c>
      <c r="AE149" s="2">
        <v>68.13</v>
      </c>
      <c r="AF149" s="2">
        <v>510</v>
      </c>
      <c r="AG149" s="2">
        <v>37.97</v>
      </c>
      <c r="AI149" s="2">
        <v>50</v>
      </c>
      <c r="AJ149" s="46">
        <f t="shared" si="88"/>
        <v>1246.6299999999999</v>
      </c>
      <c r="AK149" s="46">
        <f t="shared" si="89"/>
        <v>62.331499999999991</v>
      </c>
      <c r="AL149" s="26">
        <f t="shared" si="90"/>
        <v>18.888333333333332</v>
      </c>
      <c r="AM149">
        <v>532</v>
      </c>
      <c r="AN149" t="s">
        <v>505</v>
      </c>
      <c r="AO149" t="s">
        <v>471</v>
      </c>
      <c r="AP149" t="s">
        <v>8</v>
      </c>
      <c r="AR149" s="20">
        <f t="shared" si="91"/>
        <v>15</v>
      </c>
      <c r="AS149" s="20">
        <f t="shared" si="92"/>
        <v>12.032439456775467</v>
      </c>
      <c r="AT149" s="20">
        <f t="shared" si="80"/>
        <v>37.967560543224536</v>
      </c>
      <c r="AU149">
        <v>10</v>
      </c>
      <c r="AV149" s="1">
        <v>44419</v>
      </c>
      <c r="AX149" s="21" t="s">
        <v>851</v>
      </c>
      <c r="AZ149">
        <v>4</v>
      </c>
      <c r="BA149" t="s">
        <v>454</v>
      </c>
      <c r="BB149">
        <v>10</v>
      </c>
      <c r="BC149" t="s">
        <v>1172</v>
      </c>
      <c r="BD149">
        <v>307</v>
      </c>
      <c r="BE149">
        <v>7.29</v>
      </c>
      <c r="BF149">
        <v>35.9</v>
      </c>
      <c r="BG149">
        <v>481</v>
      </c>
      <c r="BH149">
        <v>0.21</v>
      </c>
      <c r="BI149">
        <v>0.7</v>
      </c>
      <c r="BN149" s="39">
        <f t="shared" si="93"/>
        <v>0</v>
      </c>
      <c r="BO149">
        <v>20</v>
      </c>
      <c r="BP149">
        <f t="shared" si="81"/>
        <v>7.5</v>
      </c>
      <c r="BQ149">
        <f t="shared" si="82"/>
        <v>36.6</v>
      </c>
      <c r="BR149">
        <f t="shared" si="83"/>
        <v>150</v>
      </c>
      <c r="BS149">
        <v>532</v>
      </c>
      <c r="BT149" t="s">
        <v>505</v>
      </c>
      <c r="BU149" t="s">
        <v>1178</v>
      </c>
      <c r="BV149" t="s">
        <v>260</v>
      </c>
      <c r="BY149">
        <f>_xlfn.IFNA(VLOOKUP(C149,'Sent to psoma'!B:I,7,FALSE),0)</f>
        <v>5</v>
      </c>
      <c r="BZ149">
        <f t="shared" si="84"/>
        <v>15</v>
      </c>
      <c r="CA149">
        <f t="shared" si="85"/>
        <v>112.5</v>
      </c>
    </row>
    <row r="150" spans="1:79" x14ac:dyDescent="0.2">
      <c r="A150">
        <v>1020</v>
      </c>
      <c r="B150" t="s">
        <v>11</v>
      </c>
      <c r="C150" t="s">
        <v>700</v>
      </c>
      <c r="D150" t="s">
        <v>80</v>
      </c>
      <c r="E150">
        <v>72</v>
      </c>
      <c r="F150" s="1">
        <v>43557</v>
      </c>
      <c r="G150" s="1">
        <v>43410</v>
      </c>
      <c r="H150">
        <v>18.399999999999999</v>
      </c>
      <c r="I150" t="s">
        <v>22</v>
      </c>
      <c r="J150" t="str">
        <f>VLOOKUP(E150,[1]Tabelle1!$B:$G,5,FALSE)</f>
        <v>G12R</v>
      </c>
      <c r="K150" t="s">
        <v>1838</v>
      </c>
      <c r="L150">
        <v>841.88062003672303</v>
      </c>
      <c r="M150" t="s">
        <v>23</v>
      </c>
      <c r="N150">
        <v>7</v>
      </c>
      <c r="O150">
        <f>VLOOKUP(subset1!$D59,samples!$D$2:$R$870,4,FALSE)</f>
        <v>23</v>
      </c>
      <c r="P150" t="str">
        <f>VLOOKUP(subset1!$D59,samples!$D$2:$R$870,7,FALSE)</f>
        <v>A1,2,3</v>
      </c>
      <c r="Q150">
        <f t="shared" si="86"/>
        <v>147</v>
      </c>
      <c r="R150" t="s">
        <v>700</v>
      </c>
      <c r="S150">
        <f>VLOOKUP(subset1!$D59,samples!$D$2:$ZZ$870,16,FALSE)</f>
        <v>0</v>
      </c>
      <c r="T150" t="s">
        <v>297</v>
      </c>
      <c r="V150" s="1">
        <v>44264</v>
      </c>
      <c r="W150" t="s">
        <v>454</v>
      </c>
      <c r="X150">
        <v>533</v>
      </c>
      <c r="Y150">
        <v>5.3</v>
      </c>
      <c r="Z150">
        <f t="shared" si="87"/>
        <v>0.70000000000000018</v>
      </c>
      <c r="AA150" t="s">
        <v>519</v>
      </c>
      <c r="AB150" s="2">
        <v>171</v>
      </c>
      <c r="AC150" s="2">
        <v>391.29</v>
      </c>
      <c r="AD150" s="2">
        <v>322</v>
      </c>
      <c r="AE150" s="2">
        <v>59.49</v>
      </c>
      <c r="AF150" s="2">
        <v>496</v>
      </c>
      <c r="AG150" s="2">
        <v>20.09</v>
      </c>
      <c r="AH150" t="s">
        <v>508</v>
      </c>
      <c r="AI150" s="2">
        <v>50</v>
      </c>
      <c r="AJ150" s="46">
        <f t="shared" si="88"/>
        <v>470.87</v>
      </c>
      <c r="AK150" s="46">
        <f t="shared" si="89"/>
        <v>23.543500000000002</v>
      </c>
      <c r="AL150" s="26">
        <f t="shared" si="90"/>
        <v>4.4421698113207553</v>
      </c>
      <c r="AM150">
        <v>532</v>
      </c>
      <c r="AN150" t="s">
        <v>505</v>
      </c>
      <c r="AO150" t="s">
        <v>471</v>
      </c>
      <c r="AP150" t="s">
        <v>265</v>
      </c>
      <c r="AR150" s="20">
        <f t="shared" si="91"/>
        <v>15</v>
      </c>
      <c r="AS150" s="20">
        <f t="shared" si="92"/>
        <v>31.855926264149335</v>
      </c>
      <c r="AT150" s="20">
        <f t="shared" si="80"/>
        <v>18.144073735850665</v>
      </c>
      <c r="AU150">
        <v>10</v>
      </c>
      <c r="AV150" s="1">
        <v>44419</v>
      </c>
      <c r="AX150" s="21" t="s">
        <v>852</v>
      </c>
      <c r="AZ150">
        <v>4</v>
      </c>
      <c r="BA150" t="s">
        <v>454</v>
      </c>
      <c r="BB150">
        <v>10</v>
      </c>
      <c r="BC150" t="s">
        <v>1172</v>
      </c>
      <c r="BD150">
        <v>304</v>
      </c>
      <c r="BE150">
        <v>1.1499999999999999</v>
      </c>
      <c r="BF150">
        <v>5.7</v>
      </c>
      <c r="BG150">
        <v>487</v>
      </c>
      <c r="BH150">
        <v>0.23</v>
      </c>
      <c r="BI150">
        <v>0.7</v>
      </c>
      <c r="BN150" s="39">
        <f t="shared" si="93"/>
        <v>0</v>
      </c>
      <c r="BO150">
        <v>20</v>
      </c>
      <c r="BP150">
        <f t="shared" si="81"/>
        <v>1.38</v>
      </c>
      <c r="BQ150">
        <f t="shared" si="82"/>
        <v>6.4</v>
      </c>
      <c r="BR150">
        <f t="shared" si="83"/>
        <v>27.599999999999998</v>
      </c>
      <c r="BS150">
        <v>532</v>
      </c>
      <c r="BT150" t="s">
        <v>505</v>
      </c>
      <c r="BU150" t="s">
        <v>1178</v>
      </c>
      <c r="BV150" t="s">
        <v>261</v>
      </c>
      <c r="BY150">
        <f>_xlfn.IFNA(VLOOKUP(C150,'Sent to psoma'!B:I,7,FALSE),0)</f>
        <v>10</v>
      </c>
      <c r="BZ150">
        <f t="shared" si="84"/>
        <v>10</v>
      </c>
      <c r="CA150">
        <f t="shared" si="85"/>
        <v>13.799999999999999</v>
      </c>
    </row>
    <row r="151" spans="1:79" x14ac:dyDescent="0.2">
      <c r="A151">
        <v>1020</v>
      </c>
      <c r="B151" t="s">
        <v>12</v>
      </c>
      <c r="C151" t="s">
        <v>701</v>
      </c>
      <c r="D151" t="s">
        <v>81</v>
      </c>
      <c r="E151">
        <v>72</v>
      </c>
      <c r="F151" s="1">
        <v>43599</v>
      </c>
      <c r="G151" s="1">
        <v>43410</v>
      </c>
      <c r="H151">
        <v>18.399999999999999</v>
      </c>
      <c r="I151" t="s">
        <v>22</v>
      </c>
      <c r="J151" t="str">
        <f>VLOOKUP(E151,[1]Tabelle1!$B:$G,5,FALSE)</f>
        <v>G12R</v>
      </c>
      <c r="K151" t="s">
        <v>1838</v>
      </c>
      <c r="L151">
        <v>841.88062003672303</v>
      </c>
      <c r="M151" t="s">
        <v>23</v>
      </c>
      <c r="N151">
        <v>7</v>
      </c>
      <c r="O151">
        <f>VLOOKUP(subset1!$D60,samples!$D$2:$R$870,4,FALSE)</f>
        <v>25</v>
      </c>
      <c r="P151" t="str">
        <f>VLOOKUP(subset1!$D60,samples!$D$2:$R$870,7,FALSE)</f>
        <v>A1,2,3</v>
      </c>
      <c r="Q151">
        <f t="shared" si="86"/>
        <v>189</v>
      </c>
      <c r="R151" t="s">
        <v>701</v>
      </c>
      <c r="S151">
        <f>VLOOKUP(subset1!$D60,samples!$D$2:$ZZ$870,16,FALSE)</f>
        <v>0</v>
      </c>
      <c r="T151" t="s">
        <v>297</v>
      </c>
      <c r="V151" s="1">
        <v>44264</v>
      </c>
      <c r="W151" t="s">
        <v>454</v>
      </c>
      <c r="X151">
        <v>533</v>
      </c>
      <c r="Y151">
        <v>4.3</v>
      </c>
      <c r="Z151">
        <f t="shared" si="87"/>
        <v>0.70000000000000018</v>
      </c>
      <c r="AA151" t="s">
        <v>519</v>
      </c>
      <c r="AB151" s="2">
        <v>156</v>
      </c>
      <c r="AC151" s="2">
        <v>2282.6982319323733</v>
      </c>
      <c r="AD151" s="2">
        <v>278</v>
      </c>
      <c r="AE151" s="2">
        <v>307.8253167662582</v>
      </c>
      <c r="AF151" s="2">
        <v>474</v>
      </c>
      <c r="AG151" s="2">
        <v>1.8716728067781632</v>
      </c>
      <c r="AH151" t="s">
        <v>509</v>
      </c>
      <c r="AI151" s="2">
        <v>50</v>
      </c>
      <c r="AJ151" s="46">
        <f t="shared" si="88"/>
        <v>2592.3952215054096</v>
      </c>
      <c r="AK151" s="46">
        <f t="shared" si="89"/>
        <v>129.61976107527047</v>
      </c>
      <c r="AL151" s="26">
        <f t="shared" si="90"/>
        <v>30.144130482621041</v>
      </c>
      <c r="AM151">
        <v>532</v>
      </c>
      <c r="AN151" t="s">
        <v>505</v>
      </c>
      <c r="AO151" t="s">
        <v>471</v>
      </c>
      <c r="AP151" t="s">
        <v>266</v>
      </c>
      <c r="AR151" s="20">
        <f t="shared" si="91"/>
        <v>15</v>
      </c>
      <c r="AS151" s="20">
        <f t="shared" si="92"/>
        <v>5.7861547790114614</v>
      </c>
      <c r="AT151" s="20">
        <f t="shared" si="80"/>
        <v>44.213845220988539</v>
      </c>
      <c r="AU151">
        <v>10</v>
      </c>
      <c r="AV151" s="1">
        <v>44419</v>
      </c>
      <c r="AX151" s="21" t="s">
        <v>853</v>
      </c>
      <c r="AZ151">
        <v>4</v>
      </c>
      <c r="BA151" t="s">
        <v>454</v>
      </c>
      <c r="BB151">
        <v>10</v>
      </c>
      <c r="BC151" t="s">
        <v>1172</v>
      </c>
      <c r="BD151">
        <v>306</v>
      </c>
      <c r="BE151">
        <v>0.89</v>
      </c>
      <c r="BF151">
        <v>4.4000000000000004</v>
      </c>
      <c r="BG151">
        <v>465</v>
      </c>
      <c r="BH151">
        <v>0.12</v>
      </c>
      <c r="BI151">
        <v>0.4</v>
      </c>
      <c r="BN151" s="39">
        <f t="shared" si="93"/>
        <v>0</v>
      </c>
      <c r="BO151">
        <v>20</v>
      </c>
      <c r="BP151">
        <f t="shared" si="81"/>
        <v>1.01</v>
      </c>
      <c r="BQ151">
        <f t="shared" si="82"/>
        <v>4.8000000000000007</v>
      </c>
      <c r="BR151">
        <f t="shared" si="83"/>
        <v>20.2</v>
      </c>
      <c r="BS151">
        <v>532</v>
      </c>
      <c r="BT151" t="s">
        <v>505</v>
      </c>
      <c r="BU151" t="s">
        <v>1178</v>
      </c>
      <c r="BV151" t="s">
        <v>263</v>
      </c>
      <c r="BY151">
        <f>_xlfn.IFNA(VLOOKUP(C151,'Sent to psoma'!B:I,7,FALSE),0)</f>
        <v>10</v>
      </c>
      <c r="BZ151">
        <f t="shared" si="84"/>
        <v>10</v>
      </c>
      <c r="CA151">
        <f t="shared" si="85"/>
        <v>10.1</v>
      </c>
    </row>
    <row r="152" spans="1:79" x14ac:dyDescent="0.2">
      <c r="A152">
        <v>1020</v>
      </c>
      <c r="B152" t="s">
        <v>13</v>
      </c>
      <c r="C152" t="s">
        <v>702</v>
      </c>
      <c r="D152" t="s">
        <v>82</v>
      </c>
      <c r="E152">
        <v>72</v>
      </c>
      <c r="F152" s="1">
        <v>43613</v>
      </c>
      <c r="G152" s="1">
        <v>43410</v>
      </c>
      <c r="H152">
        <v>18.399999999999999</v>
      </c>
      <c r="I152" t="s">
        <v>22</v>
      </c>
      <c r="J152" t="str">
        <f>VLOOKUP(E152,[1]Tabelle1!$B:$G,5,FALSE)</f>
        <v>G12R</v>
      </c>
      <c r="K152" t="s">
        <v>1838</v>
      </c>
      <c r="L152">
        <v>841.88062003672303</v>
      </c>
      <c r="M152" t="s">
        <v>23</v>
      </c>
      <c r="N152">
        <v>7</v>
      </c>
      <c r="O152">
        <f>VLOOKUP(subset1!$D61,samples!$D$2:$R$870,4,FALSE)</f>
        <v>27</v>
      </c>
      <c r="P152" t="str">
        <f>VLOOKUP(subset1!$D61,samples!$D$2:$R$870,7,FALSE)</f>
        <v>F4,5,6</v>
      </c>
      <c r="Q152">
        <f t="shared" si="86"/>
        <v>203</v>
      </c>
      <c r="R152" t="s">
        <v>702</v>
      </c>
      <c r="S152">
        <f>VLOOKUP(subset1!$D61,samples!$D$2:$ZZ$870,16,FALSE)</f>
        <v>0</v>
      </c>
      <c r="T152" t="s">
        <v>297</v>
      </c>
      <c r="V152" s="1">
        <v>44264</v>
      </c>
      <c r="W152" t="s">
        <v>454</v>
      </c>
      <c r="X152">
        <v>533</v>
      </c>
      <c r="Y152">
        <v>4</v>
      </c>
      <c r="Z152">
        <f t="shared" si="87"/>
        <v>0</v>
      </c>
      <c r="AA152" t="s">
        <v>519</v>
      </c>
      <c r="AB152" s="2">
        <v>154</v>
      </c>
      <c r="AC152" s="2">
        <v>8098.79</v>
      </c>
      <c r="AD152" s="2">
        <v>286</v>
      </c>
      <c r="AE152" s="2">
        <v>1674.68</v>
      </c>
      <c r="AF152" s="2">
        <v>377</v>
      </c>
      <c r="AG152" s="2">
        <v>254.38</v>
      </c>
      <c r="AH152" t="s">
        <v>508</v>
      </c>
      <c r="AI152" s="2">
        <v>50</v>
      </c>
      <c r="AJ152" s="46">
        <f t="shared" si="88"/>
        <v>10027.849999999999</v>
      </c>
      <c r="AK152" s="46">
        <f t="shared" si="89"/>
        <v>501.39249999999993</v>
      </c>
      <c r="AL152" s="26">
        <f t="shared" si="90"/>
        <v>125.34812499999998</v>
      </c>
      <c r="AM152">
        <v>532</v>
      </c>
      <c r="AN152" t="s">
        <v>505</v>
      </c>
      <c r="AO152" t="s">
        <v>471</v>
      </c>
      <c r="AP152" t="s">
        <v>267</v>
      </c>
      <c r="AR152" s="20">
        <f t="shared" si="91"/>
        <v>15</v>
      </c>
      <c r="AS152" s="20">
        <f t="shared" si="92"/>
        <v>1.4958341020258581</v>
      </c>
      <c r="AT152" s="20">
        <f t="shared" si="80"/>
        <v>48.50416589797414</v>
      </c>
      <c r="AU152">
        <v>10</v>
      </c>
      <c r="AV152" s="1">
        <v>44419</v>
      </c>
      <c r="AX152" s="21" t="s">
        <v>854</v>
      </c>
      <c r="AZ152">
        <v>4</v>
      </c>
      <c r="BA152" t="s">
        <v>454</v>
      </c>
      <c r="BB152">
        <v>10</v>
      </c>
      <c r="BC152" t="s">
        <v>1172</v>
      </c>
      <c r="BD152">
        <v>305</v>
      </c>
      <c r="BE152">
        <v>1.98</v>
      </c>
      <c r="BF152">
        <v>9.8000000000000007</v>
      </c>
      <c r="BG152">
        <v>470</v>
      </c>
      <c r="BH152">
        <v>0.31</v>
      </c>
      <c r="BI152">
        <v>1</v>
      </c>
      <c r="BN152" s="39">
        <f t="shared" si="93"/>
        <v>0</v>
      </c>
      <c r="BO152">
        <v>20</v>
      </c>
      <c r="BP152">
        <f t="shared" si="81"/>
        <v>2.29</v>
      </c>
      <c r="BQ152">
        <f t="shared" si="82"/>
        <v>10.8</v>
      </c>
      <c r="BR152">
        <f t="shared" si="83"/>
        <v>45.8</v>
      </c>
      <c r="BS152">
        <v>532</v>
      </c>
      <c r="BT152" t="s">
        <v>505</v>
      </c>
      <c r="BU152" t="s">
        <v>1178</v>
      </c>
      <c r="BV152" t="s">
        <v>474</v>
      </c>
      <c r="BY152">
        <f>_xlfn.IFNA(VLOOKUP(C152,'Sent to psoma'!B:I,7,FALSE),0)</f>
        <v>5</v>
      </c>
      <c r="BZ152">
        <f t="shared" si="84"/>
        <v>15</v>
      </c>
      <c r="CA152">
        <f t="shared" si="85"/>
        <v>34.35</v>
      </c>
    </row>
    <row r="153" spans="1:79" x14ac:dyDescent="0.2">
      <c r="A153">
        <v>1116</v>
      </c>
      <c r="B153" t="s">
        <v>2</v>
      </c>
      <c r="C153" t="s">
        <v>763</v>
      </c>
      <c r="D153" t="s">
        <v>142</v>
      </c>
      <c r="E153">
        <v>97</v>
      </c>
      <c r="F153" s="1">
        <v>43635</v>
      </c>
      <c r="G153" s="1">
        <v>43635</v>
      </c>
      <c r="H153">
        <v>5.8</v>
      </c>
      <c r="I153" t="s">
        <v>22</v>
      </c>
      <c r="J153" t="str">
        <f>VLOOKUP(E153,[1]Tabelle1!$B:$G,5,FALSE)</f>
        <v>G12D</v>
      </c>
      <c r="K153" t="s">
        <v>1838</v>
      </c>
      <c r="L153">
        <v>616.88062003672303</v>
      </c>
      <c r="M153" t="s">
        <v>23</v>
      </c>
      <c r="N153">
        <v>5</v>
      </c>
      <c r="O153">
        <f>VLOOKUP(subset1!$D140,samples!$D$2:$R$870,4,FALSE)</f>
        <v>16</v>
      </c>
      <c r="P153" t="str">
        <f>VLOOKUP(subset1!$D140,samples!$D$2:$R$870,7,FALSE)</f>
        <v>G1,2,3</v>
      </c>
      <c r="Q153">
        <f t="shared" si="86"/>
        <v>0</v>
      </c>
      <c r="R153" t="s">
        <v>763</v>
      </c>
      <c r="S153">
        <f>VLOOKUP(subset1!$D140,samples!$D$2:$ZZ$870,16,FALSE)</f>
        <v>0</v>
      </c>
      <c r="T153" t="s">
        <v>297</v>
      </c>
      <c r="V153" s="1">
        <v>44270</v>
      </c>
      <c r="W153" t="s">
        <v>454</v>
      </c>
      <c r="X153">
        <v>533</v>
      </c>
      <c r="Y153">
        <v>5</v>
      </c>
      <c r="Z153">
        <f t="shared" si="87"/>
        <v>0</v>
      </c>
      <c r="AA153" t="s">
        <v>524</v>
      </c>
      <c r="AB153" s="2">
        <v>163</v>
      </c>
      <c r="AC153" s="2">
        <v>2011.27</v>
      </c>
      <c r="AD153" s="2">
        <v>308</v>
      </c>
      <c r="AE153" s="2">
        <v>70.92</v>
      </c>
      <c r="AF153" s="2">
        <v>394</v>
      </c>
      <c r="AG153" s="2">
        <v>11.46</v>
      </c>
      <c r="AI153" s="2">
        <v>50</v>
      </c>
      <c r="AJ153" s="46">
        <f t="shared" si="88"/>
        <v>2093.65</v>
      </c>
      <c r="AK153" s="46">
        <f t="shared" si="89"/>
        <v>104.6825</v>
      </c>
      <c r="AL153" s="26">
        <f t="shared" si="90"/>
        <v>20.936500000000002</v>
      </c>
      <c r="AM153">
        <v>532</v>
      </c>
      <c r="AN153" t="s">
        <v>505</v>
      </c>
      <c r="AO153" t="s">
        <v>478</v>
      </c>
      <c r="AP153" t="s">
        <v>482</v>
      </c>
      <c r="AR153" s="20">
        <f t="shared" si="91"/>
        <v>15</v>
      </c>
      <c r="AS153" s="20">
        <f t="shared" si="92"/>
        <v>7.1645212905691009</v>
      </c>
      <c r="AT153" s="20">
        <f t="shared" si="80"/>
        <v>42.835478709430902</v>
      </c>
      <c r="AU153">
        <v>10</v>
      </c>
      <c r="AV153" s="1">
        <v>44419</v>
      </c>
      <c r="AX153" s="21" t="s">
        <v>855</v>
      </c>
      <c r="AZ153">
        <v>4</v>
      </c>
      <c r="BA153" t="s">
        <v>454</v>
      </c>
      <c r="BB153">
        <v>10</v>
      </c>
      <c r="BC153" t="s">
        <v>1172</v>
      </c>
      <c r="BD153">
        <v>309</v>
      </c>
      <c r="BE153">
        <v>3.45</v>
      </c>
      <c r="BF153">
        <v>16.899999999999999</v>
      </c>
      <c r="BN153" s="39">
        <f t="shared" si="93"/>
        <v>0</v>
      </c>
      <c r="BO153">
        <v>20</v>
      </c>
      <c r="BP153">
        <f t="shared" si="81"/>
        <v>3.45</v>
      </c>
      <c r="BQ153">
        <f t="shared" si="82"/>
        <v>16.899999999999999</v>
      </c>
      <c r="BR153">
        <f t="shared" si="83"/>
        <v>69</v>
      </c>
      <c r="BS153">
        <v>532</v>
      </c>
      <c r="BT153" t="s">
        <v>505</v>
      </c>
      <c r="BU153" t="s">
        <v>1178</v>
      </c>
      <c r="BV153" t="s">
        <v>475</v>
      </c>
      <c r="BY153">
        <f>_xlfn.IFNA(VLOOKUP(C153,'Sent to psoma'!B:I,7,FALSE),0)</f>
        <v>5</v>
      </c>
      <c r="BZ153">
        <f t="shared" si="84"/>
        <v>15</v>
      </c>
      <c r="CA153">
        <f t="shared" si="85"/>
        <v>51.75</v>
      </c>
    </row>
    <row r="154" spans="1:79" x14ac:dyDescent="0.2">
      <c r="A154">
        <v>1116</v>
      </c>
      <c r="B154" t="s">
        <v>8</v>
      </c>
      <c r="C154" t="s">
        <v>764</v>
      </c>
      <c r="D154" t="s">
        <v>143</v>
      </c>
      <c r="E154">
        <v>97</v>
      </c>
      <c r="F154" s="1">
        <v>43662</v>
      </c>
      <c r="G154" s="1">
        <v>43635</v>
      </c>
      <c r="H154">
        <v>5.8</v>
      </c>
      <c r="I154" t="s">
        <v>22</v>
      </c>
      <c r="J154" t="str">
        <f>VLOOKUP(E154,[1]Tabelle1!$B:$G,5,FALSE)</f>
        <v>G12D</v>
      </c>
      <c r="K154" t="s">
        <v>1838</v>
      </c>
      <c r="L154">
        <v>616.88062003672303</v>
      </c>
      <c r="M154" t="s">
        <v>23</v>
      </c>
      <c r="N154">
        <v>5</v>
      </c>
      <c r="O154">
        <f>VLOOKUP(subset1!$D141,samples!$D$2:$R$870,4,FALSE)</f>
        <v>18</v>
      </c>
      <c r="P154" t="str">
        <f>VLOOKUP(subset1!$D141,samples!$D$2:$R$870,7,FALSE)</f>
        <v>D4,5,6</v>
      </c>
      <c r="Q154">
        <f t="shared" si="86"/>
        <v>27</v>
      </c>
      <c r="R154" t="s">
        <v>764</v>
      </c>
      <c r="S154">
        <f>VLOOKUP(subset1!$D141,samples!$D$2:$ZZ$870,16,FALSE)</f>
        <v>0</v>
      </c>
      <c r="T154" t="s">
        <v>297</v>
      </c>
      <c r="V154" s="1">
        <v>44270</v>
      </c>
      <c r="W154" t="s">
        <v>454</v>
      </c>
      <c r="X154">
        <v>533</v>
      </c>
      <c r="Y154">
        <v>4</v>
      </c>
      <c r="Z154">
        <f t="shared" si="87"/>
        <v>0</v>
      </c>
      <c r="AA154" t="s">
        <v>524</v>
      </c>
      <c r="AB154" s="2">
        <v>161</v>
      </c>
      <c r="AC154" s="2">
        <v>6354.47</v>
      </c>
      <c r="AD154" s="2">
        <v>313</v>
      </c>
      <c r="AE154" s="2">
        <v>297.16000000000003</v>
      </c>
      <c r="AF154" s="2">
        <v>449</v>
      </c>
      <c r="AG154" s="2">
        <v>60.33</v>
      </c>
      <c r="AI154" s="2">
        <v>50</v>
      </c>
      <c r="AJ154" s="46">
        <f t="shared" si="88"/>
        <v>6711.96</v>
      </c>
      <c r="AK154" s="46">
        <f t="shared" si="89"/>
        <v>335.59800000000001</v>
      </c>
      <c r="AL154" s="26">
        <f t="shared" si="90"/>
        <v>83.899500000000003</v>
      </c>
      <c r="AM154">
        <v>532</v>
      </c>
      <c r="AN154" t="s">
        <v>505</v>
      </c>
      <c r="AO154" t="s">
        <v>478</v>
      </c>
      <c r="AP154" t="s">
        <v>483</v>
      </c>
      <c r="AR154" s="20">
        <f t="shared" si="91"/>
        <v>15</v>
      </c>
      <c r="AS154" s="20">
        <f t="shared" si="92"/>
        <v>2.2348166556415712</v>
      </c>
      <c r="AT154" s="20">
        <f t="shared" si="80"/>
        <v>47.765183344358427</v>
      </c>
      <c r="AU154">
        <v>10</v>
      </c>
      <c r="AV154" s="1">
        <v>44419</v>
      </c>
      <c r="AX154" s="21" t="s">
        <v>856</v>
      </c>
      <c r="AZ154">
        <v>4</v>
      </c>
      <c r="BA154" t="s">
        <v>454</v>
      </c>
      <c r="BB154">
        <v>10</v>
      </c>
      <c r="BC154" t="s">
        <v>1172</v>
      </c>
      <c r="BD154">
        <v>304</v>
      </c>
      <c r="BE154">
        <v>0.49</v>
      </c>
      <c r="BF154">
        <v>2.4</v>
      </c>
      <c r="BN154" s="39">
        <f t="shared" si="93"/>
        <v>0</v>
      </c>
      <c r="BO154">
        <v>20</v>
      </c>
      <c r="BP154">
        <f t="shared" si="81"/>
        <v>0.49</v>
      </c>
      <c r="BQ154">
        <f t="shared" si="82"/>
        <v>2.4</v>
      </c>
      <c r="BR154">
        <f t="shared" si="83"/>
        <v>9.8000000000000007</v>
      </c>
      <c r="BS154">
        <v>532</v>
      </c>
      <c r="BT154" t="s">
        <v>505</v>
      </c>
      <c r="BU154" t="s">
        <v>1178</v>
      </c>
      <c r="BV154" t="s">
        <v>476</v>
      </c>
      <c r="BY154">
        <f>_xlfn.IFNA(VLOOKUP(C154,'Sent to psoma'!B:I,7,FALSE),0)</f>
        <v>10</v>
      </c>
      <c r="BZ154">
        <f t="shared" si="84"/>
        <v>10</v>
      </c>
      <c r="CA154">
        <f t="shared" si="85"/>
        <v>4.9000000000000004</v>
      </c>
    </row>
    <row r="155" spans="1:79" x14ac:dyDescent="0.2">
      <c r="A155">
        <v>1116</v>
      </c>
      <c r="B155" t="s">
        <v>9</v>
      </c>
      <c r="C155" t="s">
        <v>765</v>
      </c>
      <c r="D155" t="s">
        <v>144</v>
      </c>
      <c r="E155">
        <v>97</v>
      </c>
      <c r="F155" s="1">
        <v>43690</v>
      </c>
      <c r="G155" s="1">
        <v>43635</v>
      </c>
      <c r="H155">
        <v>5.8</v>
      </c>
      <c r="I155" t="s">
        <v>22</v>
      </c>
      <c r="J155" t="str">
        <f>VLOOKUP(E155,[1]Tabelle1!$B:$G,5,FALSE)</f>
        <v>G12D</v>
      </c>
      <c r="K155" t="s">
        <v>1838</v>
      </c>
      <c r="L155">
        <v>616.88062003672303</v>
      </c>
      <c r="M155" t="s">
        <v>23</v>
      </c>
      <c r="N155">
        <v>5</v>
      </c>
      <c r="O155">
        <f>VLOOKUP(subset1!$D142,samples!$D$2:$R$870,4,FALSE)</f>
        <v>5</v>
      </c>
      <c r="P155" t="str">
        <f>VLOOKUP(subset1!$D142,samples!$D$2:$R$870,7,FALSE)</f>
        <v>F7,8,9</v>
      </c>
      <c r="Q155">
        <f t="shared" si="86"/>
        <v>55</v>
      </c>
      <c r="R155" t="s">
        <v>765</v>
      </c>
      <c r="S155">
        <f>VLOOKUP(subset1!$D142,samples!$D$2:$ZZ$870,16,FALSE)</f>
        <v>0</v>
      </c>
      <c r="T155" t="s">
        <v>297</v>
      </c>
      <c r="V155" s="1">
        <v>44270</v>
      </c>
      <c r="W155" t="s">
        <v>454</v>
      </c>
      <c r="X155">
        <v>533</v>
      </c>
      <c r="Y155">
        <v>3.5</v>
      </c>
      <c r="Z155">
        <f t="shared" si="87"/>
        <v>0.5</v>
      </c>
      <c r="AA155" t="s">
        <v>524</v>
      </c>
      <c r="AB155" s="2">
        <v>164</v>
      </c>
      <c r="AC155" s="2">
        <v>3130.16</v>
      </c>
      <c r="AD155" s="2">
        <v>314</v>
      </c>
      <c r="AE155" s="2">
        <v>157.81</v>
      </c>
      <c r="AF155" s="2">
        <v>451</v>
      </c>
      <c r="AG155" s="2">
        <v>28.29</v>
      </c>
      <c r="AI155" s="2">
        <v>50</v>
      </c>
      <c r="AJ155" s="46">
        <f t="shared" si="88"/>
        <v>3316.2599999999998</v>
      </c>
      <c r="AK155" s="46">
        <f t="shared" si="89"/>
        <v>165.81299999999999</v>
      </c>
      <c r="AL155" s="26">
        <f t="shared" si="90"/>
        <v>47.375142857142855</v>
      </c>
      <c r="AM155">
        <v>532</v>
      </c>
      <c r="AN155" t="s">
        <v>505</v>
      </c>
      <c r="AO155" t="s">
        <v>478</v>
      </c>
      <c r="AP155" t="s">
        <v>484</v>
      </c>
      <c r="AR155" s="20">
        <f t="shared" si="91"/>
        <v>15</v>
      </c>
      <c r="AS155" s="20">
        <f t="shared" si="92"/>
        <v>4.5231676647789989</v>
      </c>
      <c r="AT155" s="20">
        <f t="shared" si="80"/>
        <v>45.476832335221005</v>
      </c>
      <c r="AU155">
        <v>10</v>
      </c>
      <c r="AV155" s="1">
        <v>44419</v>
      </c>
      <c r="AX155" s="21" t="s">
        <v>857</v>
      </c>
      <c r="AZ155">
        <v>4</v>
      </c>
      <c r="BA155" t="s">
        <v>454</v>
      </c>
      <c r="BB155">
        <v>10</v>
      </c>
      <c r="BC155" t="s">
        <v>1172</v>
      </c>
      <c r="BD155">
        <v>308</v>
      </c>
      <c r="BE155">
        <v>1.5</v>
      </c>
      <c r="BF155">
        <v>7.4</v>
      </c>
      <c r="BG155">
        <v>464</v>
      </c>
      <c r="BH155">
        <v>0.11</v>
      </c>
      <c r="BI155">
        <v>0.4</v>
      </c>
      <c r="BN155" s="39">
        <f t="shared" si="93"/>
        <v>0</v>
      </c>
      <c r="BO155">
        <v>20</v>
      </c>
      <c r="BP155">
        <f t="shared" si="81"/>
        <v>1.61</v>
      </c>
      <c r="BQ155">
        <f t="shared" si="82"/>
        <v>7.8000000000000007</v>
      </c>
      <c r="BR155">
        <f t="shared" si="83"/>
        <v>32.200000000000003</v>
      </c>
      <c r="BS155">
        <v>532</v>
      </c>
      <c r="BT155" t="s">
        <v>505</v>
      </c>
      <c r="BU155" t="s">
        <v>1178</v>
      </c>
      <c r="BV155" t="s">
        <v>473</v>
      </c>
      <c r="BY155">
        <f>_xlfn.IFNA(VLOOKUP(C155,'Sent to psoma'!B:I,7,FALSE),0)</f>
        <v>10</v>
      </c>
      <c r="BZ155">
        <f t="shared" si="84"/>
        <v>10</v>
      </c>
      <c r="CA155">
        <f t="shared" si="85"/>
        <v>16.100000000000001</v>
      </c>
    </row>
    <row r="156" spans="1:79" x14ac:dyDescent="0.2">
      <c r="A156">
        <v>1116</v>
      </c>
      <c r="B156" t="s">
        <v>10</v>
      </c>
      <c r="C156" t="s">
        <v>766</v>
      </c>
      <c r="D156" t="s">
        <v>145</v>
      </c>
      <c r="E156">
        <v>97</v>
      </c>
      <c r="F156" s="1">
        <v>43725</v>
      </c>
      <c r="G156" s="1">
        <v>43635</v>
      </c>
      <c r="H156">
        <v>5.8</v>
      </c>
      <c r="I156" t="s">
        <v>22</v>
      </c>
      <c r="J156" t="str">
        <f>VLOOKUP(E156,[1]Tabelle1!$B:$G,5,FALSE)</f>
        <v>G12D</v>
      </c>
      <c r="K156" t="s">
        <v>1838</v>
      </c>
      <c r="L156">
        <v>616.88062003672303</v>
      </c>
      <c r="M156" t="s">
        <v>23</v>
      </c>
      <c r="N156">
        <v>5</v>
      </c>
      <c r="O156">
        <f>VLOOKUP(subset1!$D143,samples!$D$2:$R$870,4,FALSE)</f>
        <v>9</v>
      </c>
      <c r="P156" t="str">
        <f>VLOOKUP(subset1!$D143,samples!$D$2:$R$870,7,FALSE)</f>
        <v>A4,5,6</v>
      </c>
      <c r="Q156">
        <f t="shared" si="86"/>
        <v>90</v>
      </c>
      <c r="R156" t="s">
        <v>766</v>
      </c>
      <c r="S156">
        <f>VLOOKUP(subset1!$D143,samples!$D$2:$ZZ$870,16,FALSE)</f>
        <v>0</v>
      </c>
      <c r="T156" t="s">
        <v>297</v>
      </c>
      <c r="V156" s="1">
        <v>44270</v>
      </c>
      <c r="W156" t="s">
        <v>454</v>
      </c>
      <c r="X156">
        <v>533</v>
      </c>
      <c r="Y156">
        <v>5.5</v>
      </c>
      <c r="Z156">
        <f t="shared" si="87"/>
        <v>0.5</v>
      </c>
      <c r="AA156" t="s">
        <v>525</v>
      </c>
      <c r="AB156">
        <v>148</v>
      </c>
      <c r="AC156" s="17">
        <v>20827.206081662927</v>
      </c>
      <c r="AD156">
        <v>285</v>
      </c>
      <c r="AE156" s="17">
        <v>1694.3555522727274</v>
      </c>
      <c r="AF156">
        <v>396</v>
      </c>
      <c r="AG156" s="17">
        <v>117.59690054744526</v>
      </c>
      <c r="AI156" s="2">
        <v>50</v>
      </c>
      <c r="AJ156" s="46">
        <f t="shared" si="88"/>
        <v>22639.1585344831</v>
      </c>
      <c r="AK156" s="46">
        <f t="shared" si="89"/>
        <v>1131.957926724155</v>
      </c>
      <c r="AL156" s="26">
        <f t="shared" si="90"/>
        <v>205.81053213166453</v>
      </c>
      <c r="AM156">
        <v>532</v>
      </c>
      <c r="AN156" t="s">
        <v>505</v>
      </c>
      <c r="AO156" t="s">
        <v>478</v>
      </c>
      <c r="AP156" t="s">
        <v>472</v>
      </c>
      <c r="AR156" s="20">
        <f t="shared" si="91"/>
        <v>15</v>
      </c>
      <c r="AS156" s="20">
        <v>1</v>
      </c>
      <c r="AT156" s="20">
        <f t="shared" si="80"/>
        <v>49</v>
      </c>
      <c r="AU156">
        <v>10</v>
      </c>
      <c r="AV156" s="1">
        <v>44419</v>
      </c>
      <c r="AX156" s="21" t="s">
        <v>858</v>
      </c>
      <c r="AZ156">
        <v>4</v>
      </c>
      <c r="BA156" t="s">
        <v>454</v>
      </c>
      <c r="BB156">
        <v>10</v>
      </c>
      <c r="BC156" t="s">
        <v>1172</v>
      </c>
      <c r="BD156">
        <v>304</v>
      </c>
      <c r="BE156">
        <v>0.33</v>
      </c>
      <c r="BF156">
        <v>1.6</v>
      </c>
      <c r="BG156">
        <v>392</v>
      </c>
      <c r="BH156">
        <v>0.03</v>
      </c>
      <c r="BI156">
        <v>0.1</v>
      </c>
      <c r="BN156" s="39">
        <f t="shared" si="93"/>
        <v>0</v>
      </c>
      <c r="BO156">
        <v>20</v>
      </c>
      <c r="BP156">
        <f t="shared" si="81"/>
        <v>0.36</v>
      </c>
      <c r="BQ156">
        <f t="shared" si="82"/>
        <v>1.7000000000000002</v>
      </c>
      <c r="BR156">
        <f t="shared" si="83"/>
        <v>7.1999999999999993</v>
      </c>
      <c r="BS156">
        <v>532</v>
      </c>
      <c r="BT156" t="s">
        <v>505</v>
      </c>
      <c r="BU156" t="s">
        <v>1178</v>
      </c>
      <c r="BV156" t="s">
        <v>477</v>
      </c>
      <c r="BY156">
        <f>_xlfn.IFNA(VLOOKUP(C156,'Sent to psoma'!B:I,7,FALSE),0)</f>
        <v>10</v>
      </c>
      <c r="BZ156">
        <f t="shared" si="84"/>
        <v>10</v>
      </c>
      <c r="CA156">
        <f t="shared" si="85"/>
        <v>3.5999999999999996</v>
      </c>
    </row>
    <row r="157" spans="1:79" x14ac:dyDescent="0.2">
      <c r="A157">
        <v>1116</v>
      </c>
      <c r="B157" t="s">
        <v>11</v>
      </c>
      <c r="C157" t="s">
        <v>767</v>
      </c>
      <c r="D157" t="s">
        <v>146</v>
      </c>
      <c r="E157">
        <v>97</v>
      </c>
      <c r="F157" s="1">
        <v>43734</v>
      </c>
      <c r="G157" s="1">
        <v>43635</v>
      </c>
      <c r="H157">
        <v>5.8</v>
      </c>
      <c r="I157" t="s">
        <v>22</v>
      </c>
      <c r="J157" t="str">
        <f>VLOOKUP(E157,[1]Tabelle1!$B:$G,5,FALSE)</f>
        <v>G12D</v>
      </c>
      <c r="K157" t="s">
        <v>1838</v>
      </c>
      <c r="L157">
        <v>616.88062003672303</v>
      </c>
      <c r="M157" t="s">
        <v>23</v>
      </c>
      <c r="N157">
        <v>5</v>
      </c>
      <c r="O157">
        <f>VLOOKUP(subset1!$D144,samples!$D$2:$R$870,4,FALSE)</f>
        <v>13</v>
      </c>
      <c r="P157" t="str">
        <f>VLOOKUP(subset1!$D144,samples!$D$2:$R$870,7,FALSE)</f>
        <v>B4,5,6</v>
      </c>
      <c r="Q157">
        <f t="shared" si="86"/>
        <v>99</v>
      </c>
      <c r="R157" t="s">
        <v>767</v>
      </c>
      <c r="S157">
        <f>VLOOKUP(subset1!$D144,samples!$D$2:$ZZ$870,16,FALSE)</f>
        <v>0</v>
      </c>
      <c r="T157" t="s">
        <v>297</v>
      </c>
      <c r="V157" s="1">
        <v>44270</v>
      </c>
      <c r="W157" t="s">
        <v>454</v>
      </c>
      <c r="X157">
        <v>533</v>
      </c>
      <c r="Y157">
        <v>4</v>
      </c>
      <c r="Z157">
        <f t="shared" si="87"/>
        <v>0</v>
      </c>
      <c r="AA157" t="s">
        <v>524</v>
      </c>
      <c r="AB157" s="2">
        <v>136</v>
      </c>
      <c r="AC157" s="2">
        <v>10467.86</v>
      </c>
      <c r="AD157" s="2">
        <v>269</v>
      </c>
      <c r="AE157" s="2">
        <v>582.58000000000004</v>
      </c>
      <c r="AF157" s="2">
        <v>323</v>
      </c>
      <c r="AG157" s="2">
        <v>76.42</v>
      </c>
      <c r="AI157" s="2">
        <v>50</v>
      </c>
      <c r="AJ157" s="46">
        <f t="shared" si="88"/>
        <v>11126.86</v>
      </c>
      <c r="AK157" s="46">
        <f t="shared" si="89"/>
        <v>556.34299999999996</v>
      </c>
      <c r="AL157" s="26">
        <f t="shared" si="90"/>
        <v>139.08574999999999</v>
      </c>
      <c r="AM157">
        <v>532</v>
      </c>
      <c r="AN157" t="s">
        <v>505</v>
      </c>
      <c r="AO157" t="s">
        <v>478</v>
      </c>
      <c r="AP157" t="s">
        <v>485</v>
      </c>
      <c r="AR157" s="20">
        <f t="shared" si="91"/>
        <v>15</v>
      </c>
      <c r="AS157" s="20">
        <f>IF(AK157&gt;15,(AR157/AK157*50),50)</f>
        <v>1.3480892183419222</v>
      </c>
      <c r="AT157" s="20">
        <f t="shared" si="80"/>
        <v>48.651910781658074</v>
      </c>
      <c r="AU157">
        <v>10</v>
      </c>
      <c r="AV157" s="1">
        <v>44419</v>
      </c>
      <c r="AX157" s="21" t="s">
        <v>859</v>
      </c>
      <c r="AZ157">
        <v>4</v>
      </c>
      <c r="BA157" t="s">
        <v>454</v>
      </c>
      <c r="BB157">
        <v>10</v>
      </c>
      <c r="BC157" t="s">
        <v>1172</v>
      </c>
      <c r="BD157">
        <v>302</v>
      </c>
      <c r="BE157">
        <v>1.96</v>
      </c>
      <c r="BF157">
        <v>9.8000000000000007</v>
      </c>
      <c r="BG157">
        <v>451</v>
      </c>
      <c r="BH157">
        <v>0.11</v>
      </c>
      <c r="BI157">
        <v>0.4</v>
      </c>
      <c r="BN157" s="39">
        <f t="shared" si="93"/>
        <v>0</v>
      </c>
      <c r="BO157">
        <v>20</v>
      </c>
      <c r="BP157">
        <f t="shared" si="81"/>
        <v>2.0699999999999998</v>
      </c>
      <c r="BQ157">
        <f t="shared" si="82"/>
        <v>10.200000000000001</v>
      </c>
      <c r="BR157">
        <f t="shared" si="83"/>
        <v>41.4</v>
      </c>
      <c r="BS157">
        <v>532</v>
      </c>
      <c r="BT157" t="s">
        <v>505</v>
      </c>
      <c r="BU157" t="s">
        <v>1178</v>
      </c>
      <c r="BV157" t="s">
        <v>8</v>
      </c>
      <c r="BY157">
        <f>_xlfn.IFNA(VLOOKUP(C157,'Sent to psoma'!B:I,7,FALSE),0)</f>
        <v>5</v>
      </c>
      <c r="BZ157">
        <f t="shared" si="84"/>
        <v>15</v>
      </c>
      <c r="CA157">
        <f t="shared" si="85"/>
        <v>31.049999999999997</v>
      </c>
    </row>
    <row r="158" spans="1:79" x14ac:dyDescent="0.2">
      <c r="A158">
        <v>1228</v>
      </c>
      <c r="B158" t="s">
        <v>2</v>
      </c>
      <c r="C158" t="s">
        <v>309</v>
      </c>
      <c r="D158" t="s">
        <v>192</v>
      </c>
      <c r="E158">
        <v>114</v>
      </c>
      <c r="F158" s="1">
        <v>43872</v>
      </c>
      <c r="G158" s="1">
        <v>43872</v>
      </c>
      <c r="H158">
        <v>6.2</v>
      </c>
      <c r="I158" t="s">
        <v>22</v>
      </c>
      <c r="J158" t="str">
        <f>VLOOKUP(E158,[1]Tabelle1!$B:$G,5,FALSE)</f>
        <v>G12D</v>
      </c>
      <c r="K158" t="s">
        <v>1838</v>
      </c>
      <c r="L158">
        <v>379.880620036724</v>
      </c>
      <c r="M158" t="s">
        <v>25</v>
      </c>
      <c r="N158">
        <v>3</v>
      </c>
      <c r="O158">
        <f>VLOOKUP(subset1!$D195,samples!$D$2:$R$870,4,FALSE)</f>
        <v>8</v>
      </c>
      <c r="P158" t="str">
        <f>VLOOKUP(subset1!$D195,samples!$D$2:$R$870,7,FALSE)</f>
        <v>G1,2,3</v>
      </c>
      <c r="Q158">
        <f t="shared" si="86"/>
        <v>0</v>
      </c>
      <c r="R158" t="s">
        <v>309</v>
      </c>
      <c r="S158">
        <f>VLOOKUP(subset1!$D195,samples!$D$2:$ZZ$870,16,FALSE)</f>
        <v>0</v>
      </c>
      <c r="T158" t="s">
        <v>297</v>
      </c>
      <c r="V158" s="1">
        <v>44278</v>
      </c>
      <c r="W158" t="s">
        <v>454</v>
      </c>
      <c r="X158">
        <v>533</v>
      </c>
      <c r="Y158">
        <v>5.5</v>
      </c>
      <c r="Z158">
        <f t="shared" si="87"/>
        <v>0.5</v>
      </c>
      <c r="AA158" t="s">
        <v>529</v>
      </c>
      <c r="AB158">
        <v>142</v>
      </c>
      <c r="AC158" s="17">
        <v>2888.89</v>
      </c>
      <c r="AD158">
        <v>265</v>
      </c>
      <c r="AE158">
        <v>133.11000000000001</v>
      </c>
      <c r="AF158">
        <v>402</v>
      </c>
      <c r="AG158">
        <v>45.22</v>
      </c>
      <c r="AI158" s="2">
        <v>50</v>
      </c>
      <c r="AJ158" s="46">
        <f t="shared" si="88"/>
        <v>3067.22</v>
      </c>
      <c r="AK158" s="46">
        <f t="shared" si="89"/>
        <v>153.36099999999999</v>
      </c>
      <c r="AL158" s="26">
        <f t="shared" si="90"/>
        <v>27.883818181818182</v>
      </c>
      <c r="AM158">
        <v>532</v>
      </c>
      <c r="AN158" t="s">
        <v>505</v>
      </c>
      <c r="AO158" t="s">
        <v>479</v>
      </c>
      <c r="AP158" t="s">
        <v>482</v>
      </c>
      <c r="AR158" s="20">
        <f t="shared" si="91"/>
        <v>15</v>
      </c>
      <c r="AS158" s="20">
        <f>IF(AK158&gt;15,(AR158/AK158*50),50)</f>
        <v>4.8904219456054676</v>
      </c>
      <c r="AT158" s="20">
        <f t="shared" si="80"/>
        <v>45.109578054394532</v>
      </c>
      <c r="AU158">
        <v>10</v>
      </c>
      <c r="AV158" s="1">
        <v>44419</v>
      </c>
      <c r="AX158" s="21" t="s">
        <v>543</v>
      </c>
      <c r="AZ158">
        <v>4</v>
      </c>
      <c r="BA158" t="s">
        <v>454</v>
      </c>
      <c r="BB158">
        <v>10</v>
      </c>
      <c r="BC158" t="s">
        <v>1161</v>
      </c>
      <c r="BD158">
        <v>305</v>
      </c>
      <c r="BE158">
        <v>31.26</v>
      </c>
      <c r="BF158">
        <v>155</v>
      </c>
      <c r="BG158">
        <v>466</v>
      </c>
      <c r="BH158">
        <v>1.63</v>
      </c>
      <c r="BI158">
        <v>5.3</v>
      </c>
      <c r="BN158" s="39">
        <f t="shared" si="93"/>
        <v>0</v>
      </c>
      <c r="BO158">
        <v>20</v>
      </c>
      <c r="BP158">
        <f t="shared" si="81"/>
        <v>32.89</v>
      </c>
      <c r="BQ158">
        <f t="shared" si="82"/>
        <v>160.30000000000001</v>
      </c>
      <c r="BR158">
        <f t="shared" si="83"/>
        <v>657.8</v>
      </c>
      <c r="BS158">
        <v>532</v>
      </c>
      <c r="BT158" t="s">
        <v>505</v>
      </c>
      <c r="BU158" t="s">
        <v>1178</v>
      </c>
      <c r="BV158" t="s">
        <v>265</v>
      </c>
      <c r="BY158">
        <f>_xlfn.IFNA(VLOOKUP(C158,'Sent to psoma'!B:I,7,FALSE),0)</f>
        <v>5</v>
      </c>
      <c r="BZ158">
        <f t="shared" si="84"/>
        <v>15</v>
      </c>
      <c r="CA158">
        <f t="shared" si="85"/>
        <v>493.35</v>
      </c>
    </row>
    <row r="159" spans="1:79" x14ac:dyDescent="0.2">
      <c r="A159">
        <v>1228</v>
      </c>
      <c r="B159" t="s">
        <v>8</v>
      </c>
      <c r="C159" t="s">
        <v>310</v>
      </c>
      <c r="D159" t="s">
        <v>193</v>
      </c>
      <c r="E159">
        <v>114</v>
      </c>
      <c r="F159" s="1">
        <v>43917</v>
      </c>
      <c r="G159" s="1">
        <v>43872</v>
      </c>
      <c r="H159">
        <v>6.2</v>
      </c>
      <c r="I159" t="s">
        <v>22</v>
      </c>
      <c r="J159" t="str">
        <f>VLOOKUP(E159,[1]Tabelle1!$B:$G,5,FALSE)</f>
        <v>G12D</v>
      </c>
      <c r="K159" t="s">
        <v>1838</v>
      </c>
      <c r="L159">
        <v>379.880620036724</v>
      </c>
      <c r="M159" t="s">
        <v>25</v>
      </c>
      <c r="N159">
        <v>3</v>
      </c>
      <c r="O159">
        <f>VLOOKUP(subset1!$D196,samples!$D$2:$R$870,4,FALSE)</f>
        <v>12</v>
      </c>
      <c r="P159" t="str">
        <f>VLOOKUP(subset1!$D196,samples!$D$2:$R$870,7,FALSE)</f>
        <v>G7,8,9</v>
      </c>
      <c r="Q159">
        <f t="shared" si="86"/>
        <v>45</v>
      </c>
      <c r="R159" t="s">
        <v>310</v>
      </c>
      <c r="S159">
        <f>VLOOKUP(subset1!$D196,samples!$D$2:$ZZ$870,16,FALSE)</f>
        <v>0</v>
      </c>
      <c r="T159" t="s">
        <v>297</v>
      </c>
      <c r="V159" s="1">
        <v>44278</v>
      </c>
      <c r="W159" t="s">
        <v>454</v>
      </c>
      <c r="X159">
        <v>533</v>
      </c>
      <c r="Y159">
        <v>4.5</v>
      </c>
      <c r="Z159">
        <f t="shared" si="87"/>
        <v>0.5</v>
      </c>
      <c r="AA159" t="s">
        <v>529</v>
      </c>
      <c r="AB159">
        <v>156</v>
      </c>
      <c r="AC159" s="17">
        <v>2053.36</v>
      </c>
      <c r="AD159">
        <v>305</v>
      </c>
      <c r="AE159">
        <v>157.59</v>
      </c>
      <c r="AF159">
        <v>472</v>
      </c>
      <c r="AG159">
        <v>68.930000000000007</v>
      </c>
      <c r="AI159" s="2">
        <v>50</v>
      </c>
      <c r="AJ159" s="46">
        <f t="shared" si="88"/>
        <v>2279.88</v>
      </c>
      <c r="AK159" s="46">
        <f t="shared" si="89"/>
        <v>113.994</v>
      </c>
      <c r="AL159" s="26">
        <f t="shared" si="90"/>
        <v>25.332000000000001</v>
      </c>
      <c r="AM159">
        <v>532</v>
      </c>
      <c r="AN159" t="s">
        <v>505</v>
      </c>
      <c r="AO159" t="s">
        <v>479</v>
      </c>
      <c r="AP159" t="s">
        <v>483</v>
      </c>
      <c r="AR159" s="20">
        <f t="shared" si="91"/>
        <v>15</v>
      </c>
      <c r="AS159" s="20">
        <f>IF(AK159&gt;15,(AR159/AK159*50),50)</f>
        <v>6.5792936470340537</v>
      </c>
      <c r="AT159" s="20">
        <f t="shared" si="80"/>
        <v>43.420706352965944</v>
      </c>
      <c r="AU159">
        <v>10</v>
      </c>
      <c r="AV159" s="1">
        <v>44419</v>
      </c>
      <c r="AX159" s="21" t="s">
        <v>860</v>
      </c>
      <c r="AZ159">
        <v>4</v>
      </c>
      <c r="BA159" t="s">
        <v>454</v>
      </c>
      <c r="BB159">
        <v>10</v>
      </c>
      <c r="BC159" t="s">
        <v>1161</v>
      </c>
      <c r="BD159">
        <v>304</v>
      </c>
      <c r="BE159">
        <v>1.63</v>
      </c>
      <c r="BF159">
        <v>8.1</v>
      </c>
      <c r="BG159">
        <v>478</v>
      </c>
      <c r="BH159">
        <v>0.13</v>
      </c>
      <c r="BI159">
        <v>0.4</v>
      </c>
      <c r="BN159" s="39">
        <f t="shared" si="93"/>
        <v>0</v>
      </c>
      <c r="BO159">
        <v>20</v>
      </c>
      <c r="BP159">
        <f t="shared" si="81"/>
        <v>1.7599999999999998</v>
      </c>
      <c r="BQ159">
        <f t="shared" si="82"/>
        <v>8.5</v>
      </c>
      <c r="BR159">
        <f t="shared" si="83"/>
        <v>35.199999999999996</v>
      </c>
      <c r="BS159">
        <v>532</v>
      </c>
      <c r="BT159" t="s">
        <v>505</v>
      </c>
      <c r="BU159" t="s">
        <v>1178</v>
      </c>
      <c r="BV159" t="s">
        <v>266</v>
      </c>
      <c r="BY159">
        <f>_xlfn.IFNA(VLOOKUP(C159,'Sent to psoma'!B:I,7,FALSE),0)</f>
        <v>10</v>
      </c>
      <c r="BZ159">
        <f t="shared" si="84"/>
        <v>10</v>
      </c>
      <c r="CA159">
        <f t="shared" si="85"/>
        <v>17.599999999999998</v>
      </c>
    </row>
    <row r="160" spans="1:79" x14ac:dyDescent="0.2">
      <c r="A160">
        <v>1228</v>
      </c>
      <c r="B160" t="s">
        <v>9</v>
      </c>
      <c r="C160" t="s">
        <v>311</v>
      </c>
      <c r="D160" t="s">
        <v>194</v>
      </c>
      <c r="E160">
        <v>114</v>
      </c>
      <c r="F160" s="1">
        <v>43929</v>
      </c>
      <c r="G160" s="1">
        <v>43872</v>
      </c>
      <c r="H160">
        <v>6.2</v>
      </c>
      <c r="I160" t="s">
        <v>22</v>
      </c>
      <c r="J160" t="str">
        <f>VLOOKUP(E160,[1]Tabelle1!$B:$G,5,FALSE)</f>
        <v>G12D</v>
      </c>
      <c r="K160" t="s">
        <v>1838</v>
      </c>
      <c r="L160">
        <v>379.880620036724</v>
      </c>
      <c r="M160" t="s">
        <v>25</v>
      </c>
      <c r="N160">
        <v>3</v>
      </c>
      <c r="O160">
        <f>VLOOKUP(subset1!$D197,samples!$D$2:$R$870,4,FALSE)</f>
        <v>18</v>
      </c>
      <c r="P160" t="str">
        <f>VLOOKUP(subset1!$D197,samples!$D$2:$R$870,7,FALSE)</f>
        <v>I1,2,3</v>
      </c>
      <c r="Q160">
        <f t="shared" si="86"/>
        <v>57</v>
      </c>
      <c r="R160" t="s">
        <v>311</v>
      </c>
      <c r="S160">
        <f>VLOOKUP(subset1!$D197,samples!$D$2:$ZZ$870,16,FALSE)</f>
        <v>0</v>
      </c>
      <c r="T160" t="s">
        <v>297</v>
      </c>
      <c r="V160" s="1">
        <v>44278</v>
      </c>
      <c r="W160" t="s">
        <v>454</v>
      </c>
      <c r="X160">
        <v>533</v>
      </c>
      <c r="Y160">
        <v>4.5</v>
      </c>
      <c r="Z160">
        <f t="shared" si="87"/>
        <v>0.5</v>
      </c>
      <c r="AA160" t="s">
        <v>529</v>
      </c>
      <c r="AB160">
        <v>159</v>
      </c>
      <c r="AC160" s="17">
        <v>3480.52</v>
      </c>
      <c r="AD160">
        <v>301</v>
      </c>
      <c r="AE160">
        <v>257.67</v>
      </c>
      <c r="AF160">
        <v>477</v>
      </c>
      <c r="AG160">
        <v>110.94</v>
      </c>
      <c r="AI160" s="2">
        <v>50</v>
      </c>
      <c r="AJ160" s="46">
        <f t="shared" si="88"/>
        <v>3849.13</v>
      </c>
      <c r="AK160" s="46">
        <f t="shared" si="89"/>
        <v>192.45650000000001</v>
      </c>
      <c r="AL160" s="26">
        <f t="shared" si="90"/>
        <v>42.768111111111111</v>
      </c>
      <c r="AM160">
        <v>532</v>
      </c>
      <c r="AN160" t="s">
        <v>505</v>
      </c>
      <c r="AO160" t="s">
        <v>479</v>
      </c>
      <c r="AP160" t="s">
        <v>484</v>
      </c>
      <c r="AR160" s="20">
        <f t="shared" si="91"/>
        <v>15</v>
      </c>
      <c r="AS160" s="20">
        <f>IF(AK160&gt;15,(AR160/AK160*50),50)</f>
        <v>3.8969845133835439</v>
      </c>
      <c r="AT160" s="20">
        <f t="shared" si="80"/>
        <v>46.103015486616457</v>
      </c>
      <c r="AU160">
        <v>10</v>
      </c>
      <c r="AV160" s="1">
        <v>44419</v>
      </c>
      <c r="AX160" s="21" t="s">
        <v>861</v>
      </c>
      <c r="AZ160">
        <v>4</v>
      </c>
      <c r="BA160" t="s">
        <v>454</v>
      </c>
      <c r="BB160">
        <v>10</v>
      </c>
      <c r="BC160" t="s">
        <v>1181</v>
      </c>
      <c r="BD160">
        <v>301</v>
      </c>
      <c r="BE160">
        <v>0.81</v>
      </c>
      <c r="BF160">
        <v>4.0999999999999996</v>
      </c>
      <c r="BN160" s="39">
        <f t="shared" si="93"/>
        <v>0</v>
      </c>
      <c r="BO160">
        <v>20</v>
      </c>
      <c r="BP160">
        <f t="shared" si="81"/>
        <v>0.81</v>
      </c>
      <c r="BQ160">
        <f t="shared" si="82"/>
        <v>4.0999999999999996</v>
      </c>
      <c r="BR160">
        <f t="shared" si="83"/>
        <v>16.200000000000003</v>
      </c>
      <c r="BS160">
        <v>532</v>
      </c>
      <c r="BT160" t="s">
        <v>505</v>
      </c>
      <c r="BU160" t="s">
        <v>1178</v>
      </c>
      <c r="BV160" t="s">
        <v>267</v>
      </c>
      <c r="BY160">
        <f>_xlfn.IFNA(VLOOKUP(C160,'Sent to psoma'!B:I,7,FALSE),0)</f>
        <v>10</v>
      </c>
      <c r="BZ160">
        <f t="shared" si="84"/>
        <v>10</v>
      </c>
      <c r="CA160">
        <f t="shared" si="85"/>
        <v>8.1000000000000014</v>
      </c>
    </row>
    <row r="161" spans="1:79" hidden="1" x14ac:dyDescent="0.2">
      <c r="C161" t="s">
        <v>560</v>
      </c>
      <c r="D161" t="s">
        <v>550</v>
      </c>
      <c r="J161" t="e">
        <f>VLOOKUP(E161,[1]Tabelle1!$B:$G,5,FALSE)</f>
        <v>#N/A</v>
      </c>
      <c r="V161" s="22">
        <v>43403</v>
      </c>
      <c r="W161" s="47" t="s">
        <v>551</v>
      </c>
      <c r="AA161" s="47" t="s">
        <v>561</v>
      </c>
      <c r="AB161" s="23">
        <v>157</v>
      </c>
      <c r="AC161" s="38">
        <v>33.880000000000003</v>
      </c>
      <c r="AI161" s="40">
        <v>50</v>
      </c>
      <c r="AJ161" s="38">
        <f>AC161</f>
        <v>33.880000000000003</v>
      </c>
      <c r="AK161" s="38">
        <f>AJ161*AI161</f>
        <v>1694.0000000000002</v>
      </c>
      <c r="AL161" s="38"/>
      <c r="AM161" s="40">
        <v>531</v>
      </c>
      <c r="AN161" s="40">
        <v>-20</v>
      </c>
      <c r="AO161" t="s">
        <v>562</v>
      </c>
      <c r="AP161" t="s">
        <v>563</v>
      </c>
      <c r="AR161" s="27">
        <v>34</v>
      </c>
      <c r="AS161" s="26">
        <f>AI161/AK161*AR161</f>
        <v>1.0035419126328216</v>
      </c>
      <c r="AT161" s="26">
        <f t="shared" si="80"/>
        <v>48.996458087367181</v>
      </c>
      <c r="AU161">
        <v>10</v>
      </c>
      <c r="AV161" s="1">
        <v>44419</v>
      </c>
      <c r="AX161" s="21" t="s">
        <v>862</v>
      </c>
      <c r="AZ161">
        <v>4</v>
      </c>
      <c r="BA161" t="s">
        <v>454</v>
      </c>
      <c r="BB161">
        <v>10</v>
      </c>
      <c r="BC161" t="s">
        <v>1161</v>
      </c>
      <c r="BD161">
        <v>289</v>
      </c>
      <c r="BE161">
        <v>3.65</v>
      </c>
      <c r="BF161">
        <v>19.100000000000001</v>
      </c>
      <c r="BG161">
        <v>505</v>
      </c>
      <c r="BH161">
        <v>0.12</v>
      </c>
      <c r="BI161">
        <v>0.4</v>
      </c>
      <c r="BN161" s="39">
        <f t="shared" si="93"/>
        <v>0</v>
      </c>
      <c r="BO161">
        <v>20</v>
      </c>
      <c r="BP161">
        <f t="shared" si="81"/>
        <v>3.77</v>
      </c>
      <c r="BQ161">
        <f t="shared" si="82"/>
        <v>19.5</v>
      </c>
      <c r="BR161">
        <f t="shared" si="83"/>
        <v>75.400000000000006</v>
      </c>
      <c r="BS161">
        <v>532</v>
      </c>
      <c r="BT161" t="s">
        <v>505</v>
      </c>
      <c r="BU161" t="s">
        <v>1178</v>
      </c>
      <c r="BV161" t="s">
        <v>480</v>
      </c>
      <c r="BY161">
        <f>_xlfn.IFNA(VLOOKUP(C161,'Sent to psoma'!B:I,7,FALSE),0)</f>
        <v>5</v>
      </c>
      <c r="BZ161">
        <f t="shared" si="84"/>
        <v>15</v>
      </c>
      <c r="CA161">
        <f t="shared" si="85"/>
        <v>56.55</v>
      </c>
    </row>
    <row r="162" spans="1:79" x14ac:dyDescent="0.2">
      <c r="A162">
        <v>1137</v>
      </c>
      <c r="B162" t="s">
        <v>2</v>
      </c>
      <c r="C162" t="s">
        <v>768</v>
      </c>
      <c r="D162" t="s">
        <v>147</v>
      </c>
      <c r="E162">
        <v>99</v>
      </c>
      <c r="F162" s="1">
        <v>43682</v>
      </c>
      <c r="G162" s="1">
        <v>43682</v>
      </c>
      <c r="H162">
        <v>26.4</v>
      </c>
      <c r="I162" t="s">
        <v>22</v>
      </c>
      <c r="J162" t="str">
        <f>VLOOKUP(E162,[1]Tabelle1!$B:$G,5,FALSE)</f>
        <v>G12D</v>
      </c>
      <c r="K162" t="s">
        <v>1838</v>
      </c>
      <c r="L162">
        <v>569.88062003672303</v>
      </c>
      <c r="M162" t="s">
        <v>24</v>
      </c>
      <c r="N162">
        <v>1</v>
      </c>
      <c r="O162" t="e">
        <f>VLOOKUP(subset1!$D145,samples!$D$2:$R$870,4,FALSE)</f>
        <v>#N/A</v>
      </c>
      <c r="P162" t="e">
        <f>VLOOKUP(subset1!$D145,samples!$D$2:$R$870,7,FALSE)</f>
        <v>#N/A</v>
      </c>
      <c r="Q162">
        <f t="shared" ref="Q162:Q176" si="94">F162-G162</f>
        <v>0</v>
      </c>
      <c r="R162" t="s">
        <v>768</v>
      </c>
      <c r="S162" t="e">
        <f>VLOOKUP(subset1!$D145,samples!$D$2:$ZZ$870,16,FALSE)</f>
        <v>#N/A</v>
      </c>
      <c r="T162" t="s">
        <v>297</v>
      </c>
      <c r="V162" s="1">
        <v>44270</v>
      </c>
      <c r="W162" t="s">
        <v>454</v>
      </c>
      <c r="X162">
        <v>533</v>
      </c>
      <c r="Y162">
        <v>4</v>
      </c>
      <c r="Z162">
        <f t="shared" ref="Z162:Z176" si="95">ROUNDUP(Y162,0)-Y162</f>
        <v>0</v>
      </c>
      <c r="AA162" t="s">
        <v>524</v>
      </c>
      <c r="AB162" s="2">
        <v>140</v>
      </c>
      <c r="AC162" s="2">
        <v>12050</v>
      </c>
      <c r="AD162" s="2">
        <v>275</v>
      </c>
      <c r="AE162" s="2">
        <v>2535.3200000000002</v>
      </c>
      <c r="AF162" s="2">
        <v>379</v>
      </c>
      <c r="AG162" s="2">
        <v>316.68</v>
      </c>
      <c r="AI162" s="2">
        <v>50</v>
      </c>
      <c r="AJ162" s="46">
        <f t="shared" ref="AJ162:AJ176" si="96">AC162+AE162+AG162</f>
        <v>14902</v>
      </c>
      <c r="AK162" s="46">
        <f t="shared" ref="AK162:AK176" si="97">AJ162*AI162/1000</f>
        <v>745.1</v>
      </c>
      <c r="AL162" s="26">
        <f t="shared" ref="AL162:AL176" si="98">AK162/Y162</f>
        <v>186.27500000000001</v>
      </c>
      <c r="AM162">
        <v>532</v>
      </c>
      <c r="AN162" t="s">
        <v>505</v>
      </c>
      <c r="AO162" t="s">
        <v>478</v>
      </c>
      <c r="AP162" t="s">
        <v>486</v>
      </c>
      <c r="AR162" s="20">
        <f t="shared" ref="AR162:AR176" si="99">IF(AK162&gt;15,15,AK162)</f>
        <v>15</v>
      </c>
      <c r="AS162" s="20">
        <f t="shared" ref="AS162:AS176" si="100">IF(AK162&gt;15,(AR162/AK162*50),50)</f>
        <v>1.006576298483425</v>
      </c>
      <c r="AT162" s="20">
        <f t="shared" si="80"/>
        <v>48.993423701516576</v>
      </c>
      <c r="AU162">
        <v>11</v>
      </c>
      <c r="AV162" s="1">
        <v>44420</v>
      </c>
      <c r="AX162" s="21" t="s">
        <v>863</v>
      </c>
      <c r="AZ162">
        <v>4</v>
      </c>
      <c r="BA162" t="s">
        <v>454</v>
      </c>
      <c r="BB162">
        <v>11</v>
      </c>
      <c r="BC162" t="s">
        <v>1161</v>
      </c>
      <c r="BD162">
        <v>302</v>
      </c>
      <c r="BE162">
        <v>3.15</v>
      </c>
      <c r="BF162">
        <v>15.8</v>
      </c>
      <c r="BG162">
        <v>429</v>
      </c>
      <c r="BH162">
        <v>0.16</v>
      </c>
      <c r="BI162">
        <v>0.6</v>
      </c>
      <c r="BN162" s="39">
        <f t="shared" si="93"/>
        <v>0</v>
      </c>
      <c r="BO162">
        <v>20</v>
      </c>
      <c r="BP162">
        <f t="shared" si="81"/>
        <v>3.31</v>
      </c>
      <c r="BQ162">
        <f t="shared" si="82"/>
        <v>16.400000000000002</v>
      </c>
      <c r="BR162">
        <f t="shared" si="83"/>
        <v>66.2</v>
      </c>
      <c r="BS162">
        <v>532</v>
      </c>
      <c r="BT162" t="s">
        <v>505</v>
      </c>
      <c r="BU162" t="s">
        <v>1178</v>
      </c>
      <c r="BV162" t="s">
        <v>481</v>
      </c>
      <c r="BY162">
        <f>_xlfn.IFNA(VLOOKUP(C162,'Sent to psoma'!B:I,7,FALSE),0)</f>
        <v>5</v>
      </c>
      <c r="BZ162">
        <f t="shared" si="84"/>
        <v>15</v>
      </c>
      <c r="CA162">
        <f t="shared" si="85"/>
        <v>49.65</v>
      </c>
    </row>
    <row r="163" spans="1:79" x14ac:dyDescent="0.2">
      <c r="A163">
        <v>1184</v>
      </c>
      <c r="B163" t="s">
        <v>2</v>
      </c>
      <c r="C163" t="s">
        <v>774</v>
      </c>
      <c r="D163" t="s">
        <v>161</v>
      </c>
      <c r="E163">
        <v>106</v>
      </c>
      <c r="F163" s="1">
        <v>43781</v>
      </c>
      <c r="G163" s="1">
        <v>43781</v>
      </c>
      <c r="H163">
        <v>14.8</v>
      </c>
      <c r="I163" t="s">
        <v>22</v>
      </c>
      <c r="J163" t="str">
        <f>VLOOKUP(E163,[1]Tabelle1!$B:$G,5,FALSE)</f>
        <v>G12D</v>
      </c>
      <c r="K163" t="s">
        <v>1838</v>
      </c>
      <c r="L163">
        <v>470.880620036724</v>
      </c>
      <c r="M163" t="s">
        <v>23</v>
      </c>
      <c r="N163">
        <v>5</v>
      </c>
      <c r="O163">
        <f>VLOOKUP(subset1!$D159,samples!$D$2:$R$870,4,FALSE)</f>
        <v>9</v>
      </c>
      <c r="P163" t="str">
        <f>VLOOKUP(subset1!$D159,samples!$D$2:$R$870,7,FALSE)</f>
        <v>D4,5,6</v>
      </c>
      <c r="Q163">
        <f t="shared" si="94"/>
        <v>0</v>
      </c>
      <c r="R163" t="s">
        <v>774</v>
      </c>
      <c r="S163">
        <f>VLOOKUP(subset1!$D159,samples!$D$2:$ZZ$870,16,FALSE)</f>
        <v>0</v>
      </c>
      <c r="T163" t="s">
        <v>297</v>
      </c>
      <c r="V163" s="1">
        <v>44273</v>
      </c>
      <c r="W163" t="s">
        <v>454</v>
      </c>
      <c r="X163">
        <v>533</v>
      </c>
      <c r="Y163">
        <v>4.7</v>
      </c>
      <c r="Z163">
        <f t="shared" si="95"/>
        <v>0.29999999999999982</v>
      </c>
      <c r="AA163" t="s">
        <v>526</v>
      </c>
      <c r="AB163">
        <v>145</v>
      </c>
      <c r="AC163" s="17">
        <v>5292.22</v>
      </c>
      <c r="AD163">
        <v>274</v>
      </c>
      <c r="AE163">
        <v>681.61</v>
      </c>
      <c r="AF163">
        <v>390</v>
      </c>
      <c r="AG163">
        <v>255.35</v>
      </c>
      <c r="AI163" s="2">
        <v>50</v>
      </c>
      <c r="AJ163" s="46">
        <f t="shared" si="96"/>
        <v>6229.18</v>
      </c>
      <c r="AK163" s="46">
        <f t="shared" si="97"/>
        <v>311.459</v>
      </c>
      <c r="AL163" s="26">
        <f t="shared" si="98"/>
        <v>66.267872340425527</v>
      </c>
      <c r="AM163">
        <v>532</v>
      </c>
      <c r="AN163" t="s">
        <v>505</v>
      </c>
      <c r="AO163" t="s">
        <v>478</v>
      </c>
      <c r="AP163" t="s">
        <v>500</v>
      </c>
      <c r="AR163" s="20">
        <f t="shared" si="99"/>
        <v>15</v>
      </c>
      <c r="AS163" s="20">
        <f t="shared" si="100"/>
        <v>2.4080216015591138</v>
      </c>
      <c r="AT163" s="20">
        <f t="shared" si="80"/>
        <v>47.591978398440887</v>
      </c>
      <c r="AU163">
        <v>11</v>
      </c>
      <c r="AV163" s="1">
        <v>44420</v>
      </c>
      <c r="AX163" s="21" t="s">
        <v>864</v>
      </c>
      <c r="AZ163">
        <v>4</v>
      </c>
      <c r="BA163" t="s">
        <v>454</v>
      </c>
      <c r="BB163">
        <v>11</v>
      </c>
      <c r="BC163" t="s">
        <v>1161</v>
      </c>
      <c r="BD163">
        <v>303</v>
      </c>
      <c r="BE163">
        <v>5.68</v>
      </c>
      <c r="BF163">
        <v>28.4</v>
      </c>
      <c r="BG163">
        <v>448</v>
      </c>
      <c r="BH163">
        <v>0.38</v>
      </c>
      <c r="BI163">
        <v>1.3</v>
      </c>
      <c r="BN163" s="39">
        <f t="shared" si="93"/>
        <v>0</v>
      </c>
      <c r="BO163">
        <v>20</v>
      </c>
      <c r="BP163">
        <f t="shared" si="81"/>
        <v>6.06</v>
      </c>
      <c r="BQ163">
        <f t="shared" si="82"/>
        <v>29.7</v>
      </c>
      <c r="BR163">
        <f t="shared" si="83"/>
        <v>121.19999999999999</v>
      </c>
      <c r="BS163">
        <v>532</v>
      </c>
      <c r="BT163" t="s">
        <v>505</v>
      </c>
      <c r="BU163" t="s">
        <v>1178</v>
      </c>
      <c r="BV163" t="s">
        <v>482</v>
      </c>
      <c r="BY163">
        <f>_xlfn.IFNA(VLOOKUP(C163,'Sent to psoma'!B:I,7,FALSE),0)</f>
        <v>5</v>
      </c>
      <c r="BZ163">
        <f t="shared" si="84"/>
        <v>15</v>
      </c>
      <c r="CA163">
        <f t="shared" si="85"/>
        <v>90.899999999999991</v>
      </c>
    </row>
    <row r="164" spans="1:79" x14ac:dyDescent="0.2">
      <c r="A164">
        <v>1184</v>
      </c>
      <c r="B164" t="s">
        <v>8</v>
      </c>
      <c r="C164" t="s">
        <v>775</v>
      </c>
      <c r="D164" t="s">
        <v>162</v>
      </c>
      <c r="E164">
        <v>106</v>
      </c>
      <c r="F164" s="1">
        <v>43810</v>
      </c>
      <c r="G164" s="1">
        <v>43781</v>
      </c>
      <c r="H164">
        <v>14.8</v>
      </c>
      <c r="I164" t="s">
        <v>22</v>
      </c>
      <c r="J164" t="str">
        <f>VLOOKUP(E164,[1]Tabelle1!$B:$G,5,FALSE)</f>
        <v>G12D</v>
      </c>
      <c r="K164" t="s">
        <v>1838</v>
      </c>
      <c r="L164">
        <v>470.880620036724</v>
      </c>
      <c r="M164" t="s">
        <v>23</v>
      </c>
      <c r="N164">
        <v>5</v>
      </c>
      <c r="O164">
        <f>VLOOKUP(subset1!$D160,samples!$D$2:$R$870,4,FALSE)</f>
        <v>13</v>
      </c>
      <c r="P164" t="str">
        <f>VLOOKUP(subset1!$D160,samples!$D$2:$R$870,7,FALSE)</f>
        <v>E4,5,6</v>
      </c>
      <c r="Q164">
        <f t="shared" si="94"/>
        <v>29</v>
      </c>
      <c r="R164" t="s">
        <v>775</v>
      </c>
      <c r="S164">
        <f>VLOOKUP(subset1!$D160,samples!$D$2:$ZZ$870,16,FALSE)</f>
        <v>0</v>
      </c>
      <c r="T164" t="s">
        <v>297</v>
      </c>
      <c r="V164" s="1">
        <v>44273</v>
      </c>
      <c r="W164" t="s">
        <v>454</v>
      </c>
      <c r="X164">
        <v>533</v>
      </c>
      <c r="Y164">
        <v>4</v>
      </c>
      <c r="Z164">
        <f t="shared" si="95"/>
        <v>0</v>
      </c>
      <c r="AA164" t="s">
        <v>526</v>
      </c>
      <c r="AB164">
        <v>156</v>
      </c>
      <c r="AC164" s="17">
        <v>3217.61</v>
      </c>
      <c r="AD164">
        <v>296</v>
      </c>
      <c r="AE164">
        <v>325.89999999999998</v>
      </c>
      <c r="AF164">
        <v>445</v>
      </c>
      <c r="AG164">
        <v>88.58</v>
      </c>
      <c r="AI164" s="2">
        <v>50</v>
      </c>
      <c r="AJ164" s="46">
        <f t="shared" si="96"/>
        <v>3632.09</v>
      </c>
      <c r="AK164" s="46">
        <f t="shared" si="97"/>
        <v>181.6045</v>
      </c>
      <c r="AL164" s="26">
        <f t="shared" si="98"/>
        <v>45.401125</v>
      </c>
      <c r="AM164">
        <v>532</v>
      </c>
      <c r="AN164" t="s">
        <v>505</v>
      </c>
      <c r="AO164" t="s">
        <v>478</v>
      </c>
      <c r="AP164" t="s">
        <v>501</v>
      </c>
      <c r="AR164" s="20">
        <f t="shared" si="99"/>
        <v>15</v>
      </c>
      <c r="AS164" s="20">
        <f t="shared" si="100"/>
        <v>4.1298536104556884</v>
      </c>
      <c r="AT164" s="20">
        <f t="shared" si="80"/>
        <v>45.87014638954431</v>
      </c>
      <c r="AU164">
        <v>11</v>
      </c>
      <c r="AV164" s="1">
        <v>44420</v>
      </c>
      <c r="AX164" s="21" t="s">
        <v>865</v>
      </c>
      <c r="AZ164">
        <v>4</v>
      </c>
      <c r="BA164" t="s">
        <v>454</v>
      </c>
      <c r="BB164">
        <v>11</v>
      </c>
      <c r="BC164" t="s">
        <v>1161</v>
      </c>
      <c r="BD164">
        <v>303</v>
      </c>
      <c r="BE164">
        <v>9.27</v>
      </c>
      <c r="BF164">
        <v>46.3</v>
      </c>
      <c r="BG164">
        <v>461</v>
      </c>
      <c r="BH164">
        <v>0.44</v>
      </c>
      <c r="BI164">
        <v>1.4</v>
      </c>
      <c r="BN164" s="39">
        <f t="shared" si="93"/>
        <v>0</v>
      </c>
      <c r="BO164">
        <v>20</v>
      </c>
      <c r="BP164">
        <f t="shared" si="81"/>
        <v>9.7099999999999991</v>
      </c>
      <c r="BQ164">
        <f t="shared" si="82"/>
        <v>47.699999999999996</v>
      </c>
      <c r="BR164">
        <f t="shared" si="83"/>
        <v>194.2</v>
      </c>
      <c r="BS164">
        <v>532</v>
      </c>
      <c r="BT164" t="s">
        <v>505</v>
      </c>
      <c r="BU164" t="s">
        <v>1178</v>
      </c>
      <c r="BV164" t="s">
        <v>483</v>
      </c>
      <c r="BY164">
        <f>_xlfn.IFNA(VLOOKUP(C164,'Sent to psoma'!B:I,7,FALSE),0)</f>
        <v>5</v>
      </c>
      <c r="BZ164">
        <f t="shared" si="84"/>
        <v>15</v>
      </c>
      <c r="CA164">
        <f t="shared" si="85"/>
        <v>145.64999999999998</v>
      </c>
    </row>
    <row r="165" spans="1:79" x14ac:dyDescent="0.2">
      <c r="A165">
        <v>1184</v>
      </c>
      <c r="B165" t="s">
        <v>9</v>
      </c>
      <c r="C165" t="s">
        <v>776</v>
      </c>
      <c r="D165" t="s">
        <v>163</v>
      </c>
      <c r="E165">
        <v>106</v>
      </c>
      <c r="F165" s="1">
        <v>43838</v>
      </c>
      <c r="G165" s="1">
        <v>43781</v>
      </c>
      <c r="H165">
        <v>14.8</v>
      </c>
      <c r="I165" t="s">
        <v>22</v>
      </c>
      <c r="J165" t="str">
        <f>VLOOKUP(E165,[1]Tabelle1!$B:$G,5,FALSE)</f>
        <v>G12D</v>
      </c>
      <c r="K165" t="s">
        <v>1838</v>
      </c>
      <c r="L165">
        <v>470.880620036724</v>
      </c>
      <c r="M165" t="s">
        <v>23</v>
      </c>
      <c r="N165">
        <v>5</v>
      </c>
      <c r="O165" t="e">
        <f>VLOOKUP(subset1!$D161,samples!$D$2:$R$870,4,FALSE)</f>
        <v>#N/A</v>
      </c>
      <c r="P165" t="e">
        <f>VLOOKUP(subset1!$D161,samples!$D$2:$R$870,7,FALSE)</f>
        <v>#N/A</v>
      </c>
      <c r="Q165">
        <f t="shared" si="94"/>
        <v>57</v>
      </c>
      <c r="R165" t="s">
        <v>776</v>
      </c>
      <c r="S165" t="e">
        <f>VLOOKUP(subset1!$D161,samples!$D$2:$ZZ$870,16,FALSE)</f>
        <v>#N/A</v>
      </c>
      <c r="T165" t="s">
        <v>297</v>
      </c>
      <c r="V165" s="1">
        <v>44273</v>
      </c>
      <c r="W165" t="s">
        <v>454</v>
      </c>
      <c r="X165">
        <v>533</v>
      </c>
      <c r="Y165">
        <v>4.3</v>
      </c>
      <c r="Z165">
        <f t="shared" si="95"/>
        <v>0.70000000000000018</v>
      </c>
      <c r="AA165" t="s">
        <v>526</v>
      </c>
      <c r="AB165">
        <v>159</v>
      </c>
      <c r="AC165" s="17">
        <v>9268.7000000000007</v>
      </c>
      <c r="AD165">
        <v>311</v>
      </c>
      <c r="AE165">
        <v>802.89</v>
      </c>
      <c r="AF165">
        <v>534</v>
      </c>
      <c r="AG165">
        <v>270.52999999999997</v>
      </c>
      <c r="AI165" s="2">
        <v>50</v>
      </c>
      <c r="AJ165" s="46">
        <f t="shared" si="96"/>
        <v>10342.120000000001</v>
      </c>
      <c r="AK165" s="46">
        <f t="shared" si="97"/>
        <v>517.10600000000011</v>
      </c>
      <c r="AL165" s="26">
        <f t="shared" si="98"/>
        <v>120.25720930232561</v>
      </c>
      <c r="AM165">
        <v>532</v>
      </c>
      <c r="AN165" t="s">
        <v>505</v>
      </c>
      <c r="AO165" t="s">
        <v>478</v>
      </c>
      <c r="AP165" t="s">
        <v>502</v>
      </c>
      <c r="AR165" s="20">
        <f t="shared" si="99"/>
        <v>15</v>
      </c>
      <c r="AS165" s="20">
        <f t="shared" si="100"/>
        <v>1.4503796126906281</v>
      </c>
      <c r="AT165" s="20">
        <f t="shared" si="80"/>
        <v>48.549620387309375</v>
      </c>
      <c r="AU165">
        <v>11</v>
      </c>
      <c r="AV165" s="1">
        <v>44420</v>
      </c>
      <c r="AX165" s="21" t="s">
        <v>866</v>
      </c>
      <c r="AZ165">
        <v>4</v>
      </c>
      <c r="BA165" t="s">
        <v>454</v>
      </c>
      <c r="BB165">
        <v>11</v>
      </c>
      <c r="BC165" t="s">
        <v>1161</v>
      </c>
      <c r="BD165">
        <v>304</v>
      </c>
      <c r="BE165">
        <v>4.0199999999999996</v>
      </c>
      <c r="BF165">
        <v>20</v>
      </c>
      <c r="BG165">
        <v>488</v>
      </c>
      <c r="BH165">
        <v>0.19</v>
      </c>
      <c r="BI165">
        <v>0.6</v>
      </c>
      <c r="BN165" s="39">
        <f t="shared" si="93"/>
        <v>0</v>
      </c>
      <c r="BO165">
        <v>20</v>
      </c>
      <c r="BP165">
        <f t="shared" si="81"/>
        <v>4.21</v>
      </c>
      <c r="BQ165">
        <f t="shared" si="82"/>
        <v>20.6</v>
      </c>
      <c r="BR165">
        <f t="shared" si="83"/>
        <v>84.2</v>
      </c>
      <c r="BS165">
        <v>532</v>
      </c>
      <c r="BT165" t="s">
        <v>505</v>
      </c>
      <c r="BU165" t="s">
        <v>1178</v>
      </c>
      <c r="BV165" t="s">
        <v>484</v>
      </c>
      <c r="BY165">
        <f>_xlfn.IFNA(VLOOKUP(C165,'Sent to psoma'!B:I,7,FALSE),0)</f>
        <v>5</v>
      </c>
      <c r="BZ165">
        <f t="shared" si="84"/>
        <v>15</v>
      </c>
      <c r="CA165">
        <f t="shared" si="85"/>
        <v>63.15</v>
      </c>
    </row>
    <row r="166" spans="1:79" x14ac:dyDescent="0.2">
      <c r="A166">
        <v>1184</v>
      </c>
      <c r="B166" t="s">
        <v>10</v>
      </c>
      <c r="C166" t="s">
        <v>777</v>
      </c>
      <c r="D166" t="s">
        <v>164</v>
      </c>
      <c r="E166">
        <v>106</v>
      </c>
      <c r="F166" s="1">
        <v>43901</v>
      </c>
      <c r="G166" s="1">
        <v>43781</v>
      </c>
      <c r="H166">
        <v>14.8</v>
      </c>
      <c r="I166" t="s">
        <v>22</v>
      </c>
      <c r="J166" t="str">
        <f>VLOOKUP(E166,[1]Tabelle1!$B:$G,5,FALSE)</f>
        <v>G12D</v>
      </c>
      <c r="K166" t="s">
        <v>1838</v>
      </c>
      <c r="L166">
        <v>470.880620036724</v>
      </c>
      <c r="M166" t="s">
        <v>23</v>
      </c>
      <c r="N166">
        <v>5</v>
      </c>
      <c r="O166">
        <f>VLOOKUP(subset1!$D162,samples!$D$2:$R$870,4,FALSE)</f>
        <v>4</v>
      </c>
      <c r="P166" t="str">
        <f>VLOOKUP(subset1!$D162,samples!$D$2:$R$870,7,FALSE)</f>
        <v>D4,5,6</v>
      </c>
      <c r="Q166">
        <f t="shared" si="94"/>
        <v>120</v>
      </c>
      <c r="R166" t="s">
        <v>777</v>
      </c>
      <c r="S166">
        <f>VLOOKUP(subset1!$D162,samples!$D$2:$ZZ$870,16,FALSE)</f>
        <v>0</v>
      </c>
      <c r="T166" t="s">
        <v>297</v>
      </c>
      <c r="V166" s="1">
        <v>44273</v>
      </c>
      <c r="W166" t="s">
        <v>454</v>
      </c>
      <c r="X166">
        <v>533</v>
      </c>
      <c r="Y166">
        <v>4.7</v>
      </c>
      <c r="Z166">
        <f t="shared" si="95"/>
        <v>0.29999999999999982</v>
      </c>
      <c r="AA166" t="s">
        <v>527</v>
      </c>
      <c r="AB166">
        <v>156</v>
      </c>
      <c r="AC166" s="17">
        <v>5796.06</v>
      </c>
      <c r="AD166">
        <v>300</v>
      </c>
      <c r="AE166">
        <v>317.89</v>
      </c>
      <c r="AF166">
        <v>435</v>
      </c>
      <c r="AG166">
        <v>61.66</v>
      </c>
      <c r="AI166" s="2">
        <v>50</v>
      </c>
      <c r="AJ166" s="46">
        <f t="shared" si="96"/>
        <v>6175.6100000000006</v>
      </c>
      <c r="AK166" s="46">
        <f t="shared" si="97"/>
        <v>308.78050000000002</v>
      </c>
      <c r="AL166" s="26">
        <f t="shared" si="98"/>
        <v>65.697978723404262</v>
      </c>
      <c r="AM166">
        <v>532</v>
      </c>
      <c r="AN166" t="s">
        <v>505</v>
      </c>
      <c r="AO166" t="s">
        <v>478</v>
      </c>
      <c r="AP166" t="s">
        <v>503</v>
      </c>
      <c r="AR166" s="20">
        <f t="shared" si="99"/>
        <v>15</v>
      </c>
      <c r="AS166" s="20">
        <f t="shared" si="100"/>
        <v>2.4289098566781258</v>
      </c>
      <c r="AT166" s="20">
        <f t="shared" si="80"/>
        <v>47.571090143321875</v>
      </c>
      <c r="AU166">
        <v>11</v>
      </c>
      <c r="AV166" s="1">
        <v>44420</v>
      </c>
      <c r="AX166" s="21" t="s">
        <v>867</v>
      </c>
      <c r="AZ166">
        <v>4</v>
      </c>
      <c r="BA166" t="s">
        <v>454</v>
      </c>
      <c r="BB166">
        <v>11</v>
      </c>
      <c r="BC166" t="s">
        <v>1161</v>
      </c>
      <c r="BD166">
        <v>299</v>
      </c>
      <c r="BE166">
        <v>4.07</v>
      </c>
      <c r="BF166">
        <v>20.6</v>
      </c>
      <c r="BG166">
        <v>454</v>
      </c>
      <c r="BH166">
        <v>0.11</v>
      </c>
      <c r="BI166">
        <v>0.4</v>
      </c>
      <c r="BN166" s="39">
        <f t="shared" si="93"/>
        <v>0</v>
      </c>
      <c r="BO166">
        <v>20</v>
      </c>
      <c r="BP166">
        <f t="shared" si="81"/>
        <v>4.1800000000000006</v>
      </c>
      <c r="BQ166">
        <f t="shared" si="82"/>
        <v>21</v>
      </c>
      <c r="BR166">
        <f t="shared" si="83"/>
        <v>83.600000000000009</v>
      </c>
      <c r="BS166">
        <v>532</v>
      </c>
      <c r="BT166" t="s">
        <v>505</v>
      </c>
      <c r="BU166" t="s">
        <v>1178</v>
      </c>
      <c r="BV166" t="s">
        <v>472</v>
      </c>
      <c r="BY166">
        <f>_xlfn.IFNA(VLOOKUP(C166,'Sent to psoma'!B:I,7,FALSE),0)</f>
        <v>5</v>
      </c>
      <c r="BZ166">
        <f t="shared" si="84"/>
        <v>15</v>
      </c>
      <c r="CA166">
        <f t="shared" si="85"/>
        <v>62.70000000000001</v>
      </c>
    </row>
    <row r="167" spans="1:79" x14ac:dyDescent="0.2">
      <c r="A167">
        <v>1184</v>
      </c>
      <c r="B167" t="s">
        <v>11</v>
      </c>
      <c r="C167" t="s">
        <v>778</v>
      </c>
      <c r="D167" t="s">
        <v>165</v>
      </c>
      <c r="E167">
        <v>106</v>
      </c>
      <c r="F167" s="1">
        <v>43958</v>
      </c>
      <c r="G167" s="1">
        <v>43781</v>
      </c>
      <c r="H167">
        <v>14.8</v>
      </c>
      <c r="I167" t="s">
        <v>22</v>
      </c>
      <c r="J167" t="str">
        <f>VLOOKUP(E167,[1]Tabelle1!$B:$G,5,FALSE)</f>
        <v>G12D</v>
      </c>
      <c r="K167" t="s">
        <v>1838</v>
      </c>
      <c r="L167">
        <v>470.880620036724</v>
      </c>
      <c r="M167" t="s">
        <v>23</v>
      </c>
      <c r="N167">
        <v>5</v>
      </c>
      <c r="O167">
        <f>VLOOKUP(subset1!$D163,samples!$D$2:$R$870,4,FALSE)</f>
        <v>4</v>
      </c>
      <c r="P167" t="str">
        <f>VLOOKUP(subset1!$D163,samples!$D$2:$R$870,7,FALSE)</f>
        <v>B1,2,3</v>
      </c>
      <c r="Q167">
        <f t="shared" si="94"/>
        <v>177</v>
      </c>
      <c r="R167" t="s">
        <v>778</v>
      </c>
      <c r="S167">
        <f>VLOOKUP(subset1!$D163,samples!$D$2:$ZZ$870,16,FALSE)</f>
        <v>0</v>
      </c>
      <c r="T167" t="s">
        <v>297</v>
      </c>
      <c r="V167" s="1">
        <v>44273</v>
      </c>
      <c r="W167" t="s">
        <v>454</v>
      </c>
      <c r="X167">
        <v>533</v>
      </c>
      <c r="Y167">
        <v>4</v>
      </c>
      <c r="Z167">
        <f t="shared" si="95"/>
        <v>0</v>
      </c>
      <c r="AA167" t="s">
        <v>525</v>
      </c>
      <c r="AB167">
        <v>161</v>
      </c>
      <c r="AC167" s="17">
        <v>2867.97</v>
      </c>
      <c r="AD167">
        <v>299</v>
      </c>
      <c r="AE167">
        <v>416.41</v>
      </c>
      <c r="AF167">
        <v>443</v>
      </c>
      <c r="AG167">
        <v>62.85</v>
      </c>
      <c r="AI167" s="2">
        <v>50</v>
      </c>
      <c r="AJ167" s="46">
        <f t="shared" si="96"/>
        <v>3347.2299999999996</v>
      </c>
      <c r="AK167" s="46">
        <f t="shared" si="97"/>
        <v>167.36149999999998</v>
      </c>
      <c r="AL167" s="26">
        <f t="shared" si="98"/>
        <v>41.840374999999995</v>
      </c>
      <c r="AM167">
        <v>532</v>
      </c>
      <c r="AN167" t="s">
        <v>505</v>
      </c>
      <c r="AO167" t="s">
        <v>478</v>
      </c>
      <c r="AP167" t="s">
        <v>504</v>
      </c>
      <c r="AR167" s="20">
        <f t="shared" si="99"/>
        <v>15</v>
      </c>
      <c r="AS167" s="20">
        <f t="shared" si="100"/>
        <v>4.4813173878102202</v>
      </c>
      <c r="AT167" s="20">
        <f t="shared" si="80"/>
        <v>45.518682612189778</v>
      </c>
      <c r="AU167">
        <v>11</v>
      </c>
      <c r="AV167" s="1">
        <v>44420</v>
      </c>
      <c r="AX167" s="21" t="s">
        <v>868</v>
      </c>
      <c r="AZ167">
        <v>4</v>
      </c>
      <c r="BA167" t="s">
        <v>454</v>
      </c>
      <c r="BB167">
        <v>11</v>
      </c>
      <c r="BC167" t="s">
        <v>1161</v>
      </c>
      <c r="BD167">
        <v>300</v>
      </c>
      <c r="BE167">
        <v>9.11</v>
      </c>
      <c r="BF167">
        <v>45.9</v>
      </c>
      <c r="BG167">
        <v>453</v>
      </c>
      <c r="BH167">
        <v>0.73</v>
      </c>
      <c r="BI167">
        <v>2.4</v>
      </c>
      <c r="BN167" s="39">
        <f t="shared" si="93"/>
        <v>0</v>
      </c>
      <c r="BO167">
        <v>20</v>
      </c>
      <c r="BP167">
        <f t="shared" si="81"/>
        <v>9.84</v>
      </c>
      <c r="BQ167">
        <f t="shared" si="82"/>
        <v>48.3</v>
      </c>
      <c r="BR167">
        <f t="shared" si="83"/>
        <v>196.8</v>
      </c>
      <c r="BS167">
        <v>532</v>
      </c>
      <c r="BT167" t="s">
        <v>505</v>
      </c>
      <c r="BU167" t="s">
        <v>1178</v>
      </c>
      <c r="BV167" t="s">
        <v>485</v>
      </c>
      <c r="BY167">
        <f>_xlfn.IFNA(VLOOKUP(C167,'Sent to psoma'!B:I,7,FALSE),0)</f>
        <v>5</v>
      </c>
      <c r="BZ167">
        <f t="shared" si="84"/>
        <v>15</v>
      </c>
      <c r="CA167">
        <f t="shared" si="85"/>
        <v>147.6</v>
      </c>
    </row>
    <row r="168" spans="1:79" x14ac:dyDescent="0.2">
      <c r="A168">
        <v>1270</v>
      </c>
      <c r="B168" t="s">
        <v>2</v>
      </c>
      <c r="C168" t="s">
        <v>322</v>
      </c>
      <c r="D168" t="s">
        <v>220</v>
      </c>
      <c r="E168">
        <v>121</v>
      </c>
      <c r="F168" s="1">
        <v>44013</v>
      </c>
      <c r="G168" s="1">
        <v>44013</v>
      </c>
      <c r="H168">
        <v>16.899999999999999</v>
      </c>
      <c r="I168" t="s">
        <v>22</v>
      </c>
      <c r="J168" t="str">
        <f>VLOOKUP(E168,[1]Tabelle1!$B:$G,5,FALSE)</f>
        <v>G12D</v>
      </c>
      <c r="K168" t="s">
        <v>1838</v>
      </c>
      <c r="L168">
        <v>238.880620036724</v>
      </c>
      <c r="M168" t="s">
        <v>25</v>
      </c>
      <c r="N168">
        <v>3</v>
      </c>
      <c r="O168">
        <f>VLOOKUP(subset1!$D215,samples!$D$2:$R$870,4,FALSE)</f>
        <v>4</v>
      </c>
      <c r="P168" t="str">
        <f>VLOOKUP(subset1!$D215,samples!$D$2:$R$870,7,FALSE)</f>
        <v>A7,8,9</v>
      </c>
      <c r="Q168">
        <f t="shared" si="94"/>
        <v>0</v>
      </c>
      <c r="R168" t="s">
        <v>322</v>
      </c>
      <c r="S168">
        <f>VLOOKUP(subset1!$D215,samples!$D$2:$ZZ$870,16,FALSE)</f>
        <v>0</v>
      </c>
      <c r="T168" t="s">
        <v>297</v>
      </c>
      <c r="V168" s="1">
        <v>44280</v>
      </c>
      <c r="W168" t="s">
        <v>454</v>
      </c>
      <c r="X168">
        <v>533</v>
      </c>
      <c r="Y168">
        <v>4.5</v>
      </c>
      <c r="Z168">
        <f t="shared" si="95"/>
        <v>0.5</v>
      </c>
      <c r="AA168" t="s">
        <v>531</v>
      </c>
      <c r="AB168">
        <v>155</v>
      </c>
      <c r="AC168">
        <v>879.67</v>
      </c>
      <c r="AD168">
        <v>299</v>
      </c>
      <c r="AE168">
        <v>95.46</v>
      </c>
      <c r="AF168">
        <v>450</v>
      </c>
      <c r="AG168">
        <v>28.13</v>
      </c>
      <c r="AI168" s="2">
        <v>50</v>
      </c>
      <c r="AJ168" s="46">
        <f t="shared" si="96"/>
        <v>1003.26</v>
      </c>
      <c r="AK168" s="46">
        <f t="shared" si="97"/>
        <v>50.162999999999997</v>
      </c>
      <c r="AL168" s="26">
        <f t="shared" si="98"/>
        <v>11.147333333333332</v>
      </c>
      <c r="AM168">
        <v>532</v>
      </c>
      <c r="AN168" t="s">
        <v>505</v>
      </c>
      <c r="AO168" t="s">
        <v>479</v>
      </c>
      <c r="AP168" t="s">
        <v>9</v>
      </c>
      <c r="AR168" s="20">
        <f t="shared" si="99"/>
        <v>15</v>
      </c>
      <c r="AS168" s="20">
        <f t="shared" si="100"/>
        <v>14.951258895999045</v>
      </c>
      <c r="AT168" s="20">
        <f t="shared" si="80"/>
        <v>35.048741104000953</v>
      </c>
      <c r="AU168">
        <v>11</v>
      </c>
      <c r="AV168" s="1">
        <v>44420</v>
      </c>
      <c r="AX168" s="21" t="s">
        <v>869</v>
      </c>
      <c r="AZ168">
        <v>4</v>
      </c>
      <c r="BA168" t="s">
        <v>454</v>
      </c>
      <c r="BB168">
        <v>11</v>
      </c>
      <c r="BC168" t="s">
        <v>1161</v>
      </c>
      <c r="BD168">
        <v>300</v>
      </c>
      <c r="BE168">
        <v>3.85</v>
      </c>
      <c r="BF168">
        <v>19.5</v>
      </c>
      <c r="BG168">
        <v>446</v>
      </c>
      <c r="BH168">
        <v>0.27</v>
      </c>
      <c r="BI168">
        <v>0.9</v>
      </c>
      <c r="BN168" s="39">
        <f t="shared" si="93"/>
        <v>0</v>
      </c>
      <c r="BO168">
        <v>20</v>
      </c>
      <c r="BP168">
        <f t="shared" si="81"/>
        <v>4.12</v>
      </c>
      <c r="BQ168">
        <f t="shared" si="82"/>
        <v>20.399999999999999</v>
      </c>
      <c r="BR168">
        <f t="shared" si="83"/>
        <v>82.4</v>
      </c>
      <c r="BS168">
        <v>532</v>
      </c>
      <c r="BT168" t="s">
        <v>505</v>
      </c>
      <c r="BU168" t="s">
        <v>1178</v>
      </c>
      <c r="BV168" t="s">
        <v>486</v>
      </c>
      <c r="BY168">
        <f>_xlfn.IFNA(VLOOKUP(C168,'Sent to psoma'!B:I,7,FALSE),0)</f>
        <v>5</v>
      </c>
      <c r="BZ168">
        <f t="shared" si="84"/>
        <v>15</v>
      </c>
      <c r="CA168">
        <f t="shared" si="85"/>
        <v>61.800000000000004</v>
      </c>
    </row>
    <row r="169" spans="1:79" x14ac:dyDescent="0.2">
      <c r="A169">
        <v>1270</v>
      </c>
      <c r="B169" t="s">
        <v>8</v>
      </c>
      <c r="C169" t="s">
        <v>323</v>
      </c>
      <c r="D169" t="s">
        <v>221</v>
      </c>
      <c r="E169">
        <v>121</v>
      </c>
      <c r="F169" s="1">
        <v>44041</v>
      </c>
      <c r="G169" s="1">
        <v>44013</v>
      </c>
      <c r="H169">
        <v>16.899999999999999</v>
      </c>
      <c r="I169" t="s">
        <v>22</v>
      </c>
      <c r="J169" t="str">
        <f>VLOOKUP(E169,[1]Tabelle1!$B:$G,5,FALSE)</f>
        <v>G12D</v>
      </c>
      <c r="K169" t="s">
        <v>1838</v>
      </c>
      <c r="L169">
        <v>238.880620036724</v>
      </c>
      <c r="M169" t="s">
        <v>25</v>
      </c>
      <c r="N169">
        <v>3</v>
      </c>
      <c r="O169">
        <f>VLOOKUP(subset1!$D216,samples!$D$2:$R$870,4,FALSE)</f>
        <v>9</v>
      </c>
      <c r="P169" t="str">
        <f>VLOOKUP(subset1!$D216,samples!$D$2:$R$870,7,FALSE)</f>
        <v>E7,8,9</v>
      </c>
      <c r="Q169">
        <f t="shared" si="94"/>
        <v>28</v>
      </c>
      <c r="R169" t="s">
        <v>323</v>
      </c>
      <c r="S169">
        <f>VLOOKUP(subset1!$D216,samples!$D$2:$ZZ$870,16,FALSE)</f>
        <v>0</v>
      </c>
      <c r="T169" t="s">
        <v>297</v>
      </c>
      <c r="V169" s="1">
        <v>44280</v>
      </c>
      <c r="W169" t="s">
        <v>454</v>
      </c>
      <c r="X169">
        <v>533</v>
      </c>
      <c r="Y169">
        <v>4</v>
      </c>
      <c r="Z169">
        <f t="shared" si="95"/>
        <v>0</v>
      </c>
      <c r="AA169" t="s">
        <v>531</v>
      </c>
      <c r="AB169">
        <v>143</v>
      </c>
      <c r="AC169" s="17">
        <v>1527.25</v>
      </c>
      <c r="AD169">
        <v>278</v>
      </c>
      <c r="AE169">
        <v>135.46</v>
      </c>
      <c r="AF169">
        <v>416</v>
      </c>
      <c r="AG169">
        <v>11.57</v>
      </c>
      <c r="AI169" s="2">
        <v>50</v>
      </c>
      <c r="AJ169" s="46">
        <f t="shared" si="96"/>
        <v>1674.28</v>
      </c>
      <c r="AK169" s="46">
        <f t="shared" si="97"/>
        <v>83.713999999999999</v>
      </c>
      <c r="AL169" s="26">
        <f t="shared" si="98"/>
        <v>20.9285</v>
      </c>
      <c r="AM169">
        <v>532</v>
      </c>
      <c r="AN169" t="s">
        <v>505</v>
      </c>
      <c r="AO169" t="s">
        <v>479</v>
      </c>
      <c r="AP169" t="s">
        <v>10</v>
      </c>
      <c r="AR169" s="20">
        <f t="shared" si="99"/>
        <v>15</v>
      </c>
      <c r="AS169" s="20">
        <f t="shared" si="100"/>
        <v>8.959074945648279</v>
      </c>
      <c r="AT169" s="20">
        <f t="shared" si="80"/>
        <v>41.040925054351717</v>
      </c>
      <c r="AU169">
        <v>11</v>
      </c>
      <c r="AV169" s="1">
        <v>44420</v>
      </c>
      <c r="AX169" s="21" t="s">
        <v>870</v>
      </c>
      <c r="AZ169">
        <v>4</v>
      </c>
      <c r="BA169" t="s">
        <v>454</v>
      </c>
      <c r="BB169">
        <v>11</v>
      </c>
      <c r="BC169" t="s">
        <v>1161</v>
      </c>
      <c r="BD169">
        <v>298</v>
      </c>
      <c r="BE169">
        <v>2.4300000000000002</v>
      </c>
      <c r="BF169">
        <v>12.4</v>
      </c>
      <c r="BG169">
        <v>459</v>
      </c>
      <c r="BH169">
        <v>0.32</v>
      </c>
      <c r="BI169">
        <v>1.1000000000000001</v>
      </c>
      <c r="BN169" s="39">
        <f t="shared" si="93"/>
        <v>0</v>
      </c>
      <c r="BO169">
        <v>20</v>
      </c>
      <c r="BP169">
        <f t="shared" si="81"/>
        <v>2.75</v>
      </c>
      <c r="BQ169">
        <f t="shared" si="82"/>
        <v>13.5</v>
      </c>
      <c r="BR169">
        <f t="shared" si="83"/>
        <v>55</v>
      </c>
      <c r="BS169">
        <v>532</v>
      </c>
      <c r="BT169" t="s">
        <v>505</v>
      </c>
      <c r="BU169" t="s">
        <v>1178</v>
      </c>
      <c r="BV169" t="s">
        <v>487</v>
      </c>
      <c r="BY169">
        <f>_xlfn.IFNA(VLOOKUP(C169,'Sent to psoma'!B:I,7,FALSE),0)</f>
        <v>5</v>
      </c>
      <c r="BZ169">
        <f t="shared" si="84"/>
        <v>15</v>
      </c>
      <c r="CA169">
        <f t="shared" si="85"/>
        <v>41.25</v>
      </c>
    </row>
    <row r="170" spans="1:79" x14ac:dyDescent="0.2">
      <c r="A170">
        <v>1270</v>
      </c>
      <c r="B170" t="s">
        <v>9</v>
      </c>
      <c r="C170" t="s">
        <v>324</v>
      </c>
      <c r="D170" t="s">
        <v>222</v>
      </c>
      <c r="E170">
        <v>121</v>
      </c>
      <c r="F170" s="1">
        <v>44070</v>
      </c>
      <c r="G170" s="1">
        <v>44013</v>
      </c>
      <c r="H170">
        <v>16.899999999999999</v>
      </c>
      <c r="I170" t="s">
        <v>22</v>
      </c>
      <c r="J170" t="str">
        <f>VLOOKUP(E170,[1]Tabelle1!$B:$G,5,FALSE)</f>
        <v>G12D</v>
      </c>
      <c r="K170" t="s">
        <v>1838</v>
      </c>
      <c r="L170">
        <v>238.880620036724</v>
      </c>
      <c r="M170" t="s">
        <v>25</v>
      </c>
      <c r="N170">
        <v>3</v>
      </c>
      <c r="O170">
        <f>VLOOKUP(subset1!$D217,samples!$D$2:$R$870,4,FALSE)</f>
        <v>13</v>
      </c>
      <c r="P170" t="str">
        <f>VLOOKUP(subset1!$D217,samples!$D$2:$R$870,7,FALSE)</f>
        <v>F4,5,6</v>
      </c>
      <c r="Q170">
        <f t="shared" si="94"/>
        <v>57</v>
      </c>
      <c r="R170" t="s">
        <v>324</v>
      </c>
      <c r="S170">
        <f>VLOOKUP(subset1!$D217,samples!$D$2:$ZZ$870,16,FALSE)</f>
        <v>0</v>
      </c>
      <c r="T170" t="s">
        <v>297</v>
      </c>
      <c r="V170" s="1">
        <v>44280</v>
      </c>
      <c r="W170" t="s">
        <v>454</v>
      </c>
      <c r="X170">
        <v>533</v>
      </c>
      <c r="Y170">
        <v>3.5</v>
      </c>
      <c r="Z170">
        <f t="shared" si="95"/>
        <v>0.5</v>
      </c>
      <c r="AA170" t="s">
        <v>531</v>
      </c>
      <c r="AB170">
        <v>159</v>
      </c>
      <c r="AC170" s="17">
        <v>1478.59</v>
      </c>
      <c r="AD170">
        <v>295</v>
      </c>
      <c r="AE170">
        <v>154.51</v>
      </c>
      <c r="AF170">
        <v>425</v>
      </c>
      <c r="AG170">
        <v>36.15</v>
      </c>
      <c r="AI170" s="2">
        <v>50</v>
      </c>
      <c r="AJ170" s="46">
        <f t="shared" si="96"/>
        <v>1669.25</v>
      </c>
      <c r="AK170" s="46">
        <f t="shared" si="97"/>
        <v>83.462500000000006</v>
      </c>
      <c r="AL170" s="26">
        <f t="shared" si="98"/>
        <v>23.846428571428572</v>
      </c>
      <c r="AM170">
        <v>532</v>
      </c>
      <c r="AN170" t="s">
        <v>505</v>
      </c>
      <c r="AO170" t="s">
        <v>479</v>
      </c>
      <c r="AP170" t="s">
        <v>11</v>
      </c>
      <c r="AR170" s="20">
        <f t="shared" si="99"/>
        <v>15</v>
      </c>
      <c r="AS170" s="20">
        <f t="shared" si="100"/>
        <v>8.9860715890369924</v>
      </c>
      <c r="AT170" s="20">
        <f t="shared" si="80"/>
        <v>41.013928410963004</v>
      </c>
      <c r="AU170">
        <v>11</v>
      </c>
      <c r="AV170" s="1">
        <v>44420</v>
      </c>
      <c r="AX170" s="21" t="s">
        <v>871</v>
      </c>
      <c r="AZ170">
        <v>4</v>
      </c>
      <c r="BA170" t="s">
        <v>454</v>
      </c>
      <c r="BB170">
        <v>11</v>
      </c>
      <c r="BC170" t="s">
        <v>1171</v>
      </c>
      <c r="BD170">
        <v>307</v>
      </c>
      <c r="BE170">
        <v>0.69</v>
      </c>
      <c r="BF170">
        <v>3.4</v>
      </c>
      <c r="BN170" s="39">
        <f t="shared" si="93"/>
        <v>0</v>
      </c>
      <c r="BO170">
        <v>20</v>
      </c>
      <c r="BP170">
        <f t="shared" si="81"/>
        <v>0.69</v>
      </c>
      <c r="BQ170">
        <f t="shared" si="82"/>
        <v>3.4</v>
      </c>
      <c r="BR170">
        <f t="shared" si="83"/>
        <v>13.799999999999999</v>
      </c>
      <c r="BS170">
        <v>532</v>
      </c>
      <c r="BT170" t="s">
        <v>505</v>
      </c>
      <c r="BU170" t="s">
        <v>1178</v>
      </c>
      <c r="BV170" t="s">
        <v>488</v>
      </c>
      <c r="BY170">
        <f>_xlfn.IFNA(VLOOKUP(C170,'Sent to psoma'!B:I,7,FALSE),0)</f>
        <v>10</v>
      </c>
      <c r="BZ170">
        <f t="shared" si="84"/>
        <v>10</v>
      </c>
      <c r="CA170">
        <f t="shared" si="85"/>
        <v>6.8999999999999995</v>
      </c>
    </row>
    <row r="171" spans="1:79" x14ac:dyDescent="0.2">
      <c r="A171">
        <v>1271</v>
      </c>
      <c r="B171" t="s">
        <v>2</v>
      </c>
      <c r="C171" t="s">
        <v>336</v>
      </c>
      <c r="D171" t="s">
        <v>216</v>
      </c>
      <c r="E171">
        <v>122</v>
      </c>
      <c r="F171" s="1">
        <v>44012</v>
      </c>
      <c r="G171" s="1">
        <v>44012</v>
      </c>
      <c r="H171">
        <v>2.1</v>
      </c>
      <c r="I171" t="s">
        <v>6</v>
      </c>
      <c r="J171" t="str">
        <f>VLOOKUP(E171,[1]Tabelle1!$B:$G,5,FALSE)</f>
        <v>G12V</v>
      </c>
      <c r="K171" t="s">
        <v>1838</v>
      </c>
      <c r="L171">
        <v>239.880620036724</v>
      </c>
      <c r="M171" t="s">
        <v>25</v>
      </c>
      <c r="N171">
        <v>6</v>
      </c>
      <c r="O171">
        <f>VLOOKUP(subset1!$D218,samples!$D$2:$R$870,4,FALSE)</f>
        <v>20</v>
      </c>
      <c r="P171" t="str">
        <f>VLOOKUP(subset1!$D218,samples!$D$2:$R$870,7,FALSE)</f>
        <v>A7,8,9</v>
      </c>
      <c r="Q171">
        <f t="shared" si="94"/>
        <v>0</v>
      </c>
      <c r="R171" t="s">
        <v>336</v>
      </c>
      <c r="S171">
        <f>VLOOKUP(subset1!$D218,samples!$D$2:$ZZ$870,16,FALSE)</f>
        <v>0</v>
      </c>
      <c r="T171" t="s">
        <v>297</v>
      </c>
      <c r="V171" s="1">
        <v>44280</v>
      </c>
      <c r="W171" t="s">
        <v>454</v>
      </c>
      <c r="X171">
        <v>533</v>
      </c>
      <c r="Y171">
        <v>3</v>
      </c>
      <c r="Z171">
        <f t="shared" si="95"/>
        <v>0</v>
      </c>
      <c r="AA171" t="s">
        <v>532</v>
      </c>
      <c r="AB171" s="2">
        <v>150</v>
      </c>
      <c r="AC171" s="2">
        <v>199.36289846632633</v>
      </c>
      <c r="AD171" s="2">
        <v>286</v>
      </c>
      <c r="AE171" s="2">
        <v>14.618591530252544</v>
      </c>
      <c r="AF171" s="2">
        <v>369</v>
      </c>
      <c r="AG171" s="2">
        <v>2.0275371416614356</v>
      </c>
      <c r="AH171" t="s">
        <v>509</v>
      </c>
      <c r="AI171" s="2">
        <v>50</v>
      </c>
      <c r="AJ171" s="46">
        <f t="shared" si="96"/>
        <v>216.00902713824033</v>
      </c>
      <c r="AK171" s="46">
        <f t="shared" si="97"/>
        <v>10.800451356912017</v>
      </c>
      <c r="AL171" s="26">
        <f t="shared" si="98"/>
        <v>3.6001504523040055</v>
      </c>
      <c r="AM171">
        <v>532</v>
      </c>
      <c r="AN171" t="s">
        <v>505</v>
      </c>
      <c r="AO171" t="s">
        <v>479</v>
      </c>
      <c r="AP171" t="s">
        <v>12</v>
      </c>
      <c r="AR171" s="20">
        <f t="shared" si="99"/>
        <v>10.800451356912017</v>
      </c>
      <c r="AS171" s="20">
        <f t="shared" si="100"/>
        <v>50</v>
      </c>
      <c r="AT171" s="20">
        <f t="shared" si="80"/>
        <v>0</v>
      </c>
      <c r="AU171">
        <v>11</v>
      </c>
      <c r="AV171" s="1">
        <v>44420</v>
      </c>
      <c r="AX171" s="21" t="s">
        <v>872</v>
      </c>
      <c r="AZ171">
        <v>4</v>
      </c>
      <c r="BA171" t="s">
        <v>454</v>
      </c>
      <c r="BB171">
        <v>11</v>
      </c>
      <c r="BC171" t="s">
        <v>1171</v>
      </c>
      <c r="BD171">
        <v>303</v>
      </c>
      <c r="BE171">
        <v>2.38</v>
      </c>
      <c r="BF171">
        <v>11.9</v>
      </c>
      <c r="BN171" s="39">
        <f t="shared" si="93"/>
        <v>0</v>
      </c>
      <c r="BO171">
        <v>20</v>
      </c>
      <c r="BP171">
        <f t="shared" si="81"/>
        <v>2.38</v>
      </c>
      <c r="BQ171">
        <f t="shared" si="82"/>
        <v>11.9</v>
      </c>
      <c r="BR171">
        <f t="shared" si="83"/>
        <v>47.599999999999994</v>
      </c>
      <c r="BS171">
        <v>532</v>
      </c>
      <c r="BT171" t="s">
        <v>505</v>
      </c>
      <c r="BU171" t="s">
        <v>1178</v>
      </c>
      <c r="BV171" t="s">
        <v>489</v>
      </c>
      <c r="BY171">
        <f>_xlfn.IFNA(VLOOKUP(C171,'Sent to psoma'!B:I,7,FALSE),0)</f>
        <v>5</v>
      </c>
      <c r="BZ171">
        <f t="shared" si="84"/>
        <v>15</v>
      </c>
      <c r="CA171">
        <f t="shared" si="85"/>
        <v>35.699999999999996</v>
      </c>
    </row>
    <row r="172" spans="1:79" x14ac:dyDescent="0.2">
      <c r="A172">
        <v>1271</v>
      </c>
      <c r="B172" t="s">
        <v>8</v>
      </c>
      <c r="C172" t="s">
        <v>337</v>
      </c>
      <c r="D172" t="s">
        <v>217</v>
      </c>
      <c r="E172">
        <v>122</v>
      </c>
      <c r="F172" s="1">
        <v>44041</v>
      </c>
      <c r="G172" s="1">
        <v>44012</v>
      </c>
      <c r="H172">
        <v>2.1</v>
      </c>
      <c r="I172" t="s">
        <v>6</v>
      </c>
      <c r="J172" t="str">
        <f>VLOOKUP(E172,[1]Tabelle1!$B:$G,5,FALSE)</f>
        <v>G12V</v>
      </c>
      <c r="K172" t="s">
        <v>1838</v>
      </c>
      <c r="L172">
        <v>239.880620036724</v>
      </c>
      <c r="M172" t="s">
        <v>25</v>
      </c>
      <c r="N172">
        <v>6</v>
      </c>
      <c r="O172">
        <f>VLOOKUP(subset1!$D219,samples!$D$2:$R$870,4,FALSE)</f>
        <v>18</v>
      </c>
      <c r="P172" t="str">
        <f>VLOOKUP(subset1!$D219,samples!$D$2:$R$870,7,FALSE)</f>
        <v>B7,8,9</v>
      </c>
      <c r="Q172">
        <f t="shared" si="94"/>
        <v>29</v>
      </c>
      <c r="R172" t="s">
        <v>337</v>
      </c>
      <c r="S172">
        <f>VLOOKUP(subset1!$D219,samples!$D$2:$ZZ$870,16,FALSE)</f>
        <v>0</v>
      </c>
      <c r="T172" t="s">
        <v>297</v>
      </c>
      <c r="V172" s="1">
        <v>44285</v>
      </c>
      <c r="W172" t="s">
        <v>454</v>
      </c>
      <c r="X172">
        <v>533</v>
      </c>
      <c r="Y172">
        <v>4.5</v>
      </c>
      <c r="Z172">
        <f t="shared" si="95"/>
        <v>0.5</v>
      </c>
      <c r="AA172" t="s">
        <v>532</v>
      </c>
      <c r="AB172" s="2">
        <v>151</v>
      </c>
      <c r="AC172" s="2">
        <v>628.44874154851402</v>
      </c>
      <c r="AD172" s="2">
        <v>285</v>
      </c>
      <c r="AE172" s="2">
        <v>57.633450383891045</v>
      </c>
      <c r="AF172" s="2">
        <v>416</v>
      </c>
      <c r="AG172" s="2">
        <v>32.90234777150031</v>
      </c>
      <c r="AH172" t="s">
        <v>509</v>
      </c>
      <c r="AI172" s="2">
        <v>50</v>
      </c>
      <c r="AJ172" s="46">
        <f t="shared" si="96"/>
        <v>718.9845397039054</v>
      </c>
      <c r="AK172" s="46">
        <f t="shared" si="97"/>
        <v>35.949226985195274</v>
      </c>
      <c r="AL172" s="26">
        <f t="shared" si="98"/>
        <v>7.9887171078211718</v>
      </c>
      <c r="AM172">
        <v>532</v>
      </c>
      <c r="AN172" t="s">
        <v>505</v>
      </c>
      <c r="AO172" t="s">
        <v>479</v>
      </c>
      <c r="AP172" t="s">
        <v>13</v>
      </c>
      <c r="AR172" s="20">
        <f t="shared" si="99"/>
        <v>15</v>
      </c>
      <c r="AS172" s="20">
        <f t="shared" si="100"/>
        <v>20.862757363569109</v>
      </c>
      <c r="AT172" s="20">
        <f t="shared" si="80"/>
        <v>29.137242636430891</v>
      </c>
      <c r="AU172">
        <v>11</v>
      </c>
      <c r="AV172" s="1">
        <v>44420</v>
      </c>
      <c r="AX172" s="21" t="s">
        <v>873</v>
      </c>
      <c r="AZ172">
        <v>4</v>
      </c>
      <c r="BA172" t="s">
        <v>454</v>
      </c>
      <c r="BB172">
        <v>11</v>
      </c>
      <c r="BC172" t="s">
        <v>1171</v>
      </c>
      <c r="BD172">
        <v>303</v>
      </c>
      <c r="BE172">
        <v>7.12</v>
      </c>
      <c r="BF172">
        <v>35.700000000000003</v>
      </c>
      <c r="BG172">
        <v>460</v>
      </c>
      <c r="BH172">
        <v>0.34</v>
      </c>
      <c r="BI172">
        <v>1.1000000000000001</v>
      </c>
      <c r="BN172" s="39">
        <f t="shared" si="93"/>
        <v>0</v>
      </c>
      <c r="BO172">
        <v>20</v>
      </c>
      <c r="BP172">
        <f t="shared" si="81"/>
        <v>7.46</v>
      </c>
      <c r="BQ172">
        <f t="shared" si="82"/>
        <v>36.800000000000004</v>
      </c>
      <c r="BR172">
        <f t="shared" si="83"/>
        <v>149.19999999999999</v>
      </c>
      <c r="BS172">
        <v>532</v>
      </c>
      <c r="BT172" t="s">
        <v>505</v>
      </c>
      <c r="BU172" t="s">
        <v>1178</v>
      </c>
      <c r="BV172" t="s">
        <v>490</v>
      </c>
      <c r="BY172">
        <f>_xlfn.IFNA(VLOOKUP(C172,'Sent to psoma'!B:I,7,FALSE),0)</f>
        <v>5</v>
      </c>
      <c r="BZ172">
        <f t="shared" si="84"/>
        <v>15</v>
      </c>
      <c r="CA172">
        <f t="shared" si="85"/>
        <v>111.9</v>
      </c>
    </row>
    <row r="173" spans="1:79" x14ac:dyDescent="0.2">
      <c r="A173">
        <v>1271</v>
      </c>
      <c r="B173" t="s">
        <v>9</v>
      </c>
      <c r="C173" t="s">
        <v>338</v>
      </c>
      <c r="D173" t="s">
        <v>218</v>
      </c>
      <c r="E173">
        <v>122</v>
      </c>
      <c r="F173" s="1">
        <v>44069</v>
      </c>
      <c r="G173" s="1">
        <v>44012</v>
      </c>
      <c r="H173">
        <v>2.1</v>
      </c>
      <c r="I173" t="s">
        <v>6</v>
      </c>
      <c r="J173" t="str">
        <f>VLOOKUP(E173,[1]Tabelle1!$B:$G,5,FALSE)</f>
        <v>G12V</v>
      </c>
      <c r="K173" t="s">
        <v>1838</v>
      </c>
      <c r="L173">
        <v>239.880620036724</v>
      </c>
      <c r="M173" t="s">
        <v>25</v>
      </c>
      <c r="N173">
        <v>6</v>
      </c>
      <c r="O173">
        <f>VLOOKUP(subset1!$D220,samples!$D$2:$R$870,4,FALSE)</f>
        <v>5</v>
      </c>
      <c r="P173" t="str">
        <f>VLOOKUP(subset1!$D220,samples!$D$2:$R$870,7,FALSE)</f>
        <v>G7,8,9</v>
      </c>
      <c r="Q173">
        <f t="shared" si="94"/>
        <v>57</v>
      </c>
      <c r="R173" t="s">
        <v>338</v>
      </c>
      <c r="S173">
        <f>VLOOKUP(subset1!$D220,samples!$D$2:$ZZ$870,16,FALSE)</f>
        <v>0</v>
      </c>
      <c r="T173" t="s">
        <v>297</v>
      </c>
      <c r="V173" s="1">
        <v>44285</v>
      </c>
      <c r="W173" t="s">
        <v>454</v>
      </c>
      <c r="X173">
        <v>533</v>
      </c>
      <c r="Y173">
        <v>5</v>
      </c>
      <c r="Z173">
        <f t="shared" si="95"/>
        <v>0</v>
      </c>
      <c r="AA173" t="s">
        <v>532</v>
      </c>
      <c r="AB173" s="2">
        <v>145</v>
      </c>
      <c r="AC173" s="2">
        <v>597.65678634549852</v>
      </c>
      <c r="AD173" s="2">
        <v>382</v>
      </c>
      <c r="AE173" s="2">
        <v>22.681902554444925</v>
      </c>
      <c r="AH173" t="s">
        <v>509</v>
      </c>
      <c r="AI173" s="2">
        <v>50</v>
      </c>
      <c r="AJ173" s="46">
        <f t="shared" si="96"/>
        <v>620.33868889994346</v>
      </c>
      <c r="AK173" s="46">
        <f t="shared" si="97"/>
        <v>31.016934444997172</v>
      </c>
      <c r="AL173" s="26">
        <f t="shared" si="98"/>
        <v>6.2033868889994341</v>
      </c>
      <c r="AM173">
        <v>532</v>
      </c>
      <c r="AN173" t="s">
        <v>505</v>
      </c>
      <c r="AO173" t="s">
        <v>479</v>
      </c>
      <c r="AP173" t="s">
        <v>14</v>
      </c>
      <c r="AR173" s="20">
        <f t="shared" si="99"/>
        <v>15</v>
      </c>
      <c r="AS173" s="20">
        <f t="shared" si="100"/>
        <v>24.180339334629831</v>
      </c>
      <c r="AT173" s="20">
        <f t="shared" si="80"/>
        <v>25.819660665370169</v>
      </c>
      <c r="AU173">
        <v>11</v>
      </c>
      <c r="AV173" s="1">
        <v>44420</v>
      </c>
      <c r="AX173" s="21" t="s">
        <v>874</v>
      </c>
      <c r="AZ173">
        <v>4</v>
      </c>
      <c r="BA173" t="s">
        <v>454</v>
      </c>
      <c r="BB173">
        <v>11</v>
      </c>
      <c r="BC173" t="s">
        <v>1171</v>
      </c>
      <c r="BD173">
        <v>302</v>
      </c>
      <c r="BE173">
        <v>4.21</v>
      </c>
      <c r="BF173">
        <v>21.1</v>
      </c>
      <c r="BG173">
        <v>473</v>
      </c>
      <c r="BH173">
        <v>0.87</v>
      </c>
      <c r="BI173">
        <v>2.8</v>
      </c>
      <c r="BJ173">
        <v>638</v>
      </c>
      <c r="BK173">
        <v>0.31</v>
      </c>
      <c r="BL173">
        <v>0.7</v>
      </c>
      <c r="BN173" s="39">
        <f t="shared" si="93"/>
        <v>0</v>
      </c>
      <c r="BO173">
        <v>20</v>
      </c>
      <c r="BP173">
        <f t="shared" si="81"/>
        <v>5.39</v>
      </c>
      <c r="BQ173">
        <f t="shared" si="82"/>
        <v>24.6</v>
      </c>
      <c r="BR173">
        <f t="shared" si="83"/>
        <v>107.8</v>
      </c>
      <c r="BS173">
        <v>532</v>
      </c>
      <c r="BT173" t="s">
        <v>505</v>
      </c>
      <c r="BU173" t="s">
        <v>1178</v>
      </c>
      <c r="BV173" t="s">
        <v>491</v>
      </c>
      <c r="BY173">
        <f>_xlfn.IFNA(VLOOKUP(C173,'Sent to psoma'!B:I,7,FALSE),0)</f>
        <v>5</v>
      </c>
      <c r="BZ173">
        <f t="shared" si="84"/>
        <v>15</v>
      </c>
      <c r="CA173">
        <f t="shared" si="85"/>
        <v>80.849999999999994</v>
      </c>
    </row>
    <row r="174" spans="1:79" x14ac:dyDescent="0.2">
      <c r="A174">
        <v>1271</v>
      </c>
      <c r="B174" t="s">
        <v>10</v>
      </c>
      <c r="C174" t="s">
        <v>339</v>
      </c>
      <c r="D174" t="s">
        <v>219</v>
      </c>
      <c r="E174">
        <v>122</v>
      </c>
      <c r="F174" s="1">
        <v>44125</v>
      </c>
      <c r="G174" s="1">
        <v>44012</v>
      </c>
      <c r="H174">
        <v>2.1</v>
      </c>
      <c r="I174" t="s">
        <v>6</v>
      </c>
      <c r="J174" t="str">
        <f>VLOOKUP(E174,[1]Tabelle1!$B:$G,5,FALSE)</f>
        <v>G12V</v>
      </c>
      <c r="K174" t="s">
        <v>1838</v>
      </c>
      <c r="L174">
        <v>239.880620036724</v>
      </c>
      <c r="M174" t="s">
        <v>25</v>
      </c>
      <c r="N174">
        <v>6</v>
      </c>
      <c r="O174" t="e">
        <f>VLOOKUP(subset1!$D221,samples!$D$2:$R$870,4,FALSE)</f>
        <v>#N/A</v>
      </c>
      <c r="P174" t="e">
        <f>VLOOKUP(subset1!$D221,samples!$D$2:$R$870,7,FALSE)</f>
        <v>#N/A</v>
      </c>
      <c r="Q174">
        <f t="shared" si="94"/>
        <v>113</v>
      </c>
      <c r="R174" t="s">
        <v>339</v>
      </c>
      <c r="S174" t="e">
        <f>VLOOKUP(subset1!$D221,samples!$D$2:$ZZ$870,16,FALSE)</f>
        <v>#N/A</v>
      </c>
      <c r="T174" t="s">
        <v>297</v>
      </c>
      <c r="V174" s="1">
        <v>44285</v>
      </c>
      <c r="W174" t="s">
        <v>454</v>
      </c>
      <c r="X174">
        <v>533</v>
      </c>
      <c r="Y174">
        <v>5</v>
      </c>
      <c r="Z174">
        <f t="shared" si="95"/>
        <v>0</v>
      </c>
      <c r="AA174" t="s">
        <v>532</v>
      </c>
      <c r="AB174">
        <v>164</v>
      </c>
      <c r="AC174" s="20">
        <v>619.02048294204849</v>
      </c>
      <c r="AD174" s="2">
        <v>315</v>
      </c>
      <c r="AE174" s="2">
        <v>74.850278429668265</v>
      </c>
      <c r="AF174" s="2">
        <v>476</v>
      </c>
      <c r="AG174" s="2">
        <v>70.921481481481464</v>
      </c>
      <c r="AH174" t="s">
        <v>509</v>
      </c>
      <c r="AI174" s="2">
        <v>50</v>
      </c>
      <c r="AJ174" s="46">
        <f t="shared" si="96"/>
        <v>764.79224285319822</v>
      </c>
      <c r="AK174" s="46">
        <f t="shared" si="97"/>
        <v>38.239612142659915</v>
      </c>
      <c r="AL174" s="26">
        <f t="shared" si="98"/>
        <v>7.6479224285319827</v>
      </c>
      <c r="AM174">
        <v>532</v>
      </c>
      <c r="AN174" t="s">
        <v>505</v>
      </c>
      <c r="AO174" t="s">
        <v>479</v>
      </c>
      <c r="AP174" t="s">
        <v>15</v>
      </c>
      <c r="AR174" s="20">
        <f t="shared" si="99"/>
        <v>15</v>
      </c>
      <c r="AS174" s="20">
        <f t="shared" si="100"/>
        <v>19.61316964204519</v>
      </c>
      <c r="AT174" s="20">
        <f t="shared" si="80"/>
        <v>30.38683035795481</v>
      </c>
      <c r="AU174">
        <v>11</v>
      </c>
      <c r="AV174" s="1">
        <v>44420</v>
      </c>
      <c r="AX174" s="21" t="s">
        <v>544</v>
      </c>
      <c r="AZ174">
        <v>4</v>
      </c>
      <c r="BA174" t="s">
        <v>454</v>
      </c>
      <c r="BB174">
        <v>11</v>
      </c>
      <c r="BC174" t="s">
        <v>1171</v>
      </c>
      <c r="BD174">
        <v>300</v>
      </c>
      <c r="BE174">
        <v>3.3</v>
      </c>
      <c r="BF174">
        <v>16.7</v>
      </c>
      <c r="BN174" s="39">
        <f t="shared" si="93"/>
        <v>0</v>
      </c>
      <c r="BO174">
        <v>20</v>
      </c>
      <c r="BP174">
        <f t="shared" si="81"/>
        <v>3.3</v>
      </c>
      <c r="BQ174">
        <f t="shared" si="82"/>
        <v>16.7</v>
      </c>
      <c r="BR174">
        <f t="shared" si="83"/>
        <v>66</v>
      </c>
      <c r="BS174">
        <v>532</v>
      </c>
      <c r="BT174" t="s">
        <v>505</v>
      </c>
      <c r="BU174" t="s">
        <v>1178</v>
      </c>
      <c r="BV174" t="s">
        <v>492</v>
      </c>
      <c r="BY174">
        <f>_xlfn.IFNA(VLOOKUP(C174,'Sent to psoma'!B:I,7,FALSE),0)</f>
        <v>5</v>
      </c>
      <c r="BZ174">
        <f t="shared" si="84"/>
        <v>15</v>
      </c>
      <c r="CA174">
        <f t="shared" si="85"/>
        <v>49.5</v>
      </c>
    </row>
    <row r="175" spans="1:79" x14ac:dyDescent="0.2">
      <c r="A175">
        <v>1271</v>
      </c>
      <c r="B175" t="s">
        <v>11</v>
      </c>
      <c r="C175" t="s">
        <v>654</v>
      </c>
      <c r="D175" t="str">
        <f>_xlfn.CONCAT(A175:B175)</f>
        <v>1271E3</v>
      </c>
      <c r="E175" s="36">
        <v>122</v>
      </c>
      <c r="F175" s="41">
        <v>44181</v>
      </c>
      <c r="G175" s="1">
        <v>44012</v>
      </c>
      <c r="H175">
        <v>2.1</v>
      </c>
      <c r="I175" t="s">
        <v>6</v>
      </c>
      <c r="J175" t="str">
        <f>VLOOKUP(E175,[1]Tabelle1!$B:$G,5,FALSE)</f>
        <v>G12V</v>
      </c>
      <c r="K175" t="s">
        <v>1838</v>
      </c>
      <c r="L175">
        <v>239.880620036724</v>
      </c>
      <c r="M175" t="s">
        <v>25</v>
      </c>
      <c r="N175">
        <v>6</v>
      </c>
      <c r="O175">
        <f>VLOOKUP(subset1!$D222,samples!$D$2:$R$870,4,FALSE)</f>
        <v>18</v>
      </c>
      <c r="P175" t="str">
        <f>VLOOKUP(subset1!$D222,samples!$D$2:$R$870,7,FALSE)</f>
        <v>C1,2,3</v>
      </c>
      <c r="Q175">
        <f t="shared" si="94"/>
        <v>169</v>
      </c>
      <c r="R175" t="s">
        <v>654</v>
      </c>
      <c r="S175">
        <f>VLOOKUP(subset1!$D222,samples!$D$2:$ZZ$870,16,FALSE)</f>
        <v>0</v>
      </c>
      <c r="T175" t="s">
        <v>297</v>
      </c>
      <c r="V175" s="1">
        <v>44322</v>
      </c>
      <c r="W175" t="s">
        <v>454</v>
      </c>
      <c r="X175">
        <v>533</v>
      </c>
      <c r="Y175">
        <v>5</v>
      </c>
      <c r="Z175">
        <f t="shared" si="95"/>
        <v>0</v>
      </c>
      <c r="AA175" t="s">
        <v>816</v>
      </c>
      <c r="AB175">
        <v>163</v>
      </c>
      <c r="AC175" s="17">
        <v>1580.65</v>
      </c>
      <c r="AD175">
        <v>350</v>
      </c>
      <c r="AE175">
        <v>253.24</v>
      </c>
      <c r="AF175">
        <v>559</v>
      </c>
      <c r="AG175">
        <v>100.23</v>
      </c>
      <c r="AH175" t="s">
        <v>508</v>
      </c>
      <c r="AI175" s="2">
        <v>50</v>
      </c>
      <c r="AJ175" s="46">
        <f t="shared" si="96"/>
        <v>1934.1200000000001</v>
      </c>
      <c r="AK175" s="46">
        <f t="shared" si="97"/>
        <v>96.706000000000003</v>
      </c>
      <c r="AL175" s="26">
        <f t="shared" si="98"/>
        <v>19.341200000000001</v>
      </c>
      <c r="AM175">
        <v>532</v>
      </c>
      <c r="AN175" t="s">
        <v>505</v>
      </c>
      <c r="AO175" t="s">
        <v>658</v>
      </c>
      <c r="AP175" t="s">
        <v>660</v>
      </c>
      <c r="AR175" s="20">
        <f t="shared" si="99"/>
        <v>15</v>
      </c>
      <c r="AS175" s="20">
        <f t="shared" si="100"/>
        <v>7.75546501768246</v>
      </c>
      <c r="AT175" s="20">
        <f t="shared" si="80"/>
        <v>42.244534982317539</v>
      </c>
      <c r="AU175">
        <v>11</v>
      </c>
      <c r="AV175" s="1">
        <v>44420</v>
      </c>
      <c r="AX175" s="21" t="s">
        <v>875</v>
      </c>
      <c r="AZ175">
        <v>4</v>
      </c>
      <c r="BA175" t="s">
        <v>454</v>
      </c>
      <c r="BB175">
        <v>11</v>
      </c>
      <c r="BC175" t="s">
        <v>1171</v>
      </c>
      <c r="BD175">
        <v>302</v>
      </c>
      <c r="BE175">
        <v>3.82</v>
      </c>
      <c r="BF175">
        <v>19.2</v>
      </c>
      <c r="BN175" s="39">
        <f t="shared" si="93"/>
        <v>0</v>
      </c>
      <c r="BO175">
        <v>20</v>
      </c>
      <c r="BP175">
        <f t="shared" si="81"/>
        <v>3.82</v>
      </c>
      <c r="BQ175">
        <f t="shared" si="82"/>
        <v>19.2</v>
      </c>
      <c r="BR175">
        <f t="shared" si="83"/>
        <v>76.399999999999991</v>
      </c>
      <c r="BS175">
        <v>532</v>
      </c>
      <c r="BT175" t="s">
        <v>505</v>
      </c>
      <c r="BU175" t="s">
        <v>1178</v>
      </c>
      <c r="BV175" t="s">
        <v>493</v>
      </c>
      <c r="BY175">
        <f>_xlfn.IFNA(VLOOKUP(C175,'Sent to psoma'!B:I,7,FALSE),0)</f>
        <v>5</v>
      </c>
      <c r="BZ175">
        <f t="shared" si="84"/>
        <v>15</v>
      </c>
      <c r="CA175">
        <f t="shared" si="85"/>
        <v>57.3</v>
      </c>
    </row>
    <row r="176" spans="1:79" x14ac:dyDescent="0.2">
      <c r="A176">
        <v>1271</v>
      </c>
      <c r="B176" t="s">
        <v>12</v>
      </c>
      <c r="C176" t="s">
        <v>655</v>
      </c>
      <c r="D176" t="str">
        <f>_xlfn.CONCAT(A176:B176)</f>
        <v>1271E4</v>
      </c>
      <c r="E176" s="36">
        <v>122</v>
      </c>
      <c r="F176" s="41">
        <v>44235</v>
      </c>
      <c r="G176" s="1">
        <v>44012</v>
      </c>
      <c r="H176">
        <v>2.1</v>
      </c>
      <c r="I176" t="s">
        <v>6</v>
      </c>
      <c r="J176" t="str">
        <f>VLOOKUP(E176,[1]Tabelle1!$B:$G,5,FALSE)</f>
        <v>G12V</v>
      </c>
      <c r="K176" t="s">
        <v>1838</v>
      </c>
      <c r="L176">
        <v>239.880620036724</v>
      </c>
      <c r="M176" t="s">
        <v>25</v>
      </c>
      <c r="N176">
        <v>6</v>
      </c>
      <c r="O176">
        <f>VLOOKUP(subset1!$D223,samples!$D$2:$R$870,4,FALSE)</f>
        <v>4</v>
      </c>
      <c r="P176" t="str">
        <f>VLOOKUP(subset1!$D223,samples!$D$2:$R$870,7,FALSE)</f>
        <v>D4,5,6</v>
      </c>
      <c r="Q176">
        <f t="shared" si="94"/>
        <v>223</v>
      </c>
      <c r="R176" t="s">
        <v>655</v>
      </c>
      <c r="S176">
        <f>VLOOKUP(subset1!$D223,samples!$D$2:$ZZ$870,16,FALSE)</f>
        <v>0</v>
      </c>
      <c r="T176" t="s">
        <v>297</v>
      </c>
      <c r="V176" s="1">
        <v>44322</v>
      </c>
      <c r="W176" t="s">
        <v>454</v>
      </c>
      <c r="X176">
        <v>533</v>
      </c>
      <c r="Y176">
        <v>4.5</v>
      </c>
      <c r="Z176">
        <f t="shared" si="95"/>
        <v>0.5</v>
      </c>
      <c r="AA176" t="s">
        <v>816</v>
      </c>
      <c r="AB176">
        <v>143</v>
      </c>
      <c r="AC176" s="17">
        <v>7632.48</v>
      </c>
      <c r="AD176">
        <v>299</v>
      </c>
      <c r="AE176">
        <v>524.64</v>
      </c>
      <c r="AF176">
        <v>445</v>
      </c>
      <c r="AG176">
        <v>190.27</v>
      </c>
      <c r="AI176" s="2">
        <v>50</v>
      </c>
      <c r="AJ176" s="46">
        <f t="shared" si="96"/>
        <v>8347.39</v>
      </c>
      <c r="AK176" s="46">
        <f t="shared" si="97"/>
        <v>417.36950000000002</v>
      </c>
      <c r="AL176" s="26">
        <f t="shared" si="98"/>
        <v>92.748777777777775</v>
      </c>
      <c r="AM176">
        <v>532</v>
      </c>
      <c r="AN176" t="s">
        <v>505</v>
      </c>
      <c r="AO176" t="s">
        <v>658</v>
      </c>
      <c r="AP176" t="s">
        <v>659</v>
      </c>
      <c r="AR176" s="20">
        <f t="shared" si="99"/>
        <v>15</v>
      </c>
      <c r="AS176" s="20">
        <f t="shared" si="100"/>
        <v>1.7969688729051834</v>
      </c>
      <c r="AT176" s="20">
        <f t="shared" si="80"/>
        <v>48.203031127094818</v>
      </c>
      <c r="AU176">
        <v>11</v>
      </c>
      <c r="AV176" s="1">
        <v>44420</v>
      </c>
      <c r="AX176" s="21" t="s">
        <v>876</v>
      </c>
      <c r="AZ176">
        <v>4</v>
      </c>
      <c r="BA176" t="s">
        <v>454</v>
      </c>
      <c r="BB176">
        <v>11</v>
      </c>
      <c r="BC176" t="s">
        <v>1171</v>
      </c>
      <c r="BD176">
        <v>298</v>
      </c>
      <c r="BE176">
        <v>7.13</v>
      </c>
      <c r="BF176">
        <v>36.299999999999997</v>
      </c>
      <c r="BG176">
        <v>462</v>
      </c>
      <c r="BH176">
        <v>0.22</v>
      </c>
      <c r="BI176">
        <v>0.7</v>
      </c>
      <c r="BN176" s="39">
        <f t="shared" si="93"/>
        <v>0</v>
      </c>
      <c r="BO176">
        <v>20</v>
      </c>
      <c r="BP176">
        <f t="shared" si="81"/>
        <v>7.35</v>
      </c>
      <c r="BQ176">
        <f t="shared" si="82"/>
        <v>37</v>
      </c>
      <c r="BR176">
        <f t="shared" si="83"/>
        <v>147</v>
      </c>
      <c r="BS176">
        <v>532</v>
      </c>
      <c r="BT176" t="s">
        <v>505</v>
      </c>
      <c r="BU176" t="s">
        <v>1178</v>
      </c>
      <c r="BV176" t="s">
        <v>494</v>
      </c>
      <c r="BY176">
        <f>_xlfn.IFNA(VLOOKUP(C176,'Sent to psoma'!B:I,7,FALSE),0)</f>
        <v>5</v>
      </c>
      <c r="BZ176">
        <f t="shared" si="84"/>
        <v>15</v>
      </c>
      <c r="CA176">
        <f t="shared" si="85"/>
        <v>110.25</v>
      </c>
    </row>
    <row r="177" spans="1:79" hidden="1" x14ac:dyDescent="0.2">
      <c r="C177" t="s">
        <v>825</v>
      </c>
      <c r="D177" t="s">
        <v>550</v>
      </c>
      <c r="J177" t="e">
        <f>VLOOKUP(E177,[1]Tabelle1!$B:$G,5,FALSE)</f>
        <v>#N/A</v>
      </c>
      <c r="V177" s="22">
        <v>43403</v>
      </c>
      <c r="W177" s="47" t="s">
        <v>551</v>
      </c>
      <c r="AA177" s="47" t="s">
        <v>561</v>
      </c>
      <c r="AB177" s="23">
        <v>157</v>
      </c>
      <c r="AC177" s="38">
        <v>33.880000000000003</v>
      </c>
      <c r="AI177" s="40">
        <v>50</v>
      </c>
      <c r="AJ177" s="38">
        <f>AC177</f>
        <v>33.880000000000003</v>
      </c>
      <c r="AK177" s="38">
        <f>AJ177*AI177</f>
        <v>1694.0000000000002</v>
      </c>
      <c r="AL177" s="38"/>
      <c r="AM177" s="40">
        <v>531</v>
      </c>
      <c r="AN177" s="40">
        <v>-20</v>
      </c>
      <c r="AO177" t="s">
        <v>562</v>
      </c>
      <c r="AP177" t="s">
        <v>563</v>
      </c>
      <c r="AR177" s="27">
        <v>34</v>
      </c>
      <c r="AS177" s="26">
        <f>AI177/AK177*AR177</f>
        <v>1.0035419126328216</v>
      </c>
      <c r="AT177" s="26">
        <f t="shared" si="80"/>
        <v>48.996458087367181</v>
      </c>
      <c r="AU177">
        <v>11</v>
      </c>
      <c r="AV177" s="1">
        <v>44420</v>
      </c>
      <c r="AX177" s="21" t="s">
        <v>877</v>
      </c>
      <c r="AZ177">
        <v>4</v>
      </c>
      <c r="BA177" t="s">
        <v>454</v>
      </c>
      <c r="BB177">
        <v>11</v>
      </c>
      <c r="BC177" t="s">
        <v>1171</v>
      </c>
      <c r="BD177">
        <v>290</v>
      </c>
      <c r="BE177">
        <v>1.46</v>
      </c>
      <c r="BF177">
        <v>7.6</v>
      </c>
      <c r="BN177" s="39">
        <f t="shared" si="93"/>
        <v>0</v>
      </c>
      <c r="BO177">
        <v>20</v>
      </c>
      <c r="BP177">
        <f t="shared" si="81"/>
        <v>1.46</v>
      </c>
      <c r="BQ177">
        <f t="shared" si="82"/>
        <v>7.6</v>
      </c>
      <c r="BR177">
        <f t="shared" si="83"/>
        <v>29.2</v>
      </c>
      <c r="BS177">
        <v>532</v>
      </c>
      <c r="BT177" t="s">
        <v>505</v>
      </c>
      <c r="BU177" t="s">
        <v>1178</v>
      </c>
      <c r="BV177" t="s">
        <v>495</v>
      </c>
      <c r="BY177">
        <f>_xlfn.IFNA(VLOOKUP(C177,'Sent to psoma'!B:I,7,FALSE),0)</f>
        <v>10</v>
      </c>
      <c r="BZ177">
        <f t="shared" si="84"/>
        <v>10</v>
      </c>
      <c r="CA177">
        <f t="shared" si="85"/>
        <v>14.6</v>
      </c>
    </row>
    <row r="178" spans="1:79" x14ac:dyDescent="0.2">
      <c r="A178">
        <v>1188</v>
      </c>
      <c r="B178" t="s">
        <v>2</v>
      </c>
      <c r="C178" t="s">
        <v>779</v>
      </c>
      <c r="D178" t="s">
        <v>166</v>
      </c>
      <c r="E178">
        <v>107</v>
      </c>
      <c r="F178" s="1">
        <v>43784</v>
      </c>
      <c r="G178" s="1">
        <v>43784</v>
      </c>
      <c r="H178">
        <v>11.2</v>
      </c>
      <c r="I178" t="s">
        <v>22</v>
      </c>
      <c r="J178" t="str">
        <f>VLOOKUP(E178,[1]Tabelle1!$B:$G,5,FALSE)</f>
        <v>G12D</v>
      </c>
      <c r="K178" t="s">
        <v>1838</v>
      </c>
      <c r="L178">
        <v>467.880620036724</v>
      </c>
      <c r="M178" t="s">
        <v>24</v>
      </c>
      <c r="N178">
        <v>1</v>
      </c>
      <c r="O178">
        <f>VLOOKUP(subset1!$D164,samples!$D$2:$R$870,4,FALSE)</f>
        <v>9</v>
      </c>
      <c r="P178" t="str">
        <f>VLOOKUP(subset1!$D164,samples!$D$2:$R$870,7,FALSE)</f>
        <v>F4,5,6</v>
      </c>
      <c r="Q178">
        <f t="shared" ref="Q178:Q192" si="101">F178-G178</f>
        <v>0</v>
      </c>
      <c r="R178" t="s">
        <v>779</v>
      </c>
      <c r="S178">
        <f>VLOOKUP(subset1!$D164,samples!$D$2:$ZZ$870,16,FALSE)</f>
        <v>0</v>
      </c>
      <c r="T178" t="s">
        <v>297</v>
      </c>
      <c r="V178" s="1">
        <v>44273</v>
      </c>
      <c r="W178" t="s">
        <v>454</v>
      </c>
      <c r="X178">
        <v>533</v>
      </c>
      <c r="Y178">
        <v>4.7</v>
      </c>
      <c r="Z178">
        <f t="shared" ref="Z178:Z192" si="102">ROUNDUP(Y178,0)-Y178</f>
        <v>0.29999999999999982</v>
      </c>
      <c r="AA178" t="s">
        <v>527</v>
      </c>
      <c r="AB178" s="2">
        <v>168</v>
      </c>
      <c r="AC178" s="2">
        <v>621.73459329035973</v>
      </c>
      <c r="AD178" s="2">
        <v>328</v>
      </c>
      <c r="AE178" s="2">
        <v>55.155291531456093</v>
      </c>
      <c r="AF178" s="2">
        <v>504</v>
      </c>
      <c r="AG178" s="2">
        <v>13.197065583108145</v>
      </c>
      <c r="AH178" t="s">
        <v>509</v>
      </c>
      <c r="AI178" s="2">
        <v>50</v>
      </c>
      <c r="AJ178" s="46">
        <f t="shared" ref="AJ178:AJ192" si="103">AC178+AE178+AG178</f>
        <v>690.08695040492398</v>
      </c>
      <c r="AK178" s="46">
        <f t="shared" ref="AK178:AK192" si="104">AJ178*AI178/1000</f>
        <v>34.504347520246199</v>
      </c>
      <c r="AL178" s="26">
        <f t="shared" ref="AL178:AL192" si="105">AK178/Y178</f>
        <v>7.3413505362225955</v>
      </c>
      <c r="AM178">
        <v>532</v>
      </c>
      <c r="AN178" t="s">
        <v>505</v>
      </c>
      <c r="AO178" t="s">
        <v>478</v>
      </c>
      <c r="AP178" t="s">
        <v>9</v>
      </c>
      <c r="AR178" s="20">
        <f t="shared" ref="AR178:AR192" si="106">IF(AK178&gt;15,15,AK178)</f>
        <v>15</v>
      </c>
      <c r="AS178" s="20">
        <f t="shared" ref="AS178:AS192" si="107">IF(AK178&gt;15,(AR178/AK178*50),50)</f>
        <v>21.736391321699987</v>
      </c>
      <c r="AT178" s="20">
        <f t="shared" si="80"/>
        <v>28.263608678300013</v>
      </c>
      <c r="AU178">
        <v>12</v>
      </c>
      <c r="AV178" s="1">
        <v>44420</v>
      </c>
      <c r="AX178" s="21" t="s">
        <v>878</v>
      </c>
      <c r="AZ178">
        <v>4</v>
      </c>
      <c r="BA178" t="s">
        <v>454</v>
      </c>
      <c r="BB178">
        <v>12</v>
      </c>
      <c r="BC178" t="s">
        <v>1171</v>
      </c>
      <c r="BD178">
        <v>305</v>
      </c>
      <c r="BE178">
        <v>1.59</v>
      </c>
      <c r="BF178">
        <v>7.9</v>
      </c>
      <c r="BN178" s="39">
        <f t="shared" ref="BN178:BN209" si="108">BM178/(BF178+BI178)</f>
        <v>0</v>
      </c>
      <c r="BO178">
        <v>20</v>
      </c>
      <c r="BP178">
        <f t="shared" si="81"/>
        <v>1.59</v>
      </c>
      <c r="BQ178">
        <f t="shared" si="82"/>
        <v>7.9</v>
      </c>
      <c r="BR178">
        <f t="shared" si="83"/>
        <v>31.8</v>
      </c>
      <c r="BS178">
        <v>532</v>
      </c>
      <c r="BT178" t="s">
        <v>505</v>
      </c>
      <c r="BU178" t="s">
        <v>1178</v>
      </c>
      <c r="BV178" t="s">
        <v>496</v>
      </c>
      <c r="BY178">
        <f>_xlfn.IFNA(VLOOKUP(C178,'Sent to psoma'!B:I,7,FALSE),0)</f>
        <v>10</v>
      </c>
      <c r="BZ178">
        <f t="shared" si="84"/>
        <v>10</v>
      </c>
      <c r="CA178">
        <f t="shared" si="85"/>
        <v>15.9</v>
      </c>
    </row>
    <row r="179" spans="1:79" x14ac:dyDescent="0.2">
      <c r="A179">
        <v>1203</v>
      </c>
      <c r="B179" t="s">
        <v>2</v>
      </c>
      <c r="C179" t="s">
        <v>364</v>
      </c>
      <c r="D179" t="s">
        <v>176</v>
      </c>
      <c r="E179">
        <v>110</v>
      </c>
      <c r="F179" s="1">
        <v>43805</v>
      </c>
      <c r="G179" s="1">
        <v>43805</v>
      </c>
      <c r="H179">
        <v>19.3</v>
      </c>
      <c r="I179" t="s">
        <v>22</v>
      </c>
      <c r="J179" t="str">
        <f>VLOOKUP(E179,[1]Tabelle1!$B:$G,5,FALSE)</f>
        <v>G12V</v>
      </c>
      <c r="K179" t="s">
        <v>1838</v>
      </c>
      <c r="L179">
        <v>446.880620036724</v>
      </c>
      <c r="M179" t="s">
        <v>23</v>
      </c>
      <c r="N179">
        <v>6</v>
      </c>
      <c r="O179">
        <f>VLOOKUP(subset1!$D174,samples!$D$2:$R$870,4,FALSE)</f>
        <v>14</v>
      </c>
      <c r="P179" t="str">
        <f>VLOOKUP(subset1!$D174,samples!$D$2:$R$870,7,FALSE)</f>
        <v>I4,5,6</v>
      </c>
      <c r="Q179">
        <f t="shared" si="101"/>
        <v>0</v>
      </c>
      <c r="R179" t="s">
        <v>364</v>
      </c>
      <c r="S179">
        <f>VLOOKUP(subset1!$D174,samples!$D$2:$ZZ$870,16,FALSE)</f>
        <v>0</v>
      </c>
      <c r="T179" t="s">
        <v>297</v>
      </c>
      <c r="V179" s="1">
        <v>44273</v>
      </c>
      <c r="W179" t="s">
        <v>454</v>
      </c>
      <c r="X179">
        <v>533</v>
      </c>
      <c r="Y179">
        <v>5</v>
      </c>
      <c r="Z179">
        <f t="shared" si="102"/>
        <v>0</v>
      </c>
      <c r="AA179" t="s">
        <v>528</v>
      </c>
      <c r="AB179" s="2">
        <v>157</v>
      </c>
      <c r="AC179" s="2">
        <v>2790.4521273758646</v>
      </c>
      <c r="AD179" s="2">
        <v>297</v>
      </c>
      <c r="AE179" s="2">
        <v>220.67979496715901</v>
      </c>
      <c r="AF179" s="2">
        <v>422</v>
      </c>
      <c r="AG179" s="2">
        <v>36.040608024691359</v>
      </c>
      <c r="AH179" t="s">
        <v>509</v>
      </c>
      <c r="AI179" s="2">
        <v>50</v>
      </c>
      <c r="AJ179" s="46">
        <f t="shared" si="103"/>
        <v>3047.1725303677149</v>
      </c>
      <c r="AK179" s="46">
        <f t="shared" si="104"/>
        <v>152.35862651838573</v>
      </c>
      <c r="AL179" s="26">
        <f t="shared" si="105"/>
        <v>30.471725303677147</v>
      </c>
      <c r="AM179">
        <v>532</v>
      </c>
      <c r="AN179" t="s">
        <v>505</v>
      </c>
      <c r="AO179" t="s">
        <v>479</v>
      </c>
      <c r="AP179" t="s">
        <v>259</v>
      </c>
      <c r="AR179" s="20">
        <f t="shared" si="106"/>
        <v>15</v>
      </c>
      <c r="AS179" s="20">
        <f t="shared" si="107"/>
        <v>4.9225962266698069</v>
      </c>
      <c r="AT179" s="20">
        <f t="shared" si="80"/>
        <v>45.07740377333019</v>
      </c>
      <c r="AU179">
        <v>12</v>
      </c>
      <c r="AV179" s="1">
        <v>44420</v>
      </c>
      <c r="AX179" s="21" t="s">
        <v>879</v>
      </c>
      <c r="AZ179">
        <v>4</v>
      </c>
      <c r="BA179" t="s">
        <v>454</v>
      </c>
      <c r="BB179">
        <v>12</v>
      </c>
      <c r="BC179" t="s">
        <v>1171</v>
      </c>
      <c r="BD179">
        <v>304</v>
      </c>
      <c r="BE179">
        <v>2.68</v>
      </c>
      <c r="BF179">
        <v>13.4</v>
      </c>
      <c r="BN179" s="39">
        <f t="shared" si="108"/>
        <v>0</v>
      </c>
      <c r="BO179">
        <v>20</v>
      </c>
      <c r="BP179">
        <f t="shared" si="81"/>
        <v>2.68</v>
      </c>
      <c r="BQ179">
        <f t="shared" si="82"/>
        <v>13.4</v>
      </c>
      <c r="BR179">
        <f t="shared" si="83"/>
        <v>53.6</v>
      </c>
      <c r="BS179">
        <v>532</v>
      </c>
      <c r="BT179" t="s">
        <v>505</v>
      </c>
      <c r="BU179" t="s">
        <v>1178</v>
      </c>
      <c r="BV179" t="s">
        <v>497</v>
      </c>
      <c r="BY179">
        <f>_xlfn.IFNA(VLOOKUP(C179,'Sent to psoma'!B:I,7,FALSE),0)</f>
        <v>5</v>
      </c>
      <c r="BZ179">
        <f t="shared" si="84"/>
        <v>15</v>
      </c>
      <c r="CA179">
        <f t="shared" si="85"/>
        <v>40.200000000000003</v>
      </c>
    </row>
    <row r="180" spans="1:79" x14ac:dyDescent="0.2">
      <c r="A180">
        <v>1203</v>
      </c>
      <c r="B180" t="s">
        <v>8</v>
      </c>
      <c r="C180" t="s">
        <v>359</v>
      </c>
      <c r="D180" t="s">
        <v>177</v>
      </c>
      <c r="E180">
        <v>110</v>
      </c>
      <c r="F180" s="1">
        <v>43810</v>
      </c>
      <c r="G180" s="1">
        <v>43805</v>
      </c>
      <c r="H180">
        <v>19.3</v>
      </c>
      <c r="I180" t="s">
        <v>22</v>
      </c>
      <c r="J180" t="str">
        <f>VLOOKUP(E180,[1]Tabelle1!$B:$G,5,FALSE)</f>
        <v>G12V</v>
      </c>
      <c r="K180" t="s">
        <v>1838</v>
      </c>
      <c r="L180">
        <v>446.880620036724</v>
      </c>
      <c r="M180" t="s">
        <v>23</v>
      </c>
      <c r="N180">
        <v>6</v>
      </c>
      <c r="O180">
        <f>VLOOKUP(subset1!$D175,samples!$D$2:$R$870,4,FALSE)</f>
        <v>26</v>
      </c>
      <c r="P180" t="str">
        <f>VLOOKUP(subset1!$D175,samples!$D$2:$R$870,7,FALSE)</f>
        <v>C7,8,9</v>
      </c>
      <c r="Q180">
        <f t="shared" si="101"/>
        <v>5</v>
      </c>
      <c r="R180" t="s">
        <v>359</v>
      </c>
      <c r="S180">
        <f>VLOOKUP(subset1!$D175,samples!$D$2:$ZZ$870,16,FALSE)</f>
        <v>0</v>
      </c>
      <c r="T180" t="s">
        <v>297</v>
      </c>
      <c r="V180" s="1">
        <v>44273</v>
      </c>
      <c r="W180" t="s">
        <v>454</v>
      </c>
      <c r="X180">
        <v>533</v>
      </c>
      <c r="Y180">
        <v>3.5</v>
      </c>
      <c r="Z180">
        <f t="shared" si="102"/>
        <v>0.5</v>
      </c>
      <c r="AA180" t="s">
        <v>528</v>
      </c>
      <c r="AB180">
        <v>153</v>
      </c>
      <c r="AC180" s="17">
        <v>2034.77</v>
      </c>
      <c r="AD180">
        <v>285</v>
      </c>
      <c r="AE180">
        <v>187.43</v>
      </c>
      <c r="AF180">
        <v>395</v>
      </c>
      <c r="AG180">
        <v>24.28</v>
      </c>
      <c r="AI180" s="2">
        <v>50</v>
      </c>
      <c r="AJ180" s="46">
        <f t="shared" si="103"/>
        <v>2246.48</v>
      </c>
      <c r="AK180" s="46">
        <f t="shared" si="104"/>
        <v>112.324</v>
      </c>
      <c r="AL180" s="26">
        <f t="shared" si="105"/>
        <v>32.092571428571425</v>
      </c>
      <c r="AM180">
        <v>532</v>
      </c>
      <c r="AN180" t="s">
        <v>505</v>
      </c>
      <c r="AO180" t="s">
        <v>479</v>
      </c>
      <c r="AP180" t="s">
        <v>260</v>
      </c>
      <c r="AR180" s="20">
        <f t="shared" si="106"/>
        <v>15</v>
      </c>
      <c r="AS180" s="20">
        <f t="shared" si="107"/>
        <v>6.6771126384388024</v>
      </c>
      <c r="AT180" s="20">
        <f t="shared" si="80"/>
        <v>43.3228873615612</v>
      </c>
      <c r="AU180">
        <v>12</v>
      </c>
      <c r="AV180" s="1">
        <v>44420</v>
      </c>
      <c r="AX180" s="21" t="s">
        <v>880</v>
      </c>
      <c r="AZ180">
        <v>4</v>
      </c>
      <c r="BA180" t="s">
        <v>454</v>
      </c>
      <c r="BB180">
        <v>12</v>
      </c>
      <c r="BC180" t="s">
        <v>1171</v>
      </c>
      <c r="BD180">
        <v>300</v>
      </c>
      <c r="BE180">
        <v>1.34</v>
      </c>
      <c r="BF180">
        <v>6.8</v>
      </c>
      <c r="BN180" s="39">
        <f t="shared" si="108"/>
        <v>0</v>
      </c>
      <c r="BO180">
        <v>20</v>
      </c>
      <c r="BP180">
        <f t="shared" si="81"/>
        <v>1.34</v>
      </c>
      <c r="BQ180">
        <f t="shared" si="82"/>
        <v>6.8</v>
      </c>
      <c r="BR180">
        <f t="shared" si="83"/>
        <v>26.8</v>
      </c>
      <c r="BS180">
        <v>532</v>
      </c>
      <c r="BT180" t="s">
        <v>505</v>
      </c>
      <c r="BU180" t="s">
        <v>1178</v>
      </c>
      <c r="BV180" t="s">
        <v>498</v>
      </c>
      <c r="BY180">
        <f>_xlfn.IFNA(VLOOKUP(C180,'Sent to psoma'!B:I,7,FALSE),0)</f>
        <v>10</v>
      </c>
      <c r="BZ180">
        <f t="shared" si="84"/>
        <v>10</v>
      </c>
      <c r="CA180">
        <f t="shared" si="85"/>
        <v>13.4</v>
      </c>
    </row>
    <row r="181" spans="1:79" x14ac:dyDescent="0.2">
      <c r="A181">
        <v>1203</v>
      </c>
      <c r="B181" t="s">
        <v>9</v>
      </c>
      <c r="C181" t="s">
        <v>360</v>
      </c>
      <c r="D181" t="s">
        <v>178</v>
      </c>
      <c r="E181">
        <v>110</v>
      </c>
      <c r="F181" s="1">
        <v>43837</v>
      </c>
      <c r="G181" s="1">
        <v>43805</v>
      </c>
      <c r="H181">
        <v>19.3</v>
      </c>
      <c r="I181" t="s">
        <v>22</v>
      </c>
      <c r="J181" t="str">
        <f>VLOOKUP(E181,[1]Tabelle1!$B:$G,5,FALSE)</f>
        <v>G12V</v>
      </c>
      <c r="K181" t="s">
        <v>1838</v>
      </c>
      <c r="L181">
        <v>446.880620036724</v>
      </c>
      <c r="M181" t="s">
        <v>23</v>
      </c>
      <c r="N181">
        <v>6</v>
      </c>
      <c r="O181">
        <f>VLOOKUP(subset1!$D176,samples!$D$2:$R$870,4,FALSE)</f>
        <v>26</v>
      </c>
      <c r="P181" t="str">
        <f>VLOOKUP(subset1!$D176,samples!$D$2:$R$870,7,FALSE)</f>
        <v>B4,5,6</v>
      </c>
      <c r="Q181">
        <f t="shared" si="101"/>
        <v>32</v>
      </c>
      <c r="R181" t="s">
        <v>360</v>
      </c>
      <c r="S181">
        <f>VLOOKUP(subset1!$D176,samples!$D$2:$ZZ$870,16,FALSE)</f>
        <v>0</v>
      </c>
      <c r="T181" t="s">
        <v>297</v>
      </c>
      <c r="V181" s="1">
        <v>44273</v>
      </c>
      <c r="W181" t="s">
        <v>454</v>
      </c>
      <c r="X181">
        <v>533</v>
      </c>
      <c r="Y181">
        <v>5</v>
      </c>
      <c r="Z181">
        <f t="shared" si="102"/>
        <v>0</v>
      </c>
      <c r="AA181" t="s">
        <v>528</v>
      </c>
      <c r="AB181">
        <v>162</v>
      </c>
      <c r="AC181">
        <v>954.42</v>
      </c>
      <c r="AD181">
        <v>309</v>
      </c>
      <c r="AE181">
        <v>60.44</v>
      </c>
      <c r="AF181">
        <v>457</v>
      </c>
      <c r="AG181">
        <v>13.8</v>
      </c>
      <c r="AI181" s="2">
        <v>50</v>
      </c>
      <c r="AJ181" s="46">
        <f t="shared" si="103"/>
        <v>1028.6599999999999</v>
      </c>
      <c r="AK181" s="46">
        <f t="shared" si="104"/>
        <v>51.432999999999993</v>
      </c>
      <c r="AL181" s="26">
        <f t="shared" si="105"/>
        <v>10.286599999999998</v>
      </c>
      <c r="AM181">
        <v>532</v>
      </c>
      <c r="AN181" t="s">
        <v>505</v>
      </c>
      <c r="AO181" t="s">
        <v>479</v>
      </c>
      <c r="AP181" t="s">
        <v>261</v>
      </c>
      <c r="AR181" s="20">
        <f t="shared" si="106"/>
        <v>15</v>
      </c>
      <c r="AS181" s="20">
        <f t="shared" si="107"/>
        <v>14.582077654424205</v>
      </c>
      <c r="AT181" s="20">
        <f t="shared" si="80"/>
        <v>35.417922345575796</v>
      </c>
      <c r="AU181">
        <v>12</v>
      </c>
      <c r="AV181" s="1">
        <v>44420</v>
      </c>
      <c r="AX181" s="21" t="s">
        <v>881</v>
      </c>
      <c r="AZ181">
        <v>4</v>
      </c>
      <c r="BA181" t="s">
        <v>454</v>
      </c>
      <c r="BB181">
        <v>12</v>
      </c>
      <c r="BC181" t="s">
        <v>1171</v>
      </c>
      <c r="BD181">
        <v>298</v>
      </c>
      <c r="BE181">
        <v>4.8499999999999996</v>
      </c>
      <c r="BF181">
        <v>24.6</v>
      </c>
      <c r="BN181" s="39">
        <f t="shared" si="108"/>
        <v>0</v>
      </c>
      <c r="BO181">
        <v>20</v>
      </c>
      <c r="BP181">
        <f t="shared" si="81"/>
        <v>4.8499999999999996</v>
      </c>
      <c r="BQ181">
        <f t="shared" si="82"/>
        <v>24.6</v>
      </c>
      <c r="BR181">
        <f t="shared" si="83"/>
        <v>97</v>
      </c>
      <c r="BS181">
        <v>532</v>
      </c>
      <c r="BT181" t="s">
        <v>505</v>
      </c>
      <c r="BU181" t="s">
        <v>1178</v>
      </c>
      <c r="BV181" t="s">
        <v>499</v>
      </c>
      <c r="BY181">
        <f>_xlfn.IFNA(VLOOKUP(C181,'Sent to psoma'!B:I,7,FALSE),0)</f>
        <v>5</v>
      </c>
      <c r="BZ181">
        <f t="shared" si="84"/>
        <v>15</v>
      </c>
      <c r="CA181">
        <f t="shared" si="85"/>
        <v>72.75</v>
      </c>
    </row>
    <row r="182" spans="1:79" x14ac:dyDescent="0.2">
      <c r="A182">
        <v>1203</v>
      </c>
      <c r="B182" t="s">
        <v>10</v>
      </c>
      <c r="C182" t="s">
        <v>361</v>
      </c>
      <c r="D182" t="s">
        <v>179</v>
      </c>
      <c r="E182">
        <v>110</v>
      </c>
      <c r="F182" s="1">
        <v>43865</v>
      </c>
      <c r="G182" s="1">
        <v>43805</v>
      </c>
      <c r="H182">
        <v>19.3</v>
      </c>
      <c r="I182" t="s">
        <v>22</v>
      </c>
      <c r="J182" t="str">
        <f>VLOOKUP(E182,[1]Tabelle1!$B:$G,5,FALSE)</f>
        <v>G12V</v>
      </c>
      <c r="K182" t="s">
        <v>1838</v>
      </c>
      <c r="L182">
        <v>446.880620036724</v>
      </c>
      <c r="M182" t="s">
        <v>23</v>
      </c>
      <c r="N182">
        <v>6</v>
      </c>
      <c r="O182" t="e">
        <f>VLOOKUP(subset1!$D177,samples!$D$2:$R$870,4,FALSE)</f>
        <v>#N/A</v>
      </c>
      <c r="P182" t="e">
        <f>VLOOKUP(subset1!$D177,samples!$D$2:$R$870,7,FALSE)</f>
        <v>#N/A</v>
      </c>
      <c r="Q182">
        <f t="shared" si="101"/>
        <v>60</v>
      </c>
      <c r="R182" t="s">
        <v>361</v>
      </c>
      <c r="S182" t="e">
        <f>VLOOKUP(subset1!$D177,samples!$D$2:$ZZ$870,16,FALSE)</f>
        <v>#N/A</v>
      </c>
      <c r="T182" t="s">
        <v>297</v>
      </c>
      <c r="V182" s="1">
        <v>44273</v>
      </c>
      <c r="W182" t="s">
        <v>454</v>
      </c>
      <c r="X182">
        <v>533</v>
      </c>
      <c r="Y182">
        <v>5</v>
      </c>
      <c r="Z182">
        <f t="shared" si="102"/>
        <v>0</v>
      </c>
      <c r="AA182" t="s">
        <v>528</v>
      </c>
      <c r="AB182">
        <v>166</v>
      </c>
      <c r="AC182">
        <v>910.99</v>
      </c>
      <c r="AD182">
        <v>316</v>
      </c>
      <c r="AE182">
        <v>70.5</v>
      </c>
      <c r="AF182">
        <v>477</v>
      </c>
      <c r="AG182">
        <v>11.36</v>
      </c>
      <c r="AI182" s="2">
        <v>50</v>
      </c>
      <c r="AJ182" s="46">
        <f t="shared" si="103"/>
        <v>992.85</v>
      </c>
      <c r="AK182" s="46">
        <f t="shared" si="104"/>
        <v>49.642499999999998</v>
      </c>
      <c r="AL182" s="26">
        <f t="shared" si="105"/>
        <v>9.9284999999999997</v>
      </c>
      <c r="AM182">
        <v>532</v>
      </c>
      <c r="AN182" t="s">
        <v>505</v>
      </c>
      <c r="AO182" t="s">
        <v>479</v>
      </c>
      <c r="AP182" t="s">
        <v>262</v>
      </c>
      <c r="AR182" s="20">
        <f t="shared" si="106"/>
        <v>15</v>
      </c>
      <c r="AS182" s="20">
        <f t="shared" si="107"/>
        <v>15.108022359873093</v>
      </c>
      <c r="AT182" s="20">
        <f t="shared" si="80"/>
        <v>34.89197764012691</v>
      </c>
      <c r="AU182">
        <v>12</v>
      </c>
      <c r="AV182" s="1">
        <v>44420</v>
      </c>
      <c r="AX182" s="21" t="s">
        <v>882</v>
      </c>
      <c r="AZ182">
        <v>4</v>
      </c>
      <c r="BA182" t="s">
        <v>454</v>
      </c>
      <c r="BB182">
        <v>12</v>
      </c>
      <c r="BC182" t="s">
        <v>1170</v>
      </c>
      <c r="BD182">
        <v>310</v>
      </c>
      <c r="BE182">
        <v>1.74</v>
      </c>
      <c r="BF182">
        <v>8.5</v>
      </c>
      <c r="BG182">
        <v>480</v>
      </c>
      <c r="BH182">
        <v>0.16</v>
      </c>
      <c r="BI182">
        <v>0.5</v>
      </c>
      <c r="BN182" s="39">
        <f t="shared" si="108"/>
        <v>0</v>
      </c>
      <c r="BO182">
        <v>20</v>
      </c>
      <c r="BP182">
        <f t="shared" si="81"/>
        <v>1.9</v>
      </c>
      <c r="BQ182">
        <f t="shared" si="82"/>
        <v>9</v>
      </c>
      <c r="BR182">
        <f t="shared" si="83"/>
        <v>38</v>
      </c>
      <c r="BS182">
        <v>532</v>
      </c>
      <c r="BT182" t="s">
        <v>505</v>
      </c>
      <c r="BU182" t="s">
        <v>1178</v>
      </c>
      <c r="BV182" t="s">
        <v>500</v>
      </c>
      <c r="BY182">
        <f>_xlfn.IFNA(VLOOKUP(C182,'Sent to psoma'!B:I,7,FALSE),0)</f>
        <v>10</v>
      </c>
      <c r="BZ182">
        <f t="shared" si="84"/>
        <v>10</v>
      </c>
      <c r="CA182">
        <f t="shared" si="85"/>
        <v>19</v>
      </c>
    </row>
    <row r="183" spans="1:79" x14ac:dyDescent="0.2">
      <c r="A183">
        <v>1203</v>
      </c>
      <c r="B183" t="s">
        <v>11</v>
      </c>
      <c r="C183" t="s">
        <v>362</v>
      </c>
      <c r="D183" t="s">
        <v>180</v>
      </c>
      <c r="E183">
        <v>110</v>
      </c>
      <c r="F183" s="1">
        <v>43928</v>
      </c>
      <c r="G183" s="1">
        <v>43805</v>
      </c>
      <c r="H183">
        <v>19.3</v>
      </c>
      <c r="I183" t="s">
        <v>22</v>
      </c>
      <c r="J183" t="str">
        <f>VLOOKUP(E183,[1]Tabelle1!$B:$G,5,FALSE)</f>
        <v>G12V</v>
      </c>
      <c r="K183" t="s">
        <v>1838</v>
      </c>
      <c r="L183">
        <v>446.880620036724</v>
      </c>
      <c r="M183" t="s">
        <v>23</v>
      </c>
      <c r="N183">
        <v>6</v>
      </c>
      <c r="O183">
        <f>VLOOKUP(subset1!$D178,samples!$D$2:$R$870,4,FALSE)</f>
        <v>4</v>
      </c>
      <c r="P183" t="str">
        <f>VLOOKUP(subset1!$D178,samples!$D$2:$R$870,7,FALSE)</f>
        <v>B4,5,6</v>
      </c>
      <c r="Q183">
        <f t="shared" si="101"/>
        <v>123</v>
      </c>
      <c r="R183" t="s">
        <v>362</v>
      </c>
      <c r="S183">
        <f>VLOOKUP(subset1!$D178,samples!$D$2:$ZZ$870,16,FALSE)</f>
        <v>0</v>
      </c>
      <c r="T183" t="s">
        <v>297</v>
      </c>
      <c r="V183" s="1">
        <v>44273</v>
      </c>
      <c r="W183" t="s">
        <v>454</v>
      </c>
      <c r="X183">
        <v>533</v>
      </c>
      <c r="Y183">
        <v>5</v>
      </c>
      <c r="Z183">
        <f t="shared" si="102"/>
        <v>0</v>
      </c>
      <c r="AA183" t="s">
        <v>528</v>
      </c>
      <c r="AB183">
        <v>164</v>
      </c>
      <c r="AC183" s="17">
        <v>3985.92</v>
      </c>
      <c r="AD183">
        <v>309</v>
      </c>
      <c r="AE183">
        <v>351.33</v>
      </c>
      <c r="AF183">
        <v>429</v>
      </c>
      <c r="AG183">
        <v>31.42</v>
      </c>
      <c r="AI183" s="2">
        <v>50</v>
      </c>
      <c r="AJ183" s="46">
        <f t="shared" si="103"/>
        <v>4368.67</v>
      </c>
      <c r="AK183" s="46">
        <f t="shared" si="104"/>
        <v>218.43350000000001</v>
      </c>
      <c r="AL183" s="26">
        <f t="shared" si="105"/>
        <v>43.686700000000002</v>
      </c>
      <c r="AM183">
        <v>532</v>
      </c>
      <c r="AN183" t="s">
        <v>505</v>
      </c>
      <c r="AO183" t="s">
        <v>479</v>
      </c>
      <c r="AP183" t="s">
        <v>263</v>
      </c>
      <c r="AR183" s="20">
        <f t="shared" si="106"/>
        <v>15</v>
      </c>
      <c r="AS183" s="20">
        <f t="shared" si="107"/>
        <v>3.433539269388624</v>
      </c>
      <c r="AT183" s="20">
        <f t="shared" si="80"/>
        <v>46.566460730611375</v>
      </c>
      <c r="AU183">
        <v>12</v>
      </c>
      <c r="AV183" s="1">
        <v>44420</v>
      </c>
      <c r="AX183" s="21" t="s">
        <v>883</v>
      </c>
      <c r="AZ183">
        <v>4</v>
      </c>
      <c r="BA183" t="s">
        <v>454</v>
      </c>
      <c r="BB183">
        <v>12</v>
      </c>
      <c r="BC183" t="s">
        <v>1170</v>
      </c>
      <c r="BD183">
        <v>306</v>
      </c>
      <c r="BE183">
        <v>3.48</v>
      </c>
      <c r="BF183">
        <v>17.2</v>
      </c>
      <c r="BN183" s="39">
        <f t="shared" si="108"/>
        <v>0</v>
      </c>
      <c r="BO183">
        <v>20</v>
      </c>
      <c r="BP183">
        <f t="shared" si="81"/>
        <v>3.48</v>
      </c>
      <c r="BQ183">
        <f t="shared" si="82"/>
        <v>17.2</v>
      </c>
      <c r="BR183">
        <f t="shared" si="83"/>
        <v>69.599999999999994</v>
      </c>
      <c r="BS183">
        <v>532</v>
      </c>
      <c r="BT183" t="s">
        <v>505</v>
      </c>
      <c r="BU183" t="s">
        <v>1178</v>
      </c>
      <c r="BV183" t="s">
        <v>501</v>
      </c>
      <c r="BY183">
        <f>_xlfn.IFNA(VLOOKUP(C183,'Sent to psoma'!B:I,7,FALSE),0)</f>
        <v>5</v>
      </c>
      <c r="BZ183">
        <f t="shared" si="84"/>
        <v>15</v>
      </c>
      <c r="CA183">
        <f t="shared" si="85"/>
        <v>52.2</v>
      </c>
    </row>
    <row r="184" spans="1:79" x14ac:dyDescent="0.2">
      <c r="A184">
        <v>1203</v>
      </c>
      <c r="B184" t="s">
        <v>12</v>
      </c>
      <c r="C184" t="s">
        <v>363</v>
      </c>
      <c r="D184" t="s">
        <v>181</v>
      </c>
      <c r="E184">
        <v>110</v>
      </c>
      <c r="F184" s="1">
        <v>43984</v>
      </c>
      <c r="G184" s="1">
        <v>43805</v>
      </c>
      <c r="H184">
        <v>19.3</v>
      </c>
      <c r="I184" t="s">
        <v>22</v>
      </c>
      <c r="J184" t="str">
        <f>VLOOKUP(E184,[1]Tabelle1!$B:$G,5,FALSE)</f>
        <v>G12V</v>
      </c>
      <c r="K184" t="s">
        <v>1838</v>
      </c>
      <c r="L184">
        <v>446.880620036724</v>
      </c>
      <c r="M184" t="s">
        <v>23</v>
      </c>
      <c r="N184">
        <v>6</v>
      </c>
      <c r="O184">
        <f>VLOOKUP(subset1!$D179,samples!$D$2:$R$870,4,FALSE)</f>
        <v>4</v>
      </c>
      <c r="P184" t="str">
        <f>VLOOKUP(subset1!$D179,samples!$D$2:$R$870,7,FALSE)</f>
        <v>A4,5,6</v>
      </c>
      <c r="Q184">
        <f t="shared" si="101"/>
        <v>179</v>
      </c>
      <c r="R184" t="s">
        <v>363</v>
      </c>
      <c r="S184">
        <f>VLOOKUP(subset1!$D179,samples!$D$2:$ZZ$870,16,FALSE)</f>
        <v>0</v>
      </c>
      <c r="T184" t="s">
        <v>297</v>
      </c>
      <c r="V184" s="1">
        <v>44273</v>
      </c>
      <c r="W184" t="s">
        <v>454</v>
      </c>
      <c r="X184">
        <v>533</v>
      </c>
      <c r="Y184">
        <v>3.5</v>
      </c>
      <c r="Z184">
        <f t="shared" si="102"/>
        <v>0.5</v>
      </c>
      <c r="AA184" t="s">
        <v>528</v>
      </c>
      <c r="AB184">
        <v>152</v>
      </c>
      <c r="AC184" s="17">
        <v>7684.4</v>
      </c>
      <c r="AD184">
        <v>284</v>
      </c>
      <c r="AE184">
        <v>702.61</v>
      </c>
      <c r="AF184">
        <v>395</v>
      </c>
      <c r="AG184">
        <v>79.36</v>
      </c>
      <c r="AI184" s="2">
        <v>50</v>
      </c>
      <c r="AJ184" s="46">
        <f t="shared" si="103"/>
        <v>8466.3700000000008</v>
      </c>
      <c r="AK184" s="46">
        <f t="shared" si="104"/>
        <v>423.31850000000009</v>
      </c>
      <c r="AL184" s="26">
        <f t="shared" si="105"/>
        <v>120.94814285714288</v>
      </c>
      <c r="AM184">
        <v>532</v>
      </c>
      <c r="AN184" t="s">
        <v>505</v>
      </c>
      <c r="AO184" t="s">
        <v>479</v>
      </c>
      <c r="AP184" t="s">
        <v>474</v>
      </c>
      <c r="AR184" s="20">
        <f t="shared" si="106"/>
        <v>15</v>
      </c>
      <c r="AS184" s="20">
        <f t="shared" si="107"/>
        <v>1.7717156231064786</v>
      </c>
      <c r="AT184" s="20">
        <f t="shared" si="80"/>
        <v>48.228284376893519</v>
      </c>
      <c r="AU184">
        <v>12</v>
      </c>
      <c r="AV184" s="1">
        <v>44420</v>
      </c>
      <c r="AX184" s="21" t="s">
        <v>884</v>
      </c>
      <c r="AZ184">
        <v>4</v>
      </c>
      <c r="BA184" t="s">
        <v>454</v>
      </c>
      <c r="BB184">
        <v>12</v>
      </c>
      <c r="BN184" s="39" t="e">
        <f t="shared" si="108"/>
        <v>#DIV/0!</v>
      </c>
      <c r="BO184">
        <v>20</v>
      </c>
      <c r="BP184">
        <f t="shared" si="81"/>
        <v>0</v>
      </c>
      <c r="BQ184">
        <f t="shared" si="82"/>
        <v>0</v>
      </c>
      <c r="BR184">
        <f t="shared" si="83"/>
        <v>0</v>
      </c>
      <c r="BS184">
        <v>532</v>
      </c>
      <c r="BT184" t="s">
        <v>505</v>
      </c>
      <c r="BU184" t="s">
        <v>1178</v>
      </c>
      <c r="BV184" t="s">
        <v>502</v>
      </c>
      <c r="BY184">
        <f>_xlfn.IFNA(VLOOKUP(C184,'Sent to psoma'!B:I,7,FALSE),0)</f>
        <v>0</v>
      </c>
      <c r="BZ184">
        <f t="shared" si="84"/>
        <v>20</v>
      </c>
      <c r="CA184">
        <f t="shared" si="85"/>
        <v>0</v>
      </c>
    </row>
    <row r="185" spans="1:79" x14ac:dyDescent="0.2">
      <c r="A185">
        <v>1229</v>
      </c>
      <c r="B185" t="s">
        <v>2</v>
      </c>
      <c r="C185" t="s">
        <v>354</v>
      </c>
      <c r="D185" t="s">
        <v>195</v>
      </c>
      <c r="E185">
        <v>113</v>
      </c>
      <c r="F185" s="1">
        <v>43873</v>
      </c>
      <c r="G185" s="1">
        <v>43873</v>
      </c>
      <c r="H185">
        <v>0.22</v>
      </c>
      <c r="I185" t="s">
        <v>6</v>
      </c>
      <c r="J185" t="str">
        <f>VLOOKUP(E185,[1]Tabelle1!$B:$G,5,FALSE)</f>
        <v>G12D</v>
      </c>
      <c r="K185" t="s">
        <v>1838</v>
      </c>
      <c r="L185">
        <v>378.880620036724</v>
      </c>
      <c r="M185" t="s">
        <v>23</v>
      </c>
      <c r="N185">
        <v>5</v>
      </c>
      <c r="O185">
        <f>VLOOKUP(subset1!$D190,samples!$D$2:$R$870,4,FALSE)</f>
        <v>5</v>
      </c>
      <c r="P185" t="str">
        <f>VLOOKUP(subset1!$D190,samples!$D$2:$R$870,7,FALSE)</f>
        <v>H4,5,6</v>
      </c>
      <c r="Q185">
        <f t="shared" si="101"/>
        <v>0</v>
      </c>
      <c r="R185" t="s">
        <v>354</v>
      </c>
      <c r="S185">
        <f>VLOOKUP(subset1!$D190,samples!$D$2:$ZZ$870,16,FALSE)</f>
        <v>0</v>
      </c>
      <c r="T185" t="s">
        <v>297</v>
      </c>
      <c r="V185" s="1">
        <v>44278</v>
      </c>
      <c r="W185" t="s">
        <v>454</v>
      </c>
      <c r="X185">
        <v>533</v>
      </c>
      <c r="Y185">
        <v>3</v>
      </c>
      <c r="Z185">
        <f t="shared" si="102"/>
        <v>0</v>
      </c>
      <c r="AA185" t="s">
        <v>529</v>
      </c>
      <c r="AB185">
        <v>150</v>
      </c>
      <c r="AC185" s="17">
        <v>1687.21</v>
      </c>
      <c r="AD185">
        <v>284</v>
      </c>
      <c r="AE185">
        <v>90.04</v>
      </c>
      <c r="AF185">
        <v>468</v>
      </c>
      <c r="AG185">
        <v>33.17</v>
      </c>
      <c r="AI185" s="2">
        <v>50</v>
      </c>
      <c r="AJ185" s="46">
        <f t="shared" si="103"/>
        <v>1810.42</v>
      </c>
      <c r="AK185" s="46">
        <f t="shared" si="104"/>
        <v>90.521000000000001</v>
      </c>
      <c r="AL185" s="26">
        <f t="shared" si="105"/>
        <v>30.173666666666666</v>
      </c>
      <c r="AM185">
        <v>532</v>
      </c>
      <c r="AN185" t="s">
        <v>505</v>
      </c>
      <c r="AO185" t="s">
        <v>479</v>
      </c>
      <c r="AP185" t="s">
        <v>472</v>
      </c>
      <c r="AR185" s="20">
        <f t="shared" si="106"/>
        <v>15</v>
      </c>
      <c r="AS185" s="20">
        <f t="shared" si="107"/>
        <v>8.285370245578374</v>
      </c>
      <c r="AT185" s="20">
        <f t="shared" si="80"/>
        <v>41.714629754421622</v>
      </c>
      <c r="AU185">
        <v>12</v>
      </c>
      <c r="AV185" s="1">
        <v>44420</v>
      </c>
      <c r="AX185" s="21" t="s">
        <v>885</v>
      </c>
      <c r="AZ185">
        <v>4</v>
      </c>
      <c r="BA185" t="s">
        <v>454</v>
      </c>
      <c r="BB185">
        <v>12</v>
      </c>
      <c r="BC185" t="s">
        <v>1170</v>
      </c>
      <c r="BD185">
        <v>304</v>
      </c>
      <c r="BE185">
        <v>1.02</v>
      </c>
      <c r="BF185">
        <v>5.0999999999999996</v>
      </c>
      <c r="BN185" s="39">
        <f t="shared" si="108"/>
        <v>0</v>
      </c>
      <c r="BO185">
        <v>20</v>
      </c>
      <c r="BP185">
        <f t="shared" si="81"/>
        <v>1.02</v>
      </c>
      <c r="BQ185">
        <f t="shared" si="82"/>
        <v>5.0999999999999996</v>
      </c>
      <c r="BR185">
        <f t="shared" si="83"/>
        <v>20.399999999999999</v>
      </c>
      <c r="BS185">
        <v>532</v>
      </c>
      <c r="BT185" t="s">
        <v>505</v>
      </c>
      <c r="BU185" t="s">
        <v>1178</v>
      </c>
      <c r="BV185" t="s">
        <v>503</v>
      </c>
      <c r="BY185">
        <f>_xlfn.IFNA(VLOOKUP(C185,'Sent to psoma'!B:I,7,FALSE),0)</f>
        <v>10</v>
      </c>
      <c r="BZ185">
        <f t="shared" si="84"/>
        <v>10</v>
      </c>
      <c r="CA185">
        <f t="shared" si="85"/>
        <v>10.199999999999999</v>
      </c>
    </row>
    <row r="186" spans="1:79" x14ac:dyDescent="0.2">
      <c r="A186">
        <v>1229</v>
      </c>
      <c r="B186" t="s">
        <v>8</v>
      </c>
      <c r="C186" t="s">
        <v>355</v>
      </c>
      <c r="D186" t="s">
        <v>196</v>
      </c>
      <c r="E186">
        <v>113</v>
      </c>
      <c r="F186" s="1">
        <v>43921</v>
      </c>
      <c r="G186" s="1">
        <v>43873</v>
      </c>
      <c r="H186">
        <v>0.22</v>
      </c>
      <c r="I186" t="s">
        <v>6</v>
      </c>
      <c r="J186" t="str">
        <f>VLOOKUP(E186,[1]Tabelle1!$B:$G,5,FALSE)</f>
        <v>G12D</v>
      </c>
      <c r="K186" t="s">
        <v>1838</v>
      </c>
      <c r="L186">
        <v>378.880620036724</v>
      </c>
      <c r="M186" t="s">
        <v>23</v>
      </c>
      <c r="N186">
        <v>5</v>
      </c>
      <c r="O186">
        <f>VLOOKUP(subset1!$D191,samples!$D$2:$R$870,4,FALSE)</f>
        <v>9</v>
      </c>
      <c r="P186" t="str">
        <f>VLOOKUP(subset1!$D191,samples!$D$2:$R$870,7,FALSE)</f>
        <v>C4,5,6</v>
      </c>
      <c r="Q186">
        <f t="shared" si="101"/>
        <v>48</v>
      </c>
      <c r="R186" t="s">
        <v>355</v>
      </c>
      <c r="S186">
        <f>VLOOKUP(subset1!$D191,samples!$D$2:$ZZ$870,16,FALSE)</f>
        <v>0</v>
      </c>
      <c r="T186" t="s">
        <v>297</v>
      </c>
      <c r="V186" s="1">
        <v>44278</v>
      </c>
      <c r="W186" t="s">
        <v>454</v>
      </c>
      <c r="X186">
        <v>533</v>
      </c>
      <c r="Y186">
        <v>4</v>
      </c>
      <c r="Z186">
        <f t="shared" si="102"/>
        <v>0</v>
      </c>
      <c r="AA186" t="s">
        <v>529</v>
      </c>
      <c r="AB186">
        <v>162</v>
      </c>
      <c r="AC186" s="17">
        <v>1839.8</v>
      </c>
      <c r="AD186">
        <v>332</v>
      </c>
      <c r="AE186">
        <v>91.94</v>
      </c>
      <c r="AF186">
        <v>507</v>
      </c>
      <c r="AG186">
        <v>58.72</v>
      </c>
      <c r="AI186" s="2">
        <v>50</v>
      </c>
      <c r="AJ186" s="46">
        <f t="shared" si="103"/>
        <v>1990.46</v>
      </c>
      <c r="AK186" s="46">
        <f t="shared" si="104"/>
        <v>99.522999999999996</v>
      </c>
      <c r="AL186" s="26">
        <f t="shared" si="105"/>
        <v>24.880749999999999</v>
      </c>
      <c r="AM186">
        <v>532</v>
      </c>
      <c r="AN186" t="s">
        <v>505</v>
      </c>
      <c r="AO186" t="s">
        <v>479</v>
      </c>
      <c r="AP186" t="s">
        <v>485</v>
      </c>
      <c r="AR186" s="20">
        <f t="shared" si="106"/>
        <v>15</v>
      </c>
      <c r="AS186" s="20">
        <f t="shared" si="107"/>
        <v>7.5359464646363161</v>
      </c>
      <c r="AT186" s="20">
        <f t="shared" si="80"/>
        <v>42.464053535363682</v>
      </c>
      <c r="AU186">
        <v>12</v>
      </c>
      <c r="AV186" s="1">
        <v>44420</v>
      </c>
      <c r="AX186" s="21" t="s">
        <v>886</v>
      </c>
      <c r="AZ186">
        <v>4</v>
      </c>
      <c r="BA186" t="s">
        <v>454</v>
      </c>
      <c r="BB186">
        <v>12</v>
      </c>
      <c r="BC186" t="s">
        <v>1170</v>
      </c>
      <c r="BD186">
        <v>304</v>
      </c>
      <c r="BE186">
        <v>1.02</v>
      </c>
      <c r="BF186">
        <v>5.0999999999999996</v>
      </c>
      <c r="BN186" s="39">
        <f t="shared" si="108"/>
        <v>0</v>
      </c>
      <c r="BO186">
        <v>20</v>
      </c>
      <c r="BP186">
        <f t="shared" si="81"/>
        <v>1.02</v>
      </c>
      <c r="BQ186">
        <f t="shared" si="82"/>
        <v>5.0999999999999996</v>
      </c>
      <c r="BR186">
        <f t="shared" si="83"/>
        <v>20.399999999999999</v>
      </c>
      <c r="BS186">
        <v>532</v>
      </c>
      <c r="BT186" t="s">
        <v>505</v>
      </c>
      <c r="BU186" t="s">
        <v>1178</v>
      </c>
      <c r="BV186" t="s">
        <v>504</v>
      </c>
      <c r="BY186">
        <f>_xlfn.IFNA(VLOOKUP(C186,'Sent to psoma'!B:I,7,FALSE),0)</f>
        <v>10</v>
      </c>
      <c r="BZ186">
        <f t="shared" si="84"/>
        <v>10</v>
      </c>
      <c r="CA186">
        <f t="shared" si="85"/>
        <v>10.199999999999999</v>
      </c>
    </row>
    <row r="187" spans="1:79" x14ac:dyDescent="0.2">
      <c r="A187">
        <v>1229</v>
      </c>
      <c r="B187" t="s">
        <v>9</v>
      </c>
      <c r="C187" t="s">
        <v>356</v>
      </c>
      <c r="D187" t="s">
        <v>197</v>
      </c>
      <c r="E187">
        <v>113</v>
      </c>
      <c r="F187" s="1">
        <v>43935</v>
      </c>
      <c r="G187" s="1">
        <v>43873</v>
      </c>
      <c r="H187">
        <v>0.22</v>
      </c>
      <c r="I187" t="s">
        <v>6</v>
      </c>
      <c r="J187" t="str">
        <f>VLOOKUP(E187,[1]Tabelle1!$B:$G,5,FALSE)</f>
        <v>G12D</v>
      </c>
      <c r="K187" t="s">
        <v>1838</v>
      </c>
      <c r="L187">
        <v>378.880620036724</v>
      </c>
      <c r="M187" t="s">
        <v>23</v>
      </c>
      <c r="N187">
        <v>5</v>
      </c>
      <c r="O187">
        <f>VLOOKUP(subset1!$D192,samples!$D$2:$R$870,4,FALSE)</f>
        <v>20</v>
      </c>
      <c r="P187" t="str">
        <f>VLOOKUP(subset1!$D192,samples!$D$2:$R$870,7,FALSE)</f>
        <v>A4,5,6</v>
      </c>
      <c r="Q187">
        <f t="shared" si="101"/>
        <v>62</v>
      </c>
      <c r="R187" t="s">
        <v>356</v>
      </c>
      <c r="S187">
        <f>VLOOKUP(subset1!$D192,samples!$D$2:$ZZ$870,16,FALSE)</f>
        <v>0</v>
      </c>
      <c r="T187" t="s">
        <v>297</v>
      </c>
      <c r="V187" s="1">
        <v>44278</v>
      </c>
      <c r="W187" t="s">
        <v>454</v>
      </c>
      <c r="X187">
        <v>533</v>
      </c>
      <c r="Y187">
        <v>3</v>
      </c>
      <c r="Z187">
        <f t="shared" si="102"/>
        <v>0</v>
      </c>
      <c r="AA187" t="s">
        <v>530</v>
      </c>
      <c r="AB187">
        <v>158</v>
      </c>
      <c r="AC187">
        <v>437.4</v>
      </c>
      <c r="AD187">
        <v>313</v>
      </c>
      <c r="AE187">
        <v>51.24</v>
      </c>
      <c r="AF187">
        <v>8.4</v>
      </c>
      <c r="AG187">
        <v>29.6</v>
      </c>
      <c r="AI187" s="2">
        <v>50</v>
      </c>
      <c r="AJ187" s="46">
        <f t="shared" si="103"/>
        <v>518.24</v>
      </c>
      <c r="AK187" s="46">
        <f t="shared" si="104"/>
        <v>25.911999999999999</v>
      </c>
      <c r="AL187" s="26">
        <f t="shared" si="105"/>
        <v>8.6373333333333324</v>
      </c>
      <c r="AM187">
        <v>532</v>
      </c>
      <c r="AN187" t="s">
        <v>505</v>
      </c>
      <c r="AO187" t="s">
        <v>479</v>
      </c>
      <c r="AP187" t="s">
        <v>486</v>
      </c>
      <c r="AR187" s="20">
        <f t="shared" si="106"/>
        <v>15</v>
      </c>
      <c r="AS187" s="20">
        <f t="shared" si="107"/>
        <v>28.944118555109604</v>
      </c>
      <c r="AT187" s="20">
        <f t="shared" si="80"/>
        <v>21.055881444890396</v>
      </c>
      <c r="AU187">
        <v>12</v>
      </c>
      <c r="AV187" s="1">
        <v>44420</v>
      </c>
      <c r="AX187" s="21" t="s">
        <v>887</v>
      </c>
      <c r="AZ187">
        <v>4</v>
      </c>
      <c r="BA187" t="s">
        <v>454</v>
      </c>
      <c r="BB187">
        <v>12</v>
      </c>
      <c r="BC187" t="s">
        <v>1170</v>
      </c>
      <c r="BD187">
        <v>311</v>
      </c>
      <c r="BE187">
        <v>1.34</v>
      </c>
      <c r="BF187">
        <v>6.5</v>
      </c>
      <c r="BG187">
        <v>492</v>
      </c>
      <c r="BH187">
        <v>0.15</v>
      </c>
      <c r="BI187">
        <v>0.5</v>
      </c>
      <c r="BN187" s="39">
        <f t="shared" si="108"/>
        <v>0</v>
      </c>
      <c r="BO187">
        <v>20</v>
      </c>
      <c r="BP187">
        <f t="shared" si="81"/>
        <v>1.49</v>
      </c>
      <c r="BQ187">
        <f t="shared" si="82"/>
        <v>7</v>
      </c>
      <c r="BR187">
        <f t="shared" si="83"/>
        <v>29.8</v>
      </c>
      <c r="BS187">
        <v>532</v>
      </c>
      <c r="BT187" t="s">
        <v>505</v>
      </c>
      <c r="BU187" t="s">
        <v>1178</v>
      </c>
      <c r="BV187" t="s">
        <v>9</v>
      </c>
      <c r="BY187">
        <f>_xlfn.IFNA(VLOOKUP(C187,'Sent to psoma'!B:I,7,FALSE),0)</f>
        <v>10</v>
      </c>
      <c r="BZ187">
        <f t="shared" si="84"/>
        <v>10</v>
      </c>
      <c r="CA187">
        <f t="shared" si="85"/>
        <v>14.9</v>
      </c>
    </row>
    <row r="188" spans="1:79" x14ac:dyDescent="0.2">
      <c r="A188">
        <v>1229</v>
      </c>
      <c r="B188" t="s">
        <v>10</v>
      </c>
      <c r="C188" t="s">
        <v>357</v>
      </c>
      <c r="D188" t="s">
        <v>198</v>
      </c>
      <c r="E188">
        <v>113</v>
      </c>
      <c r="F188" s="1">
        <v>44005</v>
      </c>
      <c r="G188" s="1">
        <v>43873</v>
      </c>
      <c r="H188">
        <v>0.22</v>
      </c>
      <c r="I188" t="s">
        <v>6</v>
      </c>
      <c r="J188" t="str">
        <f>VLOOKUP(E188,[1]Tabelle1!$B:$G,5,FALSE)</f>
        <v>G12D</v>
      </c>
      <c r="K188" t="s">
        <v>1838</v>
      </c>
      <c r="L188">
        <v>378.880620036724</v>
      </c>
      <c r="M188" t="s">
        <v>23</v>
      </c>
      <c r="N188">
        <v>5</v>
      </c>
      <c r="O188" t="e">
        <f>VLOOKUP(subset1!$D193,samples!$D$2:$R$870,4,FALSE)</f>
        <v>#N/A</v>
      </c>
      <c r="P188" t="e">
        <f>VLOOKUP(subset1!$D193,samples!$D$2:$R$870,7,FALSE)</f>
        <v>#N/A</v>
      </c>
      <c r="Q188">
        <f t="shared" si="101"/>
        <v>132</v>
      </c>
      <c r="R188" t="s">
        <v>357</v>
      </c>
      <c r="S188" t="e">
        <f>VLOOKUP(subset1!$D193,samples!$D$2:$ZZ$870,16,FALSE)</f>
        <v>#N/A</v>
      </c>
      <c r="T188" t="s">
        <v>297</v>
      </c>
      <c r="V188" s="1">
        <v>44278</v>
      </c>
      <c r="W188" t="s">
        <v>454</v>
      </c>
      <c r="X188">
        <v>533</v>
      </c>
      <c r="Y188">
        <v>5</v>
      </c>
      <c r="Z188">
        <f t="shared" si="102"/>
        <v>0</v>
      </c>
      <c r="AA188" t="s">
        <v>530</v>
      </c>
      <c r="AB188">
        <v>142</v>
      </c>
      <c r="AC188" s="17">
        <v>7693.2508142074194</v>
      </c>
      <c r="AD188">
        <v>273</v>
      </c>
      <c r="AE188" s="24">
        <v>752.42296141774102</v>
      </c>
      <c r="AF188">
        <v>377</v>
      </c>
      <c r="AG188">
        <v>213.15655994978033</v>
      </c>
      <c r="AH188" t="s">
        <v>509</v>
      </c>
      <c r="AI188" s="2">
        <v>50</v>
      </c>
      <c r="AJ188" s="46">
        <f t="shared" si="103"/>
        <v>8658.8303355749413</v>
      </c>
      <c r="AK188" s="46">
        <f t="shared" si="104"/>
        <v>432.94151677874709</v>
      </c>
      <c r="AL188" s="26">
        <f t="shared" si="105"/>
        <v>86.588303355749417</v>
      </c>
      <c r="AM188">
        <v>532</v>
      </c>
      <c r="AN188" t="s">
        <v>505</v>
      </c>
      <c r="AO188" t="s">
        <v>479</v>
      </c>
      <c r="AP188" t="s">
        <v>487</v>
      </c>
      <c r="AR188" s="20">
        <f t="shared" si="106"/>
        <v>15</v>
      </c>
      <c r="AS188" s="20">
        <f t="shared" si="107"/>
        <v>1.7323355948403636</v>
      </c>
      <c r="AT188" s="20">
        <f t="shared" si="80"/>
        <v>48.267664405159636</v>
      </c>
      <c r="AU188">
        <v>12</v>
      </c>
      <c r="AV188" s="1">
        <v>44420</v>
      </c>
      <c r="AX188" s="21" t="s">
        <v>888</v>
      </c>
      <c r="AZ188">
        <v>4</v>
      </c>
      <c r="BA188" t="s">
        <v>454</v>
      </c>
      <c r="BB188">
        <v>12</v>
      </c>
      <c r="BC188" t="s">
        <v>1170</v>
      </c>
      <c r="BD188">
        <v>301</v>
      </c>
      <c r="BE188">
        <v>11.19</v>
      </c>
      <c r="BF188">
        <v>56.4</v>
      </c>
      <c r="BG188">
        <v>454</v>
      </c>
      <c r="BH188">
        <v>0.35</v>
      </c>
      <c r="BI188">
        <v>1.2</v>
      </c>
      <c r="BN188" s="39">
        <f t="shared" si="108"/>
        <v>0</v>
      </c>
      <c r="BO188">
        <v>20</v>
      </c>
      <c r="BP188">
        <f t="shared" si="81"/>
        <v>11.54</v>
      </c>
      <c r="BQ188">
        <f t="shared" si="82"/>
        <v>57.6</v>
      </c>
      <c r="BR188">
        <f t="shared" si="83"/>
        <v>230.79999999999998</v>
      </c>
      <c r="BS188">
        <v>532</v>
      </c>
      <c r="BT188" t="s">
        <v>505</v>
      </c>
      <c r="BU188" t="s">
        <v>1178</v>
      </c>
      <c r="BV188" t="s">
        <v>10</v>
      </c>
      <c r="BY188">
        <f>_xlfn.IFNA(VLOOKUP(C188,'Sent to psoma'!B:I,7,FALSE),0)</f>
        <v>5</v>
      </c>
      <c r="BZ188">
        <f t="shared" si="84"/>
        <v>15</v>
      </c>
      <c r="CA188">
        <f t="shared" si="85"/>
        <v>173.1</v>
      </c>
    </row>
    <row r="189" spans="1:79" x14ac:dyDescent="0.2">
      <c r="A189">
        <v>1229</v>
      </c>
      <c r="B189" t="s">
        <v>11</v>
      </c>
      <c r="C189" t="s">
        <v>358</v>
      </c>
      <c r="D189" t="s">
        <v>199</v>
      </c>
      <c r="E189">
        <v>113</v>
      </c>
      <c r="F189" s="1">
        <v>44061</v>
      </c>
      <c r="G189" s="1">
        <v>43873</v>
      </c>
      <c r="H189">
        <v>0.22</v>
      </c>
      <c r="I189" t="s">
        <v>6</v>
      </c>
      <c r="J189" t="str">
        <f>VLOOKUP(E189,[1]Tabelle1!$B:$G,5,FALSE)</f>
        <v>G12D</v>
      </c>
      <c r="K189" t="s">
        <v>1838</v>
      </c>
      <c r="L189">
        <v>378.880620036724</v>
      </c>
      <c r="M189" t="s">
        <v>23</v>
      </c>
      <c r="N189">
        <v>5</v>
      </c>
      <c r="O189">
        <f>VLOOKUP(subset1!$D194,samples!$D$2:$R$870,4,FALSE)</f>
        <v>3</v>
      </c>
      <c r="P189" t="str">
        <f>VLOOKUP(subset1!$D194,samples!$D$2:$R$870,7,FALSE)</f>
        <v>E7,8,9</v>
      </c>
      <c r="Q189">
        <f t="shared" si="101"/>
        <v>188</v>
      </c>
      <c r="R189" t="s">
        <v>358</v>
      </c>
      <c r="S189">
        <f>VLOOKUP(subset1!$D194,samples!$D$2:$ZZ$870,16,FALSE)</f>
        <v>0</v>
      </c>
      <c r="T189" t="s">
        <v>297</v>
      </c>
      <c r="V189" s="1">
        <v>44278</v>
      </c>
      <c r="W189" t="s">
        <v>454</v>
      </c>
      <c r="X189">
        <v>533</v>
      </c>
      <c r="Y189">
        <v>4</v>
      </c>
      <c r="Z189">
        <f t="shared" si="102"/>
        <v>0</v>
      </c>
      <c r="AA189" t="s">
        <v>530</v>
      </c>
      <c r="AB189">
        <v>153</v>
      </c>
      <c r="AC189">
        <v>989.6</v>
      </c>
      <c r="AD189">
        <v>291</v>
      </c>
      <c r="AE189">
        <v>90.89</v>
      </c>
      <c r="AF189">
        <v>392</v>
      </c>
      <c r="AG189">
        <v>17.920000000000002</v>
      </c>
      <c r="AI189" s="2">
        <v>50</v>
      </c>
      <c r="AJ189" s="46">
        <f t="shared" si="103"/>
        <v>1098.4100000000001</v>
      </c>
      <c r="AK189" s="46">
        <f t="shared" si="104"/>
        <v>54.920500000000004</v>
      </c>
      <c r="AL189" s="26">
        <f t="shared" si="105"/>
        <v>13.730125000000001</v>
      </c>
      <c r="AM189">
        <v>532</v>
      </c>
      <c r="AN189" t="s">
        <v>505</v>
      </c>
      <c r="AO189" t="s">
        <v>479</v>
      </c>
      <c r="AP189" t="s">
        <v>488</v>
      </c>
      <c r="AR189" s="20">
        <f t="shared" si="106"/>
        <v>15</v>
      </c>
      <c r="AS189" s="20">
        <f t="shared" si="107"/>
        <v>13.656102912391546</v>
      </c>
      <c r="AT189" s="20">
        <f t="shared" si="80"/>
        <v>36.343897087608454</v>
      </c>
      <c r="AU189">
        <v>12</v>
      </c>
      <c r="AV189" s="1">
        <v>44420</v>
      </c>
      <c r="AX189" s="21" t="s">
        <v>889</v>
      </c>
      <c r="AZ189">
        <v>4</v>
      </c>
      <c r="BA189" t="s">
        <v>454</v>
      </c>
      <c r="BB189">
        <v>12</v>
      </c>
      <c r="BC189" t="s">
        <v>1170</v>
      </c>
      <c r="BD189">
        <v>304</v>
      </c>
      <c r="BE189">
        <v>2.8</v>
      </c>
      <c r="BF189">
        <v>14</v>
      </c>
      <c r="BG189">
        <v>476</v>
      </c>
      <c r="BH189">
        <v>0.21</v>
      </c>
      <c r="BI189">
        <v>0.7</v>
      </c>
      <c r="BN189" s="39">
        <f t="shared" si="108"/>
        <v>0</v>
      </c>
      <c r="BO189">
        <v>20</v>
      </c>
      <c r="BP189">
        <f t="shared" si="81"/>
        <v>3.01</v>
      </c>
      <c r="BQ189">
        <f t="shared" si="82"/>
        <v>14.7</v>
      </c>
      <c r="BR189">
        <f t="shared" si="83"/>
        <v>60.199999999999996</v>
      </c>
      <c r="BS189">
        <v>532</v>
      </c>
      <c r="BT189" t="s">
        <v>505</v>
      </c>
      <c r="BU189" t="s">
        <v>1178</v>
      </c>
      <c r="BV189" t="s">
        <v>11</v>
      </c>
      <c r="BY189">
        <f>_xlfn.IFNA(VLOOKUP(C189,'Sent to psoma'!B:I,7,FALSE),0)</f>
        <v>5</v>
      </c>
      <c r="BZ189">
        <f t="shared" si="84"/>
        <v>15</v>
      </c>
      <c r="CA189">
        <f t="shared" si="85"/>
        <v>45.15</v>
      </c>
    </row>
    <row r="190" spans="1:79" x14ac:dyDescent="0.2">
      <c r="A190">
        <v>1254</v>
      </c>
      <c r="B190" t="s">
        <v>2</v>
      </c>
      <c r="C190" t="s">
        <v>312</v>
      </c>
      <c r="D190" t="s">
        <v>206</v>
      </c>
      <c r="E190">
        <v>116</v>
      </c>
      <c r="F190" s="1">
        <v>43976</v>
      </c>
      <c r="G190" s="1">
        <v>43976</v>
      </c>
      <c r="H190">
        <v>17</v>
      </c>
      <c r="I190" t="s">
        <v>22</v>
      </c>
      <c r="J190" t="str">
        <f>VLOOKUP(E190,[1]Tabelle1!$B:$G,5,FALSE)</f>
        <v>G12D</v>
      </c>
      <c r="K190" t="s">
        <v>1838</v>
      </c>
      <c r="L190">
        <v>275.880620036724</v>
      </c>
      <c r="M190" t="s">
        <v>25</v>
      </c>
      <c r="N190">
        <v>3</v>
      </c>
      <c r="O190">
        <f>VLOOKUP(subset1!$D204,samples!$D$2:$R$870,4,FALSE)</f>
        <v>9</v>
      </c>
      <c r="P190" t="str">
        <f>VLOOKUP(subset1!$D204,samples!$D$2:$R$870,7,FALSE)</f>
        <v>C7,8,9</v>
      </c>
      <c r="Q190">
        <f t="shared" si="101"/>
        <v>0</v>
      </c>
      <c r="R190" t="s">
        <v>312</v>
      </c>
      <c r="S190">
        <f>VLOOKUP(subset1!$D204,samples!$D$2:$ZZ$870,16,FALSE)</f>
        <v>0</v>
      </c>
      <c r="T190" t="s">
        <v>297</v>
      </c>
      <c r="V190" s="1">
        <v>44280</v>
      </c>
      <c r="W190" t="s">
        <v>454</v>
      </c>
      <c r="X190">
        <v>533</v>
      </c>
      <c r="Y190">
        <v>5</v>
      </c>
      <c r="Z190">
        <f t="shared" si="102"/>
        <v>0</v>
      </c>
      <c r="AA190" t="s">
        <v>530</v>
      </c>
      <c r="AB190">
        <v>157</v>
      </c>
      <c r="AC190">
        <v>233.12</v>
      </c>
      <c r="AD190">
        <v>299</v>
      </c>
      <c r="AE190">
        <v>41.53</v>
      </c>
      <c r="AF190">
        <v>474</v>
      </c>
      <c r="AG190">
        <v>10.07</v>
      </c>
      <c r="AI190" s="2">
        <v>50</v>
      </c>
      <c r="AJ190" s="46">
        <f t="shared" si="103"/>
        <v>284.71999999999997</v>
      </c>
      <c r="AK190" s="46">
        <f t="shared" si="104"/>
        <v>14.235999999999999</v>
      </c>
      <c r="AL190" s="26">
        <f t="shared" si="105"/>
        <v>2.8472</v>
      </c>
      <c r="AM190">
        <v>532</v>
      </c>
      <c r="AN190" t="s">
        <v>505</v>
      </c>
      <c r="AO190" t="s">
        <v>479</v>
      </c>
      <c r="AP190" t="s">
        <v>495</v>
      </c>
      <c r="AR190" s="20">
        <f t="shared" si="106"/>
        <v>14.235999999999999</v>
      </c>
      <c r="AS190" s="20">
        <f t="shared" si="107"/>
        <v>50</v>
      </c>
      <c r="AT190" s="20">
        <f t="shared" si="80"/>
        <v>0</v>
      </c>
      <c r="AU190">
        <v>12</v>
      </c>
      <c r="AV190" s="1">
        <v>44420</v>
      </c>
      <c r="AX190" s="21" t="s">
        <v>545</v>
      </c>
      <c r="AZ190">
        <v>4</v>
      </c>
      <c r="BA190" t="s">
        <v>454</v>
      </c>
      <c r="BB190">
        <v>12</v>
      </c>
      <c r="BC190" t="s">
        <v>1170</v>
      </c>
      <c r="BD190">
        <v>306</v>
      </c>
      <c r="BE190">
        <v>3.15</v>
      </c>
      <c r="BF190">
        <v>15.6</v>
      </c>
      <c r="BG190">
        <v>460</v>
      </c>
      <c r="BH190">
        <v>0.45</v>
      </c>
      <c r="BI190">
        <v>1.5</v>
      </c>
      <c r="BN190" s="39">
        <f t="shared" si="108"/>
        <v>0</v>
      </c>
      <c r="BO190">
        <v>20</v>
      </c>
      <c r="BP190">
        <f t="shared" si="81"/>
        <v>3.6</v>
      </c>
      <c r="BQ190">
        <f t="shared" si="82"/>
        <v>17.100000000000001</v>
      </c>
      <c r="BR190">
        <f t="shared" si="83"/>
        <v>72</v>
      </c>
      <c r="BS190">
        <v>532</v>
      </c>
      <c r="BT190" t="s">
        <v>505</v>
      </c>
      <c r="BU190" t="s">
        <v>1178</v>
      </c>
      <c r="BV190" t="s">
        <v>12</v>
      </c>
      <c r="BY190">
        <f>_xlfn.IFNA(VLOOKUP(C190,'Sent to psoma'!B:I,7,FALSE),0)</f>
        <v>5</v>
      </c>
      <c r="BZ190">
        <f t="shared" si="84"/>
        <v>15</v>
      </c>
      <c r="CA190">
        <f t="shared" si="85"/>
        <v>54</v>
      </c>
    </row>
    <row r="191" spans="1:79" x14ac:dyDescent="0.2">
      <c r="A191">
        <v>1254</v>
      </c>
      <c r="B191" t="s">
        <v>8</v>
      </c>
      <c r="C191" t="s">
        <v>313</v>
      </c>
      <c r="D191" t="s">
        <v>207</v>
      </c>
      <c r="E191">
        <v>116</v>
      </c>
      <c r="F191" s="1">
        <v>44008</v>
      </c>
      <c r="G191" s="1">
        <v>43976</v>
      </c>
      <c r="H191">
        <v>17</v>
      </c>
      <c r="I191" t="s">
        <v>22</v>
      </c>
      <c r="J191" t="str">
        <f>VLOOKUP(E191,[1]Tabelle1!$B:$G,5,FALSE)</f>
        <v>G12D</v>
      </c>
      <c r="K191" t="s">
        <v>1838</v>
      </c>
      <c r="L191">
        <v>275.880620036724</v>
      </c>
      <c r="M191" t="s">
        <v>25</v>
      </c>
      <c r="N191">
        <v>3</v>
      </c>
      <c r="O191">
        <f>VLOOKUP(subset1!$D205,samples!$D$2:$R$870,4,FALSE)</f>
        <v>13</v>
      </c>
      <c r="P191" t="str">
        <f>VLOOKUP(subset1!$D205,samples!$D$2:$R$870,7,FALSE)</f>
        <v>D7,8,9</v>
      </c>
      <c r="Q191">
        <f t="shared" si="101"/>
        <v>32</v>
      </c>
      <c r="R191" t="s">
        <v>313</v>
      </c>
      <c r="S191">
        <f>VLOOKUP(subset1!$D205,samples!$D$2:$ZZ$870,16,FALSE)</f>
        <v>0</v>
      </c>
      <c r="T191" t="s">
        <v>297</v>
      </c>
      <c r="V191" s="1">
        <v>44280</v>
      </c>
      <c r="W191" t="s">
        <v>454</v>
      </c>
      <c r="X191">
        <v>533</v>
      </c>
      <c r="Y191">
        <v>5</v>
      </c>
      <c r="Z191">
        <f t="shared" si="102"/>
        <v>0</v>
      </c>
      <c r="AA191" t="s">
        <v>530</v>
      </c>
      <c r="AB191">
        <v>141</v>
      </c>
      <c r="AC191" s="17">
        <v>9093.94</v>
      </c>
      <c r="AD191">
        <v>267</v>
      </c>
      <c r="AE191" s="17">
        <v>1570.82</v>
      </c>
      <c r="AF191">
        <v>376</v>
      </c>
      <c r="AG191">
        <v>195.65</v>
      </c>
      <c r="AI191" s="2">
        <v>50</v>
      </c>
      <c r="AJ191" s="46">
        <f t="shared" si="103"/>
        <v>10860.41</v>
      </c>
      <c r="AK191" s="46">
        <f t="shared" si="104"/>
        <v>543.02049999999997</v>
      </c>
      <c r="AL191" s="26">
        <f t="shared" si="105"/>
        <v>108.60409999999999</v>
      </c>
      <c r="AM191">
        <v>532</v>
      </c>
      <c r="AN191" t="s">
        <v>505</v>
      </c>
      <c r="AO191" t="s">
        <v>479</v>
      </c>
      <c r="AP191" t="s">
        <v>496</v>
      </c>
      <c r="AR191" s="20">
        <f t="shared" si="106"/>
        <v>15</v>
      </c>
      <c r="AS191" s="20">
        <f t="shared" si="107"/>
        <v>1.3811633262464309</v>
      </c>
      <c r="AT191" s="20">
        <f t="shared" si="80"/>
        <v>48.61883667375357</v>
      </c>
      <c r="AU191">
        <v>12</v>
      </c>
      <c r="AV191" s="1">
        <v>44420</v>
      </c>
      <c r="AX191" s="21" t="s">
        <v>890</v>
      </c>
      <c r="AZ191">
        <v>4</v>
      </c>
      <c r="BA191" t="s">
        <v>454</v>
      </c>
      <c r="BB191">
        <v>12</v>
      </c>
      <c r="BC191" t="s">
        <v>1170</v>
      </c>
      <c r="BD191">
        <v>303</v>
      </c>
      <c r="BE191">
        <v>7.71</v>
      </c>
      <c r="BF191">
        <v>38.6</v>
      </c>
      <c r="BN191" s="39">
        <f t="shared" si="108"/>
        <v>0</v>
      </c>
      <c r="BO191">
        <v>20</v>
      </c>
      <c r="BP191">
        <f t="shared" si="81"/>
        <v>7.71</v>
      </c>
      <c r="BQ191">
        <f t="shared" si="82"/>
        <v>38.6</v>
      </c>
      <c r="BR191">
        <f t="shared" si="83"/>
        <v>154.19999999999999</v>
      </c>
      <c r="BS191">
        <v>532</v>
      </c>
      <c r="BT191" t="s">
        <v>505</v>
      </c>
      <c r="BU191" t="s">
        <v>1178</v>
      </c>
      <c r="BV191" t="s">
        <v>13</v>
      </c>
      <c r="BY191">
        <f>_xlfn.IFNA(VLOOKUP(C191,'Sent to psoma'!B:I,7,FALSE),0)</f>
        <v>5</v>
      </c>
      <c r="BZ191">
        <f t="shared" si="84"/>
        <v>15</v>
      </c>
      <c r="CA191">
        <f t="shared" si="85"/>
        <v>115.65</v>
      </c>
    </row>
    <row r="192" spans="1:79" x14ac:dyDescent="0.2">
      <c r="A192">
        <v>1254</v>
      </c>
      <c r="B192" t="s">
        <v>9</v>
      </c>
      <c r="C192" t="s">
        <v>314</v>
      </c>
      <c r="D192" t="s">
        <v>208</v>
      </c>
      <c r="E192">
        <v>116</v>
      </c>
      <c r="F192" s="1">
        <v>44043</v>
      </c>
      <c r="G192" s="1">
        <v>43976</v>
      </c>
      <c r="H192">
        <v>17</v>
      </c>
      <c r="I192" t="s">
        <v>22</v>
      </c>
      <c r="J192" t="str">
        <f>VLOOKUP(E192,[1]Tabelle1!$B:$G,5,FALSE)</f>
        <v>G12D</v>
      </c>
      <c r="K192" t="s">
        <v>1838</v>
      </c>
      <c r="L192">
        <v>275.880620036724</v>
      </c>
      <c r="M192" t="s">
        <v>25</v>
      </c>
      <c r="N192">
        <v>3</v>
      </c>
      <c r="O192">
        <f>VLOOKUP(subset1!$D206,samples!$D$2:$R$870,4,FALSE)</f>
        <v>5</v>
      </c>
      <c r="P192" t="str">
        <f>VLOOKUP(subset1!$D206,samples!$D$2:$R$870,7,FALSE)</f>
        <v>G4,5,6</v>
      </c>
      <c r="Q192">
        <f t="shared" si="101"/>
        <v>67</v>
      </c>
      <c r="R192" t="s">
        <v>314</v>
      </c>
      <c r="S192">
        <f>VLOOKUP(subset1!$D206,samples!$D$2:$ZZ$870,16,FALSE)</f>
        <v>0</v>
      </c>
      <c r="T192" t="s">
        <v>297</v>
      </c>
      <c r="V192" s="1">
        <v>44280</v>
      </c>
      <c r="W192" t="s">
        <v>454</v>
      </c>
      <c r="X192">
        <v>533</v>
      </c>
      <c r="Y192">
        <v>4.5</v>
      </c>
      <c r="Z192">
        <f t="shared" si="102"/>
        <v>0.5</v>
      </c>
      <c r="AA192" t="s">
        <v>531</v>
      </c>
      <c r="AB192">
        <v>158</v>
      </c>
      <c r="AC192" s="17">
        <v>4933.5600000000004</v>
      </c>
      <c r="AD192">
        <v>296</v>
      </c>
      <c r="AE192">
        <v>304.45</v>
      </c>
      <c r="AF192">
        <v>424</v>
      </c>
      <c r="AG192">
        <v>20.77</v>
      </c>
      <c r="AI192" s="2">
        <v>50</v>
      </c>
      <c r="AJ192" s="46">
        <f t="shared" si="103"/>
        <v>5258.7800000000007</v>
      </c>
      <c r="AK192" s="46">
        <f t="shared" si="104"/>
        <v>262.93900000000008</v>
      </c>
      <c r="AL192" s="26">
        <f t="shared" si="105"/>
        <v>58.430888888888909</v>
      </c>
      <c r="AM192">
        <v>532</v>
      </c>
      <c r="AN192" t="s">
        <v>505</v>
      </c>
      <c r="AO192" t="s">
        <v>479</v>
      </c>
      <c r="AP192" t="s">
        <v>497</v>
      </c>
      <c r="AR192" s="20">
        <f t="shared" si="106"/>
        <v>15</v>
      </c>
      <c r="AS192" s="20">
        <f t="shared" si="107"/>
        <v>2.8523726035316166</v>
      </c>
      <c r="AT192" s="20">
        <f t="shared" si="80"/>
        <v>47.14762739646838</v>
      </c>
      <c r="AU192">
        <v>12</v>
      </c>
      <c r="AV192" s="1">
        <v>44420</v>
      </c>
      <c r="AX192" s="21" t="s">
        <v>891</v>
      </c>
      <c r="AZ192">
        <v>4</v>
      </c>
      <c r="BA192" t="s">
        <v>454</v>
      </c>
      <c r="BB192">
        <v>12</v>
      </c>
      <c r="BC192" t="s">
        <v>1170</v>
      </c>
      <c r="BD192">
        <v>303</v>
      </c>
      <c r="BE192">
        <v>6.99</v>
      </c>
      <c r="BF192">
        <v>35</v>
      </c>
      <c r="BG192">
        <v>452</v>
      </c>
      <c r="BH192">
        <v>0.26</v>
      </c>
      <c r="BI192">
        <v>0.9</v>
      </c>
      <c r="BN192" s="39">
        <f t="shared" si="108"/>
        <v>0</v>
      </c>
      <c r="BO192">
        <v>20</v>
      </c>
      <c r="BP192">
        <f t="shared" si="81"/>
        <v>7.25</v>
      </c>
      <c r="BQ192">
        <f t="shared" si="82"/>
        <v>35.9</v>
      </c>
      <c r="BR192">
        <f t="shared" si="83"/>
        <v>145</v>
      </c>
      <c r="BS192">
        <v>532</v>
      </c>
      <c r="BT192" t="s">
        <v>505</v>
      </c>
      <c r="BU192" t="s">
        <v>1178</v>
      </c>
      <c r="BV192" t="s">
        <v>14</v>
      </c>
      <c r="BY192">
        <f>_xlfn.IFNA(VLOOKUP(C192,'Sent to psoma'!B:I,7,FALSE),0)</f>
        <v>5</v>
      </c>
      <c r="BZ192">
        <f t="shared" si="84"/>
        <v>15</v>
      </c>
      <c r="CA192">
        <f t="shared" si="85"/>
        <v>108.75</v>
      </c>
    </row>
    <row r="193" spans="1:79" hidden="1" x14ac:dyDescent="0.2">
      <c r="C193" t="s">
        <v>826</v>
      </c>
      <c r="D193" t="s">
        <v>550</v>
      </c>
      <c r="J193" t="e">
        <f>VLOOKUP(E193,[1]Tabelle1!$B:$G,5,FALSE)</f>
        <v>#N/A</v>
      </c>
      <c r="V193" s="22">
        <v>43403</v>
      </c>
      <c r="W193" s="47" t="s">
        <v>551</v>
      </c>
      <c r="AA193" s="47" t="s">
        <v>561</v>
      </c>
      <c r="AB193" s="23">
        <v>157</v>
      </c>
      <c r="AC193" s="38">
        <v>33.880000000000003</v>
      </c>
      <c r="AI193" s="40">
        <v>50</v>
      </c>
      <c r="AJ193" s="38">
        <f>AC193</f>
        <v>33.880000000000003</v>
      </c>
      <c r="AK193" s="38">
        <f>AJ193*AI193</f>
        <v>1694.0000000000002</v>
      </c>
      <c r="AL193" s="38"/>
      <c r="AM193" s="40">
        <v>531</v>
      </c>
      <c r="AN193" s="40">
        <v>-20</v>
      </c>
      <c r="AO193" t="s">
        <v>562</v>
      </c>
      <c r="AP193" t="s">
        <v>563</v>
      </c>
      <c r="AR193" s="27">
        <v>34</v>
      </c>
      <c r="AS193" s="26">
        <f>AI193/AK193*AR193</f>
        <v>1.0035419126328216</v>
      </c>
      <c r="AT193" s="26">
        <f t="shared" si="80"/>
        <v>48.996458087367181</v>
      </c>
      <c r="AU193">
        <v>12</v>
      </c>
      <c r="AV193" s="1">
        <v>44420</v>
      </c>
      <c r="AX193" s="21" t="s">
        <v>892</v>
      </c>
      <c r="AZ193">
        <v>4</v>
      </c>
      <c r="BA193" t="s">
        <v>454</v>
      </c>
      <c r="BB193">
        <v>12</v>
      </c>
      <c r="BC193" t="s">
        <v>1170</v>
      </c>
      <c r="BD193">
        <v>283</v>
      </c>
      <c r="BE193">
        <v>4.33</v>
      </c>
      <c r="BF193">
        <v>23.2</v>
      </c>
      <c r="BN193" s="39">
        <f t="shared" si="108"/>
        <v>0</v>
      </c>
      <c r="BO193">
        <v>20</v>
      </c>
      <c r="BP193">
        <f t="shared" si="81"/>
        <v>4.33</v>
      </c>
      <c r="BQ193">
        <f t="shared" si="82"/>
        <v>23.2</v>
      </c>
      <c r="BR193">
        <f t="shared" si="83"/>
        <v>86.6</v>
      </c>
      <c r="BS193">
        <v>532</v>
      </c>
      <c r="BT193" t="s">
        <v>505</v>
      </c>
      <c r="BU193" t="s">
        <v>1178</v>
      </c>
      <c r="BV193" t="s">
        <v>15</v>
      </c>
      <c r="BY193">
        <f>_xlfn.IFNA(VLOOKUP(C193,'Sent to psoma'!B:I,7,FALSE),0)</f>
        <v>5</v>
      </c>
      <c r="BZ193">
        <f t="shared" si="84"/>
        <v>15</v>
      </c>
      <c r="CA193">
        <f t="shared" si="85"/>
        <v>64.95</v>
      </c>
    </row>
    <row r="194" spans="1:79" hidden="1" x14ac:dyDescent="0.2">
      <c r="A194">
        <v>1009</v>
      </c>
      <c r="B194" t="s">
        <v>2</v>
      </c>
      <c r="C194" t="s">
        <v>633</v>
      </c>
      <c r="D194" t="s">
        <v>434</v>
      </c>
      <c r="E194">
        <v>70</v>
      </c>
      <c r="F194" s="1">
        <v>43382</v>
      </c>
      <c r="G194" s="1">
        <v>43382</v>
      </c>
      <c r="H194">
        <v>0</v>
      </c>
      <c r="I194" t="s">
        <v>289</v>
      </c>
      <c r="J194">
        <f>VLOOKUP(E194,[1]Tabelle1!$B:$G,5,FALSE)</f>
        <v>0</v>
      </c>
      <c r="L194">
        <v>869.88062003672303</v>
      </c>
      <c r="M194" t="s">
        <v>23</v>
      </c>
      <c r="N194">
        <v>6</v>
      </c>
      <c r="O194">
        <f>VLOOKUP(subset1!$D45,samples!$D$2:$R$870,4,FALSE)</f>
        <v>13</v>
      </c>
      <c r="P194" t="str">
        <f>VLOOKUP(subset1!$D45,samples!$D$2:$R$870,7,FALSE)</f>
        <v>D4,5,6</v>
      </c>
      <c r="Q194">
        <f t="shared" ref="Q194:Q208" si="109">F194-G194</f>
        <v>0</v>
      </c>
      <c r="R194" t="s">
        <v>633</v>
      </c>
      <c r="S194">
        <f>VLOOKUP(subset1!$D45,samples!$D$2:$ZZ$870,16,FALSE)</f>
        <v>0</v>
      </c>
      <c r="T194" t="s">
        <v>296</v>
      </c>
      <c r="V194" s="1">
        <v>44322</v>
      </c>
      <c r="W194" t="s">
        <v>454</v>
      </c>
      <c r="X194">
        <v>533</v>
      </c>
      <c r="Y194">
        <v>4.5</v>
      </c>
      <c r="Z194">
        <f t="shared" ref="Z194:Z208" si="110">ROUNDUP(Y194,0)-Y194</f>
        <v>0.5</v>
      </c>
      <c r="AA194" t="s">
        <v>814</v>
      </c>
      <c r="AB194">
        <v>158</v>
      </c>
      <c r="AC194" s="17">
        <v>3392.22</v>
      </c>
      <c r="AD194">
        <v>300</v>
      </c>
      <c r="AE194">
        <v>36.479999999999997</v>
      </c>
      <c r="AF194">
        <v>490</v>
      </c>
      <c r="AG194">
        <v>23.75</v>
      </c>
      <c r="AI194" s="2">
        <v>50</v>
      </c>
      <c r="AJ194" s="46">
        <f t="shared" ref="AJ194:AJ208" si="111">AC194+AE194+AG194</f>
        <v>3452.45</v>
      </c>
      <c r="AK194" s="46">
        <f t="shared" ref="AK194:AK208" si="112">AJ194*AI194/1000</f>
        <v>172.6225</v>
      </c>
      <c r="AL194" s="26">
        <f t="shared" ref="AL194:AL208" si="113">AK194/Y194</f>
        <v>38.360555555555557</v>
      </c>
      <c r="AM194">
        <v>532</v>
      </c>
      <c r="AN194" t="s">
        <v>505</v>
      </c>
      <c r="AO194" t="s">
        <v>658</v>
      </c>
      <c r="AP194" t="s">
        <v>497</v>
      </c>
      <c r="AR194" s="20">
        <f t="shared" ref="AR194:AR208" si="114">IF(AK194&gt;15,15,AK194)</f>
        <v>15</v>
      </c>
      <c r="AS194" s="20">
        <f t="shared" ref="AS194:AS208" si="115">IF(AK194&gt;15,(AR194/AK194*50),50)</f>
        <v>4.3447406913930688</v>
      </c>
      <c r="AT194" s="20">
        <f t="shared" ref="AT194:AT221" si="116">50-AS194</f>
        <v>45.655259308606929</v>
      </c>
      <c r="AU194">
        <v>13</v>
      </c>
      <c r="AV194" s="1">
        <v>44421</v>
      </c>
      <c r="AX194" s="21" t="s">
        <v>893</v>
      </c>
      <c r="AZ194">
        <v>4</v>
      </c>
      <c r="BA194" t="s">
        <v>454</v>
      </c>
      <c r="BB194">
        <v>13</v>
      </c>
      <c r="BC194" t="s">
        <v>1169</v>
      </c>
      <c r="BD194">
        <v>301</v>
      </c>
      <c r="BE194">
        <v>5.5</v>
      </c>
      <c r="BF194">
        <v>27.7</v>
      </c>
      <c r="BG194">
        <v>457</v>
      </c>
      <c r="BH194">
        <v>0.35</v>
      </c>
      <c r="BI194">
        <v>1.2</v>
      </c>
      <c r="BN194" s="39">
        <f t="shared" si="108"/>
        <v>0</v>
      </c>
      <c r="BO194">
        <v>20</v>
      </c>
      <c r="BP194">
        <f t="shared" ref="BP194:BP221" si="117">BE194+BH194+BK194</f>
        <v>5.85</v>
      </c>
      <c r="BQ194">
        <f t="shared" ref="BQ194:BQ221" si="118">BF194+BI194+BL194</f>
        <v>28.9</v>
      </c>
      <c r="BR194">
        <f t="shared" ref="BR194:BR221" si="119">BO194*BP194</f>
        <v>117</v>
      </c>
      <c r="BS194">
        <v>532</v>
      </c>
      <c r="BT194" t="s">
        <v>505</v>
      </c>
      <c r="BU194" t="s">
        <v>1178</v>
      </c>
      <c r="BV194" t="s">
        <v>16</v>
      </c>
      <c r="BY194">
        <f>_xlfn.IFNA(VLOOKUP(C194,'Sent to psoma'!B:I,7,FALSE),0)</f>
        <v>5</v>
      </c>
      <c r="BZ194">
        <f t="shared" si="84"/>
        <v>15</v>
      </c>
      <c r="CA194">
        <f t="shared" si="85"/>
        <v>87.75</v>
      </c>
    </row>
    <row r="195" spans="1:79" hidden="1" x14ac:dyDescent="0.2">
      <c r="A195">
        <v>1009</v>
      </c>
      <c r="B195" t="s">
        <v>8</v>
      </c>
      <c r="C195" t="s">
        <v>634</v>
      </c>
      <c r="D195" t="s">
        <v>435</v>
      </c>
      <c r="E195">
        <v>70</v>
      </c>
      <c r="F195" s="1">
        <v>43417</v>
      </c>
      <c r="G195" s="1">
        <v>43382</v>
      </c>
      <c r="H195">
        <v>0</v>
      </c>
      <c r="I195" t="s">
        <v>289</v>
      </c>
      <c r="J195">
        <f>VLOOKUP(E195,[1]Tabelle1!$B:$G,5,FALSE)</f>
        <v>0</v>
      </c>
      <c r="L195">
        <v>869.88062003672303</v>
      </c>
      <c r="M195" t="s">
        <v>23</v>
      </c>
      <c r="N195">
        <v>6</v>
      </c>
      <c r="O195">
        <f>VLOOKUP(subset1!$D46,samples!$D$2:$R$870,4,FALSE)</f>
        <v>22</v>
      </c>
      <c r="P195" t="str">
        <f>VLOOKUP(subset1!$D46,samples!$D$2:$R$870,7,FALSE)</f>
        <v>A7,8,9</v>
      </c>
      <c r="Q195">
        <f t="shared" si="109"/>
        <v>35</v>
      </c>
      <c r="R195" t="s">
        <v>634</v>
      </c>
      <c r="S195">
        <f>VLOOKUP(subset1!$D46,samples!$D$2:$ZZ$870,16,FALSE)</f>
        <v>0</v>
      </c>
      <c r="T195" t="s">
        <v>296</v>
      </c>
      <c r="V195" s="1">
        <v>44322</v>
      </c>
      <c r="W195" t="s">
        <v>454</v>
      </c>
      <c r="X195">
        <v>533</v>
      </c>
      <c r="Y195">
        <v>4.5</v>
      </c>
      <c r="Z195">
        <f t="shared" si="110"/>
        <v>0.5</v>
      </c>
      <c r="AA195" t="s">
        <v>815</v>
      </c>
      <c r="AB195">
        <v>157</v>
      </c>
      <c r="AC195" s="17">
        <v>9339.6</v>
      </c>
      <c r="AD195">
        <v>308</v>
      </c>
      <c r="AE195">
        <v>151.77000000000001</v>
      </c>
      <c r="AF195">
        <v>366</v>
      </c>
      <c r="AG195">
        <v>18.16</v>
      </c>
      <c r="AI195" s="2">
        <v>50</v>
      </c>
      <c r="AJ195" s="46">
        <f t="shared" si="111"/>
        <v>9509.5300000000007</v>
      </c>
      <c r="AK195" s="46">
        <f t="shared" si="112"/>
        <v>475.47650000000004</v>
      </c>
      <c r="AL195" s="26">
        <f t="shared" si="113"/>
        <v>105.66144444444446</v>
      </c>
      <c r="AM195">
        <v>532</v>
      </c>
      <c r="AN195" t="s">
        <v>505</v>
      </c>
      <c r="AO195" t="s">
        <v>658</v>
      </c>
      <c r="AP195" t="s">
        <v>498</v>
      </c>
      <c r="AR195" s="20">
        <f t="shared" si="114"/>
        <v>15</v>
      </c>
      <c r="AS195" s="20">
        <f t="shared" si="115"/>
        <v>1.5773650222461046</v>
      </c>
      <c r="AT195" s="20">
        <f t="shared" si="116"/>
        <v>48.422634977753894</v>
      </c>
      <c r="AU195">
        <v>13</v>
      </c>
      <c r="AV195" s="1">
        <v>44421</v>
      </c>
      <c r="AX195" s="21" t="s">
        <v>894</v>
      </c>
      <c r="AZ195">
        <v>4</v>
      </c>
      <c r="BA195" t="s">
        <v>454</v>
      </c>
      <c r="BB195">
        <v>13</v>
      </c>
      <c r="BC195" t="s">
        <v>1169</v>
      </c>
      <c r="BD195">
        <v>301</v>
      </c>
      <c r="BE195">
        <v>9.64</v>
      </c>
      <c r="BF195">
        <v>48.5</v>
      </c>
      <c r="BG195">
        <v>444</v>
      </c>
      <c r="BH195">
        <v>0.17</v>
      </c>
      <c r="BI195">
        <v>0.6</v>
      </c>
      <c r="BN195" s="39">
        <f t="shared" si="108"/>
        <v>0</v>
      </c>
      <c r="BO195">
        <v>20</v>
      </c>
      <c r="BP195">
        <f t="shared" si="117"/>
        <v>9.81</v>
      </c>
      <c r="BQ195">
        <f t="shared" si="118"/>
        <v>49.1</v>
      </c>
      <c r="BR195">
        <f t="shared" si="119"/>
        <v>196.20000000000002</v>
      </c>
      <c r="BS195">
        <v>532</v>
      </c>
      <c r="BT195" t="s">
        <v>505</v>
      </c>
      <c r="BU195" t="s">
        <v>1178</v>
      </c>
      <c r="BV195" t="s">
        <v>17</v>
      </c>
      <c r="BY195">
        <f>_xlfn.IFNA(VLOOKUP(C195,'Sent to psoma'!B:I,7,FALSE),0)</f>
        <v>5</v>
      </c>
      <c r="BZ195">
        <f t="shared" ref="BZ195:BZ229" si="120">BO195-BY195</f>
        <v>15</v>
      </c>
      <c r="CA195">
        <f t="shared" ref="CA195:CA229" si="121">BZ195*BP195</f>
        <v>147.15</v>
      </c>
    </row>
    <row r="196" spans="1:79" hidden="1" x14ac:dyDescent="0.2">
      <c r="A196">
        <v>1009</v>
      </c>
      <c r="B196" t="s">
        <v>9</v>
      </c>
      <c r="C196" t="s">
        <v>635</v>
      </c>
      <c r="D196" t="s">
        <v>436</v>
      </c>
      <c r="E196">
        <v>70</v>
      </c>
      <c r="F196" s="1">
        <v>43461</v>
      </c>
      <c r="G196" s="1">
        <v>43382</v>
      </c>
      <c r="H196">
        <v>0</v>
      </c>
      <c r="I196" t="s">
        <v>289</v>
      </c>
      <c r="J196">
        <f>VLOOKUP(E196,[1]Tabelle1!$B:$G,5,FALSE)</f>
        <v>0</v>
      </c>
      <c r="L196">
        <v>869.88062003672303</v>
      </c>
      <c r="M196" t="s">
        <v>23</v>
      </c>
      <c r="N196">
        <v>6</v>
      </c>
      <c r="O196">
        <f>VLOOKUP(subset1!$D47,samples!$D$2:$R$870,4,FALSE)</f>
        <v>18</v>
      </c>
      <c r="P196" t="str">
        <f>VLOOKUP(subset1!$D47,samples!$D$2:$R$870,7,FALSE)</f>
        <v>A7,8,9</v>
      </c>
      <c r="Q196">
        <f t="shared" si="109"/>
        <v>79</v>
      </c>
      <c r="R196" t="s">
        <v>635</v>
      </c>
      <c r="S196">
        <f>VLOOKUP(subset1!$D47,samples!$D$2:$ZZ$870,16,FALSE)</f>
        <v>0</v>
      </c>
      <c r="T196" t="s">
        <v>296</v>
      </c>
      <c r="V196" s="1">
        <v>44322</v>
      </c>
      <c r="W196" t="s">
        <v>454</v>
      </c>
      <c r="X196">
        <v>533</v>
      </c>
      <c r="Y196">
        <v>4</v>
      </c>
      <c r="Z196">
        <f t="shared" si="110"/>
        <v>0</v>
      </c>
      <c r="AA196" t="s">
        <v>815</v>
      </c>
      <c r="AB196">
        <v>157</v>
      </c>
      <c r="AC196" s="17">
        <v>4413.17</v>
      </c>
      <c r="AD196">
        <v>297</v>
      </c>
      <c r="AE196">
        <v>80.72</v>
      </c>
      <c r="AF196">
        <v>355</v>
      </c>
      <c r="AG196">
        <v>8.16</v>
      </c>
      <c r="AI196" s="2">
        <v>50</v>
      </c>
      <c r="AJ196" s="46">
        <f t="shared" si="111"/>
        <v>4502.05</v>
      </c>
      <c r="AK196" s="46">
        <f t="shared" si="112"/>
        <v>225.10249999999999</v>
      </c>
      <c r="AL196" s="26">
        <f t="shared" si="113"/>
        <v>56.275624999999998</v>
      </c>
      <c r="AM196">
        <v>532</v>
      </c>
      <c r="AN196" t="s">
        <v>505</v>
      </c>
      <c r="AO196" t="s">
        <v>658</v>
      </c>
      <c r="AP196" t="s">
        <v>499</v>
      </c>
      <c r="AR196" s="20">
        <f t="shared" si="114"/>
        <v>15</v>
      </c>
      <c r="AS196" s="20">
        <f t="shared" si="115"/>
        <v>3.3318155062693666</v>
      </c>
      <c r="AT196" s="20">
        <f t="shared" si="116"/>
        <v>46.668184493730635</v>
      </c>
      <c r="AU196">
        <v>13</v>
      </c>
      <c r="AV196" s="1">
        <v>44421</v>
      </c>
      <c r="AX196" s="21" t="s">
        <v>895</v>
      </c>
      <c r="AZ196">
        <v>4</v>
      </c>
      <c r="BA196" t="s">
        <v>454</v>
      </c>
      <c r="BB196">
        <v>13</v>
      </c>
      <c r="BC196" t="s">
        <v>1169</v>
      </c>
      <c r="BD196">
        <v>299</v>
      </c>
      <c r="BE196">
        <v>12.29</v>
      </c>
      <c r="BF196">
        <v>62.3</v>
      </c>
      <c r="BG196">
        <v>456</v>
      </c>
      <c r="BH196">
        <v>0.2</v>
      </c>
      <c r="BI196">
        <v>0.7</v>
      </c>
      <c r="BN196" s="39">
        <f t="shared" si="108"/>
        <v>0</v>
      </c>
      <c r="BO196">
        <v>20</v>
      </c>
      <c r="BP196">
        <f t="shared" si="117"/>
        <v>12.489999999999998</v>
      </c>
      <c r="BQ196">
        <f t="shared" si="118"/>
        <v>63</v>
      </c>
      <c r="BR196">
        <f t="shared" si="119"/>
        <v>249.79999999999995</v>
      </c>
      <c r="BS196">
        <v>532</v>
      </c>
      <c r="BT196" t="s">
        <v>505</v>
      </c>
      <c r="BU196" t="s">
        <v>1178</v>
      </c>
      <c r="BV196" t="s">
        <v>18</v>
      </c>
      <c r="BY196">
        <f>_xlfn.IFNA(VLOOKUP(C196,'Sent to psoma'!B:I,7,FALSE),0)</f>
        <v>5</v>
      </c>
      <c r="BZ196">
        <f t="shared" si="120"/>
        <v>15</v>
      </c>
      <c r="CA196">
        <f t="shared" si="121"/>
        <v>187.34999999999997</v>
      </c>
    </row>
    <row r="197" spans="1:79" hidden="1" x14ac:dyDescent="0.2">
      <c r="A197">
        <v>1009</v>
      </c>
      <c r="B197" t="s">
        <v>11</v>
      </c>
      <c r="C197" t="s">
        <v>636</v>
      </c>
      <c r="D197" t="s">
        <v>437</v>
      </c>
      <c r="E197">
        <v>70</v>
      </c>
      <c r="F197" s="1">
        <v>43570</v>
      </c>
      <c r="G197" s="1">
        <v>43382</v>
      </c>
      <c r="H197">
        <v>0</v>
      </c>
      <c r="I197" t="s">
        <v>289</v>
      </c>
      <c r="J197">
        <f>VLOOKUP(E197,[1]Tabelle1!$B:$G,5,FALSE)</f>
        <v>0</v>
      </c>
      <c r="L197">
        <v>869.88062003672303</v>
      </c>
      <c r="M197" t="s">
        <v>23</v>
      </c>
      <c r="N197">
        <v>6</v>
      </c>
      <c r="O197" t="e">
        <f>VLOOKUP(subset1!$D49,samples!$D$2:$R$870,4,FALSE)</f>
        <v>#N/A</v>
      </c>
      <c r="P197" t="e">
        <f>VLOOKUP(subset1!$D49,samples!$D$2:$R$870,7,FALSE)</f>
        <v>#N/A</v>
      </c>
      <c r="Q197">
        <f t="shared" si="109"/>
        <v>188</v>
      </c>
      <c r="R197" t="s">
        <v>636</v>
      </c>
      <c r="S197" t="e">
        <f>VLOOKUP(subset1!$D49,samples!$D$2:$ZZ$870,16,FALSE)</f>
        <v>#N/A</v>
      </c>
      <c r="T197" t="s">
        <v>296</v>
      </c>
      <c r="V197" s="1">
        <v>44322</v>
      </c>
      <c r="W197" t="s">
        <v>454</v>
      </c>
      <c r="X197">
        <v>533</v>
      </c>
      <c r="Y197">
        <v>2.5</v>
      </c>
      <c r="Z197">
        <f t="shared" si="110"/>
        <v>0.5</v>
      </c>
      <c r="AA197" t="s">
        <v>815</v>
      </c>
      <c r="AB197">
        <v>163</v>
      </c>
      <c r="AC197" s="17">
        <v>3894.62</v>
      </c>
      <c r="AD197">
        <v>312</v>
      </c>
      <c r="AE197">
        <v>53.96</v>
      </c>
      <c r="AF197">
        <v>448</v>
      </c>
      <c r="AG197">
        <v>6.82</v>
      </c>
      <c r="AI197" s="2">
        <v>50</v>
      </c>
      <c r="AJ197" s="46">
        <f t="shared" si="111"/>
        <v>3955.4</v>
      </c>
      <c r="AK197" s="46">
        <f t="shared" si="112"/>
        <v>197.77</v>
      </c>
      <c r="AL197" s="26">
        <f t="shared" si="113"/>
        <v>79.108000000000004</v>
      </c>
      <c r="AM197">
        <v>532</v>
      </c>
      <c r="AN197" t="s">
        <v>505</v>
      </c>
      <c r="AO197" t="s">
        <v>658</v>
      </c>
      <c r="AP197" t="s">
        <v>500</v>
      </c>
      <c r="AR197" s="20">
        <f t="shared" si="114"/>
        <v>15</v>
      </c>
      <c r="AS197" s="20">
        <f t="shared" si="115"/>
        <v>3.7922839662233905</v>
      </c>
      <c r="AT197" s="20">
        <f t="shared" si="116"/>
        <v>46.207716033776606</v>
      </c>
      <c r="AU197">
        <v>13</v>
      </c>
      <c r="AV197" s="1">
        <v>44421</v>
      </c>
      <c r="AX197" s="21" t="s">
        <v>896</v>
      </c>
      <c r="AZ197">
        <v>4</v>
      </c>
      <c r="BA197" t="s">
        <v>454</v>
      </c>
      <c r="BB197">
        <v>13</v>
      </c>
      <c r="BC197" t="s">
        <v>1169</v>
      </c>
      <c r="BD197">
        <v>300</v>
      </c>
      <c r="BE197">
        <v>8.6199999999999992</v>
      </c>
      <c r="BF197">
        <v>43.5</v>
      </c>
      <c r="BG197">
        <v>448</v>
      </c>
      <c r="BH197">
        <v>0.14000000000000001</v>
      </c>
      <c r="BI197">
        <v>0.5</v>
      </c>
      <c r="BN197" s="39">
        <f t="shared" si="108"/>
        <v>0</v>
      </c>
      <c r="BO197">
        <v>20</v>
      </c>
      <c r="BP197">
        <f t="shared" si="117"/>
        <v>8.76</v>
      </c>
      <c r="BQ197">
        <f t="shared" si="118"/>
        <v>44</v>
      </c>
      <c r="BR197">
        <f t="shared" si="119"/>
        <v>175.2</v>
      </c>
      <c r="BS197">
        <v>532</v>
      </c>
      <c r="BT197" t="s">
        <v>505</v>
      </c>
      <c r="BU197" t="s">
        <v>1179</v>
      </c>
      <c r="BV197" t="s">
        <v>259</v>
      </c>
      <c r="BY197">
        <f>_xlfn.IFNA(VLOOKUP(C197,'Sent to psoma'!B:I,7,FALSE),0)</f>
        <v>5</v>
      </c>
      <c r="BZ197">
        <f t="shared" si="120"/>
        <v>15</v>
      </c>
      <c r="CA197">
        <f t="shared" si="121"/>
        <v>131.4</v>
      </c>
    </row>
    <row r="198" spans="1:79" hidden="1" x14ac:dyDescent="0.2">
      <c r="A198">
        <v>1009</v>
      </c>
      <c r="B198" t="s">
        <v>12</v>
      </c>
      <c r="C198" t="s">
        <v>637</v>
      </c>
      <c r="D198" t="s">
        <v>438</v>
      </c>
      <c r="E198">
        <v>70</v>
      </c>
      <c r="F198" s="1">
        <v>43585</v>
      </c>
      <c r="G198" s="1">
        <v>43382</v>
      </c>
      <c r="H198">
        <v>0</v>
      </c>
      <c r="I198" t="s">
        <v>289</v>
      </c>
      <c r="J198">
        <f>VLOOKUP(E198,[1]Tabelle1!$B:$G,5,FALSE)</f>
        <v>0</v>
      </c>
      <c r="L198">
        <v>869.88062003672303</v>
      </c>
      <c r="M198" t="s">
        <v>23</v>
      </c>
      <c r="N198">
        <v>6</v>
      </c>
      <c r="O198">
        <f>VLOOKUP(subset1!$D50,samples!$D$2:$R$870,4,FALSE)</f>
        <v>3</v>
      </c>
      <c r="P198" t="str">
        <f>VLOOKUP(subset1!$D50,samples!$D$2:$R$870,7,FALSE)</f>
        <v>F4,5,6</v>
      </c>
      <c r="Q198">
        <f t="shared" si="109"/>
        <v>203</v>
      </c>
      <c r="R198" t="s">
        <v>637</v>
      </c>
      <c r="S198">
        <f>VLOOKUP(subset1!$D50,samples!$D$2:$ZZ$870,16,FALSE)</f>
        <v>0</v>
      </c>
      <c r="T198" t="s">
        <v>296</v>
      </c>
      <c r="V198" s="1">
        <v>44322</v>
      </c>
      <c r="W198" t="s">
        <v>454</v>
      </c>
      <c r="X198">
        <v>533</v>
      </c>
      <c r="Y198">
        <v>4.5</v>
      </c>
      <c r="Z198">
        <f t="shared" si="110"/>
        <v>0.5</v>
      </c>
      <c r="AA198" t="s">
        <v>815</v>
      </c>
      <c r="AB198">
        <v>164</v>
      </c>
      <c r="AC198" s="17">
        <v>4530.62</v>
      </c>
      <c r="AD198">
        <v>311</v>
      </c>
      <c r="AE198">
        <v>107.54</v>
      </c>
      <c r="AF198">
        <v>478</v>
      </c>
      <c r="AG198">
        <v>5.98</v>
      </c>
      <c r="AI198" s="2">
        <v>50</v>
      </c>
      <c r="AJ198" s="46">
        <f t="shared" si="111"/>
        <v>4644.1399999999994</v>
      </c>
      <c r="AK198" s="46">
        <f t="shared" si="112"/>
        <v>232.20699999999997</v>
      </c>
      <c r="AL198" s="26">
        <f t="shared" si="113"/>
        <v>51.601555555555549</v>
      </c>
      <c r="AM198">
        <v>532</v>
      </c>
      <c r="AN198" t="s">
        <v>505</v>
      </c>
      <c r="AO198" t="s">
        <v>658</v>
      </c>
      <c r="AP198" t="s">
        <v>501</v>
      </c>
      <c r="AR198" s="20">
        <f t="shared" si="114"/>
        <v>15</v>
      </c>
      <c r="AS198" s="20">
        <f t="shared" si="115"/>
        <v>3.2298767909666815</v>
      </c>
      <c r="AT198" s="20">
        <f t="shared" si="116"/>
        <v>46.770123209033315</v>
      </c>
      <c r="AU198">
        <v>13</v>
      </c>
      <c r="AV198" s="1">
        <v>44421</v>
      </c>
      <c r="AX198" s="21" t="s">
        <v>897</v>
      </c>
      <c r="AZ198">
        <v>4</v>
      </c>
      <c r="BA198" t="s">
        <v>454</v>
      </c>
      <c r="BB198">
        <v>13</v>
      </c>
      <c r="BC198" t="s">
        <v>1169</v>
      </c>
      <c r="BD198">
        <v>301</v>
      </c>
      <c r="BE198">
        <v>10.89</v>
      </c>
      <c r="BF198">
        <v>54.8</v>
      </c>
      <c r="BG198">
        <v>453</v>
      </c>
      <c r="BH198">
        <v>0.02</v>
      </c>
      <c r="BI198">
        <v>0.1</v>
      </c>
      <c r="BN198" s="39">
        <f t="shared" si="108"/>
        <v>0</v>
      </c>
      <c r="BO198">
        <v>20</v>
      </c>
      <c r="BP198">
        <f t="shared" si="117"/>
        <v>10.91</v>
      </c>
      <c r="BQ198">
        <f t="shared" si="118"/>
        <v>54.9</v>
      </c>
      <c r="BR198">
        <f t="shared" si="119"/>
        <v>218.2</v>
      </c>
      <c r="BS198">
        <v>532</v>
      </c>
      <c r="BT198" t="s">
        <v>505</v>
      </c>
      <c r="BU198" t="s">
        <v>1179</v>
      </c>
      <c r="BV198" t="s">
        <v>260</v>
      </c>
      <c r="BY198">
        <f>_xlfn.IFNA(VLOOKUP(C198,'Sent to psoma'!B:I,7,FALSE),0)</f>
        <v>5</v>
      </c>
      <c r="BZ198">
        <f t="shared" si="120"/>
        <v>15</v>
      </c>
      <c r="CA198">
        <f t="shared" si="121"/>
        <v>163.65</v>
      </c>
    </row>
    <row r="199" spans="1:79" x14ac:dyDescent="0.2">
      <c r="A199">
        <v>1111</v>
      </c>
      <c r="B199" t="s">
        <v>2</v>
      </c>
      <c r="C199" t="s">
        <v>761</v>
      </c>
      <c r="D199" t="s">
        <v>135</v>
      </c>
      <c r="E199">
        <v>96</v>
      </c>
      <c r="F199" s="1">
        <v>43621</v>
      </c>
      <c r="G199" s="1">
        <v>43621</v>
      </c>
      <c r="H199">
        <v>11.3</v>
      </c>
      <c r="I199" t="s">
        <v>22</v>
      </c>
      <c r="J199" t="str">
        <f>VLOOKUP(E199,[1]Tabelle1!$B:$G,5,FALSE)</f>
        <v>G12D</v>
      </c>
      <c r="K199" t="s">
        <v>1838</v>
      </c>
      <c r="L199">
        <v>630.88062003672303</v>
      </c>
      <c r="M199" t="s">
        <v>24</v>
      </c>
      <c r="N199">
        <v>2</v>
      </c>
      <c r="O199">
        <f>VLOOKUP(subset1!$D138,samples!$D$2:$R$870,4,FALSE)</f>
        <v>9</v>
      </c>
      <c r="P199" t="str">
        <f>VLOOKUP(subset1!$D138,samples!$D$2:$R$870,7,FALSE)</f>
        <v>H1,2,3</v>
      </c>
      <c r="Q199">
        <f t="shared" si="109"/>
        <v>0</v>
      </c>
      <c r="R199" t="s">
        <v>761</v>
      </c>
      <c r="S199">
        <f>VLOOKUP(subset1!$D138,samples!$D$2:$ZZ$870,16,FALSE)</f>
        <v>0</v>
      </c>
      <c r="T199" t="s">
        <v>297</v>
      </c>
      <c r="V199" s="1">
        <v>44270</v>
      </c>
      <c r="W199" t="s">
        <v>454</v>
      </c>
      <c r="X199">
        <v>533</v>
      </c>
      <c r="Y199">
        <v>4.3</v>
      </c>
      <c r="Z199">
        <f t="shared" si="110"/>
        <v>0.70000000000000018</v>
      </c>
      <c r="AA199" t="s">
        <v>523</v>
      </c>
      <c r="AB199" s="2">
        <v>148</v>
      </c>
      <c r="AC199" s="2">
        <v>7703.4667229402294</v>
      </c>
      <c r="AD199" s="2">
        <v>276</v>
      </c>
      <c r="AE199" s="2">
        <v>1396.9225067816108</v>
      </c>
      <c r="AF199" s="2">
        <v>330</v>
      </c>
      <c r="AG199" s="2">
        <v>712.3852262820003</v>
      </c>
      <c r="AH199" t="s">
        <v>509</v>
      </c>
      <c r="AI199" s="2">
        <v>50</v>
      </c>
      <c r="AJ199" s="46">
        <f t="shared" si="111"/>
        <v>9812.7744560038409</v>
      </c>
      <c r="AK199" s="46">
        <f t="shared" si="112"/>
        <v>490.63872280019206</v>
      </c>
      <c r="AL199" s="26">
        <f t="shared" si="113"/>
        <v>114.1020285581842</v>
      </c>
      <c r="AM199">
        <v>532</v>
      </c>
      <c r="AN199" t="s">
        <v>505</v>
      </c>
      <c r="AO199" t="s">
        <v>478</v>
      </c>
      <c r="AP199" t="s">
        <v>477</v>
      </c>
      <c r="AR199" s="20">
        <f t="shared" si="114"/>
        <v>15</v>
      </c>
      <c r="AS199" s="20">
        <f t="shared" si="115"/>
        <v>1.5286196648311232</v>
      </c>
      <c r="AT199" s="20">
        <f t="shared" si="116"/>
        <v>48.471380335168874</v>
      </c>
      <c r="AU199">
        <v>13</v>
      </c>
      <c r="AV199" s="1">
        <v>44421</v>
      </c>
      <c r="AX199" s="21" t="s">
        <v>898</v>
      </c>
      <c r="AZ199">
        <v>4</v>
      </c>
      <c r="BA199" t="s">
        <v>454</v>
      </c>
      <c r="BB199">
        <v>13</v>
      </c>
      <c r="BC199" t="s">
        <v>1169</v>
      </c>
      <c r="BD199">
        <v>301</v>
      </c>
      <c r="BE199">
        <v>0.65</v>
      </c>
      <c r="BF199">
        <v>3.3</v>
      </c>
      <c r="BN199" s="39">
        <f t="shared" si="108"/>
        <v>0</v>
      </c>
      <c r="BO199">
        <v>20</v>
      </c>
      <c r="BP199">
        <f t="shared" si="117"/>
        <v>0.65</v>
      </c>
      <c r="BQ199">
        <f t="shared" si="118"/>
        <v>3.3</v>
      </c>
      <c r="BR199">
        <f t="shared" si="119"/>
        <v>13</v>
      </c>
      <c r="BS199">
        <v>532</v>
      </c>
      <c r="BT199" t="s">
        <v>505</v>
      </c>
      <c r="BU199" t="s">
        <v>1179</v>
      </c>
      <c r="BV199" t="s">
        <v>261</v>
      </c>
      <c r="BY199">
        <f>_xlfn.IFNA(VLOOKUP(C199,'Sent to psoma'!B:I,7,FALSE),0)</f>
        <v>10</v>
      </c>
      <c r="BZ199">
        <f t="shared" si="120"/>
        <v>10</v>
      </c>
      <c r="CA199">
        <f t="shared" si="121"/>
        <v>6.5</v>
      </c>
    </row>
    <row r="200" spans="1:79" x14ac:dyDescent="0.2">
      <c r="A200">
        <v>1111</v>
      </c>
      <c r="B200" t="s">
        <v>8</v>
      </c>
      <c r="C200" t="s">
        <v>762</v>
      </c>
      <c r="D200" t="s">
        <v>136</v>
      </c>
      <c r="E200">
        <v>96</v>
      </c>
      <c r="F200" s="1">
        <v>43685</v>
      </c>
      <c r="G200" s="1">
        <v>43621</v>
      </c>
      <c r="H200">
        <v>11.3</v>
      </c>
      <c r="I200" t="s">
        <v>22</v>
      </c>
      <c r="J200" t="str">
        <f>VLOOKUP(E200,[1]Tabelle1!$B:$G,5,FALSE)</f>
        <v>G12D</v>
      </c>
      <c r="K200" t="s">
        <v>1838</v>
      </c>
      <c r="L200">
        <v>630.88062003672303</v>
      </c>
      <c r="M200" t="s">
        <v>24</v>
      </c>
      <c r="N200">
        <v>2</v>
      </c>
      <c r="O200">
        <f>VLOOKUP(subset1!$D139,samples!$D$2:$R$870,4,FALSE)</f>
        <v>13</v>
      </c>
      <c r="P200" t="str">
        <f>VLOOKUP(subset1!$D139,samples!$D$2:$R$870,7,FALSE)</f>
        <v>I7,8,9</v>
      </c>
      <c r="Q200">
        <f t="shared" si="109"/>
        <v>64</v>
      </c>
      <c r="R200" t="s">
        <v>762</v>
      </c>
      <c r="S200">
        <f>VLOOKUP(subset1!$D139,samples!$D$2:$ZZ$870,16,FALSE)</f>
        <v>0</v>
      </c>
      <c r="T200" t="s">
        <v>297</v>
      </c>
      <c r="V200" s="1">
        <v>44270</v>
      </c>
      <c r="W200" t="s">
        <v>454</v>
      </c>
      <c r="X200">
        <v>533</v>
      </c>
      <c r="Y200">
        <v>2.7</v>
      </c>
      <c r="Z200">
        <f t="shared" si="110"/>
        <v>0.29999999999999982</v>
      </c>
      <c r="AA200" t="s">
        <v>523</v>
      </c>
      <c r="AB200" s="2">
        <v>145</v>
      </c>
      <c r="AC200" s="2">
        <v>1356.1243033077446</v>
      </c>
      <c r="AD200" s="2">
        <v>268</v>
      </c>
      <c r="AE200" s="2">
        <v>271.46261682242988</v>
      </c>
      <c r="AF200" s="2">
        <v>376</v>
      </c>
      <c r="AG200" s="2">
        <v>579.3209410248146</v>
      </c>
      <c r="AH200" t="s">
        <v>509</v>
      </c>
      <c r="AI200" s="2">
        <v>50</v>
      </c>
      <c r="AJ200" s="46">
        <f t="shared" si="111"/>
        <v>2206.9078611549894</v>
      </c>
      <c r="AK200" s="46">
        <f t="shared" si="112"/>
        <v>110.34539305774948</v>
      </c>
      <c r="AL200" s="26">
        <f t="shared" si="113"/>
        <v>40.868664095462769</v>
      </c>
      <c r="AM200">
        <v>532</v>
      </c>
      <c r="AN200" t="s">
        <v>505</v>
      </c>
      <c r="AO200" t="s">
        <v>478</v>
      </c>
      <c r="AP200" t="s">
        <v>8</v>
      </c>
      <c r="AR200" s="20">
        <f t="shared" si="114"/>
        <v>15</v>
      </c>
      <c r="AS200" s="20">
        <f t="shared" si="115"/>
        <v>6.7968401690090134</v>
      </c>
      <c r="AT200" s="20">
        <f t="shared" si="116"/>
        <v>43.203159830990984</v>
      </c>
      <c r="AU200">
        <v>13</v>
      </c>
      <c r="AV200" s="1">
        <v>44421</v>
      </c>
      <c r="AX200" s="21" t="s">
        <v>899</v>
      </c>
      <c r="AZ200">
        <v>4</v>
      </c>
      <c r="BA200" t="s">
        <v>454</v>
      </c>
      <c r="BB200">
        <v>13</v>
      </c>
      <c r="BC200" t="s">
        <v>1169</v>
      </c>
      <c r="BD200">
        <v>303</v>
      </c>
      <c r="BE200">
        <v>13.69</v>
      </c>
      <c r="BF200">
        <v>68.599999999999994</v>
      </c>
      <c r="BG200">
        <v>454</v>
      </c>
      <c r="BH200">
        <v>0.41</v>
      </c>
      <c r="BI200">
        <v>1.4</v>
      </c>
      <c r="BN200" s="39">
        <f t="shared" si="108"/>
        <v>0</v>
      </c>
      <c r="BO200">
        <v>20</v>
      </c>
      <c r="BP200">
        <f t="shared" si="117"/>
        <v>14.1</v>
      </c>
      <c r="BQ200">
        <f t="shared" si="118"/>
        <v>70</v>
      </c>
      <c r="BR200">
        <f t="shared" si="119"/>
        <v>282</v>
      </c>
      <c r="BS200">
        <v>532</v>
      </c>
      <c r="BT200" t="s">
        <v>505</v>
      </c>
      <c r="BU200" t="s">
        <v>1179</v>
      </c>
      <c r="BV200" t="s">
        <v>263</v>
      </c>
      <c r="BY200">
        <f>_xlfn.IFNA(VLOOKUP(C200,'Sent to psoma'!B:I,7,FALSE),0)</f>
        <v>5</v>
      </c>
      <c r="BZ200">
        <f t="shared" si="120"/>
        <v>15</v>
      </c>
      <c r="CA200">
        <f t="shared" si="121"/>
        <v>211.5</v>
      </c>
    </row>
    <row r="201" spans="1:79" x14ac:dyDescent="0.2">
      <c r="A201">
        <v>1183</v>
      </c>
      <c r="B201" t="s">
        <v>2</v>
      </c>
      <c r="C201" t="s">
        <v>772</v>
      </c>
      <c r="D201" t="s">
        <v>159</v>
      </c>
      <c r="E201">
        <v>105</v>
      </c>
      <c r="F201" s="1">
        <v>43769</v>
      </c>
      <c r="G201" s="1">
        <v>43769</v>
      </c>
      <c r="H201">
        <v>0.14000000000000001</v>
      </c>
      <c r="I201" t="s">
        <v>6</v>
      </c>
      <c r="J201" t="str">
        <f>VLOOKUP(E201,[1]Tabelle1!$B:$G,5,FALSE)</f>
        <v>G12V</v>
      </c>
      <c r="K201" t="s">
        <v>1838</v>
      </c>
      <c r="L201">
        <v>482.880620036724</v>
      </c>
      <c r="M201" t="s">
        <v>24</v>
      </c>
      <c r="N201">
        <v>2</v>
      </c>
      <c r="O201">
        <f>VLOOKUP(subset1!$D157,samples!$D$2:$R$870,4,FALSE)</f>
        <v>18</v>
      </c>
      <c r="P201" t="str">
        <f>VLOOKUP(subset1!$D157,samples!$D$2:$R$870,7,FALSE)</f>
        <v>C1,2,3</v>
      </c>
      <c r="Q201">
        <f t="shared" si="109"/>
        <v>0</v>
      </c>
      <c r="R201" t="s">
        <v>772</v>
      </c>
      <c r="S201">
        <f>VLOOKUP(subset1!$D157,samples!$D$2:$ZZ$870,16,FALSE)</f>
        <v>0</v>
      </c>
      <c r="T201" t="s">
        <v>297</v>
      </c>
      <c r="V201" s="1">
        <v>44273</v>
      </c>
      <c r="W201" t="s">
        <v>454</v>
      </c>
      <c r="X201">
        <v>533</v>
      </c>
      <c r="Y201">
        <v>3.7</v>
      </c>
      <c r="Z201">
        <f t="shared" si="110"/>
        <v>0.29999999999999982</v>
      </c>
      <c r="AA201" t="s">
        <v>526</v>
      </c>
      <c r="AB201">
        <v>160</v>
      </c>
      <c r="AC201">
        <v>542.07000000000005</v>
      </c>
      <c r="AD201">
        <v>349</v>
      </c>
      <c r="AE201">
        <v>62.94</v>
      </c>
      <c r="AF201">
        <v>463</v>
      </c>
      <c r="AG201">
        <v>22.85</v>
      </c>
      <c r="AH201" t="s">
        <v>508</v>
      </c>
      <c r="AI201" s="2">
        <v>50</v>
      </c>
      <c r="AJ201" s="46">
        <f t="shared" si="111"/>
        <v>627.86</v>
      </c>
      <c r="AK201" s="46">
        <f t="shared" si="112"/>
        <v>31.393000000000001</v>
      </c>
      <c r="AL201" s="26">
        <f t="shared" si="113"/>
        <v>8.4845945945945935</v>
      </c>
      <c r="AM201">
        <v>532</v>
      </c>
      <c r="AN201" t="s">
        <v>505</v>
      </c>
      <c r="AO201" t="s">
        <v>478</v>
      </c>
      <c r="AP201" t="s">
        <v>498</v>
      </c>
      <c r="AR201" s="20">
        <f t="shared" si="114"/>
        <v>15</v>
      </c>
      <c r="AS201" s="20">
        <f t="shared" si="115"/>
        <v>23.890676265409486</v>
      </c>
      <c r="AT201" s="20">
        <f t="shared" si="116"/>
        <v>26.109323734590514</v>
      </c>
      <c r="AU201">
        <v>13</v>
      </c>
      <c r="AV201" s="1">
        <v>44421</v>
      </c>
      <c r="AX201" s="21" t="s">
        <v>900</v>
      </c>
      <c r="AZ201">
        <v>4</v>
      </c>
      <c r="BA201" t="s">
        <v>454</v>
      </c>
      <c r="BB201">
        <v>13</v>
      </c>
      <c r="BC201" t="s">
        <v>1169</v>
      </c>
      <c r="BD201">
        <v>307</v>
      </c>
      <c r="BE201">
        <v>8.92</v>
      </c>
      <c r="BF201">
        <v>43.9</v>
      </c>
      <c r="BG201">
        <v>477</v>
      </c>
      <c r="BH201">
        <v>0.69</v>
      </c>
      <c r="BI201">
        <v>2.2000000000000002</v>
      </c>
      <c r="BN201" s="39">
        <f t="shared" si="108"/>
        <v>0</v>
      </c>
      <c r="BO201">
        <v>20</v>
      </c>
      <c r="BP201">
        <f t="shared" si="117"/>
        <v>9.61</v>
      </c>
      <c r="BQ201">
        <f t="shared" si="118"/>
        <v>46.1</v>
      </c>
      <c r="BR201">
        <f t="shared" si="119"/>
        <v>192.2</v>
      </c>
      <c r="BS201">
        <v>532</v>
      </c>
      <c r="BT201" t="s">
        <v>505</v>
      </c>
      <c r="BU201" t="s">
        <v>1179</v>
      </c>
      <c r="BV201" t="s">
        <v>474</v>
      </c>
      <c r="BY201">
        <f>_xlfn.IFNA(VLOOKUP(C201,'Sent to psoma'!B:I,7,FALSE),0)</f>
        <v>5</v>
      </c>
      <c r="BZ201">
        <f t="shared" si="120"/>
        <v>15</v>
      </c>
      <c r="CA201">
        <f t="shared" si="121"/>
        <v>144.14999999999998</v>
      </c>
    </row>
    <row r="202" spans="1:79" x14ac:dyDescent="0.2">
      <c r="A202">
        <v>1183</v>
      </c>
      <c r="B202" t="s">
        <v>8</v>
      </c>
      <c r="C202" t="s">
        <v>773</v>
      </c>
      <c r="D202" t="s">
        <v>160</v>
      </c>
      <c r="E202">
        <v>105</v>
      </c>
      <c r="F202" s="1">
        <v>43784</v>
      </c>
      <c r="G202" s="1">
        <v>43769</v>
      </c>
      <c r="H202">
        <v>0.14000000000000001</v>
      </c>
      <c r="I202" t="s">
        <v>6</v>
      </c>
      <c r="J202" t="str">
        <f>VLOOKUP(E202,[1]Tabelle1!$B:$G,5,FALSE)</f>
        <v>G12V</v>
      </c>
      <c r="K202" t="s">
        <v>1838</v>
      </c>
      <c r="L202">
        <v>482.880620036724</v>
      </c>
      <c r="M202" t="s">
        <v>24</v>
      </c>
      <c r="N202">
        <v>2</v>
      </c>
      <c r="O202">
        <f>VLOOKUP(subset1!$D158,samples!$D$2:$R$870,4,FALSE)</f>
        <v>5</v>
      </c>
      <c r="P202" t="str">
        <f>VLOOKUP(subset1!$D158,samples!$D$2:$R$870,7,FALSE)</f>
        <v>I4,5,6</v>
      </c>
      <c r="Q202">
        <f t="shared" si="109"/>
        <v>15</v>
      </c>
      <c r="R202" t="s">
        <v>773</v>
      </c>
      <c r="S202">
        <f>VLOOKUP(subset1!$D158,samples!$D$2:$ZZ$870,16,FALSE)</f>
        <v>0</v>
      </c>
      <c r="T202" t="s">
        <v>297</v>
      </c>
      <c r="V202" s="1">
        <v>44273</v>
      </c>
      <c r="W202" t="s">
        <v>454</v>
      </c>
      <c r="X202">
        <v>533</v>
      </c>
      <c r="Y202">
        <v>4</v>
      </c>
      <c r="Z202">
        <f t="shared" si="110"/>
        <v>0</v>
      </c>
      <c r="AA202" t="s">
        <v>525</v>
      </c>
      <c r="AB202">
        <v>165</v>
      </c>
      <c r="AC202" s="17">
        <v>4790.57</v>
      </c>
      <c r="AD202">
        <v>359</v>
      </c>
      <c r="AE202">
        <v>582.79999999999995</v>
      </c>
      <c r="AF202">
        <v>594</v>
      </c>
      <c r="AG202">
        <v>140.18</v>
      </c>
      <c r="AI202" s="2">
        <v>50</v>
      </c>
      <c r="AJ202" s="46">
        <f t="shared" si="111"/>
        <v>5513.55</v>
      </c>
      <c r="AK202" s="46">
        <f t="shared" si="112"/>
        <v>275.67750000000001</v>
      </c>
      <c r="AL202" s="26">
        <f t="shared" si="113"/>
        <v>68.919375000000002</v>
      </c>
      <c r="AM202">
        <v>532</v>
      </c>
      <c r="AN202" t="s">
        <v>505</v>
      </c>
      <c r="AO202" t="s">
        <v>478</v>
      </c>
      <c r="AP202" t="s">
        <v>499</v>
      </c>
      <c r="AR202" s="20">
        <f t="shared" si="114"/>
        <v>15</v>
      </c>
      <c r="AS202" s="20">
        <f t="shared" si="115"/>
        <v>2.7205702315205267</v>
      </c>
      <c r="AT202" s="20">
        <f t="shared" si="116"/>
        <v>47.279429768479474</v>
      </c>
      <c r="AU202">
        <v>13</v>
      </c>
      <c r="AV202" s="1">
        <v>44421</v>
      </c>
      <c r="AX202" s="21" t="s">
        <v>901</v>
      </c>
      <c r="AZ202">
        <v>4</v>
      </c>
      <c r="BA202" t="s">
        <v>454</v>
      </c>
      <c r="BB202">
        <v>13</v>
      </c>
      <c r="BC202" t="s">
        <v>1169</v>
      </c>
      <c r="BD202">
        <v>303</v>
      </c>
      <c r="BE202">
        <v>0.82</v>
      </c>
      <c r="BF202">
        <v>4.0999999999999996</v>
      </c>
      <c r="BN202" s="39">
        <f t="shared" si="108"/>
        <v>0</v>
      </c>
      <c r="BO202">
        <v>20</v>
      </c>
      <c r="BP202">
        <f t="shared" si="117"/>
        <v>0.82</v>
      </c>
      <c r="BQ202">
        <f t="shared" si="118"/>
        <v>4.0999999999999996</v>
      </c>
      <c r="BR202">
        <f t="shared" si="119"/>
        <v>16.399999999999999</v>
      </c>
      <c r="BS202">
        <v>532</v>
      </c>
      <c r="BT202" t="s">
        <v>505</v>
      </c>
      <c r="BU202" t="s">
        <v>1179</v>
      </c>
      <c r="BV202" t="s">
        <v>475</v>
      </c>
      <c r="BY202">
        <f>_xlfn.IFNA(VLOOKUP(C202,'Sent to psoma'!B:I,7,FALSE),0)</f>
        <v>10</v>
      </c>
      <c r="BZ202">
        <f t="shared" si="120"/>
        <v>10</v>
      </c>
      <c r="CA202">
        <f t="shared" si="121"/>
        <v>8.1999999999999993</v>
      </c>
    </row>
    <row r="203" spans="1:79" x14ac:dyDescent="0.2">
      <c r="A203">
        <v>1256</v>
      </c>
      <c r="B203" t="s">
        <v>2</v>
      </c>
      <c r="C203" t="s">
        <v>315</v>
      </c>
      <c r="D203" t="s">
        <v>209</v>
      </c>
      <c r="E203">
        <v>117</v>
      </c>
      <c r="F203" s="1">
        <v>43978</v>
      </c>
      <c r="G203" s="1">
        <v>43978</v>
      </c>
      <c r="H203">
        <v>0.25</v>
      </c>
      <c r="I203" t="s">
        <v>6</v>
      </c>
      <c r="J203" t="str">
        <f>VLOOKUP(E203,[1]Tabelle1!$B:$G,5,FALSE)</f>
        <v>G12V</v>
      </c>
      <c r="K203" t="s">
        <v>1838</v>
      </c>
      <c r="L203">
        <v>273.880620036724</v>
      </c>
      <c r="M203" t="s">
        <v>25</v>
      </c>
      <c r="N203">
        <v>3</v>
      </c>
      <c r="O203">
        <f>VLOOKUP(subset1!$D207,samples!$D$2:$R$870,4,FALSE)</f>
        <v>9</v>
      </c>
      <c r="P203" t="str">
        <f>VLOOKUP(subset1!$D207,samples!$D$2:$R$870,7,FALSE)</f>
        <v>B4,5,6</v>
      </c>
      <c r="Q203">
        <f t="shared" si="109"/>
        <v>0</v>
      </c>
      <c r="R203" t="s">
        <v>315</v>
      </c>
      <c r="S203">
        <f>VLOOKUP(subset1!$D207,samples!$D$2:$ZZ$870,16,FALSE)</f>
        <v>0</v>
      </c>
      <c r="T203" t="s">
        <v>297</v>
      </c>
      <c r="V203" s="1">
        <v>44280</v>
      </c>
      <c r="W203" t="s">
        <v>454</v>
      </c>
      <c r="X203">
        <v>533</v>
      </c>
      <c r="Y203">
        <v>4</v>
      </c>
      <c r="Z203">
        <f t="shared" si="110"/>
        <v>0</v>
      </c>
      <c r="AA203" t="s">
        <v>525</v>
      </c>
      <c r="AB203">
        <v>163</v>
      </c>
      <c r="AC203">
        <v>657.74</v>
      </c>
      <c r="AD203">
        <v>467</v>
      </c>
      <c r="AE203">
        <v>87.73</v>
      </c>
      <c r="AI203" s="2">
        <v>50</v>
      </c>
      <c r="AJ203" s="46">
        <f t="shared" si="111"/>
        <v>745.47</v>
      </c>
      <c r="AK203" s="46">
        <f t="shared" si="112"/>
        <v>37.273499999999999</v>
      </c>
      <c r="AL203" s="26">
        <f t="shared" si="113"/>
        <v>9.3183749999999996</v>
      </c>
      <c r="AM203">
        <v>532</v>
      </c>
      <c r="AN203" t="s">
        <v>505</v>
      </c>
      <c r="AO203" t="s">
        <v>479</v>
      </c>
      <c r="AP203" t="s">
        <v>498</v>
      </c>
      <c r="AR203" s="20">
        <f t="shared" si="114"/>
        <v>15</v>
      </c>
      <c r="AS203" s="20">
        <f t="shared" si="115"/>
        <v>20.121534065757174</v>
      </c>
      <c r="AT203" s="20">
        <f t="shared" si="116"/>
        <v>29.878465934242826</v>
      </c>
      <c r="AU203">
        <v>13</v>
      </c>
      <c r="AV203" s="1">
        <v>44421</v>
      </c>
      <c r="AX203" s="21" t="s">
        <v>902</v>
      </c>
      <c r="AZ203">
        <v>4</v>
      </c>
      <c r="BA203" t="s">
        <v>454</v>
      </c>
      <c r="BB203">
        <v>13</v>
      </c>
      <c r="BC203" t="s">
        <v>1169</v>
      </c>
      <c r="BD203">
        <v>302</v>
      </c>
      <c r="BE203">
        <v>5.87</v>
      </c>
      <c r="BF203">
        <v>29.4</v>
      </c>
      <c r="BN203" s="39">
        <f t="shared" si="108"/>
        <v>0</v>
      </c>
      <c r="BO203">
        <v>20</v>
      </c>
      <c r="BP203">
        <f t="shared" si="117"/>
        <v>5.87</v>
      </c>
      <c r="BQ203">
        <f t="shared" si="118"/>
        <v>29.4</v>
      </c>
      <c r="BR203">
        <f t="shared" si="119"/>
        <v>117.4</v>
      </c>
      <c r="BS203">
        <v>532</v>
      </c>
      <c r="BT203" t="s">
        <v>505</v>
      </c>
      <c r="BU203" t="s">
        <v>1179</v>
      </c>
      <c r="BV203" t="s">
        <v>476</v>
      </c>
      <c r="BY203">
        <f>_xlfn.IFNA(VLOOKUP(C203,'Sent to psoma'!B:I,7,FALSE),0)</f>
        <v>5</v>
      </c>
      <c r="BZ203">
        <f t="shared" si="120"/>
        <v>15</v>
      </c>
      <c r="CA203">
        <f t="shared" si="121"/>
        <v>88.05</v>
      </c>
    </row>
    <row r="204" spans="1:79" x14ac:dyDescent="0.2">
      <c r="A204">
        <v>1256</v>
      </c>
      <c r="B204" t="s">
        <v>8</v>
      </c>
      <c r="C204" t="s">
        <v>317</v>
      </c>
      <c r="D204" t="s">
        <v>210</v>
      </c>
      <c r="E204">
        <v>117</v>
      </c>
      <c r="F204" s="1">
        <v>44007</v>
      </c>
      <c r="G204" s="1">
        <v>43978</v>
      </c>
      <c r="H204">
        <v>0.25</v>
      </c>
      <c r="I204" t="s">
        <v>6</v>
      </c>
      <c r="J204" t="str">
        <f>VLOOKUP(E204,[1]Tabelle1!$B:$G,5,FALSE)</f>
        <v>G12V</v>
      </c>
      <c r="K204" t="s">
        <v>1838</v>
      </c>
      <c r="L204">
        <v>273.880620036724</v>
      </c>
      <c r="M204" t="s">
        <v>25</v>
      </c>
      <c r="N204">
        <v>3</v>
      </c>
      <c r="O204">
        <f>VLOOKUP(subset1!$D208,samples!$D$2:$R$870,4,FALSE)</f>
        <v>13</v>
      </c>
      <c r="P204" t="str">
        <f>VLOOKUP(subset1!$D208,samples!$D$2:$R$870,7,FALSE)</f>
        <v>C4,5,6</v>
      </c>
      <c r="Q204">
        <f t="shared" si="109"/>
        <v>29</v>
      </c>
      <c r="R204" t="s">
        <v>317</v>
      </c>
      <c r="S204">
        <f>VLOOKUP(subset1!$D208,samples!$D$2:$ZZ$870,16,FALSE)</f>
        <v>0</v>
      </c>
      <c r="T204" t="s">
        <v>297</v>
      </c>
      <c r="V204" s="1">
        <v>44280</v>
      </c>
      <c r="W204" t="s">
        <v>454</v>
      </c>
      <c r="X204">
        <v>533</v>
      </c>
      <c r="Y204">
        <v>5.5</v>
      </c>
      <c r="Z204">
        <f t="shared" si="110"/>
        <v>0.5</v>
      </c>
      <c r="AA204" t="s">
        <v>531</v>
      </c>
      <c r="AB204" s="2">
        <v>146</v>
      </c>
      <c r="AC204" s="2">
        <v>665.025923327275</v>
      </c>
      <c r="AD204" s="2">
        <v>276</v>
      </c>
      <c r="AE204" s="2">
        <v>61.241136897001304</v>
      </c>
      <c r="AH204" t="s">
        <v>509</v>
      </c>
      <c r="AI204" s="2">
        <v>50</v>
      </c>
      <c r="AJ204" s="46">
        <f t="shared" si="111"/>
        <v>726.26706022427629</v>
      </c>
      <c r="AK204" s="46">
        <f t="shared" si="112"/>
        <v>36.31335301121382</v>
      </c>
      <c r="AL204" s="26">
        <f t="shared" si="113"/>
        <v>6.6024278202206945</v>
      </c>
      <c r="AM204">
        <v>532</v>
      </c>
      <c r="AN204" t="s">
        <v>505</v>
      </c>
      <c r="AO204" t="s">
        <v>479</v>
      </c>
      <c r="AP204" t="s">
        <v>499</v>
      </c>
      <c r="AR204" s="20">
        <f t="shared" si="114"/>
        <v>15</v>
      </c>
      <c r="AS204" s="20">
        <f t="shared" si="115"/>
        <v>20.653559580917648</v>
      </c>
      <c r="AT204" s="20">
        <f t="shared" si="116"/>
        <v>29.346440419082352</v>
      </c>
      <c r="AU204">
        <v>13</v>
      </c>
      <c r="AV204" s="1">
        <v>44421</v>
      </c>
      <c r="AX204" s="21" t="s">
        <v>903</v>
      </c>
      <c r="AZ204">
        <v>4</v>
      </c>
      <c r="BA204" t="s">
        <v>454</v>
      </c>
      <c r="BB204">
        <v>13</v>
      </c>
      <c r="BC204" t="s">
        <v>1169</v>
      </c>
      <c r="BD204">
        <v>299</v>
      </c>
      <c r="BE204">
        <v>6.79</v>
      </c>
      <c r="BF204">
        <v>34.4</v>
      </c>
      <c r="BG204">
        <v>455</v>
      </c>
      <c r="BH204">
        <v>0.47</v>
      </c>
      <c r="BI204">
        <v>1.6</v>
      </c>
      <c r="BN204" s="39">
        <f t="shared" si="108"/>
        <v>0</v>
      </c>
      <c r="BO204">
        <v>20</v>
      </c>
      <c r="BP204">
        <f t="shared" si="117"/>
        <v>7.26</v>
      </c>
      <c r="BQ204">
        <f t="shared" si="118"/>
        <v>36</v>
      </c>
      <c r="BR204">
        <f t="shared" si="119"/>
        <v>145.19999999999999</v>
      </c>
      <c r="BS204">
        <v>532</v>
      </c>
      <c r="BT204" t="s">
        <v>505</v>
      </c>
      <c r="BU204" t="s">
        <v>1179</v>
      </c>
      <c r="BV204" t="s">
        <v>473</v>
      </c>
      <c r="BY204">
        <f>_xlfn.IFNA(VLOOKUP(C204,'Sent to psoma'!B:I,7,FALSE),0)</f>
        <v>5</v>
      </c>
      <c r="BZ204">
        <f t="shared" si="120"/>
        <v>15</v>
      </c>
      <c r="CA204">
        <f t="shared" si="121"/>
        <v>108.89999999999999</v>
      </c>
    </row>
    <row r="205" spans="1:79" x14ac:dyDescent="0.2">
      <c r="A205">
        <v>1256</v>
      </c>
      <c r="B205" t="s">
        <v>9</v>
      </c>
      <c r="C205" t="s">
        <v>318</v>
      </c>
      <c r="D205" t="s">
        <v>211</v>
      </c>
      <c r="E205">
        <v>117</v>
      </c>
      <c r="F205" s="1">
        <v>44091</v>
      </c>
      <c r="G205" s="1">
        <v>43978</v>
      </c>
      <c r="H205">
        <v>0.25</v>
      </c>
      <c r="I205" t="s">
        <v>6</v>
      </c>
      <c r="J205" t="str">
        <f>VLOOKUP(E205,[1]Tabelle1!$B:$G,5,FALSE)</f>
        <v>G12V</v>
      </c>
      <c r="K205" t="s">
        <v>1838</v>
      </c>
      <c r="L205">
        <v>273.880620036724</v>
      </c>
      <c r="M205" t="s">
        <v>25</v>
      </c>
      <c r="N205">
        <v>3</v>
      </c>
      <c r="O205" t="e">
        <f>VLOOKUP(subset1!$D209,samples!$D$2:$R$870,4,FALSE)</f>
        <v>#N/A</v>
      </c>
      <c r="P205" t="e">
        <f>VLOOKUP(subset1!$D209,samples!$D$2:$R$870,7,FALSE)</f>
        <v>#N/A</v>
      </c>
      <c r="Q205">
        <f t="shared" si="109"/>
        <v>113</v>
      </c>
      <c r="R205" t="s">
        <v>318</v>
      </c>
      <c r="S205" t="e">
        <f>VLOOKUP(subset1!$D209,samples!$D$2:$ZZ$870,16,FALSE)</f>
        <v>#N/A</v>
      </c>
      <c r="T205" t="s">
        <v>297</v>
      </c>
      <c r="V205" s="1">
        <v>44280</v>
      </c>
      <c r="W205" t="s">
        <v>454</v>
      </c>
      <c r="X205">
        <v>533</v>
      </c>
      <c r="Y205">
        <v>3.5</v>
      </c>
      <c r="Z205">
        <f t="shared" si="110"/>
        <v>0.5</v>
      </c>
      <c r="AA205" t="s">
        <v>531</v>
      </c>
      <c r="AB205">
        <v>156</v>
      </c>
      <c r="AC205">
        <v>533.45000000000005</v>
      </c>
      <c r="AD205">
        <v>294</v>
      </c>
      <c r="AE205">
        <v>74.11</v>
      </c>
      <c r="AF205">
        <v>439</v>
      </c>
      <c r="AG205">
        <v>15.59</v>
      </c>
      <c r="AI205" s="2">
        <v>50</v>
      </c>
      <c r="AJ205" s="46">
        <f t="shared" si="111"/>
        <v>623.15000000000009</v>
      </c>
      <c r="AK205" s="46">
        <f t="shared" si="112"/>
        <v>31.157500000000002</v>
      </c>
      <c r="AL205" s="26">
        <f t="shared" si="113"/>
        <v>8.9021428571428576</v>
      </c>
      <c r="AM205">
        <v>532</v>
      </c>
      <c r="AN205" t="s">
        <v>505</v>
      </c>
      <c r="AO205" t="s">
        <v>479</v>
      </c>
      <c r="AP205" t="s">
        <v>500</v>
      </c>
      <c r="AR205" s="20">
        <f t="shared" si="114"/>
        <v>15</v>
      </c>
      <c r="AS205" s="20">
        <f t="shared" si="115"/>
        <v>24.071250902671906</v>
      </c>
      <c r="AT205" s="20">
        <f t="shared" si="116"/>
        <v>25.928749097328094</v>
      </c>
      <c r="AU205">
        <v>13</v>
      </c>
      <c r="AV205" s="1">
        <v>44421</v>
      </c>
      <c r="AX205" s="21" t="s">
        <v>904</v>
      </c>
      <c r="AZ205">
        <v>4</v>
      </c>
      <c r="BA205" t="s">
        <v>454</v>
      </c>
      <c r="BB205">
        <v>13</v>
      </c>
      <c r="BC205" t="s">
        <v>1169</v>
      </c>
      <c r="BD205">
        <v>302</v>
      </c>
      <c r="BE205">
        <v>7.27</v>
      </c>
      <c r="BF205">
        <v>36.5</v>
      </c>
      <c r="BG205">
        <v>487</v>
      </c>
      <c r="BH205">
        <v>0.22</v>
      </c>
      <c r="BI205">
        <v>0.7</v>
      </c>
      <c r="BN205" s="39">
        <f t="shared" si="108"/>
        <v>0</v>
      </c>
      <c r="BO205">
        <v>20</v>
      </c>
      <c r="BP205">
        <f t="shared" si="117"/>
        <v>7.4899999999999993</v>
      </c>
      <c r="BQ205">
        <f t="shared" si="118"/>
        <v>37.200000000000003</v>
      </c>
      <c r="BR205">
        <f t="shared" si="119"/>
        <v>149.79999999999998</v>
      </c>
      <c r="BS205">
        <v>532</v>
      </c>
      <c r="BT205" t="s">
        <v>505</v>
      </c>
      <c r="BU205" t="s">
        <v>1179</v>
      </c>
      <c r="BV205" t="s">
        <v>477</v>
      </c>
      <c r="BY205">
        <f>_xlfn.IFNA(VLOOKUP(C205,'Sent to psoma'!B:I,7,FALSE),0)</f>
        <v>5</v>
      </c>
      <c r="BZ205">
        <f t="shared" si="120"/>
        <v>15</v>
      </c>
      <c r="CA205">
        <f t="shared" si="121"/>
        <v>112.35</v>
      </c>
    </row>
    <row r="206" spans="1:79" x14ac:dyDescent="0.2">
      <c r="A206">
        <v>1267</v>
      </c>
      <c r="B206" t="s">
        <v>2</v>
      </c>
      <c r="C206" t="s">
        <v>319</v>
      </c>
      <c r="D206" t="s">
        <v>212</v>
      </c>
      <c r="E206">
        <v>119</v>
      </c>
      <c r="F206" s="1">
        <v>44000</v>
      </c>
      <c r="G206" s="1">
        <v>44000</v>
      </c>
      <c r="H206">
        <v>16.3</v>
      </c>
      <c r="I206" t="s">
        <v>22</v>
      </c>
      <c r="J206" t="str">
        <f>VLOOKUP(E206,[1]Tabelle1!$B:$G,5,FALSE)</f>
        <v>G12D</v>
      </c>
      <c r="K206" t="s">
        <v>1838</v>
      </c>
      <c r="L206">
        <v>251.880620036724</v>
      </c>
      <c r="M206" t="s">
        <v>25</v>
      </c>
      <c r="N206">
        <v>3</v>
      </c>
      <c r="O206">
        <f>VLOOKUP(subset1!$D210,samples!$D$2:$R$870,4,FALSE)</f>
        <v>4</v>
      </c>
      <c r="P206" t="str">
        <f>VLOOKUP(subset1!$D210,samples!$D$2:$R$870,7,FALSE)</f>
        <v>A1,2,3</v>
      </c>
      <c r="Q206">
        <f t="shared" si="109"/>
        <v>0</v>
      </c>
      <c r="R206" t="s">
        <v>319</v>
      </c>
      <c r="S206">
        <f>VLOOKUP(subset1!$D210,samples!$D$2:$ZZ$870,16,FALSE)</f>
        <v>0</v>
      </c>
      <c r="T206" t="s">
        <v>297</v>
      </c>
      <c r="V206" s="1">
        <v>44280</v>
      </c>
      <c r="W206" t="s">
        <v>454</v>
      </c>
      <c r="X206">
        <v>533</v>
      </c>
      <c r="Y206">
        <v>4</v>
      </c>
      <c r="Z206">
        <f t="shared" si="110"/>
        <v>0</v>
      </c>
      <c r="AA206" t="s">
        <v>531</v>
      </c>
      <c r="AB206">
        <v>148</v>
      </c>
      <c r="AC206" s="17">
        <v>4314.42</v>
      </c>
      <c r="AD206">
        <v>278</v>
      </c>
      <c r="AE206">
        <v>99.41</v>
      </c>
      <c r="AF206">
        <v>334</v>
      </c>
      <c r="AG206">
        <v>9</v>
      </c>
      <c r="AI206" s="2">
        <v>50</v>
      </c>
      <c r="AJ206" s="46">
        <f t="shared" si="111"/>
        <v>4422.83</v>
      </c>
      <c r="AK206" s="46">
        <f t="shared" si="112"/>
        <v>221.14150000000001</v>
      </c>
      <c r="AL206" s="26">
        <f t="shared" si="113"/>
        <v>55.285375000000002</v>
      </c>
      <c r="AM206">
        <v>532</v>
      </c>
      <c r="AN206" t="s">
        <v>505</v>
      </c>
      <c r="AO206" t="s">
        <v>479</v>
      </c>
      <c r="AP206" t="s">
        <v>501</v>
      </c>
      <c r="AR206" s="20">
        <f t="shared" si="114"/>
        <v>15</v>
      </c>
      <c r="AS206" s="20">
        <f t="shared" si="115"/>
        <v>3.3914936816472707</v>
      </c>
      <c r="AT206" s="20">
        <f t="shared" si="116"/>
        <v>46.608506318352731</v>
      </c>
      <c r="AU206">
        <v>13</v>
      </c>
      <c r="AV206" s="1">
        <v>44421</v>
      </c>
      <c r="AX206" s="21" t="s">
        <v>546</v>
      </c>
      <c r="AZ206">
        <v>4</v>
      </c>
      <c r="BA206" t="s">
        <v>454</v>
      </c>
      <c r="BB206">
        <v>13</v>
      </c>
      <c r="BC206" t="s">
        <v>1180</v>
      </c>
      <c r="BD206">
        <v>302</v>
      </c>
      <c r="BE206">
        <v>15.06</v>
      </c>
      <c r="BF206">
        <v>75.400000000000006</v>
      </c>
      <c r="BG206">
        <v>380</v>
      </c>
      <c r="BH206">
        <v>0.1</v>
      </c>
      <c r="BI206">
        <v>0.4</v>
      </c>
      <c r="BN206" s="39">
        <f t="shared" si="108"/>
        <v>0</v>
      </c>
      <c r="BO206">
        <v>20</v>
      </c>
      <c r="BP206">
        <f t="shared" si="117"/>
        <v>15.16</v>
      </c>
      <c r="BQ206">
        <f t="shared" si="118"/>
        <v>75.800000000000011</v>
      </c>
      <c r="BR206">
        <f t="shared" si="119"/>
        <v>303.2</v>
      </c>
      <c r="BS206">
        <v>532</v>
      </c>
      <c r="BT206" t="s">
        <v>505</v>
      </c>
      <c r="BU206" t="s">
        <v>1179</v>
      </c>
      <c r="BV206" t="s">
        <v>8</v>
      </c>
      <c r="BY206">
        <f>_xlfn.IFNA(VLOOKUP(C206,'Sent to psoma'!B:I,7,FALSE),0)</f>
        <v>5</v>
      </c>
      <c r="BZ206">
        <f t="shared" si="120"/>
        <v>15</v>
      </c>
      <c r="CA206">
        <f t="shared" si="121"/>
        <v>227.4</v>
      </c>
    </row>
    <row r="207" spans="1:79" x14ac:dyDescent="0.2">
      <c r="A207">
        <v>1267</v>
      </c>
      <c r="B207" t="s">
        <v>8</v>
      </c>
      <c r="C207" t="s">
        <v>320</v>
      </c>
      <c r="D207" t="s">
        <v>213</v>
      </c>
      <c r="E207">
        <v>119</v>
      </c>
      <c r="F207" s="1">
        <v>44033</v>
      </c>
      <c r="G207" s="1">
        <v>44000</v>
      </c>
      <c r="H207">
        <v>16.3</v>
      </c>
      <c r="I207" t="s">
        <v>22</v>
      </c>
      <c r="J207" t="str">
        <f>VLOOKUP(E207,[1]Tabelle1!$B:$G,5,FALSE)</f>
        <v>G12D</v>
      </c>
      <c r="K207" t="s">
        <v>1838</v>
      </c>
      <c r="L207">
        <v>251.880620036724</v>
      </c>
      <c r="M207" t="s">
        <v>25</v>
      </c>
      <c r="N207">
        <v>3</v>
      </c>
      <c r="O207">
        <f>VLOOKUP(subset1!$D211,samples!$D$2:$R$870,4,FALSE)</f>
        <v>9</v>
      </c>
      <c r="P207" t="str">
        <f>VLOOKUP(subset1!$D211,samples!$D$2:$R$870,7,FALSE)</f>
        <v>E1,2,3</v>
      </c>
      <c r="Q207">
        <f t="shared" si="109"/>
        <v>33</v>
      </c>
      <c r="R207" t="s">
        <v>320</v>
      </c>
      <c r="S207">
        <f>VLOOKUP(subset1!$D211,samples!$D$2:$ZZ$870,16,FALSE)</f>
        <v>0</v>
      </c>
      <c r="T207" t="s">
        <v>297</v>
      </c>
      <c r="V207" s="1">
        <v>44280</v>
      </c>
      <c r="W207" t="s">
        <v>454</v>
      </c>
      <c r="X207">
        <v>533</v>
      </c>
      <c r="Y207">
        <v>5</v>
      </c>
      <c r="Z207">
        <f t="shared" si="110"/>
        <v>0</v>
      </c>
      <c r="AA207" t="s">
        <v>531</v>
      </c>
      <c r="AB207">
        <v>157</v>
      </c>
      <c r="AC207" s="17">
        <v>1890.13</v>
      </c>
      <c r="AD207">
        <v>292</v>
      </c>
      <c r="AE207">
        <v>36.130000000000003</v>
      </c>
      <c r="AI207" s="2">
        <v>50</v>
      </c>
      <c r="AJ207" s="46">
        <f t="shared" si="111"/>
        <v>1926.2600000000002</v>
      </c>
      <c r="AK207" s="46">
        <f t="shared" si="112"/>
        <v>96.313000000000017</v>
      </c>
      <c r="AL207" s="26">
        <f t="shared" si="113"/>
        <v>19.262600000000003</v>
      </c>
      <c r="AM207">
        <v>532</v>
      </c>
      <c r="AN207" t="s">
        <v>505</v>
      </c>
      <c r="AO207" t="s">
        <v>479</v>
      </c>
      <c r="AP207" t="s">
        <v>502</v>
      </c>
      <c r="AR207" s="20">
        <f t="shared" si="114"/>
        <v>15</v>
      </c>
      <c r="AS207" s="20">
        <f t="shared" si="115"/>
        <v>7.7871107742464654</v>
      </c>
      <c r="AT207" s="20">
        <f t="shared" si="116"/>
        <v>42.212889225753536</v>
      </c>
      <c r="AU207">
        <v>13</v>
      </c>
      <c r="AV207" s="1">
        <v>44421</v>
      </c>
      <c r="AX207" s="21" t="s">
        <v>905</v>
      </c>
      <c r="AZ207">
        <v>4</v>
      </c>
      <c r="BA207" t="s">
        <v>454</v>
      </c>
      <c r="BB207">
        <v>13</v>
      </c>
      <c r="BC207" t="s">
        <v>1180</v>
      </c>
      <c r="BD207">
        <v>306</v>
      </c>
      <c r="BE207">
        <v>15.03</v>
      </c>
      <c r="BF207">
        <v>74.5</v>
      </c>
      <c r="BG207">
        <v>428</v>
      </c>
      <c r="BH207">
        <v>0.48</v>
      </c>
      <c r="BI207">
        <v>1.7</v>
      </c>
      <c r="BN207" s="39">
        <f t="shared" si="108"/>
        <v>0</v>
      </c>
      <c r="BO207">
        <v>20</v>
      </c>
      <c r="BP207">
        <f t="shared" si="117"/>
        <v>15.51</v>
      </c>
      <c r="BQ207">
        <f t="shared" si="118"/>
        <v>76.2</v>
      </c>
      <c r="BR207">
        <f t="shared" si="119"/>
        <v>310.2</v>
      </c>
      <c r="BS207">
        <v>532</v>
      </c>
      <c r="BT207" t="s">
        <v>505</v>
      </c>
      <c r="BU207" t="s">
        <v>1179</v>
      </c>
      <c r="BV207" t="s">
        <v>265</v>
      </c>
      <c r="BY207">
        <f>_xlfn.IFNA(VLOOKUP(C207,'Sent to psoma'!B:I,7,FALSE),0)</f>
        <v>5</v>
      </c>
      <c r="BZ207">
        <f t="shared" si="120"/>
        <v>15</v>
      </c>
      <c r="CA207">
        <f t="shared" si="121"/>
        <v>232.65</v>
      </c>
    </row>
    <row r="208" spans="1:79" x14ac:dyDescent="0.2">
      <c r="A208">
        <v>1267</v>
      </c>
      <c r="B208" t="s">
        <v>9</v>
      </c>
      <c r="C208" t="s">
        <v>321</v>
      </c>
      <c r="D208" t="s">
        <v>214</v>
      </c>
      <c r="E208">
        <v>119</v>
      </c>
      <c r="F208" s="1">
        <v>44119</v>
      </c>
      <c r="G208" s="1">
        <v>44000</v>
      </c>
      <c r="H208">
        <v>16.3</v>
      </c>
      <c r="I208" t="s">
        <v>22</v>
      </c>
      <c r="J208" t="str">
        <f>VLOOKUP(E208,[1]Tabelle1!$B:$G,5,FALSE)</f>
        <v>G12D</v>
      </c>
      <c r="K208" t="s">
        <v>1838</v>
      </c>
      <c r="L208">
        <v>251.880620036724</v>
      </c>
      <c r="M208" t="s">
        <v>25</v>
      </c>
      <c r="N208">
        <v>3</v>
      </c>
      <c r="O208">
        <f>VLOOKUP(subset1!$D212,samples!$D$2:$R$870,4,FALSE)</f>
        <v>13</v>
      </c>
      <c r="P208" t="str">
        <f>VLOOKUP(subset1!$D212,samples!$D$2:$R$870,7,FALSE)</f>
        <v>F1,2,3</v>
      </c>
      <c r="Q208">
        <f t="shared" si="109"/>
        <v>119</v>
      </c>
      <c r="R208" t="s">
        <v>321</v>
      </c>
      <c r="S208">
        <f>VLOOKUP(subset1!$D212,samples!$D$2:$ZZ$870,16,FALSE)</f>
        <v>0</v>
      </c>
      <c r="T208" t="s">
        <v>297</v>
      </c>
      <c r="V208" s="1">
        <v>44280</v>
      </c>
      <c r="W208" t="s">
        <v>454</v>
      </c>
      <c r="X208">
        <v>533</v>
      </c>
      <c r="Y208">
        <v>4.5</v>
      </c>
      <c r="Z208">
        <f t="shared" si="110"/>
        <v>0.5</v>
      </c>
      <c r="AA208" t="s">
        <v>531</v>
      </c>
      <c r="AB208">
        <v>156</v>
      </c>
      <c r="AC208" s="17">
        <v>3053.84</v>
      </c>
      <c r="AD208">
        <v>297</v>
      </c>
      <c r="AE208">
        <v>64.14</v>
      </c>
      <c r="AI208" s="2">
        <v>50</v>
      </c>
      <c r="AJ208" s="46">
        <f t="shared" si="111"/>
        <v>3117.98</v>
      </c>
      <c r="AK208" s="46">
        <f t="shared" si="112"/>
        <v>155.899</v>
      </c>
      <c r="AL208" s="26">
        <f t="shared" si="113"/>
        <v>34.644222222222226</v>
      </c>
      <c r="AM208">
        <v>532</v>
      </c>
      <c r="AN208" t="s">
        <v>505</v>
      </c>
      <c r="AO208" t="s">
        <v>479</v>
      </c>
      <c r="AP208" t="s">
        <v>503</v>
      </c>
      <c r="AR208" s="20">
        <f t="shared" si="114"/>
        <v>15</v>
      </c>
      <c r="AS208" s="20">
        <f t="shared" si="115"/>
        <v>4.8108069968376954</v>
      </c>
      <c r="AT208" s="20">
        <f t="shared" si="116"/>
        <v>45.189193003162302</v>
      </c>
      <c r="AU208">
        <v>13</v>
      </c>
      <c r="AV208" s="1">
        <v>44421</v>
      </c>
      <c r="AX208" s="21" t="s">
        <v>922</v>
      </c>
      <c r="AZ208">
        <v>4</v>
      </c>
      <c r="BA208" t="s">
        <v>454</v>
      </c>
      <c r="BB208">
        <v>13</v>
      </c>
      <c r="BC208" t="s">
        <v>1180</v>
      </c>
      <c r="BD208">
        <v>302</v>
      </c>
      <c r="BE208">
        <v>9.0299999999999994</v>
      </c>
      <c r="BF208">
        <v>45.2</v>
      </c>
      <c r="BN208" s="39">
        <f t="shared" si="108"/>
        <v>0</v>
      </c>
      <c r="BO208">
        <v>20</v>
      </c>
      <c r="BP208">
        <f t="shared" si="117"/>
        <v>9.0299999999999994</v>
      </c>
      <c r="BQ208">
        <f t="shared" si="118"/>
        <v>45.2</v>
      </c>
      <c r="BR208">
        <f t="shared" si="119"/>
        <v>180.6</v>
      </c>
      <c r="BS208">
        <v>532</v>
      </c>
      <c r="BT208" t="s">
        <v>505</v>
      </c>
      <c r="BU208" t="s">
        <v>1179</v>
      </c>
      <c r="BV208" t="s">
        <v>503</v>
      </c>
      <c r="BY208">
        <f>_xlfn.IFNA(VLOOKUP(C208,'Sent to psoma'!B:I,7,FALSE),0)</f>
        <v>5</v>
      </c>
      <c r="BZ208">
        <f t="shared" si="120"/>
        <v>15</v>
      </c>
      <c r="CA208">
        <f t="shared" si="121"/>
        <v>135.44999999999999</v>
      </c>
    </row>
    <row r="209" spans="1:79" hidden="1" x14ac:dyDescent="0.2">
      <c r="C209" t="s">
        <v>827</v>
      </c>
      <c r="D209" t="s">
        <v>550</v>
      </c>
      <c r="J209" t="e">
        <f>VLOOKUP(E209,[1]Tabelle1!$B:$G,5,FALSE)</f>
        <v>#N/A</v>
      </c>
      <c r="V209" s="22">
        <v>43403</v>
      </c>
      <c r="W209" s="47" t="s">
        <v>551</v>
      </c>
      <c r="AA209" s="47" t="s">
        <v>561</v>
      </c>
      <c r="AB209" s="23">
        <v>157</v>
      </c>
      <c r="AC209" s="38">
        <v>33.880000000000003</v>
      </c>
      <c r="AI209" s="40">
        <v>50</v>
      </c>
      <c r="AJ209" s="38">
        <f>AC209</f>
        <v>33.880000000000003</v>
      </c>
      <c r="AK209" s="38">
        <f>AJ209*AI209</f>
        <v>1694.0000000000002</v>
      </c>
      <c r="AL209" s="38"/>
      <c r="AM209" s="40">
        <v>531</v>
      </c>
      <c r="AN209" s="40">
        <v>-20</v>
      </c>
      <c r="AO209" t="s">
        <v>562</v>
      </c>
      <c r="AP209" t="s">
        <v>563</v>
      </c>
      <c r="AR209" s="27">
        <v>34</v>
      </c>
      <c r="AS209" s="26">
        <f>AI209/AK209*AR209</f>
        <v>1.0035419126328216</v>
      </c>
      <c r="AT209" s="26">
        <f t="shared" si="116"/>
        <v>48.996458087367181</v>
      </c>
      <c r="AU209">
        <v>13</v>
      </c>
      <c r="AV209" s="1">
        <v>44421</v>
      </c>
      <c r="AX209" s="21" t="s">
        <v>923</v>
      </c>
      <c r="AZ209">
        <v>4</v>
      </c>
      <c r="BA209" t="s">
        <v>454</v>
      </c>
      <c r="BB209">
        <v>13</v>
      </c>
      <c r="BC209" t="s">
        <v>1180</v>
      </c>
      <c r="BD209">
        <v>292</v>
      </c>
      <c r="BE209">
        <v>7.15</v>
      </c>
      <c r="BF209">
        <v>37.1</v>
      </c>
      <c r="BG209">
        <v>496</v>
      </c>
      <c r="BH209">
        <v>0.19</v>
      </c>
      <c r="BI209">
        <v>0.6</v>
      </c>
      <c r="BN209" s="39">
        <f t="shared" si="108"/>
        <v>0</v>
      </c>
      <c r="BO209">
        <v>20</v>
      </c>
      <c r="BP209">
        <f t="shared" si="117"/>
        <v>7.3400000000000007</v>
      </c>
      <c r="BQ209">
        <f t="shared" si="118"/>
        <v>37.700000000000003</v>
      </c>
      <c r="BR209">
        <f t="shared" si="119"/>
        <v>146.80000000000001</v>
      </c>
      <c r="BS209">
        <v>532</v>
      </c>
      <c r="BT209" t="s">
        <v>505</v>
      </c>
      <c r="BU209" t="s">
        <v>1179</v>
      </c>
      <c r="BV209" t="s">
        <v>504</v>
      </c>
      <c r="BY209">
        <f>_xlfn.IFNA(VLOOKUP(C209,'Sent to psoma'!B:I,7,FALSE),0)</f>
        <v>5</v>
      </c>
      <c r="BZ209">
        <f t="shared" si="120"/>
        <v>15</v>
      </c>
      <c r="CA209">
        <f t="shared" si="121"/>
        <v>110.10000000000001</v>
      </c>
    </row>
    <row r="210" spans="1:79" x14ac:dyDescent="0.2">
      <c r="A210">
        <v>1201</v>
      </c>
      <c r="B210" t="s">
        <v>2</v>
      </c>
      <c r="C210" t="s">
        <v>784</v>
      </c>
      <c r="D210" t="s">
        <v>171</v>
      </c>
      <c r="E210">
        <v>109</v>
      </c>
      <c r="F210" s="1">
        <v>43803</v>
      </c>
      <c r="G210" s="1">
        <v>43803</v>
      </c>
      <c r="H210">
        <v>25.2</v>
      </c>
      <c r="I210" t="s">
        <v>22</v>
      </c>
      <c r="J210" t="str">
        <f>VLOOKUP(E210,[1]Tabelle1!$B:$G,5,FALSE)</f>
        <v>G12D</v>
      </c>
      <c r="K210" t="s">
        <v>1838</v>
      </c>
      <c r="L210">
        <v>448.880620036724</v>
      </c>
      <c r="M210" t="s">
        <v>23</v>
      </c>
      <c r="N210">
        <v>5</v>
      </c>
      <c r="O210">
        <f>VLOOKUP(subset1!$D169,samples!$D$2:$R$870,4,FALSE)</f>
        <v>9</v>
      </c>
      <c r="P210" t="str">
        <f>VLOOKUP(subset1!$D169,samples!$D$2:$R$870,7,FALSE)</f>
        <v>B7,8,9</v>
      </c>
      <c r="Q210">
        <f t="shared" ref="Q210:Q220" si="122">F210-G210</f>
        <v>0</v>
      </c>
      <c r="R210" t="s">
        <v>784</v>
      </c>
      <c r="S210">
        <f>VLOOKUP(subset1!$D169,samples!$D$2:$ZZ$870,16,FALSE)</f>
        <v>0</v>
      </c>
      <c r="T210" t="s">
        <v>297</v>
      </c>
      <c r="V210" s="1">
        <v>44273</v>
      </c>
      <c r="W210" t="s">
        <v>454</v>
      </c>
      <c r="X210">
        <v>533</v>
      </c>
      <c r="Y210">
        <v>4.3</v>
      </c>
      <c r="Z210">
        <f t="shared" ref="Z210:Z220" si="123">ROUNDUP(Y210,0)-Y210</f>
        <v>0.70000000000000018</v>
      </c>
      <c r="AA210" t="s">
        <v>525</v>
      </c>
      <c r="AB210">
        <v>150</v>
      </c>
      <c r="AC210" s="17">
        <v>155821.68</v>
      </c>
      <c r="AD210">
        <v>310</v>
      </c>
      <c r="AE210">
        <v>12996.599999999999</v>
      </c>
      <c r="AF210">
        <v>454</v>
      </c>
      <c r="AG210">
        <v>1449.78</v>
      </c>
      <c r="AI210" s="2">
        <v>50</v>
      </c>
      <c r="AJ210" s="46">
        <f t="shared" ref="AJ210:AJ220" si="124">AC210+AE210+AG210</f>
        <v>170268.06</v>
      </c>
      <c r="AK210" s="46">
        <f t="shared" ref="AK210:AK220" si="125">AJ210*AI210/1000</f>
        <v>8513.4030000000002</v>
      </c>
      <c r="AL210" s="26">
        <f t="shared" ref="AL210:AL220" si="126">AK210/Y210</f>
        <v>1979.8611627906978</v>
      </c>
      <c r="AM210">
        <v>532</v>
      </c>
      <c r="AN210" t="s">
        <v>505</v>
      </c>
      <c r="AO210" t="s">
        <v>478</v>
      </c>
      <c r="AP210" t="s">
        <v>14</v>
      </c>
      <c r="AQ210">
        <f>AK210/25</f>
        <v>340.53611999999998</v>
      </c>
      <c r="AR210" s="20">
        <f t="shared" ref="AR210:AR220" si="127">IF(AK210&gt;15,15,AK210)</f>
        <v>15</v>
      </c>
      <c r="AS210" s="48">
        <f>IF(AQ210&gt;15,(AR210/AQ210*50),50)</f>
        <v>2.2024095417543372</v>
      </c>
      <c r="AT210" s="20">
        <f t="shared" si="116"/>
        <v>47.797590458245665</v>
      </c>
      <c r="AU210">
        <v>14</v>
      </c>
      <c r="AV210" s="1">
        <v>44424</v>
      </c>
      <c r="AX210" s="21" t="s">
        <v>924</v>
      </c>
      <c r="AZ210">
        <v>4</v>
      </c>
      <c r="BA210" t="s">
        <v>454</v>
      </c>
      <c r="BB210">
        <v>14</v>
      </c>
      <c r="BC210" t="s">
        <v>1180</v>
      </c>
      <c r="BD210">
        <v>302</v>
      </c>
      <c r="BE210">
        <v>36.58</v>
      </c>
      <c r="BF210">
        <v>183.7</v>
      </c>
      <c r="BG210">
        <v>448</v>
      </c>
      <c r="BH210">
        <v>0.6</v>
      </c>
      <c r="BI210">
        <v>2</v>
      </c>
      <c r="BN210" s="39">
        <f t="shared" ref="BN210:BN221" si="128">BM210/(BF210+BI210)</f>
        <v>0</v>
      </c>
      <c r="BO210">
        <v>20</v>
      </c>
      <c r="BP210">
        <f t="shared" si="117"/>
        <v>37.18</v>
      </c>
      <c r="BQ210">
        <f t="shared" si="118"/>
        <v>185.7</v>
      </c>
      <c r="BR210">
        <f t="shared" si="119"/>
        <v>743.6</v>
      </c>
      <c r="BS210">
        <v>532</v>
      </c>
      <c r="BT210" t="s">
        <v>505</v>
      </c>
      <c r="BU210" t="s">
        <v>1179</v>
      </c>
      <c r="BV210" t="s">
        <v>9</v>
      </c>
      <c r="BY210">
        <f>_xlfn.IFNA(VLOOKUP(C210,'Sent to psoma'!B:I,7,FALSE),0)</f>
        <v>5</v>
      </c>
      <c r="BZ210">
        <f t="shared" si="120"/>
        <v>15</v>
      </c>
      <c r="CA210">
        <f t="shared" si="121"/>
        <v>557.70000000000005</v>
      </c>
    </row>
    <row r="211" spans="1:79" x14ac:dyDescent="0.2">
      <c r="A211">
        <v>1201</v>
      </c>
      <c r="B211" t="s">
        <v>8</v>
      </c>
      <c r="C211" t="s">
        <v>340</v>
      </c>
      <c r="D211" t="s">
        <v>172</v>
      </c>
      <c r="E211">
        <v>109</v>
      </c>
      <c r="F211" s="1">
        <v>43832</v>
      </c>
      <c r="G211" s="1">
        <v>43803</v>
      </c>
      <c r="H211">
        <v>25.2</v>
      </c>
      <c r="I211" t="s">
        <v>22</v>
      </c>
      <c r="J211" t="str">
        <f>VLOOKUP(E211,[1]Tabelle1!$B:$G,5,FALSE)</f>
        <v>G12D</v>
      </c>
      <c r="K211" t="s">
        <v>1838</v>
      </c>
      <c r="L211">
        <v>448.880620036724</v>
      </c>
      <c r="M211" t="s">
        <v>23</v>
      </c>
      <c r="N211">
        <v>5</v>
      </c>
      <c r="O211">
        <f>VLOOKUP(subset1!$D170,samples!$D$2:$R$870,4,FALSE)</f>
        <v>13</v>
      </c>
      <c r="P211" t="str">
        <f>VLOOKUP(subset1!$D170,samples!$D$2:$R$870,7,FALSE)</f>
        <v>C7,8,9</v>
      </c>
      <c r="Q211">
        <f t="shared" si="122"/>
        <v>29</v>
      </c>
      <c r="R211" t="s">
        <v>340</v>
      </c>
      <c r="S211">
        <f>VLOOKUP(subset1!$D170,samples!$D$2:$ZZ$870,16,FALSE)</f>
        <v>0</v>
      </c>
      <c r="T211" t="s">
        <v>297</v>
      </c>
      <c r="V211" s="1">
        <v>44273</v>
      </c>
      <c r="W211" t="s">
        <v>454</v>
      </c>
      <c r="X211">
        <v>533</v>
      </c>
      <c r="Y211">
        <v>5.5</v>
      </c>
      <c r="Z211">
        <f t="shared" si="123"/>
        <v>0.5</v>
      </c>
      <c r="AA211" t="s">
        <v>527</v>
      </c>
      <c r="AB211">
        <v>162</v>
      </c>
      <c r="AC211" s="17">
        <v>8669.0400000000009</v>
      </c>
      <c r="AD211">
        <v>315</v>
      </c>
      <c r="AE211">
        <v>288.93</v>
      </c>
      <c r="AF211">
        <v>438</v>
      </c>
      <c r="AG211">
        <v>41.59</v>
      </c>
      <c r="AI211" s="2">
        <v>50</v>
      </c>
      <c r="AJ211" s="46">
        <f t="shared" si="124"/>
        <v>8999.5600000000013</v>
      </c>
      <c r="AK211" s="46">
        <f t="shared" si="125"/>
        <v>449.97800000000007</v>
      </c>
      <c r="AL211" s="26">
        <f t="shared" si="126"/>
        <v>81.814181818181837</v>
      </c>
      <c r="AM211">
        <v>532</v>
      </c>
      <c r="AN211" t="s">
        <v>505</v>
      </c>
      <c r="AO211" t="s">
        <v>478</v>
      </c>
      <c r="AP211" t="s">
        <v>15</v>
      </c>
      <c r="AR211" s="20">
        <f t="shared" si="127"/>
        <v>15</v>
      </c>
      <c r="AS211" s="20">
        <f t="shared" ref="AS211:AS220" si="129">IF(AK211&gt;15,(AR211/AK211*50),50)</f>
        <v>1.6667481521318819</v>
      </c>
      <c r="AT211" s="20">
        <f t="shared" si="116"/>
        <v>48.333251847868119</v>
      </c>
      <c r="AU211">
        <v>14</v>
      </c>
      <c r="AV211" s="1">
        <v>44424</v>
      </c>
      <c r="AX211" s="21" t="s">
        <v>925</v>
      </c>
      <c r="AZ211">
        <v>4</v>
      </c>
      <c r="BA211" t="s">
        <v>454</v>
      </c>
      <c r="BB211">
        <v>14</v>
      </c>
      <c r="BC211" t="s">
        <v>1180</v>
      </c>
      <c r="BD211">
        <v>303</v>
      </c>
      <c r="BE211">
        <v>7.52</v>
      </c>
      <c r="BF211">
        <v>37.6</v>
      </c>
      <c r="BG211">
        <v>475</v>
      </c>
      <c r="BH211">
        <v>0.33</v>
      </c>
      <c r="BI211">
        <v>1.1000000000000001</v>
      </c>
      <c r="BN211" s="39">
        <f t="shared" si="128"/>
        <v>0</v>
      </c>
      <c r="BO211">
        <v>20</v>
      </c>
      <c r="BP211">
        <f t="shared" si="117"/>
        <v>7.85</v>
      </c>
      <c r="BQ211">
        <f t="shared" si="118"/>
        <v>38.700000000000003</v>
      </c>
      <c r="BR211">
        <f t="shared" si="119"/>
        <v>157</v>
      </c>
      <c r="BS211">
        <v>532</v>
      </c>
      <c r="BT211" t="s">
        <v>505</v>
      </c>
      <c r="BU211" t="s">
        <v>1179</v>
      </c>
      <c r="BV211" t="s">
        <v>10</v>
      </c>
      <c r="BY211">
        <f>_xlfn.IFNA(VLOOKUP(C211,'Sent to psoma'!B:I,7,FALSE),0)</f>
        <v>5</v>
      </c>
      <c r="BZ211">
        <f t="shared" si="120"/>
        <v>15</v>
      </c>
      <c r="CA211">
        <f t="shared" si="121"/>
        <v>117.75</v>
      </c>
    </row>
    <row r="212" spans="1:79" x14ac:dyDescent="0.2">
      <c r="A212">
        <v>1201</v>
      </c>
      <c r="B212" t="s">
        <v>9</v>
      </c>
      <c r="C212" t="s">
        <v>341</v>
      </c>
      <c r="D212" t="s">
        <v>173</v>
      </c>
      <c r="E212">
        <v>109</v>
      </c>
      <c r="F212" s="1">
        <v>43860</v>
      </c>
      <c r="G212" s="1">
        <v>43803</v>
      </c>
      <c r="H212">
        <v>25.2</v>
      </c>
      <c r="I212" t="s">
        <v>22</v>
      </c>
      <c r="J212" t="str">
        <f>VLOOKUP(E212,[1]Tabelle1!$B:$G,5,FALSE)</f>
        <v>G12D</v>
      </c>
      <c r="K212" t="s">
        <v>1838</v>
      </c>
      <c r="L212">
        <v>448.880620036724</v>
      </c>
      <c r="M212" t="s">
        <v>23</v>
      </c>
      <c r="N212">
        <v>5</v>
      </c>
      <c r="O212">
        <f>VLOOKUP(subset1!$D171,samples!$D$2:$R$870,4,FALSE)</f>
        <v>5</v>
      </c>
      <c r="P212" t="str">
        <f>VLOOKUP(subset1!$D171,samples!$D$2:$R$870,7,FALSE)</f>
        <v>F4,5,6</v>
      </c>
      <c r="Q212">
        <f t="shared" si="122"/>
        <v>57</v>
      </c>
      <c r="R212" t="s">
        <v>341</v>
      </c>
      <c r="S212">
        <f>VLOOKUP(subset1!$D171,samples!$D$2:$ZZ$870,16,FALSE)</f>
        <v>0</v>
      </c>
      <c r="T212" t="s">
        <v>297</v>
      </c>
      <c r="V212" s="1">
        <v>44273</v>
      </c>
      <c r="W212" t="s">
        <v>454</v>
      </c>
      <c r="X212">
        <v>533</v>
      </c>
      <c r="Y212">
        <v>3.5</v>
      </c>
      <c r="Z212">
        <f t="shared" si="123"/>
        <v>0.5</v>
      </c>
      <c r="AA212" t="s">
        <v>527</v>
      </c>
      <c r="AB212">
        <v>156</v>
      </c>
      <c r="AC212" s="17">
        <v>10842.88</v>
      </c>
      <c r="AD212">
        <v>291</v>
      </c>
      <c r="AE212">
        <v>589.66999999999996</v>
      </c>
      <c r="AF212">
        <v>427</v>
      </c>
      <c r="AG212">
        <v>97.88</v>
      </c>
      <c r="AI212" s="2">
        <v>50</v>
      </c>
      <c r="AJ212" s="46">
        <f t="shared" si="124"/>
        <v>11530.429999999998</v>
      </c>
      <c r="AK212" s="46">
        <f t="shared" si="125"/>
        <v>576.52149999999983</v>
      </c>
      <c r="AL212" s="26">
        <f t="shared" si="126"/>
        <v>164.72042857142853</v>
      </c>
      <c r="AM212">
        <v>532</v>
      </c>
      <c r="AN212" t="s">
        <v>505</v>
      </c>
      <c r="AO212" t="s">
        <v>478</v>
      </c>
      <c r="AP212" t="s">
        <v>16</v>
      </c>
      <c r="AR212" s="20">
        <f t="shared" si="127"/>
        <v>15</v>
      </c>
      <c r="AS212" s="20">
        <f t="shared" si="129"/>
        <v>1.3009055169668438</v>
      </c>
      <c r="AT212" s="20">
        <f t="shared" si="116"/>
        <v>48.699094483033157</v>
      </c>
      <c r="AU212">
        <v>14</v>
      </c>
      <c r="AV212" s="1">
        <v>44424</v>
      </c>
      <c r="AX212" s="21" t="s">
        <v>548</v>
      </c>
      <c r="AZ212">
        <v>4</v>
      </c>
      <c r="BA212" t="s">
        <v>454</v>
      </c>
      <c r="BB212">
        <v>14</v>
      </c>
      <c r="BC212" t="s">
        <v>1180</v>
      </c>
      <c r="BD212">
        <v>302</v>
      </c>
      <c r="BE212">
        <v>13.8</v>
      </c>
      <c r="BF212">
        <v>69.2</v>
      </c>
      <c r="BG212">
        <v>451</v>
      </c>
      <c r="BH212">
        <v>0.22</v>
      </c>
      <c r="BI212">
        <v>0.7</v>
      </c>
      <c r="BN212" s="39">
        <f t="shared" si="128"/>
        <v>0</v>
      </c>
      <c r="BO212">
        <v>20</v>
      </c>
      <c r="BP212">
        <f t="shared" si="117"/>
        <v>14.020000000000001</v>
      </c>
      <c r="BQ212">
        <f t="shared" si="118"/>
        <v>69.900000000000006</v>
      </c>
      <c r="BR212">
        <f t="shared" si="119"/>
        <v>280.40000000000003</v>
      </c>
      <c r="BS212">
        <v>532</v>
      </c>
      <c r="BT212" t="s">
        <v>505</v>
      </c>
      <c r="BU212" t="s">
        <v>1179</v>
      </c>
      <c r="BV212" t="s">
        <v>11</v>
      </c>
      <c r="BY212">
        <f>_xlfn.IFNA(VLOOKUP(C212,'Sent to psoma'!B:I,7,FALSE),0)</f>
        <v>5</v>
      </c>
      <c r="BZ212">
        <f t="shared" si="120"/>
        <v>15</v>
      </c>
      <c r="CA212">
        <f t="shared" si="121"/>
        <v>210.3</v>
      </c>
    </row>
    <row r="213" spans="1:79" x14ac:dyDescent="0.2">
      <c r="A213">
        <v>1201</v>
      </c>
      <c r="B213" t="s">
        <v>10</v>
      </c>
      <c r="C213" t="s">
        <v>342</v>
      </c>
      <c r="D213" t="s">
        <v>174</v>
      </c>
      <c r="E213">
        <v>109</v>
      </c>
      <c r="F213" s="1">
        <v>43901</v>
      </c>
      <c r="G213" s="1">
        <v>43803</v>
      </c>
      <c r="H213">
        <v>25.2</v>
      </c>
      <c r="I213" t="s">
        <v>22</v>
      </c>
      <c r="J213" t="str">
        <f>VLOOKUP(E213,[1]Tabelle1!$B:$G,5,FALSE)</f>
        <v>G12D</v>
      </c>
      <c r="K213" t="s">
        <v>1838</v>
      </c>
      <c r="L213">
        <v>448.880620036724</v>
      </c>
      <c r="M213" t="s">
        <v>23</v>
      </c>
      <c r="N213">
        <v>5</v>
      </c>
      <c r="O213">
        <f>VLOOKUP(subset1!$D172,samples!$D$2:$R$870,4,FALSE)</f>
        <v>9</v>
      </c>
      <c r="P213" t="str">
        <f>VLOOKUP(subset1!$D172,samples!$D$2:$R$870,7,FALSE)</f>
        <v>A1,2,3</v>
      </c>
      <c r="Q213">
        <f t="shared" si="122"/>
        <v>98</v>
      </c>
      <c r="R213" t="s">
        <v>342</v>
      </c>
      <c r="S213">
        <f>VLOOKUP(subset1!$D172,samples!$D$2:$ZZ$870,16,FALSE)</f>
        <v>0</v>
      </c>
      <c r="T213" t="s">
        <v>297</v>
      </c>
      <c r="V213" s="1">
        <v>44273</v>
      </c>
      <c r="W213" t="s">
        <v>454</v>
      </c>
      <c r="X213">
        <v>533</v>
      </c>
      <c r="Y213">
        <v>3</v>
      </c>
      <c r="Z213">
        <f t="shared" si="123"/>
        <v>0</v>
      </c>
      <c r="AA213" t="s">
        <v>527</v>
      </c>
      <c r="AB213">
        <v>179</v>
      </c>
      <c r="AC213" s="17">
        <v>13854</v>
      </c>
      <c r="AD213">
        <v>324</v>
      </c>
      <c r="AE213">
        <v>685.86</v>
      </c>
      <c r="AF213">
        <v>398</v>
      </c>
      <c r="AG213">
        <v>432.18</v>
      </c>
      <c r="AI213" s="2">
        <v>50</v>
      </c>
      <c r="AJ213" s="46">
        <f t="shared" si="124"/>
        <v>14972.04</v>
      </c>
      <c r="AK213" s="46">
        <f t="shared" si="125"/>
        <v>748.60199999999998</v>
      </c>
      <c r="AL213" s="26">
        <f t="shared" si="126"/>
        <v>249.53399999999999</v>
      </c>
      <c r="AM213">
        <v>532</v>
      </c>
      <c r="AN213" t="s">
        <v>505</v>
      </c>
      <c r="AO213" t="s">
        <v>478</v>
      </c>
      <c r="AP213" t="s">
        <v>17</v>
      </c>
      <c r="AR213" s="20">
        <f t="shared" si="127"/>
        <v>15</v>
      </c>
      <c r="AS213" s="20">
        <f t="shared" si="129"/>
        <v>1.0018674809845551</v>
      </c>
      <c r="AT213" s="20">
        <f t="shared" si="116"/>
        <v>48.998132519015442</v>
      </c>
      <c r="AU213">
        <v>14</v>
      </c>
      <c r="AV213" s="1">
        <v>44424</v>
      </c>
      <c r="AX213" s="21" t="s">
        <v>533</v>
      </c>
      <c r="AZ213">
        <v>4</v>
      </c>
      <c r="BA213" t="s">
        <v>454</v>
      </c>
      <c r="BB213">
        <v>14</v>
      </c>
      <c r="BC213" t="s">
        <v>1180</v>
      </c>
      <c r="BD213">
        <v>303</v>
      </c>
      <c r="BE213">
        <v>26.61</v>
      </c>
      <c r="BF213">
        <v>133</v>
      </c>
      <c r="BG213">
        <v>465</v>
      </c>
      <c r="BH213">
        <v>0.75</v>
      </c>
      <c r="BI213">
        <v>2.4</v>
      </c>
      <c r="BN213" s="39">
        <f t="shared" si="128"/>
        <v>0</v>
      </c>
      <c r="BO213">
        <v>20</v>
      </c>
      <c r="BP213">
        <f t="shared" si="117"/>
        <v>27.36</v>
      </c>
      <c r="BQ213">
        <f t="shared" si="118"/>
        <v>135.4</v>
      </c>
      <c r="BR213">
        <f t="shared" si="119"/>
        <v>547.20000000000005</v>
      </c>
      <c r="BS213">
        <v>532</v>
      </c>
      <c r="BT213" t="s">
        <v>505</v>
      </c>
      <c r="BU213" t="s">
        <v>1179</v>
      </c>
      <c r="BV213" t="s">
        <v>12</v>
      </c>
      <c r="BY213">
        <f>_xlfn.IFNA(VLOOKUP(C213,'Sent to psoma'!B:I,7,FALSE),0)</f>
        <v>5</v>
      </c>
      <c r="BZ213">
        <f t="shared" si="120"/>
        <v>15</v>
      </c>
      <c r="CA213">
        <f t="shared" si="121"/>
        <v>410.4</v>
      </c>
    </row>
    <row r="214" spans="1:79" x14ac:dyDescent="0.2">
      <c r="A214">
        <v>1201</v>
      </c>
      <c r="B214" t="s">
        <v>11</v>
      </c>
      <c r="C214" t="s">
        <v>343</v>
      </c>
      <c r="D214" t="s">
        <v>175</v>
      </c>
      <c r="E214">
        <v>109</v>
      </c>
      <c r="F214" s="1">
        <v>43929</v>
      </c>
      <c r="G214" s="1">
        <v>43803</v>
      </c>
      <c r="H214">
        <v>25.2</v>
      </c>
      <c r="I214" t="s">
        <v>22</v>
      </c>
      <c r="J214" t="str">
        <f>VLOOKUP(E214,[1]Tabelle1!$B:$G,5,FALSE)</f>
        <v>G12D</v>
      </c>
      <c r="K214" t="s">
        <v>1838</v>
      </c>
      <c r="L214">
        <v>448.880620036724</v>
      </c>
      <c r="M214" t="s">
        <v>23</v>
      </c>
      <c r="N214">
        <v>5</v>
      </c>
      <c r="O214">
        <f>VLOOKUP(subset1!$D173,samples!$D$2:$R$870,4,FALSE)</f>
        <v>13</v>
      </c>
      <c r="P214" t="str">
        <f>VLOOKUP(subset1!$D173,samples!$D$2:$R$870,7,FALSE)</f>
        <v>B1,2,3</v>
      </c>
      <c r="Q214">
        <f t="shared" si="122"/>
        <v>126</v>
      </c>
      <c r="R214" t="s">
        <v>343</v>
      </c>
      <c r="S214">
        <f>VLOOKUP(subset1!$D173,samples!$D$2:$ZZ$870,16,FALSE)</f>
        <v>0</v>
      </c>
      <c r="T214" t="s">
        <v>297</v>
      </c>
      <c r="V214" s="1">
        <v>44273</v>
      </c>
      <c r="W214" t="s">
        <v>454</v>
      </c>
      <c r="X214">
        <v>533</v>
      </c>
      <c r="Y214">
        <v>4.5</v>
      </c>
      <c r="Z214">
        <f t="shared" si="123"/>
        <v>0.5</v>
      </c>
      <c r="AA214" t="s">
        <v>528</v>
      </c>
      <c r="AB214">
        <v>162</v>
      </c>
      <c r="AC214" s="17">
        <v>5009.33</v>
      </c>
      <c r="AD214">
        <v>312</v>
      </c>
      <c r="AE214">
        <v>120.18</v>
      </c>
      <c r="AF214">
        <v>434</v>
      </c>
      <c r="AG214">
        <v>21.19</v>
      </c>
      <c r="AI214" s="2">
        <v>50</v>
      </c>
      <c r="AJ214" s="46">
        <f t="shared" si="124"/>
        <v>5150.7</v>
      </c>
      <c r="AK214" s="46">
        <f t="shared" si="125"/>
        <v>257.53500000000003</v>
      </c>
      <c r="AL214" s="26">
        <f t="shared" si="126"/>
        <v>57.230000000000004</v>
      </c>
      <c r="AM214">
        <v>532</v>
      </c>
      <c r="AN214" t="s">
        <v>505</v>
      </c>
      <c r="AO214" t="s">
        <v>478</v>
      </c>
      <c r="AP214" t="s">
        <v>18</v>
      </c>
      <c r="AR214" s="20">
        <f t="shared" si="127"/>
        <v>15</v>
      </c>
      <c r="AS214" s="20">
        <f t="shared" si="129"/>
        <v>2.9122255227444809</v>
      </c>
      <c r="AT214" s="20">
        <f t="shared" si="116"/>
        <v>47.087774477255522</v>
      </c>
      <c r="AU214">
        <v>14</v>
      </c>
      <c r="AV214" s="1">
        <v>44424</v>
      </c>
      <c r="AX214" s="21" t="s">
        <v>534</v>
      </c>
      <c r="AZ214">
        <v>4</v>
      </c>
      <c r="BA214" t="s">
        <v>454</v>
      </c>
      <c r="BB214">
        <v>14</v>
      </c>
      <c r="BC214" t="s">
        <v>1180</v>
      </c>
      <c r="BD214">
        <v>300</v>
      </c>
      <c r="BE214">
        <v>10.87</v>
      </c>
      <c r="BF214">
        <v>54.9</v>
      </c>
      <c r="BG214">
        <v>472</v>
      </c>
      <c r="BH214">
        <v>0.85</v>
      </c>
      <c r="BI214">
        <v>2.7</v>
      </c>
      <c r="BJ214">
        <v>634</v>
      </c>
      <c r="BK214">
        <v>0.19</v>
      </c>
      <c r="BL214">
        <v>0.4</v>
      </c>
      <c r="BN214" s="39">
        <f t="shared" si="128"/>
        <v>0</v>
      </c>
      <c r="BO214">
        <v>20</v>
      </c>
      <c r="BP214">
        <f t="shared" si="117"/>
        <v>11.909999999999998</v>
      </c>
      <c r="BQ214">
        <f t="shared" si="118"/>
        <v>58</v>
      </c>
      <c r="BR214">
        <f t="shared" si="119"/>
        <v>238.19999999999996</v>
      </c>
      <c r="BS214">
        <v>532</v>
      </c>
      <c r="BT214" t="s">
        <v>505</v>
      </c>
      <c r="BU214" t="s">
        <v>1179</v>
      </c>
      <c r="BV214" t="s">
        <v>13</v>
      </c>
      <c r="BY214">
        <f>_xlfn.IFNA(VLOOKUP(C214,'Sent to psoma'!B:I,7,FALSE),0)</f>
        <v>5</v>
      </c>
      <c r="BZ214">
        <f t="shared" si="120"/>
        <v>15</v>
      </c>
      <c r="CA214">
        <f t="shared" si="121"/>
        <v>178.64999999999998</v>
      </c>
    </row>
    <row r="215" spans="1:79" x14ac:dyDescent="0.2">
      <c r="A215">
        <v>1220</v>
      </c>
      <c r="B215" t="s">
        <v>2</v>
      </c>
      <c r="C215" t="s">
        <v>344</v>
      </c>
      <c r="D215" t="s">
        <v>182</v>
      </c>
      <c r="E215">
        <v>111</v>
      </c>
      <c r="F215" s="1">
        <v>43851</v>
      </c>
      <c r="G215" s="1">
        <v>43851</v>
      </c>
      <c r="H215">
        <v>0.3</v>
      </c>
      <c r="I215" t="s">
        <v>6</v>
      </c>
      <c r="J215" t="str">
        <f>VLOOKUP(E215,[1]Tabelle1!$B:$G,5,FALSE)</f>
        <v>G12D</v>
      </c>
      <c r="K215" t="s">
        <v>1838</v>
      </c>
      <c r="L215">
        <v>400.880620036724</v>
      </c>
      <c r="M215" t="s">
        <v>23</v>
      </c>
      <c r="N215">
        <v>5</v>
      </c>
      <c r="O215">
        <f>VLOOKUP(subset1!$D180,samples!$D$2:$R$870,4,FALSE)</f>
        <v>9</v>
      </c>
      <c r="P215" t="str">
        <f>VLOOKUP(subset1!$D180,samples!$D$2:$R$870,7,FALSE)</f>
        <v>E4,5,6</v>
      </c>
      <c r="Q215">
        <f t="shared" si="122"/>
        <v>0</v>
      </c>
      <c r="R215" t="s">
        <v>344</v>
      </c>
      <c r="S215">
        <f>VLOOKUP(subset1!$D180,samples!$D$2:$ZZ$870,16,FALSE)</f>
        <v>0</v>
      </c>
      <c r="T215" t="s">
        <v>297</v>
      </c>
      <c r="V215" s="1">
        <v>44273</v>
      </c>
      <c r="W215" t="s">
        <v>454</v>
      </c>
      <c r="X215">
        <v>533</v>
      </c>
      <c r="Y215">
        <v>5</v>
      </c>
      <c r="Z215">
        <f t="shared" si="123"/>
        <v>0</v>
      </c>
      <c r="AA215" t="s">
        <v>525</v>
      </c>
      <c r="AB215">
        <v>149</v>
      </c>
      <c r="AC215" s="17">
        <v>6868.19</v>
      </c>
      <c r="AD215">
        <v>285</v>
      </c>
      <c r="AE215">
        <v>791.3</v>
      </c>
      <c r="AF215">
        <v>443</v>
      </c>
      <c r="AG215">
        <v>181.31</v>
      </c>
      <c r="AI215" s="2">
        <v>50</v>
      </c>
      <c r="AJ215" s="46">
        <f t="shared" si="124"/>
        <v>7840.8</v>
      </c>
      <c r="AK215" s="46">
        <f t="shared" si="125"/>
        <v>392.04</v>
      </c>
      <c r="AL215" s="26">
        <f t="shared" si="126"/>
        <v>78.408000000000001</v>
      </c>
      <c r="AM215">
        <v>532</v>
      </c>
      <c r="AN215" t="s">
        <v>505</v>
      </c>
      <c r="AO215" t="s">
        <v>479</v>
      </c>
      <c r="AP215" t="s">
        <v>475</v>
      </c>
      <c r="AR215" s="20">
        <f t="shared" si="127"/>
        <v>15</v>
      </c>
      <c r="AS215" s="20">
        <f t="shared" si="129"/>
        <v>1.9130700948882764</v>
      </c>
      <c r="AT215" s="20">
        <f t="shared" si="116"/>
        <v>48.086929905111724</v>
      </c>
      <c r="AU215">
        <v>14</v>
      </c>
      <c r="AV215" s="1">
        <v>44424</v>
      </c>
      <c r="AX215" s="21" t="s">
        <v>817</v>
      </c>
      <c r="AZ215">
        <v>4</v>
      </c>
      <c r="BA215" t="s">
        <v>454</v>
      </c>
      <c r="BB215">
        <v>14</v>
      </c>
      <c r="BC215" t="s">
        <v>1180</v>
      </c>
      <c r="BD215">
        <v>302</v>
      </c>
      <c r="BE215">
        <v>0.84</v>
      </c>
      <c r="BF215">
        <v>4.2</v>
      </c>
      <c r="BN215" s="39">
        <f t="shared" si="128"/>
        <v>0</v>
      </c>
      <c r="BO215">
        <v>20</v>
      </c>
      <c r="BP215">
        <f t="shared" si="117"/>
        <v>0.84</v>
      </c>
      <c r="BQ215">
        <f t="shared" si="118"/>
        <v>4.2</v>
      </c>
      <c r="BR215">
        <f t="shared" si="119"/>
        <v>16.8</v>
      </c>
      <c r="BS215">
        <v>532</v>
      </c>
      <c r="BT215" t="s">
        <v>505</v>
      </c>
      <c r="BU215" t="s">
        <v>1179</v>
      </c>
      <c r="BV215" t="s">
        <v>14</v>
      </c>
      <c r="BY215">
        <f>_xlfn.IFNA(VLOOKUP(C215,'Sent to psoma'!B:I,7,FALSE),0)</f>
        <v>10</v>
      </c>
      <c r="BZ215">
        <f t="shared" si="120"/>
        <v>10</v>
      </c>
      <c r="CA215">
        <f t="shared" si="121"/>
        <v>8.4</v>
      </c>
    </row>
    <row r="216" spans="1:79" x14ac:dyDescent="0.2">
      <c r="A216">
        <v>1220</v>
      </c>
      <c r="B216" t="s">
        <v>8</v>
      </c>
      <c r="C216" t="s">
        <v>345</v>
      </c>
      <c r="D216" t="s">
        <v>183</v>
      </c>
      <c r="E216">
        <v>111</v>
      </c>
      <c r="F216" s="1">
        <v>43880</v>
      </c>
      <c r="G216" s="1">
        <v>43851</v>
      </c>
      <c r="H216">
        <v>0.3</v>
      </c>
      <c r="I216" t="s">
        <v>6</v>
      </c>
      <c r="J216" t="str">
        <f>VLOOKUP(E216,[1]Tabelle1!$B:$G,5,FALSE)</f>
        <v>G12D</v>
      </c>
      <c r="K216" t="s">
        <v>1838</v>
      </c>
      <c r="L216">
        <v>400.880620036724</v>
      </c>
      <c r="M216" t="s">
        <v>23</v>
      </c>
      <c r="N216">
        <v>5</v>
      </c>
      <c r="O216">
        <f>VLOOKUP(subset1!$D181,samples!$D$2:$R$870,4,FALSE)</f>
        <v>16</v>
      </c>
      <c r="P216" t="str">
        <f>VLOOKUP(subset1!$D181,samples!$D$2:$R$870,7,FALSE)</f>
        <v>E7,8,9</v>
      </c>
      <c r="Q216">
        <f t="shared" si="122"/>
        <v>29</v>
      </c>
      <c r="R216" t="s">
        <v>345</v>
      </c>
      <c r="S216">
        <f>VLOOKUP(subset1!$D181,samples!$D$2:$ZZ$870,16,FALSE)</f>
        <v>0</v>
      </c>
      <c r="T216" t="s">
        <v>297</v>
      </c>
      <c r="V216" s="1">
        <v>44273</v>
      </c>
      <c r="W216" t="s">
        <v>454</v>
      </c>
      <c r="X216">
        <v>533</v>
      </c>
      <c r="Y216">
        <v>4</v>
      </c>
      <c r="Z216">
        <f t="shared" si="123"/>
        <v>0</v>
      </c>
      <c r="AA216" t="s">
        <v>528</v>
      </c>
      <c r="AB216">
        <v>148</v>
      </c>
      <c r="AC216">
        <v>785.74</v>
      </c>
      <c r="AD216">
        <v>284</v>
      </c>
      <c r="AE216">
        <v>214.39</v>
      </c>
      <c r="AF216">
        <v>416</v>
      </c>
      <c r="AG216">
        <v>40.94</v>
      </c>
      <c r="AI216" s="2">
        <v>50</v>
      </c>
      <c r="AJ216" s="46">
        <f t="shared" si="124"/>
        <v>1041.07</v>
      </c>
      <c r="AK216" s="46">
        <f t="shared" si="125"/>
        <v>52.0535</v>
      </c>
      <c r="AL216" s="26">
        <f t="shared" si="126"/>
        <v>13.013375</v>
      </c>
      <c r="AM216">
        <v>532</v>
      </c>
      <c r="AN216" t="s">
        <v>505</v>
      </c>
      <c r="AO216" t="s">
        <v>479</v>
      </c>
      <c r="AP216" t="s">
        <v>476</v>
      </c>
      <c r="AR216" s="20">
        <f t="shared" si="127"/>
        <v>15</v>
      </c>
      <c r="AS216" s="20">
        <f t="shared" si="129"/>
        <v>14.408253047345521</v>
      </c>
      <c r="AT216" s="20">
        <f t="shared" si="116"/>
        <v>35.591746952654475</v>
      </c>
      <c r="AU216">
        <v>14</v>
      </c>
      <c r="AV216" s="1">
        <v>44424</v>
      </c>
      <c r="AX216" s="21" t="s">
        <v>818</v>
      </c>
      <c r="AZ216">
        <v>4</v>
      </c>
      <c r="BA216" t="s">
        <v>454</v>
      </c>
      <c r="BB216">
        <v>14</v>
      </c>
      <c r="BC216" t="s">
        <v>1180</v>
      </c>
      <c r="BD216">
        <v>302</v>
      </c>
      <c r="BE216">
        <v>11.41</v>
      </c>
      <c r="BF216">
        <v>57.2</v>
      </c>
      <c r="BG216">
        <v>457</v>
      </c>
      <c r="BH216">
        <v>0.95</v>
      </c>
      <c r="BI216">
        <v>3.2</v>
      </c>
      <c r="BN216" s="39">
        <f t="shared" si="128"/>
        <v>0</v>
      </c>
      <c r="BO216">
        <v>20</v>
      </c>
      <c r="BP216">
        <f t="shared" si="117"/>
        <v>12.36</v>
      </c>
      <c r="BQ216">
        <f t="shared" si="118"/>
        <v>60.400000000000006</v>
      </c>
      <c r="BR216">
        <f t="shared" si="119"/>
        <v>247.2</v>
      </c>
      <c r="BS216">
        <v>532</v>
      </c>
      <c r="BT216" t="s">
        <v>505</v>
      </c>
      <c r="BU216" t="s">
        <v>1179</v>
      </c>
      <c r="BV216" t="s">
        <v>15</v>
      </c>
      <c r="BY216">
        <f>_xlfn.IFNA(VLOOKUP(C216,'Sent to psoma'!B:I,7,FALSE),0)</f>
        <v>5</v>
      </c>
      <c r="BZ216">
        <f t="shared" si="120"/>
        <v>15</v>
      </c>
      <c r="CA216">
        <f t="shared" si="121"/>
        <v>185.39999999999998</v>
      </c>
    </row>
    <row r="217" spans="1:79" x14ac:dyDescent="0.2">
      <c r="A217">
        <v>1220</v>
      </c>
      <c r="B217" t="s">
        <v>9</v>
      </c>
      <c r="C217" t="s">
        <v>346</v>
      </c>
      <c r="D217" t="s">
        <v>184</v>
      </c>
      <c r="E217">
        <v>111</v>
      </c>
      <c r="F217" s="1">
        <v>43966</v>
      </c>
      <c r="G217" s="1">
        <v>43851</v>
      </c>
      <c r="H217">
        <v>0.3</v>
      </c>
      <c r="I217" t="s">
        <v>6</v>
      </c>
      <c r="J217" t="str">
        <f>VLOOKUP(E217,[1]Tabelle1!$B:$G,5,FALSE)</f>
        <v>G12D</v>
      </c>
      <c r="K217" t="s">
        <v>1838</v>
      </c>
      <c r="L217">
        <v>400.880620036724</v>
      </c>
      <c r="M217" t="s">
        <v>23</v>
      </c>
      <c r="N217">
        <v>5</v>
      </c>
      <c r="O217">
        <f>VLOOKUP(subset1!$D182,samples!$D$2:$R$870,4,FALSE)</f>
        <v>16</v>
      </c>
      <c r="P217" t="str">
        <f>VLOOKUP(subset1!$D182,samples!$D$2:$R$870,7,FALSE)</f>
        <v>E4,5,6</v>
      </c>
      <c r="Q217">
        <f t="shared" si="122"/>
        <v>115</v>
      </c>
      <c r="R217" t="s">
        <v>346</v>
      </c>
      <c r="S217">
        <f>VLOOKUP(subset1!$D182,samples!$D$2:$ZZ$870,16,FALSE)</f>
        <v>0</v>
      </c>
      <c r="T217" t="s">
        <v>297</v>
      </c>
      <c r="V217" s="1">
        <v>44273</v>
      </c>
      <c r="W217" t="s">
        <v>454</v>
      </c>
      <c r="X217">
        <v>533</v>
      </c>
      <c r="Y217">
        <v>4.5</v>
      </c>
      <c r="Z217">
        <f t="shared" si="123"/>
        <v>0.5</v>
      </c>
      <c r="AA217" t="s">
        <v>528</v>
      </c>
      <c r="AB217">
        <v>172</v>
      </c>
      <c r="AC217">
        <v>484.31</v>
      </c>
      <c r="AD217">
        <v>362</v>
      </c>
      <c r="AE217">
        <v>38.61</v>
      </c>
      <c r="AF217">
        <v>534</v>
      </c>
      <c r="AG217">
        <v>16.84</v>
      </c>
      <c r="AI217" s="2">
        <v>50</v>
      </c>
      <c r="AJ217" s="46">
        <f t="shared" si="124"/>
        <v>539.76</v>
      </c>
      <c r="AK217" s="46">
        <f t="shared" si="125"/>
        <v>26.988</v>
      </c>
      <c r="AL217" s="26">
        <f t="shared" si="126"/>
        <v>5.9973333333333336</v>
      </c>
      <c r="AM217">
        <v>532</v>
      </c>
      <c r="AN217" t="s">
        <v>505</v>
      </c>
      <c r="AO217" t="s">
        <v>479</v>
      </c>
      <c r="AP217" t="s">
        <v>473</v>
      </c>
      <c r="AR217" s="20">
        <f t="shared" si="127"/>
        <v>15</v>
      </c>
      <c r="AS217" s="20">
        <f t="shared" si="129"/>
        <v>27.790128946198312</v>
      </c>
      <c r="AT217" s="20">
        <f t="shared" si="116"/>
        <v>22.209871053801688</v>
      </c>
      <c r="AU217">
        <v>14</v>
      </c>
      <c r="AV217" s="1">
        <v>44424</v>
      </c>
      <c r="AX217" s="21" t="s">
        <v>819</v>
      </c>
      <c r="AZ217">
        <v>4</v>
      </c>
      <c r="BA217" t="s">
        <v>454</v>
      </c>
      <c r="BB217">
        <v>14</v>
      </c>
      <c r="BC217" t="s">
        <v>1180</v>
      </c>
      <c r="BD217">
        <v>297</v>
      </c>
      <c r="BE217">
        <v>4.12</v>
      </c>
      <c r="BF217">
        <v>21</v>
      </c>
      <c r="BG217">
        <v>459</v>
      </c>
      <c r="BH217">
        <v>0.28000000000000003</v>
      </c>
      <c r="BI217">
        <v>0.9</v>
      </c>
      <c r="BN217" s="39">
        <f t="shared" si="128"/>
        <v>0</v>
      </c>
      <c r="BO217">
        <v>20</v>
      </c>
      <c r="BP217">
        <f t="shared" si="117"/>
        <v>4.4000000000000004</v>
      </c>
      <c r="BQ217">
        <f t="shared" si="118"/>
        <v>21.9</v>
      </c>
      <c r="BR217">
        <f t="shared" si="119"/>
        <v>88</v>
      </c>
      <c r="BS217">
        <v>532</v>
      </c>
      <c r="BT217" t="s">
        <v>505</v>
      </c>
      <c r="BU217" t="s">
        <v>1179</v>
      </c>
      <c r="BV217" t="s">
        <v>16</v>
      </c>
      <c r="BY217">
        <f>_xlfn.IFNA(VLOOKUP(C217,'Sent to psoma'!B:I,7,FALSE),0)</f>
        <v>5</v>
      </c>
      <c r="BZ217">
        <f t="shared" si="120"/>
        <v>15</v>
      </c>
      <c r="CA217">
        <f t="shared" si="121"/>
        <v>66</v>
      </c>
    </row>
    <row r="218" spans="1:79" x14ac:dyDescent="0.2">
      <c r="A218">
        <v>1220</v>
      </c>
      <c r="B218" t="s">
        <v>10</v>
      </c>
      <c r="C218" t="s">
        <v>347</v>
      </c>
      <c r="D218" t="s">
        <v>185</v>
      </c>
      <c r="E218">
        <v>111</v>
      </c>
      <c r="F218" s="1">
        <v>44022</v>
      </c>
      <c r="G218" s="1">
        <v>43851</v>
      </c>
      <c r="H218">
        <v>0.3</v>
      </c>
      <c r="I218" t="s">
        <v>6</v>
      </c>
      <c r="J218" t="str">
        <f>VLOOKUP(E218,[1]Tabelle1!$B:$G,5,FALSE)</f>
        <v>G12D</v>
      </c>
      <c r="K218" t="s">
        <v>1838</v>
      </c>
      <c r="L218">
        <v>400.880620036724</v>
      </c>
      <c r="M218" t="s">
        <v>23</v>
      </c>
      <c r="N218">
        <v>5</v>
      </c>
      <c r="O218">
        <f>VLOOKUP(subset1!$D183,samples!$D$2:$R$870,4,FALSE)</f>
        <v>18</v>
      </c>
      <c r="P218" t="str">
        <f>VLOOKUP(subset1!$D183,samples!$D$2:$R$870,7,FALSE)</f>
        <v>B4,5,6</v>
      </c>
      <c r="Q218">
        <f t="shared" si="122"/>
        <v>171</v>
      </c>
      <c r="R218" t="s">
        <v>347</v>
      </c>
      <c r="S218">
        <f>VLOOKUP(subset1!$D183,samples!$D$2:$ZZ$870,16,FALSE)</f>
        <v>0</v>
      </c>
      <c r="T218" t="s">
        <v>297</v>
      </c>
      <c r="V218" s="1">
        <v>44273</v>
      </c>
      <c r="W218" t="s">
        <v>454</v>
      </c>
      <c r="X218">
        <v>533</v>
      </c>
      <c r="Y218">
        <v>4.5</v>
      </c>
      <c r="Z218">
        <f t="shared" si="123"/>
        <v>0.5</v>
      </c>
      <c r="AA218" t="s">
        <v>528</v>
      </c>
      <c r="AB218">
        <v>172</v>
      </c>
      <c r="AC218">
        <v>530.37</v>
      </c>
      <c r="AD218">
        <v>335</v>
      </c>
      <c r="AE218">
        <v>60.31</v>
      </c>
      <c r="AF218">
        <v>526</v>
      </c>
      <c r="AG218">
        <v>20.09</v>
      </c>
      <c r="AI218" s="2">
        <v>50</v>
      </c>
      <c r="AJ218" s="46">
        <f t="shared" si="124"/>
        <v>610.7700000000001</v>
      </c>
      <c r="AK218" s="46">
        <f t="shared" si="125"/>
        <v>30.538500000000003</v>
      </c>
      <c r="AL218" s="26">
        <f t="shared" si="126"/>
        <v>6.7863333333333342</v>
      </c>
      <c r="AM218">
        <v>532</v>
      </c>
      <c r="AN218" t="s">
        <v>505</v>
      </c>
      <c r="AO218" t="s">
        <v>479</v>
      </c>
      <c r="AP218" t="s">
        <v>477</v>
      </c>
      <c r="AR218" s="20">
        <f t="shared" si="127"/>
        <v>15</v>
      </c>
      <c r="AS218" s="20">
        <f t="shared" si="129"/>
        <v>24.55916302372415</v>
      </c>
      <c r="AT218" s="20">
        <f t="shared" si="116"/>
        <v>25.44083697627585</v>
      </c>
      <c r="AU218">
        <v>14</v>
      </c>
      <c r="AV218" s="1">
        <v>44424</v>
      </c>
      <c r="AX218" s="21" t="s">
        <v>820</v>
      </c>
      <c r="AZ218">
        <v>4</v>
      </c>
      <c r="BA218" t="s">
        <v>454</v>
      </c>
      <c r="BB218">
        <v>14</v>
      </c>
      <c r="BC218" t="s">
        <v>1181</v>
      </c>
      <c r="BD218">
        <v>303</v>
      </c>
      <c r="BE218">
        <v>4.4800000000000004</v>
      </c>
      <c r="BF218">
        <v>22.4</v>
      </c>
      <c r="BG218">
        <v>467</v>
      </c>
      <c r="BH218">
        <v>0.4</v>
      </c>
      <c r="BI218">
        <v>1.3</v>
      </c>
      <c r="BN218" s="39">
        <f t="shared" si="128"/>
        <v>0</v>
      </c>
      <c r="BO218">
        <v>20</v>
      </c>
      <c r="BP218">
        <f t="shared" si="117"/>
        <v>4.8800000000000008</v>
      </c>
      <c r="BQ218">
        <f t="shared" si="118"/>
        <v>23.7</v>
      </c>
      <c r="BR218">
        <f t="shared" si="119"/>
        <v>97.600000000000023</v>
      </c>
      <c r="BS218">
        <v>532</v>
      </c>
      <c r="BT218" t="s">
        <v>505</v>
      </c>
      <c r="BU218" t="s">
        <v>1179</v>
      </c>
      <c r="BV218" t="s">
        <v>17</v>
      </c>
      <c r="BY218">
        <f>_xlfn.IFNA(VLOOKUP(C218,'Sent to psoma'!B:I,7,FALSE),0)</f>
        <v>5</v>
      </c>
      <c r="BZ218">
        <f t="shared" si="120"/>
        <v>15</v>
      </c>
      <c r="CA218">
        <f t="shared" si="121"/>
        <v>73.200000000000017</v>
      </c>
    </row>
    <row r="219" spans="1:79" x14ac:dyDescent="0.2">
      <c r="A219">
        <v>1220</v>
      </c>
      <c r="B219" t="s">
        <v>11</v>
      </c>
      <c r="C219" t="s">
        <v>348</v>
      </c>
      <c r="D219" t="s">
        <v>186</v>
      </c>
      <c r="E219">
        <v>111</v>
      </c>
      <c r="F219" s="1">
        <v>44078</v>
      </c>
      <c r="G219" s="1">
        <v>43851</v>
      </c>
      <c r="H219">
        <v>0.3</v>
      </c>
      <c r="I219" t="s">
        <v>6</v>
      </c>
      <c r="J219" t="str">
        <f>VLOOKUP(E219,[1]Tabelle1!$B:$G,5,FALSE)</f>
        <v>G12D</v>
      </c>
      <c r="K219" t="s">
        <v>1838</v>
      </c>
      <c r="L219">
        <v>400.880620036724</v>
      </c>
      <c r="M219" t="s">
        <v>23</v>
      </c>
      <c r="N219">
        <v>5</v>
      </c>
      <c r="O219">
        <f>VLOOKUP(subset1!$D184,samples!$D$2:$R$870,4,FALSE)</f>
        <v>20</v>
      </c>
      <c r="P219" t="str">
        <f>VLOOKUP(subset1!$D184,samples!$D$2:$R$870,7,FALSE)</f>
        <v>D4,5,6</v>
      </c>
      <c r="Q219">
        <f t="shared" si="122"/>
        <v>227</v>
      </c>
      <c r="R219" t="s">
        <v>348</v>
      </c>
      <c r="S219">
        <f>VLOOKUP(subset1!$D184,samples!$D$2:$ZZ$870,16,FALSE)</f>
        <v>0</v>
      </c>
      <c r="T219" t="s">
        <v>297</v>
      </c>
      <c r="V219" s="1">
        <v>44273</v>
      </c>
      <c r="W219" t="s">
        <v>454</v>
      </c>
      <c r="X219">
        <v>533</v>
      </c>
      <c r="Y219">
        <v>4.5</v>
      </c>
      <c r="Z219">
        <f t="shared" si="123"/>
        <v>0.5</v>
      </c>
      <c r="AA219" t="s">
        <v>529</v>
      </c>
      <c r="AB219">
        <v>167</v>
      </c>
      <c r="AC219">
        <v>179.94</v>
      </c>
      <c r="AD219">
        <v>348</v>
      </c>
      <c r="AE219">
        <v>26.61</v>
      </c>
      <c r="AF219">
        <v>498</v>
      </c>
      <c r="AG219">
        <v>4.1399999999999997</v>
      </c>
      <c r="AI219" s="2">
        <v>50</v>
      </c>
      <c r="AJ219" s="46">
        <f t="shared" si="124"/>
        <v>210.69</v>
      </c>
      <c r="AK219" s="46">
        <f t="shared" si="125"/>
        <v>10.5345</v>
      </c>
      <c r="AL219" s="26">
        <f t="shared" si="126"/>
        <v>2.3409999999999997</v>
      </c>
      <c r="AM219">
        <v>532</v>
      </c>
      <c r="AN219" t="s">
        <v>505</v>
      </c>
      <c r="AO219" t="s">
        <v>479</v>
      </c>
      <c r="AP219" t="s">
        <v>8</v>
      </c>
      <c r="AR219" s="20">
        <f t="shared" si="127"/>
        <v>10.5345</v>
      </c>
      <c r="AS219" s="20">
        <f t="shared" si="129"/>
        <v>50</v>
      </c>
      <c r="AT219" s="20">
        <f t="shared" si="116"/>
        <v>0</v>
      </c>
      <c r="AU219">
        <v>14</v>
      </c>
      <c r="AV219" s="1">
        <v>44424</v>
      </c>
      <c r="AX219" s="21" t="s">
        <v>821</v>
      </c>
      <c r="AZ219">
        <v>4</v>
      </c>
      <c r="BA219" t="s">
        <v>454</v>
      </c>
      <c r="BB219">
        <v>14</v>
      </c>
      <c r="BC219" t="s">
        <v>1181</v>
      </c>
      <c r="BD219">
        <v>305</v>
      </c>
      <c r="BE219">
        <v>3.53</v>
      </c>
      <c r="BF219">
        <v>17.5</v>
      </c>
      <c r="BN219" s="39">
        <f t="shared" si="128"/>
        <v>0</v>
      </c>
      <c r="BO219">
        <v>20</v>
      </c>
      <c r="BP219">
        <f t="shared" si="117"/>
        <v>3.53</v>
      </c>
      <c r="BQ219">
        <f t="shared" si="118"/>
        <v>17.5</v>
      </c>
      <c r="BR219">
        <f t="shared" si="119"/>
        <v>70.599999999999994</v>
      </c>
      <c r="BS219">
        <v>532</v>
      </c>
      <c r="BT219" t="s">
        <v>505</v>
      </c>
      <c r="BU219" t="s">
        <v>1179</v>
      </c>
      <c r="BV219" t="s">
        <v>18</v>
      </c>
      <c r="BY219">
        <f>_xlfn.IFNA(VLOOKUP(C219,'Sent to psoma'!B:I,7,FALSE),0)</f>
        <v>5</v>
      </c>
      <c r="BZ219">
        <f t="shared" si="120"/>
        <v>15</v>
      </c>
      <c r="CA219">
        <f t="shared" si="121"/>
        <v>52.949999999999996</v>
      </c>
    </row>
    <row r="220" spans="1:79" x14ac:dyDescent="0.2">
      <c r="A220">
        <v>1268</v>
      </c>
      <c r="B220" t="s">
        <v>2</v>
      </c>
      <c r="C220" t="s">
        <v>298</v>
      </c>
      <c r="D220" t="s">
        <v>215</v>
      </c>
      <c r="E220">
        <v>120</v>
      </c>
      <c r="F220" s="1">
        <v>44011</v>
      </c>
      <c r="G220" s="1">
        <v>44011</v>
      </c>
      <c r="H220">
        <v>89.1</v>
      </c>
      <c r="I220" t="s">
        <v>22</v>
      </c>
      <c r="J220" t="str">
        <f>VLOOKUP(E220,[1]Tabelle1!$B:$G,5,FALSE)</f>
        <v>K147N,AMP</v>
      </c>
      <c r="K220" t="s">
        <v>1838</v>
      </c>
      <c r="L220">
        <v>240.880620036724</v>
      </c>
      <c r="M220" t="s">
        <v>24</v>
      </c>
      <c r="N220">
        <v>1</v>
      </c>
      <c r="O220">
        <f>VLOOKUP(subset1!$D214,samples!$D$2:$R$870,4,FALSE)</f>
        <v>18</v>
      </c>
      <c r="P220" t="str">
        <f>VLOOKUP(subset1!$D214,samples!$D$2:$R$870,7,FALSE)</f>
        <v>B1,2,3</v>
      </c>
      <c r="Q220">
        <f t="shared" si="122"/>
        <v>0</v>
      </c>
      <c r="R220" t="s">
        <v>298</v>
      </c>
      <c r="S220">
        <f>VLOOKUP(subset1!$D214,samples!$D$2:$ZZ$870,16,FALSE)</f>
        <v>0</v>
      </c>
      <c r="T220" t="s">
        <v>297</v>
      </c>
      <c r="V220" s="1">
        <v>44280</v>
      </c>
      <c r="W220" t="s">
        <v>454</v>
      </c>
      <c r="X220">
        <v>533</v>
      </c>
      <c r="Y220">
        <v>4.5</v>
      </c>
      <c r="Z220">
        <f t="shared" si="123"/>
        <v>0.5</v>
      </c>
      <c r="AA220" t="s">
        <v>531</v>
      </c>
      <c r="AB220">
        <v>139</v>
      </c>
      <c r="AC220" s="17">
        <v>11426.09</v>
      </c>
      <c r="AD220">
        <v>272</v>
      </c>
      <c r="AE220">
        <v>928.68</v>
      </c>
      <c r="AF220">
        <v>379</v>
      </c>
      <c r="AG220">
        <v>56.54</v>
      </c>
      <c r="AI220" s="2">
        <v>50</v>
      </c>
      <c r="AJ220" s="46">
        <f t="shared" si="124"/>
        <v>12411.310000000001</v>
      </c>
      <c r="AK220" s="46">
        <f t="shared" si="125"/>
        <v>620.56550000000016</v>
      </c>
      <c r="AL220" s="26">
        <f t="shared" si="126"/>
        <v>137.90344444444449</v>
      </c>
      <c r="AM220">
        <v>532</v>
      </c>
      <c r="AN220" t="s">
        <v>505</v>
      </c>
      <c r="AO220" t="s">
        <v>479</v>
      </c>
      <c r="AP220" t="s">
        <v>504</v>
      </c>
      <c r="AR220" s="20">
        <f t="shared" si="127"/>
        <v>15</v>
      </c>
      <c r="AS220" s="20">
        <f t="shared" si="129"/>
        <v>1.2085750819212473</v>
      </c>
      <c r="AT220" s="20">
        <f t="shared" si="116"/>
        <v>48.791424918078754</v>
      </c>
      <c r="AU220">
        <v>14</v>
      </c>
      <c r="AV220" s="1">
        <v>44424</v>
      </c>
      <c r="AX220" s="21" t="s">
        <v>822</v>
      </c>
      <c r="AZ220">
        <v>4</v>
      </c>
      <c r="BA220" t="s">
        <v>454</v>
      </c>
      <c r="BB220">
        <v>14</v>
      </c>
      <c r="BC220" t="s">
        <v>1181</v>
      </c>
      <c r="BD220">
        <v>297</v>
      </c>
      <c r="BE220">
        <v>3.01</v>
      </c>
      <c r="BF220">
        <v>15.3</v>
      </c>
      <c r="BG220">
        <v>431</v>
      </c>
      <c r="BH220">
        <v>0.22</v>
      </c>
      <c r="BI220">
        <v>0.8</v>
      </c>
      <c r="BN220" s="39">
        <f t="shared" si="128"/>
        <v>0</v>
      </c>
      <c r="BO220">
        <v>20</v>
      </c>
      <c r="BP220">
        <f t="shared" si="117"/>
        <v>3.23</v>
      </c>
      <c r="BQ220">
        <f t="shared" si="118"/>
        <v>16.100000000000001</v>
      </c>
      <c r="BR220">
        <f t="shared" si="119"/>
        <v>64.599999999999994</v>
      </c>
      <c r="BS220">
        <v>532</v>
      </c>
      <c r="BT220" t="s">
        <v>505</v>
      </c>
      <c r="BY220">
        <f>_xlfn.IFNA(VLOOKUP(C220,'Sent to psoma'!B:I,7,FALSE),0)</f>
        <v>5</v>
      </c>
      <c r="BZ220">
        <f t="shared" si="120"/>
        <v>15</v>
      </c>
      <c r="CA220">
        <f t="shared" si="121"/>
        <v>48.45</v>
      </c>
    </row>
    <row r="221" spans="1:79" hidden="1" x14ac:dyDescent="0.2">
      <c r="C221" t="s">
        <v>828</v>
      </c>
      <c r="D221" t="s">
        <v>829</v>
      </c>
      <c r="J221" t="e">
        <f>VLOOKUP(E221,[1]Tabelle1!$B:$G,5,FALSE)</f>
        <v>#N/A</v>
      </c>
      <c r="V221" s="22">
        <v>43404</v>
      </c>
      <c r="W221" s="47" t="s">
        <v>551</v>
      </c>
      <c r="AA221" s="47" t="s">
        <v>830</v>
      </c>
      <c r="AB221" s="23">
        <v>157</v>
      </c>
      <c r="AC221" s="38">
        <v>33.880000000000003</v>
      </c>
      <c r="AI221" s="40">
        <v>50</v>
      </c>
      <c r="AJ221" s="38">
        <f>AC221</f>
        <v>33.880000000000003</v>
      </c>
      <c r="AK221" s="38">
        <f>AJ221*AI221</f>
        <v>1694.0000000000002</v>
      </c>
      <c r="AL221" s="38"/>
      <c r="AM221" s="40">
        <v>531</v>
      </c>
      <c r="AN221" s="40">
        <v>-20</v>
      </c>
      <c r="AO221" t="s">
        <v>562</v>
      </c>
      <c r="AP221" t="s">
        <v>563</v>
      </c>
      <c r="AR221" s="27">
        <v>34</v>
      </c>
      <c r="AS221" s="26">
        <f>AI221/AK221*AR221</f>
        <v>1.0035419126328216</v>
      </c>
      <c r="AT221" s="26">
        <f t="shared" si="116"/>
        <v>48.996458087367181</v>
      </c>
      <c r="AU221">
        <v>14</v>
      </c>
      <c r="AV221" s="1">
        <v>44424</v>
      </c>
      <c r="AX221" s="21" t="s">
        <v>823</v>
      </c>
      <c r="AZ221">
        <v>4</v>
      </c>
      <c r="BA221" t="s">
        <v>454</v>
      </c>
      <c r="BB221">
        <v>14</v>
      </c>
      <c r="BC221" t="s">
        <v>1181</v>
      </c>
      <c r="BD221">
        <v>288</v>
      </c>
      <c r="BE221">
        <v>5.37</v>
      </c>
      <c r="BF221">
        <v>28.2</v>
      </c>
      <c r="BG221">
        <v>477</v>
      </c>
      <c r="BH221">
        <v>0.44</v>
      </c>
      <c r="BI221">
        <v>1.4</v>
      </c>
      <c r="BN221" s="39">
        <f t="shared" si="128"/>
        <v>0</v>
      </c>
      <c r="BO221">
        <v>20</v>
      </c>
      <c r="BP221">
        <f t="shared" si="117"/>
        <v>5.8100000000000005</v>
      </c>
      <c r="BQ221">
        <f t="shared" si="118"/>
        <v>29.599999999999998</v>
      </c>
      <c r="BR221">
        <f t="shared" si="119"/>
        <v>116.20000000000002</v>
      </c>
      <c r="BS221">
        <v>532</v>
      </c>
      <c r="BT221" t="s">
        <v>505</v>
      </c>
      <c r="BY221">
        <f>_xlfn.IFNA(VLOOKUP(C221,'Sent to psoma'!B:I,7,FALSE),0)</f>
        <v>5</v>
      </c>
      <c r="BZ221">
        <f t="shared" si="120"/>
        <v>15</v>
      </c>
      <c r="CA221">
        <f t="shared" si="121"/>
        <v>87.15</v>
      </c>
    </row>
    <row r="222" spans="1:79" x14ac:dyDescent="0.2">
      <c r="A222">
        <v>1116</v>
      </c>
      <c r="B222" t="s">
        <v>11</v>
      </c>
      <c r="C222" t="s">
        <v>1839</v>
      </c>
      <c r="D222" t="s">
        <v>146</v>
      </c>
      <c r="E222">
        <v>97</v>
      </c>
      <c r="F222" s="1">
        <v>43734</v>
      </c>
      <c r="G222" s="1">
        <v>43635</v>
      </c>
      <c r="H222">
        <v>5.8</v>
      </c>
      <c r="I222" t="s">
        <v>22</v>
      </c>
      <c r="J222" t="str">
        <f>VLOOKUP(E222,[1]Tabelle1!$B:$G,5,FALSE)</f>
        <v>G12D</v>
      </c>
      <c r="K222" t="s">
        <v>1838</v>
      </c>
      <c r="L222">
        <v>616.88062003672303</v>
      </c>
      <c r="M222" t="s">
        <v>23</v>
      </c>
      <c r="N222">
        <v>5</v>
      </c>
      <c r="O222">
        <v>4</v>
      </c>
      <c r="P222" t="s">
        <v>1198</v>
      </c>
      <c r="Q222">
        <v>99</v>
      </c>
      <c r="R222" t="s">
        <v>767</v>
      </c>
      <c r="S222">
        <v>0</v>
      </c>
      <c r="T222" t="s">
        <v>297</v>
      </c>
      <c r="V222" s="1">
        <v>44270</v>
      </c>
      <c r="W222" t="s">
        <v>454</v>
      </c>
      <c r="X222">
        <v>533</v>
      </c>
      <c r="Y222">
        <v>4</v>
      </c>
      <c r="Z222">
        <v>0</v>
      </c>
      <c r="AA222" t="s">
        <v>524</v>
      </c>
      <c r="AB222" s="2">
        <v>136</v>
      </c>
      <c r="AC222" s="2">
        <v>10467.86</v>
      </c>
      <c r="AD222" s="2">
        <v>269</v>
      </c>
      <c r="AE222" s="2">
        <v>582.58000000000004</v>
      </c>
      <c r="AF222" s="2">
        <v>323</v>
      </c>
      <c r="AG222" s="2">
        <v>76.42</v>
      </c>
      <c r="AI222" s="2">
        <v>50</v>
      </c>
      <c r="AJ222" s="46">
        <v>11126.86</v>
      </c>
      <c r="AK222" s="46">
        <v>556.34299999999996</v>
      </c>
      <c r="AL222" s="26">
        <v>139.08574999999999</v>
      </c>
      <c r="AM222">
        <v>532</v>
      </c>
      <c r="AN222" t="s">
        <v>505</v>
      </c>
      <c r="AO222" t="s">
        <v>478</v>
      </c>
      <c r="AP222" t="s">
        <v>485</v>
      </c>
      <c r="AR222" s="20">
        <v>15</v>
      </c>
      <c r="AS222" s="20">
        <v>1.3480892183419222</v>
      </c>
      <c r="AT222" s="20">
        <v>48.651910781658074</v>
      </c>
      <c r="AV222" s="1">
        <v>44539</v>
      </c>
      <c r="AX222" t="s">
        <v>922</v>
      </c>
      <c r="AZ222">
        <v>4</v>
      </c>
      <c r="BA222" t="s">
        <v>1840</v>
      </c>
      <c r="BC222" s="65" t="s">
        <v>1841</v>
      </c>
      <c r="BD222">
        <v>303</v>
      </c>
      <c r="BE222">
        <v>10.76</v>
      </c>
      <c r="BF222">
        <v>53.8</v>
      </c>
      <c r="BN222" s="39"/>
      <c r="BO222">
        <v>20</v>
      </c>
      <c r="BP222">
        <f>BE222+BH222+BK222</f>
        <v>10.76</v>
      </c>
      <c r="BQ222">
        <f>BF222+BI222+BL222</f>
        <v>53.8</v>
      </c>
      <c r="BR222">
        <f>BO222*BP222</f>
        <v>215.2</v>
      </c>
      <c r="BS222">
        <v>532</v>
      </c>
      <c r="BT222" t="s">
        <v>505</v>
      </c>
      <c r="BU222" t="s">
        <v>1842</v>
      </c>
      <c r="BV222" t="s">
        <v>259</v>
      </c>
      <c r="BY222">
        <f>_xlfn.IFNA(VLOOKUP(C222,'Sent to psoma'!B:I,7,FALSE),0)</f>
        <v>0</v>
      </c>
      <c r="BZ222">
        <f t="shared" si="120"/>
        <v>20</v>
      </c>
      <c r="CA222">
        <f t="shared" si="121"/>
        <v>215.2</v>
      </c>
    </row>
    <row r="223" spans="1:79" x14ac:dyDescent="0.2">
      <c r="A223">
        <v>1137</v>
      </c>
      <c r="B223" t="s">
        <v>2</v>
      </c>
      <c r="C223" t="s">
        <v>1843</v>
      </c>
      <c r="D223" t="s">
        <v>147</v>
      </c>
      <c r="E223">
        <v>99</v>
      </c>
      <c r="F223" s="1">
        <v>43682</v>
      </c>
      <c r="G223" s="1">
        <v>43682</v>
      </c>
      <c r="H223">
        <v>26.4</v>
      </c>
      <c r="I223" t="s">
        <v>22</v>
      </c>
      <c r="J223" t="str">
        <f>VLOOKUP(E223,[1]Tabelle1!$B:$G,5,FALSE)</f>
        <v>G12D</v>
      </c>
      <c r="K223" t="s">
        <v>1838</v>
      </c>
      <c r="L223">
        <v>569.88062003672303</v>
      </c>
      <c r="M223" t="s">
        <v>24</v>
      </c>
      <c r="N223">
        <v>1</v>
      </c>
      <c r="O223">
        <v>9</v>
      </c>
      <c r="P223" t="s">
        <v>1186</v>
      </c>
      <c r="Q223">
        <v>0</v>
      </c>
      <c r="R223" t="s">
        <v>768</v>
      </c>
      <c r="S223">
        <v>0</v>
      </c>
      <c r="T223" t="s">
        <v>297</v>
      </c>
      <c r="V223" s="1">
        <v>44270</v>
      </c>
      <c r="W223" t="s">
        <v>454</v>
      </c>
      <c r="X223">
        <v>533</v>
      </c>
      <c r="Y223">
        <v>4</v>
      </c>
      <c r="Z223">
        <v>0</v>
      </c>
      <c r="AA223" t="s">
        <v>524</v>
      </c>
      <c r="AB223" s="2">
        <v>140</v>
      </c>
      <c r="AC223" s="2">
        <v>12050</v>
      </c>
      <c r="AD223" s="2">
        <v>275</v>
      </c>
      <c r="AE223" s="2">
        <v>2535.3200000000002</v>
      </c>
      <c r="AF223" s="2">
        <v>379</v>
      </c>
      <c r="AG223" s="2">
        <v>316.68</v>
      </c>
      <c r="AI223" s="2">
        <v>50</v>
      </c>
      <c r="AJ223" s="46">
        <v>14902</v>
      </c>
      <c r="AK223" s="46">
        <v>745.1</v>
      </c>
      <c r="AL223" s="26">
        <v>186.27500000000001</v>
      </c>
      <c r="AM223">
        <v>532</v>
      </c>
      <c r="AN223" t="s">
        <v>505</v>
      </c>
      <c r="AO223" t="s">
        <v>478</v>
      </c>
      <c r="AP223" t="s">
        <v>486</v>
      </c>
      <c r="AR223" s="20">
        <v>15</v>
      </c>
      <c r="AS223" s="20">
        <v>1.006576298483425</v>
      </c>
      <c r="AT223" s="20">
        <v>48.993423701516576</v>
      </c>
      <c r="AV223" s="1">
        <v>44539</v>
      </c>
      <c r="AX223" t="s">
        <v>923</v>
      </c>
      <c r="AZ223">
        <v>4</v>
      </c>
      <c r="BA223" t="s">
        <v>1840</v>
      </c>
      <c r="BC223" s="65" t="s">
        <v>1841</v>
      </c>
      <c r="BD223">
        <v>300</v>
      </c>
      <c r="BE223">
        <v>12.74</v>
      </c>
      <c r="BF223">
        <v>64.3</v>
      </c>
      <c r="BG223">
        <v>442</v>
      </c>
      <c r="BH223">
        <v>0.62</v>
      </c>
      <c r="BI223">
        <v>2.1</v>
      </c>
      <c r="BN223" s="39"/>
      <c r="BO223">
        <v>20</v>
      </c>
      <c r="BP223">
        <f t="shared" ref="BP223:BQ229" si="130">BE223+BH223+BK223</f>
        <v>13.36</v>
      </c>
      <c r="BQ223">
        <f t="shared" si="130"/>
        <v>66.399999999999991</v>
      </c>
      <c r="BR223">
        <f t="shared" ref="BR223:BR229" si="131">BO223*BP223</f>
        <v>267.2</v>
      </c>
      <c r="BS223">
        <v>532</v>
      </c>
      <c r="BT223" t="s">
        <v>505</v>
      </c>
      <c r="BU223" t="s">
        <v>1842</v>
      </c>
      <c r="BV223" t="s">
        <v>260</v>
      </c>
      <c r="BY223">
        <f>_xlfn.IFNA(VLOOKUP(C223,'Sent to psoma'!B:I,7,FALSE),0)</f>
        <v>0</v>
      </c>
      <c r="BZ223">
        <f t="shared" si="120"/>
        <v>20</v>
      </c>
      <c r="CA223">
        <f t="shared" si="121"/>
        <v>267.2</v>
      </c>
    </row>
    <row r="224" spans="1:79" x14ac:dyDescent="0.2">
      <c r="A224">
        <v>1151</v>
      </c>
      <c r="B224" t="s">
        <v>2</v>
      </c>
      <c r="C224" t="s">
        <v>1844</v>
      </c>
      <c r="D224" t="s">
        <v>148</v>
      </c>
      <c r="E224">
        <v>102</v>
      </c>
      <c r="F224" s="1">
        <v>43705</v>
      </c>
      <c r="G224" s="1">
        <v>43705</v>
      </c>
      <c r="H224">
        <v>0.34</v>
      </c>
      <c r="I224" t="s">
        <v>6</v>
      </c>
      <c r="J224" t="str">
        <f>VLOOKUP(E224,[1]Tabelle1!$B:$G,5,FALSE)</f>
        <v>G12D</v>
      </c>
      <c r="K224" t="s">
        <v>1838</v>
      </c>
      <c r="L224">
        <v>546.88062003672303</v>
      </c>
      <c r="M224" t="s">
        <v>25</v>
      </c>
      <c r="N224">
        <v>3</v>
      </c>
      <c r="O224">
        <v>16</v>
      </c>
      <c r="P224" t="s">
        <v>1199</v>
      </c>
      <c r="Q224">
        <v>0</v>
      </c>
      <c r="R224" t="s">
        <v>769</v>
      </c>
      <c r="S224">
        <v>0</v>
      </c>
      <c r="T224" t="s">
        <v>297</v>
      </c>
      <c r="V224" s="1">
        <v>44270</v>
      </c>
      <c r="W224" t="s">
        <v>454</v>
      </c>
      <c r="X224">
        <v>533</v>
      </c>
      <c r="Y224">
        <v>3.5</v>
      </c>
      <c r="Z224">
        <v>0.5</v>
      </c>
      <c r="AA224" t="s">
        <v>524</v>
      </c>
      <c r="AB224" s="2">
        <v>148</v>
      </c>
      <c r="AC224" s="2">
        <v>3333.93</v>
      </c>
      <c r="AD224" s="2">
        <v>276</v>
      </c>
      <c r="AE224" s="2">
        <v>141.86000000000001</v>
      </c>
      <c r="AF224" s="2">
        <v>377</v>
      </c>
      <c r="AG224" s="2">
        <v>39.74</v>
      </c>
      <c r="AI224" s="2">
        <v>50</v>
      </c>
      <c r="AJ224" s="46">
        <v>3515.5299999999997</v>
      </c>
      <c r="AK224" s="46">
        <v>175.7765</v>
      </c>
      <c r="AL224" s="26">
        <v>50.221857142857139</v>
      </c>
      <c r="AM224">
        <v>532</v>
      </c>
      <c r="AN224" t="s">
        <v>505</v>
      </c>
      <c r="AO224" t="s">
        <v>478</v>
      </c>
      <c r="AP224" t="s">
        <v>487</v>
      </c>
      <c r="AR224" s="20">
        <v>15</v>
      </c>
      <c r="AS224" s="20">
        <v>4.2667819645970875</v>
      </c>
      <c r="AT224" s="20">
        <v>45.733218035402913</v>
      </c>
      <c r="AV224" s="1">
        <v>44539</v>
      </c>
      <c r="AX224" t="s">
        <v>924</v>
      </c>
      <c r="AZ224">
        <v>4</v>
      </c>
      <c r="BA224" t="s">
        <v>1840</v>
      </c>
      <c r="BC224" s="65" t="s">
        <v>1841</v>
      </c>
      <c r="BD224">
        <v>302</v>
      </c>
      <c r="BE224">
        <v>6.04</v>
      </c>
      <c r="BF224">
        <v>30.4</v>
      </c>
      <c r="BG224">
        <v>452</v>
      </c>
      <c r="BH224">
        <v>0.34</v>
      </c>
      <c r="BI224">
        <v>1.1000000000000001</v>
      </c>
      <c r="BN224" s="39"/>
      <c r="BO224">
        <v>20</v>
      </c>
      <c r="BP224">
        <f t="shared" si="130"/>
        <v>6.38</v>
      </c>
      <c r="BQ224">
        <f t="shared" si="130"/>
        <v>31.5</v>
      </c>
      <c r="BR224">
        <f t="shared" si="131"/>
        <v>127.6</v>
      </c>
      <c r="BS224">
        <v>532</v>
      </c>
      <c r="BT224" t="s">
        <v>505</v>
      </c>
      <c r="BU224" t="s">
        <v>1842</v>
      </c>
      <c r="BV224" t="s">
        <v>261</v>
      </c>
      <c r="BY224">
        <f>_xlfn.IFNA(VLOOKUP(C224,'Sent to psoma'!B:I,7,FALSE),0)</f>
        <v>0</v>
      </c>
      <c r="BZ224">
        <f t="shared" si="120"/>
        <v>20</v>
      </c>
      <c r="CA224">
        <f t="shared" si="121"/>
        <v>127.6</v>
      </c>
    </row>
    <row r="225" spans="1:79" x14ac:dyDescent="0.2">
      <c r="A225">
        <v>1151</v>
      </c>
      <c r="B225" t="s">
        <v>8</v>
      </c>
      <c r="C225" t="s">
        <v>1845</v>
      </c>
      <c r="D225" t="s">
        <v>149</v>
      </c>
      <c r="E225">
        <v>102</v>
      </c>
      <c r="F225" s="1">
        <v>43735</v>
      </c>
      <c r="G225" s="1">
        <v>43705</v>
      </c>
      <c r="H225">
        <v>0.34</v>
      </c>
      <c r="I225" t="s">
        <v>6</v>
      </c>
      <c r="J225" t="str">
        <f>VLOOKUP(E225,[1]Tabelle1!$B:$G,5,FALSE)</f>
        <v>G12D</v>
      </c>
      <c r="K225" t="s">
        <v>1838</v>
      </c>
      <c r="L225">
        <v>546.88062003672303</v>
      </c>
      <c r="M225" t="s">
        <v>25</v>
      </c>
      <c r="N225">
        <v>3</v>
      </c>
      <c r="O225">
        <v>16</v>
      </c>
      <c r="P225" t="s">
        <v>1186</v>
      </c>
      <c r="Q225">
        <v>30</v>
      </c>
      <c r="R225" t="s">
        <v>770</v>
      </c>
      <c r="S225">
        <v>0</v>
      </c>
      <c r="T225" t="s">
        <v>297</v>
      </c>
      <c r="V225" s="1">
        <v>44270</v>
      </c>
      <c r="W225" t="s">
        <v>454</v>
      </c>
      <c r="X225">
        <v>533</v>
      </c>
      <c r="Y225">
        <v>5.5</v>
      </c>
      <c r="Z225">
        <v>0.5</v>
      </c>
      <c r="AA225" t="s">
        <v>524</v>
      </c>
      <c r="AB225" s="2">
        <v>152</v>
      </c>
      <c r="AC225" s="2">
        <v>4019.96</v>
      </c>
      <c r="AD225" s="2">
        <v>285</v>
      </c>
      <c r="AE225" s="2">
        <v>351.84</v>
      </c>
      <c r="AF225" s="2">
        <v>422</v>
      </c>
      <c r="AG225" s="2">
        <v>88.09</v>
      </c>
      <c r="AI225" s="2">
        <v>50</v>
      </c>
      <c r="AJ225" s="46">
        <v>4459.8900000000003</v>
      </c>
      <c r="AK225" s="46">
        <v>222.99450000000002</v>
      </c>
      <c r="AL225" s="26">
        <v>40.544454545454549</v>
      </c>
      <c r="AM225">
        <v>532</v>
      </c>
      <c r="AN225" t="s">
        <v>505</v>
      </c>
      <c r="AO225" t="s">
        <v>478</v>
      </c>
      <c r="AP225" t="s">
        <v>488</v>
      </c>
      <c r="AR225" s="20">
        <v>15</v>
      </c>
      <c r="AS225" s="20">
        <v>3.363311651184222</v>
      </c>
      <c r="AT225" s="20">
        <v>46.636688348815781</v>
      </c>
      <c r="AV225" s="1">
        <v>44539</v>
      </c>
      <c r="AX225" t="s">
        <v>925</v>
      </c>
      <c r="AZ225">
        <v>4</v>
      </c>
      <c r="BA225" t="s">
        <v>1840</v>
      </c>
      <c r="BC225" s="65" t="s">
        <v>1841</v>
      </c>
      <c r="BD225">
        <v>305</v>
      </c>
      <c r="BE225">
        <v>18.600000000000001</v>
      </c>
      <c r="BF225">
        <v>92.4</v>
      </c>
      <c r="BG225">
        <v>449</v>
      </c>
      <c r="BH225">
        <v>1.08</v>
      </c>
      <c r="BI225">
        <v>3.7</v>
      </c>
      <c r="BN225" s="39"/>
      <c r="BO225">
        <v>20</v>
      </c>
      <c r="BP225">
        <f t="shared" si="130"/>
        <v>19.68</v>
      </c>
      <c r="BQ225">
        <f t="shared" si="130"/>
        <v>96.100000000000009</v>
      </c>
      <c r="BR225">
        <f t="shared" si="131"/>
        <v>393.6</v>
      </c>
      <c r="BS225">
        <v>532</v>
      </c>
      <c r="BT225" t="s">
        <v>505</v>
      </c>
      <c r="BU225" t="s">
        <v>1842</v>
      </c>
      <c r="BV225" t="s">
        <v>262</v>
      </c>
      <c r="BY225">
        <f>_xlfn.IFNA(VLOOKUP(C225,'Sent to psoma'!B:I,7,FALSE),0)</f>
        <v>0</v>
      </c>
      <c r="BZ225">
        <f t="shared" si="120"/>
        <v>20</v>
      </c>
      <c r="CA225">
        <f t="shared" si="121"/>
        <v>393.6</v>
      </c>
    </row>
    <row r="226" spans="1:79" x14ac:dyDescent="0.2">
      <c r="A226">
        <v>1151</v>
      </c>
      <c r="B226" t="s">
        <v>9</v>
      </c>
      <c r="C226" t="s">
        <v>1846</v>
      </c>
      <c r="D226" t="s">
        <v>150</v>
      </c>
      <c r="E226">
        <v>102</v>
      </c>
      <c r="F226" s="1">
        <v>43742</v>
      </c>
      <c r="G226" s="1">
        <v>43705</v>
      </c>
      <c r="H226">
        <v>0.34</v>
      </c>
      <c r="I226" t="s">
        <v>6</v>
      </c>
      <c r="J226" t="str">
        <f>VLOOKUP(E226,[1]Tabelle1!$B:$G,5,FALSE)</f>
        <v>G12D</v>
      </c>
      <c r="K226" t="s">
        <v>1838</v>
      </c>
      <c r="L226">
        <v>546.88062003672303</v>
      </c>
      <c r="M226" t="s">
        <v>25</v>
      </c>
      <c r="N226">
        <v>3</v>
      </c>
      <c r="O226">
        <v>18</v>
      </c>
      <c r="P226" t="s">
        <v>1847</v>
      </c>
      <c r="Q226">
        <v>37</v>
      </c>
      <c r="R226" t="s">
        <v>771</v>
      </c>
      <c r="S226">
        <v>0</v>
      </c>
      <c r="T226" t="s">
        <v>297</v>
      </c>
      <c r="V226" s="1">
        <v>44270</v>
      </c>
      <c r="W226" t="s">
        <v>454</v>
      </c>
      <c r="X226">
        <v>533</v>
      </c>
      <c r="Y226">
        <v>4</v>
      </c>
      <c r="Z226">
        <v>0</v>
      </c>
      <c r="AA226" t="s">
        <v>524</v>
      </c>
      <c r="AB226" s="2">
        <v>146</v>
      </c>
      <c r="AC226" s="2">
        <v>4459.96</v>
      </c>
      <c r="AD226" s="2">
        <v>275</v>
      </c>
      <c r="AE226" s="2">
        <v>316.24</v>
      </c>
      <c r="AF226" s="2">
        <v>398</v>
      </c>
      <c r="AG226" s="2">
        <v>70.12</v>
      </c>
      <c r="AI226" s="2">
        <v>50</v>
      </c>
      <c r="AJ226" s="46">
        <v>4846.32</v>
      </c>
      <c r="AK226" s="46">
        <v>242.316</v>
      </c>
      <c r="AL226" s="26">
        <v>60.579000000000001</v>
      </c>
      <c r="AM226">
        <v>532</v>
      </c>
      <c r="AN226" t="s">
        <v>505</v>
      </c>
      <c r="AO226" t="s">
        <v>478</v>
      </c>
      <c r="AP226" t="s">
        <v>489</v>
      </c>
      <c r="AR226" s="20">
        <v>15</v>
      </c>
      <c r="AS226" s="20">
        <v>3.0951319764274747</v>
      </c>
      <c r="AT226" s="20">
        <v>46.904868023572526</v>
      </c>
      <c r="AV226" s="1">
        <v>44539</v>
      </c>
      <c r="AX226" t="s">
        <v>548</v>
      </c>
      <c r="AZ226">
        <v>4</v>
      </c>
      <c r="BA226" t="s">
        <v>1840</v>
      </c>
      <c r="BC226" s="65" t="s">
        <v>1841</v>
      </c>
      <c r="BD226">
        <v>304</v>
      </c>
      <c r="BE226">
        <v>7.35</v>
      </c>
      <c r="BF226">
        <v>36.6</v>
      </c>
      <c r="BG226">
        <v>477</v>
      </c>
      <c r="BH226">
        <v>0.62</v>
      </c>
      <c r="BI226">
        <v>2</v>
      </c>
      <c r="BN226" s="39"/>
      <c r="BO226">
        <v>20</v>
      </c>
      <c r="BP226">
        <f t="shared" si="130"/>
        <v>7.97</v>
      </c>
      <c r="BQ226">
        <f t="shared" si="130"/>
        <v>38.6</v>
      </c>
      <c r="BR226">
        <f t="shared" si="131"/>
        <v>159.4</v>
      </c>
      <c r="BS226">
        <v>532</v>
      </c>
      <c r="BT226" t="s">
        <v>505</v>
      </c>
      <c r="BU226" t="s">
        <v>1842</v>
      </c>
      <c r="BV226" t="s">
        <v>485</v>
      </c>
      <c r="BY226">
        <f>_xlfn.IFNA(VLOOKUP(C226,'Sent to psoma'!B:I,7,FALSE),0)</f>
        <v>0</v>
      </c>
      <c r="BZ226">
        <f t="shared" si="120"/>
        <v>20</v>
      </c>
      <c r="CA226">
        <f t="shared" si="121"/>
        <v>159.4</v>
      </c>
    </row>
    <row r="227" spans="1:79" x14ac:dyDescent="0.2">
      <c r="A227">
        <v>1152</v>
      </c>
      <c r="B227" t="s">
        <v>2</v>
      </c>
      <c r="C227" t="s">
        <v>1848</v>
      </c>
      <c r="D227" t="s">
        <v>151</v>
      </c>
      <c r="E227">
        <v>103</v>
      </c>
      <c r="F227" s="1">
        <v>43705</v>
      </c>
      <c r="G227" s="1">
        <v>43705</v>
      </c>
      <c r="H227">
        <v>12.5</v>
      </c>
      <c r="I227" t="s">
        <v>22</v>
      </c>
      <c r="J227" t="str">
        <f>VLOOKUP(E227,[1]Tabelle1!$B:$G,5,FALSE)</f>
        <v>G12D</v>
      </c>
      <c r="K227" t="s">
        <v>1838</v>
      </c>
      <c r="L227">
        <v>546.88062003672303</v>
      </c>
      <c r="M227" t="s">
        <v>23</v>
      </c>
      <c r="N227">
        <v>8</v>
      </c>
      <c r="O227">
        <v>20</v>
      </c>
      <c r="P227" t="s">
        <v>1200</v>
      </c>
      <c r="Q227">
        <v>0</v>
      </c>
      <c r="R227" t="s">
        <v>378</v>
      </c>
      <c r="S227">
        <v>0</v>
      </c>
      <c r="T227" t="s">
        <v>297</v>
      </c>
      <c r="V227" s="1">
        <v>44270</v>
      </c>
      <c r="W227" t="s">
        <v>454</v>
      </c>
      <c r="X227">
        <v>533</v>
      </c>
      <c r="Y227">
        <v>4.5</v>
      </c>
      <c r="Z227">
        <v>0.5</v>
      </c>
      <c r="AA227" t="s">
        <v>525</v>
      </c>
      <c r="AB227">
        <v>160</v>
      </c>
      <c r="AC227" s="17">
        <v>2939.35</v>
      </c>
      <c r="AD227">
        <v>303</v>
      </c>
      <c r="AE227">
        <v>182.49</v>
      </c>
      <c r="AF227">
        <v>552</v>
      </c>
      <c r="AG227">
        <v>42.1</v>
      </c>
      <c r="AI227" s="2">
        <v>50</v>
      </c>
      <c r="AJ227" s="46">
        <v>3163.94</v>
      </c>
      <c r="AK227" s="46">
        <v>158.197</v>
      </c>
      <c r="AL227" s="26">
        <v>35.154888888888891</v>
      </c>
      <c r="AM227">
        <v>532</v>
      </c>
      <c r="AN227" t="s">
        <v>505</v>
      </c>
      <c r="AO227" t="s">
        <v>478</v>
      </c>
      <c r="AP227" t="s">
        <v>490</v>
      </c>
      <c r="AR227" s="20">
        <v>15</v>
      </c>
      <c r="AS227" s="20">
        <v>4.7409242905996951</v>
      </c>
      <c r="AT227" s="20">
        <v>45.259075709400307</v>
      </c>
      <c r="AV227" s="1">
        <v>44539</v>
      </c>
      <c r="AX227" t="s">
        <v>533</v>
      </c>
      <c r="AZ227">
        <v>4</v>
      </c>
      <c r="BA227" t="s">
        <v>1840</v>
      </c>
      <c r="BC227" s="65" t="s">
        <v>1841</v>
      </c>
      <c r="BD227">
        <v>309</v>
      </c>
      <c r="BE227">
        <v>3.81</v>
      </c>
      <c r="BF227">
        <v>18.7</v>
      </c>
      <c r="BN227" s="39"/>
      <c r="BO227">
        <v>20</v>
      </c>
      <c r="BP227">
        <f t="shared" si="130"/>
        <v>3.81</v>
      </c>
      <c r="BQ227">
        <f t="shared" si="130"/>
        <v>18.7</v>
      </c>
      <c r="BR227">
        <f t="shared" si="131"/>
        <v>76.2</v>
      </c>
      <c r="BS227">
        <v>532</v>
      </c>
      <c r="BT227" t="s">
        <v>505</v>
      </c>
      <c r="BU227" t="s">
        <v>1842</v>
      </c>
      <c r="BV227" t="s">
        <v>486</v>
      </c>
      <c r="BY227">
        <f>_xlfn.IFNA(VLOOKUP(C227,'Sent to psoma'!B:I,7,FALSE),0)</f>
        <v>0</v>
      </c>
      <c r="BZ227">
        <f t="shared" si="120"/>
        <v>20</v>
      </c>
      <c r="CA227">
        <f t="shared" si="121"/>
        <v>76.2</v>
      </c>
    </row>
    <row r="228" spans="1:79" x14ac:dyDescent="0.2">
      <c r="A228">
        <v>1152</v>
      </c>
      <c r="B228" t="s">
        <v>8</v>
      </c>
      <c r="C228" t="s">
        <v>1849</v>
      </c>
      <c r="D228" t="s">
        <v>152</v>
      </c>
      <c r="E228">
        <v>103</v>
      </c>
      <c r="F228" s="1">
        <v>43724</v>
      </c>
      <c r="G228" s="1">
        <v>43705</v>
      </c>
      <c r="H228">
        <v>12.5</v>
      </c>
      <c r="I228" t="s">
        <v>22</v>
      </c>
      <c r="J228" t="str">
        <f>VLOOKUP(E228,[1]Tabelle1!$B:$G,5,FALSE)</f>
        <v>G12D</v>
      </c>
      <c r="K228" t="s">
        <v>1838</v>
      </c>
      <c r="L228">
        <v>546.88062003672303</v>
      </c>
      <c r="M228" t="s">
        <v>23</v>
      </c>
      <c r="N228">
        <v>8</v>
      </c>
      <c r="O228">
        <v>18</v>
      </c>
      <c r="P228" t="s">
        <v>1183</v>
      </c>
      <c r="Q228">
        <v>19</v>
      </c>
      <c r="R228" t="s">
        <v>371</v>
      </c>
      <c r="S228">
        <v>0</v>
      </c>
      <c r="T228" t="s">
        <v>297</v>
      </c>
      <c r="V228" s="1">
        <v>44270</v>
      </c>
      <c r="W228" t="s">
        <v>454</v>
      </c>
      <c r="X228">
        <v>533</v>
      </c>
      <c r="Y228">
        <v>4</v>
      </c>
      <c r="Z228">
        <v>0</v>
      </c>
      <c r="AA228" t="s">
        <v>524</v>
      </c>
      <c r="AB228" s="2">
        <v>141</v>
      </c>
      <c r="AC228" s="2">
        <v>6354.55</v>
      </c>
      <c r="AD228" s="2">
        <v>312</v>
      </c>
      <c r="AE228" s="2">
        <v>731.53</v>
      </c>
      <c r="AF228" s="2">
        <v>417</v>
      </c>
      <c r="AG228" s="2">
        <v>281.67</v>
      </c>
      <c r="AH228" t="s">
        <v>508</v>
      </c>
      <c r="AI228" s="2">
        <v>50</v>
      </c>
      <c r="AJ228" s="46">
        <v>7367.75</v>
      </c>
      <c r="AK228" s="46">
        <v>368.38749999999999</v>
      </c>
      <c r="AL228" s="26">
        <v>92.096874999999997</v>
      </c>
      <c r="AM228">
        <v>532</v>
      </c>
      <c r="AN228" t="s">
        <v>505</v>
      </c>
      <c r="AO228" t="s">
        <v>478</v>
      </c>
      <c r="AP228" t="s">
        <v>491</v>
      </c>
      <c r="AR228" s="20">
        <v>15</v>
      </c>
      <c r="AS228" s="20">
        <v>2.0358996980082118</v>
      </c>
      <c r="AT228" s="20">
        <v>47.964100301991792</v>
      </c>
      <c r="AV228" s="1">
        <v>44539</v>
      </c>
      <c r="AX228" t="s">
        <v>534</v>
      </c>
      <c r="AZ228">
        <v>4</v>
      </c>
      <c r="BA228" t="s">
        <v>1840</v>
      </c>
      <c r="BC228" s="65" t="s">
        <v>1841</v>
      </c>
      <c r="BD228">
        <v>308</v>
      </c>
      <c r="BE228">
        <v>4.0599999999999996</v>
      </c>
      <c r="BF228">
        <v>20</v>
      </c>
      <c r="BN228" s="39"/>
      <c r="BO228">
        <v>20</v>
      </c>
      <c r="BP228">
        <f t="shared" si="130"/>
        <v>4.0599999999999996</v>
      </c>
      <c r="BQ228">
        <f t="shared" si="130"/>
        <v>20</v>
      </c>
      <c r="BR228">
        <f t="shared" si="131"/>
        <v>81.199999999999989</v>
      </c>
      <c r="BS228">
        <v>532</v>
      </c>
      <c r="BT228" t="s">
        <v>505</v>
      </c>
      <c r="BU228" t="s">
        <v>1842</v>
      </c>
      <c r="BV228" t="s">
        <v>487</v>
      </c>
      <c r="BY228">
        <f>_xlfn.IFNA(VLOOKUP(C228,'Sent to psoma'!B:I,7,FALSE),0)</f>
        <v>0</v>
      </c>
      <c r="BZ228">
        <f t="shared" si="120"/>
        <v>20</v>
      </c>
      <c r="CA228">
        <f t="shared" si="121"/>
        <v>81.199999999999989</v>
      </c>
    </row>
    <row r="229" spans="1:79" hidden="1" x14ac:dyDescent="0.2">
      <c r="C229" t="s">
        <v>1850</v>
      </c>
      <c r="AB229"/>
      <c r="AC229"/>
      <c r="AD229"/>
      <c r="AE229"/>
      <c r="AF229"/>
      <c r="AG229"/>
      <c r="AI229"/>
      <c r="AJ229"/>
      <c r="AK229"/>
      <c r="AL229"/>
      <c r="AR229" s="20">
        <v>34</v>
      </c>
      <c r="AS229" s="20">
        <v>1</v>
      </c>
      <c r="AT229" s="20">
        <v>49</v>
      </c>
      <c r="AV229" s="1">
        <v>44539</v>
      </c>
      <c r="AX229" t="s">
        <v>817</v>
      </c>
      <c r="AZ229">
        <v>4</v>
      </c>
      <c r="BA229" t="s">
        <v>1840</v>
      </c>
      <c r="BC229" s="65" t="s">
        <v>1841</v>
      </c>
      <c r="BD229">
        <v>292</v>
      </c>
      <c r="BE229">
        <v>9.01</v>
      </c>
      <c r="BF229">
        <v>46.7</v>
      </c>
      <c r="BO229">
        <v>20</v>
      </c>
      <c r="BP229">
        <f t="shared" si="130"/>
        <v>9.01</v>
      </c>
      <c r="BQ229">
        <f t="shared" si="130"/>
        <v>46.7</v>
      </c>
      <c r="BR229">
        <f t="shared" si="131"/>
        <v>180.2</v>
      </c>
      <c r="BS229">
        <v>532</v>
      </c>
      <c r="BT229" t="s">
        <v>505</v>
      </c>
      <c r="BU229" t="s">
        <v>1842</v>
      </c>
      <c r="BV229" t="s">
        <v>488</v>
      </c>
      <c r="BY229">
        <f>_xlfn.IFNA(VLOOKUP(C229,'Sent to psoma'!B:I,7,FALSE),0)</f>
        <v>0</v>
      </c>
      <c r="BZ229">
        <f t="shared" si="120"/>
        <v>20</v>
      </c>
      <c r="CA229">
        <f t="shared" si="121"/>
        <v>180.2</v>
      </c>
    </row>
    <row r="230" spans="1:79" x14ac:dyDescent="0.2">
      <c r="F230" s="1"/>
      <c r="G230" s="1"/>
      <c r="AX230" s="21"/>
    </row>
    <row r="231" spans="1:79" x14ac:dyDescent="0.2">
      <c r="F231" s="1"/>
      <c r="G231" s="1"/>
      <c r="AX231" s="21"/>
    </row>
    <row r="232" spans="1:79" x14ac:dyDescent="0.2">
      <c r="F232" s="1"/>
      <c r="G232" s="1"/>
      <c r="AX232" s="21"/>
    </row>
    <row r="233" spans="1:79" x14ac:dyDescent="0.2">
      <c r="F233" s="1"/>
      <c r="G233" s="1"/>
      <c r="AX233" s="21"/>
    </row>
    <row r="234" spans="1:79" x14ac:dyDescent="0.2">
      <c r="F234" s="1"/>
      <c r="G234" s="1"/>
      <c r="AX234" s="21"/>
    </row>
    <row r="235" spans="1:79" x14ac:dyDescent="0.2">
      <c r="F235" s="1"/>
      <c r="G235" s="1"/>
      <c r="AX235" s="21"/>
    </row>
    <row r="236" spans="1:79" x14ac:dyDescent="0.2">
      <c r="F236" s="1"/>
      <c r="G236" s="1"/>
      <c r="AX236" s="21"/>
    </row>
    <row r="237" spans="1:79" x14ac:dyDescent="0.2">
      <c r="F237" s="1"/>
      <c r="G237" s="1"/>
      <c r="AX237" s="21"/>
    </row>
    <row r="238" spans="1:79" x14ac:dyDescent="0.2">
      <c r="F238" s="1"/>
      <c r="G238" s="1"/>
      <c r="AX238" s="21"/>
    </row>
    <row r="239" spans="1:79" x14ac:dyDescent="0.2">
      <c r="F239" s="1"/>
      <c r="G239" s="1"/>
      <c r="AX239" s="21"/>
    </row>
    <row r="240" spans="1:79" x14ac:dyDescent="0.2">
      <c r="F240" s="1"/>
      <c r="G240" s="1"/>
      <c r="AX240" s="21"/>
    </row>
    <row r="241" spans="5:50" x14ac:dyDescent="0.2">
      <c r="F241" s="1"/>
      <c r="G241" s="1"/>
      <c r="V241" s="1"/>
      <c r="AX241" s="21"/>
    </row>
    <row r="242" spans="5:50" x14ac:dyDescent="0.2">
      <c r="F242" s="1"/>
      <c r="G242" s="1"/>
      <c r="V242" s="1"/>
      <c r="AX242" s="21"/>
    </row>
    <row r="243" spans="5:50" x14ac:dyDescent="0.2">
      <c r="F243" s="1"/>
      <c r="G243" s="1"/>
      <c r="V243" s="1"/>
      <c r="AX243" s="21"/>
    </row>
    <row r="244" spans="5:50" x14ac:dyDescent="0.2">
      <c r="E244" s="36"/>
      <c r="F244" s="41"/>
      <c r="G244" s="1"/>
      <c r="V244" s="1"/>
      <c r="AX244" s="21"/>
    </row>
    <row r="245" spans="5:50" x14ac:dyDescent="0.2">
      <c r="F245" s="1"/>
      <c r="G245" s="1"/>
      <c r="V245" s="1"/>
      <c r="AX245" s="21"/>
    </row>
    <row r="246" spans="5:50" x14ac:dyDescent="0.2">
      <c r="F246" s="1"/>
      <c r="G246" s="1"/>
      <c r="V246" s="1"/>
      <c r="AX246" s="21"/>
    </row>
    <row r="247" spans="5:50" x14ac:dyDescent="0.2">
      <c r="F247" s="1"/>
      <c r="G247" s="1"/>
      <c r="V247" s="1"/>
      <c r="AX247" s="21"/>
    </row>
    <row r="248" spans="5:50" x14ac:dyDescent="0.2">
      <c r="E248" s="36"/>
      <c r="F248" s="41"/>
      <c r="G248" s="1"/>
      <c r="V248" s="1"/>
      <c r="AX248" s="21"/>
    </row>
    <row r="249" spans="5:50" x14ac:dyDescent="0.2">
      <c r="F249" s="1"/>
      <c r="G249" s="1"/>
      <c r="V249" s="1"/>
      <c r="AX249" s="21"/>
    </row>
    <row r="250" spans="5:50" x14ac:dyDescent="0.2">
      <c r="F250" s="1"/>
      <c r="G250" s="1"/>
      <c r="AX250" s="21"/>
    </row>
    <row r="251" spans="5:50" x14ac:dyDescent="0.2">
      <c r="E251" s="36"/>
      <c r="F251" s="41"/>
      <c r="G251" s="1"/>
      <c r="AX251" s="21"/>
    </row>
    <row r="252" spans="5:50" x14ac:dyDescent="0.2">
      <c r="E252" s="36"/>
      <c r="F252" s="41"/>
      <c r="G252" s="1"/>
      <c r="AX252" s="21"/>
    </row>
    <row r="253" spans="5:50" x14ac:dyDescent="0.2">
      <c r="F253" s="1"/>
      <c r="G253" s="1"/>
      <c r="AX253" s="21"/>
    </row>
    <row r="254" spans="5:50" x14ac:dyDescent="0.2">
      <c r="F254" s="1"/>
      <c r="G254" s="1"/>
      <c r="AX254" s="21"/>
    </row>
    <row r="255" spans="5:50" x14ac:dyDescent="0.2">
      <c r="E255" s="36"/>
      <c r="F255" s="41"/>
      <c r="G255" s="1"/>
      <c r="AX255" s="21"/>
    </row>
    <row r="256" spans="5:50" x14ac:dyDescent="0.2">
      <c r="E256" s="36"/>
      <c r="F256" s="41"/>
      <c r="G256" s="1"/>
      <c r="AX256" s="21"/>
    </row>
    <row r="257" spans="5:50" x14ac:dyDescent="0.2">
      <c r="E257" s="36"/>
      <c r="F257" s="41"/>
      <c r="G257" s="1"/>
      <c r="AX257" s="21"/>
    </row>
    <row r="258" spans="5:50" x14ac:dyDescent="0.2">
      <c r="F258" s="1"/>
      <c r="G258" s="1"/>
      <c r="AX258" s="21"/>
    </row>
    <row r="259" spans="5:50" x14ac:dyDescent="0.2">
      <c r="F259" s="1"/>
      <c r="G259" s="1"/>
      <c r="AX259" s="21"/>
    </row>
    <row r="260" spans="5:50" x14ac:dyDescent="0.2">
      <c r="E260" s="36"/>
      <c r="F260" s="41"/>
      <c r="G260" s="1"/>
      <c r="AX260" s="21"/>
    </row>
    <row r="261" spans="5:50" x14ac:dyDescent="0.2">
      <c r="E261" s="36"/>
      <c r="F261" s="41"/>
      <c r="G261" s="1"/>
      <c r="AX261" s="21"/>
    </row>
    <row r="262" spans="5:50" x14ac:dyDescent="0.2">
      <c r="F262" s="1"/>
      <c r="G262" s="1"/>
      <c r="AX262" s="21"/>
    </row>
    <row r="263" spans="5:50" x14ac:dyDescent="0.2">
      <c r="F263" s="1"/>
      <c r="G263" s="1"/>
      <c r="AX263" s="21"/>
    </row>
    <row r="264" spans="5:50" x14ac:dyDescent="0.2">
      <c r="F264" s="1"/>
      <c r="G264" s="1"/>
      <c r="AX264" s="21"/>
    </row>
    <row r="265" spans="5:50" x14ac:dyDescent="0.2">
      <c r="E265" s="34"/>
      <c r="F265" s="41"/>
      <c r="G265" s="1"/>
      <c r="AX265" s="21"/>
    </row>
    <row r="266" spans="5:50" x14ac:dyDescent="0.2">
      <c r="E266" s="34"/>
      <c r="F266" s="41"/>
      <c r="G266" s="1"/>
      <c r="AX266" s="21"/>
    </row>
    <row r="267" spans="5:50" x14ac:dyDescent="0.2">
      <c r="AX267" s="21"/>
    </row>
    <row r="268" spans="5:50" x14ac:dyDescent="0.2">
      <c r="AX268" s="21"/>
    </row>
    <row r="269" spans="5:50" x14ac:dyDescent="0.2">
      <c r="AX269" s="21"/>
    </row>
    <row r="270" spans="5:50" x14ac:dyDescent="0.2">
      <c r="AX270" s="21"/>
    </row>
    <row r="271" spans="5:50" x14ac:dyDescent="0.2">
      <c r="AX271" s="21"/>
    </row>
    <row r="272" spans="5:50" x14ac:dyDescent="0.2">
      <c r="AX272" s="21"/>
    </row>
    <row r="273" spans="50:50" x14ac:dyDescent="0.2">
      <c r="AX273" s="21"/>
    </row>
    <row r="274" spans="50:50" x14ac:dyDescent="0.2">
      <c r="AX274" s="21"/>
    </row>
    <row r="275" spans="50:50" x14ac:dyDescent="0.2">
      <c r="AX275" s="21"/>
    </row>
    <row r="276" spans="50:50" x14ac:dyDescent="0.2">
      <c r="AX276" s="21"/>
    </row>
    <row r="277" spans="50:50" x14ac:dyDescent="0.2">
      <c r="AX277" s="21"/>
    </row>
    <row r="278" spans="50:50" x14ac:dyDescent="0.2">
      <c r="AX278" s="21"/>
    </row>
    <row r="279" spans="50:50" x14ac:dyDescent="0.2">
      <c r="AX279" s="21"/>
    </row>
    <row r="280" spans="50:50" x14ac:dyDescent="0.2">
      <c r="AX280" s="21"/>
    </row>
    <row r="281" spans="50:50" x14ac:dyDescent="0.2">
      <c r="AX281" s="21"/>
    </row>
    <row r="282" spans="50:50" x14ac:dyDescent="0.2">
      <c r="AX282" s="21"/>
    </row>
    <row r="283" spans="50:50" x14ac:dyDescent="0.2">
      <c r="AX283" s="21"/>
    </row>
    <row r="284" spans="50:50" x14ac:dyDescent="0.2">
      <c r="AX284" s="21"/>
    </row>
    <row r="285" spans="50:50" x14ac:dyDescent="0.2">
      <c r="AX285" s="21"/>
    </row>
    <row r="286" spans="50:50" x14ac:dyDescent="0.2">
      <c r="AX286" s="21"/>
    </row>
    <row r="287" spans="50:50" x14ac:dyDescent="0.2">
      <c r="AX287" s="21"/>
    </row>
    <row r="288" spans="50:50" x14ac:dyDescent="0.2">
      <c r="AX288" s="21"/>
    </row>
    <row r="289" spans="50:50" x14ac:dyDescent="0.2">
      <c r="AX289" s="21"/>
    </row>
    <row r="290" spans="50:50" x14ac:dyDescent="0.2">
      <c r="AX290" s="21"/>
    </row>
    <row r="291" spans="50:50" x14ac:dyDescent="0.2">
      <c r="AX291" s="21"/>
    </row>
    <row r="292" spans="50:50" x14ac:dyDescent="0.2">
      <c r="AX292" s="21"/>
    </row>
    <row r="293" spans="50:50" x14ac:dyDescent="0.2">
      <c r="AX293" s="21"/>
    </row>
    <row r="294" spans="50:50" x14ac:dyDescent="0.2">
      <c r="AX294" s="21"/>
    </row>
    <row r="295" spans="50:50" x14ac:dyDescent="0.2">
      <c r="AX295" s="21"/>
    </row>
    <row r="296" spans="50:50" x14ac:dyDescent="0.2">
      <c r="AX296" s="21"/>
    </row>
    <row r="297" spans="50:50" x14ac:dyDescent="0.2">
      <c r="AX297" s="21"/>
    </row>
    <row r="298" spans="50:50" x14ac:dyDescent="0.2">
      <c r="AX298" s="21"/>
    </row>
    <row r="299" spans="50:50" x14ac:dyDescent="0.2">
      <c r="AX299" s="21"/>
    </row>
    <row r="300" spans="50:50" x14ac:dyDescent="0.2">
      <c r="AX300" s="21"/>
    </row>
    <row r="301" spans="50:50" x14ac:dyDescent="0.2">
      <c r="AX301" s="21"/>
    </row>
    <row r="302" spans="50:50" x14ac:dyDescent="0.2">
      <c r="AX302" s="21"/>
    </row>
    <row r="303" spans="50:50" x14ac:dyDescent="0.2">
      <c r="AX303" s="21"/>
    </row>
    <row r="304" spans="50:50" x14ac:dyDescent="0.2">
      <c r="AX304" s="21"/>
    </row>
    <row r="305" spans="50:50" x14ac:dyDescent="0.2">
      <c r="AX305" s="21"/>
    </row>
    <row r="306" spans="50:50" x14ac:dyDescent="0.2">
      <c r="AX306" s="21"/>
    </row>
    <row r="307" spans="50:50" x14ac:dyDescent="0.2">
      <c r="AX307" s="21"/>
    </row>
    <row r="308" spans="50:50" x14ac:dyDescent="0.2">
      <c r="AX308" s="21"/>
    </row>
    <row r="309" spans="50:50" x14ac:dyDescent="0.2">
      <c r="AX309" s="21"/>
    </row>
    <row r="310" spans="50:50" x14ac:dyDescent="0.2">
      <c r="AX310" s="21"/>
    </row>
    <row r="311" spans="50:50" x14ac:dyDescent="0.2">
      <c r="AX311" s="21"/>
    </row>
    <row r="312" spans="50:50" x14ac:dyDescent="0.2">
      <c r="AX312" s="21"/>
    </row>
    <row r="313" spans="50:50" x14ac:dyDescent="0.2">
      <c r="AX313" s="21"/>
    </row>
    <row r="314" spans="50:50" x14ac:dyDescent="0.2">
      <c r="AX314" s="21"/>
    </row>
    <row r="315" spans="50:50" x14ac:dyDescent="0.2">
      <c r="AX315" s="21"/>
    </row>
    <row r="316" spans="50:50" x14ac:dyDescent="0.2">
      <c r="AX316" s="21"/>
    </row>
    <row r="317" spans="50:50" x14ac:dyDescent="0.2">
      <c r="AX317" s="21"/>
    </row>
    <row r="318" spans="50:50" x14ac:dyDescent="0.2">
      <c r="AX318" s="21"/>
    </row>
    <row r="319" spans="50:50" x14ac:dyDescent="0.2">
      <c r="AX319" s="21"/>
    </row>
    <row r="320" spans="50:50" x14ac:dyDescent="0.2">
      <c r="AX320" s="21"/>
    </row>
    <row r="321" spans="50:50" x14ac:dyDescent="0.2">
      <c r="AX321" s="21"/>
    </row>
    <row r="322" spans="50:50" x14ac:dyDescent="0.2">
      <c r="AX322" s="21"/>
    </row>
    <row r="323" spans="50:50" x14ac:dyDescent="0.2">
      <c r="AX323" s="21"/>
    </row>
    <row r="324" spans="50:50" x14ac:dyDescent="0.2">
      <c r="AX324" s="21"/>
    </row>
    <row r="325" spans="50:50" x14ac:dyDescent="0.2">
      <c r="AX325" s="21"/>
    </row>
    <row r="326" spans="50:50" x14ac:dyDescent="0.2">
      <c r="AX326" s="21"/>
    </row>
    <row r="327" spans="50:50" x14ac:dyDescent="0.2">
      <c r="AX327" s="21"/>
    </row>
    <row r="328" spans="50:50" x14ac:dyDescent="0.2">
      <c r="AX328" s="21"/>
    </row>
    <row r="329" spans="50:50" x14ac:dyDescent="0.2">
      <c r="AX329" s="21"/>
    </row>
    <row r="330" spans="50:50" x14ac:dyDescent="0.2">
      <c r="AX330" s="21"/>
    </row>
    <row r="331" spans="50:50" x14ac:dyDescent="0.2">
      <c r="AX331" s="21"/>
    </row>
    <row r="332" spans="50:50" x14ac:dyDescent="0.2">
      <c r="AX332" s="21"/>
    </row>
    <row r="333" spans="50:50" x14ac:dyDescent="0.2">
      <c r="AX333" s="21"/>
    </row>
    <row r="334" spans="50:50" x14ac:dyDescent="0.2">
      <c r="AX334" s="21"/>
    </row>
    <row r="335" spans="50:50" x14ac:dyDescent="0.2">
      <c r="AX335" s="21"/>
    </row>
    <row r="336" spans="50:50" x14ac:dyDescent="0.2">
      <c r="AX336" s="21"/>
    </row>
    <row r="337" spans="50:50" x14ac:dyDescent="0.2">
      <c r="AX337" s="21"/>
    </row>
    <row r="338" spans="50:50" x14ac:dyDescent="0.2">
      <c r="AX338" s="21"/>
    </row>
    <row r="339" spans="50:50" x14ac:dyDescent="0.2">
      <c r="AX339" s="21"/>
    </row>
    <row r="340" spans="50:50" x14ac:dyDescent="0.2">
      <c r="AX340" s="21"/>
    </row>
    <row r="341" spans="50:50" x14ac:dyDescent="0.2">
      <c r="AX341" s="21"/>
    </row>
    <row r="342" spans="50:50" x14ac:dyDescent="0.2">
      <c r="AX342" s="21"/>
    </row>
    <row r="343" spans="50:50" x14ac:dyDescent="0.2">
      <c r="AX343" s="21"/>
    </row>
    <row r="344" spans="50:50" x14ac:dyDescent="0.2">
      <c r="AX344" s="21"/>
    </row>
    <row r="345" spans="50:50" x14ac:dyDescent="0.2">
      <c r="AX345" s="21"/>
    </row>
    <row r="346" spans="50:50" x14ac:dyDescent="0.2">
      <c r="AX346" s="21"/>
    </row>
    <row r="347" spans="50:50" x14ac:dyDescent="0.2">
      <c r="AX347" s="21"/>
    </row>
    <row r="348" spans="50:50" x14ac:dyDescent="0.2">
      <c r="AX348" s="21"/>
    </row>
    <row r="349" spans="50:50" x14ac:dyDescent="0.2">
      <c r="AX349" s="21"/>
    </row>
    <row r="350" spans="50:50" x14ac:dyDescent="0.2">
      <c r="AX350" s="21"/>
    </row>
    <row r="351" spans="50:50" x14ac:dyDescent="0.2">
      <c r="AX351" s="21"/>
    </row>
    <row r="352" spans="50:50" x14ac:dyDescent="0.2">
      <c r="AX352" s="21"/>
    </row>
    <row r="353" spans="50:50" x14ac:dyDescent="0.2">
      <c r="AX353" s="21"/>
    </row>
    <row r="354" spans="50:50" x14ac:dyDescent="0.2">
      <c r="AX354" s="21"/>
    </row>
    <row r="355" spans="50:50" x14ac:dyDescent="0.2">
      <c r="AX355" s="21"/>
    </row>
    <row r="356" spans="50:50" x14ac:dyDescent="0.2">
      <c r="AX356" s="21"/>
    </row>
    <row r="357" spans="50:50" x14ac:dyDescent="0.2">
      <c r="AX357" s="21"/>
    </row>
    <row r="358" spans="50:50" x14ac:dyDescent="0.2">
      <c r="AX358" s="21"/>
    </row>
    <row r="359" spans="50:50" x14ac:dyDescent="0.2">
      <c r="AX359" s="21"/>
    </row>
    <row r="360" spans="50:50" x14ac:dyDescent="0.2">
      <c r="AX360" s="21"/>
    </row>
    <row r="361" spans="50:50" x14ac:dyDescent="0.2">
      <c r="AX361" s="21"/>
    </row>
    <row r="362" spans="50:50" x14ac:dyDescent="0.2">
      <c r="AX362" s="21"/>
    </row>
    <row r="363" spans="50:50" x14ac:dyDescent="0.2">
      <c r="AX363" s="21"/>
    </row>
    <row r="364" spans="50:50" x14ac:dyDescent="0.2">
      <c r="AX364" s="21"/>
    </row>
    <row r="365" spans="50:50" x14ac:dyDescent="0.2">
      <c r="AX365" s="21"/>
    </row>
    <row r="366" spans="50:50" x14ac:dyDescent="0.2">
      <c r="AX366" s="21"/>
    </row>
    <row r="367" spans="50:50" x14ac:dyDescent="0.2">
      <c r="AX367" s="21"/>
    </row>
    <row r="368" spans="50:50" x14ac:dyDescent="0.2">
      <c r="AX368" s="21"/>
    </row>
    <row r="369" spans="50:50" x14ac:dyDescent="0.2">
      <c r="AX369" s="21"/>
    </row>
    <row r="370" spans="50:50" x14ac:dyDescent="0.2">
      <c r="AX370" s="21"/>
    </row>
    <row r="371" spans="50:50" x14ac:dyDescent="0.2">
      <c r="AX371" s="21"/>
    </row>
    <row r="372" spans="50:50" x14ac:dyDescent="0.2">
      <c r="AX372" s="21"/>
    </row>
    <row r="373" spans="50:50" x14ac:dyDescent="0.2">
      <c r="AX373" s="21"/>
    </row>
    <row r="374" spans="50:50" x14ac:dyDescent="0.2">
      <c r="AX374" s="21"/>
    </row>
    <row r="375" spans="50:50" x14ac:dyDescent="0.2">
      <c r="AX375" s="21"/>
    </row>
    <row r="376" spans="50:50" x14ac:dyDescent="0.2">
      <c r="AX376" s="21"/>
    </row>
    <row r="377" spans="50:50" x14ac:dyDescent="0.2">
      <c r="AX377" s="21"/>
    </row>
    <row r="378" spans="50:50" x14ac:dyDescent="0.2">
      <c r="AX378" s="21"/>
    </row>
    <row r="379" spans="50:50" x14ac:dyDescent="0.2">
      <c r="AX379" s="21"/>
    </row>
    <row r="380" spans="50:50" x14ac:dyDescent="0.2">
      <c r="AX380" s="21"/>
    </row>
    <row r="381" spans="50:50" x14ac:dyDescent="0.2">
      <c r="AX381" s="21"/>
    </row>
    <row r="382" spans="50:50" x14ac:dyDescent="0.2">
      <c r="AX382" s="21"/>
    </row>
    <row r="383" spans="50:50" x14ac:dyDescent="0.2">
      <c r="AX383" s="21"/>
    </row>
    <row r="384" spans="50:50" x14ac:dyDescent="0.2">
      <c r="AX384" s="21"/>
    </row>
    <row r="385" spans="50:50" x14ac:dyDescent="0.2">
      <c r="AX385" s="21"/>
    </row>
  </sheetData>
  <autoFilter ref="A1:CA229" xr:uid="{00000000-0001-0000-0200-000000000000}">
    <filterColumn colId="10">
      <customFilters>
        <customFilter operator="notEqual" val=" "/>
      </customFilters>
    </filterColumn>
  </autoFilter>
  <phoneticPr fontId="21" type="noConversion"/>
  <conditionalFormatting sqref="Q2:Q45 Q214:Q221 Q47:Q212 Q230:Q2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2:Q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C222:BC229" r:id="rId1" display="PDF" xr:uid="{AE519815-6138-4EB9-8628-49BC22E08853}"/>
  </hyperlinks>
  <pageMargins left="0.7" right="0.7" top="0.75" bottom="0.75" header="0.3" footer="0.3"/>
  <pageSetup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22"/>
  <sheetViews>
    <sheetView topLeftCell="C1" workbookViewId="0">
      <selection activeCell="N19" sqref="N19:O21"/>
    </sheetView>
  </sheetViews>
  <sheetFormatPr baseColWidth="10" defaultColWidth="10.1640625" defaultRowHeight="16" x14ac:dyDescent="0.2"/>
  <cols>
    <col min="1" max="1" width="10.1640625" style="19"/>
    <col min="2" max="2" width="25" style="19" bestFit="1" customWidth="1"/>
    <col min="3" max="16384" width="10.1640625" style="19"/>
  </cols>
  <sheetData>
    <row r="2" spans="2:15" x14ac:dyDescent="0.2">
      <c r="B2" s="19" t="s">
        <v>461</v>
      </c>
      <c r="H2" s="19" t="s">
        <v>461</v>
      </c>
      <c r="M2" s="19" t="s">
        <v>461</v>
      </c>
    </row>
    <row r="3" spans="2:15" x14ac:dyDescent="0.2">
      <c r="B3" s="19" t="s">
        <v>462</v>
      </c>
      <c r="C3">
        <f>K18</f>
        <v>104.8</v>
      </c>
      <c r="H3" s="19" t="s">
        <v>462</v>
      </c>
      <c r="I3" s="19">
        <f>C3</f>
        <v>104.8</v>
      </c>
      <c r="M3" s="19" t="s">
        <v>462</v>
      </c>
      <c r="N3" s="19">
        <f>C3</f>
        <v>104.8</v>
      </c>
    </row>
    <row r="4" spans="2:15" x14ac:dyDescent="0.2">
      <c r="B4" s="19" t="s">
        <v>463</v>
      </c>
      <c r="C4">
        <f>K19</f>
        <v>182.4</v>
      </c>
      <c r="H4" s="19" t="s">
        <v>463</v>
      </c>
      <c r="I4">
        <f>K20</f>
        <v>17.899999999999999</v>
      </c>
      <c r="M4" s="19" t="s">
        <v>463</v>
      </c>
      <c r="N4">
        <f>K21</f>
        <v>12.7</v>
      </c>
    </row>
    <row r="5" spans="2:15" x14ac:dyDescent="0.2">
      <c r="B5" s="19" t="s">
        <v>464</v>
      </c>
      <c r="C5">
        <f>J19</f>
        <v>1138.1400000000001</v>
      </c>
      <c r="D5" s="19">
        <f>C5/C4</f>
        <v>6.2398026315789474</v>
      </c>
      <c r="H5" s="19" t="s">
        <v>464</v>
      </c>
      <c r="I5">
        <f>J20</f>
        <v>109.53</v>
      </c>
      <c r="J5" s="19">
        <f>I5/I4</f>
        <v>6.1189944134078216</v>
      </c>
      <c r="M5" s="19" t="s">
        <v>464</v>
      </c>
      <c r="N5">
        <f>J21</f>
        <v>49.6</v>
      </c>
      <c r="O5" s="19">
        <f>N5/N4</f>
        <v>3.9055118110236222</v>
      </c>
    </row>
    <row r="7" spans="2:15" x14ac:dyDescent="0.2">
      <c r="B7" s="19" t="s">
        <v>465</v>
      </c>
      <c r="H7" s="19" t="s">
        <v>465</v>
      </c>
      <c r="M7" s="19" t="s">
        <v>465</v>
      </c>
    </row>
    <row r="8" spans="2:15" x14ac:dyDescent="0.2">
      <c r="B8" s="19" t="s">
        <v>462</v>
      </c>
      <c r="C8">
        <f>M18</f>
        <v>101.5</v>
      </c>
      <c r="H8" s="19" t="s">
        <v>462</v>
      </c>
      <c r="I8">
        <f>M18</f>
        <v>101.5</v>
      </c>
      <c r="M8" s="19" t="s">
        <v>462</v>
      </c>
      <c r="N8">
        <f>M18</f>
        <v>101.5</v>
      </c>
    </row>
    <row r="9" spans="2:15" x14ac:dyDescent="0.2">
      <c r="B9" s="19" t="s">
        <v>463</v>
      </c>
      <c r="C9">
        <f>M19</f>
        <v>137.4</v>
      </c>
      <c r="D9" s="19">
        <f>C9/C4</f>
        <v>0.75328947368421051</v>
      </c>
      <c r="H9" s="19" t="s">
        <v>463</v>
      </c>
      <c r="I9">
        <f>M20</f>
        <v>10.4</v>
      </c>
      <c r="J9" s="19">
        <f>I9/I4</f>
        <v>0.58100558659217882</v>
      </c>
      <c r="M9" s="19" t="s">
        <v>463</v>
      </c>
      <c r="N9" s="20">
        <f>M21</f>
        <v>2.7</v>
      </c>
      <c r="O9" s="19">
        <f>N9/N4</f>
        <v>0.21259842519685043</v>
      </c>
    </row>
    <row r="10" spans="2:15" x14ac:dyDescent="0.2">
      <c r="B10" s="19" t="s">
        <v>464</v>
      </c>
      <c r="C10" s="19">
        <f>C5*C12*D9</f>
        <v>830.35220878113694</v>
      </c>
      <c r="H10" s="19" t="s">
        <v>464</v>
      </c>
      <c r="I10" s="19">
        <f>I5*I12*J9</f>
        <v>61.63368800375283</v>
      </c>
      <c r="M10" s="19" t="s">
        <v>464</v>
      </c>
      <c r="N10" s="19">
        <f>N5*N12*O9</f>
        <v>10.212838853158624</v>
      </c>
    </row>
    <row r="12" spans="2:15" x14ac:dyDescent="0.2">
      <c r="B12" s="19" t="s">
        <v>466</v>
      </c>
      <c r="C12" s="19">
        <f>C8/C3</f>
        <v>0.96851145038167941</v>
      </c>
      <c r="H12" s="19" t="s">
        <v>466</v>
      </c>
      <c r="I12" s="19">
        <f>I8/I3</f>
        <v>0.96851145038167941</v>
      </c>
      <c r="M12" s="19" t="s">
        <v>466</v>
      </c>
      <c r="N12" s="19">
        <f>N8/N3</f>
        <v>0.96851145038167941</v>
      </c>
    </row>
    <row r="16" spans="2:15" x14ac:dyDescent="0.2">
      <c r="J16" s="19" t="s">
        <v>514</v>
      </c>
      <c r="M16" s="19" t="s">
        <v>515</v>
      </c>
    </row>
    <row r="17" spans="7:16" x14ac:dyDescent="0.2">
      <c r="G17" s="19" t="s">
        <v>467</v>
      </c>
      <c r="J17" t="s">
        <v>513</v>
      </c>
      <c r="K17" t="s">
        <v>467</v>
      </c>
      <c r="M17" s="19" t="s">
        <v>467</v>
      </c>
      <c r="N17" s="19" t="s">
        <v>517</v>
      </c>
    </row>
    <row r="18" spans="7:16" x14ac:dyDescent="0.2">
      <c r="G18" s="19">
        <v>167.6</v>
      </c>
      <c r="J18">
        <v>125</v>
      </c>
      <c r="K18">
        <v>104.8</v>
      </c>
      <c r="M18">
        <v>101.5</v>
      </c>
      <c r="N18">
        <v>35</v>
      </c>
    </row>
    <row r="19" spans="7:16" x14ac:dyDescent="0.2">
      <c r="G19" s="19">
        <v>401.8</v>
      </c>
      <c r="J19" s="17">
        <v>1138.1400000000001</v>
      </c>
      <c r="K19">
        <v>182.4</v>
      </c>
      <c r="M19">
        <v>137.4</v>
      </c>
      <c r="N19">
        <v>144</v>
      </c>
      <c r="O19" s="19">
        <f>C10</f>
        <v>830.35220878113694</v>
      </c>
      <c r="P19" s="19">
        <f>O19*6</f>
        <v>4982.1132526868214</v>
      </c>
    </row>
    <row r="20" spans="7:16" x14ac:dyDescent="0.2">
      <c r="G20" s="19">
        <v>64.599999999999994</v>
      </c>
      <c r="J20">
        <v>109.53</v>
      </c>
      <c r="K20">
        <v>17.899999999999999</v>
      </c>
      <c r="M20">
        <v>10.4</v>
      </c>
      <c r="N20">
        <v>283</v>
      </c>
      <c r="O20" s="19">
        <f>I10</f>
        <v>61.63368800375283</v>
      </c>
      <c r="P20" s="19">
        <f>O20*6</f>
        <v>369.80212802251697</v>
      </c>
    </row>
    <row r="21" spans="7:16" x14ac:dyDescent="0.2">
      <c r="G21" s="19">
        <v>55.8</v>
      </c>
      <c r="J21">
        <v>49.6</v>
      </c>
      <c r="K21">
        <v>12.7</v>
      </c>
      <c r="M21">
        <v>2.7</v>
      </c>
      <c r="N21">
        <v>401</v>
      </c>
      <c r="O21" s="19">
        <f>N10</f>
        <v>10.212838853158624</v>
      </c>
      <c r="P21" s="19">
        <f>O21*6</f>
        <v>61.277033118951749</v>
      </c>
    </row>
    <row r="22" spans="7:16" x14ac:dyDescent="0.2">
      <c r="K22"/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75"/>
  <sheetViews>
    <sheetView topLeftCell="B1" workbookViewId="0">
      <selection activeCell="O27" sqref="O27:Z28"/>
    </sheetView>
  </sheetViews>
  <sheetFormatPr baseColWidth="10" defaultColWidth="8.83203125" defaultRowHeight="15" x14ac:dyDescent="0.2"/>
  <cols>
    <col min="7" max="7" width="9.6640625" bestFit="1" customWidth="1"/>
    <col min="10" max="10" width="13.1640625" bestFit="1" customWidth="1"/>
    <col min="11" max="11" width="13.1640625" customWidth="1"/>
    <col min="12" max="12" width="10.1640625" bestFit="1" customWidth="1"/>
  </cols>
  <sheetData>
    <row r="1" spans="1:37" ht="26" x14ac:dyDescent="0.2">
      <c r="A1" s="15" t="s">
        <v>455</v>
      </c>
      <c r="B1" s="16" t="s">
        <v>459</v>
      </c>
      <c r="C1" s="16" t="s">
        <v>456</v>
      </c>
      <c r="D1" s="16" t="s">
        <v>457</v>
      </c>
      <c r="E1" s="16" t="s">
        <v>458</v>
      </c>
    </row>
    <row r="2" spans="1:37" ht="16" thickBot="1" x14ac:dyDescent="0.25">
      <c r="A2">
        <v>4.5</v>
      </c>
      <c r="B2">
        <f>ROUNDUP(A2,0)-A2</f>
        <v>0.5</v>
      </c>
      <c r="C2">
        <f>ROUNDUP(A2,0)*100</f>
        <v>500</v>
      </c>
      <c r="D2">
        <f>ROUNDUP(A2,0)*0.8</f>
        <v>4</v>
      </c>
      <c r="E2">
        <f>ROUNDUP(A2,0)*1.8</f>
        <v>9</v>
      </c>
      <c r="G2" s="13"/>
      <c r="H2" s="14"/>
      <c r="I2" s="14"/>
      <c r="J2" s="14"/>
      <c r="K2" s="18"/>
    </row>
    <row r="3" spans="1:37" x14ac:dyDescent="0.2">
      <c r="A3">
        <v>4.5</v>
      </c>
      <c r="B3">
        <f t="shared" ref="B3:B17" si="0">ROUNDUP(A3,0)-A3</f>
        <v>0.5</v>
      </c>
      <c r="C3">
        <f t="shared" ref="C3:C17" si="1">ROUNDUP(A3,0)*100</f>
        <v>500</v>
      </c>
      <c r="D3">
        <f t="shared" ref="D3:D17" si="2">ROUNDUP(A3,0)*0.8</f>
        <v>4</v>
      </c>
      <c r="E3">
        <f t="shared" ref="E3:E17" si="3">ROUNDUP(A3,0)*1.8</f>
        <v>9</v>
      </c>
      <c r="J3" t="s">
        <v>633</v>
      </c>
      <c r="K3" s="1" t="s">
        <v>460</v>
      </c>
      <c r="L3">
        <v>50621</v>
      </c>
      <c r="M3" t="str">
        <f>_xlfn.TEXTJOIN(" 0",TRUE,K3,L3)</f>
        <v>cfDNA 050621</v>
      </c>
    </row>
    <row r="4" spans="1:37" x14ac:dyDescent="0.2">
      <c r="A4">
        <v>4</v>
      </c>
      <c r="B4">
        <f t="shared" si="0"/>
        <v>0</v>
      </c>
      <c r="C4">
        <f t="shared" si="1"/>
        <v>400</v>
      </c>
      <c r="D4">
        <f t="shared" si="2"/>
        <v>3.2</v>
      </c>
      <c r="E4">
        <f t="shared" si="3"/>
        <v>7.2</v>
      </c>
      <c r="J4" t="s">
        <v>634</v>
      </c>
      <c r="K4" s="1" t="s">
        <v>460</v>
      </c>
      <c r="L4">
        <v>50621</v>
      </c>
      <c r="M4" t="str">
        <f>_xlfn.TEXTJOIN(" 0",TRUE,K4,L4)</f>
        <v>cfDNA 050621</v>
      </c>
    </row>
    <row r="5" spans="1:37" x14ac:dyDescent="0.2">
      <c r="A5">
        <v>2.5</v>
      </c>
      <c r="B5">
        <f t="shared" si="0"/>
        <v>0.5</v>
      </c>
      <c r="C5">
        <f t="shared" si="1"/>
        <v>300</v>
      </c>
      <c r="D5">
        <f t="shared" si="2"/>
        <v>2.4000000000000004</v>
      </c>
      <c r="E5">
        <f t="shared" si="3"/>
        <v>5.4</v>
      </c>
      <c r="J5" t="s">
        <v>635</v>
      </c>
      <c r="K5" s="1" t="s">
        <v>460</v>
      </c>
      <c r="L5">
        <v>50621</v>
      </c>
      <c r="M5" t="str">
        <f>_xlfn.TEXTJOIN(" 0",TRUE,K5,L5)</f>
        <v>cfDNA 050621</v>
      </c>
    </row>
    <row r="6" spans="1:37" x14ac:dyDescent="0.2">
      <c r="A6">
        <v>4.5</v>
      </c>
      <c r="B6">
        <f t="shared" si="0"/>
        <v>0.5</v>
      </c>
      <c r="C6">
        <f t="shared" si="1"/>
        <v>500</v>
      </c>
      <c r="D6">
        <f t="shared" si="2"/>
        <v>4</v>
      </c>
      <c r="E6">
        <f t="shared" si="3"/>
        <v>9</v>
      </c>
      <c r="J6" t="s">
        <v>636</v>
      </c>
      <c r="K6" s="1" t="s">
        <v>460</v>
      </c>
      <c r="L6">
        <v>50621</v>
      </c>
      <c r="M6" t="str">
        <f>_xlfn.TEXTJOIN(" 0",TRUE,K6,L6)</f>
        <v>cfDNA 050621</v>
      </c>
    </row>
    <row r="7" spans="1:37" x14ac:dyDescent="0.2">
      <c r="A7">
        <v>3.5</v>
      </c>
      <c r="B7">
        <f t="shared" si="0"/>
        <v>0.5</v>
      </c>
      <c r="C7">
        <f t="shared" si="1"/>
        <v>400</v>
      </c>
      <c r="D7">
        <f t="shared" si="2"/>
        <v>3.2</v>
      </c>
      <c r="E7">
        <f t="shared" si="3"/>
        <v>7.2</v>
      </c>
      <c r="J7" t="s">
        <v>637</v>
      </c>
      <c r="K7" s="1" t="s">
        <v>460</v>
      </c>
      <c r="L7">
        <v>50621</v>
      </c>
      <c r="M7" t="str">
        <f>_xlfn.TEXTJOIN(" 0",TRUE,K7,L7)</f>
        <v>cfDNA 050621</v>
      </c>
    </row>
    <row r="8" spans="1:37" x14ac:dyDescent="0.2">
      <c r="A8">
        <v>3.5</v>
      </c>
      <c r="B8">
        <f t="shared" si="0"/>
        <v>0.5</v>
      </c>
      <c r="C8">
        <f t="shared" si="1"/>
        <v>400</v>
      </c>
      <c r="D8">
        <f t="shared" si="2"/>
        <v>3.2</v>
      </c>
      <c r="E8">
        <f t="shared" si="3"/>
        <v>7.2</v>
      </c>
      <c r="J8" t="s">
        <v>638</v>
      </c>
      <c r="K8" s="1" t="s">
        <v>460</v>
      </c>
      <c r="L8">
        <v>50621</v>
      </c>
      <c r="M8" t="str">
        <f t="shared" ref="M8:M20" si="4">_xlfn.TEXTJOIN(" 0",TRUE,K8,L8)</f>
        <v>cfDNA 050621</v>
      </c>
      <c r="O8" s="1" t="s">
        <v>929</v>
      </c>
      <c r="P8" s="1" t="s">
        <v>930</v>
      </c>
      <c r="Q8" s="1" t="s">
        <v>931</v>
      </c>
      <c r="R8" s="1" t="s">
        <v>932</v>
      </c>
      <c r="S8" s="1" t="s">
        <v>933</v>
      </c>
      <c r="T8" s="1" t="s">
        <v>934</v>
      </c>
      <c r="U8" s="1" t="s">
        <v>935</v>
      </c>
      <c r="V8" s="1" t="s">
        <v>936</v>
      </c>
      <c r="W8" s="1" t="s">
        <v>937</v>
      </c>
      <c r="X8" s="1" t="s">
        <v>938</v>
      </c>
      <c r="Y8" s="1" t="s">
        <v>939</v>
      </c>
      <c r="Z8" s="1" t="s">
        <v>940</v>
      </c>
      <c r="AA8" s="1" t="s">
        <v>941</v>
      </c>
      <c r="AB8" s="1" t="s">
        <v>942</v>
      </c>
      <c r="AC8" s="1" t="s">
        <v>943</v>
      </c>
      <c r="AD8" s="1" t="s">
        <v>944</v>
      </c>
      <c r="AE8" t="s">
        <v>649</v>
      </c>
      <c r="AF8" t="s">
        <v>650</v>
      </c>
      <c r="AG8" t="s">
        <v>651</v>
      </c>
      <c r="AH8" t="s">
        <v>652</v>
      </c>
      <c r="AI8" t="s">
        <v>653</v>
      </c>
      <c r="AJ8" t="s">
        <v>654</v>
      </c>
      <c r="AK8" t="s">
        <v>655</v>
      </c>
    </row>
    <row r="9" spans="1:37" x14ac:dyDescent="0.2">
      <c r="A9">
        <v>5</v>
      </c>
      <c r="B9">
        <f t="shared" si="0"/>
        <v>0</v>
      </c>
      <c r="C9">
        <f t="shared" si="1"/>
        <v>500</v>
      </c>
      <c r="D9">
        <f t="shared" si="2"/>
        <v>4</v>
      </c>
      <c r="E9">
        <f t="shared" si="3"/>
        <v>9</v>
      </c>
      <c r="J9" t="s">
        <v>639</v>
      </c>
      <c r="K9" s="1" t="s">
        <v>460</v>
      </c>
      <c r="L9">
        <v>50621</v>
      </c>
      <c r="M9" t="str">
        <f t="shared" si="4"/>
        <v>cfDNA 050621</v>
      </c>
      <c r="O9" s="1" t="s">
        <v>945</v>
      </c>
      <c r="P9" s="1" t="s">
        <v>946</v>
      </c>
      <c r="Q9" s="1" t="s">
        <v>947</v>
      </c>
      <c r="R9" s="1" t="s">
        <v>948</v>
      </c>
      <c r="S9" s="1" t="s">
        <v>949</v>
      </c>
      <c r="T9" s="1" t="s">
        <v>950</v>
      </c>
      <c r="U9" s="1" t="s">
        <v>951</v>
      </c>
      <c r="V9" s="1" t="s">
        <v>952</v>
      </c>
      <c r="W9" s="1" t="s">
        <v>953</v>
      </c>
      <c r="X9" s="1" t="s">
        <v>954</v>
      </c>
      <c r="Y9" s="1" t="s">
        <v>955</v>
      </c>
      <c r="Z9" s="1" t="s">
        <v>956</v>
      </c>
      <c r="AA9" s="1" t="s">
        <v>957</v>
      </c>
      <c r="AB9" s="1" t="s">
        <v>958</v>
      </c>
      <c r="AC9" s="1" t="s">
        <v>959</v>
      </c>
      <c r="AD9" s="1" t="s">
        <v>960</v>
      </c>
      <c r="AE9" t="s">
        <v>656</v>
      </c>
      <c r="AF9" t="s">
        <v>656</v>
      </c>
      <c r="AG9" t="s">
        <v>656</v>
      </c>
      <c r="AH9" t="s">
        <v>656</v>
      </c>
      <c r="AI9" t="s">
        <v>656</v>
      </c>
      <c r="AJ9" t="s">
        <v>656</v>
      </c>
      <c r="AK9" t="s">
        <v>656</v>
      </c>
    </row>
    <row r="10" spans="1:37" x14ac:dyDescent="0.2">
      <c r="A10">
        <v>3</v>
      </c>
      <c r="B10">
        <f t="shared" si="0"/>
        <v>0</v>
      </c>
      <c r="C10">
        <f t="shared" si="1"/>
        <v>300</v>
      </c>
      <c r="D10">
        <f t="shared" si="2"/>
        <v>2.4000000000000004</v>
      </c>
      <c r="E10">
        <f t="shared" si="3"/>
        <v>5.4</v>
      </c>
      <c r="J10" t="s">
        <v>640</v>
      </c>
      <c r="K10" s="1" t="s">
        <v>460</v>
      </c>
      <c r="L10">
        <v>50621</v>
      </c>
      <c r="M10" t="str">
        <f t="shared" si="4"/>
        <v>cfDNA 050621</v>
      </c>
    </row>
    <row r="11" spans="1:37" x14ac:dyDescent="0.2">
      <c r="A11">
        <v>4.5</v>
      </c>
      <c r="B11">
        <f t="shared" si="0"/>
        <v>0.5</v>
      </c>
      <c r="C11">
        <f t="shared" si="1"/>
        <v>500</v>
      </c>
      <c r="D11">
        <f t="shared" si="2"/>
        <v>4</v>
      </c>
      <c r="E11">
        <f t="shared" si="3"/>
        <v>9</v>
      </c>
      <c r="J11" t="s">
        <v>641</v>
      </c>
      <c r="K11" s="1" t="s">
        <v>460</v>
      </c>
      <c r="L11">
        <v>50621</v>
      </c>
      <c r="M11" t="str">
        <f t="shared" si="4"/>
        <v>cfDNA 050621</v>
      </c>
    </row>
    <row r="12" spans="1:37" x14ac:dyDescent="0.2">
      <c r="A12">
        <v>4.5</v>
      </c>
      <c r="B12">
        <f t="shared" si="0"/>
        <v>0.5</v>
      </c>
      <c r="C12">
        <f t="shared" si="1"/>
        <v>500</v>
      </c>
      <c r="D12">
        <f t="shared" si="2"/>
        <v>4</v>
      </c>
      <c r="E12">
        <f t="shared" si="3"/>
        <v>9</v>
      </c>
      <c r="J12" t="s">
        <v>642</v>
      </c>
      <c r="K12" s="1" t="s">
        <v>460</v>
      </c>
      <c r="L12">
        <v>50621</v>
      </c>
      <c r="M12" t="str">
        <f t="shared" si="4"/>
        <v>cfDNA 050621</v>
      </c>
    </row>
    <row r="13" spans="1:37" x14ac:dyDescent="0.2">
      <c r="A13">
        <v>4</v>
      </c>
      <c r="B13">
        <f t="shared" si="0"/>
        <v>0</v>
      </c>
      <c r="C13">
        <f t="shared" si="1"/>
        <v>400</v>
      </c>
      <c r="D13">
        <f t="shared" si="2"/>
        <v>3.2</v>
      </c>
      <c r="E13">
        <f t="shared" si="3"/>
        <v>7.2</v>
      </c>
      <c r="J13" t="s">
        <v>643</v>
      </c>
      <c r="K13" s="1" t="s">
        <v>460</v>
      </c>
      <c r="L13">
        <v>50621</v>
      </c>
      <c r="M13" t="str">
        <f t="shared" si="4"/>
        <v>cfDNA 050621</v>
      </c>
    </row>
    <row r="14" spans="1:37" x14ac:dyDescent="0.2">
      <c r="A14">
        <v>3.5</v>
      </c>
      <c r="B14">
        <f t="shared" si="0"/>
        <v>0.5</v>
      </c>
      <c r="C14">
        <f t="shared" si="1"/>
        <v>400</v>
      </c>
      <c r="D14">
        <f t="shared" si="2"/>
        <v>3.2</v>
      </c>
      <c r="E14">
        <f t="shared" si="3"/>
        <v>7.2</v>
      </c>
      <c r="J14" t="s">
        <v>644</v>
      </c>
      <c r="K14" s="1" t="s">
        <v>460</v>
      </c>
      <c r="L14">
        <v>50621</v>
      </c>
      <c r="M14" t="str">
        <f t="shared" si="4"/>
        <v>cfDNA 050621</v>
      </c>
    </row>
    <row r="15" spans="1:37" x14ac:dyDescent="0.2">
      <c r="A15">
        <v>5.5</v>
      </c>
      <c r="B15">
        <f t="shared" si="0"/>
        <v>0.5</v>
      </c>
      <c r="C15">
        <f t="shared" si="1"/>
        <v>600</v>
      </c>
      <c r="D15">
        <f t="shared" si="2"/>
        <v>4.8000000000000007</v>
      </c>
      <c r="E15">
        <f t="shared" si="3"/>
        <v>10.8</v>
      </c>
      <c r="J15" t="s">
        <v>645</v>
      </c>
      <c r="K15" s="1" t="s">
        <v>460</v>
      </c>
      <c r="L15">
        <v>50621</v>
      </c>
      <c r="M15" t="str">
        <f t="shared" si="4"/>
        <v>cfDNA 050621</v>
      </c>
    </row>
    <row r="16" spans="1:37" x14ac:dyDescent="0.2">
      <c r="A16">
        <v>4.5</v>
      </c>
      <c r="B16">
        <f t="shared" si="0"/>
        <v>0.5</v>
      </c>
      <c r="C16">
        <f t="shared" si="1"/>
        <v>500</v>
      </c>
      <c r="D16">
        <f t="shared" si="2"/>
        <v>4</v>
      </c>
      <c r="E16">
        <f t="shared" si="3"/>
        <v>9</v>
      </c>
      <c r="J16" t="s">
        <v>646</v>
      </c>
      <c r="K16" s="1" t="s">
        <v>460</v>
      </c>
      <c r="L16">
        <v>50621</v>
      </c>
      <c r="M16" t="str">
        <f t="shared" si="4"/>
        <v>cfDNA 050621</v>
      </c>
    </row>
    <row r="17" spans="1:46" x14ac:dyDescent="0.2">
      <c r="A17">
        <v>4.5</v>
      </c>
      <c r="B17">
        <f t="shared" si="0"/>
        <v>0.5</v>
      </c>
      <c r="C17">
        <f t="shared" si="1"/>
        <v>500</v>
      </c>
      <c r="D17">
        <f t="shared" si="2"/>
        <v>4</v>
      </c>
      <c r="E17">
        <f t="shared" si="3"/>
        <v>9</v>
      </c>
      <c r="J17" t="s">
        <v>647</v>
      </c>
      <c r="K17" s="1" t="s">
        <v>460</v>
      </c>
      <c r="L17">
        <v>50621</v>
      </c>
      <c r="M17" t="str">
        <f t="shared" si="4"/>
        <v>cfDNA 050621</v>
      </c>
    </row>
    <row r="18" spans="1:46" x14ac:dyDescent="0.2">
      <c r="J18" t="s">
        <v>648</v>
      </c>
      <c r="K18" s="1" t="s">
        <v>460</v>
      </c>
      <c r="L18">
        <v>50621</v>
      </c>
      <c r="M18" t="str">
        <f t="shared" si="4"/>
        <v>cfDNA 050621</v>
      </c>
    </row>
    <row r="19" spans="1:46" x14ac:dyDescent="0.2">
      <c r="J19" t="s">
        <v>649</v>
      </c>
      <c r="K19" s="1" t="s">
        <v>460</v>
      </c>
      <c r="L19">
        <v>50621</v>
      </c>
      <c r="M19" t="str">
        <f t="shared" si="4"/>
        <v>cfDNA 050621</v>
      </c>
    </row>
    <row r="20" spans="1:46" x14ac:dyDescent="0.2">
      <c r="J20" t="s">
        <v>650</v>
      </c>
      <c r="K20" s="1" t="s">
        <v>460</v>
      </c>
      <c r="L20">
        <v>50621</v>
      </c>
      <c r="M20" t="str">
        <f t="shared" si="4"/>
        <v>cfDNA 050621</v>
      </c>
    </row>
    <row r="21" spans="1:46" x14ac:dyDescent="0.2">
      <c r="J21" t="s">
        <v>651</v>
      </c>
      <c r="K21" s="1" t="s">
        <v>460</v>
      </c>
      <c r="L21">
        <v>50621</v>
      </c>
      <c r="M21" t="str">
        <f t="shared" ref="M21:M26" si="5">_xlfn.TEXTJOIN(" 0",TRUE,K21,L21)</f>
        <v>cfDNA 050621</v>
      </c>
      <c r="O21" s="1" t="s">
        <v>368</v>
      </c>
      <c r="P21" s="1" t="s">
        <v>369</v>
      </c>
      <c r="Q21" s="1" t="s">
        <v>312</v>
      </c>
      <c r="R21" s="1" t="s">
        <v>313</v>
      </c>
      <c r="S21" s="1" t="s">
        <v>314</v>
      </c>
      <c r="T21" s="1" t="s">
        <v>315</v>
      </c>
      <c r="U21" s="1" t="s">
        <v>317</v>
      </c>
      <c r="V21" s="1" t="s">
        <v>318</v>
      </c>
      <c r="W21" s="1" t="s">
        <v>319</v>
      </c>
      <c r="X21" s="1" t="s">
        <v>320</v>
      </c>
      <c r="Y21" s="1" t="s">
        <v>321</v>
      </c>
      <c r="Z21" s="1" t="s">
        <v>298</v>
      </c>
      <c r="AA21" s="1" t="s">
        <v>322</v>
      </c>
      <c r="AB21" s="1" t="s">
        <v>323</v>
      </c>
      <c r="AC21" s="1" t="s">
        <v>324</v>
      </c>
      <c r="AD21" s="1" t="s">
        <v>336</v>
      </c>
      <c r="AE21" t="s">
        <v>340</v>
      </c>
      <c r="AF21" t="s">
        <v>341</v>
      </c>
      <c r="AG21" t="s">
        <v>342</v>
      </c>
      <c r="AH21" t="s">
        <v>343</v>
      </c>
      <c r="AI21" t="s">
        <v>364</v>
      </c>
      <c r="AJ21" t="s">
        <v>359</v>
      </c>
      <c r="AK21" t="s">
        <v>360</v>
      </c>
      <c r="AL21" t="s">
        <v>361</v>
      </c>
      <c r="AM21" t="s">
        <v>362</v>
      </c>
      <c r="AN21" t="s">
        <v>363</v>
      </c>
      <c r="AO21" t="s">
        <v>344</v>
      </c>
      <c r="AP21" t="s">
        <v>345</v>
      </c>
      <c r="AQ21" t="s">
        <v>346</v>
      </c>
      <c r="AR21" t="s">
        <v>347</v>
      </c>
      <c r="AS21" t="s">
        <v>348</v>
      </c>
      <c r="AT21" t="s">
        <v>353</v>
      </c>
    </row>
    <row r="22" spans="1:46" x14ac:dyDescent="0.2">
      <c r="J22" t="s">
        <v>652</v>
      </c>
      <c r="K22" s="1" t="s">
        <v>460</v>
      </c>
      <c r="L22">
        <v>50621</v>
      </c>
      <c r="M22" t="str">
        <f t="shared" si="5"/>
        <v>cfDNA 050621</v>
      </c>
      <c r="O22" t="s">
        <v>470</v>
      </c>
      <c r="P22" t="s">
        <v>470</v>
      </c>
      <c r="Q22" t="s">
        <v>470</v>
      </c>
      <c r="R22" t="s">
        <v>470</v>
      </c>
      <c r="S22" t="s">
        <v>470</v>
      </c>
      <c r="T22" t="s">
        <v>470</v>
      </c>
      <c r="U22" t="s">
        <v>470</v>
      </c>
      <c r="V22" t="s">
        <v>470</v>
      </c>
      <c r="W22" t="s">
        <v>470</v>
      </c>
      <c r="X22" t="s">
        <v>470</v>
      </c>
      <c r="Y22" t="s">
        <v>470</v>
      </c>
      <c r="Z22" t="s">
        <v>470</v>
      </c>
      <c r="AA22" t="s">
        <v>470</v>
      </c>
      <c r="AB22" t="s">
        <v>470</v>
      </c>
      <c r="AC22" t="s">
        <v>470</v>
      </c>
      <c r="AD22" t="s">
        <v>470</v>
      </c>
      <c r="AE22" t="s">
        <v>468</v>
      </c>
      <c r="AF22" t="s">
        <v>468</v>
      </c>
      <c r="AG22" t="s">
        <v>468</v>
      </c>
      <c r="AH22" t="s">
        <v>468</v>
      </c>
      <c r="AI22" t="s">
        <v>468</v>
      </c>
      <c r="AJ22" t="s">
        <v>468</v>
      </c>
      <c r="AK22" t="s">
        <v>468</v>
      </c>
      <c r="AL22" t="s">
        <v>468</v>
      </c>
      <c r="AM22" t="s">
        <v>468</v>
      </c>
      <c r="AN22" t="s">
        <v>468</v>
      </c>
      <c r="AO22" t="s">
        <v>468</v>
      </c>
      <c r="AP22" t="s">
        <v>468</v>
      </c>
      <c r="AQ22" t="s">
        <v>468</v>
      </c>
      <c r="AR22" t="s">
        <v>468</v>
      </c>
      <c r="AS22" t="s">
        <v>468</v>
      </c>
      <c r="AT22" t="s">
        <v>468</v>
      </c>
    </row>
    <row r="23" spans="1:46" x14ac:dyDescent="0.2">
      <c r="J23" t="s">
        <v>653</v>
      </c>
      <c r="K23" s="1" t="s">
        <v>460</v>
      </c>
      <c r="L23">
        <v>50621</v>
      </c>
      <c r="M23" t="str">
        <f t="shared" si="5"/>
        <v>cfDNA 050621</v>
      </c>
    </row>
    <row r="24" spans="1:46" x14ac:dyDescent="0.2">
      <c r="J24" t="s">
        <v>654</v>
      </c>
      <c r="K24" s="1" t="s">
        <v>460</v>
      </c>
      <c r="L24">
        <v>50621</v>
      </c>
      <c r="M24" t="str">
        <f t="shared" si="5"/>
        <v>cfDNA 050621</v>
      </c>
      <c r="O24" t="s">
        <v>962</v>
      </c>
      <c r="P24" t="s">
        <v>963</v>
      </c>
      <c r="Q24" t="s">
        <v>964</v>
      </c>
      <c r="R24" t="s">
        <v>965</v>
      </c>
      <c r="S24" t="s">
        <v>966</v>
      </c>
      <c r="T24" t="s">
        <v>967</v>
      </c>
      <c r="U24" t="s">
        <v>968</v>
      </c>
      <c r="V24" t="s">
        <v>969</v>
      </c>
      <c r="W24" t="s">
        <v>970</v>
      </c>
      <c r="X24" t="s">
        <v>971</v>
      </c>
      <c r="Y24" t="s">
        <v>972</v>
      </c>
      <c r="Z24" t="s">
        <v>973</v>
      </c>
      <c r="AA24" t="s">
        <v>974</v>
      </c>
      <c r="AB24" t="s">
        <v>975</v>
      </c>
      <c r="AC24" t="s">
        <v>976</v>
      </c>
      <c r="AD24" t="s">
        <v>977</v>
      </c>
    </row>
    <row r="25" spans="1:46" x14ac:dyDescent="0.2">
      <c r="J25" t="s">
        <v>655</v>
      </c>
      <c r="K25" s="1" t="s">
        <v>460</v>
      </c>
      <c r="L25">
        <v>50621</v>
      </c>
      <c r="M25" t="str">
        <f t="shared" si="5"/>
        <v>cfDNA 050621</v>
      </c>
      <c r="O25" t="s">
        <v>978</v>
      </c>
      <c r="P25" t="s">
        <v>979</v>
      </c>
      <c r="Q25" t="s">
        <v>980</v>
      </c>
      <c r="R25" t="s">
        <v>981</v>
      </c>
      <c r="S25" t="s">
        <v>982</v>
      </c>
      <c r="T25" t="s">
        <v>983</v>
      </c>
      <c r="U25" t="s">
        <v>984</v>
      </c>
      <c r="V25" t="s">
        <v>985</v>
      </c>
      <c r="W25" t="s">
        <v>986</v>
      </c>
      <c r="X25" t="s">
        <v>987</v>
      </c>
      <c r="Y25" t="s">
        <v>988</v>
      </c>
      <c r="Z25" t="s">
        <v>989</v>
      </c>
      <c r="AA25" t="s">
        <v>990</v>
      </c>
      <c r="AB25" t="s">
        <v>991</v>
      </c>
      <c r="AC25" t="s">
        <v>992</v>
      </c>
      <c r="AD25" t="s">
        <v>993</v>
      </c>
    </row>
    <row r="26" spans="1:46" x14ac:dyDescent="0.2">
      <c r="J26" s="1"/>
      <c r="K26" s="1"/>
      <c r="M26" t="str">
        <f t="shared" si="5"/>
        <v/>
      </c>
    </row>
    <row r="27" spans="1:46" x14ac:dyDescent="0.2">
      <c r="J27" s="1"/>
      <c r="K27" s="1"/>
      <c r="O27" t="s">
        <v>1137</v>
      </c>
      <c r="P27" t="s">
        <v>1138</v>
      </c>
      <c r="Q27" t="s">
        <v>1139</v>
      </c>
      <c r="R27" t="s">
        <v>1140</v>
      </c>
      <c r="S27" t="s">
        <v>1141</v>
      </c>
      <c r="T27" t="s">
        <v>1142</v>
      </c>
      <c r="U27" t="s">
        <v>1143</v>
      </c>
      <c r="V27" t="s">
        <v>1144</v>
      </c>
      <c r="W27" t="s">
        <v>1145</v>
      </c>
      <c r="X27" t="s">
        <v>1146</v>
      </c>
      <c r="Y27" t="s">
        <v>1147</v>
      </c>
      <c r="Z27" t="s">
        <v>1148</v>
      </c>
    </row>
    <row r="28" spans="1:46" x14ac:dyDescent="0.2">
      <c r="F28" t="s">
        <v>784</v>
      </c>
      <c r="G28" t="s">
        <v>565</v>
      </c>
      <c r="H28">
        <v>81621</v>
      </c>
      <c r="I28" t="s">
        <v>1125</v>
      </c>
      <c r="J28" s="1" t="str">
        <f>_xlfn.TEXTJOIN(" ",TRUE, F28:G28)</f>
        <v>CGPLPA900P PCR1</v>
      </c>
      <c r="K28" s="1" t="str">
        <f t="shared" ref="K28:K75" si="6">_xlfn.TEXTJOIN(" ",TRUE, H28:I28)</f>
        <v>81621 UDI_100</v>
      </c>
      <c r="L28" s="21" t="s">
        <v>926</v>
      </c>
      <c r="M28" t="s">
        <v>1125</v>
      </c>
      <c r="O28" t="s">
        <v>1149</v>
      </c>
      <c r="P28" t="s">
        <v>1150</v>
      </c>
      <c r="Q28" t="s">
        <v>1151</v>
      </c>
      <c r="R28" t="s">
        <v>1152</v>
      </c>
      <c r="S28" t="s">
        <v>1153</v>
      </c>
      <c r="T28" t="s">
        <v>1154</v>
      </c>
      <c r="U28" t="s">
        <v>1155</v>
      </c>
      <c r="V28" t="s">
        <v>1156</v>
      </c>
      <c r="W28" t="s">
        <v>1157</v>
      </c>
      <c r="X28" t="s">
        <v>1158</v>
      </c>
      <c r="Y28" t="s">
        <v>1159</v>
      </c>
      <c r="Z28" t="s">
        <v>1160</v>
      </c>
    </row>
    <row r="29" spans="1:46" x14ac:dyDescent="0.2">
      <c r="F29" t="s">
        <v>340</v>
      </c>
      <c r="G29" t="s">
        <v>565</v>
      </c>
      <c r="H29">
        <v>81621</v>
      </c>
      <c r="I29" t="s">
        <v>1126</v>
      </c>
      <c r="J29" s="1" t="str">
        <f t="shared" ref="J29:J75" si="7">_xlfn.TEXTJOIN(" ",TRUE, F29:G29)</f>
        <v>CGPLPA900P1 PCR1</v>
      </c>
      <c r="K29" s="1" t="str">
        <f t="shared" si="6"/>
        <v>81621 UDI_101</v>
      </c>
      <c r="L29" s="21" t="s">
        <v>926</v>
      </c>
      <c r="M29" t="s">
        <v>1126</v>
      </c>
    </row>
    <row r="30" spans="1:46" x14ac:dyDescent="0.2">
      <c r="F30" t="s">
        <v>341</v>
      </c>
      <c r="G30" t="s">
        <v>565</v>
      </c>
      <c r="H30">
        <v>81621</v>
      </c>
      <c r="I30" t="s">
        <v>1127</v>
      </c>
      <c r="J30" s="1" t="str">
        <f t="shared" si="7"/>
        <v>CGPLPA900P2 PCR1</v>
      </c>
      <c r="K30" s="1" t="str">
        <f t="shared" si="6"/>
        <v>81621 UDI_102</v>
      </c>
      <c r="L30" s="21" t="s">
        <v>926</v>
      </c>
      <c r="M30" t="s">
        <v>1127</v>
      </c>
    </row>
    <row r="31" spans="1:46" x14ac:dyDescent="0.2">
      <c r="F31" t="s">
        <v>342</v>
      </c>
      <c r="G31" t="s">
        <v>565</v>
      </c>
      <c r="H31">
        <v>81621</v>
      </c>
      <c r="I31" t="s">
        <v>1128</v>
      </c>
      <c r="J31" s="1" t="str">
        <f t="shared" si="7"/>
        <v>CGPLPA900P3 PCR1</v>
      </c>
      <c r="K31" s="1" t="str">
        <f t="shared" si="6"/>
        <v>81621 UDI_1</v>
      </c>
      <c r="L31" s="21" t="s">
        <v>926</v>
      </c>
      <c r="M31" t="s">
        <v>1128</v>
      </c>
    </row>
    <row r="32" spans="1:46" x14ac:dyDescent="0.2">
      <c r="F32" t="s">
        <v>343</v>
      </c>
      <c r="G32" t="s">
        <v>565</v>
      </c>
      <c r="H32">
        <v>81621</v>
      </c>
      <c r="I32" t="s">
        <v>1129</v>
      </c>
      <c r="J32" s="1" t="str">
        <f t="shared" si="7"/>
        <v>CGPLPA900P4 PCR1</v>
      </c>
      <c r="K32" s="1" t="str">
        <f t="shared" si="6"/>
        <v>81621 UDI_2</v>
      </c>
      <c r="L32" s="21" t="s">
        <v>926</v>
      </c>
      <c r="M32" t="s">
        <v>1129</v>
      </c>
    </row>
    <row r="33" spans="6:30" x14ac:dyDescent="0.2">
      <c r="F33" t="s">
        <v>344</v>
      </c>
      <c r="G33" t="s">
        <v>565</v>
      </c>
      <c r="H33">
        <v>81621</v>
      </c>
      <c r="I33" t="s">
        <v>1130</v>
      </c>
      <c r="J33" s="1" t="str">
        <f t="shared" si="7"/>
        <v>CGPLPA902P PCR1</v>
      </c>
      <c r="K33" s="1" t="str">
        <f t="shared" si="6"/>
        <v>81621 UDI_4</v>
      </c>
      <c r="L33" s="21" t="s">
        <v>926</v>
      </c>
      <c r="M33" t="s">
        <v>1130</v>
      </c>
    </row>
    <row r="34" spans="6:30" x14ac:dyDescent="0.2">
      <c r="F34" t="s">
        <v>345</v>
      </c>
      <c r="G34" t="s">
        <v>565</v>
      </c>
      <c r="H34">
        <v>81621</v>
      </c>
      <c r="I34" t="s">
        <v>1131</v>
      </c>
      <c r="J34" s="1" t="str">
        <f t="shared" si="7"/>
        <v>CGPLPA902P1 PCR1</v>
      </c>
      <c r="K34" s="1" t="str">
        <f t="shared" si="6"/>
        <v>81621 UDI_8</v>
      </c>
      <c r="L34" s="21" t="s">
        <v>926</v>
      </c>
      <c r="M34" t="s">
        <v>1131</v>
      </c>
    </row>
    <row r="35" spans="6:30" x14ac:dyDescent="0.2">
      <c r="F35" t="s">
        <v>346</v>
      </c>
      <c r="G35" t="s">
        <v>565</v>
      </c>
      <c r="H35">
        <v>81621</v>
      </c>
      <c r="I35" t="s">
        <v>1132</v>
      </c>
      <c r="J35" s="1" t="str">
        <f t="shared" si="7"/>
        <v>CGPLPA902P2 PCR1</v>
      </c>
      <c r="K35" s="1" t="str">
        <f t="shared" si="6"/>
        <v>81621 UDI_9</v>
      </c>
      <c r="L35" s="21" t="s">
        <v>926</v>
      </c>
      <c r="M35" t="s">
        <v>1132</v>
      </c>
      <c r="O35" t="s">
        <v>349</v>
      </c>
      <c r="P35" t="s">
        <v>350</v>
      </c>
      <c r="Q35" t="s">
        <v>351</v>
      </c>
      <c r="R35" t="s">
        <v>352</v>
      </c>
      <c r="S35" t="s">
        <v>309</v>
      </c>
      <c r="T35" t="s">
        <v>310</v>
      </c>
      <c r="U35" t="s">
        <v>311</v>
      </c>
      <c r="V35" t="s">
        <v>354</v>
      </c>
      <c r="W35" t="s">
        <v>355</v>
      </c>
      <c r="X35" t="s">
        <v>356</v>
      </c>
      <c r="Y35" t="s">
        <v>357</v>
      </c>
      <c r="Z35" t="s">
        <v>358</v>
      </c>
      <c r="AA35" t="s">
        <v>370</v>
      </c>
      <c r="AB35" t="s">
        <v>365</v>
      </c>
      <c r="AC35" t="s">
        <v>366</v>
      </c>
      <c r="AD35" t="s">
        <v>367</v>
      </c>
    </row>
    <row r="36" spans="6:30" x14ac:dyDescent="0.2">
      <c r="F36" t="s">
        <v>347</v>
      </c>
      <c r="G36" t="s">
        <v>565</v>
      </c>
      <c r="H36">
        <v>81621</v>
      </c>
      <c r="I36" t="s">
        <v>1133</v>
      </c>
      <c r="J36" s="1" t="str">
        <f t="shared" si="7"/>
        <v>CGPLPA902P3 PCR1</v>
      </c>
      <c r="K36" s="1" t="str">
        <f t="shared" si="6"/>
        <v>81621 UDI_11</v>
      </c>
      <c r="L36" s="21" t="s">
        <v>926</v>
      </c>
      <c r="M36" t="s">
        <v>1133</v>
      </c>
      <c r="O36" t="s">
        <v>469</v>
      </c>
      <c r="P36" t="s">
        <v>469</v>
      </c>
      <c r="Q36" t="s">
        <v>469</v>
      </c>
      <c r="R36" t="s">
        <v>469</v>
      </c>
      <c r="S36" t="s">
        <v>469</v>
      </c>
      <c r="T36" t="s">
        <v>469</v>
      </c>
      <c r="U36" t="s">
        <v>469</v>
      </c>
      <c r="V36" t="s">
        <v>469</v>
      </c>
      <c r="W36" t="s">
        <v>469</v>
      </c>
      <c r="X36" t="s">
        <v>469</v>
      </c>
      <c r="Y36" t="s">
        <v>469</v>
      </c>
      <c r="Z36" t="s">
        <v>469</v>
      </c>
      <c r="AA36" t="s">
        <v>469</v>
      </c>
      <c r="AB36" t="s">
        <v>469</v>
      </c>
      <c r="AC36" t="s">
        <v>469</v>
      </c>
      <c r="AD36" t="s">
        <v>469</v>
      </c>
    </row>
    <row r="37" spans="6:30" x14ac:dyDescent="0.2">
      <c r="F37" t="s">
        <v>348</v>
      </c>
      <c r="G37" t="s">
        <v>565</v>
      </c>
      <c r="H37">
        <v>81621</v>
      </c>
      <c r="I37" t="s">
        <v>1134</v>
      </c>
      <c r="J37" s="1" t="str">
        <f t="shared" si="7"/>
        <v>CGPLPA902P4 PCR1</v>
      </c>
      <c r="K37" s="1" t="str">
        <f t="shared" si="6"/>
        <v>81621 UDI_34</v>
      </c>
      <c r="L37" s="21" t="s">
        <v>926</v>
      </c>
      <c r="M37" t="s">
        <v>1134</v>
      </c>
    </row>
    <row r="38" spans="6:30" x14ac:dyDescent="0.2">
      <c r="F38" t="s">
        <v>298</v>
      </c>
      <c r="G38" t="s">
        <v>565</v>
      </c>
      <c r="H38">
        <v>81621</v>
      </c>
      <c r="I38" t="s">
        <v>1135</v>
      </c>
      <c r="J38" s="1" t="str">
        <f t="shared" si="7"/>
        <v>CGPLPA910P PCR1</v>
      </c>
      <c r="K38" s="1" t="str">
        <f t="shared" si="6"/>
        <v>81621 UDI_35</v>
      </c>
      <c r="L38" s="21" t="s">
        <v>926</v>
      </c>
      <c r="M38" t="s">
        <v>1135</v>
      </c>
    </row>
    <row r="39" spans="6:30" x14ac:dyDescent="0.2">
      <c r="F39" t="s">
        <v>828</v>
      </c>
      <c r="G39" t="s">
        <v>565</v>
      </c>
      <c r="H39">
        <v>81621</v>
      </c>
      <c r="I39" t="s">
        <v>1136</v>
      </c>
      <c r="J39" s="1" t="str">
        <f t="shared" si="7"/>
        <v>CGH17N_30 PCR1</v>
      </c>
      <c r="K39" s="1" t="str">
        <f t="shared" si="6"/>
        <v>81621 UDI_36</v>
      </c>
      <c r="L39" s="21" t="s">
        <v>926</v>
      </c>
      <c r="M39" t="s">
        <v>1136</v>
      </c>
    </row>
    <row r="40" spans="6:30" x14ac:dyDescent="0.2">
      <c r="J40" s="1" t="str">
        <f t="shared" si="7"/>
        <v/>
      </c>
      <c r="K40" s="1" t="str">
        <f t="shared" si="6"/>
        <v/>
      </c>
      <c r="L40" s="21"/>
      <c r="N40" t="s">
        <v>566</v>
      </c>
      <c r="O40" t="s">
        <v>567</v>
      </c>
      <c r="P40" t="s">
        <v>568</v>
      </c>
      <c r="Q40" t="s">
        <v>569</v>
      </c>
      <c r="R40" t="s">
        <v>570</v>
      </c>
      <c r="S40" t="s">
        <v>571</v>
      </c>
      <c r="T40" t="s">
        <v>572</v>
      </c>
      <c r="U40" t="s">
        <v>573</v>
      </c>
      <c r="V40" t="s">
        <v>574</v>
      </c>
      <c r="W40" t="s">
        <v>575</v>
      </c>
      <c r="X40" t="s">
        <v>576</v>
      </c>
      <c r="Y40" t="s">
        <v>577</v>
      </c>
      <c r="Z40" t="s">
        <v>578</v>
      </c>
      <c r="AA40" t="s">
        <v>579</v>
      </c>
      <c r="AB40" t="s">
        <v>580</v>
      </c>
      <c r="AC40" t="s">
        <v>581</v>
      </c>
    </row>
    <row r="41" spans="6:30" x14ac:dyDescent="0.2">
      <c r="F41" t="s">
        <v>654</v>
      </c>
      <c r="G41" t="s">
        <v>565</v>
      </c>
      <c r="H41">
        <v>81221</v>
      </c>
      <c r="I41" t="s">
        <v>994</v>
      </c>
      <c r="J41" s="1" t="str">
        <f t="shared" si="7"/>
        <v>CGPLPA912P4 PCR1</v>
      </c>
      <c r="K41" s="1" t="str">
        <f t="shared" si="6"/>
        <v>81221 UDI_334</v>
      </c>
      <c r="L41" s="21" t="s">
        <v>926</v>
      </c>
      <c r="M41" t="s">
        <v>994</v>
      </c>
      <c r="N41" t="s">
        <v>582</v>
      </c>
      <c r="O41" t="s">
        <v>583</v>
      </c>
      <c r="P41" t="s">
        <v>584</v>
      </c>
      <c r="Q41" t="s">
        <v>585</v>
      </c>
      <c r="R41" t="s">
        <v>586</v>
      </c>
      <c r="S41" t="s">
        <v>587</v>
      </c>
      <c r="T41" t="s">
        <v>588</v>
      </c>
      <c r="U41" t="s">
        <v>589</v>
      </c>
      <c r="V41" t="s">
        <v>590</v>
      </c>
      <c r="W41" t="s">
        <v>591</v>
      </c>
      <c r="X41" t="s">
        <v>592</v>
      </c>
      <c r="Y41" t="s">
        <v>593</v>
      </c>
      <c r="Z41" t="s">
        <v>594</v>
      </c>
      <c r="AA41" t="s">
        <v>595</v>
      </c>
      <c r="AB41" t="s">
        <v>596</v>
      </c>
      <c r="AC41" t="s">
        <v>597</v>
      </c>
    </row>
    <row r="42" spans="6:30" x14ac:dyDescent="0.2">
      <c r="F42" t="s">
        <v>655</v>
      </c>
      <c r="G42" t="s">
        <v>565</v>
      </c>
      <c r="H42">
        <v>81221</v>
      </c>
      <c r="I42" t="s">
        <v>995</v>
      </c>
      <c r="J42" s="1" t="str">
        <f t="shared" si="7"/>
        <v>CGPLPA912P5 PCR1</v>
      </c>
      <c r="K42" s="1" t="str">
        <f t="shared" si="6"/>
        <v>81221 UDI_335</v>
      </c>
      <c r="L42" s="21" t="s">
        <v>926</v>
      </c>
      <c r="M42" t="s">
        <v>995</v>
      </c>
    </row>
    <row r="43" spans="6:30" x14ac:dyDescent="0.2">
      <c r="F43" t="s">
        <v>825</v>
      </c>
      <c r="G43" t="s">
        <v>565</v>
      </c>
      <c r="H43">
        <v>81221</v>
      </c>
      <c r="I43" t="s">
        <v>996</v>
      </c>
      <c r="J43" s="1" t="str">
        <f t="shared" si="7"/>
        <v>CGH17N_27 PCR1</v>
      </c>
      <c r="K43" s="1" t="str">
        <f t="shared" si="6"/>
        <v>81221 UDI_342</v>
      </c>
      <c r="L43" s="21" t="s">
        <v>926</v>
      </c>
      <c r="M43" t="s">
        <v>996</v>
      </c>
    </row>
    <row r="44" spans="6:30" x14ac:dyDescent="0.2">
      <c r="F44" t="s">
        <v>779</v>
      </c>
      <c r="G44" t="s">
        <v>565</v>
      </c>
      <c r="H44">
        <v>81221</v>
      </c>
      <c r="I44" t="s">
        <v>997</v>
      </c>
      <c r="J44" s="1" t="str">
        <f t="shared" si="7"/>
        <v>CGPLPA898P PCR1</v>
      </c>
      <c r="K44" s="1" t="str">
        <f t="shared" si="6"/>
        <v>81221 UDI_343</v>
      </c>
      <c r="L44" s="21" t="s">
        <v>926</v>
      </c>
      <c r="M44" t="s">
        <v>997</v>
      </c>
    </row>
    <row r="45" spans="6:30" x14ac:dyDescent="0.2">
      <c r="F45" t="s">
        <v>364</v>
      </c>
      <c r="G45" t="s">
        <v>565</v>
      </c>
      <c r="H45">
        <v>81221</v>
      </c>
      <c r="I45" t="s">
        <v>998</v>
      </c>
      <c r="J45" s="1" t="str">
        <f t="shared" si="7"/>
        <v>CGPLPA901P PCR1</v>
      </c>
      <c r="K45" s="1" t="str">
        <f t="shared" si="6"/>
        <v>81221 UDI_344</v>
      </c>
      <c r="L45" s="21" t="s">
        <v>926</v>
      </c>
      <c r="M45" t="s">
        <v>998</v>
      </c>
    </row>
    <row r="46" spans="6:30" x14ac:dyDescent="0.2">
      <c r="F46" t="s">
        <v>359</v>
      </c>
      <c r="G46" t="s">
        <v>565</v>
      </c>
      <c r="H46">
        <v>81221</v>
      </c>
      <c r="I46" t="s">
        <v>999</v>
      </c>
      <c r="J46" s="1" t="str">
        <f t="shared" si="7"/>
        <v>CGPLPA901P1 PCR1</v>
      </c>
      <c r="K46" s="1" t="str">
        <f t="shared" si="6"/>
        <v>81221 UDI_345</v>
      </c>
      <c r="L46" s="21" t="s">
        <v>926</v>
      </c>
      <c r="M46" t="s">
        <v>999</v>
      </c>
    </row>
    <row r="47" spans="6:30" x14ac:dyDescent="0.2">
      <c r="F47" t="s">
        <v>360</v>
      </c>
      <c r="G47" t="s">
        <v>565</v>
      </c>
      <c r="H47">
        <v>81221</v>
      </c>
      <c r="I47" t="s">
        <v>1000</v>
      </c>
      <c r="J47" s="1" t="str">
        <f t="shared" si="7"/>
        <v>CGPLPA901P2 PCR1</v>
      </c>
      <c r="K47" s="1" t="str">
        <f t="shared" si="6"/>
        <v>81221 UDI_351</v>
      </c>
      <c r="L47" s="21" t="s">
        <v>926</v>
      </c>
      <c r="M47" t="s">
        <v>1000</v>
      </c>
    </row>
    <row r="48" spans="6:30" x14ac:dyDescent="0.2">
      <c r="F48" t="s">
        <v>361</v>
      </c>
      <c r="G48" t="s">
        <v>565</v>
      </c>
      <c r="H48">
        <v>81221</v>
      </c>
      <c r="I48" t="s">
        <v>1001</v>
      </c>
      <c r="J48" s="1" t="str">
        <f t="shared" si="7"/>
        <v>CGPLPA901P3 PCR1</v>
      </c>
      <c r="K48" s="1" t="str">
        <f t="shared" si="6"/>
        <v>81221 UDI_356</v>
      </c>
      <c r="L48" s="21" t="s">
        <v>926</v>
      </c>
      <c r="M48" t="s">
        <v>1001</v>
      </c>
    </row>
    <row r="49" spans="6:62" x14ac:dyDescent="0.2">
      <c r="F49" t="s">
        <v>362</v>
      </c>
      <c r="G49" t="s">
        <v>565</v>
      </c>
      <c r="H49">
        <v>81221</v>
      </c>
      <c r="I49" t="s">
        <v>1002</v>
      </c>
      <c r="J49" s="1" t="str">
        <f t="shared" si="7"/>
        <v>CGPLPA901P4 PCR1</v>
      </c>
      <c r="K49" s="1" t="str">
        <f t="shared" si="6"/>
        <v>81221 UDI_362</v>
      </c>
      <c r="L49" s="21" t="s">
        <v>926</v>
      </c>
      <c r="M49" t="s">
        <v>1002</v>
      </c>
    </row>
    <row r="50" spans="6:62" x14ac:dyDescent="0.2">
      <c r="F50" t="s">
        <v>363</v>
      </c>
      <c r="G50" t="s">
        <v>565</v>
      </c>
      <c r="H50">
        <v>81221</v>
      </c>
      <c r="I50" t="s">
        <v>1003</v>
      </c>
      <c r="J50" s="1" t="str">
        <f t="shared" si="7"/>
        <v>CGPLPA901P5 PCR1</v>
      </c>
      <c r="K50" s="1" t="str">
        <f t="shared" si="6"/>
        <v>81221 UDI_368</v>
      </c>
      <c r="L50" s="21" t="s">
        <v>926</v>
      </c>
      <c r="M50" t="s">
        <v>1003</v>
      </c>
    </row>
    <row r="51" spans="6:62" x14ac:dyDescent="0.2">
      <c r="F51" t="s">
        <v>354</v>
      </c>
      <c r="G51" t="s">
        <v>565</v>
      </c>
      <c r="H51">
        <v>81221</v>
      </c>
      <c r="I51" t="s">
        <v>1004</v>
      </c>
      <c r="J51" s="1" t="str">
        <f t="shared" si="7"/>
        <v>CGPLPA905P PCR1</v>
      </c>
      <c r="K51" s="1" t="str">
        <f t="shared" si="6"/>
        <v>81221 UDI_372</v>
      </c>
      <c r="L51" s="21" t="s">
        <v>926</v>
      </c>
      <c r="M51" t="s">
        <v>1004</v>
      </c>
      <c r="O51" t="s">
        <v>1029</v>
      </c>
      <c r="P51" t="s">
        <v>1030</v>
      </c>
      <c r="Q51" t="s">
        <v>1031</v>
      </c>
      <c r="R51" t="s">
        <v>1032</v>
      </c>
      <c r="S51" t="s">
        <v>1033</v>
      </c>
      <c r="T51" t="s">
        <v>1034</v>
      </c>
      <c r="U51" t="s">
        <v>1035</v>
      </c>
      <c r="V51" t="s">
        <v>1036</v>
      </c>
      <c r="W51" t="s">
        <v>1037</v>
      </c>
      <c r="X51" t="s">
        <v>1038</v>
      </c>
      <c r="Y51" t="s">
        <v>1039</v>
      </c>
      <c r="Z51" t="s">
        <v>1040</v>
      </c>
      <c r="AA51" t="s">
        <v>1041</v>
      </c>
      <c r="AB51" t="s">
        <v>1042</v>
      </c>
      <c r="AC51" t="s">
        <v>1043</v>
      </c>
      <c r="AD51" t="s">
        <v>1044</v>
      </c>
      <c r="AE51" t="s">
        <v>1045</v>
      </c>
      <c r="AF51" t="s">
        <v>1046</v>
      </c>
      <c r="AG51" t="s">
        <v>1047</v>
      </c>
      <c r="AH51" t="s">
        <v>1048</v>
      </c>
      <c r="AI51" t="s">
        <v>1049</v>
      </c>
      <c r="AJ51" t="s">
        <v>1050</v>
      </c>
      <c r="AK51" t="s">
        <v>1051</v>
      </c>
      <c r="AL51" t="s">
        <v>1052</v>
      </c>
      <c r="AM51" t="s">
        <v>1053</v>
      </c>
      <c r="AN51" t="s">
        <v>1054</v>
      </c>
      <c r="AO51" t="s">
        <v>1055</v>
      </c>
      <c r="AP51" t="s">
        <v>1056</v>
      </c>
      <c r="AQ51" t="s">
        <v>1057</v>
      </c>
      <c r="AR51" t="s">
        <v>1058</v>
      </c>
      <c r="AS51" t="s">
        <v>1059</v>
      </c>
      <c r="AT51" t="s">
        <v>1060</v>
      </c>
      <c r="AU51" t="s">
        <v>1061</v>
      </c>
      <c r="AV51" t="s">
        <v>1062</v>
      </c>
      <c r="AW51" t="s">
        <v>1063</v>
      </c>
      <c r="AX51" t="s">
        <v>1064</v>
      </c>
      <c r="AY51" t="s">
        <v>1065</v>
      </c>
      <c r="AZ51" t="s">
        <v>1066</v>
      </c>
      <c r="BA51" t="s">
        <v>1067</v>
      </c>
      <c r="BB51" t="s">
        <v>1068</v>
      </c>
      <c r="BC51" t="s">
        <v>1069</v>
      </c>
      <c r="BD51" t="s">
        <v>1070</v>
      </c>
      <c r="BE51" t="s">
        <v>1071</v>
      </c>
      <c r="BF51" t="s">
        <v>1072</v>
      </c>
      <c r="BG51" t="s">
        <v>1073</v>
      </c>
      <c r="BH51" t="s">
        <v>1074</v>
      </c>
      <c r="BI51" t="s">
        <v>1075</v>
      </c>
      <c r="BJ51" t="s">
        <v>1076</v>
      </c>
    </row>
    <row r="52" spans="6:62" x14ac:dyDescent="0.2">
      <c r="F52" t="s">
        <v>355</v>
      </c>
      <c r="G52" t="s">
        <v>565</v>
      </c>
      <c r="H52">
        <v>81221</v>
      </c>
      <c r="I52" t="s">
        <v>1005</v>
      </c>
      <c r="J52" s="1" t="str">
        <f t="shared" si="7"/>
        <v>CGPLPA905P1 PCR1</v>
      </c>
      <c r="K52" s="1" t="str">
        <f t="shared" si="6"/>
        <v>81221 UDI_374</v>
      </c>
      <c r="L52" s="21" t="s">
        <v>926</v>
      </c>
      <c r="M52" t="s">
        <v>1005</v>
      </c>
      <c r="O52" t="s">
        <v>1077</v>
      </c>
      <c r="P52" t="s">
        <v>1078</v>
      </c>
      <c r="Q52" t="s">
        <v>1079</v>
      </c>
      <c r="R52" t="s">
        <v>1080</v>
      </c>
      <c r="S52" t="s">
        <v>1081</v>
      </c>
      <c r="T52" t="s">
        <v>1082</v>
      </c>
      <c r="U52" t="s">
        <v>1083</v>
      </c>
      <c r="V52" t="s">
        <v>1084</v>
      </c>
      <c r="W52" t="s">
        <v>1085</v>
      </c>
      <c r="X52" t="s">
        <v>1086</v>
      </c>
      <c r="Y52" t="s">
        <v>1087</v>
      </c>
      <c r="Z52" t="s">
        <v>1088</v>
      </c>
      <c r="AA52" t="s">
        <v>1089</v>
      </c>
      <c r="AB52" t="s">
        <v>1090</v>
      </c>
      <c r="AC52" t="s">
        <v>1091</v>
      </c>
      <c r="AD52" t="s">
        <v>1092</v>
      </c>
      <c r="AE52" t="s">
        <v>1093</v>
      </c>
      <c r="AF52" t="s">
        <v>1094</v>
      </c>
      <c r="AG52" t="s">
        <v>1095</v>
      </c>
      <c r="AH52" t="s">
        <v>1096</v>
      </c>
      <c r="AI52" t="s">
        <v>1097</v>
      </c>
      <c r="AJ52" t="s">
        <v>1098</v>
      </c>
      <c r="AK52" t="s">
        <v>1099</v>
      </c>
      <c r="AL52" t="s">
        <v>1100</v>
      </c>
      <c r="AM52" t="s">
        <v>1101</v>
      </c>
      <c r="AN52" t="s">
        <v>1102</v>
      </c>
      <c r="AO52" t="s">
        <v>1103</v>
      </c>
      <c r="AP52" t="s">
        <v>1104</v>
      </c>
      <c r="AQ52" t="s">
        <v>1105</v>
      </c>
      <c r="AR52" t="s">
        <v>1106</v>
      </c>
      <c r="AS52" t="s">
        <v>1107</v>
      </c>
      <c r="AT52" t="s">
        <v>1108</v>
      </c>
      <c r="AU52" t="s">
        <v>1109</v>
      </c>
      <c r="AV52" t="s">
        <v>1110</v>
      </c>
      <c r="AW52" t="s">
        <v>1111</v>
      </c>
      <c r="AX52" t="s">
        <v>1112</v>
      </c>
      <c r="AY52" t="s">
        <v>1113</v>
      </c>
      <c r="AZ52" t="s">
        <v>1114</v>
      </c>
      <c r="BA52" t="s">
        <v>1115</v>
      </c>
      <c r="BB52" t="s">
        <v>1116</v>
      </c>
      <c r="BC52" t="s">
        <v>1117</v>
      </c>
      <c r="BD52" t="s">
        <v>1118</v>
      </c>
      <c r="BE52" t="s">
        <v>1119</v>
      </c>
      <c r="BF52" t="s">
        <v>1120</v>
      </c>
      <c r="BG52" t="s">
        <v>1121</v>
      </c>
      <c r="BH52" t="s">
        <v>1122</v>
      </c>
      <c r="BI52" t="s">
        <v>1123</v>
      </c>
      <c r="BJ52" t="s">
        <v>1124</v>
      </c>
    </row>
    <row r="53" spans="6:62" x14ac:dyDescent="0.2">
      <c r="F53" t="s">
        <v>356</v>
      </c>
      <c r="G53" t="s">
        <v>565</v>
      </c>
      <c r="H53">
        <v>81221</v>
      </c>
      <c r="I53" t="s">
        <v>1006</v>
      </c>
      <c r="J53" s="1" t="str">
        <f t="shared" si="7"/>
        <v>CGPLPA905P2 PCR1</v>
      </c>
      <c r="K53" s="1" t="str">
        <f t="shared" si="6"/>
        <v>81221 UDI_379</v>
      </c>
      <c r="L53" s="21" t="s">
        <v>926</v>
      </c>
      <c r="M53" t="s">
        <v>1006</v>
      </c>
    </row>
    <row r="54" spans="6:62" x14ac:dyDescent="0.2">
      <c r="F54" t="s">
        <v>357</v>
      </c>
      <c r="G54" t="s">
        <v>565</v>
      </c>
      <c r="H54">
        <v>81221</v>
      </c>
      <c r="I54" t="s">
        <v>1007</v>
      </c>
      <c r="J54" s="1" t="str">
        <f t="shared" si="7"/>
        <v>CGPLPA905P3 PCR1</v>
      </c>
      <c r="K54" s="1" t="str">
        <f t="shared" si="6"/>
        <v>81221 UDI_382</v>
      </c>
      <c r="L54" s="21" t="s">
        <v>926</v>
      </c>
      <c r="M54" t="s">
        <v>1007</v>
      </c>
    </row>
    <row r="55" spans="6:62" x14ac:dyDescent="0.2">
      <c r="F55" t="s">
        <v>358</v>
      </c>
      <c r="G55" t="s">
        <v>565</v>
      </c>
      <c r="H55">
        <v>81221</v>
      </c>
      <c r="I55" t="s">
        <v>1008</v>
      </c>
      <c r="J55" s="1" t="str">
        <f t="shared" si="7"/>
        <v>CGPLPA905P4 PCR1</v>
      </c>
      <c r="K55" s="1" t="str">
        <f t="shared" si="6"/>
        <v>81221 UDI_383</v>
      </c>
      <c r="L55" s="21" t="s">
        <v>926</v>
      </c>
      <c r="M55" t="s">
        <v>1008</v>
      </c>
    </row>
    <row r="56" spans="6:62" x14ac:dyDescent="0.2">
      <c r="F56" t="s">
        <v>312</v>
      </c>
      <c r="G56" t="s">
        <v>565</v>
      </c>
      <c r="H56">
        <v>81221</v>
      </c>
      <c r="I56" t="s">
        <v>1009</v>
      </c>
      <c r="J56" s="1" t="str">
        <f t="shared" si="7"/>
        <v>CGPLPA906P PCR1</v>
      </c>
      <c r="K56" s="1" t="str">
        <f t="shared" si="6"/>
        <v>81221 UDI_384</v>
      </c>
      <c r="L56" s="21" t="s">
        <v>926</v>
      </c>
      <c r="M56" t="s">
        <v>1009</v>
      </c>
    </row>
    <row r="57" spans="6:62" x14ac:dyDescent="0.2">
      <c r="F57" t="s">
        <v>313</v>
      </c>
      <c r="G57" t="s">
        <v>565</v>
      </c>
      <c r="H57">
        <v>81221</v>
      </c>
      <c r="I57" t="s">
        <v>1010</v>
      </c>
      <c r="J57" s="1" t="str">
        <f t="shared" si="7"/>
        <v>CGPLPA906P1 PCR1</v>
      </c>
      <c r="K57" s="1" t="str">
        <f t="shared" si="6"/>
        <v>81221 UDI_12</v>
      </c>
      <c r="L57" s="21" t="s">
        <v>926</v>
      </c>
      <c r="M57" t="s">
        <v>1010</v>
      </c>
    </row>
    <row r="58" spans="6:62" x14ac:dyDescent="0.2">
      <c r="F58" t="s">
        <v>314</v>
      </c>
      <c r="G58" t="s">
        <v>565</v>
      </c>
      <c r="H58">
        <v>81221</v>
      </c>
      <c r="I58" t="s">
        <v>1011</v>
      </c>
      <c r="J58" s="1" t="str">
        <f t="shared" si="7"/>
        <v>CGPLPA906P2 PCR1</v>
      </c>
      <c r="K58" s="1" t="str">
        <f t="shared" si="6"/>
        <v>81221 UDI_13</v>
      </c>
      <c r="L58" s="21" t="s">
        <v>926</v>
      </c>
      <c r="M58" t="s">
        <v>1011</v>
      </c>
    </row>
    <row r="59" spans="6:62" x14ac:dyDescent="0.2">
      <c r="F59" t="s">
        <v>826</v>
      </c>
      <c r="G59" t="s">
        <v>565</v>
      </c>
      <c r="H59">
        <v>81221</v>
      </c>
      <c r="I59" t="s">
        <v>1012</v>
      </c>
      <c r="J59" s="1" t="str">
        <f t="shared" si="7"/>
        <v>CGH17N_28 PCR1</v>
      </c>
      <c r="K59" s="1" t="str">
        <f t="shared" si="6"/>
        <v>81221 UDI_14</v>
      </c>
      <c r="L59" s="21" t="s">
        <v>926</v>
      </c>
      <c r="M59" t="s">
        <v>1012</v>
      </c>
    </row>
    <row r="60" spans="6:62" x14ac:dyDescent="0.2">
      <c r="F60" t="s">
        <v>633</v>
      </c>
      <c r="G60" t="s">
        <v>565</v>
      </c>
      <c r="H60">
        <v>81321</v>
      </c>
      <c r="I60" t="s">
        <v>1013</v>
      </c>
      <c r="J60" s="1" t="str">
        <f t="shared" si="7"/>
        <v>CGPLPA864P PCR1</v>
      </c>
      <c r="K60" s="1" t="str">
        <f t="shared" si="6"/>
        <v>81321 UDI_16</v>
      </c>
      <c r="L60" s="21" t="s">
        <v>926</v>
      </c>
      <c r="M60" t="s">
        <v>1013</v>
      </c>
    </row>
    <row r="61" spans="6:62" x14ac:dyDescent="0.2">
      <c r="F61" t="s">
        <v>634</v>
      </c>
      <c r="G61" t="s">
        <v>565</v>
      </c>
      <c r="H61">
        <v>81321</v>
      </c>
      <c r="I61" t="s">
        <v>1014</v>
      </c>
      <c r="J61" s="1" t="str">
        <f t="shared" si="7"/>
        <v>CGPLPA864P1 PCR1</v>
      </c>
      <c r="K61" s="1" t="str">
        <f t="shared" si="6"/>
        <v>81321 UDI_17</v>
      </c>
      <c r="L61" s="21" t="s">
        <v>926</v>
      </c>
      <c r="M61" t="s">
        <v>1014</v>
      </c>
    </row>
    <row r="62" spans="6:62" x14ac:dyDescent="0.2">
      <c r="F62" t="s">
        <v>635</v>
      </c>
      <c r="G62" t="s">
        <v>565</v>
      </c>
      <c r="H62">
        <v>81321</v>
      </c>
      <c r="I62" t="s">
        <v>1015</v>
      </c>
      <c r="J62" s="1" t="str">
        <f t="shared" si="7"/>
        <v>CGPLPA864P2 PCR1</v>
      </c>
      <c r="K62" s="1" t="str">
        <f t="shared" si="6"/>
        <v>81321 UDI_18</v>
      </c>
      <c r="L62" s="21" t="s">
        <v>926</v>
      </c>
      <c r="M62" t="s">
        <v>1015</v>
      </c>
    </row>
    <row r="63" spans="6:62" x14ac:dyDescent="0.2">
      <c r="F63" t="s">
        <v>636</v>
      </c>
      <c r="G63" t="s">
        <v>565</v>
      </c>
      <c r="H63">
        <v>81321</v>
      </c>
      <c r="I63" t="s">
        <v>1016</v>
      </c>
      <c r="J63" s="1" t="str">
        <f t="shared" si="7"/>
        <v>CGPLPA864P4 PCR1</v>
      </c>
      <c r="K63" s="1" t="str">
        <f t="shared" si="6"/>
        <v>81321 UDI_21</v>
      </c>
      <c r="L63" s="21" t="s">
        <v>926</v>
      </c>
      <c r="M63" t="s">
        <v>1016</v>
      </c>
    </row>
    <row r="64" spans="6:62" x14ac:dyDescent="0.2">
      <c r="F64" t="s">
        <v>637</v>
      </c>
      <c r="G64" t="s">
        <v>565</v>
      </c>
      <c r="H64">
        <v>81321</v>
      </c>
      <c r="I64" t="s">
        <v>1017</v>
      </c>
      <c r="J64" s="1" t="str">
        <f t="shared" si="7"/>
        <v>CGPLPA864P5 PCR1</v>
      </c>
      <c r="K64" s="1" t="str">
        <f t="shared" si="6"/>
        <v>81321 UDI_22</v>
      </c>
      <c r="L64" s="21" t="s">
        <v>926</v>
      </c>
      <c r="M64" t="s">
        <v>1017</v>
      </c>
    </row>
    <row r="65" spans="6:13" x14ac:dyDescent="0.2">
      <c r="F65" t="s">
        <v>761</v>
      </c>
      <c r="G65" t="s">
        <v>565</v>
      </c>
      <c r="H65">
        <v>81321</v>
      </c>
      <c r="I65" t="s">
        <v>1018</v>
      </c>
      <c r="J65" s="1" t="str">
        <f t="shared" si="7"/>
        <v>CGPLPA887P PCR1</v>
      </c>
      <c r="K65" s="1" t="str">
        <f t="shared" si="6"/>
        <v>81321 UDI_23</v>
      </c>
      <c r="L65" s="21" t="s">
        <v>926</v>
      </c>
      <c r="M65" t="s">
        <v>1018</v>
      </c>
    </row>
    <row r="66" spans="6:13" x14ac:dyDescent="0.2">
      <c r="F66" t="s">
        <v>762</v>
      </c>
      <c r="G66" t="s">
        <v>565</v>
      </c>
      <c r="H66">
        <v>81321</v>
      </c>
      <c r="I66" t="s">
        <v>1019</v>
      </c>
      <c r="J66" s="1" t="str">
        <f t="shared" si="7"/>
        <v>CGPLPA887P1 PCR1</v>
      </c>
      <c r="K66" s="1" t="str">
        <f t="shared" si="6"/>
        <v>81321 UDI_24</v>
      </c>
      <c r="L66" s="21" t="s">
        <v>926</v>
      </c>
      <c r="M66" t="s">
        <v>1019</v>
      </c>
    </row>
    <row r="67" spans="6:13" x14ac:dyDescent="0.2">
      <c r="F67" t="s">
        <v>772</v>
      </c>
      <c r="G67" t="s">
        <v>565</v>
      </c>
      <c r="H67">
        <v>81321</v>
      </c>
      <c r="I67" t="s">
        <v>1020</v>
      </c>
      <c r="J67" s="1" t="str">
        <f t="shared" si="7"/>
        <v>CGPLPA896P PCR1</v>
      </c>
      <c r="K67" s="1" t="str">
        <f t="shared" si="6"/>
        <v>81321 UDI_25</v>
      </c>
      <c r="L67" s="21" t="s">
        <v>926</v>
      </c>
      <c r="M67" t="s">
        <v>1020</v>
      </c>
    </row>
    <row r="68" spans="6:13" x14ac:dyDescent="0.2">
      <c r="F68" t="s">
        <v>773</v>
      </c>
      <c r="G68" t="s">
        <v>565</v>
      </c>
      <c r="H68">
        <v>81321</v>
      </c>
      <c r="I68" t="s">
        <v>1021</v>
      </c>
      <c r="J68" s="1" t="str">
        <f t="shared" si="7"/>
        <v>CGPLPA896P1 PCR1</v>
      </c>
      <c r="K68" s="1" t="str">
        <f t="shared" si="6"/>
        <v>81321 UDI_26</v>
      </c>
      <c r="L68" s="21" t="s">
        <v>926</v>
      </c>
      <c r="M68" t="s">
        <v>1021</v>
      </c>
    </row>
    <row r="69" spans="6:13" x14ac:dyDescent="0.2">
      <c r="F69" t="s">
        <v>315</v>
      </c>
      <c r="G69" t="s">
        <v>565</v>
      </c>
      <c r="H69">
        <v>81321</v>
      </c>
      <c r="I69" t="s">
        <v>1022</v>
      </c>
      <c r="J69" s="1" t="str">
        <f t="shared" si="7"/>
        <v>CGPLPA907P PCR1</v>
      </c>
      <c r="K69" s="1" t="str">
        <f t="shared" si="6"/>
        <v>81321 UDI_27</v>
      </c>
      <c r="L69" s="21" t="s">
        <v>926</v>
      </c>
      <c r="M69" t="s">
        <v>1022</v>
      </c>
    </row>
    <row r="70" spans="6:13" x14ac:dyDescent="0.2">
      <c r="F70" t="s">
        <v>317</v>
      </c>
      <c r="G70" t="s">
        <v>565</v>
      </c>
      <c r="H70">
        <v>81321</v>
      </c>
      <c r="I70" t="s">
        <v>1023</v>
      </c>
      <c r="J70" s="1" t="str">
        <f t="shared" si="7"/>
        <v>CGPLPA907P1 PCR1</v>
      </c>
      <c r="K70" s="1" t="str">
        <f t="shared" si="6"/>
        <v>81321 UDI_28</v>
      </c>
      <c r="L70" s="21" t="s">
        <v>926</v>
      </c>
      <c r="M70" t="s">
        <v>1023</v>
      </c>
    </row>
    <row r="71" spans="6:13" x14ac:dyDescent="0.2">
      <c r="F71" t="s">
        <v>318</v>
      </c>
      <c r="G71" t="s">
        <v>565</v>
      </c>
      <c r="H71">
        <v>81321</v>
      </c>
      <c r="I71" t="s">
        <v>1024</v>
      </c>
      <c r="J71" s="1" t="str">
        <f t="shared" si="7"/>
        <v>CGPLPA907P2 PCR1</v>
      </c>
      <c r="K71" s="1" t="str">
        <f t="shared" si="6"/>
        <v>81321 UDI_29</v>
      </c>
      <c r="L71" s="21" t="s">
        <v>926</v>
      </c>
      <c r="M71" t="s">
        <v>1024</v>
      </c>
    </row>
    <row r="72" spans="6:13" x14ac:dyDescent="0.2">
      <c r="F72" t="s">
        <v>319</v>
      </c>
      <c r="G72" t="s">
        <v>565</v>
      </c>
      <c r="H72">
        <v>81321</v>
      </c>
      <c r="I72" t="s">
        <v>1025</v>
      </c>
      <c r="J72" s="1" t="str">
        <f t="shared" si="7"/>
        <v>CGPLPA909P PCR1</v>
      </c>
      <c r="K72" s="1" t="str">
        <f t="shared" si="6"/>
        <v>81321 UDI_30</v>
      </c>
      <c r="L72" s="21" t="s">
        <v>926</v>
      </c>
      <c r="M72" t="s">
        <v>1025</v>
      </c>
    </row>
    <row r="73" spans="6:13" x14ac:dyDescent="0.2">
      <c r="F73" t="s">
        <v>320</v>
      </c>
      <c r="G73" t="s">
        <v>565</v>
      </c>
      <c r="H73">
        <v>81321</v>
      </c>
      <c r="I73" t="s">
        <v>1026</v>
      </c>
      <c r="J73" s="1" t="str">
        <f t="shared" si="7"/>
        <v>CGPLPA909P1 PCR1</v>
      </c>
      <c r="K73" s="1" t="str">
        <f t="shared" si="6"/>
        <v>81321 UDI_31</v>
      </c>
      <c r="L73" s="21" t="s">
        <v>926</v>
      </c>
      <c r="M73" t="s">
        <v>1026</v>
      </c>
    </row>
    <row r="74" spans="6:13" x14ac:dyDescent="0.2">
      <c r="F74" t="s">
        <v>321</v>
      </c>
      <c r="G74" t="s">
        <v>565</v>
      </c>
      <c r="H74">
        <v>81321</v>
      </c>
      <c r="I74" t="s">
        <v>1027</v>
      </c>
      <c r="J74" s="1" t="str">
        <f t="shared" si="7"/>
        <v>CGPLPA909P2 PCR1</v>
      </c>
      <c r="K74" s="1" t="str">
        <f t="shared" si="6"/>
        <v>81321 UDI_98</v>
      </c>
      <c r="L74" s="21" t="s">
        <v>926</v>
      </c>
      <c r="M74" t="s">
        <v>1027</v>
      </c>
    </row>
    <row r="75" spans="6:13" x14ac:dyDescent="0.2">
      <c r="F75" t="s">
        <v>827</v>
      </c>
      <c r="G75" t="s">
        <v>565</v>
      </c>
      <c r="H75">
        <v>81321</v>
      </c>
      <c r="I75" t="s">
        <v>1028</v>
      </c>
      <c r="J75" s="1" t="str">
        <f t="shared" si="7"/>
        <v>CGH17N_29 PCR1</v>
      </c>
      <c r="K75" s="1" t="str">
        <f t="shared" si="6"/>
        <v>81321 UDI_99</v>
      </c>
      <c r="L75" s="21" t="s">
        <v>926</v>
      </c>
      <c r="M75" t="s">
        <v>1028</v>
      </c>
    </row>
  </sheetData>
  <phoneticPr fontId="21" type="noConversion"/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25"/>
  <sheetViews>
    <sheetView workbookViewId="0">
      <selection activeCell="C6" sqref="C6:D25"/>
    </sheetView>
  </sheetViews>
  <sheetFormatPr baseColWidth="10" defaultColWidth="8.83203125" defaultRowHeight="15" x14ac:dyDescent="0.2"/>
  <sheetData>
    <row r="1" spans="1:2" x14ac:dyDescent="0.2">
      <c r="A1" t="s">
        <v>258</v>
      </c>
    </row>
    <row r="2" spans="1:2" x14ac:dyDescent="0.2">
      <c r="A2" t="s">
        <v>259</v>
      </c>
      <c r="B2">
        <v>1</v>
      </c>
    </row>
    <row r="3" spans="1:2" x14ac:dyDescent="0.2">
      <c r="A3" t="s">
        <v>260</v>
      </c>
      <c r="B3">
        <v>2</v>
      </c>
    </row>
    <row r="4" spans="1:2" x14ac:dyDescent="0.2">
      <c r="A4" t="s">
        <v>261</v>
      </c>
      <c r="B4">
        <v>3</v>
      </c>
    </row>
    <row r="5" spans="1:2" x14ac:dyDescent="0.2">
      <c r="A5" t="s">
        <v>262</v>
      </c>
      <c r="B5">
        <v>4</v>
      </c>
    </row>
    <row r="6" spans="1:2" x14ac:dyDescent="0.2">
      <c r="A6" t="s">
        <v>263</v>
      </c>
      <c r="B6">
        <v>5</v>
      </c>
    </row>
    <row r="7" spans="1:2" x14ac:dyDescent="0.2">
      <c r="A7" t="s">
        <v>264</v>
      </c>
      <c r="B7">
        <v>10</v>
      </c>
    </row>
    <row r="8" spans="1:2" x14ac:dyDescent="0.2">
      <c r="A8" t="s">
        <v>8</v>
      </c>
      <c r="B8">
        <v>6</v>
      </c>
    </row>
    <row r="9" spans="1:2" x14ac:dyDescent="0.2">
      <c r="A9" t="s">
        <v>265</v>
      </c>
      <c r="B9">
        <v>7</v>
      </c>
    </row>
    <row r="10" spans="1:2" x14ac:dyDescent="0.2">
      <c r="A10" t="s">
        <v>266</v>
      </c>
      <c r="B10">
        <v>8</v>
      </c>
    </row>
    <row r="11" spans="1:2" x14ac:dyDescent="0.2">
      <c r="A11" t="s">
        <v>267</v>
      </c>
      <c r="B11">
        <v>9</v>
      </c>
    </row>
    <row r="12" spans="1:2" x14ac:dyDescent="0.2">
      <c r="A12" t="s">
        <v>268</v>
      </c>
      <c r="B12">
        <v>11</v>
      </c>
    </row>
    <row r="13" spans="1:2" x14ac:dyDescent="0.2">
      <c r="A13" t="s">
        <v>269</v>
      </c>
      <c r="B13">
        <v>12</v>
      </c>
    </row>
    <row r="14" spans="1:2" x14ac:dyDescent="0.2">
      <c r="A14" t="s">
        <v>270</v>
      </c>
      <c r="B14">
        <v>13</v>
      </c>
    </row>
    <row r="15" spans="1:2" x14ac:dyDescent="0.2">
      <c r="A15" t="s">
        <v>271</v>
      </c>
      <c r="B15">
        <v>14</v>
      </c>
    </row>
    <row r="16" spans="1:2" x14ac:dyDescent="0.2">
      <c r="A16" t="s">
        <v>272</v>
      </c>
      <c r="B16">
        <v>15</v>
      </c>
    </row>
    <row r="17" spans="1:2" x14ac:dyDescent="0.2">
      <c r="A17" t="s">
        <v>273</v>
      </c>
      <c r="B17">
        <v>16</v>
      </c>
    </row>
    <row r="18" spans="1:2" x14ac:dyDescent="0.2">
      <c r="A18" t="s">
        <v>274</v>
      </c>
      <c r="B18">
        <v>17</v>
      </c>
    </row>
    <row r="19" spans="1:2" x14ac:dyDescent="0.2">
      <c r="A19" t="s">
        <v>275</v>
      </c>
      <c r="B19">
        <v>18</v>
      </c>
    </row>
    <row r="20" spans="1:2" x14ac:dyDescent="0.2">
      <c r="A20" t="s">
        <v>276</v>
      </c>
      <c r="B20">
        <v>19</v>
      </c>
    </row>
    <row r="21" spans="1:2" x14ac:dyDescent="0.2">
      <c r="A21" t="s">
        <v>277</v>
      </c>
      <c r="B21">
        <v>20</v>
      </c>
    </row>
    <row r="22" spans="1:2" x14ac:dyDescent="0.2">
      <c r="A22" t="s">
        <v>278</v>
      </c>
      <c r="B22">
        <v>21</v>
      </c>
    </row>
    <row r="23" spans="1:2" x14ac:dyDescent="0.2">
      <c r="A23" t="s">
        <v>279</v>
      </c>
      <c r="B23">
        <v>22</v>
      </c>
    </row>
    <row r="24" spans="1:2" x14ac:dyDescent="0.2">
      <c r="A24" t="s">
        <v>280</v>
      </c>
      <c r="B24">
        <v>23</v>
      </c>
    </row>
    <row r="25" spans="1:2" x14ac:dyDescent="0.2">
      <c r="A25" t="s">
        <v>281</v>
      </c>
      <c r="B25">
        <v>24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46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" sqref="J2"/>
    </sheetView>
  </sheetViews>
  <sheetFormatPr baseColWidth="10" defaultColWidth="9.1640625" defaultRowHeight="15" x14ac:dyDescent="0.2"/>
  <sheetData>
    <row r="1" spans="1:74" x14ac:dyDescent="0.2">
      <c r="A1" t="s">
        <v>0</v>
      </c>
      <c r="B1" t="s">
        <v>4</v>
      </c>
      <c r="C1" t="s">
        <v>237</v>
      </c>
      <c r="D1" t="s">
        <v>232</v>
      </c>
      <c r="E1" t="s">
        <v>1</v>
      </c>
      <c r="F1" s="1" t="s">
        <v>234</v>
      </c>
      <c r="G1" s="1" t="s">
        <v>235</v>
      </c>
      <c r="H1" t="s">
        <v>282</v>
      </c>
      <c r="I1" t="s">
        <v>27</v>
      </c>
      <c r="J1" t="s">
        <v>290</v>
      </c>
      <c r="K1" t="s">
        <v>26</v>
      </c>
      <c r="L1" t="s">
        <v>3</v>
      </c>
      <c r="M1" t="s">
        <v>28</v>
      </c>
      <c r="N1" t="s">
        <v>29</v>
      </c>
      <c r="O1" t="s">
        <v>291</v>
      </c>
      <c r="P1" t="s">
        <v>237</v>
      </c>
      <c r="Q1" t="s">
        <v>616</v>
      </c>
      <c r="R1" t="s">
        <v>293</v>
      </c>
      <c r="S1" t="s">
        <v>432</v>
      </c>
      <c r="T1" s="32" t="s">
        <v>379</v>
      </c>
      <c r="U1" s="21" t="s">
        <v>380</v>
      </c>
      <c r="V1" s="21" t="s">
        <v>381</v>
      </c>
      <c r="W1" s="21" t="s">
        <v>382</v>
      </c>
      <c r="X1" s="21" t="s">
        <v>383</v>
      </c>
      <c r="Y1" s="21" t="s">
        <v>384</v>
      </c>
      <c r="Z1" s="42" t="s">
        <v>385</v>
      </c>
      <c r="AA1" s="28" t="s">
        <v>386</v>
      </c>
      <c r="AB1" s="42" t="s">
        <v>387</v>
      </c>
      <c r="AC1" s="28" t="s">
        <v>388</v>
      </c>
      <c r="AD1" s="42" t="s">
        <v>389</v>
      </c>
      <c r="AE1" s="28" t="s">
        <v>390</v>
      </c>
      <c r="AF1" s="21" t="s">
        <v>391</v>
      </c>
      <c r="AG1" s="42" t="s">
        <v>392</v>
      </c>
      <c r="AH1" s="42" t="s">
        <v>393</v>
      </c>
      <c r="AI1" s="42" t="s">
        <v>394</v>
      </c>
      <c r="AJ1" s="25" t="s">
        <v>395</v>
      </c>
      <c r="AK1" s="21" t="s">
        <v>396</v>
      </c>
      <c r="AL1" s="21" t="s">
        <v>397</v>
      </c>
      <c r="AM1" s="21" t="s">
        <v>398</v>
      </c>
      <c r="AN1" s="21" t="s">
        <v>399</v>
      </c>
      <c r="AO1" s="21" t="s">
        <v>564</v>
      </c>
      <c r="AP1" s="21" t="s">
        <v>511</v>
      </c>
      <c r="AQ1" s="21" t="s">
        <v>512</v>
      </c>
      <c r="AR1" s="21" t="s">
        <v>402</v>
      </c>
      <c r="AS1" s="21" t="s">
        <v>403</v>
      </c>
      <c r="AT1" s="21" t="s">
        <v>404</v>
      </c>
      <c r="AU1" s="21" t="s">
        <v>405</v>
      </c>
      <c r="AV1" s="21" t="s">
        <v>406</v>
      </c>
      <c r="AW1" s="21" t="s">
        <v>407</v>
      </c>
      <c r="AX1" s="21" t="s">
        <v>408</v>
      </c>
      <c r="AY1" s="21" t="s">
        <v>380</v>
      </c>
      <c r="AZ1" s="21" t="s">
        <v>409</v>
      </c>
      <c r="BA1" s="47" t="s">
        <v>410</v>
      </c>
      <c r="BB1" s="21" t="s">
        <v>411</v>
      </c>
      <c r="BC1" s="21" t="s">
        <v>412</v>
      </c>
      <c r="BD1" s="21" t="s">
        <v>413</v>
      </c>
      <c r="BE1" s="21" t="s">
        <v>414</v>
      </c>
      <c r="BF1" s="21" t="s">
        <v>415</v>
      </c>
      <c r="BG1" s="21" t="s">
        <v>416</v>
      </c>
      <c r="BH1" s="21" t="s">
        <v>417</v>
      </c>
      <c r="BI1" s="21" t="s">
        <v>418</v>
      </c>
      <c r="BJ1" s="21" t="s">
        <v>419</v>
      </c>
      <c r="BK1" s="21" t="s">
        <v>420</v>
      </c>
      <c r="BL1" s="21" t="s">
        <v>421</v>
      </c>
      <c r="BM1" s="21" t="s">
        <v>422</v>
      </c>
      <c r="BN1" s="21" t="s">
        <v>423</v>
      </c>
      <c r="BO1" s="21" t="s">
        <v>424</v>
      </c>
      <c r="BP1" s="21" t="s">
        <v>425</v>
      </c>
      <c r="BQ1" s="21" t="s">
        <v>426</v>
      </c>
      <c r="BR1" s="21" t="s">
        <v>427</v>
      </c>
      <c r="BS1" s="21" t="s">
        <v>428</v>
      </c>
      <c r="BT1" s="21" t="s">
        <v>429</v>
      </c>
      <c r="BU1" s="21" t="s">
        <v>430</v>
      </c>
      <c r="BV1" s="21" t="s">
        <v>431</v>
      </c>
    </row>
    <row r="2" spans="1:74" x14ac:dyDescent="0.2">
      <c r="A2">
        <v>1007</v>
      </c>
      <c r="B2" t="s">
        <v>2</v>
      </c>
      <c r="C2" t="s">
        <v>687</v>
      </c>
      <c r="D2" t="s">
        <v>68</v>
      </c>
      <c r="E2">
        <v>68</v>
      </c>
      <c r="F2" s="1">
        <v>43376</v>
      </c>
      <c r="G2" s="1">
        <v>43376</v>
      </c>
      <c r="H2">
        <v>35.6</v>
      </c>
      <c r="I2" t="s">
        <v>22</v>
      </c>
      <c r="J2">
        <v>875.88062003672303</v>
      </c>
      <c r="K2" t="s">
        <v>25</v>
      </c>
      <c r="L2">
        <v>4</v>
      </c>
      <c r="M2">
        <v>20</v>
      </c>
      <c r="N2" t="s">
        <v>1183</v>
      </c>
      <c r="O2">
        <v>0</v>
      </c>
      <c r="P2" t="s">
        <v>687</v>
      </c>
      <c r="Q2">
        <v>0</v>
      </c>
      <c r="R2" t="s">
        <v>297</v>
      </c>
      <c r="S2" t="s">
        <v>433</v>
      </c>
      <c r="Z2" s="2"/>
      <c r="AA2" s="2"/>
      <c r="AB2" s="2"/>
      <c r="AC2" s="2"/>
      <c r="AD2" s="2"/>
      <c r="AE2" s="2"/>
      <c r="AG2" s="2"/>
      <c r="AH2" s="2"/>
      <c r="AI2" s="2"/>
      <c r="AJ2" s="20"/>
      <c r="AV2" s="21"/>
      <c r="AZ2">
        <v>3</v>
      </c>
    </row>
    <row r="3" spans="1:74" x14ac:dyDescent="0.2">
      <c r="A3">
        <v>1007</v>
      </c>
      <c r="B3" t="s">
        <v>8</v>
      </c>
      <c r="C3" t="s">
        <v>688</v>
      </c>
      <c r="D3" t="s">
        <v>69</v>
      </c>
      <c r="E3">
        <v>68</v>
      </c>
      <c r="F3" s="1">
        <v>43411</v>
      </c>
      <c r="G3" s="1">
        <v>43376</v>
      </c>
      <c r="H3">
        <v>35.6</v>
      </c>
      <c r="I3" t="s">
        <v>22</v>
      </c>
      <c r="J3">
        <v>875.88062003672303</v>
      </c>
      <c r="K3" t="s">
        <v>25</v>
      </c>
      <c r="L3">
        <v>4</v>
      </c>
      <c r="M3">
        <v>21</v>
      </c>
      <c r="N3" t="s">
        <v>452</v>
      </c>
      <c r="O3">
        <v>35</v>
      </c>
      <c r="P3" t="s">
        <v>688</v>
      </c>
      <c r="Q3">
        <v>0</v>
      </c>
      <c r="R3" t="s">
        <v>297</v>
      </c>
      <c r="S3" t="s">
        <v>433</v>
      </c>
      <c r="Z3" s="2"/>
      <c r="AA3" s="2"/>
      <c r="AB3" s="2"/>
      <c r="AC3" s="2"/>
      <c r="AD3" s="2"/>
      <c r="AE3" s="2"/>
      <c r="AG3" s="2"/>
      <c r="AH3" s="2"/>
      <c r="AI3" s="2"/>
      <c r="AJ3" s="20"/>
      <c r="AV3" s="21"/>
      <c r="AZ3">
        <v>3</v>
      </c>
    </row>
    <row r="4" spans="1:74" x14ac:dyDescent="0.2">
      <c r="A4">
        <v>1007</v>
      </c>
      <c r="B4" t="s">
        <v>9</v>
      </c>
      <c r="C4" t="s">
        <v>689</v>
      </c>
      <c r="D4" t="s">
        <v>70</v>
      </c>
      <c r="E4">
        <v>68</v>
      </c>
      <c r="F4" s="1">
        <v>43439</v>
      </c>
      <c r="G4" s="1">
        <v>43376</v>
      </c>
      <c r="H4">
        <v>35.6</v>
      </c>
      <c r="I4" t="s">
        <v>22</v>
      </c>
      <c r="J4">
        <v>875.88062003672303</v>
      </c>
      <c r="K4" t="s">
        <v>25</v>
      </c>
      <c r="L4">
        <v>4</v>
      </c>
      <c r="M4">
        <v>3</v>
      </c>
      <c r="N4" t="s">
        <v>1186</v>
      </c>
      <c r="O4">
        <v>63</v>
      </c>
      <c r="P4" t="s">
        <v>689</v>
      </c>
      <c r="Q4">
        <v>0</v>
      </c>
      <c r="R4" t="s">
        <v>297</v>
      </c>
      <c r="S4" t="s">
        <v>433</v>
      </c>
      <c r="Z4" s="2"/>
      <c r="AA4" s="2"/>
      <c r="AB4" s="2"/>
      <c r="AC4" s="2"/>
      <c r="AD4" s="2"/>
      <c r="AE4" s="2"/>
      <c r="AG4" s="2"/>
      <c r="AH4" s="2"/>
      <c r="AI4" s="2"/>
      <c r="AJ4" s="20"/>
      <c r="AV4" s="21"/>
      <c r="AZ4">
        <v>3</v>
      </c>
    </row>
    <row r="5" spans="1:74" x14ac:dyDescent="0.2">
      <c r="A5">
        <v>1007</v>
      </c>
      <c r="B5" t="s">
        <v>10</v>
      </c>
      <c r="C5" t="s">
        <v>690</v>
      </c>
      <c r="D5" t="s">
        <v>71</v>
      </c>
      <c r="E5">
        <v>68</v>
      </c>
      <c r="F5" s="1">
        <v>43454</v>
      </c>
      <c r="G5" s="1">
        <v>43376</v>
      </c>
      <c r="H5">
        <v>35.6</v>
      </c>
      <c r="I5" t="s">
        <v>22</v>
      </c>
      <c r="J5">
        <v>875.88062003672303</v>
      </c>
      <c r="K5" t="s">
        <v>25</v>
      </c>
      <c r="L5">
        <v>4</v>
      </c>
      <c r="M5">
        <v>8</v>
      </c>
      <c r="N5" t="s">
        <v>1201</v>
      </c>
      <c r="O5">
        <v>78</v>
      </c>
      <c r="P5" t="s">
        <v>690</v>
      </c>
      <c r="Q5">
        <v>0</v>
      </c>
      <c r="R5" t="s">
        <v>297</v>
      </c>
      <c r="S5" t="s">
        <v>433</v>
      </c>
      <c r="Z5" s="2"/>
      <c r="AA5" s="2"/>
      <c r="AB5" s="2"/>
      <c r="AC5" s="2"/>
      <c r="AD5" s="2"/>
      <c r="AE5" s="2"/>
      <c r="AG5" s="2"/>
      <c r="AH5" s="2"/>
      <c r="AI5" s="2"/>
      <c r="AJ5" s="20"/>
      <c r="AV5" s="21"/>
      <c r="AZ5">
        <v>3</v>
      </c>
    </row>
    <row r="6" spans="1:74" x14ac:dyDescent="0.2">
      <c r="A6">
        <v>1009</v>
      </c>
      <c r="B6" t="s">
        <v>10</v>
      </c>
      <c r="C6" t="s">
        <v>691</v>
      </c>
      <c r="D6" t="s">
        <v>316</v>
      </c>
      <c r="E6">
        <v>70</v>
      </c>
      <c r="F6" s="1">
        <v>43522</v>
      </c>
      <c r="G6" s="1">
        <v>43382</v>
      </c>
      <c r="H6">
        <v>0</v>
      </c>
      <c r="I6" t="s">
        <v>289</v>
      </c>
      <c r="J6">
        <v>869.88062003672303</v>
      </c>
      <c r="K6" t="s">
        <v>23</v>
      </c>
      <c r="L6">
        <v>6</v>
      </c>
      <c r="M6">
        <v>5</v>
      </c>
      <c r="N6" t="s">
        <v>1187</v>
      </c>
      <c r="O6">
        <v>140</v>
      </c>
      <c r="P6" t="s">
        <v>691</v>
      </c>
      <c r="Q6">
        <v>0</v>
      </c>
      <c r="R6" t="s">
        <v>296</v>
      </c>
      <c r="S6" t="s">
        <v>433</v>
      </c>
      <c r="Z6" s="2"/>
      <c r="AA6" s="2"/>
      <c r="AB6" s="2"/>
      <c r="AC6" s="2"/>
      <c r="AD6" s="2"/>
      <c r="AE6" s="2"/>
      <c r="AG6" s="2"/>
      <c r="AH6" s="2"/>
      <c r="AI6" s="2"/>
      <c r="AJ6" s="20"/>
      <c r="AV6" s="21"/>
      <c r="AZ6">
        <v>3</v>
      </c>
    </row>
    <row r="7" spans="1:74" x14ac:dyDescent="0.2">
      <c r="A7">
        <v>1012</v>
      </c>
      <c r="B7" t="s">
        <v>2</v>
      </c>
      <c r="C7" t="s">
        <v>692</v>
      </c>
      <c r="D7" t="s">
        <v>72</v>
      </c>
      <c r="E7">
        <v>71</v>
      </c>
      <c r="F7" s="1">
        <v>43390</v>
      </c>
      <c r="G7" s="1">
        <v>43390</v>
      </c>
      <c r="H7">
        <v>3.8</v>
      </c>
      <c r="I7" t="s">
        <v>6</v>
      </c>
      <c r="J7">
        <v>861.88062003672303</v>
      </c>
      <c r="K7" t="s">
        <v>25</v>
      </c>
      <c r="L7">
        <v>4</v>
      </c>
      <c r="M7">
        <v>3</v>
      </c>
      <c r="N7" t="s">
        <v>451</v>
      </c>
      <c r="O7">
        <v>0</v>
      </c>
      <c r="P7" t="s">
        <v>692</v>
      </c>
      <c r="Q7">
        <v>0</v>
      </c>
      <c r="R7" t="s">
        <v>297</v>
      </c>
      <c r="S7" t="s">
        <v>433</v>
      </c>
      <c r="Z7" s="2"/>
      <c r="AA7" s="2"/>
      <c r="AB7" s="2"/>
      <c r="AC7" s="2"/>
      <c r="AD7" s="2"/>
      <c r="AE7" s="2"/>
      <c r="AG7" s="2"/>
      <c r="AH7" s="2"/>
      <c r="AI7" s="2"/>
      <c r="AJ7" s="20"/>
      <c r="AV7" s="21"/>
      <c r="AZ7">
        <v>4</v>
      </c>
    </row>
    <row r="8" spans="1:74" x14ac:dyDescent="0.2">
      <c r="A8">
        <v>1012</v>
      </c>
      <c r="B8" t="s">
        <v>8</v>
      </c>
      <c r="C8" t="s">
        <v>693</v>
      </c>
      <c r="D8" t="s">
        <v>73</v>
      </c>
      <c r="E8">
        <v>71</v>
      </c>
      <c r="F8" s="1">
        <v>43418</v>
      </c>
      <c r="G8" s="1">
        <v>43390</v>
      </c>
      <c r="H8">
        <v>3.8</v>
      </c>
      <c r="I8" t="s">
        <v>6</v>
      </c>
      <c r="J8">
        <v>861.88062003672303</v>
      </c>
      <c r="K8" t="s">
        <v>25</v>
      </c>
      <c r="L8">
        <v>4</v>
      </c>
      <c r="M8">
        <v>8</v>
      </c>
      <c r="N8" t="s">
        <v>1189</v>
      </c>
      <c r="O8">
        <v>28</v>
      </c>
      <c r="P8" t="s">
        <v>693</v>
      </c>
      <c r="Q8">
        <v>0</v>
      </c>
      <c r="R8" t="s">
        <v>297</v>
      </c>
      <c r="S8" t="s">
        <v>433</v>
      </c>
      <c r="Z8" s="2"/>
      <c r="AA8" s="2"/>
      <c r="AB8" s="2"/>
      <c r="AC8" s="2"/>
      <c r="AD8" s="2"/>
      <c r="AE8" s="2"/>
      <c r="AG8" s="2"/>
      <c r="AH8" s="2"/>
      <c r="AI8" s="2"/>
      <c r="AJ8" s="20"/>
      <c r="AV8" s="21"/>
      <c r="AZ8">
        <v>4</v>
      </c>
    </row>
    <row r="9" spans="1:74" x14ac:dyDescent="0.2">
      <c r="A9">
        <v>1012</v>
      </c>
      <c r="B9" t="s">
        <v>9</v>
      </c>
      <c r="C9" t="s">
        <v>694</v>
      </c>
      <c r="D9" t="s">
        <v>74</v>
      </c>
      <c r="E9">
        <v>71</v>
      </c>
      <c r="F9" s="1">
        <v>43447</v>
      </c>
      <c r="G9" s="1">
        <v>43390</v>
      </c>
      <c r="H9">
        <v>3.8</v>
      </c>
      <c r="I9" t="s">
        <v>6</v>
      </c>
      <c r="J9">
        <v>861.88062003672303</v>
      </c>
      <c r="K9" t="s">
        <v>25</v>
      </c>
      <c r="L9">
        <v>4</v>
      </c>
      <c r="M9">
        <v>12</v>
      </c>
      <c r="N9" t="s">
        <v>1192</v>
      </c>
      <c r="O9">
        <v>57</v>
      </c>
      <c r="P9" t="s">
        <v>694</v>
      </c>
      <c r="Q9">
        <v>0</v>
      </c>
      <c r="R9" t="s">
        <v>297</v>
      </c>
      <c r="S9" t="s">
        <v>433</v>
      </c>
      <c r="Z9" s="2"/>
      <c r="AA9" s="2"/>
      <c r="AB9" s="2"/>
      <c r="AC9" s="2"/>
      <c r="AD9" s="2"/>
      <c r="AE9" s="2"/>
      <c r="AG9" s="2"/>
      <c r="AH9" s="2"/>
      <c r="AI9" s="2"/>
      <c r="AJ9" s="20"/>
      <c r="AV9" s="21"/>
      <c r="AZ9">
        <v>4</v>
      </c>
    </row>
    <row r="10" spans="1:74" x14ac:dyDescent="0.2">
      <c r="A10">
        <v>1012</v>
      </c>
      <c r="B10" t="s">
        <v>10</v>
      </c>
      <c r="C10" t="s">
        <v>695</v>
      </c>
      <c r="D10" t="s">
        <v>75</v>
      </c>
      <c r="E10">
        <v>71</v>
      </c>
      <c r="F10" s="1">
        <v>43516</v>
      </c>
      <c r="G10" s="1">
        <v>43390</v>
      </c>
      <c r="H10">
        <v>3.8</v>
      </c>
      <c r="I10" t="s">
        <v>6</v>
      </c>
      <c r="J10">
        <v>861.88062003672303</v>
      </c>
      <c r="K10" t="s">
        <v>25</v>
      </c>
      <c r="L10">
        <v>4</v>
      </c>
      <c r="M10">
        <v>0</v>
      </c>
      <c r="N10" t="s">
        <v>1193</v>
      </c>
      <c r="O10">
        <v>126</v>
      </c>
      <c r="P10" t="s">
        <v>695</v>
      </c>
      <c r="Q10">
        <v>0</v>
      </c>
      <c r="R10" t="s">
        <v>297</v>
      </c>
      <c r="S10" t="s">
        <v>433</v>
      </c>
      <c r="Z10" s="2"/>
      <c r="AA10" s="2"/>
      <c r="AB10" s="2"/>
      <c r="AC10" s="2"/>
      <c r="AD10" s="2"/>
      <c r="AE10" s="2"/>
      <c r="AG10" s="2"/>
      <c r="AH10" s="2"/>
      <c r="AI10" s="2"/>
      <c r="AJ10" s="20"/>
      <c r="AV10" s="21"/>
      <c r="AZ10">
        <v>4</v>
      </c>
    </row>
    <row r="11" spans="1:74" x14ac:dyDescent="0.2">
      <c r="A11">
        <v>1024</v>
      </c>
      <c r="B11" t="s">
        <v>15</v>
      </c>
      <c r="C11" t="s">
        <v>703</v>
      </c>
      <c r="D11" t="s">
        <v>328</v>
      </c>
      <c r="E11">
        <v>74</v>
      </c>
      <c r="F11" s="1">
        <v>43735</v>
      </c>
      <c r="G11" s="1">
        <v>43418</v>
      </c>
      <c r="H11">
        <v>0</v>
      </c>
      <c r="I11" t="s">
        <v>289</v>
      </c>
      <c r="J11">
        <v>833.88062003672303</v>
      </c>
      <c r="K11" t="s">
        <v>7</v>
      </c>
      <c r="L11">
        <v>17</v>
      </c>
      <c r="M11">
        <v>25</v>
      </c>
      <c r="N11" t="s">
        <v>1191</v>
      </c>
      <c r="O11">
        <v>317</v>
      </c>
      <c r="P11" t="s">
        <v>703</v>
      </c>
      <c r="Q11">
        <v>0</v>
      </c>
      <c r="R11" t="s">
        <v>295</v>
      </c>
      <c r="S11" t="s">
        <v>433</v>
      </c>
      <c r="Z11" s="2"/>
      <c r="AA11" s="2"/>
      <c r="AB11" s="2"/>
      <c r="AC11" s="2"/>
      <c r="AD11" s="2"/>
      <c r="AE11" s="2"/>
      <c r="AG11" s="2"/>
      <c r="AH11" s="2"/>
      <c r="AI11" s="2"/>
      <c r="AJ11" s="20"/>
      <c r="AV11" s="21"/>
      <c r="AZ11">
        <v>4</v>
      </c>
      <c r="BT11" t="s">
        <v>262</v>
      </c>
    </row>
    <row r="12" spans="1:74" x14ac:dyDescent="0.2">
      <c r="A12">
        <v>1038</v>
      </c>
      <c r="B12" t="s">
        <v>2</v>
      </c>
      <c r="C12" t="s">
        <v>724</v>
      </c>
      <c r="D12" t="s">
        <v>103</v>
      </c>
      <c r="E12">
        <v>81</v>
      </c>
      <c r="F12" s="1">
        <v>43453</v>
      </c>
      <c r="G12" s="1">
        <v>43453</v>
      </c>
      <c r="H12">
        <v>70</v>
      </c>
      <c r="I12" t="s">
        <v>22</v>
      </c>
      <c r="J12">
        <v>798.88062003672303</v>
      </c>
      <c r="K12" t="s">
        <v>23</v>
      </c>
      <c r="L12">
        <v>5</v>
      </c>
      <c r="M12">
        <v>24</v>
      </c>
      <c r="N12" t="s">
        <v>1194</v>
      </c>
      <c r="O12">
        <v>0</v>
      </c>
      <c r="P12" t="s">
        <v>724</v>
      </c>
      <c r="Q12">
        <v>0</v>
      </c>
      <c r="R12" t="s">
        <v>297</v>
      </c>
      <c r="S12" t="s">
        <v>433</v>
      </c>
      <c r="Z12" s="2"/>
      <c r="AA12" s="2"/>
      <c r="AB12" s="2"/>
      <c r="AC12" s="2"/>
      <c r="AD12" s="2"/>
      <c r="AE12" s="2"/>
      <c r="AG12" s="2"/>
      <c r="AH12" s="2"/>
      <c r="AI12" s="2"/>
      <c r="AJ12" s="20"/>
      <c r="AV12" s="21"/>
      <c r="AZ12">
        <v>7</v>
      </c>
      <c r="BT12" t="s">
        <v>12</v>
      </c>
    </row>
    <row r="13" spans="1:74" x14ac:dyDescent="0.2">
      <c r="A13">
        <v>1038</v>
      </c>
      <c r="B13" t="s">
        <v>8</v>
      </c>
      <c r="C13" t="s">
        <v>725</v>
      </c>
      <c r="D13" t="s">
        <v>104</v>
      </c>
      <c r="E13">
        <v>81</v>
      </c>
      <c r="F13" s="1">
        <v>43472</v>
      </c>
      <c r="G13" s="1">
        <v>43453</v>
      </c>
      <c r="H13">
        <v>70</v>
      </c>
      <c r="I13" t="s">
        <v>22</v>
      </c>
      <c r="J13">
        <v>798.88062003672303</v>
      </c>
      <c r="K13" t="s">
        <v>23</v>
      </c>
      <c r="L13">
        <v>5</v>
      </c>
      <c r="M13">
        <v>3</v>
      </c>
      <c r="N13" t="s">
        <v>1198</v>
      </c>
      <c r="O13">
        <v>19</v>
      </c>
      <c r="P13" t="s">
        <v>725</v>
      </c>
      <c r="Q13">
        <v>0</v>
      </c>
      <c r="R13" t="s">
        <v>297</v>
      </c>
      <c r="S13" t="s">
        <v>433</v>
      </c>
      <c r="Z13" s="2"/>
      <c r="AA13" s="2"/>
      <c r="AB13" s="2"/>
      <c r="AC13" s="2"/>
      <c r="AD13" s="2"/>
      <c r="AE13" s="2"/>
      <c r="AG13" s="2"/>
      <c r="AH13" s="2"/>
      <c r="AI13" s="2"/>
      <c r="AJ13" s="20"/>
      <c r="AV13" s="21"/>
      <c r="AZ13">
        <v>7</v>
      </c>
      <c r="BT13" t="s">
        <v>13</v>
      </c>
    </row>
    <row r="14" spans="1:74" x14ac:dyDescent="0.2">
      <c r="A14">
        <v>1038</v>
      </c>
      <c r="B14" t="s">
        <v>9</v>
      </c>
      <c r="C14" t="s">
        <v>726</v>
      </c>
      <c r="D14" t="s">
        <v>105</v>
      </c>
      <c r="E14">
        <v>81</v>
      </c>
      <c r="F14" s="1">
        <v>43494</v>
      </c>
      <c r="G14" s="1">
        <v>43453</v>
      </c>
      <c r="H14">
        <v>70</v>
      </c>
      <c r="I14" t="s">
        <v>22</v>
      </c>
      <c r="J14">
        <v>798.88062003672303</v>
      </c>
      <c r="K14" t="s">
        <v>23</v>
      </c>
      <c r="L14">
        <v>5</v>
      </c>
      <c r="M14">
        <v>8</v>
      </c>
      <c r="N14" t="s">
        <v>1195</v>
      </c>
      <c r="O14">
        <v>41</v>
      </c>
      <c r="P14" t="s">
        <v>726</v>
      </c>
      <c r="Q14">
        <v>0</v>
      </c>
      <c r="R14" t="s">
        <v>297</v>
      </c>
      <c r="S14" t="s">
        <v>433</v>
      </c>
      <c r="Z14" s="2"/>
      <c r="AA14" s="2"/>
      <c r="AB14" s="2"/>
      <c r="AC14" s="2"/>
      <c r="AD14" s="2"/>
      <c r="AE14" s="2"/>
      <c r="AG14" s="2"/>
      <c r="AH14" s="2"/>
      <c r="AI14" s="2"/>
      <c r="AJ14" s="20"/>
      <c r="AV14" s="21"/>
      <c r="AZ14">
        <v>7</v>
      </c>
      <c r="BT14" t="s">
        <v>14</v>
      </c>
    </row>
    <row r="15" spans="1:74" x14ac:dyDescent="0.2">
      <c r="A15">
        <v>1038</v>
      </c>
      <c r="B15" t="s">
        <v>10</v>
      </c>
      <c r="C15" t="s">
        <v>727</v>
      </c>
      <c r="D15" t="s">
        <v>106</v>
      </c>
      <c r="E15">
        <v>81</v>
      </c>
      <c r="F15" s="1">
        <v>43523</v>
      </c>
      <c r="G15" s="1">
        <v>43453</v>
      </c>
      <c r="H15">
        <v>70</v>
      </c>
      <c r="I15" t="s">
        <v>22</v>
      </c>
      <c r="J15">
        <v>798.88062003672303</v>
      </c>
      <c r="K15" t="s">
        <v>23</v>
      </c>
      <c r="L15">
        <v>5</v>
      </c>
      <c r="M15">
        <v>12</v>
      </c>
      <c r="N15" t="s">
        <v>450</v>
      </c>
      <c r="O15">
        <v>70</v>
      </c>
      <c r="P15" t="s">
        <v>727</v>
      </c>
      <c r="Q15">
        <v>0</v>
      </c>
      <c r="R15" t="s">
        <v>297</v>
      </c>
      <c r="S15" t="s">
        <v>433</v>
      </c>
      <c r="Z15" s="2"/>
      <c r="AA15" s="2"/>
      <c r="AB15" s="2"/>
      <c r="AC15" s="2"/>
      <c r="AD15" s="2"/>
      <c r="AE15" s="2"/>
      <c r="AG15" s="2"/>
      <c r="AH15" s="2"/>
      <c r="AI15" s="2"/>
      <c r="AJ15" s="20"/>
      <c r="AV15" s="21"/>
      <c r="AZ15">
        <v>7</v>
      </c>
      <c r="BT15" t="s">
        <v>15</v>
      </c>
    </row>
    <row r="16" spans="1:74" x14ac:dyDescent="0.2">
      <c r="A16">
        <v>1038</v>
      </c>
      <c r="B16" t="s">
        <v>11</v>
      </c>
      <c r="C16" t="s">
        <v>728</v>
      </c>
      <c r="D16" t="s">
        <v>107</v>
      </c>
      <c r="E16">
        <v>81</v>
      </c>
      <c r="F16" s="1">
        <v>43578</v>
      </c>
      <c r="G16" s="1">
        <v>43453</v>
      </c>
      <c r="H16">
        <v>70</v>
      </c>
      <c r="I16" t="s">
        <v>22</v>
      </c>
      <c r="J16">
        <v>798.88062003672303</v>
      </c>
      <c r="K16" t="s">
        <v>23</v>
      </c>
      <c r="L16">
        <v>5</v>
      </c>
      <c r="M16">
        <v>0</v>
      </c>
      <c r="N16" t="s">
        <v>1193</v>
      </c>
      <c r="O16">
        <v>125</v>
      </c>
      <c r="P16" t="s">
        <v>728</v>
      </c>
      <c r="Q16">
        <v>0</v>
      </c>
      <c r="R16" t="s">
        <v>297</v>
      </c>
      <c r="S16" t="s">
        <v>433</v>
      </c>
      <c r="Z16" s="2"/>
      <c r="AA16" s="2"/>
      <c r="AB16" s="2"/>
      <c r="AC16" s="2"/>
      <c r="AD16" s="2"/>
      <c r="AE16" s="2"/>
      <c r="AG16" s="2"/>
      <c r="AH16" s="2"/>
      <c r="AI16" s="2"/>
      <c r="AJ16" s="20"/>
      <c r="AV16" s="21"/>
      <c r="AZ16">
        <v>7</v>
      </c>
      <c r="BT16" t="s">
        <v>16</v>
      </c>
    </row>
    <row r="17" spans="1:72" x14ac:dyDescent="0.2">
      <c r="A17">
        <v>1042</v>
      </c>
      <c r="B17" t="s">
        <v>2</v>
      </c>
      <c r="C17" t="s">
        <v>729</v>
      </c>
      <c r="D17" t="s">
        <v>108</v>
      </c>
      <c r="E17">
        <v>82</v>
      </c>
      <c r="F17" s="1">
        <v>43474</v>
      </c>
      <c r="G17" s="1">
        <v>43474</v>
      </c>
      <c r="H17">
        <v>2.2000000000000002</v>
      </c>
      <c r="I17" t="s">
        <v>6</v>
      </c>
      <c r="J17">
        <v>777.88062003672303</v>
      </c>
      <c r="K17" t="s">
        <v>25</v>
      </c>
      <c r="L17">
        <v>4</v>
      </c>
      <c r="M17">
        <v>18</v>
      </c>
      <c r="N17" t="s">
        <v>1202</v>
      </c>
      <c r="O17">
        <v>0</v>
      </c>
      <c r="P17" t="s">
        <v>729</v>
      </c>
      <c r="Q17">
        <v>0</v>
      </c>
      <c r="R17" t="s">
        <v>297</v>
      </c>
      <c r="S17" t="s">
        <v>433</v>
      </c>
      <c r="Z17" s="2"/>
      <c r="AA17" s="2"/>
      <c r="AB17" s="2"/>
      <c r="AC17" s="2"/>
      <c r="AD17" s="2"/>
      <c r="AE17" s="2"/>
      <c r="AG17" s="2"/>
      <c r="AH17" s="2"/>
      <c r="AI17" s="2"/>
      <c r="AJ17" s="20"/>
      <c r="AV17" s="21"/>
      <c r="AZ17">
        <v>7</v>
      </c>
    </row>
    <row r="18" spans="1:72" x14ac:dyDescent="0.2">
      <c r="A18">
        <v>1042</v>
      </c>
      <c r="B18" t="s">
        <v>8</v>
      </c>
      <c r="C18" t="s">
        <v>730</v>
      </c>
      <c r="D18" t="s">
        <v>109</v>
      </c>
      <c r="E18">
        <v>82</v>
      </c>
      <c r="F18" s="1">
        <v>43502</v>
      </c>
      <c r="G18" s="1">
        <v>43474</v>
      </c>
      <c r="H18">
        <v>2.2000000000000002</v>
      </c>
      <c r="I18" t="s">
        <v>6</v>
      </c>
      <c r="J18">
        <v>777.88062003672303</v>
      </c>
      <c r="K18" t="s">
        <v>25</v>
      </c>
      <c r="L18">
        <v>4</v>
      </c>
      <c r="M18">
        <v>3</v>
      </c>
      <c r="N18" t="s">
        <v>1182</v>
      </c>
      <c r="O18">
        <v>28</v>
      </c>
      <c r="P18" t="s">
        <v>730</v>
      </c>
      <c r="Q18">
        <v>0</v>
      </c>
      <c r="R18" t="s">
        <v>297</v>
      </c>
      <c r="S18" t="s">
        <v>433</v>
      </c>
      <c r="Z18" s="2"/>
      <c r="AA18" s="2"/>
      <c r="AB18" s="2"/>
      <c r="AC18" s="2"/>
      <c r="AD18" s="2"/>
      <c r="AE18" s="2"/>
      <c r="AG18" s="2"/>
      <c r="AH18" s="2"/>
      <c r="AI18" s="2"/>
      <c r="AJ18" s="20"/>
      <c r="AV18" s="21"/>
      <c r="AZ18">
        <v>7</v>
      </c>
    </row>
    <row r="19" spans="1:72" x14ac:dyDescent="0.2">
      <c r="A19">
        <v>1042</v>
      </c>
      <c r="B19" t="s">
        <v>9</v>
      </c>
      <c r="C19" t="s">
        <v>731</v>
      </c>
      <c r="D19" t="s">
        <v>110</v>
      </c>
      <c r="E19">
        <v>82</v>
      </c>
      <c r="F19" s="1">
        <v>43523</v>
      </c>
      <c r="G19" s="1">
        <v>43474</v>
      </c>
      <c r="H19">
        <v>2.2000000000000002</v>
      </c>
      <c r="I19" t="s">
        <v>6</v>
      </c>
      <c r="J19">
        <v>777.88062003672303</v>
      </c>
      <c r="K19" t="s">
        <v>25</v>
      </c>
      <c r="L19">
        <v>4</v>
      </c>
      <c r="M19">
        <v>8</v>
      </c>
      <c r="N19" t="s">
        <v>450</v>
      </c>
      <c r="O19">
        <v>49</v>
      </c>
      <c r="P19" t="s">
        <v>731</v>
      </c>
      <c r="Q19">
        <v>0</v>
      </c>
      <c r="R19" t="s">
        <v>297</v>
      </c>
      <c r="S19" t="s">
        <v>433</v>
      </c>
      <c r="Z19" s="2"/>
      <c r="AA19" s="2"/>
      <c r="AB19" s="2"/>
      <c r="AC19" s="2"/>
      <c r="AD19" s="2"/>
      <c r="AE19" s="2"/>
      <c r="AG19" s="2"/>
      <c r="AH19" s="2"/>
      <c r="AI19" s="2"/>
      <c r="AJ19" s="20"/>
      <c r="AV19" s="21"/>
      <c r="AZ19">
        <v>7</v>
      </c>
    </row>
    <row r="20" spans="1:72" x14ac:dyDescent="0.2">
      <c r="A20">
        <v>1042</v>
      </c>
      <c r="B20" t="s">
        <v>10</v>
      </c>
      <c r="C20" t="s">
        <v>732</v>
      </c>
      <c r="D20" t="s">
        <v>111</v>
      </c>
      <c r="E20">
        <v>82</v>
      </c>
      <c r="F20" s="1">
        <v>43531</v>
      </c>
      <c r="G20" s="1">
        <v>43474</v>
      </c>
      <c r="H20">
        <v>2.2000000000000002</v>
      </c>
      <c r="I20" t="s">
        <v>6</v>
      </c>
      <c r="J20">
        <v>777.88062003672303</v>
      </c>
      <c r="K20" t="s">
        <v>25</v>
      </c>
      <c r="L20">
        <v>4</v>
      </c>
      <c r="M20">
        <v>12</v>
      </c>
      <c r="N20" t="s">
        <v>1184</v>
      </c>
      <c r="O20">
        <v>57</v>
      </c>
      <c r="P20" t="s">
        <v>732</v>
      </c>
      <c r="Q20">
        <v>0</v>
      </c>
      <c r="R20" t="s">
        <v>297</v>
      </c>
      <c r="S20" t="s">
        <v>433</v>
      </c>
      <c r="Z20" s="2"/>
      <c r="AA20" s="2"/>
      <c r="AB20" s="2"/>
      <c r="AC20" s="2"/>
      <c r="AD20" s="2"/>
      <c r="AE20" s="2"/>
      <c r="AG20" s="2"/>
      <c r="AH20" s="2"/>
      <c r="AI20" s="2"/>
      <c r="AJ20" s="20"/>
      <c r="AV20" s="21"/>
      <c r="AZ20">
        <v>7</v>
      </c>
    </row>
    <row r="21" spans="1:72" x14ac:dyDescent="0.2">
      <c r="A21">
        <v>1317</v>
      </c>
      <c r="B21" t="s">
        <v>2</v>
      </c>
      <c r="C21" t="s">
        <v>785</v>
      </c>
      <c r="D21" t="s">
        <v>226</v>
      </c>
      <c r="E21">
        <v>128</v>
      </c>
      <c r="F21" s="1">
        <v>44144</v>
      </c>
      <c r="G21" s="1">
        <v>44144</v>
      </c>
      <c r="H21">
        <v>32.4</v>
      </c>
      <c r="I21" t="s">
        <v>22</v>
      </c>
      <c r="J21">
        <v>107.880620036723</v>
      </c>
      <c r="K21" t="s">
        <v>25</v>
      </c>
      <c r="L21">
        <v>4</v>
      </c>
      <c r="M21">
        <v>5</v>
      </c>
      <c r="N21" t="s">
        <v>1200</v>
      </c>
      <c r="O21">
        <v>0</v>
      </c>
      <c r="P21" t="s">
        <v>785</v>
      </c>
      <c r="Q21">
        <v>0</v>
      </c>
      <c r="R21" t="s">
        <v>657</v>
      </c>
      <c r="T21" s="1"/>
      <c r="Z21" s="2"/>
      <c r="AA21" s="2"/>
      <c r="AB21" s="2"/>
      <c r="AC21" s="2"/>
      <c r="AD21" s="2"/>
      <c r="AE21" s="2"/>
      <c r="AG21" s="2"/>
      <c r="AH21" s="2"/>
      <c r="AI21" s="2"/>
      <c r="AJ21" s="20"/>
      <c r="AV21" s="21"/>
      <c r="AZ21">
        <v>13</v>
      </c>
      <c r="BT21" t="s">
        <v>266</v>
      </c>
    </row>
    <row r="22" spans="1:72" x14ac:dyDescent="0.2">
      <c r="A22">
        <v>1317</v>
      </c>
      <c r="B22" t="s">
        <v>8</v>
      </c>
      <c r="C22" t="s">
        <v>786</v>
      </c>
      <c r="D22" t="s">
        <v>227</v>
      </c>
      <c r="E22">
        <v>128</v>
      </c>
      <c r="F22" s="1">
        <v>44175</v>
      </c>
      <c r="G22" s="1">
        <v>44144</v>
      </c>
      <c r="H22">
        <v>32.4</v>
      </c>
      <c r="I22" t="s">
        <v>22</v>
      </c>
      <c r="J22">
        <v>107.880620036723</v>
      </c>
      <c r="K22" t="s">
        <v>25</v>
      </c>
      <c r="L22">
        <v>4</v>
      </c>
      <c r="M22">
        <v>10</v>
      </c>
      <c r="N22" t="s">
        <v>1187</v>
      </c>
      <c r="O22">
        <v>31</v>
      </c>
      <c r="P22" t="s">
        <v>786</v>
      </c>
      <c r="Q22">
        <v>0</v>
      </c>
      <c r="R22" t="s">
        <v>657</v>
      </c>
      <c r="T22" s="1"/>
      <c r="Z22" s="2"/>
      <c r="AA22" s="2"/>
      <c r="AB22" s="2"/>
      <c r="AC22" s="2"/>
      <c r="AD22" s="2"/>
      <c r="AE22" s="2"/>
      <c r="AG22" s="2"/>
      <c r="AH22" s="2"/>
      <c r="AI22" s="2"/>
      <c r="AJ22" s="20"/>
      <c r="AV22" s="21"/>
      <c r="AZ22">
        <v>13</v>
      </c>
      <c r="BT22" t="s">
        <v>267</v>
      </c>
    </row>
    <row r="23" spans="1:72" x14ac:dyDescent="0.2">
      <c r="A23">
        <v>1317</v>
      </c>
      <c r="B23" t="s">
        <v>9</v>
      </c>
      <c r="C23" t="s">
        <v>787</v>
      </c>
      <c r="D23" t="s">
        <v>228</v>
      </c>
      <c r="E23">
        <v>128</v>
      </c>
      <c r="F23" s="1">
        <v>44207</v>
      </c>
      <c r="G23" s="1">
        <v>44144</v>
      </c>
      <c r="H23">
        <v>32.4</v>
      </c>
      <c r="I23" t="s">
        <v>22</v>
      </c>
      <c r="J23">
        <v>107.880620036723</v>
      </c>
      <c r="K23" t="s">
        <v>25</v>
      </c>
      <c r="L23">
        <v>4</v>
      </c>
      <c r="M23">
        <v>13</v>
      </c>
      <c r="N23" t="s">
        <v>1185</v>
      </c>
      <c r="O23">
        <v>63</v>
      </c>
      <c r="P23" t="s">
        <v>787</v>
      </c>
      <c r="Q23">
        <v>0</v>
      </c>
      <c r="R23" t="s">
        <v>657</v>
      </c>
      <c r="T23" s="1"/>
      <c r="Z23" s="2"/>
      <c r="AA23" s="2"/>
      <c r="AB23" s="2"/>
      <c r="AC23" s="2"/>
      <c r="AD23" s="2"/>
      <c r="AE23" s="2"/>
      <c r="AG23" s="2"/>
      <c r="AH23" s="2"/>
      <c r="AI23" s="2"/>
      <c r="AJ23" s="20"/>
      <c r="AV23" s="21"/>
      <c r="AZ23">
        <v>14</v>
      </c>
      <c r="BT23" t="s">
        <v>480</v>
      </c>
    </row>
    <row r="24" spans="1:72" x14ac:dyDescent="0.2">
      <c r="A24">
        <v>1317</v>
      </c>
      <c r="B24" t="s">
        <v>10</v>
      </c>
      <c r="C24" t="s">
        <v>788</v>
      </c>
      <c r="D24" t="s">
        <v>1204</v>
      </c>
      <c r="E24" s="36">
        <v>128</v>
      </c>
      <c r="F24" s="41">
        <v>44260</v>
      </c>
      <c r="G24" s="1">
        <v>44144</v>
      </c>
      <c r="H24">
        <v>32.4</v>
      </c>
      <c r="I24" t="s">
        <v>22</v>
      </c>
      <c r="J24">
        <v>107.880620036723</v>
      </c>
      <c r="K24" t="s">
        <v>25</v>
      </c>
      <c r="L24">
        <v>4</v>
      </c>
      <c r="M24">
        <v>26</v>
      </c>
      <c r="N24" t="s">
        <v>1185</v>
      </c>
      <c r="O24">
        <v>116</v>
      </c>
      <c r="P24" t="s">
        <v>788</v>
      </c>
      <c r="Q24">
        <v>0</v>
      </c>
      <c r="R24" t="s">
        <v>657</v>
      </c>
      <c r="T24" s="1"/>
      <c r="Z24" s="2"/>
      <c r="AA24" s="2"/>
      <c r="AB24" s="2"/>
      <c r="AC24" s="2"/>
      <c r="AD24" s="2"/>
      <c r="AE24" s="2"/>
      <c r="AG24" s="2"/>
      <c r="AH24" s="2"/>
      <c r="AI24" s="2"/>
      <c r="AJ24" s="20"/>
      <c r="AV24" s="21"/>
      <c r="AZ24">
        <v>14</v>
      </c>
      <c r="BT24" t="s">
        <v>481</v>
      </c>
    </row>
    <row r="25" spans="1:72" x14ac:dyDescent="0.2">
      <c r="A25">
        <v>1319</v>
      </c>
      <c r="B25" t="s">
        <v>2</v>
      </c>
      <c r="C25" t="s">
        <v>789</v>
      </c>
      <c r="D25" t="s">
        <v>229</v>
      </c>
      <c r="E25">
        <v>129</v>
      </c>
      <c r="F25" s="1">
        <v>44145</v>
      </c>
      <c r="G25" s="1">
        <v>44145</v>
      </c>
      <c r="H25">
        <v>1.1000000000000001</v>
      </c>
      <c r="I25" t="s">
        <v>6</v>
      </c>
      <c r="J25">
        <v>106.880620036723</v>
      </c>
      <c r="K25" t="s">
        <v>25</v>
      </c>
      <c r="L25">
        <v>4</v>
      </c>
      <c r="M25">
        <v>5</v>
      </c>
      <c r="N25" t="s">
        <v>1195</v>
      </c>
      <c r="O25">
        <v>0</v>
      </c>
      <c r="P25" t="s">
        <v>789</v>
      </c>
      <c r="Q25">
        <v>0</v>
      </c>
      <c r="R25" t="s">
        <v>657</v>
      </c>
      <c r="T25" s="1"/>
      <c r="Z25" s="2"/>
      <c r="AA25" s="2"/>
      <c r="AB25" s="2"/>
      <c r="AC25" s="2"/>
      <c r="AD25" s="2"/>
      <c r="AE25" s="2"/>
      <c r="AG25" s="2"/>
      <c r="AH25" s="2"/>
      <c r="AI25" s="2"/>
      <c r="AJ25" s="20"/>
      <c r="AV25" s="21"/>
      <c r="AZ25">
        <v>14</v>
      </c>
      <c r="BT25" t="s">
        <v>482</v>
      </c>
    </row>
    <row r="26" spans="1:72" x14ac:dyDescent="0.2">
      <c r="A26">
        <v>1319</v>
      </c>
      <c r="B26" t="s">
        <v>8</v>
      </c>
      <c r="C26" t="s">
        <v>790</v>
      </c>
      <c r="D26" t="s">
        <v>230</v>
      </c>
      <c r="E26">
        <v>129</v>
      </c>
      <c r="F26" s="1">
        <v>44180</v>
      </c>
      <c r="G26" s="1">
        <v>44145</v>
      </c>
      <c r="H26">
        <v>1.1000000000000001</v>
      </c>
      <c r="I26" t="s">
        <v>6</v>
      </c>
      <c r="J26">
        <v>106.880620036723</v>
      </c>
      <c r="K26" t="s">
        <v>25</v>
      </c>
      <c r="L26">
        <v>4</v>
      </c>
      <c r="M26">
        <v>10</v>
      </c>
      <c r="N26" t="s">
        <v>1188</v>
      </c>
      <c r="O26">
        <v>35</v>
      </c>
      <c r="P26" t="s">
        <v>790</v>
      </c>
      <c r="Q26">
        <v>0</v>
      </c>
      <c r="R26" t="s">
        <v>657</v>
      </c>
      <c r="T26" s="1"/>
      <c r="Z26" s="2"/>
      <c r="AA26" s="2"/>
      <c r="AB26" s="2"/>
      <c r="AC26" s="2"/>
      <c r="AD26" s="2"/>
      <c r="AE26" s="2"/>
      <c r="AG26" s="2"/>
      <c r="AH26" s="2"/>
      <c r="AI26" s="2"/>
      <c r="AJ26" s="20"/>
      <c r="AV26" s="21"/>
      <c r="AZ26">
        <v>14</v>
      </c>
      <c r="BT26" t="s">
        <v>483</v>
      </c>
    </row>
    <row r="27" spans="1:72" x14ac:dyDescent="0.2">
      <c r="A27">
        <v>1319</v>
      </c>
      <c r="B27" t="s">
        <v>9</v>
      </c>
      <c r="C27" t="s">
        <v>791</v>
      </c>
      <c r="D27" t="s">
        <v>231</v>
      </c>
      <c r="E27">
        <v>129</v>
      </c>
      <c r="F27" s="1">
        <v>44208</v>
      </c>
      <c r="G27" s="1">
        <v>44145</v>
      </c>
      <c r="H27">
        <v>1.1000000000000001</v>
      </c>
      <c r="I27" t="s">
        <v>6</v>
      </c>
      <c r="J27">
        <v>106.880620036723</v>
      </c>
      <c r="K27" t="s">
        <v>25</v>
      </c>
      <c r="L27">
        <v>4</v>
      </c>
      <c r="M27">
        <v>13</v>
      </c>
      <c r="N27" t="s">
        <v>1182</v>
      </c>
      <c r="O27">
        <v>63</v>
      </c>
      <c r="P27" t="s">
        <v>791</v>
      </c>
      <c r="Q27">
        <v>0</v>
      </c>
      <c r="R27" t="s">
        <v>657</v>
      </c>
      <c r="T27" s="1"/>
      <c r="Z27" s="2"/>
      <c r="AA27" s="2"/>
      <c r="AB27" s="2"/>
      <c r="AC27" s="2"/>
      <c r="AD27" s="2"/>
      <c r="AE27" s="2"/>
      <c r="AG27" s="2"/>
      <c r="AH27" s="2"/>
      <c r="AI27" s="2"/>
      <c r="AJ27" s="20"/>
      <c r="AV27" s="21"/>
      <c r="AZ27">
        <v>14</v>
      </c>
      <c r="BT27" t="s">
        <v>484</v>
      </c>
    </row>
    <row r="28" spans="1:72" x14ac:dyDescent="0.2">
      <c r="A28">
        <v>1319</v>
      </c>
      <c r="B28" t="s">
        <v>10</v>
      </c>
      <c r="C28" t="s">
        <v>792</v>
      </c>
      <c r="D28" t="s">
        <v>1205</v>
      </c>
      <c r="E28" s="36">
        <v>129</v>
      </c>
      <c r="F28" s="41">
        <v>44267</v>
      </c>
      <c r="G28" s="1">
        <v>44145</v>
      </c>
      <c r="H28">
        <v>1.1000000000000001</v>
      </c>
      <c r="I28" t="s">
        <v>6</v>
      </c>
      <c r="J28">
        <v>106.880620036723</v>
      </c>
      <c r="K28" t="s">
        <v>25</v>
      </c>
      <c r="L28">
        <v>4</v>
      </c>
      <c r="M28">
        <v>26</v>
      </c>
      <c r="N28" t="s">
        <v>1188</v>
      </c>
      <c r="O28">
        <v>122</v>
      </c>
      <c r="P28" t="s">
        <v>792</v>
      </c>
      <c r="Q28">
        <v>0</v>
      </c>
      <c r="R28" t="s">
        <v>657</v>
      </c>
      <c r="T28" s="1"/>
      <c r="Z28" s="2"/>
      <c r="AA28" s="2"/>
      <c r="AB28" s="2"/>
      <c r="AC28" s="2"/>
      <c r="AD28" s="2"/>
      <c r="AE28" s="2"/>
      <c r="AG28" s="2"/>
      <c r="AH28" s="2"/>
      <c r="AI28" s="2"/>
      <c r="AJ28" s="20"/>
      <c r="AV28" s="21"/>
      <c r="AZ28">
        <v>14</v>
      </c>
      <c r="BT28" t="s">
        <v>472</v>
      </c>
    </row>
    <row r="29" spans="1:72" x14ac:dyDescent="0.2">
      <c r="A29">
        <v>1323</v>
      </c>
      <c r="B29" t="s">
        <v>2</v>
      </c>
      <c r="C29" t="s">
        <v>793</v>
      </c>
      <c r="D29" t="s">
        <v>303</v>
      </c>
      <c r="E29">
        <v>130</v>
      </c>
      <c r="F29" s="1">
        <v>44160</v>
      </c>
      <c r="G29" s="1">
        <v>44160</v>
      </c>
      <c r="H29">
        <v>0.27</v>
      </c>
      <c r="I29" t="s">
        <v>6</v>
      </c>
      <c r="J29">
        <v>96.729419402535299</v>
      </c>
      <c r="K29" t="s">
        <v>24</v>
      </c>
      <c r="L29">
        <v>4</v>
      </c>
      <c r="M29">
        <v>5</v>
      </c>
      <c r="N29" t="s">
        <v>450</v>
      </c>
      <c r="O29">
        <v>0</v>
      </c>
      <c r="P29" t="s">
        <v>793</v>
      </c>
      <c r="Q29">
        <v>0</v>
      </c>
      <c r="R29" t="s">
        <v>657</v>
      </c>
      <c r="T29" s="1"/>
      <c r="Z29" s="2"/>
      <c r="AA29" s="2"/>
      <c r="AB29" s="2"/>
      <c r="AC29" s="2"/>
      <c r="AD29" s="2"/>
      <c r="AE29" s="2"/>
      <c r="AG29" s="2"/>
      <c r="AH29" s="2"/>
      <c r="AI29" s="2"/>
      <c r="AJ29" s="20"/>
      <c r="AV29" s="21"/>
      <c r="AZ29">
        <v>14</v>
      </c>
      <c r="BT29" t="s">
        <v>485</v>
      </c>
    </row>
    <row r="30" spans="1:72" x14ac:dyDescent="0.2">
      <c r="A30">
        <v>1323</v>
      </c>
      <c r="B30" t="s">
        <v>8</v>
      </c>
      <c r="C30" t="s">
        <v>794</v>
      </c>
      <c r="D30" t="s">
        <v>304</v>
      </c>
      <c r="E30">
        <v>130</v>
      </c>
      <c r="F30" s="1">
        <v>44187</v>
      </c>
      <c r="G30" s="1">
        <v>44160</v>
      </c>
      <c r="H30">
        <v>0.27</v>
      </c>
      <c r="I30" t="s">
        <v>6</v>
      </c>
      <c r="J30">
        <v>96.729419402535299</v>
      </c>
      <c r="K30" t="s">
        <v>24</v>
      </c>
      <c r="L30">
        <v>4</v>
      </c>
      <c r="M30">
        <v>10</v>
      </c>
      <c r="N30" t="s">
        <v>1201</v>
      </c>
      <c r="O30">
        <v>27</v>
      </c>
      <c r="P30" t="s">
        <v>794</v>
      </c>
      <c r="Q30">
        <v>0</v>
      </c>
      <c r="R30" t="s">
        <v>657</v>
      </c>
      <c r="Z30" s="2"/>
      <c r="AA30" s="2"/>
      <c r="AB30" s="2"/>
      <c r="AC30" s="2"/>
      <c r="AD30" s="2"/>
      <c r="AE30" s="2"/>
      <c r="AG30" s="2"/>
      <c r="AH30" s="2"/>
      <c r="AI30" s="2"/>
      <c r="AJ30" s="20"/>
      <c r="AV30" s="21"/>
      <c r="AZ30">
        <v>14</v>
      </c>
      <c r="BT30" t="s">
        <v>486</v>
      </c>
    </row>
    <row r="31" spans="1:72" x14ac:dyDescent="0.2">
      <c r="A31">
        <v>1323</v>
      </c>
      <c r="B31" t="s">
        <v>9</v>
      </c>
      <c r="C31" t="s">
        <v>795</v>
      </c>
      <c r="D31" t="s">
        <v>602</v>
      </c>
      <c r="E31" s="36">
        <v>130</v>
      </c>
      <c r="F31" s="41">
        <v>44215</v>
      </c>
      <c r="G31" s="1">
        <v>44160</v>
      </c>
      <c r="H31">
        <v>0.27</v>
      </c>
      <c r="I31" t="s">
        <v>6</v>
      </c>
      <c r="J31">
        <v>96.729419402535299</v>
      </c>
      <c r="K31" t="s">
        <v>24</v>
      </c>
      <c r="L31">
        <v>4</v>
      </c>
      <c r="M31">
        <v>26</v>
      </c>
      <c r="N31" t="s">
        <v>1199</v>
      </c>
      <c r="O31">
        <v>55</v>
      </c>
      <c r="P31" t="s">
        <v>795</v>
      </c>
      <c r="Q31">
        <v>0</v>
      </c>
      <c r="R31" t="s">
        <v>657</v>
      </c>
      <c r="Z31" s="2"/>
      <c r="AA31" s="2"/>
      <c r="AB31" s="2"/>
      <c r="AC31" s="2"/>
      <c r="AD31" s="2"/>
      <c r="AE31" s="2"/>
      <c r="AG31" s="2"/>
      <c r="AH31" s="2"/>
      <c r="AI31" s="2"/>
      <c r="AJ31" s="20"/>
      <c r="AV31" s="21"/>
      <c r="AZ31">
        <v>14</v>
      </c>
      <c r="BT31" t="s">
        <v>487</v>
      </c>
    </row>
    <row r="32" spans="1:72" x14ac:dyDescent="0.2">
      <c r="A32">
        <v>1323</v>
      </c>
      <c r="B32" t="s">
        <v>10</v>
      </c>
      <c r="C32" t="s">
        <v>796</v>
      </c>
      <c r="D32" t="s">
        <v>603</v>
      </c>
      <c r="E32" s="36">
        <v>130</v>
      </c>
      <c r="F32" s="41">
        <v>44271</v>
      </c>
      <c r="G32" s="1">
        <v>44160</v>
      </c>
      <c r="H32">
        <v>0.27</v>
      </c>
      <c r="I32" t="s">
        <v>6</v>
      </c>
      <c r="J32">
        <v>96.729419402535299</v>
      </c>
      <c r="K32" t="s">
        <v>24</v>
      </c>
      <c r="L32">
        <v>4</v>
      </c>
      <c r="M32">
        <v>26</v>
      </c>
      <c r="N32" t="s">
        <v>1187</v>
      </c>
      <c r="O32">
        <v>111</v>
      </c>
      <c r="P32" t="s">
        <v>796</v>
      </c>
      <c r="Q32">
        <v>0</v>
      </c>
      <c r="R32" t="s">
        <v>657</v>
      </c>
      <c r="Z32" s="2"/>
      <c r="AA32" s="2"/>
      <c r="AB32" s="2"/>
      <c r="AC32" s="2"/>
      <c r="AD32" s="2"/>
      <c r="AE32" s="2"/>
      <c r="AG32" s="2"/>
      <c r="AH32" s="2"/>
      <c r="AI32" s="2"/>
      <c r="AJ32" s="20"/>
      <c r="AV32" s="21"/>
      <c r="AZ32">
        <v>14</v>
      </c>
      <c r="BT32" t="s">
        <v>488</v>
      </c>
    </row>
    <row r="33" spans="1:72" x14ac:dyDescent="0.2">
      <c r="A33">
        <v>1324</v>
      </c>
      <c r="B33" t="s">
        <v>2</v>
      </c>
      <c r="C33" t="s">
        <v>797</v>
      </c>
      <c r="D33" t="s">
        <v>305</v>
      </c>
      <c r="E33">
        <v>131</v>
      </c>
      <c r="F33" s="1">
        <v>44165</v>
      </c>
      <c r="G33" s="1">
        <v>44165</v>
      </c>
      <c r="H33">
        <v>26.1</v>
      </c>
      <c r="I33" t="s">
        <v>22</v>
      </c>
      <c r="J33">
        <v>91.729419402535299</v>
      </c>
      <c r="K33" t="s">
        <v>24</v>
      </c>
      <c r="L33">
        <v>5</v>
      </c>
      <c r="M33">
        <v>5</v>
      </c>
      <c r="N33" t="s">
        <v>1184</v>
      </c>
      <c r="O33">
        <v>0</v>
      </c>
      <c r="P33" t="s">
        <v>797</v>
      </c>
      <c r="Q33">
        <v>0</v>
      </c>
      <c r="R33" t="s">
        <v>657</v>
      </c>
      <c r="Z33" s="2"/>
      <c r="AA33" s="2"/>
      <c r="AB33" s="2"/>
      <c r="AC33" s="2"/>
      <c r="AD33" s="2"/>
      <c r="AE33" s="2"/>
      <c r="AG33" s="2"/>
      <c r="AH33" s="2"/>
      <c r="AI33" s="2"/>
      <c r="AJ33" s="20"/>
      <c r="AV33" s="21"/>
      <c r="AZ33">
        <v>14</v>
      </c>
      <c r="BT33" t="s">
        <v>489</v>
      </c>
    </row>
    <row r="34" spans="1:72" x14ac:dyDescent="0.2">
      <c r="A34">
        <v>1324</v>
      </c>
      <c r="B34" t="s">
        <v>8</v>
      </c>
      <c r="C34" t="s">
        <v>798</v>
      </c>
      <c r="D34" t="s">
        <v>306</v>
      </c>
      <c r="E34">
        <v>131</v>
      </c>
      <c r="F34" s="1">
        <v>44194</v>
      </c>
      <c r="G34" s="1">
        <v>44165</v>
      </c>
      <c r="H34">
        <v>26.1</v>
      </c>
      <c r="I34" t="s">
        <v>22</v>
      </c>
      <c r="J34">
        <v>91.729419402535299</v>
      </c>
      <c r="K34" t="s">
        <v>24</v>
      </c>
      <c r="L34">
        <v>5</v>
      </c>
      <c r="M34">
        <v>10</v>
      </c>
      <c r="N34" t="s">
        <v>1197</v>
      </c>
      <c r="O34">
        <v>29</v>
      </c>
      <c r="P34" t="s">
        <v>798</v>
      </c>
      <c r="Q34">
        <v>0</v>
      </c>
      <c r="R34" t="s">
        <v>657</v>
      </c>
      <c r="Z34" s="2"/>
      <c r="AA34" s="2"/>
      <c r="AB34" s="2"/>
      <c r="AC34" s="2"/>
      <c r="AD34" s="2"/>
      <c r="AE34" s="2"/>
      <c r="AG34" s="2"/>
      <c r="AH34" s="2"/>
      <c r="AI34" s="2"/>
      <c r="AJ34" s="20"/>
      <c r="AV34" s="21"/>
      <c r="AZ34">
        <v>14</v>
      </c>
      <c r="BT34" t="s">
        <v>490</v>
      </c>
    </row>
    <row r="35" spans="1:72" x14ac:dyDescent="0.2">
      <c r="A35">
        <v>1324</v>
      </c>
      <c r="B35" t="s">
        <v>9</v>
      </c>
      <c r="C35" t="s">
        <v>799</v>
      </c>
      <c r="D35" t="s">
        <v>604</v>
      </c>
      <c r="E35" s="36">
        <v>131</v>
      </c>
      <c r="F35" s="41">
        <v>44221</v>
      </c>
      <c r="G35" s="1">
        <v>44165</v>
      </c>
      <c r="H35">
        <v>26.1</v>
      </c>
      <c r="I35" t="s">
        <v>22</v>
      </c>
      <c r="J35">
        <v>91.729419402535299</v>
      </c>
      <c r="K35" t="s">
        <v>24</v>
      </c>
      <c r="L35">
        <v>5</v>
      </c>
      <c r="M35">
        <v>26</v>
      </c>
      <c r="N35" t="s">
        <v>451</v>
      </c>
      <c r="O35">
        <v>56</v>
      </c>
      <c r="P35" t="s">
        <v>799</v>
      </c>
      <c r="Q35">
        <v>0</v>
      </c>
      <c r="R35" t="s">
        <v>657</v>
      </c>
      <c r="Z35" s="2"/>
      <c r="AA35" s="2"/>
      <c r="AB35" s="2"/>
      <c r="AC35" s="2"/>
      <c r="AD35" s="2"/>
      <c r="AE35" s="2"/>
      <c r="AG35" s="2"/>
      <c r="AH35" s="2"/>
      <c r="AI35" s="2"/>
      <c r="AJ35" s="20"/>
      <c r="AV35" s="21"/>
      <c r="BT35" t="s">
        <v>491</v>
      </c>
    </row>
    <row r="36" spans="1:72" x14ac:dyDescent="0.2">
      <c r="A36">
        <v>1324</v>
      </c>
      <c r="B36" t="s">
        <v>10</v>
      </c>
      <c r="C36" t="s">
        <v>800</v>
      </c>
      <c r="D36" t="s">
        <v>605</v>
      </c>
      <c r="E36" s="36">
        <v>131</v>
      </c>
      <c r="F36" s="41">
        <v>44258</v>
      </c>
      <c r="G36" s="1">
        <v>44165</v>
      </c>
      <c r="H36">
        <v>26.1</v>
      </c>
      <c r="I36" t="s">
        <v>22</v>
      </c>
      <c r="J36">
        <v>91.729419402535299</v>
      </c>
      <c r="K36" t="s">
        <v>24</v>
      </c>
      <c r="L36">
        <v>5</v>
      </c>
      <c r="M36">
        <v>26</v>
      </c>
      <c r="N36" t="s">
        <v>1194</v>
      </c>
      <c r="O36">
        <v>93</v>
      </c>
      <c r="P36" t="s">
        <v>800</v>
      </c>
      <c r="Q36">
        <v>0</v>
      </c>
      <c r="R36" t="s">
        <v>657</v>
      </c>
      <c r="Z36" s="2"/>
      <c r="AA36" s="2"/>
      <c r="AB36" s="2"/>
      <c r="AC36" s="2"/>
      <c r="AD36" s="2"/>
      <c r="AE36" s="2"/>
      <c r="AG36" s="2"/>
      <c r="AH36" s="2"/>
      <c r="AI36" s="2"/>
      <c r="AJ36" s="20"/>
      <c r="AV36" s="21"/>
      <c r="BT36" t="s">
        <v>492</v>
      </c>
    </row>
    <row r="37" spans="1:72" x14ac:dyDescent="0.2">
      <c r="A37">
        <v>1324</v>
      </c>
      <c r="B37" t="s">
        <v>11</v>
      </c>
      <c r="C37" t="s">
        <v>801</v>
      </c>
      <c r="D37" t="s">
        <v>606</v>
      </c>
      <c r="E37" s="36">
        <v>131</v>
      </c>
      <c r="F37" s="41">
        <v>44280</v>
      </c>
      <c r="G37" s="1">
        <v>44165</v>
      </c>
      <c r="H37">
        <v>26.1</v>
      </c>
      <c r="I37" t="s">
        <v>22</v>
      </c>
      <c r="J37">
        <v>91.729419402535299</v>
      </c>
      <c r="K37" t="s">
        <v>24</v>
      </c>
      <c r="L37">
        <v>5</v>
      </c>
      <c r="M37">
        <v>26</v>
      </c>
      <c r="N37" t="s">
        <v>1189</v>
      </c>
      <c r="O37">
        <v>115</v>
      </c>
      <c r="P37" t="s">
        <v>801</v>
      </c>
      <c r="Q37">
        <v>0</v>
      </c>
      <c r="R37" t="s">
        <v>657</v>
      </c>
      <c r="Z37" s="2"/>
      <c r="AA37" s="2"/>
      <c r="AB37" s="2"/>
      <c r="AC37" s="2"/>
      <c r="AD37" s="2"/>
      <c r="AE37" s="2"/>
      <c r="AG37" s="2"/>
      <c r="AH37" s="2"/>
      <c r="AI37" s="2"/>
      <c r="AJ37" s="20"/>
      <c r="AV37" s="21"/>
      <c r="BT37" t="s">
        <v>493</v>
      </c>
    </row>
    <row r="38" spans="1:72" x14ac:dyDescent="0.2">
      <c r="A38">
        <v>1327</v>
      </c>
      <c r="B38" t="s">
        <v>2</v>
      </c>
      <c r="C38" t="s">
        <v>802</v>
      </c>
      <c r="D38" t="s">
        <v>307</v>
      </c>
      <c r="E38">
        <v>132</v>
      </c>
      <c r="F38" s="1">
        <v>44166</v>
      </c>
      <c r="G38" s="1">
        <v>44166</v>
      </c>
      <c r="H38">
        <v>0</v>
      </c>
      <c r="I38" t="s">
        <v>289</v>
      </c>
      <c r="J38">
        <v>90.729419402535299</v>
      </c>
      <c r="K38" t="s">
        <v>24</v>
      </c>
      <c r="L38">
        <v>4</v>
      </c>
      <c r="M38">
        <v>5</v>
      </c>
      <c r="N38" t="s">
        <v>1190</v>
      </c>
      <c r="O38">
        <v>0</v>
      </c>
      <c r="P38" t="s">
        <v>802</v>
      </c>
      <c r="Q38">
        <v>0</v>
      </c>
      <c r="R38" t="s">
        <v>657</v>
      </c>
      <c r="Z38" s="2"/>
      <c r="AA38" s="2"/>
      <c r="AB38" s="2"/>
      <c r="AC38" s="2"/>
      <c r="AD38" s="2"/>
      <c r="AE38" s="2"/>
      <c r="AG38" s="2"/>
      <c r="AH38" s="2"/>
      <c r="AI38" s="2"/>
      <c r="AJ38" s="20"/>
      <c r="AV38" s="21"/>
      <c r="BT38" t="s">
        <v>494</v>
      </c>
    </row>
    <row r="39" spans="1:72" x14ac:dyDescent="0.2">
      <c r="A39">
        <v>1327</v>
      </c>
      <c r="B39" t="s">
        <v>8</v>
      </c>
      <c r="C39" t="s">
        <v>803</v>
      </c>
      <c r="D39" t="s">
        <v>308</v>
      </c>
      <c r="E39">
        <v>132</v>
      </c>
      <c r="F39" s="1">
        <v>44200</v>
      </c>
      <c r="G39" s="1">
        <v>44166</v>
      </c>
      <c r="H39">
        <v>0</v>
      </c>
      <c r="I39" t="s">
        <v>289</v>
      </c>
      <c r="J39">
        <v>90.729419402535299</v>
      </c>
      <c r="K39" t="s">
        <v>24</v>
      </c>
      <c r="L39">
        <v>4</v>
      </c>
      <c r="M39">
        <v>10</v>
      </c>
      <c r="N39" t="s">
        <v>1189</v>
      </c>
      <c r="O39">
        <v>34</v>
      </c>
      <c r="P39" t="s">
        <v>803</v>
      </c>
      <c r="Q39">
        <v>0</v>
      </c>
      <c r="R39" t="s">
        <v>657</v>
      </c>
      <c r="Z39" s="2"/>
      <c r="AA39" s="2"/>
      <c r="AB39" s="2"/>
      <c r="AC39" s="2"/>
      <c r="AD39" s="2"/>
      <c r="AE39" s="2"/>
      <c r="AG39" s="2"/>
      <c r="AH39" s="2"/>
      <c r="AI39" s="2"/>
      <c r="AJ39" s="20"/>
      <c r="AV39" s="21"/>
      <c r="BT39" t="s">
        <v>495</v>
      </c>
    </row>
    <row r="40" spans="1:72" x14ac:dyDescent="0.2">
      <c r="A40">
        <v>1327</v>
      </c>
      <c r="B40" t="s">
        <v>9</v>
      </c>
      <c r="C40" t="s">
        <v>804</v>
      </c>
      <c r="D40" t="s">
        <v>607</v>
      </c>
      <c r="E40" s="36">
        <v>132</v>
      </c>
      <c r="F40" s="41">
        <v>44228</v>
      </c>
      <c r="G40" s="1">
        <v>44166</v>
      </c>
      <c r="H40">
        <v>0</v>
      </c>
      <c r="I40" t="s">
        <v>289</v>
      </c>
      <c r="J40">
        <v>90.729419402535299</v>
      </c>
      <c r="K40" t="s">
        <v>24</v>
      </c>
      <c r="L40">
        <v>4</v>
      </c>
      <c r="M40">
        <v>26</v>
      </c>
      <c r="N40" t="s">
        <v>1200</v>
      </c>
      <c r="O40">
        <v>62</v>
      </c>
      <c r="P40" t="s">
        <v>804</v>
      </c>
      <c r="Q40">
        <v>0</v>
      </c>
      <c r="R40" t="s">
        <v>657</v>
      </c>
      <c r="Z40" s="2"/>
      <c r="AA40" s="2"/>
      <c r="AB40" s="2"/>
      <c r="AC40" s="2"/>
      <c r="AD40" s="2"/>
      <c r="AE40" s="2"/>
      <c r="AG40" s="2"/>
      <c r="AH40" s="2"/>
      <c r="AI40" s="2"/>
      <c r="AJ40" s="20"/>
      <c r="AV40" s="21"/>
      <c r="BT40" t="s">
        <v>496</v>
      </c>
    </row>
    <row r="41" spans="1:72" x14ac:dyDescent="0.2">
      <c r="A41">
        <v>1327</v>
      </c>
      <c r="B41" t="s">
        <v>10</v>
      </c>
      <c r="C41" t="s">
        <v>805</v>
      </c>
      <c r="D41" t="s">
        <v>608</v>
      </c>
      <c r="E41" s="36">
        <v>132</v>
      </c>
      <c r="F41" s="41">
        <v>44293</v>
      </c>
      <c r="G41" s="1">
        <v>44166</v>
      </c>
      <c r="H41">
        <v>0</v>
      </c>
      <c r="I41" t="s">
        <v>289</v>
      </c>
      <c r="J41">
        <v>90.729419402535299</v>
      </c>
      <c r="K41" t="s">
        <v>24</v>
      </c>
      <c r="L41">
        <v>4</v>
      </c>
      <c r="M41">
        <v>26</v>
      </c>
      <c r="N41" t="s">
        <v>1196</v>
      </c>
      <c r="O41">
        <v>127</v>
      </c>
      <c r="P41" t="s">
        <v>805</v>
      </c>
      <c r="Q41">
        <v>0</v>
      </c>
      <c r="R41" t="s">
        <v>657</v>
      </c>
      <c r="Z41" s="2"/>
      <c r="AA41" s="2"/>
      <c r="AB41" s="2"/>
      <c r="AC41" s="2"/>
      <c r="AD41" s="2"/>
      <c r="AE41" s="2"/>
      <c r="AG41" s="2"/>
      <c r="AH41" s="2"/>
      <c r="AI41" s="2"/>
      <c r="AJ41" s="20"/>
      <c r="AV41" s="21"/>
      <c r="BT41" t="s">
        <v>497</v>
      </c>
    </row>
    <row r="42" spans="1:72" x14ac:dyDescent="0.2">
      <c r="A42">
        <v>1332</v>
      </c>
      <c r="B42" t="s">
        <v>2</v>
      </c>
      <c r="C42" t="s">
        <v>806</v>
      </c>
      <c r="D42" t="s">
        <v>334</v>
      </c>
      <c r="E42">
        <v>133</v>
      </c>
      <c r="F42" s="1">
        <v>44174</v>
      </c>
      <c r="G42" s="1">
        <v>44174</v>
      </c>
      <c r="H42">
        <v>0</v>
      </c>
      <c r="I42" t="s">
        <v>289</v>
      </c>
      <c r="J42">
        <v>82.729419402535299</v>
      </c>
      <c r="K42" t="s">
        <v>25</v>
      </c>
      <c r="L42">
        <v>5</v>
      </c>
      <c r="M42">
        <v>5</v>
      </c>
      <c r="N42" t="s">
        <v>1203</v>
      </c>
      <c r="O42">
        <v>0</v>
      </c>
      <c r="P42" t="s">
        <v>806</v>
      </c>
      <c r="Q42">
        <v>0</v>
      </c>
      <c r="R42" t="s">
        <v>657</v>
      </c>
      <c r="Z42" s="2"/>
      <c r="AA42" s="2"/>
      <c r="AB42" s="2"/>
      <c r="AC42" s="2"/>
      <c r="AD42" s="2"/>
      <c r="AE42" s="2"/>
      <c r="AG42" s="2"/>
      <c r="AH42" s="2"/>
      <c r="AI42" s="2"/>
      <c r="AJ42" s="20"/>
      <c r="AV42" s="21"/>
      <c r="BT42" t="s">
        <v>498</v>
      </c>
    </row>
    <row r="43" spans="1:72" x14ac:dyDescent="0.2">
      <c r="A43">
        <v>1332</v>
      </c>
      <c r="B43" t="s">
        <v>8</v>
      </c>
      <c r="C43" t="s">
        <v>807</v>
      </c>
      <c r="D43" t="s">
        <v>1206</v>
      </c>
      <c r="E43">
        <v>133</v>
      </c>
      <c r="F43" s="1">
        <v>44182</v>
      </c>
      <c r="G43" s="1">
        <v>44174</v>
      </c>
      <c r="H43">
        <v>0</v>
      </c>
      <c r="I43" t="s">
        <v>289</v>
      </c>
      <c r="J43">
        <v>82.729419402535299</v>
      </c>
      <c r="K43" t="s">
        <v>25</v>
      </c>
      <c r="L43">
        <v>5</v>
      </c>
      <c r="M43">
        <v>10</v>
      </c>
      <c r="N43" t="s">
        <v>1202</v>
      </c>
      <c r="O43">
        <v>8</v>
      </c>
      <c r="P43" t="s">
        <v>807</v>
      </c>
      <c r="Q43">
        <v>0</v>
      </c>
      <c r="R43" t="s">
        <v>657</v>
      </c>
      <c r="Z43" s="2"/>
      <c r="AA43" s="2"/>
      <c r="AB43" s="2"/>
      <c r="AC43" s="2"/>
      <c r="AD43" s="2"/>
      <c r="AE43" s="2"/>
      <c r="AG43" s="2"/>
      <c r="AH43" s="2"/>
      <c r="AI43" s="2"/>
      <c r="AJ43" s="20"/>
      <c r="AV43" s="21"/>
      <c r="BT43" t="s">
        <v>499</v>
      </c>
    </row>
    <row r="44" spans="1:72" x14ac:dyDescent="0.2">
      <c r="A44">
        <v>1332</v>
      </c>
      <c r="B44" t="s">
        <v>9</v>
      </c>
      <c r="C44" t="s">
        <v>808</v>
      </c>
      <c r="D44" t="s">
        <v>335</v>
      </c>
      <c r="E44">
        <v>133</v>
      </c>
      <c r="F44" s="1">
        <v>44210</v>
      </c>
      <c r="G44" s="1">
        <v>44174</v>
      </c>
      <c r="H44">
        <v>0</v>
      </c>
      <c r="I44" t="s">
        <v>289</v>
      </c>
      <c r="J44">
        <v>82.729419402535299</v>
      </c>
      <c r="K44" t="s">
        <v>25</v>
      </c>
      <c r="L44">
        <v>5</v>
      </c>
      <c r="M44">
        <v>13</v>
      </c>
      <c r="N44" t="s">
        <v>1199</v>
      </c>
      <c r="O44">
        <v>36</v>
      </c>
      <c r="P44" t="s">
        <v>808</v>
      </c>
      <c r="Q44">
        <v>0</v>
      </c>
      <c r="R44" t="s">
        <v>657</v>
      </c>
      <c r="Z44" s="2"/>
      <c r="AA44" s="2"/>
      <c r="AB44" s="2"/>
      <c r="AC44" s="2"/>
      <c r="AD44" s="2"/>
      <c r="AE44" s="2"/>
      <c r="AG44" s="2"/>
      <c r="AH44" s="2"/>
      <c r="AI44" s="2"/>
      <c r="AJ44" s="20"/>
      <c r="AV44" s="21"/>
      <c r="BT44" t="s">
        <v>500</v>
      </c>
    </row>
    <row r="45" spans="1:72" x14ac:dyDescent="0.2">
      <c r="A45">
        <v>1332</v>
      </c>
      <c r="B45" t="s">
        <v>10</v>
      </c>
      <c r="C45" t="s">
        <v>809</v>
      </c>
      <c r="D45" t="s">
        <v>609</v>
      </c>
      <c r="E45" s="34">
        <v>133</v>
      </c>
      <c r="F45" s="41">
        <v>44238</v>
      </c>
      <c r="G45" s="1">
        <v>44174</v>
      </c>
      <c r="H45">
        <v>0</v>
      </c>
      <c r="I45" t="s">
        <v>289</v>
      </c>
      <c r="J45">
        <v>82.729419402535299</v>
      </c>
      <c r="K45" t="s">
        <v>25</v>
      </c>
      <c r="L45">
        <v>5</v>
      </c>
      <c r="M45">
        <v>26</v>
      </c>
      <c r="N45" t="s">
        <v>1186</v>
      </c>
      <c r="O45">
        <v>64</v>
      </c>
      <c r="P45" t="s">
        <v>809</v>
      </c>
      <c r="Q45">
        <v>0</v>
      </c>
      <c r="R45" t="s">
        <v>657</v>
      </c>
      <c r="Z45" s="2"/>
      <c r="AA45" s="2"/>
      <c r="AB45" s="2"/>
      <c r="AC45" s="2"/>
      <c r="AD45" s="2"/>
      <c r="AE45" s="2"/>
      <c r="AG45" s="2"/>
      <c r="AH45" s="2"/>
      <c r="AI45" s="2"/>
      <c r="AJ45" s="20"/>
      <c r="AV45" s="21"/>
      <c r="BT45" t="s">
        <v>501</v>
      </c>
    </row>
    <row r="46" spans="1:72" x14ac:dyDescent="0.2">
      <c r="A46">
        <v>1332</v>
      </c>
      <c r="B46" t="s">
        <v>11</v>
      </c>
      <c r="C46" t="s">
        <v>810</v>
      </c>
      <c r="D46" t="s">
        <v>610</v>
      </c>
      <c r="E46" s="34">
        <v>133</v>
      </c>
      <c r="F46" s="41">
        <v>44294</v>
      </c>
      <c r="G46" s="1">
        <v>44174</v>
      </c>
      <c r="H46">
        <v>0</v>
      </c>
      <c r="I46" t="s">
        <v>289</v>
      </c>
      <c r="J46">
        <v>82.729419402535299</v>
      </c>
      <c r="K46" t="s">
        <v>25</v>
      </c>
      <c r="L46">
        <v>5</v>
      </c>
      <c r="M46">
        <v>27</v>
      </c>
      <c r="N46" t="s">
        <v>453</v>
      </c>
      <c r="O46">
        <v>120</v>
      </c>
      <c r="P46" t="s">
        <v>810</v>
      </c>
      <c r="Q46">
        <v>0</v>
      </c>
      <c r="R46" t="s">
        <v>657</v>
      </c>
      <c r="Z46" s="2"/>
      <c r="AA46" s="2"/>
      <c r="AB46" s="2"/>
      <c r="AC46" s="2"/>
      <c r="AD46" s="2"/>
      <c r="AE46" s="2"/>
      <c r="AG46" s="2"/>
      <c r="AH46" s="2"/>
      <c r="AI46" s="2"/>
      <c r="AJ46" s="20"/>
      <c r="AV46" s="21"/>
      <c r="BT46" t="s">
        <v>502</v>
      </c>
    </row>
  </sheetData>
  <autoFilter ref="A1:BU236" xr:uid="{00000000-0009-0000-0000-000006000000}">
    <sortState xmlns:xlrd2="http://schemas.microsoft.com/office/spreadsheetml/2017/richdata2" ref="A17:BU221">
      <sortCondition ref="L1:L236"/>
    </sortState>
  </autoFilter>
  <phoneticPr fontId="21" type="noConversion"/>
  <conditionalFormatting sqref="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203"/>
  <sheetViews>
    <sheetView workbookViewId="0">
      <selection activeCell="Q13" sqref="Q13"/>
    </sheetView>
  </sheetViews>
  <sheetFormatPr baseColWidth="10" defaultColWidth="8.83203125" defaultRowHeight="15" x14ac:dyDescent="0.2"/>
  <cols>
    <col min="6" max="6" width="10.6640625" bestFit="1" customWidth="1"/>
    <col min="8" max="8" width="10.33203125" bestFit="1" customWidth="1"/>
    <col min="9" max="9" width="9.5" bestFit="1" customWidth="1"/>
    <col min="15" max="15" width="12.33203125" bestFit="1" customWidth="1"/>
    <col min="16" max="16" width="8.33203125" customWidth="1"/>
    <col min="17" max="17" width="14.1640625" bestFit="1" customWidth="1"/>
  </cols>
  <sheetData>
    <row r="1" spans="1:17" x14ac:dyDescent="0.2">
      <c r="A1" t="s">
        <v>0</v>
      </c>
      <c r="B1" t="s">
        <v>4</v>
      </c>
      <c r="C1" t="s">
        <v>232</v>
      </c>
      <c r="D1" t="s">
        <v>238</v>
      </c>
      <c r="E1" t="s">
        <v>1</v>
      </c>
      <c r="F1" t="s">
        <v>235</v>
      </c>
      <c r="G1" t="s">
        <v>282</v>
      </c>
      <c r="H1" t="s">
        <v>27</v>
      </c>
      <c r="I1" t="s">
        <v>236</v>
      </c>
      <c r="J1" t="s">
        <v>26</v>
      </c>
      <c r="K1" t="s">
        <v>3</v>
      </c>
      <c r="L1" t="s">
        <v>28</v>
      </c>
      <c r="M1" t="s">
        <v>29</v>
      </c>
      <c r="N1" t="s">
        <v>29</v>
      </c>
      <c r="O1" t="s">
        <v>234</v>
      </c>
      <c r="P1" t="s">
        <v>236</v>
      </c>
      <c r="Q1" t="s">
        <v>237</v>
      </c>
    </row>
    <row r="2" spans="1:17" x14ac:dyDescent="0.2">
      <c r="A2">
        <v>849</v>
      </c>
      <c r="B2" t="s">
        <v>2</v>
      </c>
      <c r="C2" t="s">
        <v>30</v>
      </c>
      <c r="D2" t="str">
        <f t="shared" ref="D2:D11" si="0">B2</f>
        <v>A</v>
      </c>
      <c r="E2">
        <v>17</v>
      </c>
      <c r="F2" s="1">
        <v>42964</v>
      </c>
      <c r="G2">
        <v>0.47</v>
      </c>
      <c r="H2" t="s">
        <v>6</v>
      </c>
      <c r="I2" s="2">
        <v>1287.8806199999999</v>
      </c>
      <c r="J2" t="s">
        <v>7</v>
      </c>
      <c r="K2">
        <v>15</v>
      </c>
      <c r="L2">
        <f>VLOOKUP($C2,samples!$D$2:$I$689,4, FALSE)</f>
        <v>1</v>
      </c>
      <c r="M2" t="str">
        <f>VLOOKUP($C2,samples!$D$2:$I$689,5, FALSE)</f>
        <v>C</v>
      </c>
      <c r="N2" t="str">
        <f>VLOOKUP($C2,samples!$D$2:$I$689,6, FALSE)</f>
        <v>1,2,3</v>
      </c>
      <c r="O2" s="1">
        <f>VLOOKUP($C2,samples!$D$2:$I$689,3, FALSE)</f>
        <v>42964</v>
      </c>
      <c r="P2" s="2">
        <f t="shared" ref="P2:P65" si="1">O2-F2</f>
        <v>0</v>
      </c>
      <c r="Q2" s="1" t="str">
        <f>VLOOKUP($C2,samples!$D$2:$R$689,7, FALSE)</f>
        <v>C1,2,3</v>
      </c>
    </row>
    <row r="3" spans="1:17" x14ac:dyDescent="0.2">
      <c r="A3">
        <v>849</v>
      </c>
      <c r="B3" t="s">
        <v>8</v>
      </c>
      <c r="C3" t="s">
        <v>31</v>
      </c>
      <c r="D3" t="str">
        <f t="shared" si="0"/>
        <v>B1</v>
      </c>
      <c r="E3">
        <v>17</v>
      </c>
      <c r="F3" s="1">
        <v>42964</v>
      </c>
      <c r="G3">
        <v>0.47</v>
      </c>
      <c r="H3" t="s">
        <v>6</v>
      </c>
      <c r="I3" s="2">
        <v>1287.8806199999999</v>
      </c>
      <c r="J3" t="s">
        <v>7</v>
      </c>
      <c r="K3">
        <v>15</v>
      </c>
      <c r="L3">
        <f>VLOOKUP($C3,samples!$D$2:$I$689,4, FALSE)</f>
        <v>6</v>
      </c>
      <c r="M3" t="str">
        <f>VLOOKUP(C3,samples!$D$2:$I$689,5, FALSE)</f>
        <v>D</v>
      </c>
      <c r="N3" t="str">
        <f>VLOOKUP($C3,samples!$D$2:$I$689,6, FALSE)</f>
        <v>1,2,3</v>
      </c>
      <c r="O3" s="1">
        <f>VLOOKUP($C3,samples!$D$2:$I$689,3, FALSE)</f>
        <v>42991</v>
      </c>
      <c r="P3" s="2">
        <f t="shared" si="1"/>
        <v>27</v>
      </c>
      <c r="Q3" s="1" t="str">
        <f>VLOOKUP($C3,samples!$D$2:$R$689,7, FALSE)</f>
        <v>D1,2,3</v>
      </c>
    </row>
    <row r="4" spans="1:17" x14ac:dyDescent="0.2">
      <c r="A4">
        <v>849</v>
      </c>
      <c r="B4" t="s">
        <v>9</v>
      </c>
      <c r="C4" t="s">
        <v>32</v>
      </c>
      <c r="D4" t="str">
        <f t="shared" si="0"/>
        <v>E1</v>
      </c>
      <c r="E4">
        <v>17</v>
      </c>
      <c r="F4" s="1">
        <v>42964</v>
      </c>
      <c r="G4">
        <v>0.47</v>
      </c>
      <c r="H4" t="s">
        <v>6</v>
      </c>
      <c r="I4" s="2">
        <v>1287.8806199999999</v>
      </c>
      <c r="J4" t="s">
        <v>7</v>
      </c>
      <c r="K4">
        <v>15</v>
      </c>
      <c r="L4">
        <f>VLOOKUP($C4,samples!$D$2:$I$689,4, FALSE)</f>
        <v>10</v>
      </c>
      <c r="M4" t="str">
        <f>VLOOKUP(C4,samples!$D$2:$I$689,5, FALSE)</f>
        <v>B</v>
      </c>
      <c r="N4" t="str">
        <f>VLOOKUP($C4,samples!$D$2:$I$689,6, FALSE)</f>
        <v>7,8,9</v>
      </c>
      <c r="O4" s="1">
        <f>VLOOKUP($C4,samples!$D$2:$I$689,3, FALSE)</f>
        <v>43012</v>
      </c>
      <c r="P4" s="2">
        <f t="shared" si="1"/>
        <v>48</v>
      </c>
      <c r="Q4" s="1" t="str">
        <f>VLOOKUP($C4,samples!$D$2:$R$689,7, FALSE)</f>
        <v>B7,8,9</v>
      </c>
    </row>
    <row r="5" spans="1:17" x14ac:dyDescent="0.2">
      <c r="A5">
        <v>849</v>
      </c>
      <c r="B5" t="s">
        <v>10</v>
      </c>
      <c r="C5" t="s">
        <v>33</v>
      </c>
      <c r="D5" t="str">
        <f t="shared" si="0"/>
        <v>E2</v>
      </c>
      <c r="E5">
        <v>17</v>
      </c>
      <c r="F5" s="1">
        <v>42964</v>
      </c>
      <c r="G5">
        <v>0.47</v>
      </c>
      <c r="H5" t="s">
        <v>6</v>
      </c>
      <c r="I5" s="2">
        <v>1287.8806199999999</v>
      </c>
      <c r="J5" t="s">
        <v>7</v>
      </c>
      <c r="K5">
        <v>15</v>
      </c>
      <c r="L5">
        <f>VLOOKUP($C5,samples!$D$2:$I$689,4, FALSE)</f>
        <v>14</v>
      </c>
      <c r="M5" t="str">
        <f>VLOOKUP(C5,samples!$D$2:$I$689,5, FALSE)</f>
        <v>E</v>
      </c>
      <c r="N5" t="str">
        <f>VLOOKUP($C5,samples!$D$2:$I$689,6, FALSE)</f>
        <v>1,2,3</v>
      </c>
      <c r="O5" s="1">
        <f>VLOOKUP($C5,samples!$D$2:$I$689,3, FALSE)</f>
        <v>43069</v>
      </c>
      <c r="P5" s="2">
        <f t="shared" si="1"/>
        <v>105</v>
      </c>
      <c r="Q5" s="1" t="str">
        <f>VLOOKUP($C5,samples!$D$2:$R$689,7, FALSE)</f>
        <v>E1,2,3</v>
      </c>
    </row>
    <row r="6" spans="1:17" x14ac:dyDescent="0.2">
      <c r="A6">
        <v>849</v>
      </c>
      <c r="B6" t="s">
        <v>11</v>
      </c>
      <c r="C6" t="s">
        <v>34</v>
      </c>
      <c r="D6" t="str">
        <f t="shared" si="0"/>
        <v>E3</v>
      </c>
      <c r="E6">
        <v>17</v>
      </c>
      <c r="F6" s="1">
        <v>42964</v>
      </c>
      <c r="G6">
        <v>0.47</v>
      </c>
      <c r="H6" t="s">
        <v>6</v>
      </c>
      <c r="I6" s="2">
        <v>1287.8806199999999</v>
      </c>
      <c r="J6" t="s">
        <v>7</v>
      </c>
      <c r="K6">
        <v>15</v>
      </c>
      <c r="L6">
        <f>VLOOKUP($C6,samples!$D$2:$I$689,4, FALSE)</f>
        <v>17</v>
      </c>
      <c r="M6" t="str">
        <f>VLOOKUP(C6,samples!$D$2:$I$689,5, FALSE)</f>
        <v>F</v>
      </c>
      <c r="N6" t="str">
        <f>VLOOKUP($C6,samples!$D$2:$I$689,6, FALSE)</f>
        <v>7,8,9</v>
      </c>
      <c r="O6" s="1">
        <f>VLOOKUP($C6,samples!$D$2:$I$689,3, FALSE)</f>
        <v>43129</v>
      </c>
      <c r="P6" s="2">
        <f t="shared" si="1"/>
        <v>165</v>
      </c>
      <c r="Q6" s="1" t="str">
        <f>VLOOKUP($C6,samples!$D$2:$R$689,7, FALSE)</f>
        <v>F7,8,9</v>
      </c>
    </row>
    <row r="7" spans="1:17" x14ac:dyDescent="0.2">
      <c r="A7">
        <v>849</v>
      </c>
      <c r="B7" t="s">
        <v>12</v>
      </c>
      <c r="C7" t="s">
        <v>35</v>
      </c>
      <c r="D7" t="str">
        <f t="shared" si="0"/>
        <v>E4</v>
      </c>
      <c r="E7">
        <v>17</v>
      </c>
      <c r="F7" s="1">
        <v>42964</v>
      </c>
      <c r="G7">
        <v>0.47</v>
      </c>
      <c r="H7" t="s">
        <v>6</v>
      </c>
      <c r="I7" s="2">
        <v>1287.8806199999999</v>
      </c>
      <c r="J7" t="s">
        <v>7</v>
      </c>
      <c r="K7">
        <v>15</v>
      </c>
      <c r="L7">
        <f>VLOOKUP($C7,samples!$D$2:$I$689,4, FALSE)</f>
        <v>19</v>
      </c>
      <c r="M7" t="str">
        <f>VLOOKUP(C7,samples!$D$2:$I$689,5, FALSE)</f>
        <v>G</v>
      </c>
      <c r="N7" t="str">
        <f>VLOOKUP($C7,samples!$D$2:$I$689,6, FALSE)</f>
        <v>1,2,3</v>
      </c>
      <c r="O7" s="1">
        <f>VLOOKUP($C7,samples!$D$2:$I$689,3, FALSE)</f>
        <v>43185</v>
      </c>
      <c r="P7" s="2">
        <f t="shared" si="1"/>
        <v>221</v>
      </c>
      <c r="Q7" s="1" t="str">
        <f>VLOOKUP($C7,samples!$D$2:$R$689,7, FALSE)</f>
        <v>G1,2,3</v>
      </c>
    </row>
    <row r="8" spans="1:17" x14ac:dyDescent="0.2">
      <c r="A8">
        <v>849</v>
      </c>
      <c r="B8" t="s">
        <v>13</v>
      </c>
      <c r="C8" t="s">
        <v>36</v>
      </c>
      <c r="D8" t="str">
        <f t="shared" si="0"/>
        <v>E5</v>
      </c>
      <c r="E8">
        <v>17</v>
      </c>
      <c r="F8" s="1">
        <v>42964</v>
      </c>
      <c r="G8">
        <v>0.47</v>
      </c>
      <c r="H8" t="s">
        <v>6</v>
      </c>
      <c r="I8" s="2">
        <v>1287.8806199999999</v>
      </c>
      <c r="J8" t="s">
        <v>7</v>
      </c>
      <c r="K8">
        <v>15</v>
      </c>
      <c r="L8">
        <f>VLOOKUP($C8,samples!$D$2:$I$689,4, FALSE)</f>
        <v>21</v>
      </c>
      <c r="M8" t="str">
        <f>VLOOKUP(C8,samples!$D$2:$I$689,5, FALSE)</f>
        <v>I</v>
      </c>
      <c r="N8" t="str">
        <f>VLOOKUP($C8,samples!$D$2:$I$689,6, FALSE)</f>
        <v>7,8,9</v>
      </c>
      <c r="O8" s="1">
        <f>VLOOKUP($C8,samples!$D$2:$I$689,3, FALSE)</f>
        <v>43248</v>
      </c>
      <c r="P8" s="2">
        <f t="shared" si="1"/>
        <v>284</v>
      </c>
      <c r="Q8" s="1" t="str">
        <f>VLOOKUP($C8,samples!$D$2:$R$689,7, FALSE)</f>
        <v>I7,8,9</v>
      </c>
    </row>
    <row r="9" spans="1:17" x14ac:dyDescent="0.2">
      <c r="A9">
        <v>849</v>
      </c>
      <c r="B9" t="s">
        <v>14</v>
      </c>
      <c r="C9" t="s">
        <v>37</v>
      </c>
      <c r="D9" t="str">
        <f t="shared" si="0"/>
        <v>E6</v>
      </c>
      <c r="E9">
        <v>17</v>
      </c>
      <c r="F9" s="1">
        <v>42964</v>
      </c>
      <c r="G9">
        <v>0.47</v>
      </c>
      <c r="H9" t="s">
        <v>6</v>
      </c>
      <c r="I9" s="2">
        <v>1287.8806199999999</v>
      </c>
      <c r="J9" t="s">
        <v>7</v>
      </c>
      <c r="K9">
        <v>15</v>
      </c>
      <c r="L9">
        <f>VLOOKUP($C9,samples!$D$2:$I$689,4, FALSE)</f>
        <v>22</v>
      </c>
      <c r="M9" t="str">
        <f>VLOOKUP(C9,samples!$D$2:$I$689,5, FALSE)</f>
        <v>H</v>
      </c>
      <c r="N9" t="str">
        <f>VLOOKUP($C9,samples!$D$2:$I$689,6, FALSE)</f>
        <v>4,5,6</v>
      </c>
      <c r="O9" s="1">
        <f>VLOOKUP($C9,samples!$D$2:$I$689,3, FALSE)</f>
        <v>43304</v>
      </c>
      <c r="P9" s="2">
        <f t="shared" si="1"/>
        <v>340</v>
      </c>
      <c r="Q9" s="1" t="str">
        <f>VLOOKUP($C9,samples!$D$2:$R$689,7, FALSE)</f>
        <v>H4,5,6</v>
      </c>
    </row>
    <row r="10" spans="1:17" x14ac:dyDescent="0.2">
      <c r="A10">
        <v>849</v>
      </c>
      <c r="B10" t="s">
        <v>15</v>
      </c>
      <c r="C10" t="s">
        <v>38</v>
      </c>
      <c r="D10" t="str">
        <f t="shared" si="0"/>
        <v>E7</v>
      </c>
      <c r="E10">
        <v>17</v>
      </c>
      <c r="F10" s="1">
        <v>42964</v>
      </c>
      <c r="G10">
        <v>0.47</v>
      </c>
      <c r="H10" t="s">
        <v>6</v>
      </c>
      <c r="I10" s="2">
        <v>1287.8806199999999</v>
      </c>
      <c r="J10" t="s">
        <v>7</v>
      </c>
      <c r="K10">
        <v>15</v>
      </c>
      <c r="L10">
        <f>VLOOKUP($C10,samples!$D$2:$I$689,4, FALSE)</f>
        <v>24</v>
      </c>
      <c r="M10" t="str">
        <f>VLOOKUP(C10,samples!$D$2:$I$689,5, FALSE)</f>
        <v>E</v>
      </c>
      <c r="N10" t="str">
        <f>VLOOKUP($C10,samples!$D$2:$I$689,6, FALSE)</f>
        <v>7,8,9</v>
      </c>
      <c r="O10" s="1">
        <f>VLOOKUP($C10,samples!$D$2:$I$689,3, FALSE)</f>
        <v>43360</v>
      </c>
      <c r="P10" s="2">
        <f t="shared" si="1"/>
        <v>396</v>
      </c>
      <c r="Q10" s="1" t="str">
        <f>VLOOKUP($C10,samples!$D$2:$R$689,7, FALSE)</f>
        <v>E7,8,9</v>
      </c>
    </row>
    <row r="11" spans="1:17" x14ac:dyDescent="0.2">
      <c r="A11">
        <v>849</v>
      </c>
      <c r="B11" t="s">
        <v>16</v>
      </c>
      <c r="C11" t="s">
        <v>39</v>
      </c>
      <c r="D11" t="str">
        <f t="shared" si="0"/>
        <v>E8</v>
      </c>
      <c r="E11">
        <v>17</v>
      </c>
      <c r="F11" s="1">
        <v>42964</v>
      </c>
      <c r="G11">
        <v>0.47</v>
      </c>
      <c r="H11" t="s">
        <v>6</v>
      </c>
      <c r="I11" s="2">
        <v>1287.8806199999999</v>
      </c>
      <c r="J11" t="s">
        <v>7</v>
      </c>
      <c r="K11">
        <v>15</v>
      </c>
      <c r="L11">
        <f>VLOOKUP($C11,samples!$D$2:$I$689,4, FALSE)</f>
        <v>23</v>
      </c>
      <c r="M11" t="str">
        <f>VLOOKUP(C11,samples!$D$2:$I$689,5, FALSE)</f>
        <v>D</v>
      </c>
      <c r="N11" t="str">
        <f>VLOOKUP($C11,samples!$D$2:$I$689,6, FALSE)</f>
        <v>1,2,3</v>
      </c>
      <c r="O11" s="1">
        <f>VLOOKUP($C11,samples!$D$2:$I$689,3, FALSE)</f>
        <v>43423</v>
      </c>
      <c r="P11" s="2">
        <f t="shared" si="1"/>
        <v>459</v>
      </c>
      <c r="Q11" s="1" t="str">
        <f>VLOOKUP($C11,samples!$D$2:$R$689,7, FALSE)</f>
        <v>D1,2,3</v>
      </c>
    </row>
    <row r="12" spans="1:17" x14ac:dyDescent="0.2">
      <c r="A12">
        <v>849</v>
      </c>
      <c r="B12" t="s">
        <v>17</v>
      </c>
      <c r="C12" s="6" t="s">
        <v>40</v>
      </c>
      <c r="D12" s="6" t="s">
        <v>292</v>
      </c>
      <c r="E12">
        <v>17</v>
      </c>
      <c r="F12" s="1">
        <v>42964</v>
      </c>
      <c r="G12">
        <v>0.47</v>
      </c>
      <c r="H12" t="s">
        <v>6</v>
      </c>
      <c r="I12" s="2">
        <v>1287.8806199999999</v>
      </c>
      <c r="J12" t="s">
        <v>7</v>
      </c>
      <c r="K12">
        <v>15</v>
      </c>
      <c r="L12">
        <f>VLOOKUP($C12,samples!$D$2:$I$689,4, FALSE)</f>
        <v>23</v>
      </c>
      <c r="M12" t="str">
        <f>VLOOKUP(C12,samples!$D$2:$I$689,5, FALSE)</f>
        <v>A</v>
      </c>
      <c r="N12" t="str">
        <f>VLOOKUP($C12,samples!$D$2:$I$689,6, FALSE)</f>
        <v>7,8,9</v>
      </c>
      <c r="O12" s="1">
        <f>VLOOKUP($C12,samples!$D$2:$I$689,3, FALSE)</f>
        <v>43535</v>
      </c>
      <c r="P12" s="2">
        <f t="shared" si="1"/>
        <v>571</v>
      </c>
      <c r="Q12" s="1" t="str">
        <f>VLOOKUP($C12,samples!$D$2:$R$689,7, FALSE)</f>
        <v>A7,8,9</v>
      </c>
    </row>
    <row r="13" spans="1:17" x14ac:dyDescent="0.2">
      <c r="A13">
        <v>849</v>
      </c>
      <c r="B13" t="s">
        <v>18</v>
      </c>
      <c r="C13" t="s">
        <v>41</v>
      </c>
      <c r="D13" t="str">
        <f>B13</f>
        <v>E10</v>
      </c>
      <c r="E13">
        <v>17</v>
      </c>
      <c r="F13" s="1">
        <v>42964</v>
      </c>
      <c r="G13">
        <v>0.47</v>
      </c>
      <c r="H13" t="s">
        <v>6</v>
      </c>
      <c r="I13" s="2">
        <v>1287.8806199999999</v>
      </c>
      <c r="J13" t="s">
        <v>7</v>
      </c>
      <c r="K13">
        <v>15</v>
      </c>
      <c r="L13">
        <f>VLOOKUP($C13,samples!$D$2:$I$689,4, FALSE)</f>
        <v>25</v>
      </c>
      <c r="M13" t="str">
        <f>VLOOKUP(C13,samples!$D$2:$I$689,5, FALSE)</f>
        <v>I</v>
      </c>
      <c r="N13" t="str">
        <f>VLOOKUP($C13,samples!$D$2:$I$689,6, FALSE)</f>
        <v>4,5,6</v>
      </c>
      <c r="O13" s="1">
        <f>VLOOKUP($C13,samples!$D$2:$I$689,3, FALSE)</f>
        <v>43754</v>
      </c>
      <c r="P13" s="2">
        <f t="shared" si="1"/>
        <v>790</v>
      </c>
      <c r="Q13" s="1" t="str">
        <f>VLOOKUP($C13,samples!$D$2:$R$689,7, FALSE)</f>
        <v>I4,5,6</v>
      </c>
    </row>
    <row r="14" spans="1:17" x14ac:dyDescent="0.2">
      <c r="A14">
        <v>849</v>
      </c>
      <c r="B14" t="s">
        <v>19</v>
      </c>
      <c r="C14" t="s">
        <v>42</v>
      </c>
      <c r="D14" t="str">
        <f>B14</f>
        <v>E11</v>
      </c>
      <c r="E14">
        <v>17</v>
      </c>
      <c r="F14" s="1">
        <v>42964</v>
      </c>
      <c r="G14">
        <v>0.47</v>
      </c>
      <c r="H14" t="s">
        <v>6</v>
      </c>
      <c r="I14" s="2">
        <v>1287.8806199999999</v>
      </c>
      <c r="J14" t="s">
        <v>7</v>
      </c>
      <c r="K14">
        <v>15</v>
      </c>
      <c r="L14">
        <f>VLOOKUP($C14,samples!$D$2:$I$689,4, FALSE)</f>
        <v>25</v>
      </c>
      <c r="M14" t="str">
        <f>VLOOKUP(C14,samples!$D$2:$I$689,5, FALSE)</f>
        <v>G</v>
      </c>
      <c r="N14" t="str">
        <f>VLOOKUP($C14,samples!$D$2:$I$689,6, FALSE)</f>
        <v>1,2,3</v>
      </c>
      <c r="O14" s="1">
        <f>VLOOKUP($C14,samples!$D$2:$I$689,3, FALSE)</f>
        <v>43808</v>
      </c>
      <c r="P14" s="2">
        <f t="shared" si="1"/>
        <v>844</v>
      </c>
      <c r="Q14" s="1" t="str">
        <f>VLOOKUP($C14,samples!$D$2:$R$689,7, FALSE)</f>
        <v>G1,2,3</v>
      </c>
    </row>
    <row r="15" spans="1:17" x14ac:dyDescent="0.2">
      <c r="A15">
        <v>849</v>
      </c>
      <c r="B15" t="s">
        <v>20</v>
      </c>
      <c r="C15" t="s">
        <v>43</v>
      </c>
      <c r="D15" t="str">
        <f>B15</f>
        <v>E12</v>
      </c>
      <c r="E15">
        <v>17</v>
      </c>
      <c r="F15" s="1">
        <v>42964</v>
      </c>
      <c r="G15">
        <v>0.47</v>
      </c>
      <c r="H15" t="s">
        <v>6</v>
      </c>
      <c r="I15" s="2">
        <v>1287.8806199999999</v>
      </c>
      <c r="J15" t="s">
        <v>7</v>
      </c>
      <c r="K15">
        <v>15</v>
      </c>
      <c r="L15">
        <f>VLOOKUP($C15,samples!$D$2:$I$689,4, FALSE)</f>
        <v>25</v>
      </c>
      <c r="M15" t="str">
        <f>VLOOKUP(C15,samples!$D$2:$I$689,5, FALSE)</f>
        <v>D</v>
      </c>
      <c r="N15" t="str">
        <f>VLOOKUP($C15,samples!$D$2:$I$689,6, FALSE)</f>
        <v>7,8,9</v>
      </c>
      <c r="O15" s="1">
        <f>VLOOKUP($C15,samples!$D$2:$I$689,3, FALSE)</f>
        <v>43907</v>
      </c>
      <c r="P15" s="2">
        <f t="shared" si="1"/>
        <v>943</v>
      </c>
      <c r="Q15" s="1" t="str">
        <f>VLOOKUP($C15,samples!$D$2:$R$689,7, FALSE)</f>
        <v>D7,8,9</v>
      </c>
    </row>
    <row r="16" spans="1:17" x14ac:dyDescent="0.2">
      <c r="A16">
        <v>849</v>
      </c>
      <c r="B16" t="s">
        <v>21</v>
      </c>
      <c r="C16" s="3" t="s">
        <v>44</v>
      </c>
      <c r="D16" s="3" t="s">
        <v>233</v>
      </c>
      <c r="E16">
        <v>17</v>
      </c>
      <c r="F16" s="1">
        <v>42964</v>
      </c>
      <c r="G16">
        <v>0.47</v>
      </c>
      <c r="H16" t="s">
        <v>6</v>
      </c>
      <c r="I16" s="2">
        <v>1287.8806199999999</v>
      </c>
      <c r="J16" t="s">
        <v>7</v>
      </c>
      <c r="K16">
        <v>15</v>
      </c>
      <c r="L16">
        <f>VLOOKUP($C16,samples!$D$2:$I$689,4, FALSE)</f>
        <v>25</v>
      </c>
      <c r="M16" t="str">
        <f>VLOOKUP(C16,samples!$D$2:$I$689,5, FALSE)</f>
        <v>F</v>
      </c>
      <c r="N16" t="str">
        <f>VLOOKUP($C16,samples!$D$2:$I$689,6, FALSE)</f>
        <v>1,2,3</v>
      </c>
      <c r="O16" s="1">
        <f>VLOOKUP($C16,samples!$D$2:$I$689,3, FALSE)</f>
        <v>43955</v>
      </c>
      <c r="P16" s="2">
        <f t="shared" si="1"/>
        <v>991</v>
      </c>
      <c r="Q16" s="1" t="str">
        <f>VLOOKUP($C16,samples!$D$2:$R$689,7, FALSE)</f>
        <v>F1,2,3</v>
      </c>
    </row>
    <row r="17" spans="1:17" x14ac:dyDescent="0.2">
      <c r="A17">
        <v>994</v>
      </c>
      <c r="B17" t="s">
        <v>2</v>
      </c>
      <c r="C17" t="s">
        <v>45</v>
      </c>
      <c r="D17" t="str">
        <f t="shared" ref="D17:D22" si="2">B17</f>
        <v>A</v>
      </c>
      <c r="E17">
        <v>65</v>
      </c>
      <c r="F17" s="1">
        <v>43341</v>
      </c>
      <c r="G17">
        <v>7.6</v>
      </c>
      <c r="H17" t="s">
        <v>22</v>
      </c>
      <c r="I17" s="2">
        <v>910.88062000000002</v>
      </c>
      <c r="J17" t="s">
        <v>23</v>
      </c>
      <c r="K17">
        <v>7</v>
      </c>
      <c r="L17">
        <f>VLOOKUP($C17,samples!$D$2:$I$689,4, FALSE)</f>
        <v>3</v>
      </c>
      <c r="M17" t="str">
        <f>VLOOKUP(C17,samples!$D$2:$I$689,5, FALSE)</f>
        <v>F</v>
      </c>
      <c r="N17" t="str">
        <f>VLOOKUP($C17,samples!$D$2:$I$689,6, FALSE)</f>
        <v>1,2,3</v>
      </c>
      <c r="O17" s="1">
        <f>VLOOKUP($C17,samples!$D$2:$I$689,3, FALSE)</f>
        <v>43341</v>
      </c>
      <c r="P17" s="2">
        <f t="shared" si="1"/>
        <v>0</v>
      </c>
      <c r="Q17" s="1" t="str">
        <f>VLOOKUP($C17,samples!$D$2:$R$689,7, FALSE)</f>
        <v>F1,2,3</v>
      </c>
    </row>
    <row r="18" spans="1:17" x14ac:dyDescent="0.2">
      <c r="A18">
        <v>994</v>
      </c>
      <c r="B18" t="s">
        <v>8</v>
      </c>
      <c r="C18" t="s">
        <v>46</v>
      </c>
      <c r="D18" t="str">
        <f t="shared" si="2"/>
        <v>B1</v>
      </c>
      <c r="E18">
        <v>65</v>
      </c>
      <c r="F18" s="1">
        <v>43341</v>
      </c>
      <c r="G18">
        <v>7.6</v>
      </c>
      <c r="H18" t="s">
        <v>22</v>
      </c>
      <c r="I18" s="2">
        <v>910.88062000000002</v>
      </c>
      <c r="J18" t="s">
        <v>23</v>
      </c>
      <c r="K18">
        <v>7</v>
      </c>
      <c r="L18">
        <f>VLOOKUP($C18,samples!$D$2:$I$689,4, FALSE)</f>
        <v>8</v>
      </c>
      <c r="M18" t="str">
        <f>VLOOKUP(C18,samples!$D$2:$I$689,5, FALSE)</f>
        <v>I</v>
      </c>
      <c r="N18" t="str">
        <f>VLOOKUP($C18,samples!$D$2:$I$689,6, FALSE)</f>
        <v>7,8,9</v>
      </c>
      <c r="O18" s="1">
        <f>VLOOKUP($C18,samples!$D$2:$I$689,3, FALSE)</f>
        <v>43378</v>
      </c>
      <c r="P18" s="2">
        <f t="shared" si="1"/>
        <v>37</v>
      </c>
      <c r="Q18" s="1" t="str">
        <f>VLOOKUP($C18,samples!$D$2:$R$689,7, FALSE)</f>
        <v>I7,8,9</v>
      </c>
    </row>
    <row r="19" spans="1:17" x14ac:dyDescent="0.2">
      <c r="A19">
        <v>994</v>
      </c>
      <c r="B19" t="s">
        <v>9</v>
      </c>
      <c r="C19" t="s">
        <v>47</v>
      </c>
      <c r="D19" t="str">
        <f t="shared" si="2"/>
        <v>E1</v>
      </c>
      <c r="E19">
        <v>65</v>
      </c>
      <c r="F19" s="1">
        <v>43341</v>
      </c>
      <c r="G19">
        <v>7.6</v>
      </c>
      <c r="H19" t="s">
        <v>22</v>
      </c>
      <c r="I19" s="2">
        <v>910.88062000000002</v>
      </c>
      <c r="J19" t="s">
        <v>23</v>
      </c>
      <c r="K19">
        <v>7</v>
      </c>
      <c r="L19">
        <f>VLOOKUP($C19,samples!$D$2:$I$689,4, FALSE)</f>
        <v>12</v>
      </c>
      <c r="M19" t="str">
        <f>VLOOKUP(C19,samples!$D$2:$I$689,5, FALSE)</f>
        <v>H</v>
      </c>
      <c r="N19" t="str">
        <f>VLOOKUP($C19,samples!$D$2:$I$689,6, FALSE)</f>
        <v>7,8,9</v>
      </c>
      <c r="O19" s="1">
        <f>VLOOKUP($C19,samples!$D$2:$I$689,3, FALSE)</f>
        <v>43410</v>
      </c>
      <c r="P19" s="2">
        <f t="shared" si="1"/>
        <v>69</v>
      </c>
      <c r="Q19" s="1" t="str">
        <f>VLOOKUP($C19,samples!$D$2:$R$689,7, FALSE)</f>
        <v>H7,8,9</v>
      </c>
    </row>
    <row r="20" spans="1:17" x14ac:dyDescent="0.2">
      <c r="A20">
        <v>994</v>
      </c>
      <c r="B20" t="s">
        <v>10</v>
      </c>
      <c r="C20" t="s">
        <v>48</v>
      </c>
      <c r="D20" t="str">
        <f t="shared" si="2"/>
        <v>E2</v>
      </c>
      <c r="E20">
        <v>65</v>
      </c>
      <c r="F20" s="1">
        <v>43341</v>
      </c>
      <c r="G20">
        <v>7.6</v>
      </c>
      <c r="H20" t="s">
        <v>22</v>
      </c>
      <c r="I20" s="2">
        <v>910.88062000000002</v>
      </c>
      <c r="J20" t="s">
        <v>23</v>
      </c>
      <c r="K20">
        <v>7</v>
      </c>
      <c r="L20">
        <f>VLOOKUP($C20,samples!$D$2:$I$689,4, FALSE)</f>
        <v>15</v>
      </c>
      <c r="M20" t="str">
        <f>VLOOKUP(C20,samples!$D$2:$I$689,5, FALSE)</f>
        <v>B</v>
      </c>
      <c r="N20" t="str">
        <f>VLOOKUP($C20,samples!$D$2:$I$689,6, FALSE)</f>
        <v>1,2,3</v>
      </c>
      <c r="O20" s="1">
        <f>VLOOKUP($C20,samples!$D$2:$I$689,3, FALSE)</f>
        <v>43462</v>
      </c>
      <c r="P20" s="2">
        <f t="shared" si="1"/>
        <v>121</v>
      </c>
      <c r="Q20" s="1" t="str">
        <f>VLOOKUP($C20,samples!$D$2:$R$689,7, FALSE)</f>
        <v>B1,2,3</v>
      </c>
    </row>
    <row r="21" spans="1:17" x14ac:dyDescent="0.2">
      <c r="A21">
        <v>994</v>
      </c>
      <c r="B21" t="s">
        <v>11</v>
      </c>
      <c r="C21" t="s">
        <v>49</v>
      </c>
      <c r="D21" t="str">
        <f t="shared" si="2"/>
        <v>E3</v>
      </c>
      <c r="E21">
        <v>65</v>
      </c>
      <c r="F21" s="1">
        <v>43341</v>
      </c>
      <c r="G21">
        <v>7.6</v>
      </c>
      <c r="H21" t="s">
        <v>22</v>
      </c>
      <c r="I21" s="2">
        <v>910.88062000000002</v>
      </c>
      <c r="J21" t="s">
        <v>23</v>
      </c>
      <c r="K21">
        <v>7</v>
      </c>
      <c r="L21">
        <f>VLOOKUP($C21,samples!$D$2:$I$689,4, FALSE)</f>
        <v>16</v>
      </c>
      <c r="M21" t="str">
        <f>VLOOKUP(C21,samples!$D$2:$I$689,5, FALSE)</f>
        <v>B</v>
      </c>
      <c r="N21" t="str">
        <f>VLOOKUP($C21,samples!$D$2:$I$689,6, FALSE)</f>
        <v>4,5,6</v>
      </c>
      <c r="O21" s="1">
        <f>VLOOKUP($C21,samples!$D$2:$I$689,3, FALSE)</f>
        <v>43528</v>
      </c>
      <c r="P21" s="2">
        <f t="shared" si="1"/>
        <v>187</v>
      </c>
      <c r="Q21" s="1" t="str">
        <f>VLOOKUP($C21,samples!$D$2:$R$689,7, FALSE)</f>
        <v>B4,5,6</v>
      </c>
    </row>
    <row r="22" spans="1:17" x14ac:dyDescent="0.2">
      <c r="A22">
        <v>994</v>
      </c>
      <c r="B22" t="s">
        <v>12</v>
      </c>
      <c r="C22" t="s">
        <v>50</v>
      </c>
      <c r="D22" t="str">
        <f t="shared" si="2"/>
        <v>E4</v>
      </c>
      <c r="E22">
        <v>65</v>
      </c>
      <c r="F22" s="1">
        <v>43341</v>
      </c>
      <c r="G22">
        <v>7.6</v>
      </c>
      <c r="H22" t="s">
        <v>22</v>
      </c>
      <c r="I22" s="2">
        <v>910.88062000000002</v>
      </c>
      <c r="J22" t="s">
        <v>23</v>
      </c>
      <c r="K22">
        <v>7</v>
      </c>
      <c r="L22">
        <f>VLOOKUP($C22,samples!$D$2:$I$689,4, FALSE)</f>
        <v>20</v>
      </c>
      <c r="M22" t="str">
        <f>VLOOKUP(C22,samples!$D$2:$I$689,5, FALSE)</f>
        <v>I</v>
      </c>
      <c r="N22" t="str">
        <f>VLOOKUP($C22,samples!$D$2:$I$689,6, FALSE)</f>
        <v>4,5,6</v>
      </c>
      <c r="O22" s="1">
        <f>VLOOKUP($C22,samples!$D$2:$I$689,3, FALSE)</f>
        <v>43599</v>
      </c>
      <c r="P22" s="2">
        <f t="shared" si="1"/>
        <v>258</v>
      </c>
      <c r="Q22" s="1" t="str">
        <f>VLOOKUP($C22,samples!$D$2:$R$689,7, FALSE)</f>
        <v>I4,5,6</v>
      </c>
    </row>
    <row r="23" spans="1:17" x14ac:dyDescent="0.2">
      <c r="A23">
        <v>994</v>
      </c>
      <c r="B23" t="s">
        <v>13</v>
      </c>
      <c r="C23" s="3" t="s">
        <v>51</v>
      </c>
      <c r="D23" s="3" t="s">
        <v>233</v>
      </c>
      <c r="E23">
        <v>65</v>
      </c>
      <c r="F23" s="1">
        <v>43341</v>
      </c>
      <c r="G23">
        <v>7.6</v>
      </c>
      <c r="H23" t="s">
        <v>22</v>
      </c>
      <c r="I23" s="2">
        <v>910.88062000000002</v>
      </c>
      <c r="J23" t="s">
        <v>23</v>
      </c>
      <c r="K23">
        <v>7</v>
      </c>
      <c r="L23">
        <f>VLOOKUP($C23,samples!$D$2:$I$689,4, FALSE)</f>
        <v>21</v>
      </c>
      <c r="M23" t="str">
        <f>VLOOKUP(C23,samples!$D$2:$I$689,5, FALSE)</f>
        <v>B</v>
      </c>
      <c r="N23" t="str">
        <f>VLOOKUP($C23,samples!$D$2:$I$689,6, FALSE)</f>
        <v>7,8,9</v>
      </c>
      <c r="O23" s="1">
        <f>VLOOKUP($C23,samples!$D$2:$I$689,3, FALSE)</f>
        <v>43670</v>
      </c>
      <c r="P23" s="2">
        <f t="shared" si="1"/>
        <v>329</v>
      </c>
      <c r="Q23" s="1" t="str">
        <f>VLOOKUP($C23,samples!$D$2:$R$689,7, FALSE)</f>
        <v>B7,8,9</v>
      </c>
    </row>
    <row r="24" spans="1:17" x14ac:dyDescent="0.2">
      <c r="A24">
        <v>998</v>
      </c>
      <c r="B24" t="s">
        <v>2</v>
      </c>
      <c r="C24" t="s">
        <v>52</v>
      </c>
      <c r="D24" t="str">
        <f t="shared" ref="D24:D33" si="3">B24</f>
        <v>A</v>
      </c>
      <c r="E24">
        <v>66</v>
      </c>
      <c r="F24" s="1">
        <v>43353</v>
      </c>
      <c r="G24">
        <v>0.45</v>
      </c>
      <c r="H24" t="s">
        <v>6</v>
      </c>
      <c r="I24" s="2">
        <v>898.88062000000002</v>
      </c>
      <c r="J24" t="s">
        <v>7</v>
      </c>
      <c r="K24">
        <v>14</v>
      </c>
      <c r="L24">
        <f>VLOOKUP($C24,samples!$D$2:$I$689,4, FALSE)</f>
        <v>3</v>
      </c>
      <c r="M24" t="str">
        <f>VLOOKUP(C24,samples!$D$2:$I$689,5, FALSE)</f>
        <v>F</v>
      </c>
      <c r="N24" t="str">
        <f>VLOOKUP($C24,samples!$D$2:$I$689,6, FALSE)</f>
        <v>4,5,6</v>
      </c>
      <c r="O24" s="1">
        <f>VLOOKUP($C24,samples!$D$2:$I$689,3, FALSE)</f>
        <v>43353</v>
      </c>
      <c r="P24" s="2">
        <f t="shared" si="1"/>
        <v>0</v>
      </c>
      <c r="Q24" s="1" t="str">
        <f>VLOOKUP($C24,samples!$D$2:$R$689,7, FALSE)</f>
        <v>F4,5,6</v>
      </c>
    </row>
    <row r="25" spans="1:17" x14ac:dyDescent="0.2">
      <c r="A25">
        <v>998</v>
      </c>
      <c r="B25" t="s">
        <v>8</v>
      </c>
      <c r="C25" t="s">
        <v>53</v>
      </c>
      <c r="D25" t="str">
        <f t="shared" si="3"/>
        <v>B1</v>
      </c>
      <c r="E25">
        <v>66</v>
      </c>
      <c r="F25" s="1">
        <v>43353</v>
      </c>
      <c r="G25">
        <v>0.45</v>
      </c>
      <c r="H25" t="s">
        <v>6</v>
      </c>
      <c r="I25" s="2">
        <v>898.88062000000002</v>
      </c>
      <c r="J25" t="s">
        <v>7</v>
      </c>
      <c r="K25">
        <v>14</v>
      </c>
      <c r="L25">
        <f>VLOOKUP($C25,samples!$D$2:$I$689,4, FALSE)</f>
        <v>8</v>
      </c>
      <c r="M25" t="str">
        <f>VLOOKUP(C25,samples!$D$2:$I$689,5, FALSE)</f>
        <v>H</v>
      </c>
      <c r="N25" t="str">
        <f>VLOOKUP($C25,samples!$D$2:$I$689,6, FALSE)</f>
        <v>1,2,3</v>
      </c>
      <c r="O25" s="1">
        <f>VLOOKUP($C25,samples!$D$2:$I$689,3, FALSE)</f>
        <v>43383</v>
      </c>
      <c r="P25" s="2">
        <f t="shared" si="1"/>
        <v>30</v>
      </c>
      <c r="Q25" s="1" t="str">
        <f>VLOOKUP($C25,samples!$D$2:$R$689,7, FALSE)</f>
        <v>H1,2,3</v>
      </c>
    </row>
    <row r="26" spans="1:17" x14ac:dyDescent="0.2">
      <c r="A26">
        <v>998</v>
      </c>
      <c r="B26" t="s">
        <v>9</v>
      </c>
      <c r="C26" t="s">
        <v>54</v>
      </c>
      <c r="D26" t="str">
        <f t="shared" si="3"/>
        <v>E1</v>
      </c>
      <c r="E26">
        <v>66</v>
      </c>
      <c r="F26" s="1">
        <v>43353</v>
      </c>
      <c r="G26">
        <v>0.45</v>
      </c>
      <c r="H26" t="s">
        <v>6</v>
      </c>
      <c r="I26" s="2">
        <v>898.88062000000002</v>
      </c>
      <c r="J26" t="s">
        <v>7</v>
      </c>
      <c r="K26">
        <v>14</v>
      </c>
      <c r="L26">
        <f>VLOOKUP($C26,samples!$D$2:$I$689,4, FALSE)</f>
        <v>12</v>
      </c>
      <c r="M26" t="str">
        <f>VLOOKUP(C26,samples!$D$2:$I$689,5, FALSE)</f>
        <v>G</v>
      </c>
      <c r="N26" t="str">
        <f>VLOOKUP($C26,samples!$D$2:$I$689,6, FALSE)</f>
        <v>1,2,3</v>
      </c>
      <c r="O26" s="1">
        <f>VLOOKUP($C26,samples!$D$2:$I$689,3, FALSE)</f>
        <v>43411</v>
      </c>
      <c r="P26" s="2">
        <f t="shared" si="1"/>
        <v>58</v>
      </c>
      <c r="Q26" s="1" t="str">
        <f>VLOOKUP($C26,samples!$D$2:$R$689,7, FALSE)</f>
        <v>G1,2,3</v>
      </c>
    </row>
    <row r="27" spans="1:17" x14ac:dyDescent="0.2">
      <c r="A27">
        <v>998</v>
      </c>
      <c r="B27" t="s">
        <v>10</v>
      </c>
      <c r="C27" t="s">
        <v>55</v>
      </c>
      <c r="D27" t="str">
        <f t="shared" si="3"/>
        <v>E2</v>
      </c>
      <c r="E27">
        <v>66</v>
      </c>
      <c r="F27" s="1">
        <v>43353</v>
      </c>
      <c r="G27">
        <v>0.45</v>
      </c>
      <c r="H27" t="s">
        <v>6</v>
      </c>
      <c r="I27" s="2">
        <v>898.88062000000002</v>
      </c>
      <c r="J27" t="s">
        <v>7</v>
      </c>
      <c r="K27">
        <v>14</v>
      </c>
      <c r="L27">
        <f>VLOOKUP($C27,samples!$D$2:$I$689,4, FALSE)</f>
        <v>15</v>
      </c>
      <c r="M27" t="str">
        <f>VLOOKUP(C27,samples!$D$2:$I$689,5, FALSE)</f>
        <v>B</v>
      </c>
      <c r="N27" t="str">
        <f>VLOOKUP($C27,samples!$D$2:$I$689,6, FALSE)</f>
        <v>4,5,6</v>
      </c>
      <c r="O27" s="1">
        <f>VLOOKUP($C27,samples!$D$2:$I$689,3, FALSE)</f>
        <v>43474</v>
      </c>
      <c r="P27" s="2">
        <f t="shared" si="1"/>
        <v>121</v>
      </c>
      <c r="Q27" s="1" t="str">
        <f>VLOOKUP($C27,samples!$D$2:$R$689,7, FALSE)</f>
        <v>B4,5,6</v>
      </c>
    </row>
    <row r="28" spans="1:17" x14ac:dyDescent="0.2">
      <c r="A28">
        <v>998</v>
      </c>
      <c r="B28" t="s">
        <v>11</v>
      </c>
      <c r="C28" t="s">
        <v>56</v>
      </c>
      <c r="D28" t="str">
        <f t="shared" si="3"/>
        <v>E3</v>
      </c>
      <c r="E28">
        <v>66</v>
      </c>
      <c r="F28" s="1">
        <v>43353</v>
      </c>
      <c r="G28">
        <v>0.45</v>
      </c>
      <c r="H28" t="s">
        <v>6</v>
      </c>
      <c r="I28" s="2">
        <v>898.88062000000002</v>
      </c>
      <c r="J28" t="s">
        <v>7</v>
      </c>
      <c r="K28">
        <v>14</v>
      </c>
      <c r="L28">
        <f>VLOOKUP($C28,samples!$D$2:$I$689,4, FALSE)</f>
        <v>16</v>
      </c>
      <c r="M28" t="str">
        <f>VLOOKUP(C28,samples!$D$2:$I$689,5, FALSE)</f>
        <v>B</v>
      </c>
      <c r="N28" t="str">
        <f>VLOOKUP($C28,samples!$D$2:$I$689,6, FALSE)</f>
        <v>7,8,9</v>
      </c>
      <c r="O28" s="1">
        <f>VLOOKUP($C28,samples!$D$2:$I$689,3, FALSE)</f>
        <v>43530</v>
      </c>
      <c r="P28" s="2">
        <f t="shared" si="1"/>
        <v>177</v>
      </c>
      <c r="Q28" s="1" t="str">
        <f>VLOOKUP($C28,samples!$D$2:$R$689,7, FALSE)</f>
        <v>B7,8,9</v>
      </c>
    </row>
    <row r="29" spans="1:17" x14ac:dyDescent="0.2">
      <c r="A29">
        <v>998</v>
      </c>
      <c r="B29" t="s">
        <v>12</v>
      </c>
      <c r="C29" t="s">
        <v>57</v>
      </c>
      <c r="D29" t="str">
        <f t="shared" si="3"/>
        <v>E4</v>
      </c>
      <c r="E29">
        <v>66</v>
      </c>
      <c r="F29" s="1">
        <v>43353</v>
      </c>
      <c r="G29">
        <v>0.45</v>
      </c>
      <c r="H29" t="s">
        <v>6</v>
      </c>
      <c r="I29" s="2">
        <v>898.88062000000002</v>
      </c>
      <c r="J29" t="s">
        <v>7</v>
      </c>
      <c r="K29">
        <v>14</v>
      </c>
      <c r="L29">
        <f>VLOOKUP($C29,samples!$D$2:$I$689,4, FALSE)</f>
        <v>20</v>
      </c>
      <c r="M29" t="str">
        <f>VLOOKUP(C29,samples!$D$2:$I$689,5, FALSE)</f>
        <v>I</v>
      </c>
      <c r="N29" t="str">
        <f>VLOOKUP($C29,samples!$D$2:$I$689,6, FALSE)</f>
        <v>7,8,9</v>
      </c>
      <c r="O29" s="1">
        <f>VLOOKUP($C29,samples!$D$2:$I$689,3, FALSE)</f>
        <v>43607</v>
      </c>
      <c r="P29" s="2">
        <f t="shared" si="1"/>
        <v>254</v>
      </c>
      <c r="Q29" s="1" t="str">
        <f>VLOOKUP($C29,samples!$D$2:$R$689,7, FALSE)</f>
        <v>I7,8,9</v>
      </c>
    </row>
    <row r="30" spans="1:17" x14ac:dyDescent="0.2">
      <c r="A30">
        <v>998</v>
      </c>
      <c r="B30" t="s">
        <v>13</v>
      </c>
      <c r="C30" t="s">
        <v>58</v>
      </c>
      <c r="D30" t="str">
        <f t="shared" si="3"/>
        <v>E5</v>
      </c>
      <c r="E30">
        <v>66</v>
      </c>
      <c r="F30" s="1">
        <v>43353</v>
      </c>
      <c r="G30">
        <v>0.45</v>
      </c>
      <c r="H30" t="s">
        <v>6</v>
      </c>
      <c r="I30" s="2">
        <v>898.88062000000002</v>
      </c>
      <c r="J30" t="s">
        <v>7</v>
      </c>
      <c r="K30">
        <v>14</v>
      </c>
      <c r="L30">
        <f>VLOOKUP($C30,samples!$D$2:$I$689,4, FALSE)</f>
        <v>20</v>
      </c>
      <c r="M30" t="str">
        <f>VLOOKUP(C30,samples!$D$2:$I$689,5, FALSE)</f>
        <v>B</v>
      </c>
      <c r="N30" t="str">
        <f>VLOOKUP($C30,samples!$D$2:$I$689,6, FALSE)</f>
        <v>7,8,9</v>
      </c>
      <c r="O30" s="1">
        <f>VLOOKUP($C30,samples!$D$2:$I$689,3, FALSE)</f>
        <v>43684</v>
      </c>
      <c r="P30" s="2">
        <f t="shared" si="1"/>
        <v>331</v>
      </c>
      <c r="Q30" s="1" t="str">
        <f>VLOOKUP($C30,samples!$D$2:$R$689,7, FALSE)</f>
        <v>B7,8,9</v>
      </c>
    </row>
    <row r="31" spans="1:17" x14ac:dyDescent="0.2">
      <c r="A31">
        <v>998</v>
      </c>
      <c r="B31" t="s">
        <v>14</v>
      </c>
      <c r="C31" t="s">
        <v>59</v>
      </c>
      <c r="D31" t="str">
        <f t="shared" si="3"/>
        <v>E6</v>
      </c>
      <c r="E31">
        <v>66</v>
      </c>
      <c r="F31" s="1">
        <v>43353</v>
      </c>
      <c r="G31">
        <v>0.45</v>
      </c>
      <c r="H31" t="s">
        <v>6</v>
      </c>
      <c r="I31" s="2">
        <v>898.88062000000002</v>
      </c>
      <c r="J31" t="s">
        <v>7</v>
      </c>
      <c r="K31">
        <v>14</v>
      </c>
      <c r="L31">
        <f>VLOOKUP($C31,samples!$D$2:$I$689,4, FALSE)</f>
        <v>22</v>
      </c>
      <c r="M31" t="str">
        <f>VLOOKUP(C31,samples!$D$2:$I$689,5, FALSE)</f>
        <v>D</v>
      </c>
      <c r="N31" t="str">
        <f>VLOOKUP($C31,samples!$D$2:$I$689,6, FALSE)</f>
        <v>7,8,9</v>
      </c>
      <c r="O31" s="1">
        <f>VLOOKUP($C31,samples!$D$2:$I$689,3, FALSE)</f>
        <v>43710</v>
      </c>
      <c r="P31" s="2">
        <f t="shared" si="1"/>
        <v>357</v>
      </c>
      <c r="Q31" s="1" t="str">
        <f>VLOOKUP($C31,samples!$D$2:$R$689,7, FALSE)</f>
        <v>D7,8,9</v>
      </c>
    </row>
    <row r="32" spans="1:17" x14ac:dyDescent="0.2">
      <c r="A32">
        <v>998</v>
      </c>
      <c r="B32" t="s">
        <v>15</v>
      </c>
      <c r="C32" t="s">
        <v>60</v>
      </c>
      <c r="D32" t="str">
        <f t="shared" si="3"/>
        <v>E7</v>
      </c>
      <c r="E32">
        <v>66</v>
      </c>
      <c r="F32" s="1">
        <v>43353</v>
      </c>
      <c r="G32">
        <v>0.45</v>
      </c>
      <c r="H32" t="s">
        <v>6</v>
      </c>
      <c r="I32" s="2">
        <v>898.88062000000002</v>
      </c>
      <c r="J32" t="s">
        <v>7</v>
      </c>
      <c r="K32">
        <v>14</v>
      </c>
      <c r="L32">
        <f>VLOOKUP($C32,samples!$D$2:$I$689,4, FALSE)</f>
        <v>25</v>
      </c>
      <c r="M32" t="str">
        <f>VLOOKUP(C32,samples!$D$2:$I$689,5, FALSE)</f>
        <v>H</v>
      </c>
      <c r="N32" t="str">
        <f>VLOOKUP($C32,samples!$D$2:$I$689,6, FALSE)</f>
        <v>4,5,6</v>
      </c>
      <c r="O32" s="1">
        <f>VLOOKUP($C32,samples!$D$2:$I$689,3, FALSE)</f>
        <v>43766</v>
      </c>
      <c r="P32" s="2">
        <f t="shared" si="1"/>
        <v>413</v>
      </c>
      <c r="Q32" s="1" t="str">
        <f>VLOOKUP($C32,samples!$D$2:$R$689,7, FALSE)</f>
        <v>H4,5,6</v>
      </c>
    </row>
    <row r="33" spans="1:17" x14ac:dyDescent="0.2">
      <c r="A33">
        <v>998</v>
      </c>
      <c r="B33" t="s">
        <v>16</v>
      </c>
      <c r="C33" t="s">
        <v>61</v>
      </c>
      <c r="D33" t="str">
        <f t="shared" si="3"/>
        <v>E8</v>
      </c>
      <c r="E33">
        <v>66</v>
      </c>
      <c r="F33" s="1">
        <v>43353</v>
      </c>
      <c r="G33">
        <v>0.45</v>
      </c>
      <c r="H33" t="s">
        <v>6</v>
      </c>
      <c r="I33" s="2">
        <v>898.88062000000002</v>
      </c>
      <c r="J33" t="s">
        <v>7</v>
      </c>
      <c r="K33">
        <v>14</v>
      </c>
      <c r="L33">
        <f>VLOOKUP($C33,samples!$D$2:$I$689,4, FALSE)</f>
        <v>23</v>
      </c>
      <c r="M33" t="str">
        <f>VLOOKUP(C33,samples!$D$2:$I$689,5, FALSE)</f>
        <v>H</v>
      </c>
      <c r="N33" t="str">
        <f>VLOOKUP($C33,samples!$D$2:$I$689,6, FALSE)</f>
        <v>4,5,6</v>
      </c>
      <c r="O33" s="1">
        <f>VLOOKUP($C33,samples!$D$2:$I$689,3, FALSE)</f>
        <v>43864</v>
      </c>
      <c r="P33" s="2">
        <f t="shared" si="1"/>
        <v>511</v>
      </c>
      <c r="Q33" s="1" t="str">
        <f>VLOOKUP($C33,samples!$D$2:$R$689,7, FALSE)</f>
        <v>H4,5,6</v>
      </c>
    </row>
    <row r="34" spans="1:17" x14ac:dyDescent="0.2">
      <c r="A34">
        <v>998</v>
      </c>
      <c r="B34" t="s">
        <v>17</v>
      </c>
      <c r="C34" s="6" t="s">
        <v>62</v>
      </c>
      <c r="D34" s="6" t="s">
        <v>292</v>
      </c>
      <c r="E34">
        <v>66</v>
      </c>
      <c r="F34" s="1">
        <v>43353</v>
      </c>
      <c r="G34">
        <v>0.45</v>
      </c>
      <c r="H34" t="s">
        <v>6</v>
      </c>
      <c r="I34" s="2">
        <v>898.88062000000002</v>
      </c>
      <c r="J34" t="s">
        <v>7</v>
      </c>
      <c r="K34">
        <v>14</v>
      </c>
      <c r="L34">
        <f>VLOOKUP($C34,samples!$D$2:$I$689,4, FALSE)</f>
        <v>23</v>
      </c>
      <c r="M34" t="str">
        <f>VLOOKUP(C34,samples!$D$2:$I$689,5, FALSE)</f>
        <v>A</v>
      </c>
      <c r="N34" t="str">
        <f>VLOOKUP($C34,samples!$D$2:$I$689,6, FALSE)</f>
        <v>1,2,3</v>
      </c>
      <c r="O34" s="1">
        <f>VLOOKUP($C34,samples!$D$2:$I$689,3, FALSE)</f>
        <v>43914</v>
      </c>
      <c r="P34" s="2">
        <f t="shared" si="1"/>
        <v>561</v>
      </c>
      <c r="Q34" s="1" t="str">
        <f>VLOOKUP($C34,samples!$D$2:$R$689,7, FALSE)</f>
        <v>A1,2,3</v>
      </c>
    </row>
    <row r="35" spans="1:17" x14ac:dyDescent="0.2">
      <c r="A35">
        <v>998</v>
      </c>
      <c r="B35" t="s">
        <v>18</v>
      </c>
      <c r="C35" t="s">
        <v>63</v>
      </c>
      <c r="D35" t="str">
        <f>B35</f>
        <v>E10</v>
      </c>
      <c r="E35">
        <v>66</v>
      </c>
      <c r="F35" s="1">
        <v>43353</v>
      </c>
      <c r="G35">
        <v>0.45</v>
      </c>
      <c r="H35" t="s">
        <v>6</v>
      </c>
      <c r="I35" s="2">
        <v>898.88062000000002</v>
      </c>
      <c r="J35" t="s">
        <v>7</v>
      </c>
      <c r="K35">
        <v>14</v>
      </c>
      <c r="L35">
        <f>VLOOKUP($C35,samples!$D$2:$I$689,4, FALSE)</f>
        <v>25</v>
      </c>
      <c r="M35" t="str">
        <f>VLOOKUP(C35,samples!$D$2:$I$689,5, FALSE)</f>
        <v>A</v>
      </c>
      <c r="N35" t="str">
        <f>VLOOKUP($C35,samples!$D$2:$I$689,6, FALSE)</f>
        <v>1,2,3</v>
      </c>
      <c r="O35" s="1">
        <f>VLOOKUP($C35,samples!$D$2:$I$689,3, FALSE)</f>
        <v>43928</v>
      </c>
      <c r="P35" s="2">
        <f t="shared" si="1"/>
        <v>575</v>
      </c>
      <c r="Q35" s="1" t="str">
        <f>VLOOKUP($C35,samples!$D$2:$R$689,7, FALSE)</f>
        <v>A1,2,3</v>
      </c>
    </row>
    <row r="36" spans="1:17" x14ac:dyDescent="0.2">
      <c r="A36">
        <v>998</v>
      </c>
      <c r="B36" t="s">
        <v>19</v>
      </c>
      <c r="C36" t="s">
        <v>64</v>
      </c>
      <c r="D36" t="str">
        <f>B36</f>
        <v>E11</v>
      </c>
      <c r="E36">
        <v>66</v>
      </c>
      <c r="F36" s="1">
        <v>43353</v>
      </c>
      <c r="G36">
        <v>0.45</v>
      </c>
      <c r="H36" t="s">
        <v>6</v>
      </c>
      <c r="I36" s="2">
        <v>898.88062000000002</v>
      </c>
      <c r="J36" t="s">
        <v>7</v>
      </c>
      <c r="K36">
        <v>14</v>
      </c>
      <c r="L36">
        <f>VLOOKUP($C36,samples!$D$2:$I$689,4, FALSE)</f>
        <v>27</v>
      </c>
      <c r="M36" t="str">
        <f>VLOOKUP(C36,samples!$D$2:$I$689,5, FALSE)</f>
        <v>F</v>
      </c>
      <c r="N36" t="str">
        <f>VLOOKUP($C36,samples!$D$2:$I$689,6, FALSE)</f>
        <v>4,5,6</v>
      </c>
      <c r="O36" s="1">
        <f>VLOOKUP($C36,samples!$D$2:$I$689,3, FALSE)</f>
        <v>43984</v>
      </c>
      <c r="P36" s="2">
        <f t="shared" si="1"/>
        <v>631</v>
      </c>
      <c r="Q36" s="1" t="str">
        <f>VLOOKUP($C36,samples!$D$2:$R$689,7, FALSE)</f>
        <v>F4,5,6</v>
      </c>
    </row>
    <row r="37" spans="1:17" x14ac:dyDescent="0.2">
      <c r="A37">
        <v>998</v>
      </c>
      <c r="B37" t="s">
        <v>20</v>
      </c>
      <c r="C37" s="3" t="s">
        <v>65</v>
      </c>
      <c r="D37" s="3" t="s">
        <v>233</v>
      </c>
      <c r="E37">
        <v>66</v>
      </c>
      <c r="F37" s="1">
        <v>43353</v>
      </c>
      <c r="G37">
        <v>0.45</v>
      </c>
      <c r="H37" t="s">
        <v>6</v>
      </c>
      <c r="I37" s="2">
        <v>898.88062000000002</v>
      </c>
      <c r="J37" t="s">
        <v>7</v>
      </c>
      <c r="K37">
        <v>14</v>
      </c>
      <c r="L37">
        <f>VLOOKUP($C37,samples!$D$2:$I$689,4, FALSE)</f>
        <v>25</v>
      </c>
      <c r="M37" t="str">
        <f>VLOOKUP(C37,samples!$D$2:$I$689,5, FALSE)</f>
        <v>C</v>
      </c>
      <c r="N37" t="str">
        <f>VLOOKUP($C37,samples!$D$2:$I$689,6, FALSE)</f>
        <v>1,2,3</v>
      </c>
      <c r="O37" s="1">
        <f>VLOOKUP($C37,samples!$D$2:$I$689,3, FALSE)</f>
        <v>43997</v>
      </c>
      <c r="P37" s="2">
        <f t="shared" si="1"/>
        <v>644</v>
      </c>
      <c r="Q37" s="1" t="str">
        <f>VLOOKUP($C37,samples!$D$2:$R$689,7, FALSE)</f>
        <v>C1,2,3</v>
      </c>
    </row>
    <row r="38" spans="1:17" x14ac:dyDescent="0.2">
      <c r="A38">
        <v>1005</v>
      </c>
      <c r="B38" t="s">
        <v>2</v>
      </c>
      <c r="C38" t="s">
        <v>66</v>
      </c>
      <c r="D38" t="str">
        <f>B38</f>
        <v>A</v>
      </c>
      <c r="E38">
        <v>69</v>
      </c>
      <c r="F38" s="1">
        <v>43375</v>
      </c>
      <c r="G38">
        <v>61</v>
      </c>
      <c r="H38" t="s">
        <v>22</v>
      </c>
      <c r="I38" s="2">
        <v>876.88062000000002</v>
      </c>
      <c r="J38" t="s">
        <v>24</v>
      </c>
      <c r="K38">
        <v>2</v>
      </c>
      <c r="L38">
        <f>VLOOKUP($C38,samples!$D$2:$I$689,4, FALSE)</f>
        <v>3</v>
      </c>
      <c r="M38" t="str">
        <f>VLOOKUP(C38,samples!$D$2:$I$689,5, FALSE)</f>
        <v>E</v>
      </c>
      <c r="N38" t="str">
        <f>VLOOKUP($C38,samples!$D$2:$I$689,6, FALSE)</f>
        <v>1,2,3</v>
      </c>
      <c r="O38" s="1">
        <f>VLOOKUP($C38,samples!$D$2:$I$689,3, FALSE)</f>
        <v>43375</v>
      </c>
      <c r="P38" s="2">
        <f t="shared" si="1"/>
        <v>0</v>
      </c>
      <c r="Q38" s="1" t="str">
        <f>VLOOKUP($C38,samples!$D$2:$R$689,7, FALSE)</f>
        <v>E1,2,3</v>
      </c>
    </row>
    <row r="39" spans="1:17" x14ac:dyDescent="0.2">
      <c r="A39">
        <v>1005</v>
      </c>
      <c r="B39" t="s">
        <v>8</v>
      </c>
      <c r="C39" s="3" t="s">
        <v>67</v>
      </c>
      <c r="D39" s="3" t="s">
        <v>233</v>
      </c>
      <c r="E39">
        <v>69</v>
      </c>
      <c r="F39" s="1">
        <v>43375</v>
      </c>
      <c r="G39">
        <v>61</v>
      </c>
      <c r="H39" t="s">
        <v>22</v>
      </c>
      <c r="I39" s="2">
        <v>876.88062000000002</v>
      </c>
      <c r="J39" t="s">
        <v>24</v>
      </c>
      <c r="K39">
        <v>2</v>
      </c>
      <c r="L39">
        <f>VLOOKUP($C39,samples!$D$2:$I$689,4, FALSE)</f>
        <v>8</v>
      </c>
      <c r="M39" t="str">
        <f>VLOOKUP(C39,samples!$D$2:$I$689,5, FALSE)</f>
        <v>H</v>
      </c>
      <c r="N39" t="str">
        <f>VLOOKUP($C39,samples!$D$2:$I$689,6, FALSE)</f>
        <v>4,5,6</v>
      </c>
      <c r="O39" s="1">
        <f>VLOOKUP($C39,samples!$D$2:$I$689,3, FALSE)</f>
        <v>43395</v>
      </c>
      <c r="P39" s="2">
        <f t="shared" si="1"/>
        <v>20</v>
      </c>
      <c r="Q39" s="1" t="str">
        <f>VLOOKUP($C39,samples!$D$2:$R$689,7, FALSE)</f>
        <v>H4,5,6</v>
      </c>
    </row>
    <row r="40" spans="1:17" x14ac:dyDescent="0.2">
      <c r="A40">
        <v>1007</v>
      </c>
      <c r="B40" t="s">
        <v>2</v>
      </c>
      <c r="C40" t="s">
        <v>68</v>
      </c>
      <c r="D40" t="str">
        <f>B40</f>
        <v>A</v>
      </c>
      <c r="E40">
        <v>68</v>
      </c>
      <c r="F40" s="1">
        <v>43376</v>
      </c>
      <c r="G40">
        <v>35.6</v>
      </c>
      <c r="H40" t="s">
        <v>22</v>
      </c>
      <c r="I40" s="2">
        <v>875.88062000000002</v>
      </c>
      <c r="J40" t="s">
        <v>25</v>
      </c>
      <c r="K40">
        <v>4</v>
      </c>
      <c r="L40">
        <f>VLOOKUP($C40,samples!$D$2:$I$689,4, FALSE)</f>
        <v>3</v>
      </c>
      <c r="M40" t="str">
        <f>VLOOKUP(C40,samples!$D$2:$I$689,5, FALSE)</f>
        <v>E</v>
      </c>
      <c r="N40" t="str">
        <f>VLOOKUP($C40,samples!$D$2:$I$689,6, FALSE)</f>
        <v>4,5,6</v>
      </c>
      <c r="O40" s="1">
        <f>VLOOKUP($C40,samples!$D$2:$I$689,3, FALSE)</f>
        <v>43376</v>
      </c>
      <c r="P40" s="2">
        <f t="shared" si="1"/>
        <v>0</v>
      </c>
      <c r="Q40" s="1" t="str">
        <f>VLOOKUP($C40,samples!$D$2:$R$689,7, FALSE)</f>
        <v>E4,5,6</v>
      </c>
    </row>
    <row r="41" spans="1:17" x14ac:dyDescent="0.2">
      <c r="A41">
        <v>1007</v>
      </c>
      <c r="B41" t="s">
        <v>8</v>
      </c>
      <c r="C41" t="s">
        <v>69</v>
      </c>
      <c r="D41" t="str">
        <f>B41</f>
        <v>B1</v>
      </c>
      <c r="E41">
        <v>68</v>
      </c>
      <c r="F41" s="1">
        <v>43376</v>
      </c>
      <c r="G41">
        <v>35.6</v>
      </c>
      <c r="H41" t="s">
        <v>22</v>
      </c>
      <c r="I41" s="2">
        <v>875.88062000000002</v>
      </c>
      <c r="J41" t="s">
        <v>25</v>
      </c>
      <c r="K41">
        <v>4</v>
      </c>
      <c r="L41">
        <f>VLOOKUP($C41,samples!$D$2:$I$689,4, FALSE)</f>
        <v>8</v>
      </c>
      <c r="M41" t="str">
        <f>VLOOKUP(C41,samples!$D$2:$I$689,5, FALSE)</f>
        <v>H</v>
      </c>
      <c r="N41" t="str">
        <f>VLOOKUP($C41,samples!$D$2:$I$689,6, FALSE)</f>
        <v>7,8,9</v>
      </c>
      <c r="O41" s="1">
        <f>VLOOKUP($C41,samples!$D$2:$I$689,3, FALSE)</f>
        <v>43411</v>
      </c>
      <c r="P41" s="2">
        <f t="shared" si="1"/>
        <v>35</v>
      </c>
      <c r="Q41" s="1" t="str">
        <f>VLOOKUP($C41,samples!$D$2:$R$689,7, FALSE)</f>
        <v>H7,8,9</v>
      </c>
    </row>
    <row r="42" spans="1:17" x14ac:dyDescent="0.2">
      <c r="A42">
        <v>1007</v>
      </c>
      <c r="B42" t="s">
        <v>9</v>
      </c>
      <c r="C42" s="6" t="s">
        <v>70</v>
      </c>
      <c r="D42" s="6" t="s">
        <v>292</v>
      </c>
      <c r="E42">
        <v>68</v>
      </c>
      <c r="F42" s="1">
        <v>43376</v>
      </c>
      <c r="G42">
        <v>35.6</v>
      </c>
      <c r="H42" t="s">
        <v>22</v>
      </c>
      <c r="I42" s="2">
        <v>875.88062000000002</v>
      </c>
      <c r="J42" t="s">
        <v>25</v>
      </c>
      <c r="K42">
        <v>4</v>
      </c>
      <c r="L42">
        <f>VLOOKUP($C42,samples!$D$2:$I$689,4, FALSE)</f>
        <v>12</v>
      </c>
      <c r="M42" t="str">
        <f>VLOOKUP(C42,samples!$D$2:$I$689,5, FALSE)</f>
        <v>G</v>
      </c>
      <c r="N42" t="str">
        <f>VLOOKUP($C42,samples!$D$2:$I$689,6, FALSE)</f>
        <v>4,5,6</v>
      </c>
      <c r="O42" s="1">
        <f>VLOOKUP($C42,samples!$D$2:$I$689,3, FALSE)</f>
        <v>43439</v>
      </c>
      <c r="P42" s="2">
        <f t="shared" si="1"/>
        <v>63</v>
      </c>
      <c r="Q42" s="1" t="str">
        <f>VLOOKUP($C42,samples!$D$2:$R$689,7, FALSE)</f>
        <v>G4,5,6</v>
      </c>
    </row>
    <row r="43" spans="1:17" x14ac:dyDescent="0.2">
      <c r="A43">
        <v>1007</v>
      </c>
      <c r="B43" t="s">
        <v>10</v>
      </c>
      <c r="C43" s="3" t="s">
        <v>71</v>
      </c>
      <c r="D43" s="3" t="s">
        <v>233</v>
      </c>
      <c r="E43">
        <v>68</v>
      </c>
      <c r="F43" s="1">
        <v>43376</v>
      </c>
      <c r="G43">
        <v>35.6</v>
      </c>
      <c r="H43" t="s">
        <v>22</v>
      </c>
      <c r="I43" s="2">
        <v>875.88062000000002</v>
      </c>
      <c r="J43" t="s">
        <v>25</v>
      </c>
      <c r="K43">
        <v>4</v>
      </c>
      <c r="L43" t="e">
        <f>VLOOKUP($C43,samples!$D$2:$I$689,4, FALSE)</f>
        <v>#N/A</v>
      </c>
      <c r="M43" t="e">
        <f>VLOOKUP(C43,samples!$D$2:$I$689,5, FALSE)</f>
        <v>#N/A</v>
      </c>
      <c r="N43" t="e">
        <f>VLOOKUP($C43,samples!$D$2:$I$689,6, FALSE)</f>
        <v>#N/A</v>
      </c>
      <c r="O43" s="1" t="e">
        <f>VLOOKUP($C43,samples!$D$2:$I$689,3, FALSE)</f>
        <v>#N/A</v>
      </c>
      <c r="P43" s="2" t="e">
        <f t="shared" si="1"/>
        <v>#N/A</v>
      </c>
      <c r="Q43" s="1" t="e">
        <f>VLOOKUP($C43,samples!$D$2:$R$689,7, FALSE)</f>
        <v>#N/A</v>
      </c>
    </row>
    <row r="44" spans="1:17" x14ac:dyDescent="0.2">
      <c r="A44">
        <v>1012</v>
      </c>
      <c r="B44" t="s">
        <v>2</v>
      </c>
      <c r="C44" t="s">
        <v>72</v>
      </c>
      <c r="D44" t="str">
        <f>B44</f>
        <v>A</v>
      </c>
      <c r="E44">
        <v>71</v>
      </c>
      <c r="F44" s="1">
        <v>43390</v>
      </c>
      <c r="G44">
        <v>3.8</v>
      </c>
      <c r="H44" t="s">
        <v>6</v>
      </c>
      <c r="I44" s="2">
        <v>861.88062000000002</v>
      </c>
      <c r="J44" t="s">
        <v>25</v>
      </c>
      <c r="K44">
        <v>4</v>
      </c>
      <c r="L44">
        <f>VLOOKUP($C44,samples!$D$2:$I$689,4, FALSE)</f>
        <v>3</v>
      </c>
      <c r="M44" t="str">
        <f>VLOOKUP(C44,samples!$D$2:$I$689,5, FALSE)</f>
        <v>D</v>
      </c>
      <c r="N44" t="str">
        <f>VLOOKUP($C44,samples!$D$2:$I$689,6, FALSE)</f>
        <v>1,2,3</v>
      </c>
      <c r="O44" s="1">
        <f>VLOOKUP($C44,samples!$D$2:$I$689,3, FALSE)</f>
        <v>43390</v>
      </c>
      <c r="P44" s="2">
        <f t="shared" si="1"/>
        <v>0</v>
      </c>
      <c r="Q44" s="1" t="str">
        <f>VLOOKUP($C44,samples!$D$2:$R$689,7, FALSE)</f>
        <v>D1,2,3</v>
      </c>
    </row>
    <row r="45" spans="1:17" x14ac:dyDescent="0.2">
      <c r="A45">
        <v>1012</v>
      </c>
      <c r="B45" t="s">
        <v>8</v>
      </c>
      <c r="C45" t="s">
        <v>73</v>
      </c>
      <c r="D45" t="str">
        <f>B45</f>
        <v>B1</v>
      </c>
      <c r="E45">
        <v>71</v>
      </c>
      <c r="F45" s="1">
        <v>43390</v>
      </c>
      <c r="G45">
        <v>3.8</v>
      </c>
      <c r="H45" t="s">
        <v>6</v>
      </c>
      <c r="I45" s="2">
        <v>861.88062000000002</v>
      </c>
      <c r="J45" t="s">
        <v>25</v>
      </c>
      <c r="K45">
        <v>4</v>
      </c>
      <c r="L45">
        <f>VLOOKUP($C45,samples!$D$2:$I$689,4, FALSE)</f>
        <v>8</v>
      </c>
      <c r="M45" t="str">
        <f>VLOOKUP(C45,samples!$D$2:$I$689,5, FALSE)</f>
        <v>G</v>
      </c>
      <c r="N45" t="str">
        <f>VLOOKUP($C45,samples!$D$2:$I$689,6, FALSE)</f>
        <v>4,5,6</v>
      </c>
      <c r="O45" s="1">
        <f>VLOOKUP($C45,samples!$D$2:$I$689,3, FALSE)</f>
        <v>43418</v>
      </c>
      <c r="P45" s="2">
        <f t="shared" si="1"/>
        <v>28</v>
      </c>
      <c r="Q45" s="1" t="str">
        <f>VLOOKUP($C45,samples!$D$2:$R$689,7, FALSE)</f>
        <v>G4,5,6</v>
      </c>
    </row>
    <row r="46" spans="1:17" x14ac:dyDescent="0.2">
      <c r="A46">
        <v>1012</v>
      </c>
      <c r="B46" t="s">
        <v>9</v>
      </c>
      <c r="C46" s="6" t="s">
        <v>74</v>
      </c>
      <c r="D46" s="6" t="s">
        <v>292</v>
      </c>
      <c r="E46">
        <v>71</v>
      </c>
      <c r="F46" s="1">
        <v>43390</v>
      </c>
      <c r="G46">
        <v>3.8</v>
      </c>
      <c r="H46" t="s">
        <v>6</v>
      </c>
      <c r="I46" s="2">
        <v>861.88062000000002</v>
      </c>
      <c r="J46" t="s">
        <v>25</v>
      </c>
      <c r="K46">
        <v>4</v>
      </c>
      <c r="L46">
        <f>VLOOKUP($C46,samples!$D$2:$I$689,4, FALSE)</f>
        <v>12</v>
      </c>
      <c r="M46" t="str">
        <f>VLOOKUP(C46,samples!$D$2:$I$689,5, FALSE)</f>
        <v>F</v>
      </c>
      <c r="N46" t="str">
        <f>VLOOKUP($C46,samples!$D$2:$I$689,6, FALSE)</f>
        <v>1,2,3</v>
      </c>
      <c r="O46" s="1">
        <f>VLOOKUP($C46,samples!$D$2:$I$689,3, FALSE)</f>
        <v>43447</v>
      </c>
      <c r="P46" s="2">
        <f t="shared" si="1"/>
        <v>57</v>
      </c>
      <c r="Q46" s="1" t="str">
        <f>VLOOKUP($C46,samples!$D$2:$R$689,7, FALSE)</f>
        <v>F1,2,3</v>
      </c>
    </row>
    <row r="47" spans="1:17" x14ac:dyDescent="0.2">
      <c r="A47">
        <v>1012</v>
      </c>
      <c r="B47" t="s">
        <v>10</v>
      </c>
      <c r="C47" s="3" t="s">
        <v>75</v>
      </c>
      <c r="D47" s="3" t="s">
        <v>233</v>
      </c>
      <c r="E47">
        <v>71</v>
      </c>
      <c r="F47" s="1">
        <v>43390</v>
      </c>
      <c r="G47">
        <v>3.8</v>
      </c>
      <c r="H47" t="s">
        <v>6</v>
      </c>
      <c r="I47" s="2">
        <v>861.88062000000002</v>
      </c>
      <c r="J47" t="s">
        <v>25</v>
      </c>
      <c r="K47">
        <v>4</v>
      </c>
      <c r="L47" t="e">
        <f>VLOOKUP($C47,samples!$D$2:$I$689,4, FALSE)</f>
        <v>#N/A</v>
      </c>
      <c r="M47" t="e">
        <f>VLOOKUP(C47,samples!$D$2:$I$689,5, FALSE)</f>
        <v>#N/A</v>
      </c>
      <c r="N47" t="e">
        <f>VLOOKUP($C47,samples!$D$2:$I$689,6, FALSE)</f>
        <v>#N/A</v>
      </c>
      <c r="O47" s="1" t="e">
        <f>VLOOKUP($C47,samples!$D$2:$I$689,3, FALSE)</f>
        <v>#N/A</v>
      </c>
      <c r="P47" s="2" t="e">
        <f t="shared" si="1"/>
        <v>#N/A</v>
      </c>
      <c r="Q47" s="1" t="e">
        <f>VLOOKUP($C47,samples!$D$2:$R$689,7, FALSE)</f>
        <v>#N/A</v>
      </c>
    </row>
    <row r="48" spans="1:17" x14ac:dyDescent="0.2">
      <c r="A48">
        <v>1020</v>
      </c>
      <c r="B48" t="s">
        <v>2</v>
      </c>
      <c r="C48" t="s">
        <v>76</v>
      </c>
      <c r="D48" t="str">
        <f t="shared" ref="D48:D53" si="4">B48</f>
        <v>A</v>
      </c>
      <c r="E48">
        <v>72</v>
      </c>
      <c r="F48" s="1">
        <v>43410</v>
      </c>
      <c r="G48">
        <v>18.399999999999999</v>
      </c>
      <c r="H48" t="s">
        <v>22</v>
      </c>
      <c r="I48" s="2">
        <v>841.88062000000002</v>
      </c>
      <c r="J48" t="s">
        <v>23</v>
      </c>
      <c r="K48">
        <v>7</v>
      </c>
      <c r="L48">
        <f>VLOOKUP($C48,samples!$D$2:$I$689,4, FALSE)</f>
        <v>3</v>
      </c>
      <c r="M48" t="str">
        <f>VLOOKUP(C48,samples!$D$2:$I$689,5, FALSE)</f>
        <v>D</v>
      </c>
      <c r="N48" t="str">
        <f>VLOOKUP($C48,samples!$D$2:$I$689,6, FALSE)</f>
        <v>4,5,6</v>
      </c>
      <c r="O48" s="1">
        <f>VLOOKUP($C48,samples!$D$2:$I$689,3, FALSE)</f>
        <v>43410</v>
      </c>
      <c r="P48" s="2">
        <f t="shared" si="1"/>
        <v>0</v>
      </c>
      <c r="Q48" s="1" t="str">
        <f>VLOOKUP($C48,samples!$D$2:$R$689,7, FALSE)</f>
        <v>D4,5,6</v>
      </c>
    </row>
    <row r="49" spans="1:17" x14ac:dyDescent="0.2">
      <c r="A49">
        <v>1020</v>
      </c>
      <c r="B49" t="s">
        <v>8</v>
      </c>
      <c r="C49" t="s">
        <v>77</v>
      </c>
      <c r="D49" t="str">
        <f t="shared" si="4"/>
        <v>B1</v>
      </c>
      <c r="E49">
        <v>72</v>
      </c>
      <c r="F49" s="1">
        <v>43410</v>
      </c>
      <c r="G49">
        <v>18.399999999999999</v>
      </c>
      <c r="H49" t="s">
        <v>22</v>
      </c>
      <c r="I49" s="2">
        <v>841.88062000000002</v>
      </c>
      <c r="J49" t="s">
        <v>23</v>
      </c>
      <c r="K49">
        <v>7</v>
      </c>
      <c r="L49">
        <f>VLOOKUP($C49,samples!$D$2:$I$689,4, FALSE)</f>
        <v>8</v>
      </c>
      <c r="M49" t="str">
        <f>VLOOKUP(C49,samples!$D$2:$I$689,5, FALSE)</f>
        <v>G</v>
      </c>
      <c r="N49" t="str">
        <f>VLOOKUP($C49,samples!$D$2:$I$689,6, FALSE)</f>
        <v>7,8,9</v>
      </c>
      <c r="O49" s="1">
        <f>VLOOKUP($C49,samples!$D$2:$I$689,3, FALSE)</f>
        <v>43445</v>
      </c>
      <c r="P49" s="2">
        <f t="shared" si="1"/>
        <v>35</v>
      </c>
      <c r="Q49" s="1" t="str">
        <f>VLOOKUP($C49,samples!$D$2:$R$689,7, FALSE)</f>
        <v>G7,8,9</v>
      </c>
    </row>
    <row r="50" spans="1:17" x14ac:dyDescent="0.2">
      <c r="A50">
        <v>1020</v>
      </c>
      <c r="B50" t="s">
        <v>9</v>
      </c>
      <c r="C50" t="s">
        <v>78</v>
      </c>
      <c r="D50" t="str">
        <f t="shared" si="4"/>
        <v>E1</v>
      </c>
      <c r="E50">
        <v>72</v>
      </c>
      <c r="F50" s="1">
        <v>43410</v>
      </c>
      <c r="G50">
        <v>18.399999999999999</v>
      </c>
      <c r="H50" t="s">
        <v>22</v>
      </c>
      <c r="I50" s="2">
        <v>841.88062000000002</v>
      </c>
      <c r="J50" t="s">
        <v>23</v>
      </c>
      <c r="K50">
        <v>7</v>
      </c>
      <c r="L50">
        <f>VLOOKUP($C50,samples!$D$2:$I$689,4, FALSE)</f>
        <v>12</v>
      </c>
      <c r="M50" t="str">
        <f>VLOOKUP(C50,samples!$D$2:$I$689,5, FALSE)</f>
        <v>F</v>
      </c>
      <c r="N50" t="str">
        <f>VLOOKUP($C50,samples!$D$2:$I$689,6, FALSE)</f>
        <v>4,5,6</v>
      </c>
      <c r="O50" s="1">
        <f>VLOOKUP($C50,samples!$D$2:$I$689,3, FALSE)</f>
        <v>43473</v>
      </c>
      <c r="P50" s="2">
        <f t="shared" si="1"/>
        <v>63</v>
      </c>
      <c r="Q50" s="1" t="str">
        <f>VLOOKUP($C50,samples!$D$2:$R$689,7, FALSE)</f>
        <v>F4,5,6</v>
      </c>
    </row>
    <row r="51" spans="1:17" x14ac:dyDescent="0.2">
      <c r="A51">
        <v>1020</v>
      </c>
      <c r="B51" t="s">
        <v>10</v>
      </c>
      <c r="C51" t="s">
        <v>79</v>
      </c>
      <c r="D51" t="str">
        <f t="shared" si="4"/>
        <v>E2</v>
      </c>
      <c r="E51">
        <v>72</v>
      </c>
      <c r="F51" s="1">
        <v>43410</v>
      </c>
      <c r="G51">
        <v>18.399999999999999</v>
      </c>
      <c r="H51" t="s">
        <v>22</v>
      </c>
      <c r="I51" s="2">
        <v>841.88062000000002</v>
      </c>
      <c r="J51" t="s">
        <v>23</v>
      </c>
      <c r="K51">
        <v>7</v>
      </c>
      <c r="L51">
        <f>VLOOKUP($C51,samples!$D$2:$I$689,4, FALSE)</f>
        <v>15</v>
      </c>
      <c r="M51" t="str">
        <f>VLOOKUP(C51,samples!$D$2:$I$689,5, FALSE)</f>
        <v>B</v>
      </c>
      <c r="N51" t="str">
        <f>VLOOKUP($C51,samples!$D$2:$I$689,6, FALSE)</f>
        <v>7,8,9</v>
      </c>
      <c r="O51" s="1">
        <f>VLOOKUP($C51,samples!$D$2:$I$689,3, FALSE)</f>
        <v>43543</v>
      </c>
      <c r="P51" s="2">
        <f t="shared" si="1"/>
        <v>133</v>
      </c>
      <c r="Q51" s="1" t="str">
        <f>VLOOKUP($C51,samples!$D$2:$R$689,7, FALSE)</f>
        <v>B7,8,9</v>
      </c>
    </row>
    <row r="52" spans="1:17" x14ac:dyDescent="0.2">
      <c r="A52">
        <v>1020</v>
      </c>
      <c r="B52" t="s">
        <v>11</v>
      </c>
      <c r="C52" t="s">
        <v>80</v>
      </c>
      <c r="D52" t="str">
        <f t="shared" si="4"/>
        <v>E3</v>
      </c>
      <c r="E52">
        <v>72</v>
      </c>
      <c r="F52" s="1">
        <v>43410</v>
      </c>
      <c r="G52">
        <v>18.399999999999999</v>
      </c>
      <c r="H52" t="s">
        <v>22</v>
      </c>
      <c r="I52" s="2">
        <v>841.88062000000002</v>
      </c>
      <c r="J52" t="s">
        <v>23</v>
      </c>
      <c r="K52">
        <v>7</v>
      </c>
      <c r="L52">
        <f>VLOOKUP($C52,samples!$D$2:$I$689,4, FALSE)</f>
        <v>18</v>
      </c>
      <c r="M52" t="str">
        <f>VLOOKUP(C52,samples!$D$2:$I$689,5, FALSE)</f>
        <v>I</v>
      </c>
      <c r="N52" t="str">
        <f>VLOOKUP($C52,samples!$D$2:$I$689,6, FALSE)</f>
        <v>4,5,6</v>
      </c>
      <c r="O52" s="1">
        <f>VLOOKUP($C52,samples!$D$2:$I$689,3, FALSE)</f>
        <v>43557</v>
      </c>
      <c r="P52" s="2">
        <f t="shared" si="1"/>
        <v>147</v>
      </c>
      <c r="Q52" s="1" t="str">
        <f>VLOOKUP($C52,samples!$D$2:$R$689,7, FALSE)</f>
        <v>I4,5,6</v>
      </c>
    </row>
    <row r="53" spans="1:17" x14ac:dyDescent="0.2">
      <c r="A53">
        <v>1020</v>
      </c>
      <c r="B53" t="s">
        <v>12</v>
      </c>
      <c r="C53" t="s">
        <v>81</v>
      </c>
      <c r="D53" t="str">
        <f t="shared" si="4"/>
        <v>E4</v>
      </c>
      <c r="E53">
        <v>72</v>
      </c>
      <c r="F53" s="1">
        <v>43410</v>
      </c>
      <c r="G53">
        <v>18.399999999999999</v>
      </c>
      <c r="H53" t="s">
        <v>22</v>
      </c>
      <c r="I53" s="2">
        <v>841.88062000000002</v>
      </c>
      <c r="J53" t="s">
        <v>23</v>
      </c>
      <c r="K53">
        <v>7</v>
      </c>
      <c r="L53">
        <f>VLOOKUP($C53,samples!$D$2:$I$689,4, FALSE)</f>
        <v>20</v>
      </c>
      <c r="M53" t="str">
        <f>VLOOKUP(C53,samples!$D$2:$I$689,5, FALSE)</f>
        <v>H</v>
      </c>
      <c r="N53" t="str">
        <f>VLOOKUP($C53,samples!$D$2:$I$689,6, FALSE)</f>
        <v>4,5,6</v>
      </c>
      <c r="O53" s="1">
        <f>VLOOKUP($C53,samples!$D$2:$I$689,3, FALSE)</f>
        <v>43599</v>
      </c>
      <c r="P53" s="2">
        <f t="shared" si="1"/>
        <v>189</v>
      </c>
      <c r="Q53" s="1" t="str">
        <f>VLOOKUP($C53,samples!$D$2:$R$689,7, FALSE)</f>
        <v>H4,5,6</v>
      </c>
    </row>
    <row r="54" spans="1:17" x14ac:dyDescent="0.2">
      <c r="A54">
        <v>1020</v>
      </c>
      <c r="B54" t="s">
        <v>13</v>
      </c>
      <c r="C54" s="3" t="s">
        <v>82</v>
      </c>
      <c r="D54" s="3" t="s">
        <v>233</v>
      </c>
      <c r="E54">
        <v>72</v>
      </c>
      <c r="F54" s="1">
        <v>43410</v>
      </c>
      <c r="G54">
        <v>18.399999999999999</v>
      </c>
      <c r="H54" t="s">
        <v>22</v>
      </c>
      <c r="I54" s="2">
        <v>841.88062000000002</v>
      </c>
      <c r="J54" t="s">
        <v>23</v>
      </c>
      <c r="K54">
        <v>7</v>
      </c>
      <c r="L54">
        <f>VLOOKUP($C54,samples!$D$2:$I$689,4, FALSE)</f>
        <v>21</v>
      </c>
      <c r="M54" t="str">
        <f>VLOOKUP(C54,samples!$D$2:$I$689,5, FALSE)</f>
        <v>A</v>
      </c>
      <c r="N54" t="str">
        <f>VLOOKUP($C54,samples!$D$2:$I$689,6, FALSE)</f>
        <v>1,2,3</v>
      </c>
      <c r="O54" s="1">
        <f>VLOOKUP($C54,samples!$D$2:$I$689,3, FALSE)</f>
        <v>43613</v>
      </c>
      <c r="P54" s="2">
        <f t="shared" si="1"/>
        <v>203</v>
      </c>
      <c r="Q54" s="1" t="str">
        <f>VLOOKUP($C54,samples!$D$2:$R$689,7, FALSE)</f>
        <v>A1,2,3</v>
      </c>
    </row>
    <row r="55" spans="1:17" x14ac:dyDescent="0.2">
      <c r="A55">
        <v>1026</v>
      </c>
      <c r="B55" t="s">
        <v>2</v>
      </c>
      <c r="C55" t="s">
        <v>83</v>
      </c>
      <c r="D55" t="str">
        <f t="shared" ref="D55:D60" si="5">B55</f>
        <v>A</v>
      </c>
      <c r="E55">
        <v>75</v>
      </c>
      <c r="F55" s="1">
        <v>43425</v>
      </c>
      <c r="G55">
        <v>12.7</v>
      </c>
      <c r="H55" t="s">
        <v>22</v>
      </c>
      <c r="I55" s="2">
        <v>826.88062000000002</v>
      </c>
      <c r="J55" t="s">
        <v>23</v>
      </c>
      <c r="K55">
        <v>7</v>
      </c>
      <c r="L55">
        <f>VLOOKUP($C55,samples!$D$2:$I$689,4, FALSE)</f>
        <v>3</v>
      </c>
      <c r="M55" t="str">
        <f>VLOOKUP(C55,samples!$D$2:$I$689,5, FALSE)</f>
        <v>C</v>
      </c>
      <c r="N55" t="str">
        <f>VLOOKUP($C55,samples!$D$2:$I$689,6, FALSE)</f>
        <v>4,5,6</v>
      </c>
      <c r="O55" s="1">
        <f>VLOOKUP($C55,samples!$D$2:$I$689,3, FALSE)</f>
        <v>43425</v>
      </c>
      <c r="P55" s="2">
        <f t="shared" si="1"/>
        <v>0</v>
      </c>
      <c r="Q55" s="1" t="str">
        <f>VLOOKUP($C55,samples!$D$2:$R$689,7, FALSE)</f>
        <v>C4,5,6</v>
      </c>
    </row>
    <row r="56" spans="1:17" x14ac:dyDescent="0.2">
      <c r="A56">
        <v>1026</v>
      </c>
      <c r="B56" t="s">
        <v>8</v>
      </c>
      <c r="C56" t="s">
        <v>84</v>
      </c>
      <c r="D56" t="str">
        <f t="shared" si="5"/>
        <v>B1</v>
      </c>
      <c r="E56">
        <v>75</v>
      </c>
      <c r="F56" s="1">
        <v>43425</v>
      </c>
      <c r="G56">
        <v>12.7</v>
      </c>
      <c r="H56" t="s">
        <v>22</v>
      </c>
      <c r="I56" s="2">
        <v>826.88062000000002</v>
      </c>
      <c r="J56" t="s">
        <v>23</v>
      </c>
      <c r="K56">
        <v>7</v>
      </c>
      <c r="L56">
        <f>VLOOKUP($C56,samples!$D$2:$I$689,4, FALSE)</f>
        <v>8</v>
      </c>
      <c r="M56" t="str">
        <f>VLOOKUP(C56,samples!$D$2:$I$689,5, FALSE)</f>
        <v>F</v>
      </c>
      <c r="N56" t="str">
        <f>VLOOKUP($C56,samples!$D$2:$I$689,6, FALSE)</f>
        <v>7,8,9</v>
      </c>
      <c r="O56" s="1">
        <f>VLOOKUP($C56,samples!$D$2:$I$689,3, FALSE)</f>
        <v>43454</v>
      </c>
      <c r="P56" s="2">
        <f t="shared" si="1"/>
        <v>29</v>
      </c>
      <c r="Q56" s="1" t="str">
        <f>VLOOKUP($C56,samples!$D$2:$R$689,7, FALSE)</f>
        <v>F7,8,9</v>
      </c>
    </row>
    <row r="57" spans="1:17" x14ac:dyDescent="0.2">
      <c r="A57">
        <v>1026</v>
      </c>
      <c r="B57" t="s">
        <v>9</v>
      </c>
      <c r="C57" t="s">
        <v>85</v>
      </c>
      <c r="D57" t="str">
        <f t="shared" si="5"/>
        <v>E1</v>
      </c>
      <c r="E57">
        <v>75</v>
      </c>
      <c r="F57" s="1">
        <v>43425</v>
      </c>
      <c r="G57">
        <v>12.7</v>
      </c>
      <c r="H57" t="s">
        <v>22</v>
      </c>
      <c r="I57" s="2">
        <v>826.88062000000002</v>
      </c>
      <c r="J57" t="s">
        <v>23</v>
      </c>
      <c r="K57">
        <v>7</v>
      </c>
      <c r="L57">
        <f>VLOOKUP($C57,samples!$D$2:$I$689,4, FALSE)</f>
        <v>12</v>
      </c>
      <c r="M57" t="str">
        <f>VLOOKUP(C57,samples!$D$2:$I$689,5, FALSE)</f>
        <v>E</v>
      </c>
      <c r="N57" t="str">
        <f>VLOOKUP($C57,samples!$D$2:$I$689,6, FALSE)</f>
        <v>4,5,6</v>
      </c>
      <c r="O57" s="1">
        <f>VLOOKUP($C57,samples!$D$2:$I$689,3, FALSE)</f>
        <v>43488</v>
      </c>
      <c r="P57" s="2">
        <f t="shared" si="1"/>
        <v>63</v>
      </c>
      <c r="Q57" s="1" t="str">
        <f>VLOOKUP($C57,samples!$D$2:$R$689,7, FALSE)</f>
        <v>E4,5,6</v>
      </c>
    </row>
    <row r="58" spans="1:17" x14ac:dyDescent="0.2">
      <c r="A58">
        <v>1026</v>
      </c>
      <c r="B58" t="s">
        <v>10</v>
      </c>
      <c r="C58" t="s">
        <v>86</v>
      </c>
      <c r="D58" t="str">
        <f t="shared" si="5"/>
        <v>E2</v>
      </c>
      <c r="E58">
        <v>75</v>
      </c>
      <c r="F58" s="1">
        <v>43425</v>
      </c>
      <c r="G58">
        <v>12.7</v>
      </c>
      <c r="H58" t="s">
        <v>22</v>
      </c>
      <c r="I58" s="2">
        <v>826.88062000000002</v>
      </c>
      <c r="J58" t="s">
        <v>23</v>
      </c>
      <c r="K58">
        <v>7</v>
      </c>
      <c r="L58">
        <f>VLOOKUP($C58,samples!$D$2:$I$689,4, FALSE)</f>
        <v>14</v>
      </c>
      <c r="M58" t="str">
        <f>VLOOKUP(C58,samples!$D$2:$I$689,5, FALSE)</f>
        <v>H</v>
      </c>
      <c r="N58" t="str">
        <f>VLOOKUP($C58,samples!$D$2:$I$689,6, FALSE)</f>
        <v>1,2,3</v>
      </c>
      <c r="O58" s="1">
        <f>VLOOKUP($C58,samples!$D$2:$I$689,3, FALSE)</f>
        <v>43545</v>
      </c>
      <c r="P58" s="2">
        <f t="shared" si="1"/>
        <v>120</v>
      </c>
      <c r="Q58" s="1" t="str">
        <f>VLOOKUP($C58,samples!$D$2:$R$689,7, FALSE)</f>
        <v>H1,2,3</v>
      </c>
    </row>
    <row r="59" spans="1:17" x14ac:dyDescent="0.2">
      <c r="A59">
        <v>1026</v>
      </c>
      <c r="B59" t="s">
        <v>11</v>
      </c>
      <c r="C59" t="s">
        <v>87</v>
      </c>
      <c r="D59" t="str">
        <f t="shared" si="5"/>
        <v>E3</v>
      </c>
      <c r="E59">
        <v>75</v>
      </c>
      <c r="F59" s="1">
        <v>43425</v>
      </c>
      <c r="G59">
        <v>12.7</v>
      </c>
      <c r="H59" t="s">
        <v>22</v>
      </c>
      <c r="I59" s="2">
        <v>826.88062000000002</v>
      </c>
      <c r="J59" t="s">
        <v>23</v>
      </c>
      <c r="K59">
        <v>7</v>
      </c>
      <c r="L59">
        <f>VLOOKUP($C59,samples!$D$2:$I$689,4, FALSE)</f>
        <v>18</v>
      </c>
      <c r="M59" t="str">
        <f>VLOOKUP(C59,samples!$D$2:$I$689,5, FALSE)</f>
        <v>H</v>
      </c>
      <c r="N59" t="str">
        <f>VLOOKUP($C59,samples!$D$2:$I$689,6, FALSE)</f>
        <v>4,5,6</v>
      </c>
      <c r="O59" s="1">
        <f>VLOOKUP($C59,samples!$D$2:$I$689,3, FALSE)</f>
        <v>43551</v>
      </c>
      <c r="P59" s="2">
        <f t="shared" si="1"/>
        <v>126</v>
      </c>
      <c r="Q59" s="1" t="str">
        <f>VLOOKUP($C59,samples!$D$2:$R$689,7, FALSE)</f>
        <v>H4,5,6</v>
      </c>
    </row>
    <row r="60" spans="1:17" x14ac:dyDescent="0.2">
      <c r="A60">
        <v>1026</v>
      </c>
      <c r="B60" t="s">
        <v>12</v>
      </c>
      <c r="C60" t="s">
        <v>88</v>
      </c>
      <c r="D60" t="str">
        <f t="shared" si="5"/>
        <v>E4</v>
      </c>
      <c r="E60">
        <v>75</v>
      </c>
      <c r="F60" s="1">
        <v>43425</v>
      </c>
      <c r="G60">
        <v>12.7</v>
      </c>
      <c r="H60" t="s">
        <v>22</v>
      </c>
      <c r="I60" s="2">
        <v>826.88062000000002</v>
      </c>
      <c r="J60" t="s">
        <v>23</v>
      </c>
      <c r="K60">
        <v>7</v>
      </c>
      <c r="L60">
        <f>VLOOKUP($C60,samples!$D$2:$I$689,4, FALSE)</f>
        <v>20</v>
      </c>
      <c r="M60" t="str">
        <f>VLOOKUP(C60,samples!$D$2:$I$689,5, FALSE)</f>
        <v>G</v>
      </c>
      <c r="N60" t="str">
        <f>VLOOKUP($C60,samples!$D$2:$I$689,6, FALSE)</f>
        <v>4,5,6</v>
      </c>
      <c r="O60" s="1">
        <f>VLOOKUP($C60,samples!$D$2:$I$689,3, FALSE)</f>
        <v>43567</v>
      </c>
      <c r="P60" s="2">
        <f t="shared" si="1"/>
        <v>142</v>
      </c>
      <c r="Q60" s="1" t="str">
        <f>VLOOKUP($C60,samples!$D$2:$R$689,7, FALSE)</f>
        <v>G4,5,6</v>
      </c>
    </row>
    <row r="61" spans="1:17" x14ac:dyDescent="0.2">
      <c r="A61">
        <v>1026</v>
      </c>
      <c r="B61" t="s">
        <v>13</v>
      </c>
      <c r="C61" s="3" t="s">
        <v>89</v>
      </c>
      <c r="D61" s="3" t="s">
        <v>233</v>
      </c>
      <c r="E61">
        <v>75</v>
      </c>
      <c r="F61" s="1">
        <v>43425</v>
      </c>
      <c r="G61">
        <v>12.7</v>
      </c>
      <c r="H61" t="s">
        <v>22</v>
      </c>
      <c r="I61" s="2">
        <v>826.88062000000002</v>
      </c>
      <c r="J61" t="s">
        <v>23</v>
      </c>
      <c r="K61">
        <v>7</v>
      </c>
      <c r="L61">
        <f>VLOOKUP($C61,samples!$D$2:$I$689,4, FALSE)</f>
        <v>22</v>
      </c>
      <c r="M61" t="str">
        <f>VLOOKUP(C61,samples!$D$2:$I$689,5, FALSE)</f>
        <v>C</v>
      </c>
      <c r="N61" t="str">
        <f>VLOOKUP($C61,samples!$D$2:$I$689,6, FALSE)</f>
        <v>7,8,9</v>
      </c>
      <c r="O61" s="1">
        <f>VLOOKUP($C61,samples!$D$2:$I$689,3, FALSE)</f>
        <v>43601</v>
      </c>
      <c r="P61" s="2">
        <f t="shared" si="1"/>
        <v>176</v>
      </c>
      <c r="Q61" s="1" t="str">
        <f>VLOOKUP($C61,samples!$D$2:$R$689,7, FALSE)</f>
        <v>C7,8,9</v>
      </c>
    </row>
    <row r="62" spans="1:17" x14ac:dyDescent="0.2">
      <c r="A62">
        <v>1030</v>
      </c>
      <c r="B62" t="s">
        <v>2</v>
      </c>
      <c r="C62" t="s">
        <v>90</v>
      </c>
      <c r="D62" t="str">
        <f>B62</f>
        <v>A</v>
      </c>
      <c r="E62">
        <v>78</v>
      </c>
      <c r="F62" s="1">
        <v>43445</v>
      </c>
      <c r="G62">
        <v>11.1</v>
      </c>
      <c r="H62" t="s">
        <v>22</v>
      </c>
      <c r="I62" s="2">
        <v>806.88062000000002</v>
      </c>
      <c r="J62" t="s">
        <v>23</v>
      </c>
      <c r="K62">
        <v>5</v>
      </c>
      <c r="L62">
        <f>VLOOKUP($C62,samples!$D$2:$I$689,4, FALSE)</f>
        <v>3</v>
      </c>
      <c r="M62" t="str">
        <f>VLOOKUP(C62,samples!$D$2:$I$689,5, FALSE)</f>
        <v>B</v>
      </c>
      <c r="N62" t="str">
        <f>VLOOKUP($C62,samples!$D$2:$I$689,6, FALSE)</f>
        <v>4,5,6</v>
      </c>
      <c r="O62" s="1">
        <f>VLOOKUP($C62,samples!$D$2:$I$689,3, FALSE)</f>
        <v>43445</v>
      </c>
      <c r="P62" s="2">
        <f t="shared" si="1"/>
        <v>0</v>
      </c>
      <c r="Q62" s="1" t="str">
        <f>VLOOKUP($C62,samples!$D$2:$R$689,7, FALSE)</f>
        <v>B4,5,6</v>
      </c>
    </row>
    <row r="63" spans="1:17" x14ac:dyDescent="0.2">
      <c r="A63">
        <v>1030</v>
      </c>
      <c r="B63" t="s">
        <v>8</v>
      </c>
      <c r="C63" t="s">
        <v>91</v>
      </c>
      <c r="D63" t="str">
        <f>B63</f>
        <v>B1</v>
      </c>
      <c r="E63">
        <v>78</v>
      </c>
      <c r="F63" s="1">
        <v>43445</v>
      </c>
      <c r="G63">
        <v>11.1</v>
      </c>
      <c r="H63" t="s">
        <v>22</v>
      </c>
      <c r="I63" s="2">
        <v>806.88062000000002</v>
      </c>
      <c r="J63" t="s">
        <v>23</v>
      </c>
      <c r="K63">
        <v>5</v>
      </c>
      <c r="L63">
        <f>VLOOKUP($C63,samples!$D$2:$I$689,4, FALSE)</f>
        <v>8</v>
      </c>
      <c r="M63" t="str">
        <f>VLOOKUP(C63,samples!$D$2:$I$689,5, FALSE)</f>
        <v>E</v>
      </c>
      <c r="N63" t="str">
        <f>VLOOKUP($C63,samples!$D$2:$I$689,6, FALSE)</f>
        <v>7,8,9</v>
      </c>
      <c r="O63" s="1">
        <f>VLOOKUP($C63,samples!$D$2:$I$689,3, FALSE)</f>
        <v>43473</v>
      </c>
      <c r="P63" s="2">
        <f t="shared" si="1"/>
        <v>28</v>
      </c>
      <c r="Q63" s="1" t="str">
        <f>VLOOKUP($C63,samples!$D$2:$R$689,7, FALSE)</f>
        <v>E7,8,9</v>
      </c>
    </row>
    <row r="64" spans="1:17" x14ac:dyDescent="0.2">
      <c r="A64">
        <v>1030</v>
      </c>
      <c r="B64" t="s">
        <v>9</v>
      </c>
      <c r="C64" t="s">
        <v>92</v>
      </c>
      <c r="D64" t="str">
        <f>B64</f>
        <v>E1</v>
      </c>
      <c r="E64">
        <v>78</v>
      </c>
      <c r="F64" s="1">
        <v>43445</v>
      </c>
      <c r="G64">
        <v>11.1</v>
      </c>
      <c r="H64" t="s">
        <v>22</v>
      </c>
      <c r="I64" s="2">
        <v>806.88062000000002</v>
      </c>
      <c r="J64" t="s">
        <v>23</v>
      </c>
      <c r="K64">
        <v>5</v>
      </c>
      <c r="L64">
        <f>VLOOKUP($C64,samples!$D$2:$I$689,4, FALSE)</f>
        <v>12</v>
      </c>
      <c r="M64" t="str">
        <f>VLOOKUP(C64,samples!$D$2:$I$689,5, FALSE)</f>
        <v>D</v>
      </c>
      <c r="N64" t="str">
        <f>VLOOKUP($C64,samples!$D$2:$I$689,6, FALSE)</f>
        <v>1,2,3</v>
      </c>
      <c r="O64" s="1">
        <f>VLOOKUP($C64,samples!$D$2:$I$689,3, FALSE)</f>
        <v>43494</v>
      </c>
      <c r="P64" s="2">
        <f t="shared" si="1"/>
        <v>49</v>
      </c>
      <c r="Q64" s="1" t="str">
        <f>VLOOKUP($C64,samples!$D$2:$R$689,7, FALSE)</f>
        <v>D1,2,3</v>
      </c>
    </row>
    <row r="65" spans="1:17" x14ac:dyDescent="0.2">
      <c r="A65">
        <v>1030</v>
      </c>
      <c r="B65" t="s">
        <v>10</v>
      </c>
      <c r="C65" t="s">
        <v>93</v>
      </c>
      <c r="D65" t="str">
        <f>B65</f>
        <v>E2</v>
      </c>
      <c r="E65">
        <v>78</v>
      </c>
      <c r="F65" s="1">
        <v>43445</v>
      </c>
      <c r="G65">
        <v>11.1</v>
      </c>
      <c r="H65" t="s">
        <v>22</v>
      </c>
      <c r="I65" s="2">
        <v>806.88062000000002</v>
      </c>
      <c r="J65" t="s">
        <v>23</v>
      </c>
      <c r="K65">
        <v>5</v>
      </c>
      <c r="L65">
        <f>VLOOKUP($C65,samples!$D$2:$I$689,4, FALSE)</f>
        <v>15</v>
      </c>
      <c r="M65" t="str">
        <f>VLOOKUP(C65,samples!$D$2:$I$689,5, FALSE)</f>
        <v>A</v>
      </c>
      <c r="N65" t="str">
        <f>VLOOKUP($C65,samples!$D$2:$I$689,6, FALSE)</f>
        <v>1,2,3</v>
      </c>
      <c r="O65" s="1">
        <f>VLOOKUP($C65,samples!$D$2:$I$689,3, FALSE)</f>
        <v>43564</v>
      </c>
      <c r="P65" s="2">
        <f t="shared" si="1"/>
        <v>119</v>
      </c>
      <c r="Q65" s="1" t="str">
        <f>VLOOKUP($C65,samples!$D$2:$R$689,7, FALSE)</f>
        <v>A1,2,3</v>
      </c>
    </row>
    <row r="66" spans="1:17" x14ac:dyDescent="0.2">
      <c r="A66">
        <v>1030</v>
      </c>
      <c r="B66" t="s">
        <v>11</v>
      </c>
      <c r="C66" s="3" t="s">
        <v>94</v>
      </c>
      <c r="D66" s="3" t="s">
        <v>233</v>
      </c>
      <c r="E66">
        <v>78</v>
      </c>
      <c r="F66" s="1">
        <v>43445</v>
      </c>
      <c r="G66">
        <v>11.1</v>
      </c>
      <c r="H66" t="s">
        <v>22</v>
      </c>
      <c r="I66" s="2">
        <v>806.88062000000002</v>
      </c>
      <c r="J66" t="s">
        <v>23</v>
      </c>
      <c r="K66">
        <v>5</v>
      </c>
      <c r="L66">
        <f>VLOOKUP($C66,samples!$D$2:$I$689,4, FALSE)</f>
        <v>18</v>
      </c>
      <c r="M66" t="str">
        <f>VLOOKUP(C66,samples!$D$2:$I$689,5, FALSE)</f>
        <v>H</v>
      </c>
      <c r="N66" t="str">
        <f>VLOOKUP($C66,samples!$D$2:$I$689,6, FALSE)</f>
        <v>7,8,9</v>
      </c>
      <c r="O66" s="1">
        <f>VLOOKUP($C66,samples!$D$2:$I$689,3, FALSE)</f>
        <v>43620</v>
      </c>
      <c r="P66" s="2">
        <f t="shared" ref="P66:P129" si="6">O66-F66</f>
        <v>175</v>
      </c>
      <c r="Q66" s="1" t="str">
        <f>VLOOKUP($C66,samples!$D$2:$R$689,7, FALSE)</f>
        <v>H7,8,9</v>
      </c>
    </row>
    <row r="67" spans="1:17" x14ac:dyDescent="0.2">
      <c r="A67">
        <v>1031</v>
      </c>
      <c r="B67" t="s">
        <v>2</v>
      </c>
      <c r="C67" t="s">
        <v>95</v>
      </c>
      <c r="D67" t="str">
        <f t="shared" ref="D67:D73" si="7">B67</f>
        <v>A</v>
      </c>
      <c r="E67">
        <v>79</v>
      </c>
      <c r="F67" s="1">
        <v>43446</v>
      </c>
      <c r="G67">
        <v>2</v>
      </c>
      <c r="H67" t="s">
        <v>6</v>
      </c>
      <c r="I67" s="2">
        <v>805.88062000000002</v>
      </c>
      <c r="J67" t="s">
        <v>23</v>
      </c>
      <c r="K67">
        <v>8</v>
      </c>
      <c r="L67">
        <f>VLOOKUP($C67,samples!$D$2:$I$689,4, FALSE)</f>
        <v>3</v>
      </c>
      <c r="M67" t="str">
        <f>VLOOKUP(C67,samples!$D$2:$I$689,5, FALSE)</f>
        <v>B</v>
      </c>
      <c r="N67" t="str">
        <f>VLOOKUP($C67,samples!$D$2:$I$689,6, FALSE)</f>
        <v>7,8,9</v>
      </c>
      <c r="O67" s="1">
        <f>VLOOKUP($C67,samples!$D$2:$I$689,3, FALSE)</f>
        <v>43446</v>
      </c>
      <c r="P67" s="2">
        <f t="shared" si="6"/>
        <v>0</v>
      </c>
      <c r="Q67" s="1" t="str">
        <f>VLOOKUP($C67,samples!$D$2:$R$689,7, FALSE)</f>
        <v>B7,8,9</v>
      </c>
    </row>
    <row r="68" spans="1:17" x14ac:dyDescent="0.2">
      <c r="A68">
        <v>1031</v>
      </c>
      <c r="B68" t="s">
        <v>8</v>
      </c>
      <c r="C68" t="s">
        <v>96</v>
      </c>
      <c r="D68" t="str">
        <f t="shared" si="7"/>
        <v>B1</v>
      </c>
      <c r="E68">
        <v>79</v>
      </c>
      <c r="F68" s="1">
        <v>43446</v>
      </c>
      <c r="G68">
        <v>2</v>
      </c>
      <c r="H68" t="s">
        <v>6</v>
      </c>
      <c r="I68" s="2">
        <v>805.88062000000002</v>
      </c>
      <c r="J68" t="s">
        <v>23</v>
      </c>
      <c r="K68">
        <v>8</v>
      </c>
      <c r="L68">
        <f>VLOOKUP($C68,samples!$D$2:$I$689,4, FALSE)</f>
        <v>8</v>
      </c>
      <c r="M68" t="str">
        <f>VLOOKUP(C68,samples!$D$2:$I$689,5, FALSE)</f>
        <v>D</v>
      </c>
      <c r="N68" t="str">
        <f>VLOOKUP($C68,samples!$D$2:$I$689,6, FALSE)</f>
        <v>1,2,3</v>
      </c>
      <c r="O68" s="1">
        <f>VLOOKUP($C68,samples!$D$2:$I$689,3, FALSE)</f>
        <v>43503</v>
      </c>
      <c r="P68" s="2">
        <f t="shared" si="6"/>
        <v>57</v>
      </c>
      <c r="Q68" s="1" t="str">
        <f>VLOOKUP($C68,samples!$D$2:$R$689,7, FALSE)</f>
        <v>D1,2,3</v>
      </c>
    </row>
    <row r="69" spans="1:17" x14ac:dyDescent="0.2">
      <c r="A69">
        <v>1031</v>
      </c>
      <c r="B69" t="s">
        <v>9</v>
      </c>
      <c r="C69" t="s">
        <v>97</v>
      </c>
      <c r="D69" t="str">
        <f t="shared" si="7"/>
        <v>E1</v>
      </c>
      <c r="E69">
        <v>79</v>
      </c>
      <c r="F69" s="1">
        <v>43446</v>
      </c>
      <c r="G69">
        <v>2</v>
      </c>
      <c r="H69" t="s">
        <v>6</v>
      </c>
      <c r="I69" s="2">
        <v>805.88062000000002</v>
      </c>
      <c r="J69" t="s">
        <v>23</v>
      </c>
      <c r="K69">
        <v>8</v>
      </c>
      <c r="L69">
        <f>VLOOKUP($C69,samples!$D$2:$I$689,4, FALSE)</f>
        <v>12</v>
      </c>
      <c r="M69" t="str">
        <f>VLOOKUP(C69,samples!$D$2:$I$689,5, FALSE)</f>
        <v>D</v>
      </c>
      <c r="N69" t="str">
        <f>VLOOKUP($C69,samples!$D$2:$I$689,6, FALSE)</f>
        <v>4,5,6</v>
      </c>
      <c r="O69" s="1">
        <f>VLOOKUP($C69,samples!$D$2:$I$689,3, FALSE)</f>
        <v>43517</v>
      </c>
      <c r="P69" s="2">
        <f t="shared" si="6"/>
        <v>71</v>
      </c>
      <c r="Q69" s="1" t="str">
        <f>VLOOKUP($C69,samples!$D$2:$R$689,7, FALSE)</f>
        <v>D4,5,6</v>
      </c>
    </row>
    <row r="70" spans="1:17" x14ac:dyDescent="0.2">
      <c r="A70">
        <v>1031</v>
      </c>
      <c r="B70" t="s">
        <v>10</v>
      </c>
      <c r="C70" t="s">
        <v>98</v>
      </c>
      <c r="D70" t="str">
        <f t="shared" si="7"/>
        <v>E2</v>
      </c>
      <c r="E70">
        <v>79</v>
      </c>
      <c r="F70" s="1">
        <v>43446</v>
      </c>
      <c r="G70">
        <v>2</v>
      </c>
      <c r="H70" t="s">
        <v>6</v>
      </c>
      <c r="I70" s="2">
        <v>805.88062000000002</v>
      </c>
      <c r="J70" t="s">
        <v>23</v>
      </c>
      <c r="K70">
        <v>8</v>
      </c>
      <c r="L70">
        <f>VLOOKUP($C70,samples!$D$2:$I$689,4, FALSE)</f>
        <v>15</v>
      </c>
      <c r="M70" t="str">
        <f>VLOOKUP(C70,samples!$D$2:$I$689,5, FALSE)</f>
        <v>A</v>
      </c>
      <c r="N70" t="str">
        <f>VLOOKUP($C70,samples!$D$2:$I$689,6, FALSE)</f>
        <v>4,5,6</v>
      </c>
      <c r="O70" s="1">
        <f>VLOOKUP($C70,samples!$D$2:$I$689,3, FALSE)</f>
        <v>43531</v>
      </c>
      <c r="P70" s="2">
        <f t="shared" si="6"/>
        <v>85</v>
      </c>
      <c r="Q70" s="1" t="str">
        <f>VLOOKUP($C70,samples!$D$2:$R$689,7, FALSE)</f>
        <v>A4,5,6</v>
      </c>
    </row>
    <row r="71" spans="1:17" x14ac:dyDescent="0.2">
      <c r="A71">
        <v>1031</v>
      </c>
      <c r="B71" t="s">
        <v>11</v>
      </c>
      <c r="C71" t="s">
        <v>99</v>
      </c>
      <c r="D71" t="str">
        <f t="shared" si="7"/>
        <v>E3</v>
      </c>
      <c r="E71">
        <v>79</v>
      </c>
      <c r="F71" s="1">
        <v>43446</v>
      </c>
      <c r="G71">
        <v>2</v>
      </c>
      <c r="H71" t="s">
        <v>6</v>
      </c>
      <c r="I71" s="2">
        <v>805.88062000000002</v>
      </c>
      <c r="J71" t="s">
        <v>23</v>
      </c>
      <c r="K71">
        <v>8</v>
      </c>
      <c r="L71">
        <f>VLOOKUP($C71,samples!$D$2:$I$689,4, FALSE)</f>
        <v>18</v>
      </c>
      <c r="M71" t="str">
        <f>VLOOKUP(C71,samples!$D$2:$I$689,5, FALSE)</f>
        <v>G</v>
      </c>
      <c r="N71" t="str">
        <f>VLOOKUP($C71,samples!$D$2:$I$689,6, FALSE)</f>
        <v>1,2,3</v>
      </c>
      <c r="O71" s="1">
        <f>VLOOKUP($C71,samples!$D$2:$I$689,3, FALSE)</f>
        <v>43637</v>
      </c>
      <c r="P71" s="2">
        <f t="shared" si="6"/>
        <v>191</v>
      </c>
      <c r="Q71" s="1" t="str">
        <f>VLOOKUP($C71,samples!$D$2:$R$689,7, FALSE)</f>
        <v>G1,2,3</v>
      </c>
    </row>
    <row r="72" spans="1:17" x14ac:dyDescent="0.2">
      <c r="A72">
        <v>1031</v>
      </c>
      <c r="B72" t="s">
        <v>12</v>
      </c>
      <c r="C72" t="s">
        <v>100</v>
      </c>
      <c r="D72" t="str">
        <f t="shared" si="7"/>
        <v>E4</v>
      </c>
      <c r="E72">
        <v>79</v>
      </c>
      <c r="F72" s="1">
        <v>43446</v>
      </c>
      <c r="G72">
        <v>2</v>
      </c>
      <c r="H72" t="s">
        <v>6</v>
      </c>
      <c r="I72" s="2">
        <v>805.88062000000002</v>
      </c>
      <c r="J72" t="s">
        <v>23</v>
      </c>
      <c r="K72">
        <v>8</v>
      </c>
      <c r="L72">
        <f>VLOOKUP($C72,samples!$D$2:$I$689,4, FALSE)</f>
        <v>20</v>
      </c>
      <c r="M72" t="str">
        <f>VLOOKUP(C72,samples!$D$2:$I$689,5, FALSE)</f>
        <v>G</v>
      </c>
      <c r="N72" t="str">
        <f>VLOOKUP($C72,samples!$D$2:$I$689,6, FALSE)</f>
        <v>7,8,9</v>
      </c>
      <c r="O72" s="1">
        <f>VLOOKUP($C72,samples!$D$2:$I$689,3, FALSE)</f>
        <v>43700</v>
      </c>
      <c r="P72" s="2">
        <f t="shared" si="6"/>
        <v>254</v>
      </c>
      <c r="Q72" s="1" t="str">
        <f>VLOOKUP($C72,samples!$D$2:$R$689,7, FALSE)</f>
        <v>G7,8,9</v>
      </c>
    </row>
    <row r="73" spans="1:17" x14ac:dyDescent="0.2">
      <c r="A73">
        <v>1031</v>
      </c>
      <c r="B73" t="s">
        <v>13</v>
      </c>
      <c r="C73" t="s">
        <v>101</v>
      </c>
      <c r="D73" t="str">
        <f t="shared" si="7"/>
        <v>E5</v>
      </c>
      <c r="E73">
        <v>79</v>
      </c>
      <c r="F73" s="1">
        <v>43446</v>
      </c>
      <c r="G73">
        <v>2</v>
      </c>
      <c r="H73" t="s">
        <v>6</v>
      </c>
      <c r="I73" s="2">
        <v>805.88062000000002</v>
      </c>
      <c r="J73" t="s">
        <v>23</v>
      </c>
      <c r="K73">
        <v>8</v>
      </c>
      <c r="L73">
        <f>VLOOKUP($C73,samples!$D$2:$I$689,4, FALSE)</f>
        <v>24</v>
      </c>
      <c r="M73" t="str">
        <f>VLOOKUP(C73,samples!$D$2:$I$689,5, FALSE)</f>
        <v>A</v>
      </c>
      <c r="N73" t="str">
        <f>VLOOKUP($C73,samples!$D$2:$I$689,6, FALSE)</f>
        <v>4,5,6</v>
      </c>
      <c r="O73" s="1">
        <f>VLOOKUP($C73,samples!$D$2:$I$689,3, FALSE)</f>
        <v>43731</v>
      </c>
      <c r="P73" s="2">
        <f t="shared" si="6"/>
        <v>285</v>
      </c>
      <c r="Q73" s="1" t="str">
        <f>VLOOKUP($C73,samples!$D$2:$R$689,7, FALSE)</f>
        <v>A4,5,6</v>
      </c>
    </row>
    <row r="74" spans="1:17" x14ac:dyDescent="0.2">
      <c r="A74">
        <v>1031</v>
      </c>
      <c r="B74" t="s">
        <v>14</v>
      </c>
      <c r="C74" s="3" t="s">
        <v>102</v>
      </c>
      <c r="D74" s="3" t="s">
        <v>233</v>
      </c>
      <c r="E74">
        <v>79</v>
      </c>
      <c r="F74" s="1">
        <v>43446</v>
      </c>
      <c r="G74">
        <v>2</v>
      </c>
      <c r="H74" t="s">
        <v>6</v>
      </c>
      <c r="I74" s="2">
        <v>805.88062000000002</v>
      </c>
      <c r="J74" t="s">
        <v>23</v>
      </c>
      <c r="K74">
        <v>8</v>
      </c>
      <c r="L74">
        <f>VLOOKUP($C74,samples!$D$2:$I$689,4, FALSE)</f>
        <v>24</v>
      </c>
      <c r="M74" t="str">
        <f>VLOOKUP(C74,samples!$D$2:$I$689,5, FALSE)</f>
        <v>I</v>
      </c>
      <c r="N74" t="str">
        <f>VLOOKUP($C74,samples!$D$2:$I$689,6, FALSE)</f>
        <v>7,8,9</v>
      </c>
      <c r="O74" s="1">
        <f>VLOOKUP($C74,samples!$D$2:$I$689,3, FALSE)</f>
        <v>43742</v>
      </c>
      <c r="P74" s="2">
        <f t="shared" si="6"/>
        <v>296</v>
      </c>
      <c r="Q74" s="1" t="str">
        <f>VLOOKUP($C74,samples!$D$2:$R$689,7, FALSE)</f>
        <v>I7,8,9</v>
      </c>
    </row>
    <row r="75" spans="1:17" x14ac:dyDescent="0.2">
      <c r="A75">
        <v>1038</v>
      </c>
      <c r="B75" t="s">
        <v>2</v>
      </c>
      <c r="C75" t="s">
        <v>103</v>
      </c>
      <c r="D75" t="str">
        <f>B75</f>
        <v>A</v>
      </c>
      <c r="E75">
        <v>81</v>
      </c>
      <c r="F75" s="1">
        <v>43453</v>
      </c>
      <c r="G75">
        <v>70</v>
      </c>
      <c r="H75" t="s">
        <v>22</v>
      </c>
      <c r="I75" s="2">
        <v>798.88062000000002</v>
      </c>
      <c r="J75" t="s">
        <v>23</v>
      </c>
      <c r="K75">
        <v>5</v>
      </c>
      <c r="L75">
        <f>VLOOKUP($C75,samples!$D$2:$I$689,4, FALSE)</f>
        <v>3</v>
      </c>
      <c r="M75" t="str">
        <f>VLOOKUP(C75,samples!$D$2:$I$689,5, FALSE)</f>
        <v>A</v>
      </c>
      <c r="N75" t="str">
        <f>VLOOKUP($C75,samples!$D$2:$I$689,6, FALSE)</f>
        <v>4,5,6</v>
      </c>
      <c r="O75" s="1">
        <f>VLOOKUP($C75,samples!$D$2:$I$689,3, FALSE)</f>
        <v>43453</v>
      </c>
      <c r="P75" s="2">
        <f t="shared" si="6"/>
        <v>0</v>
      </c>
      <c r="Q75" s="1" t="str">
        <f>VLOOKUP($C75,samples!$D$2:$R$689,7, FALSE)</f>
        <v>A4,5,6</v>
      </c>
    </row>
    <row r="76" spans="1:17" x14ac:dyDescent="0.2">
      <c r="A76">
        <v>1038</v>
      </c>
      <c r="B76" t="s">
        <v>8</v>
      </c>
      <c r="C76" t="s">
        <v>104</v>
      </c>
      <c r="D76" t="str">
        <f>B76</f>
        <v>B1</v>
      </c>
      <c r="E76">
        <v>81</v>
      </c>
      <c r="F76" s="1">
        <v>43453</v>
      </c>
      <c r="G76">
        <v>70</v>
      </c>
      <c r="H76" t="s">
        <v>22</v>
      </c>
      <c r="I76" s="2">
        <v>798.88062000000002</v>
      </c>
      <c r="J76" t="s">
        <v>23</v>
      </c>
      <c r="K76">
        <v>5</v>
      </c>
      <c r="L76">
        <f>VLOOKUP($C76,samples!$D$2:$I$689,4, FALSE)</f>
        <v>8</v>
      </c>
      <c r="M76" t="str">
        <f>VLOOKUP(C76,samples!$D$2:$I$689,5, FALSE)</f>
        <v>D</v>
      </c>
      <c r="N76" t="str">
        <f>VLOOKUP($C76,samples!$D$2:$I$689,6, FALSE)</f>
        <v>7,8,9</v>
      </c>
      <c r="O76" s="1">
        <f>VLOOKUP($C76,samples!$D$2:$I$689,3, FALSE)</f>
        <v>43472</v>
      </c>
      <c r="P76" s="2">
        <f t="shared" si="6"/>
        <v>19</v>
      </c>
      <c r="Q76" s="1" t="str">
        <f>VLOOKUP($C76,samples!$D$2:$R$689,7, FALSE)</f>
        <v>D7,8,9</v>
      </c>
    </row>
    <row r="77" spans="1:17" x14ac:dyDescent="0.2">
      <c r="A77">
        <v>1038</v>
      </c>
      <c r="B77" t="s">
        <v>9</v>
      </c>
      <c r="C77" s="6" t="s">
        <v>105</v>
      </c>
      <c r="D77" s="6" t="str">
        <f>B77</f>
        <v>E1</v>
      </c>
      <c r="E77">
        <v>81</v>
      </c>
      <c r="F77" s="1">
        <v>43453</v>
      </c>
      <c r="G77">
        <v>70</v>
      </c>
      <c r="H77" t="s">
        <v>22</v>
      </c>
      <c r="I77" s="2">
        <v>798.88062000000002</v>
      </c>
      <c r="J77" t="s">
        <v>23</v>
      </c>
      <c r="K77">
        <v>5</v>
      </c>
      <c r="L77">
        <f>VLOOKUP($C77,samples!$D$2:$I$689,4, FALSE)</f>
        <v>12</v>
      </c>
      <c r="M77" t="str">
        <f>VLOOKUP(C77,samples!$D$2:$I$689,5, FALSE)</f>
        <v>C</v>
      </c>
      <c r="N77" t="str">
        <f>VLOOKUP($C77,samples!$D$2:$I$689,6, FALSE)</f>
        <v>1,2,3</v>
      </c>
      <c r="O77" s="1">
        <f>VLOOKUP($C77,samples!$D$2:$I$689,3, FALSE)</f>
        <v>43494</v>
      </c>
      <c r="P77" s="2">
        <f t="shared" si="6"/>
        <v>41</v>
      </c>
      <c r="Q77" s="1" t="str">
        <f>VLOOKUP($C77,samples!$D$2:$R$689,7, FALSE)</f>
        <v>C1,2,3</v>
      </c>
    </row>
    <row r="78" spans="1:17" x14ac:dyDescent="0.2">
      <c r="A78">
        <v>1038</v>
      </c>
      <c r="B78" t="s">
        <v>10</v>
      </c>
      <c r="C78" t="s">
        <v>106</v>
      </c>
      <c r="D78" t="str">
        <f>B78</f>
        <v>E2</v>
      </c>
      <c r="E78">
        <v>81</v>
      </c>
      <c r="F78" s="1">
        <v>43453</v>
      </c>
      <c r="G78">
        <v>70</v>
      </c>
      <c r="H78" t="s">
        <v>22</v>
      </c>
      <c r="I78" s="2">
        <v>798.88062000000002</v>
      </c>
      <c r="J78" t="s">
        <v>23</v>
      </c>
      <c r="K78">
        <v>5</v>
      </c>
      <c r="L78" t="e">
        <f>VLOOKUP($C78,samples!$D$2:$I$689,4, FALSE)</f>
        <v>#N/A</v>
      </c>
      <c r="M78" t="e">
        <f>VLOOKUP(C78,samples!$D$2:$I$689,5, FALSE)</f>
        <v>#N/A</v>
      </c>
      <c r="N78" t="e">
        <f>VLOOKUP($C78,samples!$D$2:$I$689,6, FALSE)</f>
        <v>#N/A</v>
      </c>
      <c r="O78" s="1" t="e">
        <f>VLOOKUP($C78,samples!$D$2:$I$689,3, FALSE)</f>
        <v>#N/A</v>
      </c>
      <c r="P78" s="2" t="e">
        <f t="shared" si="6"/>
        <v>#N/A</v>
      </c>
      <c r="Q78" s="1" t="e">
        <f>VLOOKUP($C78,samples!$D$2:$R$689,7, FALSE)</f>
        <v>#N/A</v>
      </c>
    </row>
    <row r="79" spans="1:17" x14ac:dyDescent="0.2">
      <c r="A79">
        <v>1038</v>
      </c>
      <c r="B79" t="s">
        <v>11</v>
      </c>
      <c r="C79" s="3" t="s">
        <v>107</v>
      </c>
      <c r="D79" s="3" t="s">
        <v>233</v>
      </c>
      <c r="E79">
        <v>81</v>
      </c>
      <c r="F79" s="1">
        <v>43453</v>
      </c>
      <c r="G79">
        <v>70</v>
      </c>
      <c r="H79" t="s">
        <v>22</v>
      </c>
      <c r="I79" s="2">
        <v>798.88062000000002</v>
      </c>
      <c r="J79" t="s">
        <v>23</v>
      </c>
      <c r="K79">
        <v>5</v>
      </c>
      <c r="L79">
        <f>VLOOKUP($C79,samples!$D$2:$I$689,4, FALSE)</f>
        <v>18</v>
      </c>
      <c r="M79" t="str">
        <f>VLOOKUP(C79,samples!$D$2:$I$689,5, FALSE)</f>
        <v>G</v>
      </c>
      <c r="N79" t="str">
        <f>VLOOKUP($C79,samples!$D$2:$I$689,6, FALSE)</f>
        <v>7,8,9</v>
      </c>
      <c r="O79" s="1">
        <f>VLOOKUP($C79,samples!$D$2:$I$689,3, FALSE)</f>
        <v>43578</v>
      </c>
      <c r="P79" s="2">
        <f t="shared" si="6"/>
        <v>125</v>
      </c>
      <c r="Q79" s="1" t="str">
        <f>VLOOKUP($C79,samples!$D$2:$R$689,7, FALSE)</f>
        <v>G7,8,9</v>
      </c>
    </row>
    <row r="80" spans="1:17" x14ac:dyDescent="0.2">
      <c r="A80">
        <v>1042</v>
      </c>
      <c r="B80" t="s">
        <v>2</v>
      </c>
      <c r="C80" t="s">
        <v>108</v>
      </c>
      <c r="D80" t="str">
        <f>B80</f>
        <v>A</v>
      </c>
      <c r="E80">
        <v>82</v>
      </c>
      <c r="F80" s="1">
        <v>43474</v>
      </c>
      <c r="G80">
        <v>2.2000000000000002</v>
      </c>
      <c r="H80" t="s">
        <v>6</v>
      </c>
      <c r="I80" s="2">
        <v>777.88062000000002</v>
      </c>
      <c r="J80" t="s">
        <v>25</v>
      </c>
      <c r="K80">
        <v>4</v>
      </c>
      <c r="L80">
        <f>VLOOKUP($C80,samples!$D$2:$I$689,4, FALSE)</f>
        <v>3</v>
      </c>
      <c r="M80" t="str">
        <f>VLOOKUP(C80,samples!$D$2:$I$689,5, FALSE)</f>
        <v>A</v>
      </c>
      <c r="N80" t="str">
        <f>VLOOKUP($C80,samples!$D$2:$I$689,6, FALSE)</f>
        <v>7,8,9</v>
      </c>
      <c r="O80" s="1">
        <f>VLOOKUP($C80,samples!$D$2:$I$689,3, FALSE)</f>
        <v>43474</v>
      </c>
      <c r="P80" s="2">
        <f t="shared" si="6"/>
        <v>0</v>
      </c>
      <c r="Q80" s="1" t="str">
        <f>VLOOKUP($C80,samples!$D$2:$R$689,7, FALSE)</f>
        <v>A7,8,9</v>
      </c>
    </row>
    <row r="81" spans="1:17" x14ac:dyDescent="0.2">
      <c r="A81">
        <v>1042</v>
      </c>
      <c r="B81" t="s">
        <v>8</v>
      </c>
      <c r="C81" t="s">
        <v>109</v>
      </c>
      <c r="D81" t="str">
        <f>B81</f>
        <v>B1</v>
      </c>
      <c r="E81">
        <v>82</v>
      </c>
      <c r="F81" s="1">
        <v>43474</v>
      </c>
      <c r="G81">
        <v>2.2000000000000002</v>
      </c>
      <c r="H81" t="s">
        <v>6</v>
      </c>
      <c r="I81" s="2">
        <v>777.88062000000002</v>
      </c>
      <c r="J81" t="s">
        <v>25</v>
      </c>
      <c r="K81">
        <v>4</v>
      </c>
      <c r="L81">
        <f>VLOOKUP($C81,samples!$D$2:$I$689,4, FALSE)</f>
        <v>8</v>
      </c>
      <c r="M81" t="str">
        <f>VLOOKUP(C81,samples!$D$2:$I$689,5, FALSE)</f>
        <v>C</v>
      </c>
      <c r="N81" t="str">
        <f>VLOOKUP($C81,samples!$D$2:$I$689,6, FALSE)</f>
        <v>1,2,3</v>
      </c>
      <c r="O81" s="1">
        <f>VLOOKUP($C81,samples!$D$2:$I$689,3, FALSE)</f>
        <v>43502</v>
      </c>
      <c r="P81" s="2">
        <f t="shared" si="6"/>
        <v>28</v>
      </c>
      <c r="Q81" s="1" t="str">
        <f>VLOOKUP($C81,samples!$D$2:$R$689,7, FALSE)</f>
        <v>C1,2,3</v>
      </c>
    </row>
    <row r="82" spans="1:17" x14ac:dyDescent="0.2">
      <c r="A82">
        <v>1042</v>
      </c>
      <c r="B82" t="s">
        <v>9</v>
      </c>
      <c r="C82" s="6" t="s">
        <v>110</v>
      </c>
      <c r="D82" s="6" t="s">
        <v>292</v>
      </c>
      <c r="E82">
        <v>82</v>
      </c>
      <c r="F82" s="1">
        <v>43474</v>
      </c>
      <c r="G82">
        <v>2.2000000000000002</v>
      </c>
      <c r="H82" t="s">
        <v>6</v>
      </c>
      <c r="I82" s="2">
        <v>777.88062000000002</v>
      </c>
      <c r="J82" t="s">
        <v>25</v>
      </c>
      <c r="K82">
        <v>4</v>
      </c>
      <c r="L82">
        <f>VLOOKUP($C82,samples!$D$2:$I$689,4, FALSE)</f>
        <v>12</v>
      </c>
      <c r="M82" t="str">
        <f>VLOOKUP(C82,samples!$D$2:$I$689,5, FALSE)</f>
        <v>C</v>
      </c>
      <c r="N82" t="str">
        <f>VLOOKUP($C82,samples!$D$2:$I$689,6, FALSE)</f>
        <v>4,5,6</v>
      </c>
      <c r="O82" s="1">
        <f>VLOOKUP($C82,samples!$D$2:$I$689,3, FALSE)</f>
        <v>43523</v>
      </c>
      <c r="P82" s="2">
        <f t="shared" si="6"/>
        <v>49</v>
      </c>
      <c r="Q82" s="1" t="str">
        <f>VLOOKUP($C82,samples!$D$2:$R$689,7, FALSE)</f>
        <v>C4,5,6</v>
      </c>
    </row>
    <row r="83" spans="1:17" x14ac:dyDescent="0.2">
      <c r="A83">
        <v>1042</v>
      </c>
      <c r="B83" t="s">
        <v>10</v>
      </c>
      <c r="C83" s="3" t="s">
        <v>111</v>
      </c>
      <c r="D83" s="3" t="s">
        <v>233</v>
      </c>
      <c r="E83">
        <v>82</v>
      </c>
      <c r="F83" s="1">
        <v>43474</v>
      </c>
      <c r="G83">
        <v>2.2000000000000002</v>
      </c>
      <c r="H83" t="s">
        <v>6</v>
      </c>
      <c r="I83" s="2">
        <v>777.88062000000002</v>
      </c>
      <c r="J83" t="s">
        <v>25</v>
      </c>
      <c r="K83">
        <v>4</v>
      </c>
      <c r="L83" t="e">
        <f>VLOOKUP($C83,samples!$D$2:$I$689,4, FALSE)</f>
        <v>#N/A</v>
      </c>
      <c r="M83" t="e">
        <f>VLOOKUP(C83,samples!$D$2:$I$689,5, FALSE)</f>
        <v>#N/A</v>
      </c>
      <c r="N83" t="e">
        <f>VLOOKUP($C83,samples!$D$2:$I$689,6, FALSE)</f>
        <v>#N/A</v>
      </c>
      <c r="O83" s="1" t="e">
        <f>VLOOKUP($C83,samples!$D$2:$I$689,3, FALSE)</f>
        <v>#N/A</v>
      </c>
      <c r="P83" s="2" t="e">
        <f t="shared" si="6"/>
        <v>#N/A</v>
      </c>
      <c r="Q83" s="1" t="e">
        <f>VLOOKUP($C83,samples!$D$2:$R$689,7, FALSE)</f>
        <v>#N/A</v>
      </c>
    </row>
    <row r="84" spans="1:17" x14ac:dyDescent="0.2">
      <c r="A84">
        <v>1052</v>
      </c>
      <c r="B84" t="s">
        <v>2</v>
      </c>
      <c r="C84" s="3" t="s">
        <v>112</v>
      </c>
      <c r="D84" s="3" t="s">
        <v>233</v>
      </c>
      <c r="E84">
        <v>85</v>
      </c>
      <c r="F84" s="1">
        <v>43494</v>
      </c>
      <c r="G84">
        <v>28.7</v>
      </c>
      <c r="H84" t="s">
        <v>22</v>
      </c>
      <c r="I84" s="2">
        <v>757.88062000000002</v>
      </c>
      <c r="J84" t="s">
        <v>24</v>
      </c>
      <c r="K84">
        <v>1</v>
      </c>
      <c r="L84">
        <f>VLOOKUP($C84,samples!$D$2:$I$689,4, FALSE)</f>
        <v>4</v>
      </c>
      <c r="M84" t="str">
        <f>VLOOKUP(C84,samples!$D$2:$I$689,5, FALSE)</f>
        <v>I</v>
      </c>
      <c r="N84" t="str">
        <f>VLOOKUP($C84,samples!$D$2:$I$689,6, FALSE)</f>
        <v>7,8,9</v>
      </c>
      <c r="O84" s="1">
        <f>VLOOKUP($C84,samples!$D$2:$I$689,3, FALSE)</f>
        <v>43494</v>
      </c>
      <c r="P84" s="2">
        <f t="shared" si="6"/>
        <v>0</v>
      </c>
      <c r="Q84" s="1" t="str">
        <f>VLOOKUP($C84,samples!$D$2:$R$689,7, FALSE)</f>
        <v>I7,8,9</v>
      </c>
    </row>
    <row r="85" spans="1:17" x14ac:dyDescent="0.2">
      <c r="A85">
        <v>1057</v>
      </c>
      <c r="B85" t="s">
        <v>2</v>
      </c>
      <c r="C85" t="s">
        <v>113</v>
      </c>
      <c r="D85" t="str">
        <f t="shared" ref="D85:D90" si="8">B85</f>
        <v>A</v>
      </c>
      <c r="E85">
        <v>86</v>
      </c>
      <c r="F85" s="1">
        <v>43501</v>
      </c>
      <c r="G85">
        <v>2.5</v>
      </c>
      <c r="H85" t="s">
        <v>6</v>
      </c>
      <c r="I85" s="2">
        <v>750.88062000000002</v>
      </c>
      <c r="J85" t="s">
        <v>23</v>
      </c>
      <c r="K85">
        <v>7</v>
      </c>
      <c r="L85">
        <f>VLOOKUP($C85,samples!$D$2:$I$689,4, FALSE)</f>
        <v>4</v>
      </c>
      <c r="M85" t="str">
        <f>VLOOKUP(C85,samples!$D$2:$I$689,5, FALSE)</f>
        <v>H</v>
      </c>
      <c r="N85" t="str">
        <f>VLOOKUP($C85,samples!$D$2:$I$689,6, FALSE)</f>
        <v>1,2,3</v>
      </c>
      <c r="O85" s="1">
        <f>VLOOKUP($C85,samples!$D$2:$I$689,3, FALSE)</f>
        <v>43501</v>
      </c>
      <c r="P85" s="2">
        <f t="shared" si="6"/>
        <v>0</v>
      </c>
      <c r="Q85" s="1" t="str">
        <f>VLOOKUP($C85,samples!$D$2:$R$689,7, FALSE)</f>
        <v>H1,2,3</v>
      </c>
    </row>
    <row r="86" spans="1:17" x14ac:dyDescent="0.2">
      <c r="A86">
        <v>1057</v>
      </c>
      <c r="B86" t="s">
        <v>8</v>
      </c>
      <c r="C86" t="s">
        <v>114</v>
      </c>
      <c r="D86" t="str">
        <f t="shared" si="8"/>
        <v>B1</v>
      </c>
      <c r="E86">
        <v>86</v>
      </c>
      <c r="F86" s="1">
        <v>43501</v>
      </c>
      <c r="G86">
        <v>2.5</v>
      </c>
      <c r="H86" t="s">
        <v>6</v>
      </c>
      <c r="I86" s="2">
        <v>750.88062000000002</v>
      </c>
      <c r="J86" t="s">
        <v>23</v>
      </c>
      <c r="K86">
        <v>7</v>
      </c>
      <c r="L86">
        <f>VLOOKUP($C86,samples!$D$2:$I$689,4, FALSE)</f>
        <v>8</v>
      </c>
      <c r="M86" t="str">
        <f>VLOOKUP(C86,samples!$D$2:$I$689,5, FALSE)</f>
        <v>B</v>
      </c>
      <c r="N86" t="str">
        <f>VLOOKUP($C86,samples!$D$2:$I$689,6, FALSE)</f>
        <v>1,2,3</v>
      </c>
      <c r="O86" s="1">
        <f>VLOOKUP($C86,samples!$D$2:$I$689,3, FALSE)</f>
        <v>43507</v>
      </c>
      <c r="P86" s="2">
        <f t="shared" si="6"/>
        <v>6</v>
      </c>
      <c r="Q86" s="1" t="str">
        <f>VLOOKUP($C86,samples!$D$2:$R$689,7, FALSE)</f>
        <v>B1,2,3</v>
      </c>
    </row>
    <row r="87" spans="1:17" x14ac:dyDescent="0.2">
      <c r="A87">
        <v>1057</v>
      </c>
      <c r="B87" t="s">
        <v>9</v>
      </c>
      <c r="C87" t="s">
        <v>115</v>
      </c>
      <c r="D87" t="str">
        <f t="shared" si="8"/>
        <v>E1</v>
      </c>
      <c r="E87">
        <v>86</v>
      </c>
      <c r="F87" s="1">
        <v>43501</v>
      </c>
      <c r="G87">
        <v>2.5</v>
      </c>
      <c r="H87" t="s">
        <v>6</v>
      </c>
      <c r="I87" s="2">
        <v>750.88062000000002</v>
      </c>
      <c r="J87" t="s">
        <v>23</v>
      </c>
      <c r="K87">
        <v>7</v>
      </c>
      <c r="L87">
        <f>VLOOKUP($C87,samples!$D$2:$I$689,4, FALSE)</f>
        <v>12</v>
      </c>
      <c r="M87" t="str">
        <f>VLOOKUP(C87,samples!$D$2:$I$689,5, FALSE)</f>
        <v>B</v>
      </c>
      <c r="N87" t="str">
        <f>VLOOKUP($C87,samples!$D$2:$I$689,6, FALSE)</f>
        <v>4,5,6</v>
      </c>
      <c r="O87" s="1">
        <f>VLOOKUP($C87,samples!$D$2:$I$689,3, FALSE)</f>
        <v>43528</v>
      </c>
      <c r="P87" s="2">
        <f t="shared" si="6"/>
        <v>27</v>
      </c>
      <c r="Q87" s="1" t="str">
        <f>VLOOKUP($C87,samples!$D$2:$R$689,7, FALSE)</f>
        <v>B4,5,6</v>
      </c>
    </row>
    <row r="88" spans="1:17" x14ac:dyDescent="0.2">
      <c r="A88">
        <v>1057</v>
      </c>
      <c r="B88" t="s">
        <v>10</v>
      </c>
      <c r="C88" t="s">
        <v>116</v>
      </c>
      <c r="D88" t="str">
        <f t="shared" si="8"/>
        <v>E2</v>
      </c>
      <c r="E88">
        <v>86</v>
      </c>
      <c r="F88" s="1">
        <v>43501</v>
      </c>
      <c r="G88">
        <v>2.5</v>
      </c>
      <c r="H88" t="s">
        <v>6</v>
      </c>
      <c r="I88" s="2">
        <v>750.88062000000002</v>
      </c>
      <c r="J88" t="s">
        <v>23</v>
      </c>
      <c r="K88">
        <v>7</v>
      </c>
      <c r="L88">
        <f>VLOOKUP($C88,samples!$D$2:$I$689,4, FALSE)</f>
        <v>16</v>
      </c>
      <c r="M88" t="str">
        <f>VLOOKUP(C88,samples!$D$2:$I$689,5, FALSE)</f>
        <v>I</v>
      </c>
      <c r="N88" t="str">
        <f>VLOOKUP($C88,samples!$D$2:$I$689,6, FALSE)</f>
        <v>1,2,3</v>
      </c>
      <c r="O88" s="1">
        <f>VLOOKUP($C88,samples!$D$2:$I$689,3, FALSE)</f>
        <v>43556</v>
      </c>
      <c r="P88" s="2">
        <f t="shared" si="6"/>
        <v>55</v>
      </c>
      <c r="Q88" s="1" t="str">
        <f>VLOOKUP($C88,samples!$D$2:$R$689,7, FALSE)</f>
        <v>I1,2,3</v>
      </c>
    </row>
    <row r="89" spans="1:17" x14ac:dyDescent="0.2">
      <c r="A89">
        <v>1057</v>
      </c>
      <c r="B89" t="s">
        <v>11</v>
      </c>
      <c r="C89" t="s">
        <v>117</v>
      </c>
      <c r="D89" t="str">
        <f t="shared" si="8"/>
        <v>E3</v>
      </c>
      <c r="E89">
        <v>86</v>
      </c>
      <c r="F89" s="1">
        <v>43501</v>
      </c>
      <c r="G89">
        <v>2.5</v>
      </c>
      <c r="H89" t="s">
        <v>6</v>
      </c>
      <c r="I89" s="2">
        <v>750.88062000000002</v>
      </c>
      <c r="J89" t="s">
        <v>23</v>
      </c>
      <c r="K89">
        <v>7</v>
      </c>
      <c r="L89">
        <f>VLOOKUP($C89,samples!$D$2:$I$689,4, FALSE)</f>
        <v>18</v>
      </c>
      <c r="M89" t="str">
        <f>VLOOKUP(C89,samples!$D$2:$I$689,5, FALSE)</f>
        <v>F</v>
      </c>
      <c r="N89" t="str">
        <f>VLOOKUP($C89,samples!$D$2:$I$689,6, FALSE)</f>
        <v>7,8,9</v>
      </c>
      <c r="O89" s="1">
        <f>VLOOKUP($C89,samples!$D$2:$I$689,3, FALSE)</f>
        <v>43620</v>
      </c>
      <c r="P89" s="2">
        <f t="shared" si="6"/>
        <v>119</v>
      </c>
      <c r="Q89" s="1" t="str">
        <f>VLOOKUP($C89,samples!$D$2:$R$689,7, FALSE)</f>
        <v>F7,8,9</v>
      </c>
    </row>
    <row r="90" spans="1:17" x14ac:dyDescent="0.2">
      <c r="A90">
        <v>1057</v>
      </c>
      <c r="B90" t="s">
        <v>12</v>
      </c>
      <c r="C90" t="s">
        <v>118</v>
      </c>
      <c r="D90" t="str">
        <f t="shared" si="8"/>
        <v>E4</v>
      </c>
      <c r="E90">
        <v>86</v>
      </c>
      <c r="F90" s="1">
        <v>43501</v>
      </c>
      <c r="G90">
        <v>2.5</v>
      </c>
      <c r="H90" t="s">
        <v>6</v>
      </c>
      <c r="I90" s="2">
        <v>750.88062000000002</v>
      </c>
      <c r="J90" t="s">
        <v>23</v>
      </c>
      <c r="K90">
        <v>7</v>
      </c>
      <c r="L90">
        <f>VLOOKUP($C90,samples!$D$2:$I$689,4, FALSE)</f>
        <v>20</v>
      </c>
      <c r="M90" t="str">
        <f>VLOOKUP(C90,samples!$D$2:$I$689,5, FALSE)</f>
        <v>F</v>
      </c>
      <c r="N90" t="str">
        <f>VLOOKUP($C90,samples!$D$2:$I$689,6, FALSE)</f>
        <v>7,8,9</v>
      </c>
      <c r="O90" s="1">
        <f>VLOOKUP($C90,samples!$D$2:$I$689,3, FALSE)</f>
        <v>43675</v>
      </c>
      <c r="P90" s="2">
        <f t="shared" si="6"/>
        <v>174</v>
      </c>
      <c r="Q90" s="1" t="str">
        <f>VLOOKUP($C90,samples!$D$2:$R$689,7, FALSE)</f>
        <v>F7,8,9</v>
      </c>
    </row>
    <row r="91" spans="1:17" x14ac:dyDescent="0.2">
      <c r="A91">
        <v>1057</v>
      </c>
      <c r="B91" t="s">
        <v>13</v>
      </c>
      <c r="C91" s="3" t="s">
        <v>119</v>
      </c>
      <c r="D91" s="3" t="s">
        <v>233</v>
      </c>
      <c r="E91">
        <v>86</v>
      </c>
      <c r="F91" s="1">
        <v>43501</v>
      </c>
      <c r="G91">
        <v>2.5</v>
      </c>
      <c r="H91" t="s">
        <v>6</v>
      </c>
      <c r="I91" s="2">
        <v>750.88062000000002</v>
      </c>
      <c r="J91" t="s">
        <v>23</v>
      </c>
      <c r="K91">
        <v>7</v>
      </c>
      <c r="L91">
        <f>VLOOKUP($C91,samples!$D$2:$I$689,4, FALSE)</f>
        <v>24</v>
      </c>
      <c r="M91" t="str">
        <f>VLOOKUP(C91,samples!$D$2:$I$689,5, FALSE)</f>
        <v>B</v>
      </c>
      <c r="N91" t="str">
        <f>VLOOKUP($C91,samples!$D$2:$I$689,6, FALSE)</f>
        <v>1,2,3</v>
      </c>
      <c r="O91" s="1">
        <f>VLOOKUP($C91,samples!$D$2:$I$689,3, FALSE)</f>
        <v>43752</v>
      </c>
      <c r="P91" s="2">
        <f t="shared" si="6"/>
        <v>251</v>
      </c>
      <c r="Q91" s="1" t="str">
        <f>VLOOKUP($C91,samples!$D$2:$R$689,7, FALSE)</f>
        <v>B1,2,3</v>
      </c>
    </row>
    <row r="92" spans="1:17" x14ac:dyDescent="0.2">
      <c r="A92">
        <v>1058</v>
      </c>
      <c r="B92" t="s">
        <v>2</v>
      </c>
      <c r="C92" t="s">
        <v>120</v>
      </c>
      <c r="D92" t="str">
        <f>B92</f>
        <v>A</v>
      </c>
      <c r="E92">
        <v>87</v>
      </c>
      <c r="F92" s="1">
        <v>43502</v>
      </c>
      <c r="G92">
        <v>2.1</v>
      </c>
      <c r="H92" t="s">
        <v>6</v>
      </c>
      <c r="I92" s="2">
        <v>749.88062000000002</v>
      </c>
      <c r="J92" t="s">
        <v>25</v>
      </c>
      <c r="K92">
        <v>3</v>
      </c>
      <c r="L92">
        <f>VLOOKUP($C92,samples!$D$2:$I$689,4, FALSE)</f>
        <v>4</v>
      </c>
      <c r="M92" t="str">
        <f>VLOOKUP(C92,samples!$D$2:$I$689,5, FALSE)</f>
        <v>H</v>
      </c>
      <c r="N92" t="str">
        <f>VLOOKUP($C92,samples!$D$2:$I$689,6, FALSE)</f>
        <v>4,5,6</v>
      </c>
      <c r="O92" s="1">
        <f>VLOOKUP($C92,samples!$D$2:$I$689,3, FALSE)</f>
        <v>43502</v>
      </c>
      <c r="P92" s="2">
        <f t="shared" si="6"/>
        <v>0</v>
      </c>
      <c r="Q92" s="1" t="str">
        <f>VLOOKUP($C92,samples!$D$2:$R$689,7, FALSE)</f>
        <v>H4,5,6</v>
      </c>
    </row>
    <row r="93" spans="1:17" x14ac:dyDescent="0.2">
      <c r="A93">
        <v>1058</v>
      </c>
      <c r="B93" t="s">
        <v>8</v>
      </c>
      <c r="C93" t="s">
        <v>121</v>
      </c>
      <c r="D93" t="str">
        <f>B93</f>
        <v>B1</v>
      </c>
      <c r="E93">
        <v>87</v>
      </c>
      <c r="F93" s="1">
        <v>43502</v>
      </c>
      <c r="G93">
        <v>2.1</v>
      </c>
      <c r="H93" t="s">
        <v>6</v>
      </c>
      <c r="I93" s="2">
        <v>749.88062000000002</v>
      </c>
      <c r="J93" t="s">
        <v>25</v>
      </c>
      <c r="K93">
        <v>3</v>
      </c>
      <c r="L93">
        <f>VLOOKUP($C93,samples!$D$2:$I$689,4, FALSE)</f>
        <v>8</v>
      </c>
      <c r="M93" t="str">
        <f>VLOOKUP(C93,samples!$D$2:$I$689,5, FALSE)</f>
        <v>B</v>
      </c>
      <c r="N93" t="str">
        <f>VLOOKUP($C93,samples!$D$2:$I$689,6, FALSE)</f>
        <v>4,5,6</v>
      </c>
      <c r="O93" s="1">
        <f>VLOOKUP($C93,samples!$D$2:$I$689,3, FALSE)</f>
        <v>43535</v>
      </c>
      <c r="P93" s="2">
        <f t="shared" si="6"/>
        <v>33</v>
      </c>
      <c r="Q93" s="1" t="str">
        <f>VLOOKUP($C93,samples!$D$2:$R$689,7, FALSE)</f>
        <v>B4,5,6</v>
      </c>
    </row>
    <row r="94" spans="1:17" x14ac:dyDescent="0.2">
      <c r="A94">
        <v>1058</v>
      </c>
      <c r="B94" t="s">
        <v>9</v>
      </c>
      <c r="C94" s="3" t="s">
        <v>122</v>
      </c>
      <c r="D94" s="3" t="s">
        <v>233</v>
      </c>
      <c r="E94">
        <v>87</v>
      </c>
      <c r="F94" s="1">
        <v>43502</v>
      </c>
      <c r="G94">
        <v>2.1</v>
      </c>
      <c r="H94" t="s">
        <v>6</v>
      </c>
      <c r="I94" s="2">
        <v>749.88062000000002</v>
      </c>
      <c r="J94" t="s">
        <v>25</v>
      </c>
      <c r="K94">
        <v>3</v>
      </c>
      <c r="L94">
        <f>VLOOKUP($C94,samples!$D$2:$I$689,4, FALSE)</f>
        <v>12</v>
      </c>
      <c r="M94" t="str">
        <f>VLOOKUP(C94,samples!$D$2:$I$689,5, FALSE)</f>
        <v>B</v>
      </c>
      <c r="N94" t="str">
        <f>VLOOKUP($C94,samples!$D$2:$I$689,6, FALSE)</f>
        <v>7,8,9</v>
      </c>
      <c r="O94" s="1">
        <f>VLOOKUP($C94,samples!$D$2:$I$689,3, FALSE)</f>
        <v>43565</v>
      </c>
      <c r="P94" s="2">
        <f t="shared" si="6"/>
        <v>63</v>
      </c>
      <c r="Q94" s="1" t="str">
        <f>VLOOKUP($C94,samples!$D$2:$R$689,7, FALSE)</f>
        <v>B7,8,9</v>
      </c>
    </row>
    <row r="95" spans="1:17" x14ac:dyDescent="0.2">
      <c r="A95">
        <v>1102</v>
      </c>
      <c r="B95" t="s">
        <v>2</v>
      </c>
      <c r="C95" t="s">
        <v>123</v>
      </c>
      <c r="D95" t="str">
        <f>B95</f>
        <v>A</v>
      </c>
      <c r="E95">
        <v>92</v>
      </c>
      <c r="F95" s="1">
        <v>43605</v>
      </c>
      <c r="G95">
        <v>0.2</v>
      </c>
      <c r="H95" t="s">
        <v>6</v>
      </c>
      <c r="I95" s="2">
        <v>646.88062000000002</v>
      </c>
      <c r="J95" t="s">
        <v>23</v>
      </c>
      <c r="K95">
        <v>5</v>
      </c>
      <c r="L95">
        <f>VLOOKUP($C95,samples!$D$2:$I$689,4, FALSE)</f>
        <v>4</v>
      </c>
      <c r="M95" t="str">
        <f>VLOOKUP(C95,samples!$D$2:$I$689,5, FALSE)</f>
        <v>F</v>
      </c>
      <c r="N95" t="str">
        <f>VLOOKUP($C95,samples!$D$2:$I$689,6, FALSE)</f>
        <v>1,2,3</v>
      </c>
      <c r="O95" s="1">
        <f>VLOOKUP($C95,samples!$D$2:$I$689,3, FALSE)</f>
        <v>43605</v>
      </c>
      <c r="P95" s="2">
        <f t="shared" si="6"/>
        <v>0</v>
      </c>
      <c r="Q95" s="1" t="str">
        <f>VLOOKUP($C95,samples!$D$2:$R$689,7, FALSE)</f>
        <v>F1,2,3</v>
      </c>
    </row>
    <row r="96" spans="1:17" x14ac:dyDescent="0.2">
      <c r="A96">
        <v>1102</v>
      </c>
      <c r="B96" t="s">
        <v>8</v>
      </c>
      <c r="C96" t="s">
        <v>124</v>
      </c>
      <c r="D96" t="str">
        <f>B96</f>
        <v>B1</v>
      </c>
      <c r="E96">
        <v>92</v>
      </c>
      <c r="F96" s="1">
        <v>43605</v>
      </c>
      <c r="G96">
        <v>0.2</v>
      </c>
      <c r="H96" t="s">
        <v>6</v>
      </c>
      <c r="I96" s="2">
        <v>646.88062000000002</v>
      </c>
      <c r="J96" t="s">
        <v>23</v>
      </c>
      <c r="K96">
        <v>5</v>
      </c>
      <c r="L96">
        <f>VLOOKUP($C96,samples!$D$2:$I$689,4, FALSE)</f>
        <v>9</v>
      </c>
      <c r="M96" t="str">
        <f>VLOOKUP(C96,samples!$D$2:$I$689,5, FALSE)</f>
        <v>I</v>
      </c>
      <c r="N96" t="str">
        <f>VLOOKUP($C96,samples!$D$2:$I$689,6, FALSE)</f>
        <v>1,2,3</v>
      </c>
      <c r="O96" s="1">
        <f>VLOOKUP($C96,samples!$D$2:$I$689,3, FALSE)</f>
        <v>43633</v>
      </c>
      <c r="P96" s="2">
        <f t="shared" si="6"/>
        <v>28</v>
      </c>
      <c r="Q96" s="1" t="str">
        <f>VLOOKUP($C96,samples!$D$2:$R$689,7, FALSE)</f>
        <v>I1,2,3</v>
      </c>
    </row>
    <row r="97" spans="1:17" x14ac:dyDescent="0.2">
      <c r="A97">
        <v>1102</v>
      </c>
      <c r="B97" t="s">
        <v>9</v>
      </c>
      <c r="C97" t="s">
        <v>125</v>
      </c>
      <c r="D97" t="str">
        <f>B97</f>
        <v>E1</v>
      </c>
      <c r="E97">
        <v>92</v>
      </c>
      <c r="F97" s="1">
        <v>43605</v>
      </c>
      <c r="G97">
        <v>0.2</v>
      </c>
      <c r="H97" t="s">
        <v>6</v>
      </c>
      <c r="I97" s="2">
        <v>646.88062000000002</v>
      </c>
      <c r="J97" t="s">
        <v>23</v>
      </c>
      <c r="K97">
        <v>5</v>
      </c>
      <c r="L97">
        <f>VLOOKUP($C97,samples!$D$2:$I$689,4, FALSE)</f>
        <v>13</v>
      </c>
      <c r="M97" t="str">
        <f>VLOOKUP(C97,samples!$D$2:$I$689,5, FALSE)</f>
        <v>I</v>
      </c>
      <c r="N97" t="str">
        <f>VLOOKUP($C97,samples!$D$2:$I$689,6, FALSE)</f>
        <v>1,2,3</v>
      </c>
      <c r="O97" s="1">
        <f>VLOOKUP($C97,samples!$D$2:$I$689,3, FALSE)</f>
        <v>43661</v>
      </c>
      <c r="P97" s="2">
        <f t="shared" si="6"/>
        <v>56</v>
      </c>
      <c r="Q97" s="1" t="str">
        <f>VLOOKUP($C97,samples!$D$2:$R$689,7, FALSE)</f>
        <v>I1,2,3</v>
      </c>
    </row>
    <row r="98" spans="1:17" x14ac:dyDescent="0.2">
      <c r="A98">
        <v>1102</v>
      </c>
      <c r="B98" t="s">
        <v>10</v>
      </c>
      <c r="C98" t="s">
        <v>126</v>
      </c>
      <c r="D98" t="str">
        <f>B98</f>
        <v>E2</v>
      </c>
      <c r="E98">
        <v>92</v>
      </c>
      <c r="F98" s="1">
        <v>43605</v>
      </c>
      <c r="G98">
        <v>0.2</v>
      </c>
      <c r="H98" t="s">
        <v>6</v>
      </c>
      <c r="I98" s="2">
        <v>646.88062000000002</v>
      </c>
      <c r="J98" t="s">
        <v>23</v>
      </c>
      <c r="K98">
        <v>5</v>
      </c>
      <c r="L98">
        <f>VLOOKUP($C98,samples!$D$2:$I$689,4, FALSE)</f>
        <v>16</v>
      </c>
      <c r="M98" t="str">
        <f>VLOOKUP(C98,samples!$D$2:$I$689,5, FALSE)</f>
        <v>H</v>
      </c>
      <c r="N98" t="str">
        <f>VLOOKUP($C98,samples!$D$2:$I$689,6, FALSE)</f>
        <v>4,5,6</v>
      </c>
      <c r="O98" s="1">
        <f>VLOOKUP($C98,samples!$D$2:$I$689,3, FALSE)</f>
        <v>43717</v>
      </c>
      <c r="P98" s="2">
        <f t="shared" si="6"/>
        <v>112</v>
      </c>
      <c r="Q98" s="1" t="str">
        <f>VLOOKUP($C98,samples!$D$2:$R$689,7, FALSE)</f>
        <v>H4,5,6</v>
      </c>
    </row>
    <row r="99" spans="1:17" x14ac:dyDescent="0.2">
      <c r="A99">
        <v>1102</v>
      </c>
      <c r="B99" t="s">
        <v>11</v>
      </c>
      <c r="C99" s="3" t="s">
        <v>127</v>
      </c>
      <c r="D99" s="3" t="s">
        <v>233</v>
      </c>
      <c r="E99">
        <v>92</v>
      </c>
      <c r="F99" s="1">
        <v>43605</v>
      </c>
      <c r="G99">
        <v>0.2</v>
      </c>
      <c r="H99" t="s">
        <v>6</v>
      </c>
      <c r="I99" s="2">
        <v>646.88062000000002</v>
      </c>
      <c r="J99" t="s">
        <v>23</v>
      </c>
      <c r="K99">
        <v>5</v>
      </c>
      <c r="L99">
        <f>VLOOKUP($C99,samples!$D$2:$I$689,4, FALSE)</f>
        <v>18</v>
      </c>
      <c r="M99" t="str">
        <f>VLOOKUP(C99,samples!$D$2:$I$689,5, FALSE)</f>
        <v>E</v>
      </c>
      <c r="N99" t="str">
        <f>VLOOKUP($C99,samples!$D$2:$I$689,6, FALSE)</f>
        <v>7,8,9</v>
      </c>
      <c r="O99" s="1">
        <f>VLOOKUP($C99,samples!$D$2:$I$689,3, FALSE)</f>
        <v>43780</v>
      </c>
      <c r="P99" s="2">
        <f t="shared" si="6"/>
        <v>175</v>
      </c>
      <c r="Q99" s="1" t="str">
        <f>VLOOKUP($C99,samples!$D$2:$R$689,7, FALSE)</f>
        <v>E7,8,9</v>
      </c>
    </row>
    <row r="100" spans="1:17" x14ac:dyDescent="0.2">
      <c r="A100">
        <v>1107</v>
      </c>
      <c r="B100" t="s">
        <v>2</v>
      </c>
      <c r="C100" t="s">
        <v>128</v>
      </c>
      <c r="D100" t="str">
        <f t="shared" ref="D100:D105" si="9">B100</f>
        <v>A</v>
      </c>
      <c r="E100">
        <v>95</v>
      </c>
      <c r="F100" s="1">
        <v>43616</v>
      </c>
      <c r="G100">
        <v>46.9</v>
      </c>
      <c r="H100" t="s">
        <v>22</v>
      </c>
      <c r="I100" s="2">
        <v>635.88062000000002</v>
      </c>
      <c r="J100" t="s">
        <v>23</v>
      </c>
      <c r="K100">
        <v>7</v>
      </c>
      <c r="L100">
        <f>VLOOKUP($C100,samples!$D$2:$I$689,4, FALSE)</f>
        <v>4</v>
      </c>
      <c r="M100" t="str">
        <f>VLOOKUP(C100,samples!$D$2:$I$689,5, FALSE)</f>
        <v>F</v>
      </c>
      <c r="N100" t="str">
        <f>VLOOKUP($C100,samples!$D$2:$I$689,6, FALSE)</f>
        <v>4,5,6</v>
      </c>
      <c r="O100" s="1">
        <f>VLOOKUP($C100,samples!$D$2:$I$689,3, FALSE)</f>
        <v>43616</v>
      </c>
      <c r="P100" s="2">
        <f t="shared" si="6"/>
        <v>0</v>
      </c>
      <c r="Q100" s="1" t="str">
        <f>VLOOKUP($C100,samples!$D$2:$R$689,7, FALSE)</f>
        <v>F4,5,6</v>
      </c>
    </row>
    <row r="101" spans="1:17" x14ac:dyDescent="0.2">
      <c r="A101">
        <v>1107</v>
      </c>
      <c r="B101" t="s">
        <v>8</v>
      </c>
      <c r="C101" t="s">
        <v>129</v>
      </c>
      <c r="D101" t="str">
        <f t="shared" si="9"/>
        <v>B1</v>
      </c>
      <c r="E101">
        <v>95</v>
      </c>
      <c r="F101" s="1">
        <v>43616</v>
      </c>
      <c r="G101">
        <v>46.9</v>
      </c>
      <c r="H101" t="s">
        <v>22</v>
      </c>
      <c r="I101" s="2">
        <v>635.88062000000002</v>
      </c>
      <c r="J101" t="s">
        <v>23</v>
      </c>
      <c r="K101">
        <v>7</v>
      </c>
      <c r="L101">
        <f>VLOOKUP($C101,samples!$D$2:$I$689,4, FALSE)</f>
        <v>9</v>
      </c>
      <c r="M101" t="str">
        <f>VLOOKUP(C101,samples!$D$2:$I$689,5, FALSE)</f>
        <v>I</v>
      </c>
      <c r="N101" t="str">
        <f>VLOOKUP($C101,samples!$D$2:$I$689,6, FALSE)</f>
        <v>4,5,6</v>
      </c>
      <c r="O101" s="1">
        <f>VLOOKUP($C101,samples!$D$2:$I$689,3, FALSE)</f>
        <v>43655</v>
      </c>
      <c r="P101" s="2">
        <f t="shared" si="6"/>
        <v>39</v>
      </c>
      <c r="Q101" s="1" t="str">
        <f>VLOOKUP($C101,samples!$D$2:$R$689,7, FALSE)</f>
        <v>I4,5,6</v>
      </c>
    </row>
    <row r="102" spans="1:17" x14ac:dyDescent="0.2">
      <c r="A102">
        <v>1107</v>
      </c>
      <c r="B102" t="s">
        <v>9</v>
      </c>
      <c r="C102" t="s">
        <v>130</v>
      </c>
      <c r="D102" t="str">
        <f t="shared" si="9"/>
        <v>E1</v>
      </c>
      <c r="E102">
        <v>95</v>
      </c>
      <c r="F102" s="1">
        <v>43616</v>
      </c>
      <c r="G102">
        <v>46.9</v>
      </c>
      <c r="H102" t="s">
        <v>22</v>
      </c>
      <c r="I102" s="2">
        <v>635.88062000000002</v>
      </c>
      <c r="J102" t="s">
        <v>23</v>
      </c>
      <c r="K102">
        <v>7</v>
      </c>
      <c r="L102">
        <f>VLOOKUP($C102,samples!$D$2:$I$689,4, FALSE)</f>
        <v>13</v>
      </c>
      <c r="M102" t="str">
        <f>VLOOKUP(C102,samples!$D$2:$I$689,5, FALSE)</f>
        <v>I</v>
      </c>
      <c r="N102" t="str">
        <f>VLOOKUP($C102,samples!$D$2:$I$689,6, FALSE)</f>
        <v>4,5,6</v>
      </c>
      <c r="O102" s="1">
        <f>VLOOKUP($C102,samples!$D$2:$I$689,3, FALSE)</f>
        <v>43682</v>
      </c>
      <c r="P102" s="2">
        <f t="shared" si="6"/>
        <v>66</v>
      </c>
      <c r="Q102" s="1" t="str">
        <f>VLOOKUP($C102,samples!$D$2:$R$689,7, FALSE)</f>
        <v>I4,5,6</v>
      </c>
    </row>
    <row r="103" spans="1:17" x14ac:dyDescent="0.2">
      <c r="A103">
        <v>1107</v>
      </c>
      <c r="B103" t="s">
        <v>10</v>
      </c>
      <c r="C103" t="s">
        <v>131</v>
      </c>
      <c r="D103" t="str">
        <f t="shared" si="9"/>
        <v>E2</v>
      </c>
      <c r="E103">
        <v>95</v>
      </c>
      <c r="F103" s="1">
        <v>43616</v>
      </c>
      <c r="G103">
        <v>46.9</v>
      </c>
      <c r="H103" t="s">
        <v>22</v>
      </c>
      <c r="I103" s="2">
        <v>635.88062000000002</v>
      </c>
      <c r="J103" t="s">
        <v>23</v>
      </c>
      <c r="K103">
        <v>7</v>
      </c>
      <c r="L103">
        <f>VLOOKUP($C103,samples!$D$2:$I$689,4, FALSE)</f>
        <v>16</v>
      </c>
      <c r="M103" t="str">
        <f>VLOOKUP(C103,samples!$D$2:$I$689,5, FALSE)</f>
        <v>H</v>
      </c>
      <c r="N103" t="str">
        <f>VLOOKUP($C103,samples!$D$2:$I$689,6, FALSE)</f>
        <v>7,8,9</v>
      </c>
      <c r="O103" s="1">
        <f>VLOOKUP($C103,samples!$D$2:$I$689,3, FALSE)</f>
        <v>43738</v>
      </c>
      <c r="P103" s="2">
        <f t="shared" si="6"/>
        <v>122</v>
      </c>
      <c r="Q103" s="1" t="str">
        <f>VLOOKUP($C103,samples!$D$2:$R$689,7, FALSE)</f>
        <v>H7,8,9</v>
      </c>
    </row>
    <row r="104" spans="1:17" x14ac:dyDescent="0.2">
      <c r="A104">
        <v>1107</v>
      </c>
      <c r="B104" t="s">
        <v>11</v>
      </c>
      <c r="C104" t="s">
        <v>132</v>
      </c>
      <c r="D104" t="str">
        <f t="shared" si="9"/>
        <v>E3</v>
      </c>
      <c r="E104">
        <v>95</v>
      </c>
      <c r="F104" s="1">
        <v>43616</v>
      </c>
      <c r="G104">
        <v>46.9</v>
      </c>
      <c r="H104" t="s">
        <v>22</v>
      </c>
      <c r="I104" s="2">
        <v>635.88062000000002</v>
      </c>
      <c r="J104" t="s">
        <v>23</v>
      </c>
      <c r="K104">
        <v>7</v>
      </c>
      <c r="L104">
        <f>VLOOKUP($C104,samples!$D$2:$I$689,4, FALSE)</f>
        <v>18</v>
      </c>
      <c r="M104" t="str">
        <f>VLOOKUP(C104,samples!$D$2:$I$689,5, FALSE)</f>
        <v>D</v>
      </c>
      <c r="N104" t="str">
        <f>VLOOKUP($C104,samples!$D$2:$I$689,6, FALSE)</f>
        <v>1,2,3</v>
      </c>
      <c r="O104" s="1">
        <f>VLOOKUP($C104,samples!$D$2:$I$689,3, FALSE)</f>
        <v>43795</v>
      </c>
      <c r="P104" s="2">
        <f t="shared" si="6"/>
        <v>179</v>
      </c>
      <c r="Q104" s="1" t="str">
        <f>VLOOKUP($C104,samples!$D$2:$R$689,7, FALSE)</f>
        <v>D1,2,3</v>
      </c>
    </row>
    <row r="105" spans="1:17" x14ac:dyDescent="0.2">
      <c r="A105">
        <v>1107</v>
      </c>
      <c r="B105" t="s">
        <v>13</v>
      </c>
      <c r="C105" t="s">
        <v>133</v>
      </c>
      <c r="D105" t="str">
        <f t="shared" si="9"/>
        <v>E5</v>
      </c>
      <c r="E105">
        <v>95</v>
      </c>
      <c r="F105" s="1">
        <v>43616</v>
      </c>
      <c r="G105">
        <v>46.9</v>
      </c>
      <c r="H105" t="s">
        <v>22</v>
      </c>
      <c r="I105" s="2">
        <v>635.88062000000002</v>
      </c>
      <c r="J105" t="s">
        <v>23</v>
      </c>
      <c r="K105">
        <v>7</v>
      </c>
      <c r="L105">
        <f>VLOOKUP($C105,samples!$D$2:$I$689,4, FALSE)</f>
        <v>22</v>
      </c>
      <c r="M105" t="str">
        <f>VLOOKUP(C105,samples!$D$2:$I$689,5, FALSE)</f>
        <v>B</v>
      </c>
      <c r="N105" t="str">
        <f>VLOOKUP($C105,samples!$D$2:$I$689,6, FALSE)</f>
        <v>7,8,9</v>
      </c>
      <c r="O105" s="1">
        <f>VLOOKUP($C105,samples!$D$2:$I$689,3, FALSE)</f>
        <v>43948</v>
      </c>
      <c r="P105" s="2">
        <f t="shared" si="6"/>
        <v>332</v>
      </c>
      <c r="Q105" s="1" t="str">
        <f>VLOOKUP($C105,samples!$D$2:$R$689,7, FALSE)</f>
        <v>B7,8,9</v>
      </c>
    </row>
    <row r="106" spans="1:17" x14ac:dyDescent="0.2">
      <c r="A106">
        <v>1107</v>
      </c>
      <c r="B106" t="s">
        <v>14</v>
      </c>
      <c r="C106" s="3" t="s">
        <v>134</v>
      </c>
      <c r="D106" s="3" t="s">
        <v>233</v>
      </c>
      <c r="E106">
        <v>95</v>
      </c>
      <c r="F106" s="1">
        <v>43616</v>
      </c>
      <c r="G106">
        <v>46.9</v>
      </c>
      <c r="H106" t="s">
        <v>22</v>
      </c>
      <c r="I106" s="2">
        <v>635.88062000000002</v>
      </c>
      <c r="J106" t="s">
        <v>23</v>
      </c>
      <c r="K106">
        <v>7</v>
      </c>
      <c r="L106">
        <f>VLOOKUP($C106,samples!$D$2:$I$689,4, FALSE)</f>
        <v>24</v>
      </c>
      <c r="M106" t="str">
        <f>VLOOKUP(C106,samples!$D$2:$I$689,5, FALSE)</f>
        <v>G</v>
      </c>
      <c r="N106" t="str">
        <f>VLOOKUP($C106,samples!$D$2:$I$689,6, FALSE)</f>
        <v>4,5,6</v>
      </c>
      <c r="O106" s="1">
        <f>VLOOKUP($C106,samples!$D$2:$I$689,3, FALSE)</f>
        <v>44004</v>
      </c>
      <c r="P106" s="2">
        <f t="shared" si="6"/>
        <v>388</v>
      </c>
      <c r="Q106" s="1" t="str">
        <f>VLOOKUP($C106,samples!$D$2:$R$689,7, FALSE)</f>
        <v>G4,5,6</v>
      </c>
    </row>
    <row r="107" spans="1:17" x14ac:dyDescent="0.2">
      <c r="A107">
        <v>1111</v>
      </c>
      <c r="B107" t="s">
        <v>2</v>
      </c>
      <c r="C107" t="s">
        <v>135</v>
      </c>
      <c r="D107" t="str">
        <f>B107</f>
        <v>A</v>
      </c>
      <c r="E107">
        <v>96</v>
      </c>
      <c r="F107" s="1">
        <v>43621</v>
      </c>
      <c r="G107">
        <v>11.3</v>
      </c>
      <c r="H107" t="s">
        <v>22</v>
      </c>
      <c r="I107" s="2">
        <v>630.88062000000002</v>
      </c>
      <c r="J107" t="s">
        <v>24</v>
      </c>
      <c r="K107">
        <v>2</v>
      </c>
      <c r="L107">
        <f>VLOOKUP($C107,samples!$D$2:$I$689,4, FALSE)</f>
        <v>4</v>
      </c>
      <c r="M107" t="str">
        <f>VLOOKUP(C107,samples!$D$2:$I$689,5, FALSE)</f>
        <v>F</v>
      </c>
      <c r="N107" t="str">
        <f>VLOOKUP($C107,samples!$D$2:$I$689,6, FALSE)</f>
        <v>7,8,9</v>
      </c>
      <c r="O107" s="1">
        <f>VLOOKUP($C107,samples!$D$2:$I$689,3, FALSE)</f>
        <v>43621</v>
      </c>
      <c r="P107" s="2">
        <f t="shared" si="6"/>
        <v>0</v>
      </c>
      <c r="Q107" s="1" t="str">
        <f>VLOOKUP($C107,samples!$D$2:$R$689,7, FALSE)</f>
        <v>F7,8,9</v>
      </c>
    </row>
    <row r="108" spans="1:17" x14ac:dyDescent="0.2">
      <c r="A108">
        <v>1111</v>
      </c>
      <c r="B108" t="s">
        <v>8</v>
      </c>
      <c r="C108" s="3" t="s">
        <v>136</v>
      </c>
      <c r="D108" s="3" t="s">
        <v>233</v>
      </c>
      <c r="E108">
        <v>96</v>
      </c>
      <c r="F108" s="1">
        <v>43621</v>
      </c>
      <c r="G108">
        <v>11.3</v>
      </c>
      <c r="H108" t="s">
        <v>22</v>
      </c>
      <c r="I108" s="2">
        <v>630.88062000000002</v>
      </c>
      <c r="J108" t="s">
        <v>24</v>
      </c>
      <c r="K108">
        <v>2</v>
      </c>
      <c r="L108">
        <f>VLOOKUP($C108,samples!$D$2:$I$689,4, FALSE)</f>
        <v>9</v>
      </c>
      <c r="M108" t="str">
        <f>VLOOKUP(C108,samples!$D$2:$I$689,5, FALSE)</f>
        <v>I</v>
      </c>
      <c r="N108" t="str">
        <f>VLOOKUP($C108,samples!$D$2:$I$689,6, FALSE)</f>
        <v>7,8,9</v>
      </c>
      <c r="O108" s="1">
        <f>VLOOKUP($C108,samples!$D$2:$I$689,3, FALSE)</f>
        <v>43685</v>
      </c>
      <c r="P108" s="2">
        <f t="shared" si="6"/>
        <v>64</v>
      </c>
      <c r="Q108" s="1" t="str">
        <f>VLOOKUP($C108,samples!$D$2:$R$689,7, FALSE)</f>
        <v>I7,8,9</v>
      </c>
    </row>
    <row r="109" spans="1:17" x14ac:dyDescent="0.2">
      <c r="A109">
        <v>1112</v>
      </c>
      <c r="B109" t="s">
        <v>2</v>
      </c>
      <c r="C109" t="s">
        <v>137</v>
      </c>
      <c r="D109" t="str">
        <f>B109</f>
        <v>A</v>
      </c>
      <c r="E109">
        <v>93</v>
      </c>
      <c r="F109" s="1">
        <v>43622</v>
      </c>
      <c r="G109">
        <v>0.96</v>
      </c>
      <c r="H109" t="s">
        <v>6</v>
      </c>
      <c r="I109" s="2">
        <v>629.88062000000002</v>
      </c>
      <c r="J109" t="s">
        <v>23</v>
      </c>
      <c r="K109">
        <v>5</v>
      </c>
      <c r="L109">
        <f>VLOOKUP($C109,samples!$D$2:$I$689,4, FALSE)</f>
        <v>4</v>
      </c>
      <c r="M109" t="str">
        <f>VLOOKUP(C109,samples!$D$2:$I$689,5, FALSE)</f>
        <v>E</v>
      </c>
      <c r="N109" t="str">
        <f>VLOOKUP($C109,samples!$D$2:$I$689,6, FALSE)</f>
        <v>1,2,3</v>
      </c>
      <c r="O109" s="1">
        <f>VLOOKUP($C109,samples!$D$2:$I$689,3, FALSE)</f>
        <v>43622</v>
      </c>
      <c r="P109" s="2">
        <f t="shared" si="6"/>
        <v>0</v>
      </c>
      <c r="Q109" s="1" t="str">
        <f>VLOOKUP($C109,samples!$D$2:$R$689,7, FALSE)</f>
        <v>E1,2,3</v>
      </c>
    </row>
    <row r="110" spans="1:17" x14ac:dyDescent="0.2">
      <c r="A110">
        <v>1112</v>
      </c>
      <c r="B110" t="s">
        <v>8</v>
      </c>
      <c r="C110" t="s">
        <v>138</v>
      </c>
      <c r="D110" t="str">
        <f>B110</f>
        <v>B1</v>
      </c>
      <c r="E110">
        <v>93</v>
      </c>
      <c r="F110" s="1">
        <v>43622</v>
      </c>
      <c r="G110">
        <v>0.96</v>
      </c>
      <c r="H110" t="s">
        <v>6</v>
      </c>
      <c r="I110" s="2">
        <v>629.88062000000002</v>
      </c>
      <c r="J110" t="s">
        <v>23</v>
      </c>
      <c r="K110">
        <v>5</v>
      </c>
      <c r="L110">
        <f>VLOOKUP($C110,samples!$D$2:$I$689,4, FALSE)</f>
        <v>9</v>
      </c>
      <c r="M110" t="str">
        <f>VLOOKUP(C110,samples!$D$2:$I$689,5, FALSE)</f>
        <v>H</v>
      </c>
      <c r="N110" t="str">
        <f>VLOOKUP($C110,samples!$D$2:$I$689,6, FALSE)</f>
        <v>1,2,3</v>
      </c>
      <c r="O110" s="1">
        <f>VLOOKUP($C110,samples!$D$2:$I$689,3, FALSE)</f>
        <v>43655</v>
      </c>
      <c r="P110" s="2">
        <f t="shared" si="6"/>
        <v>33</v>
      </c>
      <c r="Q110" s="1" t="str">
        <f>VLOOKUP($C110,samples!$D$2:$R$689,7, FALSE)</f>
        <v>H1,2,3</v>
      </c>
    </row>
    <row r="111" spans="1:17" x14ac:dyDescent="0.2">
      <c r="A111">
        <v>1112</v>
      </c>
      <c r="B111" t="s">
        <v>9</v>
      </c>
      <c r="C111" t="s">
        <v>139</v>
      </c>
      <c r="D111" t="str">
        <f>B111</f>
        <v>E1</v>
      </c>
      <c r="E111">
        <v>93</v>
      </c>
      <c r="F111" s="1">
        <v>43622</v>
      </c>
      <c r="G111">
        <v>0.96</v>
      </c>
      <c r="H111" t="s">
        <v>6</v>
      </c>
      <c r="I111" s="2">
        <v>629.88062000000002</v>
      </c>
      <c r="J111" t="s">
        <v>23</v>
      </c>
      <c r="K111">
        <v>5</v>
      </c>
      <c r="L111">
        <f>VLOOKUP($C111,samples!$D$2:$I$689,4, FALSE)</f>
        <v>13</v>
      </c>
      <c r="M111" t="str">
        <f>VLOOKUP(C111,samples!$D$2:$I$689,5, FALSE)</f>
        <v>I</v>
      </c>
      <c r="N111" t="str">
        <f>VLOOKUP($C111,samples!$D$2:$I$689,6, FALSE)</f>
        <v>7,8,9</v>
      </c>
      <c r="O111" s="1">
        <f>VLOOKUP($C111,samples!$D$2:$I$689,3, FALSE)</f>
        <v>43684</v>
      </c>
      <c r="P111" s="2">
        <f t="shared" si="6"/>
        <v>62</v>
      </c>
      <c r="Q111" s="1" t="str">
        <f>VLOOKUP($C111,samples!$D$2:$R$689,7, FALSE)</f>
        <v>I7,8,9</v>
      </c>
    </row>
    <row r="112" spans="1:17" x14ac:dyDescent="0.2">
      <c r="A112">
        <v>1112</v>
      </c>
      <c r="B112" t="s">
        <v>10</v>
      </c>
      <c r="C112" t="s">
        <v>140</v>
      </c>
      <c r="D112" t="str">
        <f>B112</f>
        <v>E2</v>
      </c>
      <c r="E112">
        <v>93</v>
      </c>
      <c r="F112" s="1">
        <v>43622</v>
      </c>
      <c r="G112">
        <v>0.96</v>
      </c>
      <c r="H112" t="s">
        <v>6</v>
      </c>
      <c r="I112" s="2">
        <v>629.88062000000002</v>
      </c>
      <c r="J112" t="s">
        <v>23</v>
      </c>
      <c r="K112">
        <v>5</v>
      </c>
      <c r="L112">
        <f>VLOOKUP($C112,samples!$D$2:$I$689,4, FALSE)</f>
        <v>16</v>
      </c>
      <c r="M112" t="str">
        <f>VLOOKUP(C112,samples!$D$2:$I$689,5, FALSE)</f>
        <v>G</v>
      </c>
      <c r="N112" t="str">
        <f>VLOOKUP($C112,samples!$D$2:$I$689,6, FALSE)</f>
        <v>1,2,3</v>
      </c>
      <c r="O112" s="1">
        <f>VLOOKUP($C112,samples!$D$2:$I$689,3, FALSE)</f>
        <v>43740</v>
      </c>
      <c r="P112" s="2">
        <f t="shared" si="6"/>
        <v>118</v>
      </c>
      <c r="Q112" s="1" t="str">
        <f>VLOOKUP($C112,samples!$D$2:$R$689,7, FALSE)</f>
        <v>G1,2,3</v>
      </c>
    </row>
    <row r="113" spans="1:17" x14ac:dyDescent="0.2">
      <c r="A113">
        <v>1112</v>
      </c>
      <c r="B113" t="s">
        <v>11</v>
      </c>
      <c r="C113" s="3" t="s">
        <v>141</v>
      </c>
      <c r="D113" s="3" t="s">
        <v>233</v>
      </c>
      <c r="E113">
        <v>93</v>
      </c>
      <c r="F113" s="1">
        <v>43622</v>
      </c>
      <c r="G113">
        <v>0.96</v>
      </c>
      <c r="H113" t="s">
        <v>6</v>
      </c>
      <c r="I113" s="2">
        <v>629.88062000000002</v>
      </c>
      <c r="J113" t="s">
        <v>23</v>
      </c>
      <c r="K113">
        <v>5</v>
      </c>
      <c r="L113">
        <f>VLOOKUP($C113,samples!$D$2:$I$689,4, FALSE)</f>
        <v>18</v>
      </c>
      <c r="M113" t="str">
        <f>VLOOKUP(C113,samples!$D$2:$I$689,5, FALSE)</f>
        <v>D</v>
      </c>
      <c r="N113" t="str">
        <f>VLOOKUP($C113,samples!$D$2:$I$689,6, FALSE)</f>
        <v>4,5,6</v>
      </c>
      <c r="O113" s="1">
        <f>VLOOKUP($C113,samples!$D$2:$I$689,3, FALSE)</f>
        <v>43795</v>
      </c>
      <c r="P113" s="2">
        <f t="shared" si="6"/>
        <v>173</v>
      </c>
      <c r="Q113" s="1" t="str">
        <f>VLOOKUP($C113,samples!$D$2:$R$689,7, FALSE)</f>
        <v>D4,5,6</v>
      </c>
    </row>
    <row r="114" spans="1:17" x14ac:dyDescent="0.2">
      <c r="A114">
        <v>1116</v>
      </c>
      <c r="B114" t="s">
        <v>2</v>
      </c>
      <c r="C114" t="s">
        <v>142</v>
      </c>
      <c r="D114" t="str">
        <f>B114</f>
        <v>A</v>
      </c>
      <c r="E114">
        <v>97</v>
      </c>
      <c r="F114" s="1">
        <v>43635</v>
      </c>
      <c r="G114">
        <v>5.8</v>
      </c>
      <c r="H114" t="s">
        <v>22</v>
      </c>
      <c r="I114" s="2">
        <v>616.88062000000002</v>
      </c>
      <c r="J114" t="s">
        <v>23</v>
      </c>
      <c r="K114">
        <v>5</v>
      </c>
      <c r="L114">
        <f>VLOOKUP($C114,samples!$D$2:$I$689,4, FALSE)</f>
        <v>4</v>
      </c>
      <c r="M114" t="str">
        <f>VLOOKUP(C114,samples!$D$2:$I$689,5, FALSE)</f>
        <v>E</v>
      </c>
      <c r="N114" t="str">
        <f>VLOOKUP($C114,samples!$D$2:$I$689,6, FALSE)</f>
        <v>7,8,9</v>
      </c>
      <c r="O114" s="1">
        <f>VLOOKUP($C114,samples!$D$2:$I$689,3, FALSE)</f>
        <v>43635</v>
      </c>
      <c r="P114" s="2">
        <f t="shared" si="6"/>
        <v>0</v>
      </c>
      <c r="Q114" s="1" t="str">
        <f>VLOOKUP($C114,samples!$D$2:$R$689,7, FALSE)</f>
        <v>E7,8,9</v>
      </c>
    </row>
    <row r="115" spans="1:17" x14ac:dyDescent="0.2">
      <c r="A115">
        <v>1116</v>
      </c>
      <c r="B115" t="s">
        <v>8</v>
      </c>
      <c r="C115" t="s">
        <v>143</v>
      </c>
      <c r="D115" t="str">
        <f>B115</f>
        <v>B1</v>
      </c>
      <c r="E115">
        <v>97</v>
      </c>
      <c r="F115" s="1">
        <v>43635</v>
      </c>
      <c r="G115">
        <v>5.8</v>
      </c>
      <c r="H115" t="s">
        <v>22</v>
      </c>
      <c r="I115" s="2">
        <v>616.88062000000002</v>
      </c>
      <c r="J115" t="s">
        <v>23</v>
      </c>
      <c r="K115">
        <v>5</v>
      </c>
      <c r="L115">
        <f>VLOOKUP($C115,samples!$D$2:$I$689,4, FALSE)</f>
        <v>9</v>
      </c>
      <c r="M115" t="str">
        <f>VLOOKUP(C115,samples!$D$2:$I$689,5, FALSE)</f>
        <v>H</v>
      </c>
      <c r="N115" t="str">
        <f>VLOOKUP($C115,samples!$D$2:$I$689,6, FALSE)</f>
        <v>7,8,9</v>
      </c>
      <c r="O115" s="1">
        <f>VLOOKUP($C115,samples!$D$2:$I$689,3, FALSE)</f>
        <v>43662</v>
      </c>
      <c r="P115" s="2">
        <f t="shared" si="6"/>
        <v>27</v>
      </c>
      <c r="Q115" s="1" t="str">
        <f>VLOOKUP($C115,samples!$D$2:$R$689,7, FALSE)</f>
        <v>H7,8,9</v>
      </c>
    </row>
    <row r="116" spans="1:17" x14ac:dyDescent="0.2">
      <c r="A116">
        <v>1116</v>
      </c>
      <c r="B116" t="s">
        <v>9</v>
      </c>
      <c r="C116" t="s">
        <v>144</v>
      </c>
      <c r="D116" t="str">
        <f>B116</f>
        <v>E1</v>
      </c>
      <c r="E116">
        <v>97</v>
      </c>
      <c r="F116" s="1">
        <v>43635</v>
      </c>
      <c r="G116">
        <v>5.8</v>
      </c>
      <c r="H116" t="s">
        <v>22</v>
      </c>
      <c r="I116" s="2">
        <v>616.88062000000002</v>
      </c>
      <c r="J116" t="s">
        <v>23</v>
      </c>
      <c r="K116">
        <v>5</v>
      </c>
      <c r="L116">
        <f>VLOOKUP($C116,samples!$D$2:$I$689,4, FALSE)</f>
        <v>13</v>
      </c>
      <c r="M116" t="str">
        <f>VLOOKUP(C116,samples!$D$2:$I$689,5, FALSE)</f>
        <v>H</v>
      </c>
      <c r="N116" t="str">
        <f>VLOOKUP($C116,samples!$D$2:$I$689,6, FALSE)</f>
        <v>4,5,6</v>
      </c>
      <c r="O116" s="1">
        <f>VLOOKUP($C116,samples!$D$2:$I$689,3, FALSE)</f>
        <v>43690</v>
      </c>
      <c r="P116" s="2">
        <f t="shared" si="6"/>
        <v>55</v>
      </c>
      <c r="Q116" s="1" t="str">
        <f>VLOOKUP($C116,samples!$D$2:$R$689,7, FALSE)</f>
        <v>H4,5,6</v>
      </c>
    </row>
    <row r="117" spans="1:17" x14ac:dyDescent="0.2">
      <c r="A117">
        <v>1116</v>
      </c>
      <c r="B117" t="s">
        <v>10</v>
      </c>
      <c r="C117" t="s">
        <v>145</v>
      </c>
      <c r="D117" t="str">
        <f>B117</f>
        <v>E2</v>
      </c>
      <c r="E117">
        <v>97</v>
      </c>
      <c r="F117" s="1">
        <v>43635</v>
      </c>
      <c r="G117">
        <v>5.8</v>
      </c>
      <c r="H117" t="s">
        <v>22</v>
      </c>
      <c r="I117" s="2">
        <v>616.88062000000002</v>
      </c>
      <c r="J117" t="s">
        <v>23</v>
      </c>
      <c r="K117">
        <v>5</v>
      </c>
      <c r="L117">
        <f>VLOOKUP($C117,samples!$D$2:$I$689,4, FALSE)</f>
        <v>16</v>
      </c>
      <c r="M117" t="str">
        <f>VLOOKUP(C117,samples!$D$2:$I$689,5, FALSE)</f>
        <v>G</v>
      </c>
      <c r="N117" t="str">
        <f>VLOOKUP($C117,samples!$D$2:$I$689,6, FALSE)</f>
        <v>7,8,9</v>
      </c>
      <c r="O117" s="1">
        <f>VLOOKUP($C117,samples!$D$2:$I$689,3, FALSE)</f>
        <v>43725</v>
      </c>
      <c r="P117" s="2">
        <f t="shared" si="6"/>
        <v>90</v>
      </c>
      <c r="Q117" s="1" t="str">
        <f>VLOOKUP($C117,samples!$D$2:$R$689,7, FALSE)</f>
        <v>G7,8,9</v>
      </c>
    </row>
    <row r="118" spans="1:17" x14ac:dyDescent="0.2">
      <c r="A118">
        <v>1116</v>
      </c>
      <c r="B118" t="s">
        <v>11</v>
      </c>
      <c r="C118" s="3" t="s">
        <v>146</v>
      </c>
      <c r="D118" s="3" t="s">
        <v>233</v>
      </c>
      <c r="E118">
        <v>97</v>
      </c>
      <c r="F118" s="1">
        <v>43635</v>
      </c>
      <c r="G118">
        <v>5.8</v>
      </c>
      <c r="H118" t="s">
        <v>22</v>
      </c>
      <c r="I118" s="2">
        <v>616.88062000000002</v>
      </c>
      <c r="J118" t="s">
        <v>23</v>
      </c>
      <c r="K118">
        <v>5</v>
      </c>
      <c r="L118">
        <f>VLOOKUP($C118,samples!$D$2:$I$689,4, FALSE)</f>
        <v>18</v>
      </c>
      <c r="M118" t="str">
        <f>VLOOKUP(C118,samples!$D$2:$I$689,5, FALSE)</f>
        <v>C</v>
      </c>
      <c r="N118" t="str">
        <f>VLOOKUP($C118,samples!$D$2:$I$689,6, FALSE)</f>
        <v>1,2,3</v>
      </c>
      <c r="O118" s="1">
        <f>VLOOKUP($C118,samples!$D$2:$I$689,3, FALSE)</f>
        <v>43734</v>
      </c>
      <c r="P118" s="2">
        <f t="shared" si="6"/>
        <v>99</v>
      </c>
      <c r="Q118" s="1" t="str">
        <f>VLOOKUP($C118,samples!$D$2:$R$689,7, FALSE)</f>
        <v>C1,2,3</v>
      </c>
    </row>
    <row r="119" spans="1:17" x14ac:dyDescent="0.2">
      <c r="A119">
        <v>1137</v>
      </c>
      <c r="B119" t="s">
        <v>2</v>
      </c>
      <c r="C119" s="3" t="s">
        <v>147</v>
      </c>
      <c r="D119" s="3" t="s">
        <v>233</v>
      </c>
      <c r="E119">
        <v>99</v>
      </c>
      <c r="F119" s="1">
        <v>43682</v>
      </c>
      <c r="G119">
        <v>26.4</v>
      </c>
      <c r="H119" t="s">
        <v>22</v>
      </c>
      <c r="I119" s="2">
        <v>569.88062000000002</v>
      </c>
      <c r="J119" t="s">
        <v>24</v>
      </c>
      <c r="K119">
        <v>1</v>
      </c>
      <c r="L119">
        <f>VLOOKUP($C119,samples!$D$2:$I$689,4, FALSE)</f>
        <v>4</v>
      </c>
      <c r="M119" t="str">
        <f>VLOOKUP(C119,samples!$D$2:$I$689,5, FALSE)</f>
        <v>D</v>
      </c>
      <c r="N119" t="str">
        <f>VLOOKUP($C119,samples!$D$2:$I$689,6, FALSE)</f>
        <v>4,5,6</v>
      </c>
      <c r="O119" s="1">
        <f>VLOOKUP($C119,samples!$D$2:$I$689,3, FALSE)</f>
        <v>43682</v>
      </c>
      <c r="P119" s="2">
        <f t="shared" si="6"/>
        <v>0</v>
      </c>
      <c r="Q119" s="1" t="str">
        <f>VLOOKUP($C119,samples!$D$2:$R$689,7, FALSE)</f>
        <v>D4,5,6</v>
      </c>
    </row>
    <row r="120" spans="1:17" x14ac:dyDescent="0.2">
      <c r="A120">
        <v>1151</v>
      </c>
      <c r="B120" t="s">
        <v>2</v>
      </c>
      <c r="C120" t="s">
        <v>148</v>
      </c>
      <c r="D120" t="str">
        <f>B120</f>
        <v>A</v>
      </c>
      <c r="E120">
        <v>102</v>
      </c>
      <c r="F120" s="1">
        <v>43705</v>
      </c>
      <c r="G120">
        <v>0.34</v>
      </c>
      <c r="H120" t="s">
        <v>6</v>
      </c>
      <c r="I120" s="2">
        <v>546.88062000000002</v>
      </c>
      <c r="J120" t="s">
        <v>25</v>
      </c>
      <c r="K120">
        <v>3</v>
      </c>
      <c r="L120">
        <f>VLOOKUP($C120,samples!$D$2:$I$689,4, FALSE)</f>
        <v>4</v>
      </c>
      <c r="M120" t="str">
        <f>VLOOKUP(C120,samples!$D$2:$I$689,5, FALSE)</f>
        <v>C</v>
      </c>
      <c r="N120" t="str">
        <f>VLOOKUP($C120,samples!$D$2:$I$689,6, FALSE)</f>
        <v>1,2,3</v>
      </c>
      <c r="O120" s="1">
        <f>VLOOKUP($C120,samples!$D$2:$I$689,3, FALSE)</f>
        <v>43705</v>
      </c>
      <c r="P120" s="2">
        <f t="shared" si="6"/>
        <v>0</v>
      </c>
      <c r="Q120" s="1" t="str">
        <f>VLOOKUP($C120,samples!$D$2:$R$689,7, FALSE)</f>
        <v>C1,2,3</v>
      </c>
    </row>
    <row r="121" spans="1:17" x14ac:dyDescent="0.2">
      <c r="A121">
        <v>1151</v>
      </c>
      <c r="B121" t="s">
        <v>8</v>
      </c>
      <c r="C121" t="s">
        <v>149</v>
      </c>
      <c r="D121" t="str">
        <f>B121</f>
        <v>B1</v>
      </c>
      <c r="E121">
        <v>102</v>
      </c>
      <c r="F121" s="1">
        <v>43705</v>
      </c>
      <c r="G121">
        <v>0.34</v>
      </c>
      <c r="H121" t="s">
        <v>6</v>
      </c>
      <c r="I121" s="2">
        <v>546.88062000000002</v>
      </c>
      <c r="J121" t="s">
        <v>25</v>
      </c>
      <c r="K121">
        <v>3</v>
      </c>
      <c r="L121">
        <f>VLOOKUP($C121,samples!$D$2:$I$689,4, FALSE)</f>
        <v>9</v>
      </c>
      <c r="M121" t="str">
        <f>VLOOKUP(C121,samples!$D$2:$I$689,5, FALSE)</f>
        <v>G</v>
      </c>
      <c r="N121" t="str">
        <f>VLOOKUP($C121,samples!$D$2:$I$689,6, FALSE)</f>
        <v>4,5,6</v>
      </c>
      <c r="O121" s="1">
        <f>VLOOKUP($C121,samples!$D$2:$I$689,3, FALSE)</f>
        <v>43735</v>
      </c>
      <c r="P121" s="2">
        <f t="shared" si="6"/>
        <v>30</v>
      </c>
      <c r="Q121" s="1" t="str">
        <f>VLOOKUP($C121,samples!$D$2:$R$689,7, FALSE)</f>
        <v>G4,5,6</v>
      </c>
    </row>
    <row r="122" spans="1:17" x14ac:dyDescent="0.2">
      <c r="A122">
        <v>1151</v>
      </c>
      <c r="B122" t="s">
        <v>9</v>
      </c>
      <c r="C122" s="3" t="s">
        <v>150</v>
      </c>
      <c r="D122" s="3" t="s">
        <v>233</v>
      </c>
      <c r="E122">
        <v>102</v>
      </c>
      <c r="F122" s="1">
        <v>43705</v>
      </c>
      <c r="G122">
        <v>0.34</v>
      </c>
      <c r="H122" t="s">
        <v>6</v>
      </c>
      <c r="I122" s="2">
        <v>546.88062000000002</v>
      </c>
      <c r="J122" t="s">
        <v>25</v>
      </c>
      <c r="K122">
        <v>3</v>
      </c>
      <c r="L122">
        <f>VLOOKUP($C122,samples!$D$2:$I$689,4, FALSE)</f>
        <v>13</v>
      </c>
      <c r="M122" t="str">
        <f>VLOOKUP(C122,samples!$D$2:$I$689,5, FALSE)</f>
        <v>H</v>
      </c>
      <c r="N122" t="str">
        <f>VLOOKUP($C122,samples!$D$2:$I$689,6, FALSE)</f>
        <v>7,8,9</v>
      </c>
      <c r="O122" s="1">
        <f>VLOOKUP($C122,samples!$D$2:$I$689,3, FALSE)</f>
        <v>43742</v>
      </c>
      <c r="P122" s="2">
        <f t="shared" si="6"/>
        <v>37</v>
      </c>
      <c r="Q122" s="1" t="str">
        <f>VLOOKUP($C122,samples!$D$2:$R$689,7, FALSE)</f>
        <v>H7,8,9</v>
      </c>
    </row>
    <row r="123" spans="1:17" x14ac:dyDescent="0.2">
      <c r="A123">
        <v>1152</v>
      </c>
      <c r="B123" t="s">
        <v>2</v>
      </c>
      <c r="C123" t="s">
        <v>151</v>
      </c>
      <c r="D123" t="str">
        <f t="shared" ref="D123:D129" si="10">B123</f>
        <v>A</v>
      </c>
      <c r="E123">
        <v>103</v>
      </c>
      <c r="F123" s="1">
        <v>43705</v>
      </c>
      <c r="G123">
        <v>12.5</v>
      </c>
      <c r="H123" t="s">
        <v>22</v>
      </c>
      <c r="I123" s="2">
        <v>546.88062000000002</v>
      </c>
      <c r="J123" t="s">
        <v>23</v>
      </c>
      <c r="K123">
        <v>8</v>
      </c>
      <c r="L123">
        <f>VLOOKUP($C123,samples!$D$2:$I$689,4, FALSE)</f>
        <v>4</v>
      </c>
      <c r="M123" t="str">
        <f>VLOOKUP(C123,samples!$D$2:$I$689,5, FALSE)</f>
        <v>C</v>
      </c>
      <c r="N123" t="str">
        <f>VLOOKUP($C123,samples!$D$2:$I$689,6, FALSE)</f>
        <v>4,5,6</v>
      </c>
      <c r="O123" s="1">
        <f>VLOOKUP($C123,samples!$D$2:$I$689,3, FALSE)</f>
        <v>43705</v>
      </c>
      <c r="P123" s="2">
        <f t="shared" si="6"/>
        <v>0</v>
      </c>
      <c r="Q123" s="1" t="str">
        <f>VLOOKUP($C123,samples!$D$2:$R$689,7, FALSE)</f>
        <v>C4,5,6</v>
      </c>
    </row>
    <row r="124" spans="1:17" x14ac:dyDescent="0.2">
      <c r="A124">
        <v>1152</v>
      </c>
      <c r="B124" t="s">
        <v>8</v>
      </c>
      <c r="C124" t="s">
        <v>152</v>
      </c>
      <c r="D124" t="str">
        <f t="shared" si="10"/>
        <v>B1</v>
      </c>
      <c r="E124">
        <v>103</v>
      </c>
      <c r="F124" s="1">
        <v>43705</v>
      </c>
      <c r="G124">
        <v>12.5</v>
      </c>
      <c r="H124" t="s">
        <v>22</v>
      </c>
      <c r="I124" s="2">
        <v>546.88062000000002</v>
      </c>
      <c r="J124" t="s">
        <v>23</v>
      </c>
      <c r="K124">
        <v>8</v>
      </c>
      <c r="L124">
        <f>VLOOKUP($C124,samples!$D$2:$I$689,4, FALSE)</f>
        <v>9</v>
      </c>
      <c r="M124" t="str">
        <f>VLOOKUP(C124,samples!$D$2:$I$689,5, FALSE)</f>
        <v>G</v>
      </c>
      <c r="N124" t="str">
        <f>VLOOKUP($C124,samples!$D$2:$I$689,6, FALSE)</f>
        <v>7,8,9</v>
      </c>
      <c r="O124" s="1">
        <f>VLOOKUP($C124,samples!$D$2:$I$689,3, FALSE)</f>
        <v>43724</v>
      </c>
      <c r="P124" s="2">
        <f t="shared" si="6"/>
        <v>19</v>
      </c>
      <c r="Q124" s="1" t="str">
        <f>VLOOKUP($C124,samples!$D$2:$R$689,7, FALSE)</f>
        <v>G7,8,9</v>
      </c>
    </row>
    <row r="125" spans="1:17" x14ac:dyDescent="0.2">
      <c r="A125">
        <v>1152</v>
      </c>
      <c r="B125" t="s">
        <v>9</v>
      </c>
      <c r="C125" t="s">
        <v>153</v>
      </c>
      <c r="D125" t="str">
        <f t="shared" si="10"/>
        <v>E1</v>
      </c>
      <c r="E125">
        <v>103</v>
      </c>
      <c r="F125" s="1">
        <v>43705</v>
      </c>
      <c r="G125">
        <v>12.5</v>
      </c>
      <c r="H125" t="s">
        <v>22</v>
      </c>
      <c r="I125" s="2">
        <v>546.88062000000002</v>
      </c>
      <c r="J125" t="s">
        <v>23</v>
      </c>
      <c r="K125">
        <v>8</v>
      </c>
      <c r="L125">
        <f>VLOOKUP($C125,samples!$D$2:$I$689,4, FALSE)</f>
        <v>13</v>
      </c>
      <c r="M125" t="str">
        <f>VLOOKUP(C125,samples!$D$2:$I$689,5, FALSE)</f>
        <v>G</v>
      </c>
      <c r="N125" t="str">
        <f>VLOOKUP($C125,samples!$D$2:$I$689,6, FALSE)</f>
        <v>1,2,3</v>
      </c>
      <c r="O125" s="1">
        <f>VLOOKUP($C125,samples!$D$2:$I$689,3, FALSE)</f>
        <v>43738</v>
      </c>
      <c r="P125" s="2">
        <f t="shared" si="6"/>
        <v>33</v>
      </c>
      <c r="Q125" s="1" t="str">
        <f>VLOOKUP($C125,samples!$D$2:$R$689,7, FALSE)</f>
        <v>G1,2,3</v>
      </c>
    </row>
    <row r="126" spans="1:17" x14ac:dyDescent="0.2">
      <c r="A126">
        <v>1152</v>
      </c>
      <c r="B126" t="s">
        <v>10</v>
      </c>
      <c r="C126" t="s">
        <v>154</v>
      </c>
      <c r="D126" t="str">
        <f t="shared" si="10"/>
        <v>E2</v>
      </c>
      <c r="E126">
        <v>103</v>
      </c>
      <c r="F126" s="1">
        <v>43705</v>
      </c>
      <c r="G126">
        <v>12.5</v>
      </c>
      <c r="H126" t="s">
        <v>22</v>
      </c>
      <c r="I126" s="2">
        <v>546.88062000000002</v>
      </c>
      <c r="J126" t="s">
        <v>23</v>
      </c>
      <c r="K126">
        <v>8</v>
      </c>
      <c r="L126">
        <f>VLOOKUP($C126,samples!$D$2:$I$689,4, FALSE)</f>
        <v>16</v>
      </c>
      <c r="M126" t="str">
        <f>VLOOKUP(C126,samples!$D$2:$I$689,5, FALSE)</f>
        <v>F</v>
      </c>
      <c r="N126" t="str">
        <f>VLOOKUP($C126,samples!$D$2:$I$689,6, FALSE)</f>
        <v>1,2,3</v>
      </c>
      <c r="O126" s="1">
        <f>VLOOKUP($C126,samples!$D$2:$I$689,3, FALSE)</f>
        <v>43766</v>
      </c>
      <c r="P126" s="2">
        <f t="shared" si="6"/>
        <v>61</v>
      </c>
      <c r="Q126" s="1" t="str">
        <f>VLOOKUP($C126,samples!$D$2:$R$689,7, FALSE)</f>
        <v>F1,2,3</v>
      </c>
    </row>
    <row r="127" spans="1:17" x14ac:dyDescent="0.2">
      <c r="A127">
        <v>1152</v>
      </c>
      <c r="B127" t="s">
        <v>11</v>
      </c>
      <c r="C127" t="s">
        <v>155</v>
      </c>
      <c r="D127" t="str">
        <f t="shared" si="10"/>
        <v>E3</v>
      </c>
      <c r="E127">
        <v>103</v>
      </c>
      <c r="F127" s="1">
        <v>43705</v>
      </c>
      <c r="G127">
        <v>12.5</v>
      </c>
      <c r="H127" t="s">
        <v>22</v>
      </c>
      <c r="I127" s="2">
        <v>546.88062000000002</v>
      </c>
      <c r="J127" t="s">
        <v>23</v>
      </c>
      <c r="K127">
        <v>8</v>
      </c>
      <c r="L127" t="e">
        <f>VLOOKUP($C127,samples!$D$2:$I$689,4, FALSE)</f>
        <v>#N/A</v>
      </c>
      <c r="M127" t="e">
        <f>VLOOKUP(C127,samples!$D$2:$I$689,5, FALSE)</f>
        <v>#N/A</v>
      </c>
      <c r="N127" t="e">
        <f>VLOOKUP($C127,samples!$D$2:$I$689,6, FALSE)</f>
        <v>#N/A</v>
      </c>
      <c r="O127" s="1" t="e">
        <f>VLOOKUP($C127,samples!$D$2:$I$689,3, FALSE)</f>
        <v>#N/A</v>
      </c>
      <c r="P127" s="2" t="e">
        <f t="shared" si="6"/>
        <v>#N/A</v>
      </c>
      <c r="Q127" s="1" t="e">
        <f>VLOOKUP($C127,samples!$D$2:$R$689,7, FALSE)</f>
        <v>#N/A</v>
      </c>
    </row>
    <row r="128" spans="1:17" x14ac:dyDescent="0.2">
      <c r="A128">
        <v>1152</v>
      </c>
      <c r="B128" t="s">
        <v>12</v>
      </c>
      <c r="C128" t="s">
        <v>156</v>
      </c>
      <c r="D128" t="str">
        <f t="shared" si="10"/>
        <v>E4</v>
      </c>
      <c r="E128">
        <v>103</v>
      </c>
      <c r="F128" s="1">
        <v>43705</v>
      </c>
      <c r="G128">
        <v>12.5</v>
      </c>
      <c r="H128" t="s">
        <v>22</v>
      </c>
      <c r="I128" s="2">
        <v>546.88062000000002</v>
      </c>
      <c r="J128" t="s">
        <v>23</v>
      </c>
      <c r="K128">
        <v>8</v>
      </c>
      <c r="L128">
        <f>VLOOKUP($C128,samples!$D$2:$I$689,4, FALSE)</f>
        <v>20</v>
      </c>
      <c r="M128" t="str">
        <f>VLOOKUP(C128,samples!$D$2:$I$689,5, FALSE)</f>
        <v>D</v>
      </c>
      <c r="N128" t="str">
        <f>VLOOKUP($C128,samples!$D$2:$I$689,6, FALSE)</f>
        <v>1,2,3</v>
      </c>
      <c r="O128" s="1">
        <f>VLOOKUP($C128,samples!$D$2:$I$689,3, FALSE)</f>
        <v>43878</v>
      </c>
      <c r="P128" s="2">
        <f t="shared" si="6"/>
        <v>173</v>
      </c>
      <c r="Q128" s="1" t="str">
        <f>VLOOKUP($C128,samples!$D$2:$R$689,7, FALSE)</f>
        <v>D1,2,3</v>
      </c>
    </row>
    <row r="129" spans="1:17" x14ac:dyDescent="0.2">
      <c r="A129">
        <v>1152</v>
      </c>
      <c r="B129" t="s">
        <v>13</v>
      </c>
      <c r="C129" t="s">
        <v>157</v>
      </c>
      <c r="D129" t="str">
        <f t="shared" si="10"/>
        <v>E5</v>
      </c>
      <c r="E129">
        <v>103</v>
      </c>
      <c r="F129" s="1">
        <v>43705</v>
      </c>
      <c r="G129">
        <v>12.5</v>
      </c>
      <c r="H129" t="s">
        <v>22</v>
      </c>
      <c r="I129" s="2">
        <v>546.88062000000002</v>
      </c>
      <c r="J129" t="s">
        <v>23</v>
      </c>
      <c r="K129">
        <v>8</v>
      </c>
      <c r="L129" t="e">
        <f>VLOOKUP($C129,samples!$D$2:$I$689,4, FALSE)</f>
        <v>#N/A</v>
      </c>
      <c r="M129" t="e">
        <f>VLOOKUP(C129,samples!$D$2:$I$689,5, FALSE)</f>
        <v>#N/A</v>
      </c>
      <c r="N129" t="e">
        <f>VLOOKUP($C129,samples!$D$2:$I$689,6, FALSE)</f>
        <v>#N/A</v>
      </c>
      <c r="O129" s="1" t="e">
        <f>VLOOKUP($C129,samples!$D$2:$I$689,3, FALSE)</f>
        <v>#N/A</v>
      </c>
      <c r="P129" s="2" t="e">
        <f t="shared" si="6"/>
        <v>#N/A</v>
      </c>
      <c r="Q129" s="1" t="e">
        <f>VLOOKUP($C129,samples!$D$2:$R$689,7, FALSE)</f>
        <v>#N/A</v>
      </c>
    </row>
    <row r="130" spans="1:17" x14ac:dyDescent="0.2">
      <c r="A130">
        <v>1152</v>
      </c>
      <c r="B130" t="s">
        <v>14</v>
      </c>
      <c r="C130" s="3" t="s">
        <v>158</v>
      </c>
      <c r="D130" s="3" t="s">
        <v>233</v>
      </c>
      <c r="E130">
        <v>103</v>
      </c>
      <c r="F130" s="1">
        <v>43705</v>
      </c>
      <c r="G130">
        <v>12.5</v>
      </c>
      <c r="H130" t="s">
        <v>22</v>
      </c>
      <c r="I130" s="2">
        <v>546.88062000000002</v>
      </c>
      <c r="J130" t="s">
        <v>23</v>
      </c>
      <c r="K130">
        <v>8</v>
      </c>
      <c r="L130" t="e">
        <f>VLOOKUP($C130,samples!$D$2:$I$689,4, FALSE)</f>
        <v>#N/A</v>
      </c>
      <c r="M130" t="e">
        <f>VLOOKUP(C130,samples!$D$2:$I$689,5, FALSE)</f>
        <v>#N/A</v>
      </c>
      <c r="N130" t="e">
        <f>VLOOKUP($C130,samples!$D$2:$I$689,6, FALSE)</f>
        <v>#N/A</v>
      </c>
      <c r="O130" s="1" t="e">
        <f>VLOOKUP($C130,samples!$D$2:$I$689,3, FALSE)</f>
        <v>#N/A</v>
      </c>
      <c r="P130" s="2" t="e">
        <f t="shared" ref="P130:P193" si="11">O130-F130</f>
        <v>#N/A</v>
      </c>
      <c r="Q130" s="1" t="e">
        <f>VLOOKUP($C130,samples!$D$2:$R$689,7, FALSE)</f>
        <v>#N/A</v>
      </c>
    </row>
    <row r="131" spans="1:17" x14ac:dyDescent="0.2">
      <c r="A131">
        <v>1183</v>
      </c>
      <c r="B131" t="s">
        <v>2</v>
      </c>
      <c r="C131" t="s">
        <v>159</v>
      </c>
      <c r="D131" t="str">
        <f>B131</f>
        <v>A</v>
      </c>
      <c r="E131">
        <v>105</v>
      </c>
      <c r="F131" s="1">
        <v>43769</v>
      </c>
      <c r="G131">
        <v>0.14000000000000001</v>
      </c>
      <c r="H131" t="s">
        <v>6</v>
      </c>
      <c r="I131" s="2">
        <v>482.88062000000002</v>
      </c>
      <c r="J131" t="s">
        <v>24</v>
      </c>
      <c r="K131">
        <v>2</v>
      </c>
      <c r="L131" t="e">
        <f>VLOOKUP($C131,samples!$D$2:$I$689,4, FALSE)</f>
        <v>#N/A</v>
      </c>
      <c r="M131" t="e">
        <f>VLOOKUP(C131,samples!$D$2:$I$689,5, FALSE)</f>
        <v>#N/A</v>
      </c>
      <c r="N131" t="e">
        <f>VLOOKUP($C131,samples!$D$2:$I$689,6, FALSE)</f>
        <v>#N/A</v>
      </c>
      <c r="O131" s="1" t="e">
        <f>VLOOKUP($C131,samples!$D$2:$I$689,3, FALSE)</f>
        <v>#N/A</v>
      </c>
      <c r="P131" s="2" t="e">
        <f t="shared" si="11"/>
        <v>#N/A</v>
      </c>
      <c r="Q131" s="1" t="e">
        <f>VLOOKUP($C131,samples!$D$2:$R$689,7, FALSE)</f>
        <v>#N/A</v>
      </c>
    </row>
    <row r="132" spans="1:17" x14ac:dyDescent="0.2">
      <c r="A132">
        <v>1183</v>
      </c>
      <c r="B132" t="s">
        <v>8</v>
      </c>
      <c r="C132" s="3" t="s">
        <v>160</v>
      </c>
      <c r="D132" s="3" t="s">
        <v>233</v>
      </c>
      <c r="E132">
        <v>105</v>
      </c>
      <c r="F132" s="1">
        <v>43769</v>
      </c>
      <c r="G132">
        <v>0.14000000000000001</v>
      </c>
      <c r="H132" t="s">
        <v>6</v>
      </c>
      <c r="I132" s="2">
        <v>482.88062000000002</v>
      </c>
      <c r="J132" t="s">
        <v>24</v>
      </c>
      <c r="K132">
        <v>2</v>
      </c>
      <c r="L132" t="e">
        <f>VLOOKUP($C132,samples!$D$2:$I$689,4, FALSE)</f>
        <v>#N/A</v>
      </c>
      <c r="M132" t="e">
        <f>VLOOKUP(C132,samples!$D$2:$I$689,5, FALSE)</f>
        <v>#N/A</v>
      </c>
      <c r="N132" t="e">
        <f>VLOOKUP($C132,samples!$D$2:$I$689,6, FALSE)</f>
        <v>#N/A</v>
      </c>
      <c r="O132" s="1" t="e">
        <f>VLOOKUP($C132,samples!$D$2:$I$689,3, FALSE)</f>
        <v>#N/A</v>
      </c>
      <c r="P132" s="2" t="e">
        <f t="shared" si="11"/>
        <v>#N/A</v>
      </c>
      <c r="Q132" s="1" t="e">
        <f>VLOOKUP($C132,samples!$D$2:$R$689,7, FALSE)</f>
        <v>#N/A</v>
      </c>
    </row>
    <row r="133" spans="1:17" x14ac:dyDescent="0.2">
      <c r="A133">
        <v>1184</v>
      </c>
      <c r="B133" t="s">
        <v>2</v>
      </c>
      <c r="C133" t="s">
        <v>161</v>
      </c>
      <c r="D133" t="str">
        <f>B133</f>
        <v>A</v>
      </c>
      <c r="E133">
        <v>106</v>
      </c>
      <c r="F133" s="1">
        <v>43781</v>
      </c>
      <c r="G133">
        <v>14.8</v>
      </c>
      <c r="H133" t="s">
        <v>22</v>
      </c>
      <c r="I133" s="2">
        <v>470.88062000000002</v>
      </c>
      <c r="J133" t="s">
        <v>23</v>
      </c>
      <c r="K133">
        <v>5</v>
      </c>
      <c r="L133" t="e">
        <f>VLOOKUP($C133,samples!$D$2:$I$689,4, FALSE)</f>
        <v>#N/A</v>
      </c>
      <c r="M133" t="e">
        <f>VLOOKUP(C133,samples!$D$2:$I$689,5, FALSE)</f>
        <v>#N/A</v>
      </c>
      <c r="N133" t="e">
        <f>VLOOKUP($C133,samples!$D$2:$I$689,6, FALSE)</f>
        <v>#N/A</v>
      </c>
      <c r="O133" s="1" t="e">
        <f>VLOOKUP($C133,samples!$D$2:$I$689,3, FALSE)</f>
        <v>#N/A</v>
      </c>
      <c r="P133" s="2" t="e">
        <f t="shared" si="11"/>
        <v>#N/A</v>
      </c>
      <c r="Q133" s="1" t="e">
        <f>VLOOKUP($C133,samples!$D$2:$R$689,7, FALSE)</f>
        <v>#N/A</v>
      </c>
    </row>
    <row r="134" spans="1:17" x14ac:dyDescent="0.2">
      <c r="A134">
        <v>1184</v>
      </c>
      <c r="B134" t="s">
        <v>8</v>
      </c>
      <c r="C134" t="s">
        <v>162</v>
      </c>
      <c r="D134" t="str">
        <f>B134</f>
        <v>B1</v>
      </c>
      <c r="E134">
        <v>106</v>
      </c>
      <c r="F134" s="1">
        <v>43781</v>
      </c>
      <c r="G134">
        <v>14.8</v>
      </c>
      <c r="H134" t="s">
        <v>22</v>
      </c>
      <c r="I134" s="2">
        <v>470.88062000000002</v>
      </c>
      <c r="J134" t="s">
        <v>23</v>
      </c>
      <c r="K134">
        <v>5</v>
      </c>
      <c r="L134" t="e">
        <f>VLOOKUP($C134,samples!$D$2:$I$689,4, FALSE)</f>
        <v>#N/A</v>
      </c>
      <c r="M134" t="e">
        <f>VLOOKUP(C134,samples!$D$2:$I$689,5, FALSE)</f>
        <v>#N/A</v>
      </c>
      <c r="N134" t="e">
        <f>VLOOKUP($C134,samples!$D$2:$I$689,6, FALSE)</f>
        <v>#N/A</v>
      </c>
      <c r="O134" s="1" t="e">
        <f>VLOOKUP($C134,samples!$D$2:$I$689,3, FALSE)</f>
        <v>#N/A</v>
      </c>
      <c r="P134" s="2" t="e">
        <f t="shared" si="11"/>
        <v>#N/A</v>
      </c>
      <c r="Q134" s="1" t="e">
        <f>VLOOKUP($C134,samples!$D$2:$R$689,7, FALSE)</f>
        <v>#N/A</v>
      </c>
    </row>
    <row r="135" spans="1:17" x14ac:dyDescent="0.2">
      <c r="A135">
        <v>1184</v>
      </c>
      <c r="B135" t="s">
        <v>9</v>
      </c>
      <c r="C135" t="s">
        <v>163</v>
      </c>
      <c r="D135" t="str">
        <f>B135</f>
        <v>E1</v>
      </c>
      <c r="E135">
        <v>106</v>
      </c>
      <c r="F135" s="1">
        <v>43781</v>
      </c>
      <c r="G135">
        <v>14.8</v>
      </c>
      <c r="H135" t="s">
        <v>22</v>
      </c>
      <c r="I135" s="2">
        <v>470.88062000000002</v>
      </c>
      <c r="J135" t="s">
        <v>23</v>
      </c>
      <c r="K135">
        <v>5</v>
      </c>
      <c r="L135" t="e">
        <f>VLOOKUP($C135,samples!$D$2:$I$689,4, FALSE)</f>
        <v>#N/A</v>
      </c>
      <c r="M135" t="e">
        <f>VLOOKUP(C135,samples!$D$2:$I$689,5, FALSE)</f>
        <v>#N/A</v>
      </c>
      <c r="N135" t="e">
        <f>VLOOKUP($C135,samples!$D$2:$I$689,6, FALSE)</f>
        <v>#N/A</v>
      </c>
      <c r="O135" s="1" t="e">
        <f>VLOOKUP($C135,samples!$D$2:$I$689,3, FALSE)</f>
        <v>#N/A</v>
      </c>
      <c r="P135" s="2" t="e">
        <f t="shared" si="11"/>
        <v>#N/A</v>
      </c>
      <c r="Q135" s="1" t="e">
        <f>VLOOKUP($C135,samples!$D$2:$R$689,7, FALSE)</f>
        <v>#N/A</v>
      </c>
    </row>
    <row r="136" spans="1:17" x14ac:dyDescent="0.2">
      <c r="A136">
        <v>1184</v>
      </c>
      <c r="B136" t="s">
        <v>10</v>
      </c>
      <c r="C136" t="s">
        <v>164</v>
      </c>
      <c r="D136" t="str">
        <f>B136</f>
        <v>E2</v>
      </c>
      <c r="E136">
        <v>106</v>
      </c>
      <c r="F136" s="1">
        <v>43781</v>
      </c>
      <c r="G136">
        <v>14.8</v>
      </c>
      <c r="H136" t="s">
        <v>22</v>
      </c>
      <c r="I136" s="2">
        <v>470.88062000000002</v>
      </c>
      <c r="J136" t="s">
        <v>23</v>
      </c>
      <c r="K136">
        <v>5</v>
      </c>
      <c r="L136">
        <f>VLOOKUP($C136,samples!$D$2:$I$689,4, FALSE)</f>
        <v>20</v>
      </c>
      <c r="M136" t="str">
        <f>VLOOKUP(C136,samples!$D$2:$I$689,5, FALSE)</f>
        <v>A</v>
      </c>
      <c r="N136" t="str">
        <f>VLOOKUP($C136,samples!$D$2:$I$689,6, FALSE)</f>
        <v>1,2,3</v>
      </c>
      <c r="O136" s="1">
        <f>VLOOKUP($C136,samples!$D$2:$I$689,3, FALSE)</f>
        <v>43901</v>
      </c>
      <c r="P136" s="2">
        <f t="shared" si="11"/>
        <v>120</v>
      </c>
      <c r="Q136" s="1" t="str">
        <f>VLOOKUP($C136,samples!$D$2:$R$689,7, FALSE)</f>
        <v>A1,2,3</v>
      </c>
    </row>
    <row r="137" spans="1:17" x14ac:dyDescent="0.2">
      <c r="A137">
        <v>1184</v>
      </c>
      <c r="B137" t="s">
        <v>11</v>
      </c>
      <c r="C137" s="3" t="s">
        <v>165</v>
      </c>
      <c r="D137" s="3" t="s">
        <v>233</v>
      </c>
      <c r="E137">
        <v>106</v>
      </c>
      <c r="F137" s="1">
        <v>43781</v>
      </c>
      <c r="G137">
        <v>14.8</v>
      </c>
      <c r="H137" t="s">
        <v>22</v>
      </c>
      <c r="I137" s="2">
        <v>470.88062000000002</v>
      </c>
      <c r="J137" t="s">
        <v>23</v>
      </c>
      <c r="K137">
        <v>5</v>
      </c>
      <c r="L137" t="e">
        <f>VLOOKUP($C137,samples!$D$2:$I$689,4, FALSE)</f>
        <v>#N/A</v>
      </c>
      <c r="M137" t="e">
        <f>VLOOKUP(C137,samples!$D$2:$I$689,5, FALSE)</f>
        <v>#N/A</v>
      </c>
      <c r="N137" t="e">
        <f>VLOOKUP($C137,samples!$D$2:$I$689,6, FALSE)</f>
        <v>#N/A</v>
      </c>
      <c r="O137" s="1" t="e">
        <f>VLOOKUP($C137,samples!$D$2:$I$689,3, FALSE)</f>
        <v>#N/A</v>
      </c>
      <c r="P137" s="2" t="e">
        <f t="shared" si="11"/>
        <v>#N/A</v>
      </c>
      <c r="Q137" s="1" t="e">
        <f>VLOOKUP($C137,samples!$D$2:$R$689,7, FALSE)</f>
        <v>#N/A</v>
      </c>
    </row>
    <row r="138" spans="1:17" x14ac:dyDescent="0.2">
      <c r="A138">
        <v>1188</v>
      </c>
      <c r="B138" t="s">
        <v>2</v>
      </c>
      <c r="C138" s="3" t="s">
        <v>166</v>
      </c>
      <c r="D138" s="3" t="s">
        <v>233</v>
      </c>
      <c r="E138">
        <v>107</v>
      </c>
      <c r="F138" s="1">
        <v>43784</v>
      </c>
      <c r="G138">
        <v>11.2</v>
      </c>
      <c r="H138" t="s">
        <v>22</v>
      </c>
      <c r="I138" s="2">
        <v>467.88062000000002</v>
      </c>
      <c r="J138" t="s">
        <v>24</v>
      </c>
      <c r="K138">
        <v>1</v>
      </c>
      <c r="L138" t="e">
        <f>VLOOKUP($C138,samples!$D$2:$I$689,4, FALSE)</f>
        <v>#N/A</v>
      </c>
      <c r="M138" t="e">
        <f>VLOOKUP(C138,samples!$D$2:$I$689,5, FALSE)</f>
        <v>#N/A</v>
      </c>
      <c r="N138" t="e">
        <f>VLOOKUP($C138,samples!$D$2:$I$689,6, FALSE)</f>
        <v>#N/A</v>
      </c>
      <c r="O138" s="1" t="e">
        <f>VLOOKUP($C138,samples!$D$2:$I$689,3, FALSE)</f>
        <v>#N/A</v>
      </c>
      <c r="P138" s="2" t="e">
        <f t="shared" si="11"/>
        <v>#N/A</v>
      </c>
      <c r="Q138" s="1" t="e">
        <f>VLOOKUP($C138,samples!$D$2:$R$689,7, FALSE)</f>
        <v>#N/A</v>
      </c>
    </row>
    <row r="139" spans="1:17" x14ac:dyDescent="0.2">
      <c r="A139">
        <v>1192</v>
      </c>
      <c r="B139" t="s">
        <v>2</v>
      </c>
      <c r="C139" t="s">
        <v>167</v>
      </c>
      <c r="D139" t="str">
        <f>B139</f>
        <v>A</v>
      </c>
      <c r="E139">
        <v>108</v>
      </c>
      <c r="F139" s="1">
        <v>43790</v>
      </c>
      <c r="G139">
        <v>5.8</v>
      </c>
      <c r="H139" t="s">
        <v>22</v>
      </c>
      <c r="I139" s="2">
        <v>461.88062000000002</v>
      </c>
      <c r="J139" t="s">
        <v>25</v>
      </c>
      <c r="K139">
        <v>4</v>
      </c>
      <c r="L139" t="e">
        <f>VLOOKUP($C139,samples!$D$2:$I$689,4, FALSE)</f>
        <v>#N/A</v>
      </c>
      <c r="M139" t="e">
        <f>VLOOKUP(C139,samples!$D$2:$I$689,5, FALSE)</f>
        <v>#N/A</v>
      </c>
      <c r="N139" t="e">
        <f>VLOOKUP($C139,samples!$D$2:$I$689,6, FALSE)</f>
        <v>#N/A</v>
      </c>
      <c r="O139" s="1" t="e">
        <f>VLOOKUP($C139,samples!$D$2:$I$689,3, FALSE)</f>
        <v>#N/A</v>
      </c>
      <c r="P139" s="2" t="e">
        <f t="shared" si="11"/>
        <v>#N/A</v>
      </c>
      <c r="Q139" s="1" t="e">
        <f>VLOOKUP($C139,samples!$D$2:$R$689,7, FALSE)</f>
        <v>#N/A</v>
      </c>
    </row>
    <row r="140" spans="1:17" x14ac:dyDescent="0.2">
      <c r="A140">
        <v>1192</v>
      </c>
      <c r="B140" t="s">
        <v>8</v>
      </c>
      <c r="C140" t="s">
        <v>168</v>
      </c>
      <c r="D140" t="str">
        <f>B140</f>
        <v>B1</v>
      </c>
      <c r="E140">
        <v>108</v>
      </c>
      <c r="F140" s="1">
        <v>43790</v>
      </c>
      <c r="G140">
        <v>5.8</v>
      </c>
      <c r="H140" t="s">
        <v>22</v>
      </c>
      <c r="I140" s="2">
        <v>461.88062000000002</v>
      </c>
      <c r="J140" t="s">
        <v>25</v>
      </c>
      <c r="K140">
        <v>4</v>
      </c>
      <c r="L140" t="e">
        <f>VLOOKUP($C140,samples!$D$2:$I$689,4, FALSE)</f>
        <v>#N/A</v>
      </c>
      <c r="M140" t="e">
        <f>VLOOKUP(C140,samples!$D$2:$I$689,5, FALSE)</f>
        <v>#N/A</v>
      </c>
      <c r="N140" t="e">
        <f>VLOOKUP($C140,samples!$D$2:$I$689,6, FALSE)</f>
        <v>#N/A</v>
      </c>
      <c r="O140" s="1" t="e">
        <f>VLOOKUP($C140,samples!$D$2:$I$689,3, FALSE)</f>
        <v>#N/A</v>
      </c>
      <c r="P140" s="2" t="e">
        <f t="shared" si="11"/>
        <v>#N/A</v>
      </c>
      <c r="Q140" s="1" t="e">
        <f>VLOOKUP($C140,samples!$D$2:$R$689,7, FALSE)</f>
        <v>#N/A</v>
      </c>
    </row>
    <row r="141" spans="1:17" x14ac:dyDescent="0.2">
      <c r="A141">
        <v>1192</v>
      </c>
      <c r="B141" t="s">
        <v>9</v>
      </c>
      <c r="C141" t="s">
        <v>169</v>
      </c>
      <c r="D141" t="str">
        <f>B141</f>
        <v>E1</v>
      </c>
      <c r="E141">
        <v>108</v>
      </c>
      <c r="F141" s="1">
        <v>43790</v>
      </c>
      <c r="G141">
        <v>5.8</v>
      </c>
      <c r="H141" t="s">
        <v>22</v>
      </c>
      <c r="I141" s="2">
        <v>461.88062000000002</v>
      </c>
      <c r="J141" t="s">
        <v>25</v>
      </c>
      <c r="K141">
        <v>4</v>
      </c>
      <c r="L141" t="e">
        <f>VLOOKUP($C141,samples!$D$2:$I$689,4, FALSE)</f>
        <v>#N/A</v>
      </c>
      <c r="M141" t="e">
        <f>VLOOKUP(C141,samples!$D$2:$I$689,5, FALSE)</f>
        <v>#N/A</v>
      </c>
      <c r="N141" t="e">
        <f>VLOOKUP($C141,samples!$D$2:$I$689,6, FALSE)</f>
        <v>#N/A</v>
      </c>
      <c r="O141" s="1" t="e">
        <f>VLOOKUP($C141,samples!$D$2:$I$689,3, FALSE)</f>
        <v>#N/A</v>
      </c>
      <c r="P141" s="2" t="e">
        <f t="shared" si="11"/>
        <v>#N/A</v>
      </c>
      <c r="Q141" s="1" t="e">
        <f>VLOOKUP($C141,samples!$D$2:$R$689,7, FALSE)</f>
        <v>#N/A</v>
      </c>
    </row>
    <row r="142" spans="1:17" x14ac:dyDescent="0.2">
      <c r="A142">
        <v>1192</v>
      </c>
      <c r="B142" t="s">
        <v>10</v>
      </c>
      <c r="C142" s="3" t="s">
        <v>170</v>
      </c>
      <c r="D142" s="3" t="s">
        <v>233</v>
      </c>
      <c r="E142">
        <v>108</v>
      </c>
      <c r="F142" s="1">
        <v>43790</v>
      </c>
      <c r="G142">
        <v>5.8</v>
      </c>
      <c r="H142" t="s">
        <v>22</v>
      </c>
      <c r="I142" s="2">
        <v>461.88062000000002</v>
      </c>
      <c r="J142" t="s">
        <v>25</v>
      </c>
      <c r="K142">
        <v>4</v>
      </c>
      <c r="L142">
        <f>VLOOKUP($C142,samples!$D$2:$I$689,4, FALSE)</f>
        <v>16</v>
      </c>
      <c r="M142" t="str">
        <f>VLOOKUP(C142,samples!$D$2:$I$689,5, FALSE)</f>
        <v>F</v>
      </c>
      <c r="N142" t="str">
        <f>VLOOKUP($C142,samples!$D$2:$I$689,6, FALSE)</f>
        <v>7,8,9</v>
      </c>
      <c r="O142" s="1">
        <f>VLOOKUP($C142,samples!$D$2:$I$689,3, FALSE)</f>
        <v>43910</v>
      </c>
      <c r="P142" s="2">
        <f t="shared" si="11"/>
        <v>120</v>
      </c>
      <c r="Q142" s="1" t="str">
        <f>VLOOKUP($C142,samples!$D$2:$R$689,7, FALSE)</f>
        <v>F7,8,9</v>
      </c>
    </row>
    <row r="143" spans="1:17" x14ac:dyDescent="0.2">
      <c r="A143">
        <v>1201</v>
      </c>
      <c r="B143" t="s">
        <v>2</v>
      </c>
      <c r="C143" t="s">
        <v>171</v>
      </c>
      <c r="D143" t="str">
        <f>B143</f>
        <v>A</v>
      </c>
      <c r="E143">
        <v>109</v>
      </c>
      <c r="F143" s="1">
        <v>43803</v>
      </c>
      <c r="G143">
        <v>25.2</v>
      </c>
      <c r="H143" t="s">
        <v>22</v>
      </c>
      <c r="I143" s="2">
        <v>448.88062000000002</v>
      </c>
      <c r="J143" t="s">
        <v>23</v>
      </c>
      <c r="K143">
        <v>5</v>
      </c>
      <c r="L143" t="e">
        <f>VLOOKUP($C143,samples!$D$2:$I$689,4, FALSE)</f>
        <v>#N/A</v>
      </c>
      <c r="M143" t="e">
        <f>VLOOKUP(C143,samples!$D$2:$I$689,5, FALSE)</f>
        <v>#N/A</v>
      </c>
      <c r="N143" t="e">
        <f>VLOOKUP($C143,samples!$D$2:$I$689,6, FALSE)</f>
        <v>#N/A</v>
      </c>
      <c r="O143" s="1" t="e">
        <f>VLOOKUP($C143,samples!$D$2:$I$689,3, FALSE)</f>
        <v>#N/A</v>
      </c>
      <c r="P143" s="2" t="e">
        <f t="shared" si="11"/>
        <v>#N/A</v>
      </c>
      <c r="Q143" s="1" t="e">
        <f>VLOOKUP($C143,samples!$D$2:$R$689,7, FALSE)</f>
        <v>#N/A</v>
      </c>
    </row>
    <row r="144" spans="1:17" x14ac:dyDescent="0.2">
      <c r="A144">
        <v>1201</v>
      </c>
      <c r="B144" t="s">
        <v>8</v>
      </c>
      <c r="C144" t="s">
        <v>172</v>
      </c>
      <c r="D144" t="str">
        <f>B144</f>
        <v>B1</v>
      </c>
      <c r="E144">
        <v>109</v>
      </c>
      <c r="F144" s="1">
        <v>43803</v>
      </c>
      <c r="G144">
        <v>25.2</v>
      </c>
      <c r="H144" t="s">
        <v>22</v>
      </c>
      <c r="I144" s="2">
        <v>448.88062000000002</v>
      </c>
      <c r="J144" t="s">
        <v>23</v>
      </c>
      <c r="K144">
        <v>5</v>
      </c>
      <c r="L144" t="e">
        <f>VLOOKUP($C144,samples!$D$2:$I$689,4, FALSE)</f>
        <v>#N/A</v>
      </c>
      <c r="M144" t="e">
        <f>VLOOKUP(C144,samples!$D$2:$I$689,5, FALSE)</f>
        <v>#N/A</v>
      </c>
      <c r="N144" t="e">
        <f>VLOOKUP($C144,samples!$D$2:$I$689,6, FALSE)</f>
        <v>#N/A</v>
      </c>
      <c r="O144" s="1" t="e">
        <f>VLOOKUP($C144,samples!$D$2:$I$689,3, FALSE)</f>
        <v>#N/A</v>
      </c>
      <c r="P144" s="2" t="e">
        <f t="shared" si="11"/>
        <v>#N/A</v>
      </c>
      <c r="Q144" s="1" t="e">
        <f>VLOOKUP($C144,samples!$D$2:$R$689,7, FALSE)</f>
        <v>#N/A</v>
      </c>
    </row>
    <row r="145" spans="1:17" x14ac:dyDescent="0.2">
      <c r="A145">
        <v>1201</v>
      </c>
      <c r="B145" t="s">
        <v>9</v>
      </c>
      <c r="C145" t="s">
        <v>173</v>
      </c>
      <c r="D145" t="str">
        <f>B145</f>
        <v>E1</v>
      </c>
      <c r="E145">
        <v>109</v>
      </c>
      <c r="F145" s="1">
        <v>43803</v>
      </c>
      <c r="G145">
        <v>25.2</v>
      </c>
      <c r="H145" t="s">
        <v>22</v>
      </c>
      <c r="I145" s="2">
        <v>448.88062000000002</v>
      </c>
      <c r="J145" t="s">
        <v>23</v>
      </c>
      <c r="K145">
        <v>5</v>
      </c>
      <c r="L145" t="e">
        <f>VLOOKUP($C145,samples!$D$2:$I$689,4, FALSE)</f>
        <v>#N/A</v>
      </c>
      <c r="M145" t="e">
        <f>VLOOKUP(C145,samples!$D$2:$I$689,5, FALSE)</f>
        <v>#N/A</v>
      </c>
      <c r="N145" t="e">
        <f>VLOOKUP($C145,samples!$D$2:$I$689,6, FALSE)</f>
        <v>#N/A</v>
      </c>
      <c r="O145" s="1" t="e">
        <f>VLOOKUP($C145,samples!$D$2:$I$689,3, FALSE)</f>
        <v>#N/A</v>
      </c>
      <c r="P145" s="2" t="e">
        <f t="shared" si="11"/>
        <v>#N/A</v>
      </c>
      <c r="Q145" s="1" t="e">
        <f>VLOOKUP($C145,samples!$D$2:$R$689,7, FALSE)</f>
        <v>#N/A</v>
      </c>
    </row>
    <row r="146" spans="1:17" x14ac:dyDescent="0.2">
      <c r="A146">
        <v>1201</v>
      </c>
      <c r="B146" t="s">
        <v>10</v>
      </c>
      <c r="C146" t="s">
        <v>174</v>
      </c>
      <c r="D146" t="str">
        <f>B146</f>
        <v>E2</v>
      </c>
      <c r="E146">
        <v>109</v>
      </c>
      <c r="F146" s="1">
        <v>43803</v>
      </c>
      <c r="G146">
        <v>25.2</v>
      </c>
      <c r="H146" t="s">
        <v>22</v>
      </c>
      <c r="I146" s="2">
        <v>448.88062000000002</v>
      </c>
      <c r="J146" t="s">
        <v>23</v>
      </c>
      <c r="K146">
        <v>5</v>
      </c>
      <c r="L146">
        <f>VLOOKUP($C146,samples!$D$2:$I$689,4, FALSE)</f>
        <v>16</v>
      </c>
      <c r="M146" t="str">
        <f>VLOOKUP(C146,samples!$D$2:$I$689,5, FALSE)</f>
        <v>E</v>
      </c>
      <c r="N146" t="str">
        <f>VLOOKUP($C146,samples!$D$2:$I$689,6, FALSE)</f>
        <v>1,2,3</v>
      </c>
      <c r="O146" s="1">
        <f>VLOOKUP($C146,samples!$D$2:$I$689,3, FALSE)</f>
        <v>43901</v>
      </c>
      <c r="P146" s="2">
        <f t="shared" si="11"/>
        <v>98</v>
      </c>
      <c r="Q146" s="1" t="str">
        <f>VLOOKUP($C146,samples!$D$2:$R$689,7, FALSE)</f>
        <v>E1,2,3</v>
      </c>
    </row>
    <row r="147" spans="1:17" x14ac:dyDescent="0.2">
      <c r="A147">
        <v>1201</v>
      </c>
      <c r="B147" t="s">
        <v>11</v>
      </c>
      <c r="C147" s="3" t="s">
        <v>175</v>
      </c>
      <c r="D147" s="3" t="s">
        <v>233</v>
      </c>
      <c r="E147">
        <v>109</v>
      </c>
      <c r="F147" s="1">
        <v>43803</v>
      </c>
      <c r="G147">
        <v>25.2</v>
      </c>
      <c r="H147" t="s">
        <v>22</v>
      </c>
      <c r="I147" s="2">
        <v>448.88062000000002</v>
      </c>
      <c r="J147" t="s">
        <v>23</v>
      </c>
      <c r="K147">
        <v>5</v>
      </c>
      <c r="L147" t="e">
        <f>VLOOKUP($C147,samples!$D$2:$I$689,4, FALSE)</f>
        <v>#N/A</v>
      </c>
      <c r="M147" t="e">
        <f>VLOOKUP(C147,samples!$D$2:$I$689,5, FALSE)</f>
        <v>#N/A</v>
      </c>
      <c r="N147" t="e">
        <f>VLOOKUP($C147,samples!$D$2:$I$689,6, FALSE)</f>
        <v>#N/A</v>
      </c>
      <c r="O147" s="1" t="e">
        <f>VLOOKUP($C147,samples!$D$2:$I$689,3, FALSE)</f>
        <v>#N/A</v>
      </c>
      <c r="P147" s="2" t="e">
        <f t="shared" si="11"/>
        <v>#N/A</v>
      </c>
      <c r="Q147" s="1" t="e">
        <f>VLOOKUP($C147,samples!$D$2:$R$689,7, FALSE)</f>
        <v>#N/A</v>
      </c>
    </row>
    <row r="148" spans="1:17" x14ac:dyDescent="0.2">
      <c r="A148">
        <v>1203</v>
      </c>
      <c r="B148" t="s">
        <v>2</v>
      </c>
      <c r="C148" t="s">
        <v>176</v>
      </c>
      <c r="D148" t="str">
        <f>B148</f>
        <v>A</v>
      </c>
      <c r="E148">
        <v>110</v>
      </c>
      <c r="F148" s="1">
        <v>43805</v>
      </c>
      <c r="G148">
        <v>19.3</v>
      </c>
      <c r="H148" t="s">
        <v>22</v>
      </c>
      <c r="I148" s="2">
        <v>446.88062000000002</v>
      </c>
      <c r="J148" t="s">
        <v>23</v>
      </c>
      <c r="K148">
        <v>6</v>
      </c>
      <c r="L148" t="e">
        <f>VLOOKUP($C148,samples!$D$2:$I$689,4, FALSE)</f>
        <v>#N/A</v>
      </c>
      <c r="M148" t="e">
        <f>VLOOKUP(C148,samples!$D$2:$I$689,5, FALSE)</f>
        <v>#N/A</v>
      </c>
      <c r="N148" t="e">
        <f>VLOOKUP($C148,samples!$D$2:$I$689,6, FALSE)</f>
        <v>#N/A</v>
      </c>
      <c r="O148" s="1" t="e">
        <f>VLOOKUP($C148,samples!$D$2:$I$689,3, FALSE)</f>
        <v>#N/A</v>
      </c>
      <c r="P148" s="2" t="e">
        <f t="shared" si="11"/>
        <v>#N/A</v>
      </c>
      <c r="Q148" s="1" t="e">
        <f>VLOOKUP($C148,samples!$D$2:$R$689,7, FALSE)</f>
        <v>#N/A</v>
      </c>
    </row>
    <row r="149" spans="1:17" x14ac:dyDescent="0.2">
      <c r="A149">
        <v>1203</v>
      </c>
      <c r="B149" t="s">
        <v>8</v>
      </c>
      <c r="C149" t="s">
        <v>177</v>
      </c>
      <c r="D149" t="str">
        <f>B149</f>
        <v>B1</v>
      </c>
      <c r="E149">
        <v>110</v>
      </c>
      <c r="F149" s="1">
        <v>43628</v>
      </c>
      <c r="G149">
        <v>19.3</v>
      </c>
      <c r="H149" t="s">
        <v>22</v>
      </c>
      <c r="I149" s="2">
        <v>446.88062000000002</v>
      </c>
      <c r="J149" t="s">
        <v>23</v>
      </c>
      <c r="K149">
        <v>6</v>
      </c>
      <c r="L149" t="e">
        <f>VLOOKUP($C149,samples!$D$2:$I$689,4, FALSE)</f>
        <v>#N/A</v>
      </c>
      <c r="M149" t="e">
        <f>VLOOKUP(C149,samples!$D$2:$I$689,5, FALSE)</f>
        <v>#N/A</v>
      </c>
      <c r="N149" t="e">
        <f>VLOOKUP($C149,samples!$D$2:$I$689,6, FALSE)</f>
        <v>#N/A</v>
      </c>
      <c r="O149" s="1" t="e">
        <f>VLOOKUP($C149,samples!$D$2:$I$689,3, FALSE)</f>
        <v>#N/A</v>
      </c>
      <c r="P149" s="2" t="e">
        <f t="shared" si="11"/>
        <v>#N/A</v>
      </c>
      <c r="Q149" s="1" t="e">
        <f>VLOOKUP($C149,samples!$D$2:$R$689,7, FALSE)</f>
        <v>#N/A</v>
      </c>
    </row>
    <row r="150" spans="1:17" x14ac:dyDescent="0.2">
      <c r="A150">
        <v>1203</v>
      </c>
      <c r="B150" t="s">
        <v>9</v>
      </c>
      <c r="C150" t="s">
        <v>178</v>
      </c>
      <c r="D150" t="str">
        <f>B150</f>
        <v>E1</v>
      </c>
      <c r="E150">
        <v>110</v>
      </c>
      <c r="F150" s="1">
        <v>43805</v>
      </c>
      <c r="G150">
        <v>19.3</v>
      </c>
      <c r="H150" t="s">
        <v>22</v>
      </c>
      <c r="I150" s="2">
        <v>446.88062000000002</v>
      </c>
      <c r="J150" t="s">
        <v>23</v>
      </c>
      <c r="K150">
        <v>6</v>
      </c>
      <c r="L150" t="e">
        <f>VLOOKUP($C150,samples!$D$2:$I$689,4, FALSE)</f>
        <v>#N/A</v>
      </c>
      <c r="M150" t="e">
        <f>VLOOKUP(C150,samples!$D$2:$I$689,5, FALSE)</f>
        <v>#N/A</v>
      </c>
      <c r="N150" t="e">
        <f>VLOOKUP($C150,samples!$D$2:$I$689,6, FALSE)</f>
        <v>#N/A</v>
      </c>
      <c r="O150" s="1" t="e">
        <f>VLOOKUP($C150,samples!$D$2:$I$689,3, FALSE)</f>
        <v>#N/A</v>
      </c>
      <c r="P150" s="2" t="e">
        <f t="shared" si="11"/>
        <v>#N/A</v>
      </c>
      <c r="Q150" s="1" t="e">
        <f>VLOOKUP($C150,samples!$D$2:$R$689,7, FALSE)</f>
        <v>#N/A</v>
      </c>
    </row>
    <row r="151" spans="1:17" x14ac:dyDescent="0.2">
      <c r="A151">
        <v>1203</v>
      </c>
      <c r="B151" t="s">
        <v>10</v>
      </c>
      <c r="C151" t="s">
        <v>179</v>
      </c>
      <c r="D151" t="str">
        <f>B151</f>
        <v>E2</v>
      </c>
      <c r="E151">
        <v>110</v>
      </c>
      <c r="F151" s="1">
        <v>43805</v>
      </c>
      <c r="G151">
        <v>19.3</v>
      </c>
      <c r="H151" t="s">
        <v>22</v>
      </c>
      <c r="I151" s="2">
        <v>446.88062000000002</v>
      </c>
      <c r="J151" t="s">
        <v>23</v>
      </c>
      <c r="K151">
        <v>6</v>
      </c>
      <c r="L151">
        <f>VLOOKUP($C151,samples!$D$2:$I$689,4, FALSE)</f>
        <v>16</v>
      </c>
      <c r="M151" t="str">
        <f>VLOOKUP(C151,samples!$D$2:$I$689,5, FALSE)</f>
        <v>E</v>
      </c>
      <c r="N151" t="str">
        <f>VLOOKUP($C151,samples!$D$2:$I$689,6, FALSE)</f>
        <v>4,5,6</v>
      </c>
      <c r="O151" s="1">
        <f>VLOOKUP($C151,samples!$D$2:$I$689,3, FALSE)</f>
        <v>43865</v>
      </c>
      <c r="P151" s="2">
        <f t="shared" si="11"/>
        <v>60</v>
      </c>
      <c r="Q151" s="1" t="str">
        <f>VLOOKUP($C151,samples!$D$2:$R$689,7, FALSE)</f>
        <v>E4,5,6</v>
      </c>
    </row>
    <row r="152" spans="1:17" x14ac:dyDescent="0.2">
      <c r="A152">
        <v>1203</v>
      </c>
      <c r="B152" t="s">
        <v>11</v>
      </c>
      <c r="C152" t="s">
        <v>180</v>
      </c>
      <c r="D152" t="str">
        <f>B152</f>
        <v>E3</v>
      </c>
      <c r="E152">
        <v>110</v>
      </c>
      <c r="F152" s="1">
        <v>43805</v>
      </c>
      <c r="G152">
        <v>19.3</v>
      </c>
      <c r="H152" t="s">
        <v>22</v>
      </c>
      <c r="I152" s="2">
        <v>446.88062000000002</v>
      </c>
      <c r="J152" t="s">
        <v>23</v>
      </c>
      <c r="K152">
        <v>6</v>
      </c>
      <c r="L152" t="e">
        <f>VLOOKUP($C152,samples!$D$2:$I$689,4, FALSE)</f>
        <v>#N/A</v>
      </c>
      <c r="M152" t="e">
        <f>VLOOKUP(C152,samples!$D$2:$I$689,5, FALSE)</f>
        <v>#N/A</v>
      </c>
      <c r="N152" t="e">
        <f>VLOOKUP($C152,samples!$D$2:$I$689,6, FALSE)</f>
        <v>#N/A</v>
      </c>
      <c r="O152" s="1" t="e">
        <f>VLOOKUP($C152,samples!$D$2:$I$689,3, FALSE)</f>
        <v>#N/A</v>
      </c>
      <c r="P152" s="2" t="e">
        <f t="shared" si="11"/>
        <v>#N/A</v>
      </c>
      <c r="Q152" s="1" t="e">
        <f>VLOOKUP($C152,samples!$D$2:$R$689,7, FALSE)</f>
        <v>#N/A</v>
      </c>
    </row>
    <row r="153" spans="1:17" x14ac:dyDescent="0.2">
      <c r="A153">
        <v>1203</v>
      </c>
      <c r="B153" t="s">
        <v>12</v>
      </c>
      <c r="C153" s="3" t="s">
        <v>181</v>
      </c>
      <c r="D153" s="3" t="s">
        <v>233</v>
      </c>
      <c r="E153">
        <v>110</v>
      </c>
      <c r="F153" s="1">
        <v>43805</v>
      </c>
      <c r="G153">
        <v>19.3</v>
      </c>
      <c r="H153" t="s">
        <v>22</v>
      </c>
      <c r="I153" s="2">
        <v>446.88062000000002</v>
      </c>
      <c r="J153" t="s">
        <v>23</v>
      </c>
      <c r="K153">
        <v>6</v>
      </c>
      <c r="L153" t="e">
        <f>VLOOKUP($C153,samples!$D$2:$I$689,4, FALSE)</f>
        <v>#N/A</v>
      </c>
      <c r="M153" t="e">
        <f>VLOOKUP(C153,samples!$D$2:$I$689,5, FALSE)</f>
        <v>#N/A</v>
      </c>
      <c r="N153" t="e">
        <f>VLOOKUP($C153,samples!$D$2:$I$689,6, FALSE)</f>
        <v>#N/A</v>
      </c>
      <c r="O153" s="1" t="e">
        <f>VLOOKUP($C153,samples!$D$2:$I$689,3, FALSE)</f>
        <v>#N/A</v>
      </c>
      <c r="P153" s="2" t="e">
        <f t="shared" si="11"/>
        <v>#N/A</v>
      </c>
      <c r="Q153" s="1" t="e">
        <f>VLOOKUP($C153,samples!$D$2:$R$689,7, FALSE)</f>
        <v>#N/A</v>
      </c>
    </row>
    <row r="154" spans="1:17" x14ac:dyDescent="0.2">
      <c r="A154">
        <v>1220</v>
      </c>
      <c r="B154" t="s">
        <v>2</v>
      </c>
      <c r="C154" t="s">
        <v>182</v>
      </c>
      <c r="D154" t="str">
        <f>B154</f>
        <v>A</v>
      </c>
      <c r="E154">
        <v>111</v>
      </c>
      <c r="F154" s="1">
        <v>43851</v>
      </c>
      <c r="G154">
        <v>0.3</v>
      </c>
      <c r="H154" t="s">
        <v>6</v>
      </c>
      <c r="I154" s="2">
        <v>400.88062000000002</v>
      </c>
      <c r="J154" t="s">
        <v>23</v>
      </c>
      <c r="K154">
        <v>5</v>
      </c>
      <c r="L154" t="e">
        <f>VLOOKUP($C154,samples!$D$2:$I$689,4, FALSE)</f>
        <v>#N/A</v>
      </c>
      <c r="M154" t="e">
        <f>VLOOKUP(C154,samples!$D$2:$I$689,5, FALSE)</f>
        <v>#N/A</v>
      </c>
      <c r="N154" t="e">
        <f>VLOOKUP($C154,samples!$D$2:$I$689,6, FALSE)</f>
        <v>#N/A</v>
      </c>
      <c r="O154" s="1" t="e">
        <f>VLOOKUP($C154,samples!$D$2:$I$689,3, FALSE)</f>
        <v>#N/A</v>
      </c>
      <c r="P154" s="2" t="e">
        <f t="shared" si="11"/>
        <v>#N/A</v>
      </c>
      <c r="Q154" s="1" t="e">
        <f>VLOOKUP($C154,samples!$D$2:$R$689,7, FALSE)</f>
        <v>#N/A</v>
      </c>
    </row>
    <row r="155" spans="1:17" x14ac:dyDescent="0.2">
      <c r="A155">
        <v>1220</v>
      </c>
      <c r="B155" t="s">
        <v>8</v>
      </c>
      <c r="C155" t="s">
        <v>183</v>
      </c>
      <c r="D155" t="str">
        <f>B155</f>
        <v>B1</v>
      </c>
      <c r="E155">
        <v>111</v>
      </c>
      <c r="F155" s="1">
        <v>43851</v>
      </c>
      <c r="G155">
        <v>0.3</v>
      </c>
      <c r="H155" t="s">
        <v>6</v>
      </c>
      <c r="I155" s="2">
        <v>400.88062000000002</v>
      </c>
      <c r="J155" t="s">
        <v>23</v>
      </c>
      <c r="K155">
        <v>5</v>
      </c>
      <c r="L155" t="e">
        <f>VLOOKUP($C155,samples!$D$2:$I$689,4, FALSE)</f>
        <v>#N/A</v>
      </c>
      <c r="M155" t="e">
        <f>VLOOKUP(C155,samples!$D$2:$I$689,5, FALSE)</f>
        <v>#N/A</v>
      </c>
      <c r="N155" t="e">
        <f>VLOOKUP($C155,samples!$D$2:$I$689,6, FALSE)</f>
        <v>#N/A</v>
      </c>
      <c r="O155" s="1" t="e">
        <f>VLOOKUP($C155,samples!$D$2:$I$689,3, FALSE)</f>
        <v>#N/A</v>
      </c>
      <c r="P155" s="2" t="e">
        <f t="shared" si="11"/>
        <v>#N/A</v>
      </c>
      <c r="Q155" s="1" t="e">
        <f>VLOOKUP($C155,samples!$D$2:$R$689,7, FALSE)</f>
        <v>#N/A</v>
      </c>
    </row>
    <row r="156" spans="1:17" x14ac:dyDescent="0.2">
      <c r="A156">
        <v>1220</v>
      </c>
      <c r="B156" t="s">
        <v>9</v>
      </c>
      <c r="C156" t="s">
        <v>184</v>
      </c>
      <c r="D156" t="str">
        <f>B156</f>
        <v>E1</v>
      </c>
      <c r="E156">
        <v>111</v>
      </c>
      <c r="F156" s="1">
        <v>43851</v>
      </c>
      <c r="G156">
        <v>0.3</v>
      </c>
      <c r="H156" t="s">
        <v>6</v>
      </c>
      <c r="I156" s="2">
        <v>400.88062000000002</v>
      </c>
      <c r="J156" t="s">
        <v>23</v>
      </c>
      <c r="K156">
        <v>5</v>
      </c>
      <c r="L156" t="e">
        <f>VLOOKUP($C156,samples!$D$2:$I$689,4, FALSE)</f>
        <v>#N/A</v>
      </c>
      <c r="M156" t="e">
        <f>VLOOKUP(C156,samples!$D$2:$I$689,5, FALSE)</f>
        <v>#N/A</v>
      </c>
      <c r="N156" t="e">
        <f>VLOOKUP($C156,samples!$D$2:$I$689,6, FALSE)</f>
        <v>#N/A</v>
      </c>
      <c r="O156" s="1" t="e">
        <f>VLOOKUP($C156,samples!$D$2:$I$689,3, FALSE)</f>
        <v>#N/A</v>
      </c>
      <c r="P156" s="2" t="e">
        <f t="shared" si="11"/>
        <v>#N/A</v>
      </c>
      <c r="Q156" s="1" t="e">
        <f>VLOOKUP($C156,samples!$D$2:$R$689,7, FALSE)</f>
        <v>#N/A</v>
      </c>
    </row>
    <row r="157" spans="1:17" x14ac:dyDescent="0.2">
      <c r="A157">
        <v>1220</v>
      </c>
      <c r="B157" t="s">
        <v>10</v>
      </c>
      <c r="C157" t="s">
        <v>185</v>
      </c>
      <c r="D157" t="str">
        <f>B157</f>
        <v>E2</v>
      </c>
      <c r="E157">
        <v>111</v>
      </c>
      <c r="F157" s="1">
        <v>43851</v>
      </c>
      <c r="G157">
        <v>0.3</v>
      </c>
      <c r="H157" t="s">
        <v>6</v>
      </c>
      <c r="I157" s="2">
        <v>400.88062000000002</v>
      </c>
      <c r="J157" t="s">
        <v>23</v>
      </c>
      <c r="K157">
        <v>5</v>
      </c>
      <c r="L157">
        <f>VLOOKUP($C157,samples!$D$2:$I$689,4, FALSE)</f>
        <v>20</v>
      </c>
      <c r="M157" t="str">
        <f>VLOOKUP(C157,samples!$D$2:$I$689,5, FALSE)</f>
        <v>A</v>
      </c>
      <c r="N157" t="str">
        <f>VLOOKUP($C157,samples!$D$2:$I$689,6, FALSE)</f>
        <v>7,8,9</v>
      </c>
      <c r="O157" s="1">
        <f>VLOOKUP($C157,samples!$D$2:$I$689,3, FALSE)</f>
        <v>44022</v>
      </c>
      <c r="P157" s="2">
        <f t="shared" si="11"/>
        <v>171</v>
      </c>
      <c r="Q157" s="1" t="str">
        <f>VLOOKUP($C157,samples!$D$2:$R$689,7, FALSE)</f>
        <v>A7,8,9</v>
      </c>
    </row>
    <row r="158" spans="1:17" x14ac:dyDescent="0.2">
      <c r="A158">
        <v>1220</v>
      </c>
      <c r="B158" t="s">
        <v>11</v>
      </c>
      <c r="C158" s="3" t="s">
        <v>186</v>
      </c>
      <c r="D158" s="3" t="s">
        <v>233</v>
      </c>
      <c r="E158">
        <v>111</v>
      </c>
      <c r="F158" s="1">
        <v>43851</v>
      </c>
      <c r="G158">
        <v>0.3</v>
      </c>
      <c r="H158" t="s">
        <v>6</v>
      </c>
      <c r="I158" s="2">
        <v>400.88062000000002</v>
      </c>
      <c r="J158" t="s">
        <v>23</v>
      </c>
      <c r="K158">
        <v>5</v>
      </c>
      <c r="L158" t="e">
        <f>VLOOKUP($C158,samples!$D$2:$I$689,4, FALSE)</f>
        <v>#N/A</v>
      </c>
      <c r="M158" t="e">
        <f>VLOOKUP(C158,samples!$D$2:$I$689,5, FALSE)</f>
        <v>#N/A</v>
      </c>
      <c r="N158" t="e">
        <f>VLOOKUP($C158,samples!$D$2:$I$689,6, FALSE)</f>
        <v>#N/A</v>
      </c>
      <c r="O158" s="1" t="e">
        <f>VLOOKUP($C158,samples!$D$2:$I$689,3, FALSE)</f>
        <v>#N/A</v>
      </c>
      <c r="P158" s="2" t="e">
        <f t="shared" si="11"/>
        <v>#N/A</v>
      </c>
      <c r="Q158" s="1" t="e">
        <f>VLOOKUP($C158,samples!$D$2:$R$689,7, FALSE)</f>
        <v>#N/A</v>
      </c>
    </row>
    <row r="159" spans="1:17" x14ac:dyDescent="0.2">
      <c r="A159">
        <v>1225</v>
      </c>
      <c r="B159" t="s">
        <v>2</v>
      </c>
      <c r="C159" t="s">
        <v>187</v>
      </c>
      <c r="D159" t="str">
        <f>B159</f>
        <v>A</v>
      </c>
      <c r="E159">
        <v>112</v>
      </c>
      <c r="F159" s="1">
        <v>43864</v>
      </c>
      <c r="G159">
        <v>37.4</v>
      </c>
      <c r="H159" t="s">
        <v>22</v>
      </c>
      <c r="I159" s="2">
        <v>387.88062000000002</v>
      </c>
      <c r="J159" t="s">
        <v>23</v>
      </c>
      <c r="K159">
        <v>5</v>
      </c>
      <c r="L159" t="e">
        <f>VLOOKUP($C159,samples!$D$2:$I$689,4, FALSE)</f>
        <v>#N/A</v>
      </c>
      <c r="M159" t="e">
        <f>VLOOKUP(C159,samples!$D$2:$I$689,5, FALSE)</f>
        <v>#N/A</v>
      </c>
      <c r="N159" t="e">
        <f>VLOOKUP($C159,samples!$D$2:$I$689,6, FALSE)</f>
        <v>#N/A</v>
      </c>
      <c r="O159" s="1" t="e">
        <f>VLOOKUP($C159,samples!$D$2:$I$689,3, FALSE)</f>
        <v>#N/A</v>
      </c>
      <c r="P159" s="2" t="e">
        <f t="shared" si="11"/>
        <v>#N/A</v>
      </c>
      <c r="Q159" s="1" t="e">
        <f>VLOOKUP($C159,samples!$D$2:$R$689,7, FALSE)</f>
        <v>#N/A</v>
      </c>
    </row>
    <row r="160" spans="1:17" x14ac:dyDescent="0.2">
      <c r="A160">
        <v>1225</v>
      </c>
      <c r="B160" t="s">
        <v>8</v>
      </c>
      <c r="C160" t="s">
        <v>188</v>
      </c>
      <c r="D160" t="str">
        <f>B160</f>
        <v>B1</v>
      </c>
      <c r="E160">
        <v>112</v>
      </c>
      <c r="F160" s="1">
        <v>43864</v>
      </c>
      <c r="G160">
        <v>37.4</v>
      </c>
      <c r="H160" t="s">
        <v>22</v>
      </c>
      <c r="I160" s="2">
        <v>387.88062000000002</v>
      </c>
      <c r="J160" t="s">
        <v>23</v>
      </c>
      <c r="K160">
        <v>5</v>
      </c>
      <c r="L160" t="e">
        <f>VLOOKUP($C160,samples!$D$2:$I$689,4, FALSE)</f>
        <v>#N/A</v>
      </c>
      <c r="M160" t="e">
        <f>VLOOKUP(C160,samples!$D$2:$I$689,5, FALSE)</f>
        <v>#N/A</v>
      </c>
      <c r="N160" t="e">
        <f>VLOOKUP($C160,samples!$D$2:$I$689,6, FALSE)</f>
        <v>#N/A</v>
      </c>
      <c r="O160" s="1" t="e">
        <f>VLOOKUP($C160,samples!$D$2:$I$689,3, FALSE)</f>
        <v>#N/A</v>
      </c>
      <c r="P160" s="2" t="e">
        <f t="shared" si="11"/>
        <v>#N/A</v>
      </c>
      <c r="Q160" s="1" t="e">
        <f>VLOOKUP($C160,samples!$D$2:$R$689,7, FALSE)</f>
        <v>#N/A</v>
      </c>
    </row>
    <row r="161" spans="1:17" x14ac:dyDescent="0.2">
      <c r="A161">
        <v>1225</v>
      </c>
      <c r="B161" t="s">
        <v>9</v>
      </c>
      <c r="C161" t="s">
        <v>189</v>
      </c>
      <c r="D161" t="str">
        <f>B161</f>
        <v>E1</v>
      </c>
      <c r="E161">
        <v>112</v>
      </c>
      <c r="F161" s="1">
        <v>43864</v>
      </c>
      <c r="G161">
        <v>37.4</v>
      </c>
      <c r="H161" t="s">
        <v>22</v>
      </c>
      <c r="I161" s="2">
        <v>387.88062000000002</v>
      </c>
      <c r="J161" t="s">
        <v>23</v>
      </c>
      <c r="K161">
        <v>5</v>
      </c>
      <c r="L161" t="e">
        <f>VLOOKUP($C161,samples!$D$2:$I$689,4, FALSE)</f>
        <v>#N/A</v>
      </c>
      <c r="M161" t="e">
        <f>VLOOKUP(C161,samples!$D$2:$I$689,5, FALSE)</f>
        <v>#N/A</v>
      </c>
      <c r="N161" t="e">
        <f>VLOOKUP($C161,samples!$D$2:$I$689,6, FALSE)</f>
        <v>#N/A</v>
      </c>
      <c r="O161" s="1" t="e">
        <f>VLOOKUP($C161,samples!$D$2:$I$689,3, FALSE)</f>
        <v>#N/A</v>
      </c>
      <c r="P161" s="2" t="e">
        <f t="shared" si="11"/>
        <v>#N/A</v>
      </c>
      <c r="Q161" s="1" t="e">
        <f>VLOOKUP($C161,samples!$D$2:$R$689,7, FALSE)</f>
        <v>#N/A</v>
      </c>
    </row>
    <row r="162" spans="1:17" x14ac:dyDescent="0.2">
      <c r="A162">
        <v>1225</v>
      </c>
      <c r="B162" t="s">
        <v>10</v>
      </c>
      <c r="C162" t="s">
        <v>190</v>
      </c>
      <c r="D162" t="str">
        <f>B162</f>
        <v>E2</v>
      </c>
      <c r="E162">
        <v>112</v>
      </c>
      <c r="F162" s="1">
        <v>43864</v>
      </c>
      <c r="G162">
        <v>37.4</v>
      </c>
      <c r="H162" t="s">
        <v>22</v>
      </c>
      <c r="I162" s="2">
        <v>387.88062000000002</v>
      </c>
      <c r="J162" t="s">
        <v>23</v>
      </c>
      <c r="K162">
        <v>5</v>
      </c>
      <c r="L162" t="e">
        <f>VLOOKUP($C162,samples!$D$2:$I$689,4, FALSE)</f>
        <v>#N/A</v>
      </c>
      <c r="M162" t="e">
        <f>VLOOKUP(C162,samples!$D$2:$I$689,5, FALSE)</f>
        <v>#N/A</v>
      </c>
      <c r="N162" t="e">
        <f>VLOOKUP($C162,samples!$D$2:$I$689,6, FALSE)</f>
        <v>#N/A</v>
      </c>
      <c r="O162" s="1" t="e">
        <f>VLOOKUP($C162,samples!$D$2:$I$689,3, FALSE)</f>
        <v>#N/A</v>
      </c>
      <c r="P162" s="2" t="e">
        <f t="shared" si="11"/>
        <v>#N/A</v>
      </c>
      <c r="Q162" s="1" t="e">
        <f>VLOOKUP($C162,samples!$D$2:$R$689,7, FALSE)</f>
        <v>#N/A</v>
      </c>
    </row>
    <row r="163" spans="1:17" x14ac:dyDescent="0.2">
      <c r="A163">
        <v>1225</v>
      </c>
      <c r="B163" t="s">
        <v>11</v>
      </c>
      <c r="C163" s="3" t="s">
        <v>191</v>
      </c>
      <c r="D163" s="3" t="s">
        <v>233</v>
      </c>
      <c r="E163">
        <v>112</v>
      </c>
      <c r="F163" s="1">
        <v>43864</v>
      </c>
      <c r="G163">
        <v>37.4</v>
      </c>
      <c r="H163" t="s">
        <v>22</v>
      </c>
      <c r="I163" s="2">
        <v>387.88062000000002</v>
      </c>
      <c r="J163" t="s">
        <v>23</v>
      </c>
      <c r="K163">
        <v>5</v>
      </c>
      <c r="L163" t="e">
        <f>VLOOKUP($C163,samples!$D$2:$I$689,4, FALSE)</f>
        <v>#N/A</v>
      </c>
      <c r="M163" t="e">
        <f>VLOOKUP(C163,samples!$D$2:$I$689,5, FALSE)</f>
        <v>#N/A</v>
      </c>
      <c r="N163" t="e">
        <f>VLOOKUP($C163,samples!$D$2:$I$689,6, FALSE)</f>
        <v>#N/A</v>
      </c>
      <c r="O163" s="1" t="e">
        <f>VLOOKUP($C163,samples!$D$2:$I$689,3, FALSE)</f>
        <v>#N/A</v>
      </c>
      <c r="P163" s="2" t="e">
        <f t="shared" si="11"/>
        <v>#N/A</v>
      </c>
      <c r="Q163" s="1" t="e">
        <f>VLOOKUP($C163,samples!$D$2:$R$689,7, FALSE)</f>
        <v>#N/A</v>
      </c>
    </row>
    <row r="164" spans="1:17" x14ac:dyDescent="0.2">
      <c r="A164">
        <v>1228</v>
      </c>
      <c r="B164" t="s">
        <v>2</v>
      </c>
      <c r="C164" t="s">
        <v>192</v>
      </c>
      <c r="D164" t="str">
        <f>B164</f>
        <v>A</v>
      </c>
      <c r="E164">
        <v>114</v>
      </c>
      <c r="F164" s="1">
        <v>43872</v>
      </c>
      <c r="G164">
        <v>6.2</v>
      </c>
      <c r="H164" t="s">
        <v>22</v>
      </c>
      <c r="I164" s="2">
        <v>379.88062000000002</v>
      </c>
      <c r="J164" t="s">
        <v>25</v>
      </c>
      <c r="K164">
        <v>3</v>
      </c>
      <c r="L164" t="e">
        <f>VLOOKUP($C164,samples!$D$2:$I$689,4, FALSE)</f>
        <v>#N/A</v>
      </c>
      <c r="M164" t="e">
        <f>VLOOKUP(C164,samples!$D$2:$I$689,5, FALSE)</f>
        <v>#N/A</v>
      </c>
      <c r="N164" t="e">
        <f>VLOOKUP($C164,samples!$D$2:$I$689,6, FALSE)</f>
        <v>#N/A</v>
      </c>
      <c r="O164" s="1" t="e">
        <f>VLOOKUP($C164,samples!$D$2:$I$689,3, FALSE)</f>
        <v>#N/A</v>
      </c>
      <c r="P164" s="2" t="e">
        <f t="shared" si="11"/>
        <v>#N/A</v>
      </c>
      <c r="Q164" s="1" t="e">
        <f>VLOOKUP($C164,samples!$D$2:$R$689,7, FALSE)</f>
        <v>#N/A</v>
      </c>
    </row>
    <row r="165" spans="1:17" x14ac:dyDescent="0.2">
      <c r="A165">
        <v>1228</v>
      </c>
      <c r="B165" t="s">
        <v>8</v>
      </c>
      <c r="C165" t="s">
        <v>193</v>
      </c>
      <c r="D165" t="str">
        <f>B165</f>
        <v>B1</v>
      </c>
      <c r="E165">
        <v>114</v>
      </c>
      <c r="F165" s="1">
        <v>43872</v>
      </c>
      <c r="G165">
        <v>6.2</v>
      </c>
      <c r="H165" t="s">
        <v>22</v>
      </c>
      <c r="I165" s="2">
        <v>379.88062000000002</v>
      </c>
      <c r="J165" t="s">
        <v>25</v>
      </c>
      <c r="K165">
        <v>3</v>
      </c>
      <c r="L165" t="e">
        <f>VLOOKUP($C165,samples!$D$2:$I$689,4, FALSE)</f>
        <v>#N/A</v>
      </c>
      <c r="M165" t="e">
        <f>VLOOKUP(C165,samples!$D$2:$I$689,5, FALSE)</f>
        <v>#N/A</v>
      </c>
      <c r="N165" t="e">
        <f>VLOOKUP($C165,samples!$D$2:$I$689,6, FALSE)</f>
        <v>#N/A</v>
      </c>
      <c r="O165" s="1" t="e">
        <f>VLOOKUP($C165,samples!$D$2:$I$689,3, FALSE)</f>
        <v>#N/A</v>
      </c>
      <c r="P165" s="2" t="e">
        <f t="shared" si="11"/>
        <v>#N/A</v>
      </c>
      <c r="Q165" s="1" t="e">
        <f>VLOOKUP($C165,samples!$D$2:$R$689,7, FALSE)</f>
        <v>#N/A</v>
      </c>
    </row>
    <row r="166" spans="1:17" x14ac:dyDescent="0.2">
      <c r="A166">
        <v>1228</v>
      </c>
      <c r="B166" t="s">
        <v>9</v>
      </c>
      <c r="C166" s="3" t="s">
        <v>194</v>
      </c>
      <c r="D166" s="3" t="s">
        <v>233</v>
      </c>
      <c r="E166">
        <v>114</v>
      </c>
      <c r="F166" s="1">
        <v>43872</v>
      </c>
      <c r="G166">
        <v>6.2</v>
      </c>
      <c r="H166" t="s">
        <v>22</v>
      </c>
      <c r="I166" s="2">
        <v>379.88062000000002</v>
      </c>
      <c r="J166" t="s">
        <v>25</v>
      </c>
      <c r="K166">
        <v>3</v>
      </c>
      <c r="L166" t="e">
        <f>VLOOKUP($C166,samples!$D$2:$I$689,4, FALSE)</f>
        <v>#N/A</v>
      </c>
      <c r="M166" t="e">
        <f>VLOOKUP(C166,samples!$D$2:$I$689,5, FALSE)</f>
        <v>#N/A</v>
      </c>
      <c r="N166" t="e">
        <f>VLOOKUP($C166,samples!$D$2:$I$689,6, FALSE)</f>
        <v>#N/A</v>
      </c>
      <c r="O166" s="1" t="e">
        <f>VLOOKUP($C166,samples!$D$2:$I$689,3, FALSE)</f>
        <v>#N/A</v>
      </c>
      <c r="P166" s="2" t="e">
        <f t="shared" si="11"/>
        <v>#N/A</v>
      </c>
      <c r="Q166" s="1" t="e">
        <f>VLOOKUP($C166,samples!$D$2:$R$689,7, FALSE)</f>
        <v>#N/A</v>
      </c>
    </row>
    <row r="167" spans="1:17" x14ac:dyDescent="0.2">
      <c r="A167">
        <v>1229</v>
      </c>
      <c r="B167" t="s">
        <v>2</v>
      </c>
      <c r="C167" t="s">
        <v>195</v>
      </c>
      <c r="D167" t="str">
        <f>B167</f>
        <v>A</v>
      </c>
      <c r="E167">
        <v>113</v>
      </c>
      <c r="F167" s="1">
        <v>43873</v>
      </c>
      <c r="G167">
        <v>0.22</v>
      </c>
      <c r="H167" t="s">
        <v>6</v>
      </c>
      <c r="I167" s="2">
        <v>378.88062000000002</v>
      </c>
      <c r="J167" t="s">
        <v>23</v>
      </c>
      <c r="K167">
        <v>5</v>
      </c>
      <c r="L167" t="e">
        <f>VLOOKUP($C167,samples!$D$2:$I$689,4, FALSE)</f>
        <v>#N/A</v>
      </c>
      <c r="M167" t="e">
        <f>VLOOKUP(C167,samples!$D$2:$I$689,5, FALSE)</f>
        <v>#N/A</v>
      </c>
      <c r="N167" t="e">
        <f>VLOOKUP($C167,samples!$D$2:$I$689,6, FALSE)</f>
        <v>#N/A</v>
      </c>
      <c r="O167" s="1" t="e">
        <f>VLOOKUP($C167,samples!$D$2:$I$689,3, FALSE)</f>
        <v>#N/A</v>
      </c>
      <c r="P167" s="2" t="e">
        <f t="shared" si="11"/>
        <v>#N/A</v>
      </c>
      <c r="Q167" s="1" t="e">
        <f>VLOOKUP($C167,samples!$D$2:$R$689,7, FALSE)</f>
        <v>#N/A</v>
      </c>
    </row>
    <row r="168" spans="1:17" x14ac:dyDescent="0.2">
      <c r="A168">
        <v>1229</v>
      </c>
      <c r="B168" t="s">
        <v>8</v>
      </c>
      <c r="C168" t="s">
        <v>196</v>
      </c>
      <c r="D168" t="str">
        <f>B168</f>
        <v>B1</v>
      </c>
      <c r="E168">
        <v>113</v>
      </c>
      <c r="F168" s="1">
        <v>43873</v>
      </c>
      <c r="G168">
        <v>0.22</v>
      </c>
      <c r="H168" t="s">
        <v>6</v>
      </c>
      <c r="I168" s="2">
        <v>378.88062000000002</v>
      </c>
      <c r="J168" t="s">
        <v>23</v>
      </c>
      <c r="K168">
        <v>5</v>
      </c>
      <c r="L168" t="e">
        <f>VLOOKUP($C168,samples!$D$2:$I$689,4, FALSE)</f>
        <v>#N/A</v>
      </c>
      <c r="M168" t="e">
        <f>VLOOKUP(C168,samples!$D$2:$I$689,5, FALSE)</f>
        <v>#N/A</v>
      </c>
      <c r="N168" t="e">
        <f>VLOOKUP($C168,samples!$D$2:$I$689,6, FALSE)</f>
        <v>#N/A</v>
      </c>
      <c r="O168" s="1" t="e">
        <f>VLOOKUP($C168,samples!$D$2:$I$689,3, FALSE)</f>
        <v>#N/A</v>
      </c>
      <c r="P168" s="2" t="e">
        <f t="shared" si="11"/>
        <v>#N/A</v>
      </c>
      <c r="Q168" s="1" t="e">
        <f>VLOOKUP($C168,samples!$D$2:$R$689,7, FALSE)</f>
        <v>#N/A</v>
      </c>
    </row>
    <row r="169" spans="1:17" x14ac:dyDescent="0.2">
      <c r="A169">
        <v>1229</v>
      </c>
      <c r="B169" t="s">
        <v>9</v>
      </c>
      <c r="C169" t="s">
        <v>197</v>
      </c>
      <c r="D169" t="str">
        <f>B169</f>
        <v>E1</v>
      </c>
      <c r="E169">
        <v>113</v>
      </c>
      <c r="F169" s="1">
        <v>43873</v>
      </c>
      <c r="G169">
        <v>0.22</v>
      </c>
      <c r="H169" t="s">
        <v>6</v>
      </c>
      <c r="I169" s="2">
        <v>378.88062000000002</v>
      </c>
      <c r="J169" t="s">
        <v>23</v>
      </c>
      <c r="K169">
        <v>5</v>
      </c>
      <c r="L169" t="e">
        <f>VLOOKUP($C169,samples!$D$2:$I$689,4, FALSE)</f>
        <v>#N/A</v>
      </c>
      <c r="M169" t="e">
        <f>VLOOKUP(C169,samples!$D$2:$I$689,5, FALSE)</f>
        <v>#N/A</v>
      </c>
      <c r="N169" t="e">
        <f>VLOOKUP($C169,samples!$D$2:$I$689,6, FALSE)</f>
        <v>#N/A</v>
      </c>
      <c r="O169" s="1" t="e">
        <f>VLOOKUP($C169,samples!$D$2:$I$689,3, FALSE)</f>
        <v>#N/A</v>
      </c>
      <c r="P169" s="2" t="e">
        <f t="shared" si="11"/>
        <v>#N/A</v>
      </c>
      <c r="Q169" s="1" t="e">
        <f>VLOOKUP($C169,samples!$D$2:$R$689,7, FALSE)</f>
        <v>#N/A</v>
      </c>
    </row>
    <row r="170" spans="1:17" x14ac:dyDescent="0.2">
      <c r="A170">
        <v>1229</v>
      </c>
      <c r="B170" t="s">
        <v>10</v>
      </c>
      <c r="C170" t="s">
        <v>198</v>
      </c>
      <c r="D170" t="str">
        <f>B170</f>
        <v>E2</v>
      </c>
      <c r="E170">
        <v>113</v>
      </c>
      <c r="F170" s="1">
        <v>43873</v>
      </c>
      <c r="G170">
        <v>0.22</v>
      </c>
      <c r="H170" t="s">
        <v>6</v>
      </c>
      <c r="I170" s="2">
        <v>378.88062000000002</v>
      </c>
      <c r="J170" t="s">
        <v>23</v>
      </c>
      <c r="K170">
        <v>5</v>
      </c>
      <c r="L170" t="e">
        <f>VLOOKUP($C170,samples!$D$2:$I$689,4, FALSE)</f>
        <v>#N/A</v>
      </c>
      <c r="M170" t="e">
        <f>VLOOKUP(C170,samples!$D$2:$I$689,5, FALSE)</f>
        <v>#N/A</v>
      </c>
      <c r="N170" t="e">
        <f>VLOOKUP($C170,samples!$D$2:$I$689,6, FALSE)</f>
        <v>#N/A</v>
      </c>
      <c r="O170" s="1" t="e">
        <f>VLOOKUP($C170,samples!$D$2:$I$689,3, FALSE)</f>
        <v>#N/A</v>
      </c>
      <c r="P170" s="2" t="e">
        <f t="shared" si="11"/>
        <v>#N/A</v>
      </c>
      <c r="Q170" s="1" t="e">
        <f>VLOOKUP($C170,samples!$D$2:$R$689,7, FALSE)</f>
        <v>#N/A</v>
      </c>
    </row>
    <row r="171" spans="1:17" x14ac:dyDescent="0.2">
      <c r="A171">
        <v>1229</v>
      </c>
      <c r="B171" t="s">
        <v>11</v>
      </c>
      <c r="C171" s="3" t="s">
        <v>199</v>
      </c>
      <c r="D171" s="3" t="s">
        <v>233</v>
      </c>
      <c r="E171">
        <v>113</v>
      </c>
      <c r="F171" s="1">
        <v>43873</v>
      </c>
      <c r="G171">
        <v>0.22</v>
      </c>
      <c r="H171" t="s">
        <v>6</v>
      </c>
      <c r="I171" s="2">
        <v>378.88062000000002</v>
      </c>
      <c r="J171" t="s">
        <v>23</v>
      </c>
      <c r="K171">
        <v>5</v>
      </c>
      <c r="L171" t="e">
        <f>VLOOKUP($C171,samples!$D$2:$I$689,4, FALSE)</f>
        <v>#N/A</v>
      </c>
      <c r="M171" t="e">
        <f>VLOOKUP(C171,samples!$D$2:$I$689,5, FALSE)</f>
        <v>#N/A</v>
      </c>
      <c r="N171" t="e">
        <f>VLOOKUP($C171,samples!$D$2:$I$689,6, FALSE)</f>
        <v>#N/A</v>
      </c>
      <c r="O171" s="1" t="e">
        <f>VLOOKUP($C171,samples!$D$2:$I$689,3, FALSE)</f>
        <v>#N/A</v>
      </c>
      <c r="P171" s="2" t="e">
        <f t="shared" si="11"/>
        <v>#N/A</v>
      </c>
      <c r="Q171" s="1" t="e">
        <f>VLOOKUP($C171,samples!$D$2:$R$689,7, FALSE)</f>
        <v>#N/A</v>
      </c>
    </row>
    <row r="172" spans="1:17" x14ac:dyDescent="0.2">
      <c r="A172">
        <v>1233</v>
      </c>
      <c r="B172" t="s">
        <v>2</v>
      </c>
      <c r="C172" t="s">
        <v>200</v>
      </c>
      <c r="D172" t="str">
        <f>B172</f>
        <v>A</v>
      </c>
      <c r="E172">
        <v>115</v>
      </c>
      <c r="F172" s="1">
        <v>43880</v>
      </c>
      <c r="G172">
        <v>14.3</v>
      </c>
      <c r="H172" t="s">
        <v>22</v>
      </c>
      <c r="I172" s="2">
        <v>371.88062000000002</v>
      </c>
      <c r="J172" t="s">
        <v>23</v>
      </c>
      <c r="K172">
        <v>6</v>
      </c>
      <c r="L172" t="e">
        <f>VLOOKUP($C172,samples!$D$2:$I$689,4, FALSE)</f>
        <v>#N/A</v>
      </c>
      <c r="M172" t="e">
        <f>VLOOKUP(C172,samples!$D$2:$I$689,5, FALSE)</f>
        <v>#N/A</v>
      </c>
      <c r="N172" t="e">
        <f>VLOOKUP($C172,samples!$D$2:$I$689,6, FALSE)</f>
        <v>#N/A</v>
      </c>
      <c r="O172" s="1" t="e">
        <f>VLOOKUP($C172,samples!$D$2:$I$689,3, FALSE)</f>
        <v>#N/A</v>
      </c>
      <c r="P172" s="2" t="e">
        <f t="shared" si="11"/>
        <v>#N/A</v>
      </c>
      <c r="Q172" s="1" t="e">
        <f>VLOOKUP($C172,samples!$D$2:$R$689,7, FALSE)</f>
        <v>#N/A</v>
      </c>
    </row>
    <row r="173" spans="1:17" x14ac:dyDescent="0.2">
      <c r="A173">
        <v>1233</v>
      </c>
      <c r="B173" t="s">
        <v>8</v>
      </c>
      <c r="C173" t="s">
        <v>201</v>
      </c>
      <c r="D173" t="str">
        <f>B173</f>
        <v>B1</v>
      </c>
      <c r="E173">
        <v>115</v>
      </c>
      <c r="F173" s="1">
        <v>43880</v>
      </c>
      <c r="G173">
        <v>14.3</v>
      </c>
      <c r="H173" t="s">
        <v>22</v>
      </c>
      <c r="I173" s="2">
        <v>371.88062000000002</v>
      </c>
      <c r="J173" t="s">
        <v>23</v>
      </c>
      <c r="K173">
        <v>6</v>
      </c>
      <c r="L173" t="e">
        <f>VLOOKUP($C173,samples!$D$2:$I$689,4, FALSE)</f>
        <v>#N/A</v>
      </c>
      <c r="M173" t="e">
        <f>VLOOKUP(C173,samples!$D$2:$I$689,5, FALSE)</f>
        <v>#N/A</v>
      </c>
      <c r="N173" t="e">
        <f>VLOOKUP($C173,samples!$D$2:$I$689,6, FALSE)</f>
        <v>#N/A</v>
      </c>
      <c r="O173" s="1" t="e">
        <f>VLOOKUP($C173,samples!$D$2:$I$689,3, FALSE)</f>
        <v>#N/A</v>
      </c>
      <c r="P173" s="2" t="e">
        <f t="shared" si="11"/>
        <v>#N/A</v>
      </c>
      <c r="Q173" s="1" t="e">
        <f>VLOOKUP($C173,samples!$D$2:$R$689,7, FALSE)</f>
        <v>#N/A</v>
      </c>
    </row>
    <row r="174" spans="1:17" x14ac:dyDescent="0.2">
      <c r="A174">
        <v>1233</v>
      </c>
      <c r="B174" t="s">
        <v>9</v>
      </c>
      <c r="C174" t="s">
        <v>202</v>
      </c>
      <c r="D174" t="str">
        <f>B174</f>
        <v>E1</v>
      </c>
      <c r="E174">
        <v>115</v>
      </c>
      <c r="F174" s="1">
        <v>43880</v>
      </c>
      <c r="G174">
        <v>14.3</v>
      </c>
      <c r="H174" t="s">
        <v>22</v>
      </c>
      <c r="I174" s="2">
        <v>371.88062000000002</v>
      </c>
      <c r="J174" t="s">
        <v>23</v>
      </c>
      <c r="K174">
        <v>6</v>
      </c>
      <c r="L174" t="e">
        <f>VLOOKUP($C174,samples!$D$2:$I$689,4, FALSE)</f>
        <v>#N/A</v>
      </c>
      <c r="M174" t="e">
        <f>VLOOKUP(C174,samples!$D$2:$I$689,5, FALSE)</f>
        <v>#N/A</v>
      </c>
      <c r="N174" t="e">
        <f>VLOOKUP($C174,samples!$D$2:$I$689,6, FALSE)</f>
        <v>#N/A</v>
      </c>
      <c r="O174" s="1" t="e">
        <f>VLOOKUP($C174,samples!$D$2:$I$689,3, FALSE)</f>
        <v>#N/A</v>
      </c>
      <c r="P174" s="2" t="e">
        <f t="shared" si="11"/>
        <v>#N/A</v>
      </c>
      <c r="Q174" s="1" t="e">
        <f>VLOOKUP($C174,samples!$D$2:$R$689,7, FALSE)</f>
        <v>#N/A</v>
      </c>
    </row>
    <row r="175" spans="1:17" x14ac:dyDescent="0.2">
      <c r="A175">
        <v>1233</v>
      </c>
      <c r="B175" t="s">
        <v>10</v>
      </c>
      <c r="C175" t="s">
        <v>203</v>
      </c>
      <c r="D175" t="str">
        <f>B175</f>
        <v>E2</v>
      </c>
      <c r="E175">
        <v>115</v>
      </c>
      <c r="F175" s="1">
        <v>43880</v>
      </c>
      <c r="G175">
        <v>14.3</v>
      </c>
      <c r="H175" t="s">
        <v>22</v>
      </c>
      <c r="I175" s="2">
        <v>371.88062000000002</v>
      </c>
      <c r="J175" t="s">
        <v>23</v>
      </c>
      <c r="K175">
        <v>6</v>
      </c>
      <c r="L175" t="e">
        <f>VLOOKUP($C175,samples!$D$2:$I$689,4, FALSE)</f>
        <v>#N/A</v>
      </c>
      <c r="M175" t="e">
        <f>VLOOKUP(C175,samples!$D$2:$I$689,5, FALSE)</f>
        <v>#N/A</v>
      </c>
      <c r="N175" t="e">
        <f>VLOOKUP($C175,samples!$D$2:$I$689,6, FALSE)</f>
        <v>#N/A</v>
      </c>
      <c r="O175" s="1" t="e">
        <f>VLOOKUP($C175,samples!$D$2:$I$689,3, FALSE)</f>
        <v>#N/A</v>
      </c>
      <c r="P175" s="2" t="e">
        <f t="shared" si="11"/>
        <v>#N/A</v>
      </c>
      <c r="Q175" s="1" t="e">
        <f>VLOOKUP($C175,samples!$D$2:$R$689,7, FALSE)</f>
        <v>#N/A</v>
      </c>
    </row>
    <row r="176" spans="1:17" x14ac:dyDescent="0.2">
      <c r="A176">
        <v>1233</v>
      </c>
      <c r="B176" t="s">
        <v>11</v>
      </c>
      <c r="C176" t="s">
        <v>204</v>
      </c>
      <c r="D176" t="str">
        <f>B176</f>
        <v>E3</v>
      </c>
      <c r="E176">
        <v>115</v>
      </c>
      <c r="F176" s="1">
        <v>43880</v>
      </c>
      <c r="G176">
        <v>14.3</v>
      </c>
      <c r="H176" t="s">
        <v>22</v>
      </c>
      <c r="I176" s="2">
        <v>371.88062000000002</v>
      </c>
      <c r="J176" t="s">
        <v>23</v>
      </c>
      <c r="K176">
        <v>6</v>
      </c>
      <c r="L176" t="e">
        <f>VLOOKUP($C176,samples!$D$2:$I$689,4, FALSE)</f>
        <v>#N/A</v>
      </c>
      <c r="M176" t="e">
        <f>VLOOKUP(C176,samples!$D$2:$I$689,5, FALSE)</f>
        <v>#N/A</v>
      </c>
      <c r="N176" t="e">
        <f>VLOOKUP($C176,samples!$D$2:$I$689,6, FALSE)</f>
        <v>#N/A</v>
      </c>
      <c r="O176" s="1" t="e">
        <f>VLOOKUP($C176,samples!$D$2:$I$689,3, FALSE)</f>
        <v>#N/A</v>
      </c>
      <c r="P176" s="2" t="e">
        <f t="shared" si="11"/>
        <v>#N/A</v>
      </c>
      <c r="Q176" s="1" t="e">
        <f>VLOOKUP($C176,samples!$D$2:$R$689,7, FALSE)</f>
        <v>#N/A</v>
      </c>
    </row>
    <row r="177" spans="1:17" x14ac:dyDescent="0.2">
      <c r="A177">
        <v>1233</v>
      </c>
      <c r="B177" t="s">
        <v>12</v>
      </c>
      <c r="C177" s="3" t="s">
        <v>205</v>
      </c>
      <c r="D177" s="3" t="s">
        <v>233</v>
      </c>
      <c r="E177">
        <v>115</v>
      </c>
      <c r="F177" s="1">
        <v>43880</v>
      </c>
      <c r="G177">
        <v>14.3</v>
      </c>
      <c r="H177" t="s">
        <v>22</v>
      </c>
      <c r="I177" s="2">
        <v>371.88062000000002</v>
      </c>
      <c r="J177" t="s">
        <v>23</v>
      </c>
      <c r="K177">
        <v>6</v>
      </c>
      <c r="L177" t="e">
        <f>VLOOKUP($C177,samples!$D$2:$I$689,4, FALSE)</f>
        <v>#N/A</v>
      </c>
      <c r="M177" t="e">
        <f>VLOOKUP(C177,samples!$D$2:$I$689,5, FALSE)</f>
        <v>#N/A</v>
      </c>
      <c r="N177" t="e">
        <f>VLOOKUP($C177,samples!$D$2:$I$689,6, FALSE)</f>
        <v>#N/A</v>
      </c>
      <c r="O177" s="1" t="e">
        <f>VLOOKUP($C177,samples!$D$2:$I$689,3, FALSE)</f>
        <v>#N/A</v>
      </c>
      <c r="P177" s="2" t="e">
        <f t="shared" si="11"/>
        <v>#N/A</v>
      </c>
      <c r="Q177" s="1" t="e">
        <f>VLOOKUP($C177,samples!$D$2:$R$689,7, FALSE)</f>
        <v>#N/A</v>
      </c>
    </row>
    <row r="178" spans="1:17" x14ac:dyDescent="0.2">
      <c r="A178">
        <v>1254</v>
      </c>
      <c r="B178" t="s">
        <v>2</v>
      </c>
      <c r="C178" t="s">
        <v>206</v>
      </c>
      <c r="D178" t="str">
        <f>B178</f>
        <v>A</v>
      </c>
      <c r="E178">
        <v>116</v>
      </c>
      <c r="F178" s="1">
        <v>43976</v>
      </c>
      <c r="G178">
        <v>17</v>
      </c>
      <c r="H178" t="s">
        <v>22</v>
      </c>
      <c r="I178" s="2">
        <v>275.88062000000002</v>
      </c>
      <c r="J178" t="s">
        <v>25</v>
      </c>
      <c r="K178">
        <v>3</v>
      </c>
      <c r="L178" t="e">
        <f>VLOOKUP($C178,samples!$D$2:$I$689,4, FALSE)</f>
        <v>#N/A</v>
      </c>
      <c r="M178" t="e">
        <f>VLOOKUP(C178,samples!$D$2:$I$689,5, FALSE)</f>
        <v>#N/A</v>
      </c>
      <c r="N178" t="e">
        <f>VLOOKUP($C178,samples!$D$2:$I$689,6, FALSE)</f>
        <v>#N/A</v>
      </c>
      <c r="O178" s="1" t="e">
        <f>VLOOKUP($C178,samples!$D$2:$I$689,3, FALSE)</f>
        <v>#N/A</v>
      </c>
      <c r="P178" s="2" t="e">
        <f t="shared" si="11"/>
        <v>#N/A</v>
      </c>
      <c r="Q178" s="1" t="e">
        <f>VLOOKUP($C178,samples!$D$2:$R$689,7, FALSE)</f>
        <v>#N/A</v>
      </c>
    </row>
    <row r="179" spans="1:17" x14ac:dyDescent="0.2">
      <c r="A179">
        <v>1254</v>
      </c>
      <c r="B179" t="s">
        <v>8</v>
      </c>
      <c r="C179" t="s">
        <v>207</v>
      </c>
      <c r="D179" t="str">
        <f>B179</f>
        <v>B1</v>
      </c>
      <c r="E179">
        <v>116</v>
      </c>
      <c r="F179" s="1">
        <v>43976</v>
      </c>
      <c r="G179">
        <v>17</v>
      </c>
      <c r="H179" t="s">
        <v>22</v>
      </c>
      <c r="I179" s="2">
        <v>275.88062000000002</v>
      </c>
      <c r="J179" t="s">
        <v>25</v>
      </c>
      <c r="K179">
        <v>3</v>
      </c>
      <c r="L179" t="e">
        <f>VLOOKUP($C179,samples!$D$2:$I$689,4, FALSE)</f>
        <v>#N/A</v>
      </c>
      <c r="M179" t="e">
        <f>VLOOKUP(C179,samples!$D$2:$I$689,5, FALSE)</f>
        <v>#N/A</v>
      </c>
      <c r="N179" t="e">
        <f>VLOOKUP($C179,samples!$D$2:$I$689,6, FALSE)</f>
        <v>#N/A</v>
      </c>
      <c r="O179" s="1" t="e">
        <f>VLOOKUP($C179,samples!$D$2:$I$689,3, FALSE)</f>
        <v>#N/A</v>
      </c>
      <c r="P179" s="2" t="e">
        <f t="shared" si="11"/>
        <v>#N/A</v>
      </c>
      <c r="Q179" s="1" t="e">
        <f>VLOOKUP($C179,samples!$D$2:$R$689,7, FALSE)</f>
        <v>#N/A</v>
      </c>
    </row>
    <row r="180" spans="1:17" x14ac:dyDescent="0.2">
      <c r="A180">
        <v>1254</v>
      </c>
      <c r="B180" t="s">
        <v>9</v>
      </c>
      <c r="C180" s="3" t="s">
        <v>208</v>
      </c>
      <c r="D180" s="3" t="s">
        <v>233</v>
      </c>
      <c r="E180">
        <v>116</v>
      </c>
      <c r="F180" s="1">
        <v>43976</v>
      </c>
      <c r="G180">
        <v>17</v>
      </c>
      <c r="H180" t="s">
        <v>22</v>
      </c>
      <c r="I180" s="2">
        <v>275.88062000000002</v>
      </c>
      <c r="J180" t="s">
        <v>25</v>
      </c>
      <c r="K180">
        <v>3</v>
      </c>
      <c r="L180" t="e">
        <f>VLOOKUP($C180,samples!$D$2:$I$689,4, FALSE)</f>
        <v>#N/A</v>
      </c>
      <c r="M180" t="e">
        <f>VLOOKUP(C180,samples!$D$2:$I$689,5, FALSE)</f>
        <v>#N/A</v>
      </c>
      <c r="N180" t="e">
        <f>VLOOKUP($C180,samples!$D$2:$I$689,6, FALSE)</f>
        <v>#N/A</v>
      </c>
      <c r="O180" s="1" t="e">
        <f>VLOOKUP($C180,samples!$D$2:$I$689,3, FALSE)</f>
        <v>#N/A</v>
      </c>
      <c r="P180" s="2" t="e">
        <f t="shared" si="11"/>
        <v>#N/A</v>
      </c>
      <c r="Q180" s="1" t="e">
        <f>VLOOKUP($C180,samples!$D$2:$R$689,7, FALSE)</f>
        <v>#N/A</v>
      </c>
    </row>
    <row r="181" spans="1:17" x14ac:dyDescent="0.2">
      <c r="A181">
        <v>1256</v>
      </c>
      <c r="B181" t="s">
        <v>2</v>
      </c>
      <c r="C181" t="s">
        <v>209</v>
      </c>
      <c r="D181" t="str">
        <f>B181</f>
        <v>A</v>
      </c>
      <c r="E181">
        <v>117</v>
      </c>
      <c r="F181" s="1">
        <v>43978</v>
      </c>
      <c r="G181">
        <v>0.25</v>
      </c>
      <c r="H181" t="s">
        <v>6</v>
      </c>
      <c r="I181" s="2">
        <v>273.88062000000002</v>
      </c>
      <c r="J181" t="s">
        <v>25</v>
      </c>
      <c r="K181">
        <v>3</v>
      </c>
      <c r="L181" t="e">
        <f>VLOOKUP($C181,samples!$D$2:$I$689,4, FALSE)</f>
        <v>#N/A</v>
      </c>
      <c r="M181" t="e">
        <f>VLOOKUP(C181,samples!$D$2:$I$689,5, FALSE)</f>
        <v>#N/A</v>
      </c>
      <c r="N181" t="e">
        <f>VLOOKUP($C181,samples!$D$2:$I$689,6, FALSE)</f>
        <v>#N/A</v>
      </c>
      <c r="O181" s="1" t="e">
        <f>VLOOKUP($C181,samples!$D$2:$I$689,3, FALSE)</f>
        <v>#N/A</v>
      </c>
      <c r="P181" s="2" t="e">
        <f t="shared" si="11"/>
        <v>#N/A</v>
      </c>
      <c r="Q181" s="1" t="e">
        <f>VLOOKUP($C181,samples!$D$2:$R$689,7, FALSE)</f>
        <v>#N/A</v>
      </c>
    </row>
    <row r="182" spans="1:17" x14ac:dyDescent="0.2">
      <c r="A182">
        <v>1256</v>
      </c>
      <c r="B182" t="s">
        <v>8</v>
      </c>
      <c r="C182" t="s">
        <v>210</v>
      </c>
      <c r="D182" t="str">
        <f>B182</f>
        <v>B1</v>
      </c>
      <c r="E182">
        <v>117</v>
      </c>
      <c r="F182" s="1">
        <v>43978</v>
      </c>
      <c r="G182">
        <v>0.25</v>
      </c>
      <c r="H182" t="s">
        <v>6</v>
      </c>
      <c r="I182" s="2">
        <v>273.88062000000002</v>
      </c>
      <c r="J182" t="s">
        <v>25</v>
      </c>
      <c r="K182">
        <v>3</v>
      </c>
      <c r="L182" t="e">
        <f>VLOOKUP($C182,samples!$D$2:$I$689,4, FALSE)</f>
        <v>#N/A</v>
      </c>
      <c r="M182" t="e">
        <f>VLOOKUP(C182,samples!$D$2:$I$689,5, FALSE)</f>
        <v>#N/A</v>
      </c>
      <c r="N182" t="e">
        <f>VLOOKUP($C182,samples!$D$2:$I$689,6, FALSE)</f>
        <v>#N/A</v>
      </c>
      <c r="O182" s="1" t="e">
        <f>VLOOKUP($C182,samples!$D$2:$I$689,3, FALSE)</f>
        <v>#N/A</v>
      </c>
      <c r="P182" s="2" t="e">
        <f t="shared" si="11"/>
        <v>#N/A</v>
      </c>
      <c r="Q182" s="1" t="e">
        <f>VLOOKUP($C182,samples!$D$2:$R$689,7, FALSE)</f>
        <v>#N/A</v>
      </c>
    </row>
    <row r="183" spans="1:17" x14ac:dyDescent="0.2">
      <c r="A183">
        <v>1256</v>
      </c>
      <c r="B183" t="s">
        <v>9</v>
      </c>
      <c r="C183" s="3" t="s">
        <v>211</v>
      </c>
      <c r="D183" s="3" t="s">
        <v>233</v>
      </c>
      <c r="E183">
        <v>117</v>
      </c>
      <c r="F183" s="1">
        <v>43978</v>
      </c>
      <c r="G183">
        <v>0.25</v>
      </c>
      <c r="H183" t="s">
        <v>6</v>
      </c>
      <c r="I183" s="2">
        <v>273.88062000000002</v>
      </c>
      <c r="J183" t="s">
        <v>25</v>
      </c>
      <c r="K183">
        <v>3</v>
      </c>
      <c r="L183" t="e">
        <f>VLOOKUP($C183,samples!$D$2:$I$689,4, FALSE)</f>
        <v>#N/A</v>
      </c>
      <c r="M183" t="e">
        <f>VLOOKUP(C183,samples!$D$2:$I$689,5, FALSE)</f>
        <v>#N/A</v>
      </c>
      <c r="N183" t="e">
        <f>VLOOKUP($C183,samples!$D$2:$I$689,6, FALSE)</f>
        <v>#N/A</v>
      </c>
      <c r="O183" s="1" t="e">
        <f>VLOOKUP($C183,samples!$D$2:$I$689,3, FALSE)</f>
        <v>#N/A</v>
      </c>
      <c r="P183" s="2" t="e">
        <f t="shared" si="11"/>
        <v>#N/A</v>
      </c>
      <c r="Q183" s="1" t="e">
        <f>VLOOKUP($C183,samples!$D$2:$R$689,7, FALSE)</f>
        <v>#N/A</v>
      </c>
    </row>
    <row r="184" spans="1:17" x14ac:dyDescent="0.2">
      <c r="A184">
        <v>1267</v>
      </c>
      <c r="B184" t="s">
        <v>2</v>
      </c>
      <c r="C184" t="s">
        <v>212</v>
      </c>
      <c r="D184" t="str">
        <f>B184</f>
        <v>A</v>
      </c>
      <c r="E184">
        <v>119</v>
      </c>
      <c r="F184" s="1">
        <v>44000</v>
      </c>
      <c r="G184">
        <v>16.3</v>
      </c>
      <c r="H184" t="s">
        <v>22</v>
      </c>
      <c r="I184" s="2">
        <v>251.88061999999999</v>
      </c>
      <c r="J184" t="s">
        <v>25</v>
      </c>
      <c r="K184">
        <v>3</v>
      </c>
      <c r="L184" t="e">
        <f>VLOOKUP($C184,samples!$D$2:$I$689,4, FALSE)</f>
        <v>#N/A</v>
      </c>
      <c r="M184" t="e">
        <f>VLOOKUP(C184,samples!$D$2:$I$689,5, FALSE)</f>
        <v>#N/A</v>
      </c>
      <c r="N184" t="e">
        <f>VLOOKUP($C184,samples!$D$2:$I$689,6, FALSE)</f>
        <v>#N/A</v>
      </c>
      <c r="O184" s="1" t="e">
        <f>VLOOKUP($C184,samples!$D$2:$I$689,3, FALSE)</f>
        <v>#N/A</v>
      </c>
      <c r="P184" s="2" t="e">
        <f t="shared" si="11"/>
        <v>#N/A</v>
      </c>
      <c r="Q184" s="1" t="e">
        <f>VLOOKUP($C184,samples!$D$2:$R$689,7, FALSE)</f>
        <v>#N/A</v>
      </c>
    </row>
    <row r="185" spans="1:17" x14ac:dyDescent="0.2">
      <c r="A185">
        <v>1267</v>
      </c>
      <c r="B185" t="s">
        <v>8</v>
      </c>
      <c r="C185" t="s">
        <v>213</v>
      </c>
      <c r="D185" t="str">
        <f>B185</f>
        <v>B1</v>
      </c>
      <c r="E185">
        <v>119</v>
      </c>
      <c r="F185" s="1">
        <v>44000</v>
      </c>
      <c r="G185">
        <v>16.3</v>
      </c>
      <c r="H185" t="s">
        <v>22</v>
      </c>
      <c r="I185" s="2">
        <v>251.88061999999999</v>
      </c>
      <c r="J185" t="s">
        <v>25</v>
      </c>
      <c r="K185">
        <v>3</v>
      </c>
      <c r="L185" t="e">
        <f>VLOOKUP($C185,samples!$D$2:$I$689,4, FALSE)</f>
        <v>#N/A</v>
      </c>
      <c r="M185" t="e">
        <f>VLOOKUP(C185,samples!$D$2:$I$689,5, FALSE)</f>
        <v>#N/A</v>
      </c>
      <c r="N185" t="e">
        <f>VLOOKUP($C185,samples!$D$2:$I$689,6, FALSE)</f>
        <v>#N/A</v>
      </c>
      <c r="O185" s="1" t="e">
        <f>VLOOKUP($C185,samples!$D$2:$I$689,3, FALSE)</f>
        <v>#N/A</v>
      </c>
      <c r="P185" s="2" t="e">
        <f t="shared" si="11"/>
        <v>#N/A</v>
      </c>
      <c r="Q185" s="1" t="e">
        <f>VLOOKUP($C185,samples!$D$2:$R$689,7, FALSE)</f>
        <v>#N/A</v>
      </c>
    </row>
    <row r="186" spans="1:17" x14ac:dyDescent="0.2">
      <c r="A186">
        <v>1267</v>
      </c>
      <c r="B186" t="s">
        <v>9</v>
      </c>
      <c r="C186" s="3" t="s">
        <v>214</v>
      </c>
      <c r="D186" s="3" t="s">
        <v>233</v>
      </c>
      <c r="E186">
        <v>119</v>
      </c>
      <c r="F186" s="1">
        <v>44000</v>
      </c>
      <c r="G186">
        <v>16.3</v>
      </c>
      <c r="H186" t="s">
        <v>22</v>
      </c>
      <c r="I186" s="2">
        <v>251.88061999999999</v>
      </c>
      <c r="J186" t="s">
        <v>25</v>
      </c>
      <c r="K186">
        <v>3</v>
      </c>
      <c r="L186" t="e">
        <f>VLOOKUP($C186,samples!$D$2:$I$689,4, FALSE)</f>
        <v>#N/A</v>
      </c>
      <c r="M186" t="e">
        <f>VLOOKUP(C186,samples!$D$2:$I$689,5, FALSE)</f>
        <v>#N/A</v>
      </c>
      <c r="N186" t="e">
        <f>VLOOKUP($C186,samples!$D$2:$I$689,6, FALSE)</f>
        <v>#N/A</v>
      </c>
      <c r="O186" s="1" t="e">
        <f>VLOOKUP($C186,samples!$D$2:$I$689,3, FALSE)</f>
        <v>#N/A</v>
      </c>
      <c r="P186" s="2" t="e">
        <f t="shared" si="11"/>
        <v>#N/A</v>
      </c>
      <c r="Q186" s="1" t="e">
        <f>VLOOKUP($C186,samples!$D$2:$R$689,7, FALSE)</f>
        <v>#N/A</v>
      </c>
    </row>
    <row r="187" spans="1:17" x14ac:dyDescent="0.2">
      <c r="A187">
        <v>1268</v>
      </c>
      <c r="B187" t="s">
        <v>2</v>
      </c>
      <c r="C187" s="3" t="s">
        <v>215</v>
      </c>
      <c r="D187" s="3" t="s">
        <v>233</v>
      </c>
      <c r="E187">
        <v>120</v>
      </c>
      <c r="F187" s="1">
        <v>44011</v>
      </c>
      <c r="G187">
        <v>89.1</v>
      </c>
      <c r="H187" t="s">
        <v>22</v>
      </c>
      <c r="I187" s="2">
        <v>240.88061999999999</v>
      </c>
      <c r="J187" t="s">
        <v>24</v>
      </c>
      <c r="K187">
        <v>1</v>
      </c>
      <c r="L187" t="e">
        <f>VLOOKUP($C187,samples!$D$2:$I$689,4, FALSE)</f>
        <v>#N/A</v>
      </c>
      <c r="M187" t="e">
        <f>VLOOKUP(C187,samples!$D$2:$I$689,5, FALSE)</f>
        <v>#N/A</v>
      </c>
      <c r="N187" t="e">
        <f>VLOOKUP($C187,samples!$D$2:$I$689,6, FALSE)</f>
        <v>#N/A</v>
      </c>
      <c r="O187" s="1" t="e">
        <f>VLOOKUP($C187,samples!$D$2:$I$689,3, FALSE)</f>
        <v>#N/A</v>
      </c>
      <c r="P187" s="2" t="e">
        <f t="shared" si="11"/>
        <v>#N/A</v>
      </c>
      <c r="Q187" s="1" t="e">
        <f>VLOOKUP($C187,samples!$D$2:$R$689,7, FALSE)</f>
        <v>#N/A</v>
      </c>
    </row>
    <row r="188" spans="1:17" x14ac:dyDescent="0.2">
      <c r="A188">
        <v>1270</v>
      </c>
      <c r="B188" t="s">
        <v>2</v>
      </c>
      <c r="C188" t="s">
        <v>220</v>
      </c>
      <c r="D188" t="str">
        <f>B188</f>
        <v>A</v>
      </c>
      <c r="E188">
        <v>121</v>
      </c>
      <c r="F188" s="1">
        <v>44013</v>
      </c>
      <c r="G188">
        <v>16.899999999999999</v>
      </c>
      <c r="H188" t="s">
        <v>22</v>
      </c>
      <c r="I188" s="2">
        <v>238.88061999999999</v>
      </c>
      <c r="J188" t="s">
        <v>25</v>
      </c>
      <c r="K188">
        <v>3</v>
      </c>
      <c r="L188" t="e">
        <f>VLOOKUP($C188,samples!$D$2:$I$689,4, FALSE)</f>
        <v>#N/A</v>
      </c>
      <c r="M188" t="e">
        <f>VLOOKUP(C188,samples!$D$2:$I$689,5, FALSE)</f>
        <v>#N/A</v>
      </c>
      <c r="N188" t="e">
        <f>VLOOKUP($C188,samples!$D$2:$I$689,6, FALSE)</f>
        <v>#N/A</v>
      </c>
      <c r="O188" s="1" t="e">
        <f>VLOOKUP($C188,samples!$D$2:$I$689,3, FALSE)</f>
        <v>#N/A</v>
      </c>
      <c r="P188" s="2" t="e">
        <f t="shared" si="11"/>
        <v>#N/A</v>
      </c>
      <c r="Q188" s="1" t="e">
        <f>VLOOKUP($C188,samples!$D$2:$R$689,7, FALSE)</f>
        <v>#N/A</v>
      </c>
    </row>
    <row r="189" spans="1:17" x14ac:dyDescent="0.2">
      <c r="A189">
        <v>1270</v>
      </c>
      <c r="B189" t="s">
        <v>8</v>
      </c>
      <c r="C189" t="s">
        <v>221</v>
      </c>
      <c r="D189" t="str">
        <f>B189</f>
        <v>B1</v>
      </c>
      <c r="E189">
        <v>121</v>
      </c>
      <c r="F189" s="1">
        <v>44013</v>
      </c>
      <c r="G189">
        <v>16.899999999999999</v>
      </c>
      <c r="H189" t="s">
        <v>22</v>
      </c>
      <c r="I189" s="2">
        <v>238.88061999999999</v>
      </c>
      <c r="J189" t="s">
        <v>25</v>
      </c>
      <c r="K189">
        <v>3</v>
      </c>
      <c r="L189" t="e">
        <f>VLOOKUP($C189,samples!$D$2:$I$689,4, FALSE)</f>
        <v>#N/A</v>
      </c>
      <c r="M189" t="e">
        <f>VLOOKUP(C189,samples!$D$2:$I$689,5, FALSE)</f>
        <v>#N/A</v>
      </c>
      <c r="N189" t="e">
        <f>VLOOKUP($C189,samples!$D$2:$I$689,6, FALSE)</f>
        <v>#N/A</v>
      </c>
      <c r="O189" s="1" t="e">
        <f>VLOOKUP($C189,samples!$D$2:$I$689,3, FALSE)</f>
        <v>#N/A</v>
      </c>
      <c r="P189" s="2" t="e">
        <f t="shared" si="11"/>
        <v>#N/A</v>
      </c>
      <c r="Q189" s="1" t="e">
        <f>VLOOKUP($C189,samples!$D$2:$R$689,7, FALSE)</f>
        <v>#N/A</v>
      </c>
    </row>
    <row r="190" spans="1:17" x14ac:dyDescent="0.2">
      <c r="A190">
        <v>1270</v>
      </c>
      <c r="B190" t="s">
        <v>9</v>
      </c>
      <c r="C190" s="3" t="s">
        <v>222</v>
      </c>
      <c r="D190" s="3" t="s">
        <v>233</v>
      </c>
      <c r="E190">
        <v>121</v>
      </c>
      <c r="F190" s="1">
        <v>44013</v>
      </c>
      <c r="G190">
        <v>16.899999999999999</v>
      </c>
      <c r="H190" t="s">
        <v>22</v>
      </c>
      <c r="I190" s="2">
        <v>238.88061999999999</v>
      </c>
      <c r="J190" t="s">
        <v>25</v>
      </c>
      <c r="K190">
        <v>3</v>
      </c>
      <c r="L190" t="e">
        <f>VLOOKUP($C190,samples!$D$2:$I$689,4, FALSE)</f>
        <v>#N/A</v>
      </c>
      <c r="M190" t="e">
        <f>VLOOKUP(C190,samples!$D$2:$I$689,5, FALSE)</f>
        <v>#N/A</v>
      </c>
      <c r="N190" t="e">
        <f>VLOOKUP($C190,samples!$D$2:$I$689,6, FALSE)</f>
        <v>#N/A</v>
      </c>
      <c r="O190" s="1" t="e">
        <f>VLOOKUP($C190,samples!$D$2:$I$689,3, FALSE)</f>
        <v>#N/A</v>
      </c>
      <c r="P190" s="2" t="e">
        <f t="shared" si="11"/>
        <v>#N/A</v>
      </c>
      <c r="Q190" s="1" t="e">
        <f>VLOOKUP($C190,samples!$D$2:$R$689,7, FALSE)</f>
        <v>#N/A</v>
      </c>
    </row>
    <row r="191" spans="1:17" x14ac:dyDescent="0.2">
      <c r="A191">
        <v>1271</v>
      </c>
      <c r="B191" t="s">
        <v>2</v>
      </c>
      <c r="C191" t="s">
        <v>216</v>
      </c>
      <c r="D191" t="str">
        <f>B191</f>
        <v>A</v>
      </c>
      <c r="E191">
        <v>122</v>
      </c>
      <c r="F191" s="1">
        <v>44012</v>
      </c>
      <c r="G191">
        <v>2.1</v>
      </c>
      <c r="H191" t="s">
        <v>6</v>
      </c>
      <c r="I191" s="2">
        <v>239.88061999999999</v>
      </c>
      <c r="J191" t="s">
        <v>25</v>
      </c>
      <c r="K191">
        <v>4</v>
      </c>
      <c r="L191" t="e">
        <f>VLOOKUP($C191,samples!$D$2:$I$689,4, FALSE)</f>
        <v>#N/A</v>
      </c>
      <c r="M191" t="e">
        <f>VLOOKUP(C191,samples!$D$2:$I$689,5, FALSE)</f>
        <v>#N/A</v>
      </c>
      <c r="N191" t="e">
        <f>VLOOKUP($C191,samples!$D$2:$I$689,6, FALSE)</f>
        <v>#N/A</v>
      </c>
      <c r="O191" s="1" t="e">
        <f>VLOOKUP($C191,samples!$D$2:$I$689,3, FALSE)</f>
        <v>#N/A</v>
      </c>
      <c r="P191" s="2" t="e">
        <f t="shared" si="11"/>
        <v>#N/A</v>
      </c>
      <c r="Q191" s="1" t="e">
        <f>VLOOKUP($C191,samples!$D$2:$R$689,7, FALSE)</f>
        <v>#N/A</v>
      </c>
    </row>
    <row r="192" spans="1:17" x14ac:dyDescent="0.2">
      <c r="A192">
        <v>1271</v>
      </c>
      <c r="B192" t="s">
        <v>8</v>
      </c>
      <c r="C192" t="s">
        <v>217</v>
      </c>
      <c r="D192" t="str">
        <f>B192</f>
        <v>B1</v>
      </c>
      <c r="E192">
        <v>122</v>
      </c>
      <c r="F192" s="1">
        <v>44012</v>
      </c>
      <c r="G192">
        <v>2.1</v>
      </c>
      <c r="H192" t="s">
        <v>6</v>
      </c>
      <c r="I192" s="2">
        <v>239.88061999999999</v>
      </c>
      <c r="J192" t="s">
        <v>25</v>
      </c>
      <c r="K192">
        <v>4</v>
      </c>
      <c r="L192" t="e">
        <f>VLOOKUP($C192,samples!$D$2:$I$689,4, FALSE)</f>
        <v>#N/A</v>
      </c>
      <c r="M192" t="e">
        <f>VLOOKUP(C192,samples!$D$2:$I$689,5, FALSE)</f>
        <v>#N/A</v>
      </c>
      <c r="N192" t="e">
        <f>VLOOKUP($C192,samples!$D$2:$I$689,6, FALSE)</f>
        <v>#N/A</v>
      </c>
      <c r="O192" s="1" t="e">
        <f>VLOOKUP($C192,samples!$D$2:$I$689,3, FALSE)</f>
        <v>#N/A</v>
      </c>
      <c r="P192" s="2" t="e">
        <f t="shared" si="11"/>
        <v>#N/A</v>
      </c>
      <c r="Q192" s="1" t="e">
        <f>VLOOKUP($C192,samples!$D$2:$R$689,7, FALSE)</f>
        <v>#N/A</v>
      </c>
    </row>
    <row r="193" spans="1:17" x14ac:dyDescent="0.2">
      <c r="A193">
        <v>1271</v>
      </c>
      <c r="B193" t="s">
        <v>9</v>
      </c>
      <c r="C193" t="s">
        <v>218</v>
      </c>
      <c r="D193" t="str">
        <f>B193</f>
        <v>E1</v>
      </c>
      <c r="E193">
        <v>122</v>
      </c>
      <c r="F193" s="1">
        <v>44012</v>
      </c>
      <c r="G193">
        <v>2.1</v>
      </c>
      <c r="H193" t="s">
        <v>6</v>
      </c>
      <c r="I193" s="2">
        <v>239.88061999999999</v>
      </c>
      <c r="J193" t="s">
        <v>25</v>
      </c>
      <c r="K193">
        <v>4</v>
      </c>
      <c r="L193" t="e">
        <f>VLOOKUP($C193,samples!$D$2:$I$689,4, FALSE)</f>
        <v>#N/A</v>
      </c>
      <c r="M193" t="e">
        <f>VLOOKUP(C193,samples!$D$2:$I$689,5, FALSE)</f>
        <v>#N/A</v>
      </c>
      <c r="N193" t="e">
        <f>VLOOKUP($C193,samples!$D$2:$I$689,6, FALSE)</f>
        <v>#N/A</v>
      </c>
      <c r="O193" s="1" t="e">
        <f>VLOOKUP($C193,samples!$D$2:$I$689,3, FALSE)</f>
        <v>#N/A</v>
      </c>
      <c r="P193" s="2" t="e">
        <f t="shared" si="11"/>
        <v>#N/A</v>
      </c>
      <c r="Q193" s="1" t="e">
        <f>VLOOKUP($C193,samples!$D$2:$R$689,7, FALSE)</f>
        <v>#N/A</v>
      </c>
    </row>
    <row r="194" spans="1:17" x14ac:dyDescent="0.2">
      <c r="A194">
        <v>1271</v>
      </c>
      <c r="B194" t="s">
        <v>10</v>
      </c>
      <c r="C194" s="3" t="s">
        <v>219</v>
      </c>
      <c r="D194" s="3" t="s">
        <v>233</v>
      </c>
      <c r="E194">
        <v>122</v>
      </c>
      <c r="F194" s="1">
        <v>44012</v>
      </c>
      <c r="G194">
        <v>2.1</v>
      </c>
      <c r="H194" t="s">
        <v>6</v>
      </c>
      <c r="I194" s="2">
        <v>239.88061999999999</v>
      </c>
      <c r="J194" t="s">
        <v>25</v>
      </c>
      <c r="K194">
        <v>4</v>
      </c>
      <c r="L194">
        <f>VLOOKUP($C194,samples!$D$2:$I$689,4, FALSE)</f>
        <v>14</v>
      </c>
      <c r="M194" t="str">
        <f>VLOOKUP(C194,samples!$D$2:$I$689,5, FALSE)</f>
        <v>I</v>
      </c>
      <c r="N194" t="str">
        <f>VLOOKUP($C194,samples!$D$2:$I$689,6, FALSE)</f>
        <v>4,5,6</v>
      </c>
      <c r="O194" s="1">
        <f>VLOOKUP($C194,samples!$D$2:$I$689,3, FALSE)</f>
        <v>44125</v>
      </c>
      <c r="P194" s="2">
        <f t="shared" ref="P194:P203" si="12">O194-F194</f>
        <v>113</v>
      </c>
      <c r="Q194" s="1" t="str">
        <f>VLOOKUP($C194,samples!$D$2:$R$689,7, FALSE)</f>
        <v>I4,5,6</v>
      </c>
    </row>
    <row r="195" spans="1:17" x14ac:dyDescent="0.2">
      <c r="A195">
        <v>1272</v>
      </c>
      <c r="B195" t="s">
        <v>2</v>
      </c>
      <c r="C195" t="s">
        <v>223</v>
      </c>
      <c r="D195" t="str">
        <f>B195</f>
        <v>A</v>
      </c>
      <c r="E195">
        <v>123</v>
      </c>
      <c r="F195" s="1">
        <v>44013</v>
      </c>
      <c r="G195">
        <v>39.6</v>
      </c>
      <c r="H195" t="s">
        <v>22</v>
      </c>
      <c r="I195" s="2">
        <v>238.88061999999999</v>
      </c>
      <c r="J195" t="s">
        <v>25</v>
      </c>
      <c r="K195">
        <v>3</v>
      </c>
      <c r="L195" t="e">
        <f>VLOOKUP($C195,samples!$D$2:$I$689,4, FALSE)</f>
        <v>#N/A</v>
      </c>
      <c r="M195" t="e">
        <f>VLOOKUP(C195,samples!$D$2:$I$689,5, FALSE)</f>
        <v>#N/A</v>
      </c>
      <c r="N195" t="e">
        <f>VLOOKUP($C195,samples!$D$2:$I$689,6, FALSE)</f>
        <v>#N/A</v>
      </c>
      <c r="O195" s="1" t="e">
        <f>VLOOKUP($C195,samples!$D$2:$I$689,3, FALSE)</f>
        <v>#N/A</v>
      </c>
      <c r="P195" s="2" t="e">
        <f t="shared" si="12"/>
        <v>#N/A</v>
      </c>
      <c r="Q195" s="1" t="e">
        <f>VLOOKUP($C195,samples!$D$2:$R$689,7, FALSE)</f>
        <v>#N/A</v>
      </c>
    </row>
    <row r="196" spans="1:17" x14ac:dyDescent="0.2">
      <c r="A196">
        <v>1272</v>
      </c>
      <c r="B196" t="s">
        <v>8</v>
      </c>
      <c r="C196" t="s">
        <v>224</v>
      </c>
      <c r="D196" t="str">
        <f>B196</f>
        <v>B1</v>
      </c>
      <c r="E196">
        <v>123</v>
      </c>
      <c r="F196" s="1">
        <v>44013</v>
      </c>
      <c r="G196">
        <v>39.6</v>
      </c>
      <c r="H196" t="s">
        <v>22</v>
      </c>
      <c r="I196" s="2">
        <v>238.88061999999999</v>
      </c>
      <c r="J196" t="s">
        <v>25</v>
      </c>
      <c r="K196">
        <v>3</v>
      </c>
      <c r="L196" t="e">
        <f>VLOOKUP($C196,samples!$D$2:$I$689,4, FALSE)</f>
        <v>#N/A</v>
      </c>
      <c r="M196" t="e">
        <f>VLOOKUP(C196,samples!$D$2:$I$689,5, FALSE)</f>
        <v>#N/A</v>
      </c>
      <c r="N196" t="e">
        <f>VLOOKUP($C196,samples!$D$2:$I$689,6, FALSE)</f>
        <v>#N/A</v>
      </c>
      <c r="O196" s="1" t="e">
        <f>VLOOKUP($C196,samples!$D$2:$I$689,3, FALSE)</f>
        <v>#N/A</v>
      </c>
      <c r="P196" s="2" t="e">
        <f t="shared" si="12"/>
        <v>#N/A</v>
      </c>
      <c r="Q196" s="1" t="e">
        <f>VLOOKUP($C196,samples!$D$2:$R$689,7, FALSE)</f>
        <v>#N/A</v>
      </c>
    </row>
    <row r="197" spans="1:17" x14ac:dyDescent="0.2">
      <c r="A197">
        <v>1272</v>
      </c>
      <c r="B197" t="s">
        <v>9</v>
      </c>
      <c r="C197" s="3" t="s">
        <v>225</v>
      </c>
      <c r="D197" s="3" t="s">
        <v>233</v>
      </c>
      <c r="E197">
        <v>123</v>
      </c>
      <c r="F197" s="1">
        <v>44013</v>
      </c>
      <c r="G197">
        <v>39.6</v>
      </c>
      <c r="H197" t="s">
        <v>22</v>
      </c>
      <c r="I197" s="2">
        <v>238.88061999999999</v>
      </c>
      <c r="J197" t="s">
        <v>25</v>
      </c>
      <c r="K197">
        <v>3</v>
      </c>
      <c r="L197" t="e">
        <f>VLOOKUP($C197,samples!$D$2:$I$689,4, FALSE)</f>
        <v>#N/A</v>
      </c>
      <c r="M197" t="e">
        <f>VLOOKUP(C197,samples!$D$2:$I$689,5, FALSE)</f>
        <v>#N/A</v>
      </c>
      <c r="N197" t="e">
        <f>VLOOKUP($C197,samples!$D$2:$I$689,6, FALSE)</f>
        <v>#N/A</v>
      </c>
      <c r="O197" s="1" t="e">
        <f>VLOOKUP($C197,samples!$D$2:$I$689,3, FALSE)</f>
        <v>#N/A</v>
      </c>
      <c r="P197" s="2" t="e">
        <f t="shared" si="12"/>
        <v>#N/A</v>
      </c>
      <c r="Q197" s="1" t="e">
        <f>VLOOKUP($C197,samples!$D$2:$R$689,7, FALSE)</f>
        <v>#N/A</v>
      </c>
    </row>
    <row r="198" spans="1:17" x14ac:dyDescent="0.2">
      <c r="A198">
        <v>1317</v>
      </c>
      <c r="B198" t="s">
        <v>2</v>
      </c>
      <c r="C198" t="s">
        <v>226</v>
      </c>
      <c r="D198" t="str">
        <f>B198</f>
        <v>A</v>
      </c>
      <c r="E198">
        <v>128</v>
      </c>
      <c r="F198" s="1">
        <v>44144</v>
      </c>
      <c r="G198">
        <v>32.4</v>
      </c>
      <c r="H198" t="s">
        <v>22</v>
      </c>
      <c r="I198" s="2">
        <v>107.88061999999999</v>
      </c>
      <c r="J198" t="s">
        <v>25</v>
      </c>
      <c r="K198">
        <v>3</v>
      </c>
      <c r="L198" t="e">
        <f>VLOOKUP($C198,samples!$D$2:$I$689,4, FALSE)</f>
        <v>#N/A</v>
      </c>
      <c r="M198" t="e">
        <f>VLOOKUP(C198,samples!$D$2:$I$689,5, FALSE)</f>
        <v>#N/A</v>
      </c>
      <c r="N198" t="e">
        <f>VLOOKUP($C198,samples!$D$2:$I$689,6, FALSE)</f>
        <v>#N/A</v>
      </c>
      <c r="O198" s="1" t="e">
        <f>VLOOKUP($C198,samples!$D$2:$I$689,3, FALSE)</f>
        <v>#N/A</v>
      </c>
      <c r="P198" s="2" t="e">
        <f t="shared" si="12"/>
        <v>#N/A</v>
      </c>
      <c r="Q198" s="1" t="e">
        <f>VLOOKUP($C198,samples!$D$2:$R$689,7, FALSE)</f>
        <v>#N/A</v>
      </c>
    </row>
    <row r="199" spans="1:17" x14ac:dyDescent="0.2">
      <c r="A199">
        <v>1317</v>
      </c>
      <c r="B199" t="s">
        <v>8</v>
      </c>
      <c r="C199" t="s">
        <v>227</v>
      </c>
      <c r="D199" t="str">
        <f>B199</f>
        <v>B1</v>
      </c>
      <c r="E199">
        <v>128</v>
      </c>
      <c r="F199" s="1">
        <v>44144</v>
      </c>
      <c r="G199">
        <v>32.4</v>
      </c>
      <c r="H199" t="s">
        <v>22</v>
      </c>
      <c r="I199" s="2">
        <v>107.88061999999999</v>
      </c>
      <c r="J199" t="s">
        <v>25</v>
      </c>
      <c r="K199">
        <v>3</v>
      </c>
      <c r="L199" t="e">
        <f>VLOOKUP($C199,samples!$D$2:$I$689,4, FALSE)</f>
        <v>#N/A</v>
      </c>
      <c r="M199" t="e">
        <f>VLOOKUP(C199,samples!$D$2:$I$689,5, FALSE)</f>
        <v>#N/A</v>
      </c>
      <c r="N199" t="e">
        <f>VLOOKUP($C199,samples!$D$2:$I$689,6, FALSE)</f>
        <v>#N/A</v>
      </c>
      <c r="O199" s="1" t="e">
        <f>VLOOKUP($C199,samples!$D$2:$I$689,3, FALSE)</f>
        <v>#N/A</v>
      </c>
      <c r="P199" s="2" t="e">
        <f t="shared" si="12"/>
        <v>#N/A</v>
      </c>
      <c r="Q199" s="1" t="e">
        <f>VLOOKUP($C199,samples!$D$2:$R$689,7, FALSE)</f>
        <v>#N/A</v>
      </c>
    </row>
    <row r="200" spans="1:17" x14ac:dyDescent="0.2">
      <c r="A200">
        <v>1317</v>
      </c>
      <c r="B200" t="s">
        <v>9</v>
      </c>
      <c r="C200" s="3" t="s">
        <v>228</v>
      </c>
      <c r="D200" s="3" t="s">
        <v>233</v>
      </c>
      <c r="E200">
        <v>128</v>
      </c>
      <c r="F200" s="1">
        <v>44144</v>
      </c>
      <c r="G200">
        <v>32.4</v>
      </c>
      <c r="H200" t="s">
        <v>22</v>
      </c>
      <c r="I200" s="2">
        <v>107.88061999999999</v>
      </c>
      <c r="J200" t="s">
        <v>25</v>
      </c>
      <c r="K200">
        <v>3</v>
      </c>
      <c r="L200" t="e">
        <f>VLOOKUP($C200,samples!$D$2:$I$689,4, FALSE)</f>
        <v>#N/A</v>
      </c>
      <c r="M200" t="e">
        <f>VLOOKUP(C200,samples!$D$2:$I$689,5, FALSE)</f>
        <v>#N/A</v>
      </c>
      <c r="N200" t="e">
        <f>VLOOKUP($C200,samples!$D$2:$I$689,6, FALSE)</f>
        <v>#N/A</v>
      </c>
      <c r="O200" s="1" t="e">
        <f>VLOOKUP($C200,samples!$D$2:$I$689,3, FALSE)</f>
        <v>#N/A</v>
      </c>
      <c r="P200" s="2" t="e">
        <f t="shared" si="12"/>
        <v>#N/A</v>
      </c>
      <c r="Q200" s="1" t="e">
        <f>VLOOKUP($C200,samples!$D$2:$R$689,7, FALSE)</f>
        <v>#N/A</v>
      </c>
    </row>
    <row r="201" spans="1:17" x14ac:dyDescent="0.2">
      <c r="A201">
        <v>1319</v>
      </c>
      <c r="B201" t="s">
        <v>2</v>
      </c>
      <c r="C201" t="s">
        <v>229</v>
      </c>
      <c r="D201" t="str">
        <f>B201</f>
        <v>A</v>
      </c>
      <c r="E201">
        <v>129</v>
      </c>
      <c r="F201" s="1">
        <v>44145</v>
      </c>
      <c r="G201">
        <v>1.1000000000000001</v>
      </c>
      <c r="H201" t="s">
        <v>6</v>
      </c>
      <c r="I201" s="2">
        <v>106.88061999999999</v>
      </c>
      <c r="J201" t="s">
        <v>25</v>
      </c>
      <c r="K201">
        <v>3</v>
      </c>
      <c r="L201" t="e">
        <f>VLOOKUP($C201,samples!$D$2:$I$689,4, FALSE)</f>
        <v>#N/A</v>
      </c>
      <c r="M201" t="e">
        <f>VLOOKUP(C201,samples!$D$2:$I$689,5, FALSE)</f>
        <v>#N/A</v>
      </c>
      <c r="N201" t="e">
        <f>VLOOKUP($C201,samples!$D$2:$I$689,6, FALSE)</f>
        <v>#N/A</v>
      </c>
      <c r="O201" s="1" t="e">
        <f>VLOOKUP($C201,samples!$D$2:$I$689,3, FALSE)</f>
        <v>#N/A</v>
      </c>
      <c r="P201" s="2" t="e">
        <f t="shared" si="12"/>
        <v>#N/A</v>
      </c>
      <c r="Q201" s="1" t="e">
        <f>VLOOKUP($C201,samples!$D$2:$R$689,7, FALSE)</f>
        <v>#N/A</v>
      </c>
    </row>
    <row r="202" spans="1:17" x14ac:dyDescent="0.2">
      <c r="A202">
        <v>1319</v>
      </c>
      <c r="B202" t="s">
        <v>8</v>
      </c>
      <c r="C202" t="s">
        <v>230</v>
      </c>
      <c r="D202" t="str">
        <f>B202</f>
        <v>B1</v>
      </c>
      <c r="E202">
        <v>129</v>
      </c>
      <c r="F202" s="1">
        <v>44145</v>
      </c>
      <c r="G202">
        <v>1.1000000000000001</v>
      </c>
      <c r="H202" t="s">
        <v>6</v>
      </c>
      <c r="I202" s="2">
        <v>106.88061999999999</v>
      </c>
      <c r="J202" t="s">
        <v>25</v>
      </c>
      <c r="K202">
        <v>3</v>
      </c>
      <c r="L202" t="e">
        <f>VLOOKUP($C202,samples!$D$2:$I$689,4, FALSE)</f>
        <v>#N/A</v>
      </c>
      <c r="M202" t="e">
        <f>VLOOKUP(C202,samples!$D$2:$I$689,5, FALSE)</f>
        <v>#N/A</v>
      </c>
      <c r="N202" t="e">
        <f>VLOOKUP($C202,samples!$D$2:$I$689,6, FALSE)</f>
        <v>#N/A</v>
      </c>
      <c r="O202" s="1" t="e">
        <f>VLOOKUP($C202,samples!$D$2:$I$689,3, FALSE)</f>
        <v>#N/A</v>
      </c>
      <c r="P202" s="2" t="e">
        <f t="shared" si="12"/>
        <v>#N/A</v>
      </c>
      <c r="Q202" s="1" t="e">
        <f>VLOOKUP($C202,samples!$D$2:$R$689,7, FALSE)</f>
        <v>#N/A</v>
      </c>
    </row>
    <row r="203" spans="1:17" x14ac:dyDescent="0.2">
      <c r="A203">
        <v>1319</v>
      </c>
      <c r="B203" t="s">
        <v>9</v>
      </c>
      <c r="C203" s="3" t="s">
        <v>231</v>
      </c>
      <c r="D203" s="3" t="s">
        <v>233</v>
      </c>
      <c r="E203">
        <v>129</v>
      </c>
      <c r="F203" s="1">
        <v>44145</v>
      </c>
      <c r="G203">
        <v>1.1000000000000001</v>
      </c>
      <c r="H203" t="s">
        <v>6</v>
      </c>
      <c r="I203" s="2">
        <v>106.88061999999999</v>
      </c>
      <c r="J203" t="s">
        <v>25</v>
      </c>
      <c r="K203">
        <v>3</v>
      </c>
      <c r="L203" t="e">
        <f>VLOOKUP($C203,samples!$D$2:$I$689,4, FALSE)</f>
        <v>#N/A</v>
      </c>
      <c r="M203" t="e">
        <f>VLOOKUP(C203,samples!$D$2:$I$689,5, FALSE)</f>
        <v>#N/A</v>
      </c>
      <c r="N203" t="e">
        <f>VLOOKUP($C203,samples!$D$2:$I$689,6, FALSE)</f>
        <v>#N/A</v>
      </c>
      <c r="O203" s="1" t="e">
        <f>VLOOKUP($C203,samples!$D$2:$I$689,3, FALSE)</f>
        <v>#N/A</v>
      </c>
      <c r="P203" s="2" t="e">
        <f t="shared" si="12"/>
        <v>#N/A</v>
      </c>
      <c r="Q203" s="1" t="e">
        <f>VLOOKUP($C203,samples!$D$2:$R$689,7, FALSE)</f>
        <v>#N/A</v>
      </c>
    </row>
  </sheetData>
  <autoFilter ref="A1:Q203" xr:uid="{00000000-0009-0000-0000-000007000000}">
    <sortState xmlns:xlrd2="http://schemas.microsoft.com/office/spreadsheetml/2017/richdata2" ref="A2:Q203">
      <sortCondition ref="A1:A203"/>
    </sortState>
  </autoFilter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46C1-62FC-4406-BC9B-491B0C97C6D5}">
  <dimension ref="A1:O384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9.1640625"/>
    <col min="2" max="2" width="15.1640625" bestFit="1" customWidth="1"/>
    <col min="3" max="3" width="12.1640625" style="1" customWidth="1"/>
    <col min="4" max="4" width="14.1640625" customWidth="1"/>
    <col min="5" max="5" width="10.6640625" customWidth="1"/>
    <col min="6" max="6" width="11" customWidth="1"/>
    <col min="8" max="8" width="9.1640625"/>
    <col min="10" max="10" width="13.1640625" bestFit="1" customWidth="1"/>
    <col min="11" max="15" width="13.1640625" customWidth="1"/>
  </cols>
  <sheetData>
    <row r="1" spans="1:15" s="52" customFormat="1" ht="45.75" customHeight="1" x14ac:dyDescent="0.2">
      <c r="A1" s="52" t="s">
        <v>1211</v>
      </c>
      <c r="B1" s="52" t="s">
        <v>237</v>
      </c>
      <c r="C1" s="54" t="s">
        <v>404</v>
      </c>
      <c r="D1" s="53" t="s">
        <v>1208</v>
      </c>
      <c r="E1" s="53" t="s">
        <v>1207</v>
      </c>
      <c r="F1" s="53" t="s">
        <v>1209</v>
      </c>
      <c r="G1" s="53" t="s">
        <v>1210</v>
      </c>
      <c r="H1" s="53" t="s">
        <v>1852</v>
      </c>
      <c r="I1" s="53" t="s">
        <v>1212</v>
      </c>
      <c r="J1" s="53" t="s">
        <v>406</v>
      </c>
      <c r="K1" s="56" t="s">
        <v>1214</v>
      </c>
      <c r="L1" s="57" t="s">
        <v>1215</v>
      </c>
      <c r="M1" s="57" t="s">
        <v>1683</v>
      </c>
      <c r="N1" s="57" t="s">
        <v>1216</v>
      </c>
      <c r="O1" s="57" t="s">
        <v>1217</v>
      </c>
    </row>
    <row r="2" spans="1:15" x14ac:dyDescent="0.2">
      <c r="A2">
        <f>1</f>
        <v>1</v>
      </c>
      <c r="B2" t="s">
        <v>300</v>
      </c>
      <c r="C2" s="1">
        <v>44305</v>
      </c>
      <c r="D2" s="55">
        <v>6.07</v>
      </c>
      <c r="E2" s="55">
        <v>29.7</v>
      </c>
      <c r="F2" s="55">
        <v>121.4</v>
      </c>
      <c r="G2" t="str">
        <f>IF(E2 &gt; 10, "yes","no")</f>
        <v>yes</v>
      </c>
      <c r="H2">
        <f>IF(G2="yes",5,10)</f>
        <v>5</v>
      </c>
      <c r="I2">
        <f>IF(G2="yes",E2/2,E2)</f>
        <v>14.85</v>
      </c>
      <c r="J2" s="21" t="s">
        <v>533</v>
      </c>
      <c r="K2" t="str">
        <f>VLOOKUP($J2,'PACTO order'!$A$1:$E$129,2,FALSE)</f>
        <v>IDT8_i5_1</v>
      </c>
      <c r="L2" t="str">
        <f>VLOOKUP($J2,'PACTO order'!$A$1:$E$129,3,FALSE)</f>
        <v>ATATGCGC</v>
      </c>
      <c r="M2" t="str">
        <f>VLOOKUP($J2,'Sheet1 (2)'!$1:$1048576,4,FALSE)</f>
        <v>GCGCATAT</v>
      </c>
      <c r="N2" t="str">
        <f>VLOOKUP($J2,'PACTO order'!$A$1:$E$129,4,FALSE)</f>
        <v>IDT8_i7_1</v>
      </c>
      <c r="O2" t="str">
        <f>VLOOKUP($J2,'PACTO order'!$A$1:$E$129,5,FALSE)</f>
        <v>CTGATCGT</v>
      </c>
    </row>
    <row r="3" spans="1:15" x14ac:dyDescent="0.2">
      <c r="A3">
        <v>2</v>
      </c>
      <c r="B3" t="s">
        <v>302</v>
      </c>
      <c r="C3" s="1">
        <v>44305</v>
      </c>
      <c r="D3" s="55">
        <v>3.92</v>
      </c>
      <c r="E3" s="55">
        <v>19.3</v>
      </c>
      <c r="F3" s="55">
        <v>78.400000000000006</v>
      </c>
      <c r="G3" t="str">
        <f t="shared" ref="G3:G66" si="0">IF(E3 &gt; 10, "yes","no")</f>
        <v>yes</v>
      </c>
      <c r="H3">
        <f t="shared" ref="H3:H66" si="1">IF(G3="yes",5,10)</f>
        <v>5</v>
      </c>
      <c r="I3">
        <f t="shared" ref="I3:I66" si="2">IF(G3="yes",E3/2,E3)</f>
        <v>9.65</v>
      </c>
      <c r="J3" s="21" t="s">
        <v>534</v>
      </c>
      <c r="K3" t="str">
        <f>VLOOKUP($J3,'PACTO order'!$A$1:$E$129,2,FALSE)</f>
        <v>IDT8_i5_2</v>
      </c>
      <c r="L3" t="str">
        <f>VLOOKUP($J3,'PACTO order'!$A$1:$E$129,3,FALSE)</f>
        <v>TGGTACAG</v>
      </c>
      <c r="M3" t="str">
        <f>VLOOKUP($J3,'Sheet1 (2)'!$1:$1048576,4,FALSE)</f>
        <v>CTGTACCA</v>
      </c>
      <c r="N3" t="str">
        <f>VLOOKUP($J3,'PACTO order'!$A$1:$E$129,4,FALSE)</f>
        <v>IDT8_i7_2</v>
      </c>
      <c r="O3" t="str">
        <f>VLOOKUP($J3,'PACTO order'!$A$1:$E$129,5,FALSE)</f>
        <v>ACTCTCGA</v>
      </c>
    </row>
    <row r="4" spans="1:15" x14ac:dyDescent="0.2">
      <c r="A4">
        <v>3</v>
      </c>
      <c r="B4" t="s">
        <v>378</v>
      </c>
      <c r="C4" s="1">
        <v>44305</v>
      </c>
      <c r="D4" s="55">
        <v>2.1800000000000002</v>
      </c>
      <c r="E4" s="55">
        <v>10.7</v>
      </c>
      <c r="F4" s="55">
        <v>43.6</v>
      </c>
      <c r="G4" t="str">
        <f t="shared" si="0"/>
        <v>yes</v>
      </c>
      <c r="H4">
        <f t="shared" si="1"/>
        <v>5</v>
      </c>
      <c r="I4">
        <f t="shared" si="2"/>
        <v>5.35</v>
      </c>
      <c r="J4" s="21" t="s">
        <v>817</v>
      </c>
      <c r="K4" t="str">
        <f>VLOOKUP($J4,'PACTO order'!$A$1:$E$129,2,FALSE)</f>
        <v>IDT8_i5_4</v>
      </c>
      <c r="L4" t="str">
        <f>VLOOKUP($J4,'PACTO order'!$A$1:$E$129,3,FALSE)</f>
        <v>TAACCGGT</v>
      </c>
      <c r="M4" t="str">
        <f>VLOOKUP($J4,'Sheet1 (2)'!$1:$1048576,4,FALSE)</f>
        <v>ACCGGTTA</v>
      </c>
      <c r="N4" t="str">
        <f>VLOOKUP($J4,'PACTO order'!$A$1:$E$129,4,FALSE)</f>
        <v>IDT8_i7_4</v>
      </c>
      <c r="O4" t="str">
        <f>VLOOKUP($J4,'PACTO order'!$A$1:$E$129,5,FALSE)</f>
        <v>GAGACGAT</v>
      </c>
    </row>
    <row r="5" spans="1:15" x14ac:dyDescent="0.2">
      <c r="A5">
        <v>4</v>
      </c>
      <c r="B5" t="s">
        <v>371</v>
      </c>
      <c r="C5" s="1">
        <v>44305</v>
      </c>
      <c r="D5" s="55">
        <v>5.78</v>
      </c>
      <c r="E5" s="55">
        <v>28</v>
      </c>
      <c r="F5" s="55">
        <v>115.60000000000001</v>
      </c>
      <c r="G5" t="str">
        <f t="shared" si="0"/>
        <v>yes</v>
      </c>
      <c r="H5">
        <f t="shared" si="1"/>
        <v>5</v>
      </c>
      <c r="I5">
        <f t="shared" si="2"/>
        <v>14</v>
      </c>
      <c r="J5" s="21" t="s">
        <v>818</v>
      </c>
      <c r="K5" t="str">
        <f>VLOOKUP($J5,'PACTO order'!$A$1:$E$129,2,FALSE)</f>
        <v>IDT8_i5_8</v>
      </c>
      <c r="L5" t="str">
        <f>VLOOKUP($J5,'PACTO order'!$A$1:$E$129,3,FALSE)</f>
        <v>GTTCTCGT</v>
      </c>
      <c r="M5" t="str">
        <f>VLOOKUP($J5,'Sheet1 (2)'!$1:$1048576,4,FALSE)</f>
        <v>ACGAGAAC</v>
      </c>
      <c r="N5" t="str">
        <f>VLOOKUP($J5,'PACTO order'!$A$1:$E$129,4,FALSE)</f>
        <v>IDT8_i7_8</v>
      </c>
      <c r="O5" t="str">
        <f>VLOOKUP($J5,'PACTO order'!$A$1:$E$129,5,FALSE)</f>
        <v>ACGGAACA</v>
      </c>
    </row>
    <row r="6" spans="1:15" x14ac:dyDescent="0.2">
      <c r="A6">
        <v>5</v>
      </c>
      <c r="B6" t="s">
        <v>372</v>
      </c>
      <c r="C6" s="1">
        <v>44305</v>
      </c>
      <c r="D6" s="55">
        <v>7.05</v>
      </c>
      <c r="E6" s="55">
        <v>34</v>
      </c>
      <c r="F6" s="55">
        <v>141</v>
      </c>
      <c r="G6" t="str">
        <f t="shared" si="0"/>
        <v>yes</v>
      </c>
      <c r="H6">
        <f t="shared" si="1"/>
        <v>5</v>
      </c>
      <c r="I6">
        <f t="shared" si="2"/>
        <v>17</v>
      </c>
      <c r="J6" s="21" t="s">
        <v>819</v>
      </c>
      <c r="K6" t="str">
        <f>VLOOKUP($J6,'PACTO order'!$A$1:$E$129,2,FALSE)</f>
        <v>IDT8_i5_9</v>
      </c>
      <c r="L6" t="str">
        <f>VLOOKUP($J6,'PACTO order'!$A$1:$E$129,3,FALSE)</f>
        <v>AGAACGAG</v>
      </c>
      <c r="M6" t="str">
        <f>VLOOKUP($J6,'Sheet1 (2)'!$1:$1048576,4,FALSE)</f>
        <v>CTCGTTCT</v>
      </c>
      <c r="N6" t="str">
        <f>VLOOKUP($J6,'PACTO order'!$A$1:$E$129,4,FALSE)</f>
        <v>IDT8_i7_9</v>
      </c>
      <c r="O6" t="str">
        <f>VLOOKUP($J6,'PACTO order'!$A$1:$E$129,5,FALSE)</f>
        <v>CGGCTAAT</v>
      </c>
    </row>
    <row r="7" spans="1:15" x14ac:dyDescent="0.2">
      <c r="A7">
        <v>6</v>
      </c>
      <c r="B7" t="s">
        <v>373</v>
      </c>
      <c r="C7" s="1">
        <v>44305</v>
      </c>
      <c r="D7" s="55">
        <v>4.78</v>
      </c>
      <c r="E7" s="55">
        <v>22.9</v>
      </c>
      <c r="F7" s="55">
        <v>95.600000000000009</v>
      </c>
      <c r="G7" t="str">
        <f t="shared" si="0"/>
        <v>yes</v>
      </c>
      <c r="H7">
        <f t="shared" si="1"/>
        <v>5</v>
      </c>
      <c r="I7">
        <f t="shared" si="2"/>
        <v>11.45</v>
      </c>
      <c r="J7" s="21" t="s">
        <v>820</v>
      </c>
      <c r="K7" t="str">
        <f>VLOOKUP($J7,'PACTO order'!$A$1:$E$129,2,FALSE)</f>
        <v>IDT8_i5_11</v>
      </c>
      <c r="L7" t="str">
        <f>VLOOKUP($J7,'PACTO order'!$A$1:$E$129,3,FALSE)</f>
        <v>CTTCGACT</v>
      </c>
      <c r="M7" t="str">
        <f>VLOOKUP($J7,'Sheet1 (2)'!$1:$1048576,4,FALSE)</f>
        <v>AGTCGAAG</v>
      </c>
      <c r="N7" t="str">
        <f>VLOOKUP($J7,'PACTO order'!$A$1:$E$129,4,FALSE)</f>
        <v>IDT8_i7_11</v>
      </c>
      <c r="O7" t="str">
        <f>VLOOKUP($J7,'PACTO order'!$A$1:$E$129,5,FALSE)</f>
        <v>GCAAGATC</v>
      </c>
    </row>
    <row r="8" spans="1:15" x14ac:dyDescent="0.2">
      <c r="A8">
        <v>7</v>
      </c>
      <c r="B8" t="s">
        <v>374</v>
      </c>
      <c r="C8" s="1">
        <v>44305</v>
      </c>
      <c r="D8" s="55">
        <v>6.84</v>
      </c>
      <c r="E8" s="55">
        <v>32</v>
      </c>
      <c r="F8" s="55">
        <v>136.80000000000001</v>
      </c>
      <c r="G8" t="str">
        <f t="shared" si="0"/>
        <v>yes</v>
      </c>
      <c r="H8">
        <f t="shared" si="1"/>
        <v>5</v>
      </c>
      <c r="I8">
        <f t="shared" si="2"/>
        <v>16</v>
      </c>
      <c r="J8" s="21" t="s">
        <v>821</v>
      </c>
      <c r="K8" t="str">
        <f>VLOOKUP($J8,'PACTO order'!$A$1:$E$129,2,FALSE)</f>
        <v>IDT8_i5_34</v>
      </c>
      <c r="L8" t="str">
        <f>VLOOKUP($J8,'PACTO order'!$A$1:$E$129,3,FALSE)</f>
        <v>GATGTGTG</v>
      </c>
      <c r="M8" t="str">
        <f>VLOOKUP($J8,'Sheet1 (2)'!$1:$1048576,4,FALSE)</f>
        <v>CACACATC</v>
      </c>
      <c r="N8" t="str">
        <f>VLOOKUP($J8,'PACTO order'!$A$1:$E$129,4,FALSE)</f>
        <v>IDT8_i7_34</v>
      </c>
      <c r="O8" t="str">
        <f>VLOOKUP($J8,'PACTO order'!$A$1:$E$129,5,FALSE)</f>
        <v>CATGGCTA</v>
      </c>
    </row>
    <row r="9" spans="1:15" x14ac:dyDescent="0.2">
      <c r="A9">
        <v>8</v>
      </c>
      <c r="B9" t="s">
        <v>375</v>
      </c>
      <c r="C9" s="1">
        <v>44305</v>
      </c>
      <c r="D9" s="55">
        <v>7.76</v>
      </c>
      <c r="E9" s="55">
        <v>37.1</v>
      </c>
      <c r="F9" s="55">
        <v>155.19999999999999</v>
      </c>
      <c r="G9" t="str">
        <f t="shared" si="0"/>
        <v>yes</v>
      </c>
      <c r="H9">
        <f t="shared" si="1"/>
        <v>5</v>
      </c>
      <c r="I9">
        <f t="shared" si="2"/>
        <v>18.55</v>
      </c>
      <c r="J9" s="21" t="s">
        <v>822</v>
      </c>
      <c r="K9" t="str">
        <f>VLOOKUP($J9,'PACTO order'!$A$1:$E$129,2,FALSE)</f>
        <v>IDT8_i5_35</v>
      </c>
      <c r="L9" t="str">
        <f>VLOOKUP($J9,'PACTO order'!$A$1:$E$129,3,FALSE)</f>
        <v>CGCAATCT</v>
      </c>
      <c r="M9" t="str">
        <f>VLOOKUP($J9,'Sheet1 (2)'!$1:$1048576,4,FALSE)</f>
        <v>AGATTGCG</v>
      </c>
      <c r="N9" t="str">
        <f>VLOOKUP($J9,'PACTO order'!$A$1:$E$129,4,FALSE)</f>
        <v>IDT8_i7_35</v>
      </c>
      <c r="O9" t="str">
        <f>VLOOKUP($J9,'PACTO order'!$A$1:$E$129,5,FALSE)</f>
        <v>ATGCCTGT</v>
      </c>
    </row>
    <row r="10" spans="1:15" x14ac:dyDescent="0.2">
      <c r="A10">
        <v>9</v>
      </c>
      <c r="B10" t="s">
        <v>376</v>
      </c>
      <c r="C10" s="1">
        <v>44305</v>
      </c>
      <c r="D10" s="55">
        <v>4.84</v>
      </c>
      <c r="E10" s="55">
        <v>23.2</v>
      </c>
      <c r="F10" s="55">
        <v>96.8</v>
      </c>
      <c r="G10" t="str">
        <f t="shared" si="0"/>
        <v>yes</v>
      </c>
      <c r="H10">
        <f t="shared" si="1"/>
        <v>5</v>
      </c>
      <c r="I10">
        <f t="shared" si="2"/>
        <v>11.6</v>
      </c>
      <c r="J10" s="21" t="s">
        <v>823</v>
      </c>
      <c r="K10" t="str">
        <f>VLOOKUP($J10,'PACTO order'!$A$1:$E$129,2,FALSE)</f>
        <v>IDT8_i5_36</v>
      </c>
      <c r="L10" t="str">
        <f>VLOOKUP($J10,'PACTO order'!$A$1:$E$129,3,FALSE)</f>
        <v>TGGTAGCT</v>
      </c>
      <c r="M10" t="str">
        <f>VLOOKUP($J10,'Sheet1 (2)'!$1:$1048576,4,FALSE)</f>
        <v>AGCTACCA</v>
      </c>
      <c r="N10" t="str">
        <f>VLOOKUP($J10,'PACTO order'!$A$1:$E$129,4,FALSE)</f>
        <v>IDT8_i7_36</v>
      </c>
      <c r="O10" t="str">
        <f>VLOOKUP($J10,'PACTO order'!$A$1:$E$129,5,FALSE)</f>
        <v>CAACACCT</v>
      </c>
    </row>
    <row r="11" spans="1:15" x14ac:dyDescent="0.2">
      <c r="A11">
        <v>10</v>
      </c>
      <c r="B11" t="s">
        <v>377</v>
      </c>
      <c r="C11" s="1">
        <v>44305</v>
      </c>
      <c r="D11" s="55">
        <v>5.01</v>
      </c>
      <c r="E11" s="55">
        <v>24.400000000000002</v>
      </c>
      <c r="F11" s="55">
        <v>100.19999999999999</v>
      </c>
      <c r="G11" t="str">
        <f t="shared" si="0"/>
        <v>yes</v>
      </c>
      <c r="H11">
        <f t="shared" si="1"/>
        <v>5</v>
      </c>
      <c r="I11">
        <f t="shared" si="2"/>
        <v>12.200000000000001</v>
      </c>
      <c r="J11" s="21" t="s">
        <v>824</v>
      </c>
      <c r="K11" t="str">
        <f>VLOOKUP($J11,'PACTO order'!$A$1:$E$129,2,FALSE)</f>
        <v>IDT8_i5_44</v>
      </c>
      <c r="L11" t="str">
        <f>VLOOKUP($J11,'PACTO order'!$A$1:$E$129,3,FALSE)</f>
        <v>TGGCATGT</v>
      </c>
      <c r="M11" t="str">
        <f>VLOOKUP($J11,'Sheet1 (2)'!$1:$1048576,4,FALSE)</f>
        <v>ACATGCCA</v>
      </c>
      <c r="N11" t="str">
        <f>VLOOKUP($J11,'PACTO order'!$A$1:$E$129,4,FALSE)</f>
        <v>IDT8_i7_44</v>
      </c>
      <c r="O11" t="str">
        <f>VLOOKUP($J11,'PACTO order'!$A$1:$E$129,5,FALSE)</f>
        <v>TGAAGACG</v>
      </c>
    </row>
    <row r="12" spans="1:15" x14ac:dyDescent="0.2">
      <c r="A12">
        <v>11</v>
      </c>
      <c r="B12" t="s">
        <v>353</v>
      </c>
      <c r="C12" s="1">
        <v>44305</v>
      </c>
      <c r="D12" s="55">
        <v>3.12</v>
      </c>
      <c r="E12" s="55">
        <v>15.4</v>
      </c>
      <c r="F12" s="55">
        <v>62.400000000000006</v>
      </c>
      <c r="G12" t="str">
        <f t="shared" si="0"/>
        <v>yes</v>
      </c>
      <c r="H12">
        <f t="shared" si="1"/>
        <v>5</v>
      </c>
      <c r="I12">
        <f t="shared" si="2"/>
        <v>7.7</v>
      </c>
      <c r="J12" s="21" t="s">
        <v>535</v>
      </c>
      <c r="K12" t="str">
        <f>VLOOKUP($J12,'PACTO order'!$A$1:$E$129,2,FALSE)</f>
        <v>IDT8_i5_46</v>
      </c>
      <c r="L12" t="str">
        <f>VLOOKUP($J12,'PACTO order'!$A$1:$E$129,3,FALSE)</f>
        <v>TTGCGAAG</v>
      </c>
      <c r="M12" t="str">
        <f>VLOOKUP($J12,'Sheet1 (2)'!$1:$1048576,4,FALSE)</f>
        <v>CTTCGCAA</v>
      </c>
      <c r="N12" t="str">
        <f>VLOOKUP($J12,'PACTO order'!$A$1:$E$129,4,FALSE)</f>
        <v>IDT8_i7_46</v>
      </c>
      <c r="O12" t="str">
        <f>VLOOKUP($J12,'PACTO order'!$A$1:$E$129,5,FALSE)</f>
        <v>AGCGTGTT</v>
      </c>
    </row>
    <row r="13" spans="1:15" x14ac:dyDescent="0.2">
      <c r="A13">
        <v>12</v>
      </c>
      <c r="B13" t="s">
        <v>349</v>
      </c>
      <c r="C13" s="1">
        <v>44305</v>
      </c>
      <c r="D13" s="55">
        <v>1.33</v>
      </c>
      <c r="E13" s="55">
        <v>6.5</v>
      </c>
      <c r="F13" s="55">
        <v>26.6</v>
      </c>
      <c r="G13" s="3" t="str">
        <f t="shared" si="0"/>
        <v>no</v>
      </c>
      <c r="H13">
        <f t="shared" si="1"/>
        <v>10</v>
      </c>
      <c r="I13">
        <f t="shared" si="2"/>
        <v>6.5</v>
      </c>
      <c r="J13" s="21" t="s">
        <v>536</v>
      </c>
      <c r="K13" t="str">
        <f>VLOOKUP($J13,'PACTO order'!$A$1:$E$129,2,FALSE)</f>
        <v>IDT8_i5_48</v>
      </c>
      <c r="L13" t="str">
        <f>VLOOKUP($J13,'PACTO order'!$A$1:$E$129,3,FALSE)</f>
        <v>GAGCAGTA</v>
      </c>
      <c r="M13" t="str">
        <f>VLOOKUP($J13,'Sheet1 (2)'!$1:$1048576,4,FALSE)</f>
        <v>TACTGCTC</v>
      </c>
      <c r="N13" t="str">
        <f>VLOOKUP($J13,'PACTO order'!$A$1:$E$129,4,FALSE)</f>
        <v>IDT8_i7_48</v>
      </c>
      <c r="O13" t="str">
        <f>VLOOKUP($J13,'PACTO order'!$A$1:$E$129,5,FALSE)</f>
        <v>ACAGCTCA</v>
      </c>
    </row>
    <row r="14" spans="1:15" x14ac:dyDescent="0.2">
      <c r="A14">
        <v>13</v>
      </c>
      <c r="B14" t="s">
        <v>350</v>
      </c>
      <c r="C14" s="1">
        <v>44305</v>
      </c>
      <c r="D14" s="55">
        <v>4.6300000000000008</v>
      </c>
      <c r="E14" s="55">
        <v>22.8</v>
      </c>
      <c r="F14" s="55">
        <v>92.600000000000023</v>
      </c>
      <c r="G14" t="str">
        <f t="shared" si="0"/>
        <v>yes</v>
      </c>
      <c r="H14">
        <f t="shared" si="1"/>
        <v>5</v>
      </c>
      <c r="I14">
        <f t="shared" si="2"/>
        <v>11.4</v>
      </c>
      <c r="J14" s="21" t="s">
        <v>537</v>
      </c>
      <c r="K14" t="str">
        <f>VLOOKUP($J14,'PACTO order'!$A$1:$E$129,2,FALSE)</f>
        <v>IDT8_i5_49</v>
      </c>
      <c r="L14" t="str">
        <f>VLOOKUP($J14,'PACTO order'!$A$1:$E$129,3,FALSE)</f>
        <v>ACAGCTCA</v>
      </c>
      <c r="M14" t="str">
        <f>VLOOKUP($J14,'Sheet1 (2)'!$1:$1048576,4,FALSE)</f>
        <v>TGAGCTGT</v>
      </c>
      <c r="N14" t="str">
        <f>VLOOKUP($J14,'PACTO order'!$A$1:$E$129,4,FALSE)</f>
        <v>IDT8_i7_49</v>
      </c>
      <c r="O14" t="str">
        <f>VLOOKUP($J14,'PACTO order'!$A$1:$E$129,5,FALSE)</f>
        <v>GAGCAGTA</v>
      </c>
    </row>
    <row r="15" spans="1:15" x14ac:dyDescent="0.2">
      <c r="A15">
        <v>14</v>
      </c>
      <c r="B15" t="s">
        <v>351</v>
      </c>
      <c r="C15" s="1">
        <v>44305</v>
      </c>
      <c r="D15" s="55">
        <v>0.35</v>
      </c>
      <c r="E15" s="55">
        <v>1.7</v>
      </c>
      <c r="F15" s="55">
        <v>7</v>
      </c>
      <c r="G15" s="3" t="str">
        <f t="shared" si="0"/>
        <v>no</v>
      </c>
      <c r="H15">
        <f t="shared" si="1"/>
        <v>10</v>
      </c>
      <c r="I15">
        <f t="shared" si="2"/>
        <v>1.7</v>
      </c>
      <c r="J15" s="21" t="s">
        <v>538</v>
      </c>
      <c r="K15" t="str">
        <f>VLOOKUP($J15,'PACTO order'!$A$1:$E$129,2,FALSE)</f>
        <v>IDT8_i5_50</v>
      </c>
      <c r="L15" t="str">
        <f>VLOOKUP($J15,'PACTO order'!$A$1:$E$129,3,FALSE)</f>
        <v>GATCGAGT</v>
      </c>
      <c r="M15" t="str">
        <f>VLOOKUP($J15,'Sheet1 (2)'!$1:$1048576,4,FALSE)</f>
        <v>ACTCGATC</v>
      </c>
      <c r="N15" t="str">
        <f>VLOOKUP($J15,'PACTO order'!$A$1:$E$129,4,FALSE)</f>
        <v>IDT8_i7_50</v>
      </c>
      <c r="O15" t="str">
        <f>VLOOKUP($J15,'PACTO order'!$A$1:$E$129,5,FALSE)</f>
        <v>AGTTCGTC</v>
      </c>
    </row>
    <row r="16" spans="1:15" x14ac:dyDescent="0.2">
      <c r="A16">
        <v>15</v>
      </c>
      <c r="B16" t="s">
        <v>352</v>
      </c>
      <c r="C16" s="1">
        <v>44305</v>
      </c>
      <c r="D16" s="55">
        <v>2.4400000000000004</v>
      </c>
      <c r="E16" s="55">
        <v>11.9</v>
      </c>
      <c r="F16" s="55">
        <v>48.800000000000011</v>
      </c>
      <c r="G16" t="str">
        <f t="shared" si="0"/>
        <v>yes</v>
      </c>
      <c r="H16">
        <f t="shared" si="1"/>
        <v>5</v>
      </c>
      <c r="I16">
        <f t="shared" si="2"/>
        <v>5.95</v>
      </c>
      <c r="J16" s="21" t="s">
        <v>539</v>
      </c>
      <c r="K16" t="str">
        <f>VLOOKUP($J16,'PACTO order'!$A$1:$E$129,2,FALSE)</f>
        <v>IDT8_i5_60</v>
      </c>
      <c r="L16" t="str">
        <f>VLOOKUP($J16,'PACTO order'!$A$1:$E$129,3,FALSE)</f>
        <v>TGTGACTG</v>
      </c>
      <c r="M16" t="str">
        <f>VLOOKUP($J16,'Sheet1 (2)'!$1:$1048576,4,FALSE)</f>
        <v>CAGTCACA</v>
      </c>
      <c r="N16" t="str">
        <f>VLOOKUP($J16,'PACTO order'!$A$1:$E$129,4,FALSE)</f>
        <v>IDT8_i7_60</v>
      </c>
      <c r="O16" t="str">
        <f>VLOOKUP($J16,'PACTO order'!$A$1:$E$129,5,FALSE)</f>
        <v>GATAGGCT</v>
      </c>
    </row>
    <row r="17" spans="1:15" x14ac:dyDescent="0.2">
      <c r="A17">
        <v>16</v>
      </c>
      <c r="B17" t="s">
        <v>549</v>
      </c>
      <c r="C17" s="1">
        <v>44305</v>
      </c>
      <c r="D17" s="55">
        <v>2.31</v>
      </c>
      <c r="E17" s="55">
        <v>12</v>
      </c>
      <c r="F17" s="55">
        <v>46.2</v>
      </c>
      <c r="G17" t="str">
        <f t="shared" si="0"/>
        <v>yes</v>
      </c>
      <c r="H17">
        <f t="shared" si="1"/>
        <v>5</v>
      </c>
      <c r="I17">
        <f t="shared" si="2"/>
        <v>6</v>
      </c>
      <c r="J17" s="21" t="s">
        <v>540</v>
      </c>
      <c r="K17" t="str">
        <f>VLOOKUP($J17,'PACTO order'!$A$1:$E$129,2,FALSE)</f>
        <v>IDT8_i5_63</v>
      </c>
      <c r="L17" t="str">
        <f>VLOOKUP($J17,'PACTO order'!$A$1:$E$129,3,FALSE)</f>
        <v>CATGGCTA</v>
      </c>
      <c r="M17" t="str">
        <f>VLOOKUP($J17,'Sheet1 (2)'!$1:$1048576,4,FALSE)</f>
        <v>TAGCCATG</v>
      </c>
      <c r="N17" t="str">
        <f>VLOOKUP($J17,'PACTO order'!$A$1:$E$129,4,FALSE)</f>
        <v>IDT8_i7_63</v>
      </c>
      <c r="O17" t="str">
        <f>VLOOKUP($J17,'PACTO order'!$A$1:$E$129,5,FALSE)</f>
        <v>GATGTGTG</v>
      </c>
    </row>
    <row r="18" spans="1:15" x14ac:dyDescent="0.2">
      <c r="A18">
        <v>17</v>
      </c>
      <c r="B18" t="s">
        <v>638</v>
      </c>
      <c r="C18" s="1">
        <v>44354</v>
      </c>
      <c r="D18" s="55">
        <v>7.47</v>
      </c>
      <c r="E18" s="55">
        <v>36.400000000000006</v>
      </c>
      <c r="F18" s="55">
        <v>149.4</v>
      </c>
      <c r="G18" t="str">
        <f t="shared" si="0"/>
        <v>yes</v>
      </c>
      <c r="H18">
        <f t="shared" si="1"/>
        <v>5</v>
      </c>
      <c r="I18">
        <f t="shared" si="2"/>
        <v>18.200000000000003</v>
      </c>
      <c r="J18" s="21" t="s">
        <v>831</v>
      </c>
      <c r="K18" t="str">
        <f>VLOOKUP($J18,'PACTO order'!$A$1:$E$129,2,FALSE)</f>
        <v>IDT8_i5_71</v>
      </c>
      <c r="L18" t="str">
        <f>VLOOKUP($J18,'PACTO order'!$A$1:$E$129,3,FALSE)</f>
        <v>GTCGAAGA</v>
      </c>
      <c r="M18" t="str">
        <f>VLOOKUP($J18,'Sheet1 (2)'!$1:$1048576,4,FALSE)</f>
        <v>TCTTCGAC</v>
      </c>
      <c r="N18" t="str">
        <f>VLOOKUP($J18,'PACTO order'!$A$1:$E$129,4,FALSE)</f>
        <v>IDT8_i7_71</v>
      </c>
      <c r="O18" t="str">
        <f>VLOOKUP($J18,'PACTO order'!$A$1:$E$129,5,FALSE)</f>
        <v>CAATGTGG</v>
      </c>
    </row>
    <row r="19" spans="1:15" x14ac:dyDescent="0.2">
      <c r="A19">
        <v>18</v>
      </c>
      <c r="B19" t="s">
        <v>639</v>
      </c>
      <c r="C19" s="1">
        <v>44354</v>
      </c>
      <c r="D19" s="55">
        <v>2.8600000000000003</v>
      </c>
      <c r="E19" s="55">
        <v>13.700000000000001</v>
      </c>
      <c r="F19" s="55">
        <v>57.2</v>
      </c>
      <c r="G19" t="str">
        <f t="shared" si="0"/>
        <v>yes</v>
      </c>
      <c r="H19">
        <f t="shared" si="1"/>
        <v>5</v>
      </c>
      <c r="I19">
        <f t="shared" si="2"/>
        <v>6.8500000000000005</v>
      </c>
      <c r="J19" s="21" t="s">
        <v>832</v>
      </c>
      <c r="K19" t="str">
        <f>VLOOKUP($J19,'PACTO order'!$A$1:$E$129,2,FALSE)</f>
        <v>IDT8_i5_72</v>
      </c>
      <c r="L19" t="str">
        <f>VLOOKUP($J19,'PACTO order'!$A$1:$E$129,3,FALSE)</f>
        <v>CCTTGATC</v>
      </c>
      <c r="M19" t="str">
        <f>VLOOKUP($J19,'Sheet1 (2)'!$1:$1048576,4,FALSE)</f>
        <v>GATCAAGG</v>
      </c>
      <c r="N19" t="str">
        <f>VLOOKUP($J19,'PACTO order'!$A$1:$E$129,4,FALSE)</f>
        <v>IDT8_i7_72</v>
      </c>
      <c r="O19" t="str">
        <f>VLOOKUP($J19,'PACTO order'!$A$1:$E$129,5,FALSE)</f>
        <v>ACTCCATC</v>
      </c>
    </row>
    <row r="20" spans="1:15" x14ac:dyDescent="0.2">
      <c r="A20">
        <v>19</v>
      </c>
      <c r="B20" t="s">
        <v>640</v>
      </c>
      <c r="C20" s="1">
        <v>44354</v>
      </c>
      <c r="D20" s="55">
        <v>1.78</v>
      </c>
      <c r="E20" s="55">
        <v>8.8000000000000007</v>
      </c>
      <c r="F20" s="55">
        <v>35.6</v>
      </c>
      <c r="G20" s="3" t="str">
        <f t="shared" si="0"/>
        <v>no</v>
      </c>
      <c r="H20">
        <f t="shared" si="1"/>
        <v>10</v>
      </c>
      <c r="I20">
        <f t="shared" si="2"/>
        <v>8.8000000000000007</v>
      </c>
      <c r="J20" s="21" t="s">
        <v>833</v>
      </c>
      <c r="K20" t="str">
        <f>VLOOKUP($J20,'PACTO order'!$A$1:$E$129,2,FALSE)</f>
        <v>IDT8_i5_73</v>
      </c>
      <c r="L20" t="str">
        <f>VLOOKUP($J20,'PACTO order'!$A$1:$E$129,3,FALSE)</f>
        <v>AAGCACTG</v>
      </c>
      <c r="M20" t="str">
        <f>VLOOKUP($J20,'Sheet1 (2)'!$1:$1048576,4,FALSE)</f>
        <v>CAGTGCTT</v>
      </c>
      <c r="N20" t="str">
        <f>VLOOKUP($J20,'PACTO order'!$A$1:$E$129,4,FALSE)</f>
        <v>IDT8_i7_73</v>
      </c>
      <c r="O20" t="str">
        <f>VLOOKUP($J20,'PACTO order'!$A$1:$E$129,5,FALSE)</f>
        <v>GTTGACCT</v>
      </c>
    </row>
    <row r="21" spans="1:15" x14ac:dyDescent="0.2">
      <c r="A21">
        <v>20</v>
      </c>
      <c r="B21" t="s">
        <v>641</v>
      </c>
      <c r="C21" s="1">
        <v>44354</v>
      </c>
      <c r="D21" s="55">
        <v>3.06</v>
      </c>
      <c r="E21" s="55">
        <v>15.4</v>
      </c>
      <c r="F21" s="55">
        <v>61.2</v>
      </c>
      <c r="G21" t="str">
        <f t="shared" si="0"/>
        <v>yes</v>
      </c>
      <c r="H21">
        <f t="shared" si="1"/>
        <v>5</v>
      </c>
      <c r="I21">
        <f t="shared" si="2"/>
        <v>7.7</v>
      </c>
      <c r="J21" s="21" t="s">
        <v>834</v>
      </c>
      <c r="K21" t="str">
        <f>VLOOKUP($J21,'PACTO order'!$A$1:$E$129,2,FALSE)</f>
        <v>IDT8_i5_74</v>
      </c>
      <c r="L21" t="str">
        <f>VLOOKUP($J21,'PACTO order'!$A$1:$E$129,3,FALSE)</f>
        <v>TTCGTTGG</v>
      </c>
      <c r="M21" t="str">
        <f>VLOOKUP($J21,'Sheet1 (2)'!$1:$1048576,4,FALSE)</f>
        <v>CCAACGAA</v>
      </c>
      <c r="N21" t="str">
        <f>VLOOKUP($J21,'PACTO order'!$A$1:$E$129,4,FALSE)</f>
        <v>IDT8_i7_74</v>
      </c>
      <c r="O21" t="str">
        <f>VLOOKUP($J21,'PACTO order'!$A$1:$E$129,5,FALSE)</f>
        <v>CGTGTGTA</v>
      </c>
    </row>
    <row r="22" spans="1:15" x14ac:dyDescent="0.2">
      <c r="A22">
        <v>21</v>
      </c>
      <c r="B22" t="s">
        <v>642</v>
      </c>
      <c r="C22" s="1">
        <v>44354</v>
      </c>
      <c r="D22" s="55">
        <v>7.63</v>
      </c>
      <c r="E22" s="55">
        <v>29.2</v>
      </c>
      <c r="F22" s="55">
        <v>152.6</v>
      </c>
      <c r="G22" t="str">
        <f t="shared" si="0"/>
        <v>yes</v>
      </c>
      <c r="H22">
        <f t="shared" si="1"/>
        <v>5</v>
      </c>
      <c r="I22">
        <f t="shared" si="2"/>
        <v>14.6</v>
      </c>
      <c r="J22" s="21" t="s">
        <v>835</v>
      </c>
      <c r="K22" t="str">
        <f>VLOOKUP($J22,'PACTO order'!$A$1:$E$129,2,FALSE)</f>
        <v>IDT8_i5_75</v>
      </c>
      <c r="L22" t="str">
        <f>VLOOKUP($J22,'PACTO order'!$A$1:$E$129,3,FALSE)</f>
        <v>TCGCTGTT</v>
      </c>
      <c r="M22" t="str">
        <f>VLOOKUP($J22,'Sheet1 (2)'!$1:$1048576,4,FALSE)</f>
        <v>AACAGCGA</v>
      </c>
      <c r="N22" t="str">
        <f>VLOOKUP($J22,'PACTO order'!$A$1:$E$129,4,FALSE)</f>
        <v>IDT8_i7_75</v>
      </c>
      <c r="O22" t="str">
        <f>VLOOKUP($J22,'PACTO order'!$A$1:$E$129,5,FALSE)</f>
        <v>ACGACTTG</v>
      </c>
    </row>
    <row r="23" spans="1:15" x14ac:dyDescent="0.2">
      <c r="A23">
        <v>22</v>
      </c>
      <c r="B23" t="s">
        <v>643</v>
      </c>
      <c r="C23" s="1">
        <v>44354</v>
      </c>
      <c r="D23" s="55">
        <v>2.58</v>
      </c>
      <c r="E23" s="55">
        <v>12.200000000000001</v>
      </c>
      <c r="F23" s="55">
        <v>51.6</v>
      </c>
      <c r="G23" t="str">
        <f t="shared" si="0"/>
        <v>yes</v>
      </c>
      <c r="H23">
        <f t="shared" si="1"/>
        <v>5</v>
      </c>
      <c r="I23">
        <f t="shared" si="2"/>
        <v>6.1000000000000005</v>
      </c>
      <c r="J23" s="21" t="s">
        <v>836</v>
      </c>
      <c r="K23" t="str">
        <f>VLOOKUP($J23,'PACTO order'!$A$1:$E$129,2,FALSE)</f>
        <v>IDT8_i5_79</v>
      </c>
      <c r="L23" t="str">
        <f>VLOOKUP($J23,'PACTO order'!$A$1:$E$129,3,FALSE)</f>
        <v>AACTGAGC</v>
      </c>
      <c r="M23" t="str">
        <f>VLOOKUP($J23,'Sheet1 (2)'!$1:$1048576,4,FALSE)</f>
        <v>GCTCAGTT</v>
      </c>
      <c r="N23" t="str">
        <f>VLOOKUP($J23,'PACTO order'!$A$1:$E$129,4,FALSE)</f>
        <v>IDT8_i7_79</v>
      </c>
      <c r="O23" t="str">
        <f>VLOOKUP($J23,'PACTO order'!$A$1:$E$129,5,FALSE)</f>
        <v>CCTGATTG</v>
      </c>
    </row>
    <row r="24" spans="1:15" x14ac:dyDescent="0.2">
      <c r="A24">
        <v>23</v>
      </c>
      <c r="B24" t="s">
        <v>644</v>
      </c>
      <c r="C24" s="1">
        <v>44354</v>
      </c>
      <c r="D24" s="55">
        <v>3.54</v>
      </c>
      <c r="E24" s="55">
        <v>17.100000000000001</v>
      </c>
      <c r="F24" s="55">
        <v>70.8</v>
      </c>
      <c r="G24" t="str">
        <f t="shared" si="0"/>
        <v>yes</v>
      </c>
      <c r="H24">
        <f t="shared" si="1"/>
        <v>5</v>
      </c>
      <c r="I24">
        <f t="shared" si="2"/>
        <v>8.5500000000000007</v>
      </c>
      <c r="J24" s="21" t="s">
        <v>837</v>
      </c>
      <c r="K24" t="str">
        <f>VLOOKUP($J24,'PACTO order'!$A$1:$E$129,2,FALSE)</f>
        <v>IDT8_i5_88</v>
      </c>
      <c r="L24" t="str">
        <f>VLOOKUP($J24,'PACTO order'!$A$1:$E$129,3,FALSE)</f>
        <v>CGGCTAAT</v>
      </c>
      <c r="M24" t="str">
        <f>VLOOKUP($J24,'Sheet1 (2)'!$1:$1048576,4,FALSE)</f>
        <v>ATTAGCCG</v>
      </c>
      <c r="N24" t="str">
        <f>VLOOKUP($J24,'PACTO order'!$A$1:$E$129,4,FALSE)</f>
        <v>IDT8_i7_88</v>
      </c>
      <c r="O24" t="str">
        <f>VLOOKUP($J24,'PACTO order'!$A$1:$E$129,5,FALSE)</f>
        <v>AGAACGAG</v>
      </c>
    </row>
    <row r="25" spans="1:15" x14ac:dyDescent="0.2">
      <c r="A25">
        <v>24</v>
      </c>
      <c r="B25" t="s">
        <v>645</v>
      </c>
      <c r="C25" s="1">
        <v>44354</v>
      </c>
      <c r="D25" s="55">
        <v>2.17</v>
      </c>
      <c r="E25" s="55">
        <v>10.8</v>
      </c>
      <c r="F25" s="55">
        <v>43.4</v>
      </c>
      <c r="G25" t="str">
        <f t="shared" si="0"/>
        <v>yes</v>
      </c>
      <c r="H25">
        <f t="shared" si="1"/>
        <v>5</v>
      </c>
      <c r="I25">
        <f t="shared" si="2"/>
        <v>5.4</v>
      </c>
      <c r="J25" s="21" t="s">
        <v>838</v>
      </c>
      <c r="K25" t="str">
        <f>VLOOKUP($J25,'PACTO order'!$A$1:$E$129,2,FALSE)</f>
        <v>IDT8_i5_89</v>
      </c>
      <c r="L25" t="str">
        <f>VLOOKUP($J25,'PACTO order'!$A$1:$E$129,3,FALSE)</f>
        <v>ACGGAACA</v>
      </c>
      <c r="M25" t="str">
        <f>VLOOKUP($J25,'Sheet1 (2)'!$1:$1048576,4,FALSE)</f>
        <v>TGTTCCGT</v>
      </c>
      <c r="N25" t="str">
        <f>VLOOKUP($J25,'PACTO order'!$A$1:$E$129,4,FALSE)</f>
        <v>IDT8_i7_89</v>
      </c>
      <c r="O25" t="str">
        <f>VLOOKUP($J25,'PACTO order'!$A$1:$E$129,5,FALSE)</f>
        <v>GTTCTCGT</v>
      </c>
    </row>
    <row r="26" spans="1:15" x14ac:dyDescent="0.2">
      <c r="A26">
        <v>25</v>
      </c>
      <c r="B26" t="s">
        <v>646</v>
      </c>
      <c r="C26" s="1">
        <v>44354</v>
      </c>
      <c r="D26" s="55">
        <v>7.7399999999999993</v>
      </c>
      <c r="E26" s="55">
        <v>35.700000000000003</v>
      </c>
      <c r="F26" s="55">
        <v>154.79999999999998</v>
      </c>
      <c r="G26" t="str">
        <f t="shared" si="0"/>
        <v>yes</v>
      </c>
      <c r="H26">
        <f t="shared" si="1"/>
        <v>5</v>
      </c>
      <c r="I26">
        <f t="shared" si="2"/>
        <v>17.850000000000001</v>
      </c>
      <c r="J26" s="21" t="s">
        <v>839</v>
      </c>
      <c r="K26" t="str">
        <f>VLOOKUP($J26,'PACTO order'!$A$1:$E$129,2,FALSE)</f>
        <v>IDT8_i5_103</v>
      </c>
      <c r="L26" t="str">
        <f>VLOOKUP($J26,'PACTO order'!$A$1:$E$129,3,FALSE)</f>
        <v>TGAGGTGT</v>
      </c>
      <c r="M26" t="str">
        <f>VLOOKUP($J26,'Sheet1 (2)'!$1:$1048576,4,FALSE)</f>
        <v>ACACCTCA</v>
      </c>
      <c r="N26" t="str">
        <f>VLOOKUP($J26,'PACTO order'!$A$1:$E$129,4,FALSE)</f>
        <v>IDT8_i7_103</v>
      </c>
      <c r="O26" t="str">
        <f>VLOOKUP($J26,'PACTO order'!$A$1:$E$129,5,FALSE)</f>
        <v>CACGTTGT</v>
      </c>
    </row>
    <row r="27" spans="1:15" x14ac:dyDescent="0.2">
      <c r="A27">
        <v>26</v>
      </c>
      <c r="B27" t="s">
        <v>647</v>
      </c>
      <c r="C27" s="1">
        <v>44354</v>
      </c>
      <c r="D27" s="55">
        <v>5.6899999999999995</v>
      </c>
      <c r="E27" s="55">
        <v>26.5</v>
      </c>
      <c r="F27" s="55">
        <v>113.79999999999998</v>
      </c>
      <c r="G27" t="str">
        <f t="shared" si="0"/>
        <v>yes</v>
      </c>
      <c r="H27">
        <f t="shared" si="1"/>
        <v>5</v>
      </c>
      <c r="I27">
        <f t="shared" si="2"/>
        <v>13.25</v>
      </c>
      <c r="J27" s="21" t="s">
        <v>840</v>
      </c>
      <c r="K27" t="str">
        <f>VLOOKUP($J27,'PACTO order'!$A$1:$E$129,2,FALSE)</f>
        <v>IDT8_i5_112</v>
      </c>
      <c r="L27" t="str">
        <f>VLOOKUP($J27,'PACTO order'!$A$1:$E$129,3,FALSE)</f>
        <v>AGGCTTCT</v>
      </c>
      <c r="M27" t="str">
        <f>VLOOKUP($J27,'Sheet1 (2)'!$1:$1048576,4,FALSE)</f>
        <v>AGAAGCCT</v>
      </c>
      <c r="N27" t="str">
        <f>VLOOKUP($J27,'PACTO order'!$A$1:$E$129,4,FALSE)</f>
        <v>IDT8_i7_112</v>
      </c>
      <c r="O27" t="str">
        <f>VLOOKUP($J27,'PACTO order'!$A$1:$E$129,5,FALSE)</f>
        <v>TAGAGCTC</v>
      </c>
    </row>
    <row r="28" spans="1:15" x14ac:dyDescent="0.2">
      <c r="A28">
        <v>27</v>
      </c>
      <c r="B28" t="s">
        <v>648</v>
      </c>
      <c r="C28" s="1">
        <v>44354</v>
      </c>
      <c r="D28" s="55">
        <v>5.07</v>
      </c>
      <c r="E28" s="55">
        <v>25.3</v>
      </c>
      <c r="F28" s="55">
        <v>101.4</v>
      </c>
      <c r="G28" t="str">
        <f t="shared" si="0"/>
        <v>yes</v>
      </c>
      <c r="H28">
        <f t="shared" si="1"/>
        <v>5</v>
      </c>
      <c r="I28">
        <f t="shared" si="2"/>
        <v>12.65</v>
      </c>
      <c r="J28" s="21" t="s">
        <v>541</v>
      </c>
      <c r="K28" t="str">
        <f>VLOOKUP($J28,'PACTO order'!$A$1:$E$129,2,FALSE)</f>
        <v>IDT8_i5_117</v>
      </c>
      <c r="L28" t="str">
        <f>VLOOKUP($J28,'PACTO order'!$A$1:$E$129,3,FALSE)</f>
        <v>TAAGTGGC</v>
      </c>
      <c r="M28" t="str">
        <f>VLOOKUP($J28,'Sheet1 (2)'!$1:$1048576,4,FALSE)</f>
        <v>GCCACTTA</v>
      </c>
      <c r="N28" t="str">
        <f>VLOOKUP($J28,'PACTO order'!$A$1:$E$129,4,FALSE)</f>
        <v>IDT8_i7_117</v>
      </c>
      <c r="O28" t="str">
        <f>VLOOKUP($J28,'PACTO order'!$A$1:$E$129,5,FALSE)</f>
        <v>CAACGGAT</v>
      </c>
    </row>
    <row r="29" spans="1:15" x14ac:dyDescent="0.2">
      <c r="A29">
        <v>28</v>
      </c>
      <c r="B29" t="s">
        <v>649</v>
      </c>
      <c r="C29" s="1">
        <v>44354</v>
      </c>
      <c r="D29" s="55">
        <v>12.690000000000001</v>
      </c>
      <c r="E29" s="55">
        <v>62.2</v>
      </c>
      <c r="F29" s="55">
        <v>253.8</v>
      </c>
      <c r="G29" t="str">
        <f t="shared" si="0"/>
        <v>yes</v>
      </c>
      <c r="H29">
        <f t="shared" si="1"/>
        <v>5</v>
      </c>
      <c r="I29">
        <f t="shared" si="2"/>
        <v>31.1</v>
      </c>
      <c r="J29" s="21" t="s">
        <v>841</v>
      </c>
      <c r="K29" t="str">
        <f>VLOOKUP($J29,'PACTO order'!$A$1:$E$129,2,FALSE)</f>
        <v>IDT8_i5_121</v>
      </c>
      <c r="L29" t="str">
        <f>VLOOKUP($J29,'PACTO order'!$A$1:$E$129,3,FALSE)</f>
        <v>ATTCGAGG</v>
      </c>
      <c r="M29" t="str">
        <f>VLOOKUP($J29,'Sheet1 (2)'!$1:$1048576,4,FALSE)</f>
        <v>CCTCGAAT</v>
      </c>
      <c r="N29" t="str">
        <f>VLOOKUP($J29,'PACTO order'!$A$1:$E$129,4,FALSE)</f>
        <v>IDT8_i7_121</v>
      </c>
      <c r="O29" t="str">
        <f>VLOOKUP($J29,'PACTO order'!$A$1:$E$129,5,FALSE)</f>
        <v>GAGCTTGT</v>
      </c>
    </row>
    <row r="30" spans="1:15" x14ac:dyDescent="0.2">
      <c r="A30">
        <v>29</v>
      </c>
      <c r="B30" t="s">
        <v>650</v>
      </c>
      <c r="C30" s="1">
        <v>44354</v>
      </c>
      <c r="D30" s="55">
        <v>6.6000000000000005</v>
      </c>
      <c r="E30" s="55">
        <v>32.200000000000003</v>
      </c>
      <c r="F30" s="55">
        <v>132</v>
      </c>
      <c r="G30" t="str">
        <f t="shared" si="0"/>
        <v>yes</v>
      </c>
      <c r="H30">
        <f t="shared" si="1"/>
        <v>5</v>
      </c>
      <c r="I30">
        <f t="shared" si="2"/>
        <v>16.100000000000001</v>
      </c>
      <c r="J30" s="21" t="s">
        <v>842</v>
      </c>
      <c r="K30" t="str">
        <f>VLOOKUP($J30,'PACTO order'!$A$1:$E$129,2,FALSE)</f>
        <v>IDT8_i5_140</v>
      </c>
      <c r="L30" t="str">
        <f>VLOOKUP($J30,'PACTO order'!$A$1:$E$129,3,FALSE)</f>
        <v>GAAGAGGT</v>
      </c>
      <c r="M30" t="str">
        <f>VLOOKUP($J30,'Sheet1 (2)'!$1:$1048576,4,FALSE)</f>
        <v>ACCTCTTC</v>
      </c>
      <c r="N30" t="str">
        <f>VLOOKUP($J30,'PACTO order'!$A$1:$E$129,4,FALSE)</f>
        <v>IDT8_i7_140</v>
      </c>
      <c r="O30" t="str">
        <f>VLOOKUP($J30,'PACTO order'!$A$1:$E$129,5,FALSE)</f>
        <v>TGAACCTG</v>
      </c>
    </row>
    <row r="31" spans="1:15" x14ac:dyDescent="0.2">
      <c r="A31">
        <v>30</v>
      </c>
      <c r="B31" t="s">
        <v>651</v>
      </c>
      <c r="C31" s="1">
        <v>44354</v>
      </c>
      <c r="D31" s="55">
        <v>7.29</v>
      </c>
      <c r="E31" s="55">
        <v>35.299999999999997</v>
      </c>
      <c r="F31" s="55">
        <v>145.80000000000001</v>
      </c>
      <c r="G31" t="str">
        <f t="shared" si="0"/>
        <v>yes</v>
      </c>
      <c r="H31">
        <f t="shared" si="1"/>
        <v>5</v>
      </c>
      <c r="I31">
        <f t="shared" si="2"/>
        <v>17.649999999999999</v>
      </c>
      <c r="J31" s="21" t="s">
        <v>843</v>
      </c>
      <c r="K31" t="str">
        <f>VLOOKUP($J31,'PACTO order'!$A$1:$E$129,2,FALSE)</f>
        <v>IDT8_i5_143</v>
      </c>
      <c r="L31" t="str">
        <f>VLOOKUP($J31,'PACTO order'!$A$1:$E$129,3,FALSE)</f>
        <v>CGTACGAA</v>
      </c>
      <c r="M31" t="str">
        <f>VLOOKUP($J31,'Sheet1 (2)'!$1:$1048576,4,FALSE)</f>
        <v>TTCGTACG</v>
      </c>
      <c r="N31" t="str">
        <f>VLOOKUP($J31,'PACTO order'!$A$1:$E$129,4,FALSE)</f>
        <v>IDT8_i7_143</v>
      </c>
      <c r="O31" t="str">
        <f>VLOOKUP($J31,'PACTO order'!$A$1:$E$129,5,FALSE)</f>
        <v>CCGTATCT</v>
      </c>
    </row>
    <row r="32" spans="1:15" x14ac:dyDescent="0.2">
      <c r="A32">
        <v>31</v>
      </c>
      <c r="B32" t="s">
        <v>652</v>
      </c>
      <c r="C32" s="1">
        <v>44354</v>
      </c>
      <c r="D32" s="55">
        <v>8.6900000000000013</v>
      </c>
      <c r="E32" s="55">
        <v>41.699999999999996</v>
      </c>
      <c r="F32" s="55">
        <v>173.8</v>
      </c>
      <c r="G32" t="str">
        <f t="shared" si="0"/>
        <v>yes</v>
      </c>
      <c r="H32">
        <f t="shared" si="1"/>
        <v>5</v>
      </c>
      <c r="I32">
        <f t="shared" si="2"/>
        <v>20.849999999999998</v>
      </c>
      <c r="J32" s="21" t="s">
        <v>844</v>
      </c>
      <c r="K32" t="str">
        <f>VLOOKUP($J32,'PACTO order'!$A$1:$E$129,2,FALSE)</f>
        <v>IDT8_i5_151</v>
      </c>
      <c r="L32" t="str">
        <f>VLOOKUP($J32,'PACTO order'!$A$1:$E$129,3,FALSE)</f>
        <v>TGATCGGA</v>
      </c>
      <c r="M32" t="str">
        <f>VLOOKUP($J32,'Sheet1 (2)'!$1:$1048576,4,FALSE)</f>
        <v>TCCGATCA</v>
      </c>
      <c r="N32" t="str">
        <f>VLOOKUP($J32,'PACTO order'!$A$1:$E$129,4,FALSE)</f>
        <v>IDT8_i7_151</v>
      </c>
      <c r="O32" t="str">
        <f>VLOOKUP($J32,'PACTO order'!$A$1:$E$129,5,FALSE)</f>
        <v>TTCGCAGT</v>
      </c>
    </row>
    <row r="33" spans="1:15" x14ac:dyDescent="0.2">
      <c r="A33">
        <v>32</v>
      </c>
      <c r="B33" t="s">
        <v>552</v>
      </c>
      <c r="C33" s="1">
        <v>44354</v>
      </c>
      <c r="D33" s="55">
        <v>4.4000000000000004</v>
      </c>
      <c r="E33" s="55">
        <v>22.6</v>
      </c>
      <c r="F33" s="55">
        <v>88</v>
      </c>
      <c r="G33" t="str">
        <f t="shared" si="0"/>
        <v>yes</v>
      </c>
      <c r="H33">
        <f t="shared" si="1"/>
        <v>5</v>
      </c>
      <c r="I33">
        <f t="shared" si="2"/>
        <v>11.3</v>
      </c>
      <c r="J33" s="21" t="s">
        <v>542</v>
      </c>
      <c r="K33" t="str">
        <f>VLOOKUP($J33,'PACTO order'!$A$1:$E$129,2,FALSE)</f>
        <v>IDT8_i5_154</v>
      </c>
      <c r="L33" t="str">
        <f>VLOOKUP($J33,'PACTO order'!$A$1:$E$129,3,FALSE)</f>
        <v>CGTTATGC</v>
      </c>
      <c r="M33" t="str">
        <f>VLOOKUP($J33,'Sheet1 (2)'!$1:$1048576,4,FALSE)</f>
        <v>GCATAACG</v>
      </c>
      <c r="N33" t="str">
        <f>VLOOKUP($J33,'PACTO order'!$A$1:$E$129,4,FALSE)</f>
        <v>IDT8_i7_154</v>
      </c>
      <c r="O33" t="str">
        <f>VLOOKUP($J33,'PACTO order'!$A$1:$E$129,5,FALSE)</f>
        <v>GAGTGGTT</v>
      </c>
    </row>
    <row r="34" spans="1:15" x14ac:dyDescent="0.2">
      <c r="A34">
        <v>33</v>
      </c>
      <c r="B34" t="s">
        <v>679</v>
      </c>
      <c r="C34" s="1">
        <v>44355</v>
      </c>
      <c r="D34" s="55">
        <v>15.66</v>
      </c>
      <c r="E34" s="55">
        <v>77.400000000000006</v>
      </c>
      <c r="F34" s="55">
        <v>313.2</v>
      </c>
      <c r="G34" t="str">
        <f t="shared" si="0"/>
        <v>yes</v>
      </c>
      <c r="H34">
        <f t="shared" si="1"/>
        <v>5</v>
      </c>
      <c r="I34">
        <f t="shared" si="2"/>
        <v>38.700000000000003</v>
      </c>
      <c r="J34" s="21" t="s">
        <v>845</v>
      </c>
      <c r="K34" t="str">
        <f>VLOOKUP($J34,'PACTO order'!$A$1:$E$129,2,FALSE)</f>
        <v>IDT8_i5_160</v>
      </c>
      <c r="L34" t="str">
        <f>VLOOKUP($J34,'PACTO order'!$A$1:$E$129,3,FALSE)</f>
        <v>TGTGCGTT</v>
      </c>
      <c r="M34" t="str">
        <f>VLOOKUP($J34,'Sheet1 (2)'!$1:$1048576,4,FALSE)</f>
        <v>AACGCACA</v>
      </c>
      <c r="N34" t="str">
        <f>VLOOKUP($J34,'PACTO order'!$A$1:$E$129,4,FALSE)</f>
        <v>IDT8_i7_160</v>
      </c>
      <c r="O34" t="str">
        <f>VLOOKUP($J34,'PACTO order'!$A$1:$E$129,5,FALSE)</f>
        <v>TCGTCTCA</v>
      </c>
    </row>
    <row r="35" spans="1:15" x14ac:dyDescent="0.2">
      <c r="A35">
        <v>34</v>
      </c>
      <c r="B35" t="s">
        <v>680</v>
      </c>
      <c r="C35" s="1">
        <v>44355</v>
      </c>
      <c r="D35" s="55">
        <v>9.92</v>
      </c>
      <c r="E35" s="55">
        <v>49.8</v>
      </c>
      <c r="F35" s="55">
        <v>198.4</v>
      </c>
      <c r="G35" t="str">
        <f t="shared" si="0"/>
        <v>yes</v>
      </c>
      <c r="H35">
        <f t="shared" si="1"/>
        <v>5</v>
      </c>
      <c r="I35">
        <f t="shared" si="2"/>
        <v>24.9</v>
      </c>
      <c r="J35" s="21" t="s">
        <v>846</v>
      </c>
      <c r="K35" t="str">
        <f>VLOOKUP($J35,'PACTO order'!$A$1:$E$129,2,FALSE)</f>
        <v>IDT8_i5_165</v>
      </c>
      <c r="L35" t="str">
        <f>VLOOKUP($J35,'PACTO order'!$A$1:$E$129,3,FALSE)</f>
        <v>ACCTAAGG</v>
      </c>
      <c r="M35" t="str">
        <f>VLOOKUP($J35,'Sheet1 (2)'!$1:$1048576,4,FALSE)</f>
        <v>CCTTAGGT</v>
      </c>
      <c r="N35" t="str">
        <f>VLOOKUP($J35,'PACTO order'!$A$1:$E$129,4,FALSE)</f>
        <v>IDT8_i7_165</v>
      </c>
      <c r="O35" t="str">
        <f>VLOOKUP($J35,'PACTO order'!$A$1:$E$129,5,FALSE)</f>
        <v>CAGGAGAT</v>
      </c>
    </row>
    <row r="36" spans="1:15" x14ac:dyDescent="0.2">
      <c r="A36">
        <v>35</v>
      </c>
      <c r="B36" t="s">
        <v>681</v>
      </c>
      <c r="C36" s="1">
        <v>44355</v>
      </c>
      <c r="D36" s="55">
        <v>5.7899999999999991</v>
      </c>
      <c r="E36" s="55">
        <v>28.3</v>
      </c>
      <c r="F36" s="55">
        <v>115.79999999999998</v>
      </c>
      <c r="G36" t="str">
        <f t="shared" si="0"/>
        <v>yes</v>
      </c>
      <c r="H36">
        <f t="shared" si="1"/>
        <v>5</v>
      </c>
      <c r="I36">
        <f t="shared" si="2"/>
        <v>14.15</v>
      </c>
      <c r="J36" s="21" t="s">
        <v>847</v>
      </c>
      <c r="K36" t="str">
        <f>VLOOKUP($J36,'PACTO order'!$A$1:$E$129,2,FALSE)</f>
        <v>IDT8_i5_171</v>
      </c>
      <c r="L36" t="str">
        <f>VLOOKUP($J36,'PACTO order'!$A$1:$E$129,3,FALSE)</f>
        <v>AGCTCCTA</v>
      </c>
      <c r="M36" t="str">
        <f>VLOOKUP($J36,'Sheet1 (2)'!$1:$1048576,4,FALSE)</f>
        <v>TAGGAGCT</v>
      </c>
      <c r="N36" t="str">
        <f>VLOOKUP($J36,'PACTO order'!$A$1:$E$129,4,FALSE)</f>
        <v>IDT8_i7_171</v>
      </c>
      <c r="O36" t="str">
        <f>VLOOKUP($J36,'PACTO order'!$A$1:$E$129,5,FALSE)</f>
        <v>CTGTGTTG</v>
      </c>
    </row>
    <row r="37" spans="1:15" x14ac:dyDescent="0.2">
      <c r="A37">
        <v>36</v>
      </c>
      <c r="B37" t="s">
        <v>682</v>
      </c>
      <c r="C37" s="1">
        <v>44355</v>
      </c>
      <c r="D37" s="55">
        <v>7.2799999999999994</v>
      </c>
      <c r="E37" s="55">
        <v>36.4</v>
      </c>
      <c r="F37" s="55">
        <v>145.6</v>
      </c>
      <c r="G37" t="str">
        <f t="shared" si="0"/>
        <v>yes</v>
      </c>
      <c r="H37">
        <f t="shared" si="1"/>
        <v>5</v>
      </c>
      <c r="I37">
        <f t="shared" si="2"/>
        <v>18.2</v>
      </c>
      <c r="J37" s="21" t="s">
        <v>848</v>
      </c>
      <c r="K37" t="str">
        <f>VLOOKUP($J37,'PACTO order'!$A$1:$E$129,2,FALSE)</f>
        <v>IDT8_i5_172</v>
      </c>
      <c r="L37" t="str">
        <f>VLOOKUP($J37,'PACTO order'!$A$1:$E$129,3,FALSE)</f>
        <v>TACATCGG</v>
      </c>
      <c r="M37" t="str">
        <f>VLOOKUP($J37,'Sheet1 (2)'!$1:$1048576,4,FALSE)</f>
        <v>CCGATGTA</v>
      </c>
      <c r="N37" t="str">
        <f>VLOOKUP($J37,'PACTO order'!$A$1:$E$129,4,FALSE)</f>
        <v>IDT8_i7_172</v>
      </c>
      <c r="O37" t="str">
        <f>VLOOKUP($J37,'PACTO order'!$A$1:$E$129,5,FALSE)</f>
        <v>AACGTGGA</v>
      </c>
    </row>
    <row r="38" spans="1:15" x14ac:dyDescent="0.2">
      <c r="A38">
        <v>37</v>
      </c>
      <c r="B38" t="s">
        <v>683</v>
      </c>
      <c r="C38" s="1">
        <v>44355</v>
      </c>
      <c r="D38" s="55">
        <v>7.54</v>
      </c>
      <c r="E38" s="55">
        <v>37.5</v>
      </c>
      <c r="F38" s="55">
        <v>150.80000000000001</v>
      </c>
      <c r="G38" t="str">
        <f t="shared" si="0"/>
        <v>yes</v>
      </c>
      <c r="H38">
        <f t="shared" si="1"/>
        <v>5</v>
      </c>
      <c r="I38">
        <f t="shared" si="2"/>
        <v>18.75</v>
      </c>
      <c r="J38" s="21" t="s">
        <v>849</v>
      </c>
      <c r="K38" t="str">
        <f>VLOOKUP($J38,'PACTO order'!$A$1:$E$129,2,FALSE)</f>
        <v>IDT8_i5_174</v>
      </c>
      <c r="L38" t="str">
        <f>VLOOKUP($J38,'PACTO order'!$A$1:$E$129,3,FALSE)</f>
        <v>CGGATTGA</v>
      </c>
      <c r="M38" t="str">
        <f>VLOOKUP($J38,'Sheet1 (2)'!$1:$1048576,4,FALSE)</f>
        <v>TCAATCCG</v>
      </c>
      <c r="N38" t="str">
        <f>VLOOKUP($J38,'PACTO order'!$A$1:$E$129,4,FALSE)</f>
        <v>IDT8_i7_174</v>
      </c>
      <c r="O38" t="str">
        <f>VLOOKUP($J38,'PACTO order'!$A$1:$E$129,5,FALSE)</f>
        <v>AACGACGT</v>
      </c>
    </row>
    <row r="39" spans="1:15" x14ac:dyDescent="0.2">
      <c r="A39">
        <v>38</v>
      </c>
      <c r="B39" t="s">
        <v>684</v>
      </c>
      <c r="C39" s="1">
        <v>44355</v>
      </c>
      <c r="D39" s="55">
        <v>2.5099999999999998</v>
      </c>
      <c r="E39" s="55">
        <v>12.7</v>
      </c>
      <c r="F39" s="55">
        <v>50.199999999999996</v>
      </c>
      <c r="G39" t="str">
        <f t="shared" si="0"/>
        <v>yes</v>
      </c>
      <c r="H39">
        <f t="shared" si="1"/>
        <v>5</v>
      </c>
      <c r="I39">
        <f t="shared" si="2"/>
        <v>6.35</v>
      </c>
      <c r="J39" s="21" t="s">
        <v>850</v>
      </c>
      <c r="K39" t="str">
        <f>VLOOKUP($J39,'PACTO order'!$A$1:$E$129,2,FALSE)</f>
        <v>IDT8_i5_177</v>
      </c>
      <c r="L39" t="str">
        <f>VLOOKUP($J39,'PACTO order'!$A$1:$E$129,3,FALSE)</f>
        <v>GAGATACG</v>
      </c>
      <c r="M39" t="str">
        <f>VLOOKUP($J39,'Sheet1 (2)'!$1:$1048576,4,FALSE)</f>
        <v>CGTATCTC</v>
      </c>
      <c r="N39" t="str">
        <f>VLOOKUP($J39,'PACTO order'!$A$1:$E$129,4,FALSE)</f>
        <v>IDT8_i7_177</v>
      </c>
      <c r="O39" t="str">
        <f>VLOOKUP($J39,'PACTO order'!$A$1:$E$129,5,FALSE)</f>
        <v>TGTTCGAG</v>
      </c>
    </row>
    <row r="40" spans="1:15" x14ac:dyDescent="0.2">
      <c r="A40">
        <v>39</v>
      </c>
      <c r="B40" t="s">
        <v>685</v>
      </c>
      <c r="C40" s="1">
        <v>44355</v>
      </c>
      <c r="D40" s="55">
        <v>8.36</v>
      </c>
      <c r="E40" s="55">
        <v>42</v>
      </c>
      <c r="F40" s="55">
        <v>167.2</v>
      </c>
      <c r="G40" t="str">
        <f t="shared" si="0"/>
        <v>yes</v>
      </c>
      <c r="H40">
        <f t="shared" si="1"/>
        <v>5</v>
      </c>
      <c r="I40">
        <f t="shared" si="2"/>
        <v>21</v>
      </c>
      <c r="J40" s="21" t="s">
        <v>851</v>
      </c>
      <c r="K40" t="str">
        <f>VLOOKUP($J40,'PACTO order'!$A$1:$E$129,2,FALSE)</f>
        <v>IDT8_i5_185</v>
      </c>
      <c r="L40" t="str">
        <f>VLOOKUP($J40,'PACTO order'!$A$1:$E$129,3,FALSE)</f>
        <v>CTCTACTC</v>
      </c>
      <c r="M40" t="str">
        <f>VLOOKUP($J40,'Sheet1 (2)'!$1:$1048576,4,FALSE)</f>
        <v>GAGTAGAG</v>
      </c>
      <c r="N40" t="str">
        <f>VLOOKUP($J40,'PACTO order'!$A$1:$E$129,4,FALSE)</f>
        <v>IDT8_i7_185</v>
      </c>
      <c r="O40" t="str">
        <f>VLOOKUP($J40,'PACTO order'!$A$1:$E$129,5,FALSE)</f>
        <v>GCCACTTA</v>
      </c>
    </row>
    <row r="41" spans="1:15" x14ac:dyDescent="0.2">
      <c r="A41">
        <v>40</v>
      </c>
      <c r="B41" t="s">
        <v>927</v>
      </c>
      <c r="C41" s="1">
        <v>44355</v>
      </c>
      <c r="D41" s="55">
        <v>5.0699999999999994</v>
      </c>
      <c r="E41" s="55">
        <v>25.4</v>
      </c>
      <c r="F41" s="55">
        <v>101.39999999999999</v>
      </c>
      <c r="G41" t="str">
        <f t="shared" si="0"/>
        <v>yes</v>
      </c>
      <c r="H41">
        <f t="shared" si="1"/>
        <v>5</v>
      </c>
      <c r="I41">
        <f t="shared" si="2"/>
        <v>12.7</v>
      </c>
      <c r="J41" s="21" t="s">
        <v>857</v>
      </c>
      <c r="K41" t="str">
        <f>VLOOKUP($J41,'PACTO order'!$A$1:$E$129,2,FALSE)</f>
        <v>IDT8_i5_250</v>
      </c>
      <c r="L41" t="str">
        <f>VLOOKUP($J41,'PACTO order'!$A$1:$E$129,3,FALSE)</f>
        <v>TGGTCCTT</v>
      </c>
      <c r="M41" t="str">
        <f>VLOOKUP($J41,'Sheet1 (2)'!$1:$1048576,4,FALSE)</f>
        <v>AAGGACCA</v>
      </c>
      <c r="N41" t="str">
        <f>VLOOKUP($J41,'PACTO order'!$A$1:$E$129,4,FALSE)</f>
        <v>IDT8_i7_250</v>
      </c>
      <c r="O41" t="str">
        <f>VLOOKUP($J41,'PACTO order'!$A$1:$E$129,5,FALSE)</f>
        <v>TTACGGCT</v>
      </c>
    </row>
    <row r="42" spans="1:15" x14ac:dyDescent="0.2">
      <c r="A42">
        <v>41</v>
      </c>
      <c r="B42" t="s">
        <v>653</v>
      </c>
      <c r="C42" s="1">
        <v>44355</v>
      </c>
      <c r="D42" s="55">
        <v>6.62</v>
      </c>
      <c r="E42" s="55">
        <v>32.1</v>
      </c>
      <c r="F42" s="55">
        <v>132.4</v>
      </c>
      <c r="G42" t="str">
        <f t="shared" si="0"/>
        <v>yes</v>
      </c>
      <c r="H42">
        <f t="shared" si="1"/>
        <v>5</v>
      </c>
      <c r="I42">
        <f t="shared" si="2"/>
        <v>16.05</v>
      </c>
      <c r="J42" s="21" t="s">
        <v>858</v>
      </c>
      <c r="K42" t="str">
        <f>VLOOKUP($J42,'PACTO order'!$A$1:$E$129,2,FALSE)</f>
        <v>IDT8_i5_251</v>
      </c>
      <c r="L42" t="str">
        <f>VLOOKUP($J42,'PACTO order'!$A$1:$E$129,3,FALSE)</f>
        <v>CCATACGT</v>
      </c>
      <c r="M42" t="str">
        <f>VLOOKUP($J42,'Sheet1 (2)'!$1:$1048576,4,FALSE)</f>
        <v>ACGTATGG</v>
      </c>
      <c r="N42" t="str">
        <f>VLOOKUP($J42,'PACTO order'!$A$1:$E$129,4,FALSE)</f>
        <v>IDT8_i7_251</v>
      </c>
      <c r="O42" t="str">
        <f>VLOOKUP($J42,'PACTO order'!$A$1:$E$129,5,FALSE)</f>
        <v>GACAAGAG</v>
      </c>
    </row>
    <row r="43" spans="1:15" x14ac:dyDescent="0.2">
      <c r="A43">
        <v>42</v>
      </c>
      <c r="B43" t="s">
        <v>370</v>
      </c>
      <c r="C43" s="1">
        <v>44355</v>
      </c>
      <c r="D43" s="55">
        <v>3.98</v>
      </c>
      <c r="E43" s="55">
        <v>19.600000000000001</v>
      </c>
      <c r="F43" s="55">
        <v>79.599999999999994</v>
      </c>
      <c r="G43" t="str">
        <f t="shared" si="0"/>
        <v>yes</v>
      </c>
      <c r="H43">
        <f t="shared" si="1"/>
        <v>5</v>
      </c>
      <c r="I43">
        <f t="shared" si="2"/>
        <v>9.8000000000000007</v>
      </c>
      <c r="J43" s="21" t="s">
        <v>859</v>
      </c>
      <c r="K43" t="str">
        <f>VLOOKUP($J43,'PACTO order'!$A$1:$E$129,2,FALSE)</f>
        <v>IDT8_i5_255</v>
      </c>
      <c r="L43" t="str">
        <f>VLOOKUP($J43,'PACTO order'!$A$1:$E$129,3,FALSE)</f>
        <v>CGGAATAC</v>
      </c>
      <c r="M43" t="str">
        <f>VLOOKUP($J43,'Sheet1 (2)'!$1:$1048576,4,FALSE)</f>
        <v>GTATTCCG</v>
      </c>
      <c r="N43" t="str">
        <f>VLOOKUP($J43,'PACTO order'!$A$1:$E$129,4,FALSE)</f>
        <v>IDT8_i7_255</v>
      </c>
      <c r="O43" t="str">
        <f>VLOOKUP($J43,'PACTO order'!$A$1:$E$129,5,FALSE)</f>
        <v>AGGATGGT</v>
      </c>
    </row>
    <row r="44" spans="1:15" x14ac:dyDescent="0.2">
      <c r="A44">
        <v>43</v>
      </c>
      <c r="B44" t="s">
        <v>365</v>
      </c>
      <c r="C44" s="1">
        <v>44355</v>
      </c>
      <c r="D44" s="55">
        <v>7.2700000000000005</v>
      </c>
      <c r="E44" s="55">
        <v>37.300000000000004</v>
      </c>
      <c r="F44" s="55">
        <v>145.4</v>
      </c>
      <c r="G44" t="str">
        <f t="shared" si="0"/>
        <v>yes</v>
      </c>
      <c r="H44">
        <f t="shared" si="1"/>
        <v>5</v>
      </c>
      <c r="I44">
        <f t="shared" si="2"/>
        <v>18.650000000000002</v>
      </c>
      <c r="J44" s="21" t="s">
        <v>543</v>
      </c>
      <c r="K44" t="str">
        <f>VLOOKUP($J44,'PACTO order'!$A$1:$E$129,2,FALSE)</f>
        <v>IDT8_i5_256</v>
      </c>
      <c r="L44" t="str">
        <f>VLOOKUP($J44,'PACTO order'!$A$1:$E$129,3,FALSE)</f>
        <v>AACTGGTG</v>
      </c>
      <c r="M44" t="str">
        <f>VLOOKUP($J44,'Sheet1 (2)'!$1:$1048576,4,FALSE)</f>
        <v>CACCAGTT</v>
      </c>
      <c r="N44" t="str">
        <f>VLOOKUP($J44,'PACTO order'!$A$1:$E$129,4,FALSE)</f>
        <v>IDT8_i7_256</v>
      </c>
      <c r="O44" t="str">
        <f>VLOOKUP($J44,'PACTO order'!$A$1:$E$129,5,FALSE)</f>
        <v>TCACGTTC</v>
      </c>
    </row>
    <row r="45" spans="1:15" x14ac:dyDescent="0.2">
      <c r="A45">
        <v>44</v>
      </c>
      <c r="B45" t="s">
        <v>366</v>
      </c>
      <c r="C45" s="1">
        <v>44355</v>
      </c>
      <c r="D45" s="55">
        <v>7.9799999999999995</v>
      </c>
      <c r="E45" s="55">
        <v>42</v>
      </c>
      <c r="F45" s="55">
        <v>159.6</v>
      </c>
      <c r="G45" t="str">
        <f t="shared" si="0"/>
        <v>yes</v>
      </c>
      <c r="H45">
        <f t="shared" si="1"/>
        <v>5</v>
      </c>
      <c r="I45">
        <f t="shared" si="2"/>
        <v>21</v>
      </c>
      <c r="J45" s="21" t="s">
        <v>860</v>
      </c>
      <c r="K45" t="str">
        <f>VLOOKUP($J45,'PACTO order'!$A$1:$E$129,2,FALSE)</f>
        <v>IDT8_i5_260</v>
      </c>
      <c r="L45" t="str">
        <f>VLOOKUP($J45,'PACTO order'!$A$1:$E$129,3,FALSE)</f>
        <v>CAGCGATT</v>
      </c>
      <c r="M45" t="str">
        <f>VLOOKUP($J45,'Sheet1 (2)'!$1:$1048576,4,FALSE)</f>
        <v>AATCGCTG</v>
      </c>
      <c r="N45" t="str">
        <f>VLOOKUP($J45,'PACTO order'!$A$1:$E$129,4,FALSE)</f>
        <v>IDT8_i7_260</v>
      </c>
      <c r="O45" t="str">
        <f>VLOOKUP($J45,'PACTO order'!$A$1:$E$129,5,FALSE)</f>
        <v>TCTGAGAG</v>
      </c>
    </row>
    <row r="46" spans="1:15" x14ac:dyDescent="0.2">
      <c r="A46">
        <v>45</v>
      </c>
      <c r="B46" t="s">
        <v>367</v>
      </c>
      <c r="C46" s="1">
        <v>44355</v>
      </c>
      <c r="D46" s="55">
        <v>8.7200000000000006</v>
      </c>
      <c r="E46" s="55">
        <v>44.199999999999996</v>
      </c>
      <c r="F46" s="55">
        <v>174.4</v>
      </c>
      <c r="G46" t="str">
        <f t="shared" si="0"/>
        <v>yes</v>
      </c>
      <c r="H46">
        <f t="shared" si="1"/>
        <v>5</v>
      </c>
      <c r="I46">
        <f t="shared" si="2"/>
        <v>22.099999999999998</v>
      </c>
      <c r="J46" s="21" t="s">
        <v>865</v>
      </c>
      <c r="K46" t="str">
        <f>VLOOKUP($J46,'PACTO order'!$A$1:$E$129,2,FALSE)</f>
        <v>IDT8_i5_275</v>
      </c>
      <c r="L46" t="str">
        <f>VLOOKUP($J46,'PACTO order'!$A$1:$E$129,3,FALSE)</f>
        <v>ACGGTCTT</v>
      </c>
      <c r="M46" t="str">
        <f>VLOOKUP($J46,'Sheet1 (2)'!$1:$1048576,4,FALSE)</f>
        <v>AAGACCGT</v>
      </c>
      <c r="N46" t="str">
        <f>VLOOKUP($J46,'PACTO order'!$A$1:$E$129,4,FALSE)</f>
        <v>IDT8_i7_275</v>
      </c>
      <c r="O46" t="str">
        <f>VLOOKUP($J46,'PACTO order'!$A$1:$E$129,5,FALSE)</f>
        <v>TCCGAGTT</v>
      </c>
    </row>
    <row r="47" spans="1:15" x14ac:dyDescent="0.2">
      <c r="A47">
        <v>46</v>
      </c>
      <c r="B47" t="s">
        <v>368</v>
      </c>
      <c r="C47" s="1">
        <v>44355</v>
      </c>
      <c r="D47" s="55">
        <v>25.27</v>
      </c>
      <c r="E47" s="55">
        <v>134.4</v>
      </c>
      <c r="F47" s="55">
        <v>505.4</v>
      </c>
      <c r="G47" t="str">
        <f t="shared" si="0"/>
        <v>yes</v>
      </c>
      <c r="H47">
        <f t="shared" si="1"/>
        <v>5</v>
      </c>
      <c r="I47">
        <f t="shared" si="2"/>
        <v>67.2</v>
      </c>
      <c r="J47" s="21" t="s">
        <v>866</v>
      </c>
      <c r="K47" t="str">
        <f>VLOOKUP($J47,'PACTO order'!$A$1:$E$129,2,FALSE)</f>
        <v>IDT8_i5_280</v>
      </c>
      <c r="L47" t="str">
        <f>VLOOKUP($J47,'PACTO order'!$A$1:$E$129,3,FALSE)</f>
        <v>CAAGCAGT</v>
      </c>
      <c r="M47" t="str">
        <f>VLOOKUP($J47,'Sheet1 (2)'!$1:$1048576,4,FALSE)</f>
        <v>ACTGCTTG</v>
      </c>
      <c r="N47" t="str">
        <f>VLOOKUP($J47,'PACTO order'!$A$1:$E$129,4,FALSE)</f>
        <v>IDT8_i7_280</v>
      </c>
      <c r="O47" t="str">
        <f>VLOOKUP($J47,'PACTO order'!$A$1:$E$129,5,FALSE)</f>
        <v>TCAGACGA</v>
      </c>
    </row>
    <row r="48" spans="1:15" x14ac:dyDescent="0.2">
      <c r="A48">
        <v>47</v>
      </c>
      <c r="B48" t="s">
        <v>369</v>
      </c>
      <c r="C48" s="1">
        <v>44355</v>
      </c>
      <c r="D48" s="55">
        <v>22.12</v>
      </c>
      <c r="E48" s="55">
        <v>117.5</v>
      </c>
      <c r="F48" s="55">
        <v>442.40000000000003</v>
      </c>
      <c r="G48" t="str">
        <f t="shared" si="0"/>
        <v>yes</v>
      </c>
      <c r="H48">
        <f t="shared" si="1"/>
        <v>5</v>
      </c>
      <c r="I48">
        <f t="shared" si="2"/>
        <v>58.75</v>
      </c>
      <c r="J48" s="21" t="s">
        <v>867</v>
      </c>
      <c r="K48" t="str">
        <f>VLOOKUP($J48,'PACTO order'!$A$1:$E$129,2,FALSE)</f>
        <v>IDT8_i5_281</v>
      </c>
      <c r="L48" t="str">
        <f>VLOOKUP($J48,'PACTO order'!$A$1:$E$129,3,FALSE)</f>
        <v>GCACGTAA</v>
      </c>
      <c r="M48" t="str">
        <f>VLOOKUP($J48,'Sheet1 (2)'!$1:$1048576,4,FALSE)</f>
        <v>TTACGTGC</v>
      </c>
      <c r="N48" t="str">
        <f>VLOOKUP($J48,'PACTO order'!$A$1:$E$129,4,FALSE)</f>
        <v>IDT8_i7_281</v>
      </c>
      <c r="O48" t="str">
        <f>VLOOKUP($J48,'PACTO order'!$A$1:$E$129,5,FALSE)</f>
        <v>ACCATGTG</v>
      </c>
    </row>
    <row r="49" spans="1:15" x14ac:dyDescent="0.2">
      <c r="A49">
        <v>48</v>
      </c>
      <c r="B49" t="s">
        <v>553</v>
      </c>
      <c r="C49" s="1">
        <v>44355</v>
      </c>
      <c r="D49" s="55">
        <v>3.18</v>
      </c>
      <c r="E49" s="55">
        <v>17.399999999999999</v>
      </c>
      <c r="F49" s="55">
        <v>63.6</v>
      </c>
      <c r="G49" t="str">
        <f t="shared" si="0"/>
        <v>yes</v>
      </c>
      <c r="H49">
        <f t="shared" si="1"/>
        <v>5</v>
      </c>
      <c r="I49">
        <f t="shared" si="2"/>
        <v>8.6999999999999993</v>
      </c>
      <c r="J49" s="21" t="s">
        <v>868</v>
      </c>
      <c r="K49" t="str">
        <f>VLOOKUP($J49,'PACTO order'!$A$1:$E$129,2,FALSE)</f>
        <v>IDT8_i5_289</v>
      </c>
      <c r="L49" t="str">
        <f>VLOOKUP($J49,'PACTO order'!$A$1:$E$129,3,FALSE)</f>
        <v>CTGAGATC</v>
      </c>
      <c r="M49" t="str">
        <f>VLOOKUP($J49,'Sheet1 (2)'!$1:$1048576,4,FALSE)</f>
        <v>GATCTCAG</v>
      </c>
      <c r="N49" t="str">
        <f>VLOOKUP($J49,'PACTO order'!$A$1:$E$129,4,FALSE)</f>
        <v>IDT8_i7_289</v>
      </c>
      <c r="O49" t="str">
        <f>VLOOKUP($J49,'PACTO order'!$A$1:$E$129,5,FALSE)</f>
        <v>CATTGCCT</v>
      </c>
    </row>
    <row r="50" spans="1:15" x14ac:dyDescent="0.2">
      <c r="A50">
        <v>49</v>
      </c>
      <c r="B50" t="s">
        <v>686</v>
      </c>
      <c r="C50" s="1">
        <v>44356</v>
      </c>
      <c r="D50" s="55">
        <v>3.46</v>
      </c>
      <c r="E50" s="55">
        <v>16.900000000000002</v>
      </c>
      <c r="F50" s="55">
        <v>69.2</v>
      </c>
      <c r="G50" t="str">
        <f t="shared" si="0"/>
        <v>yes</v>
      </c>
      <c r="H50">
        <f t="shared" si="1"/>
        <v>5</v>
      </c>
      <c r="I50">
        <f t="shared" si="2"/>
        <v>8.4500000000000011</v>
      </c>
      <c r="J50" s="21" t="s">
        <v>869</v>
      </c>
      <c r="K50" t="str">
        <f>VLOOKUP($J50,'PACTO order'!$A$1:$E$129,2,FALSE)</f>
        <v>IDT8_i5_292</v>
      </c>
      <c r="L50" t="str">
        <f>VLOOKUP($J50,'PACTO order'!$A$1:$E$129,3,FALSE)</f>
        <v>AGAGGTTG</v>
      </c>
      <c r="M50" t="str">
        <f>VLOOKUP($J50,'Sheet1 (2)'!$1:$1048576,4,FALSE)</f>
        <v>CAACCTCT</v>
      </c>
      <c r="N50" t="str">
        <f>VLOOKUP($J50,'PACTO order'!$A$1:$E$129,4,FALSE)</f>
        <v>IDT8_i7_292</v>
      </c>
      <c r="O50" t="str">
        <f>VLOOKUP($J50,'PACTO order'!$A$1:$E$129,5,FALSE)</f>
        <v>ACGATGAC</v>
      </c>
    </row>
    <row r="51" spans="1:15" x14ac:dyDescent="0.2">
      <c r="A51">
        <v>50</v>
      </c>
      <c r="B51" t="s">
        <v>617</v>
      </c>
      <c r="C51" s="1">
        <v>44356</v>
      </c>
      <c r="D51" s="55">
        <v>5.1099999999999994</v>
      </c>
      <c r="E51" s="55">
        <v>25.2</v>
      </c>
      <c r="F51" s="55">
        <v>102.19999999999999</v>
      </c>
      <c r="G51" t="str">
        <f t="shared" si="0"/>
        <v>yes</v>
      </c>
      <c r="H51">
        <f t="shared" si="1"/>
        <v>5</v>
      </c>
      <c r="I51">
        <f t="shared" si="2"/>
        <v>12.6</v>
      </c>
      <c r="J51" s="21" t="s">
        <v>870</v>
      </c>
      <c r="K51" t="str">
        <f>VLOOKUP($J51,'PACTO order'!$A$1:$E$129,2,FALSE)</f>
        <v>IDT8_i5_298</v>
      </c>
      <c r="L51" t="str">
        <f>VLOOKUP($J51,'PACTO order'!$A$1:$E$129,3,FALSE)</f>
        <v>GATCCATG</v>
      </c>
      <c r="M51" t="str">
        <f>VLOOKUP($J51,'Sheet1 (2)'!$1:$1048576,4,FALSE)</f>
        <v>CATGGATC</v>
      </c>
      <c r="N51" t="str">
        <f>VLOOKUP($J51,'PACTO order'!$A$1:$E$129,4,FALSE)</f>
        <v>IDT8_i7_298</v>
      </c>
      <c r="O51" t="str">
        <f>VLOOKUP($J51,'PACTO order'!$A$1:$E$129,5,FALSE)</f>
        <v>TGGAGTTG</v>
      </c>
    </row>
    <row r="52" spans="1:15" x14ac:dyDescent="0.2">
      <c r="A52">
        <v>51</v>
      </c>
      <c r="B52" t="s">
        <v>618</v>
      </c>
      <c r="C52" s="1">
        <v>44356</v>
      </c>
      <c r="D52" s="55">
        <v>1.42</v>
      </c>
      <c r="E52" s="55">
        <v>7.1</v>
      </c>
      <c r="F52" s="55">
        <v>28.4</v>
      </c>
      <c r="G52" s="3" t="str">
        <f t="shared" si="0"/>
        <v>no</v>
      </c>
      <c r="H52">
        <f t="shared" si="1"/>
        <v>10</v>
      </c>
      <c r="I52">
        <f t="shared" si="2"/>
        <v>7.1</v>
      </c>
      <c r="J52" s="21" t="s">
        <v>871</v>
      </c>
      <c r="K52" t="str">
        <f>VLOOKUP($J52,'PACTO order'!$A$1:$E$129,2,FALSE)</f>
        <v>IDT8_i5_306</v>
      </c>
      <c r="L52" t="str">
        <f>VLOOKUP($J52,'PACTO order'!$A$1:$E$129,3,FALSE)</f>
        <v>CGTATTCG</v>
      </c>
      <c r="M52" t="str">
        <f>VLOOKUP($J52,'Sheet1 (2)'!$1:$1048576,4,FALSE)</f>
        <v>CGAATACG</v>
      </c>
      <c r="N52" t="str">
        <f>VLOOKUP($J52,'PACTO order'!$A$1:$E$129,4,FALSE)</f>
        <v>IDT8_i7_306</v>
      </c>
      <c r="O52" t="str">
        <f>VLOOKUP($J52,'PACTO order'!$A$1:$E$129,5,FALSE)</f>
        <v>AGTCGACA</v>
      </c>
    </row>
    <row r="53" spans="1:15" x14ac:dyDescent="0.2">
      <c r="A53">
        <v>52</v>
      </c>
      <c r="B53" t="s">
        <v>619</v>
      </c>
      <c r="C53" s="1">
        <v>44356</v>
      </c>
      <c r="D53" s="55">
        <v>5.2700000000000005</v>
      </c>
      <c r="E53" s="55">
        <v>25.299999999999997</v>
      </c>
      <c r="F53" s="55">
        <v>105.4</v>
      </c>
      <c r="G53" t="str">
        <f t="shared" si="0"/>
        <v>yes</v>
      </c>
      <c r="H53">
        <f t="shared" si="1"/>
        <v>5</v>
      </c>
      <c r="I53">
        <f t="shared" si="2"/>
        <v>12.649999999999999</v>
      </c>
      <c r="J53" s="21" t="s">
        <v>873</v>
      </c>
      <c r="K53" t="str">
        <f>VLOOKUP($J53,'PACTO order'!$A$1:$E$129,2,FALSE)</f>
        <v>IDT8_i5_315</v>
      </c>
      <c r="L53" t="str">
        <f>VLOOKUP($J53,'PACTO order'!$A$1:$E$129,3,FALSE)</f>
        <v>CATCGTGA</v>
      </c>
      <c r="M53" t="str">
        <f>VLOOKUP($J53,'Sheet1 (2)'!$1:$1048576,4,FALSE)</f>
        <v>TCACGATG</v>
      </c>
      <c r="N53" t="str">
        <f>VLOOKUP($J53,'PACTO order'!$A$1:$E$129,4,FALSE)</f>
        <v>IDT8_i7_315</v>
      </c>
      <c r="O53" t="str">
        <f>VLOOKUP($J53,'PACTO order'!$A$1:$E$129,5,FALSE)</f>
        <v>TGCAGGTA</v>
      </c>
    </row>
    <row r="54" spans="1:15" x14ac:dyDescent="0.2">
      <c r="A54">
        <v>53</v>
      </c>
      <c r="B54" t="s">
        <v>620</v>
      </c>
      <c r="C54" s="1">
        <v>44356</v>
      </c>
      <c r="D54" s="55">
        <v>2.4700000000000002</v>
      </c>
      <c r="E54" s="55">
        <v>12.4</v>
      </c>
      <c r="F54" s="55">
        <v>49.400000000000006</v>
      </c>
      <c r="G54" t="str">
        <f t="shared" si="0"/>
        <v>yes</v>
      </c>
      <c r="H54">
        <f t="shared" si="1"/>
        <v>5</v>
      </c>
      <c r="I54">
        <f t="shared" si="2"/>
        <v>6.2</v>
      </c>
      <c r="J54" s="21" t="s">
        <v>874</v>
      </c>
      <c r="K54" t="str">
        <f>VLOOKUP($J54,'PACTO order'!$A$1:$E$129,2,FALSE)</f>
        <v>IDT8_i5_324</v>
      </c>
      <c r="L54" t="str">
        <f>VLOOKUP($J54,'PACTO order'!$A$1:$E$129,3,FALSE)</f>
        <v>ATTGCGTG</v>
      </c>
      <c r="M54" t="str">
        <f>VLOOKUP($J54,'Sheet1 (2)'!$1:$1048576,4,FALSE)</f>
        <v>CACGCAAT</v>
      </c>
      <c r="N54" t="str">
        <f>VLOOKUP($J54,'PACTO order'!$A$1:$E$129,4,FALSE)</f>
        <v>IDT8_i7_324</v>
      </c>
      <c r="O54" t="str">
        <f>VLOOKUP($J54,'PACTO order'!$A$1:$E$129,5,FALSE)</f>
        <v>GCCATAAC</v>
      </c>
    </row>
    <row r="55" spans="1:15" x14ac:dyDescent="0.2">
      <c r="A55">
        <v>54</v>
      </c>
      <c r="B55" t="s">
        <v>621</v>
      </c>
      <c r="C55" s="1">
        <v>44356</v>
      </c>
      <c r="D55" s="55">
        <v>1.23</v>
      </c>
      <c r="E55" s="55">
        <v>6.2</v>
      </c>
      <c r="F55" s="55">
        <v>24.6</v>
      </c>
      <c r="G55" s="3" t="str">
        <f t="shared" si="0"/>
        <v>no</v>
      </c>
      <c r="H55">
        <f t="shared" si="1"/>
        <v>10</v>
      </c>
      <c r="I55">
        <f t="shared" si="2"/>
        <v>6.2</v>
      </c>
      <c r="J55" s="21" t="s">
        <v>544</v>
      </c>
      <c r="K55" t="str">
        <f>VLOOKUP($J55,'PACTO order'!$A$1:$E$129,2,FALSE)</f>
        <v>IDT8_i5_332</v>
      </c>
      <c r="L55" t="str">
        <f>VLOOKUP($J55,'PACTO order'!$A$1:$E$129,3,FALSE)</f>
        <v>TGACGCAT</v>
      </c>
      <c r="M55" t="str">
        <f>VLOOKUP($J55,'Sheet1 (2)'!$1:$1048576,4,FALSE)</f>
        <v>ATGCGTCA</v>
      </c>
      <c r="N55" t="str">
        <f>VLOOKUP($J55,'PACTO order'!$A$1:$E$129,4,FALSE)</f>
        <v>IDT8_i7_332</v>
      </c>
      <c r="O55" t="str">
        <f>VLOOKUP($J55,'PACTO order'!$A$1:$E$129,5,FALSE)</f>
        <v>CCTACTGA</v>
      </c>
    </row>
    <row r="56" spans="1:15" x14ac:dyDescent="0.2">
      <c r="A56">
        <v>55</v>
      </c>
      <c r="B56" t="s">
        <v>622</v>
      </c>
      <c r="C56" s="1">
        <v>44356</v>
      </c>
      <c r="D56" s="55">
        <v>2.5099999999999998</v>
      </c>
      <c r="E56" s="55">
        <v>12.6</v>
      </c>
      <c r="F56" s="55">
        <v>50.199999999999996</v>
      </c>
      <c r="G56" t="str">
        <f t="shared" si="0"/>
        <v>yes</v>
      </c>
      <c r="H56">
        <f t="shared" si="1"/>
        <v>5</v>
      </c>
      <c r="I56">
        <f t="shared" si="2"/>
        <v>6.3</v>
      </c>
      <c r="J56" s="21" t="s">
        <v>875</v>
      </c>
      <c r="K56" t="str">
        <f>VLOOKUP($J56,'PACTO order'!$A$1:$E$129,2,FALSE)</f>
        <v>IDT8_i5_334</v>
      </c>
      <c r="L56" t="str">
        <f>VLOOKUP($J56,'PACTO order'!$A$1:$E$129,3,FALSE)</f>
        <v>CGTGATCA</v>
      </c>
      <c r="M56" t="str">
        <f>VLOOKUP($J56,'Sheet1 (2)'!$1:$1048576,4,FALSE)</f>
        <v>TGATCACG</v>
      </c>
      <c r="N56" t="str">
        <f>VLOOKUP($J56,'PACTO order'!$A$1:$E$129,4,FALSE)</f>
        <v>IDT8_i7_334</v>
      </c>
      <c r="O56" t="str">
        <f>VLOOKUP($J56,'PACTO order'!$A$1:$E$129,5,FALSE)</f>
        <v>TGCCATTC</v>
      </c>
    </row>
    <row r="57" spans="1:15" x14ac:dyDescent="0.2">
      <c r="A57">
        <v>56</v>
      </c>
      <c r="B57" t="s">
        <v>623</v>
      </c>
      <c r="C57" s="1">
        <v>44356</v>
      </c>
      <c r="D57" s="55">
        <v>5.95</v>
      </c>
      <c r="E57" s="55">
        <v>29.7</v>
      </c>
      <c r="F57" s="55">
        <v>119</v>
      </c>
      <c r="G57" t="str">
        <f t="shared" si="0"/>
        <v>yes</v>
      </c>
      <c r="H57">
        <f t="shared" si="1"/>
        <v>5</v>
      </c>
      <c r="I57">
        <f t="shared" si="2"/>
        <v>14.85</v>
      </c>
      <c r="J57" s="21" t="s">
        <v>876</v>
      </c>
      <c r="K57" t="str">
        <f>VLOOKUP($J57,'PACTO order'!$A$1:$E$129,2,FALSE)</f>
        <v>IDT8_i5_335</v>
      </c>
      <c r="L57" t="str">
        <f>VLOOKUP($J57,'PACTO order'!$A$1:$E$129,3,FALSE)</f>
        <v>GTGAGCTT</v>
      </c>
      <c r="M57" t="str">
        <f>VLOOKUP($J57,'Sheet1 (2)'!$1:$1048576,4,FALSE)</f>
        <v>AAGCTCAC</v>
      </c>
      <c r="N57" t="str">
        <f>VLOOKUP($J57,'PACTO order'!$A$1:$E$129,4,FALSE)</f>
        <v>IDT8_i7_335</v>
      </c>
      <c r="O57" t="str">
        <f>VLOOKUP($J57,'PACTO order'!$A$1:$E$129,5,FALSE)</f>
        <v>TTGATCCG</v>
      </c>
    </row>
    <row r="58" spans="1:15" x14ac:dyDescent="0.2">
      <c r="A58">
        <v>57</v>
      </c>
      <c r="B58" t="s">
        <v>624</v>
      </c>
      <c r="C58" s="1">
        <v>44356</v>
      </c>
      <c r="D58" s="55">
        <v>9.0399999999999991</v>
      </c>
      <c r="E58" s="55">
        <v>45.6</v>
      </c>
      <c r="F58" s="55">
        <v>180.79999999999998</v>
      </c>
      <c r="G58" t="str">
        <f t="shared" si="0"/>
        <v>yes</v>
      </c>
      <c r="H58">
        <f t="shared" si="1"/>
        <v>5</v>
      </c>
      <c r="I58">
        <f t="shared" si="2"/>
        <v>22.8</v>
      </c>
      <c r="J58" s="21" t="s">
        <v>877</v>
      </c>
      <c r="K58" t="str">
        <f>VLOOKUP($J58,'PACTO order'!$A$1:$E$129,2,FALSE)</f>
        <v>IDT8_i5_342</v>
      </c>
      <c r="L58" t="str">
        <f>VLOOKUP($J58,'PACTO order'!$A$1:$E$129,3,FALSE)</f>
        <v>TCAAGGAC</v>
      </c>
      <c r="M58" t="str">
        <f>VLOOKUP($J58,'Sheet1 (2)'!$1:$1048576,4,FALSE)</f>
        <v>GTCCTTGA</v>
      </c>
      <c r="N58" t="str">
        <f>VLOOKUP($J58,'PACTO order'!$A$1:$E$129,4,FALSE)</f>
        <v>IDT8_i7_342</v>
      </c>
      <c r="O58" t="str">
        <f>VLOOKUP($J58,'PACTO order'!$A$1:$E$129,5,FALSE)</f>
        <v>GACGAATG</v>
      </c>
    </row>
    <row r="59" spans="1:15" x14ac:dyDescent="0.2">
      <c r="A59">
        <v>58</v>
      </c>
      <c r="B59" t="s">
        <v>625</v>
      </c>
      <c r="C59" s="1">
        <v>44356</v>
      </c>
      <c r="D59" s="55">
        <v>7.77</v>
      </c>
      <c r="E59" s="55">
        <v>38.9</v>
      </c>
      <c r="F59" s="55">
        <v>155.39999999999998</v>
      </c>
      <c r="G59" t="str">
        <f t="shared" si="0"/>
        <v>yes</v>
      </c>
      <c r="H59">
        <f t="shared" si="1"/>
        <v>5</v>
      </c>
      <c r="I59">
        <f t="shared" si="2"/>
        <v>19.45</v>
      </c>
      <c r="J59" s="21" t="s">
        <v>878</v>
      </c>
      <c r="K59" t="str">
        <f>VLOOKUP($J59,'PACTO order'!$A$1:$E$129,2,FALSE)</f>
        <v>IDT8_i5_343</v>
      </c>
      <c r="L59" t="str">
        <f>VLOOKUP($J59,'PACTO order'!$A$1:$E$129,3,FALSE)</f>
        <v>GTGCTTAC</v>
      </c>
      <c r="M59" t="str">
        <f>VLOOKUP($J59,'Sheet1 (2)'!$1:$1048576,4,FALSE)</f>
        <v>GTAAGCAC</v>
      </c>
      <c r="N59" t="str">
        <f>VLOOKUP($J59,'PACTO order'!$A$1:$E$129,4,FALSE)</f>
        <v>IDT8_i7_343</v>
      </c>
      <c r="O59" t="str">
        <f>VLOOKUP($J59,'PACTO order'!$A$1:$E$129,5,FALSE)</f>
        <v>AGGAGGAA</v>
      </c>
    </row>
    <row r="60" spans="1:15" x14ac:dyDescent="0.2">
      <c r="A60">
        <v>59</v>
      </c>
      <c r="B60" t="s">
        <v>626</v>
      </c>
      <c r="C60" s="1">
        <v>44356</v>
      </c>
      <c r="D60" s="55">
        <v>10.4</v>
      </c>
      <c r="E60" s="55">
        <v>43.7</v>
      </c>
      <c r="F60" s="55">
        <v>208</v>
      </c>
      <c r="G60" t="str">
        <f t="shared" si="0"/>
        <v>yes</v>
      </c>
      <c r="H60">
        <f t="shared" si="1"/>
        <v>5</v>
      </c>
      <c r="I60">
        <f t="shared" si="2"/>
        <v>21.85</v>
      </c>
      <c r="J60" s="21" t="s">
        <v>879</v>
      </c>
      <c r="K60" t="str">
        <f>VLOOKUP($J60,'PACTO order'!$A$1:$E$129,2,FALSE)</f>
        <v>IDT8_i5_344</v>
      </c>
      <c r="L60" t="str">
        <f>VLOOKUP($J60,'PACTO order'!$A$1:$E$129,3,FALSE)</f>
        <v>GTGGTGTT</v>
      </c>
      <c r="M60" t="str">
        <f>VLOOKUP($J60,'Sheet1 (2)'!$1:$1048576,4,FALSE)</f>
        <v>AACACCAC</v>
      </c>
      <c r="N60" t="str">
        <f>VLOOKUP($J60,'PACTO order'!$A$1:$E$129,4,FALSE)</f>
        <v>IDT8_i7_344</v>
      </c>
      <c r="O60" t="str">
        <f>VLOOKUP($J60,'PACTO order'!$A$1:$E$129,5,FALSE)</f>
        <v>CTTACAGC</v>
      </c>
    </row>
    <row r="61" spans="1:15" x14ac:dyDescent="0.2">
      <c r="A61">
        <v>60</v>
      </c>
      <c r="B61" t="s">
        <v>627</v>
      </c>
      <c r="C61" s="1">
        <v>44356</v>
      </c>
      <c r="D61" s="55">
        <v>7.34</v>
      </c>
      <c r="E61" s="55">
        <v>37.9</v>
      </c>
      <c r="F61" s="55">
        <v>146.80000000000001</v>
      </c>
      <c r="G61" t="str">
        <f t="shared" si="0"/>
        <v>yes</v>
      </c>
      <c r="H61">
        <f t="shared" si="1"/>
        <v>5</v>
      </c>
      <c r="I61">
        <f t="shared" si="2"/>
        <v>18.95</v>
      </c>
      <c r="J61" s="21" t="s">
        <v>880</v>
      </c>
      <c r="K61" t="str">
        <f>VLOOKUP($J61,'PACTO order'!$A$1:$E$129,2,FALSE)</f>
        <v>IDT8_i5_345</v>
      </c>
      <c r="L61" t="str">
        <f>VLOOKUP($J61,'PACTO order'!$A$1:$E$129,3,FALSE)</f>
        <v>GCTGACTA</v>
      </c>
      <c r="M61" t="str">
        <f>VLOOKUP($J61,'Sheet1 (2)'!$1:$1048576,4,FALSE)</f>
        <v>TAGTCAGC</v>
      </c>
      <c r="N61" t="str">
        <f>VLOOKUP($J61,'PACTO order'!$A$1:$E$129,4,FALSE)</f>
        <v>IDT8_i7_345</v>
      </c>
      <c r="O61" t="str">
        <f>VLOOKUP($J61,'PACTO order'!$A$1:$E$129,5,FALSE)</f>
        <v>GAGATGTC</v>
      </c>
    </row>
    <row r="62" spans="1:15" x14ac:dyDescent="0.2">
      <c r="A62">
        <v>61</v>
      </c>
      <c r="B62" t="s">
        <v>628</v>
      </c>
      <c r="C62" s="1">
        <v>44356</v>
      </c>
      <c r="D62" s="55">
        <v>3.23</v>
      </c>
      <c r="E62" s="55">
        <v>15.6</v>
      </c>
      <c r="F62" s="55">
        <v>64.599999999999994</v>
      </c>
      <c r="G62" t="str">
        <f t="shared" si="0"/>
        <v>yes</v>
      </c>
      <c r="H62">
        <f t="shared" si="1"/>
        <v>5</v>
      </c>
      <c r="I62">
        <f t="shared" si="2"/>
        <v>7.8</v>
      </c>
      <c r="J62" s="21" t="s">
        <v>881</v>
      </c>
      <c r="K62" t="str">
        <f>VLOOKUP($J62,'PACTO order'!$A$1:$E$129,2,FALSE)</f>
        <v>IDT8_i5_351</v>
      </c>
      <c r="L62" t="str">
        <f>VLOOKUP($J62,'PACTO order'!$A$1:$E$129,3,FALSE)</f>
        <v>AGTTGGCT</v>
      </c>
      <c r="M62" t="str">
        <f>VLOOKUP($J62,'Sheet1 (2)'!$1:$1048576,4,FALSE)</f>
        <v>AGCCAACT</v>
      </c>
      <c r="N62" t="str">
        <f>VLOOKUP($J62,'PACTO order'!$A$1:$E$129,4,FALSE)</f>
        <v>IDT8_i7_351</v>
      </c>
      <c r="O62" t="str">
        <f>VLOOKUP($J62,'PACTO order'!$A$1:$E$129,5,FALSE)</f>
        <v>ATGGTTGC</v>
      </c>
    </row>
    <row r="63" spans="1:15" x14ac:dyDescent="0.2">
      <c r="A63">
        <v>62</v>
      </c>
      <c r="B63" t="s">
        <v>629</v>
      </c>
      <c r="C63" s="1">
        <v>44356</v>
      </c>
      <c r="D63" s="55">
        <v>5.3900000000000006</v>
      </c>
      <c r="E63" s="55">
        <v>26.299999999999997</v>
      </c>
      <c r="F63" s="55">
        <v>107.80000000000001</v>
      </c>
      <c r="G63" t="str">
        <f t="shared" si="0"/>
        <v>yes</v>
      </c>
      <c r="H63">
        <f t="shared" si="1"/>
        <v>5</v>
      </c>
      <c r="I63">
        <f t="shared" si="2"/>
        <v>13.149999999999999</v>
      </c>
      <c r="J63" s="21" t="s">
        <v>882</v>
      </c>
      <c r="K63" t="str">
        <f>VLOOKUP($J63,'PACTO order'!$A$1:$E$129,2,FALSE)</f>
        <v>IDT8_i5_356</v>
      </c>
      <c r="L63" t="str">
        <f>VLOOKUP($J63,'PACTO order'!$A$1:$E$129,3,FALSE)</f>
        <v>GTGTCTGA</v>
      </c>
      <c r="M63" t="str">
        <f>VLOOKUP($J63,'Sheet1 (2)'!$1:$1048576,4,FALSE)</f>
        <v>TCAGACAC</v>
      </c>
      <c r="N63" t="str">
        <f>VLOOKUP($J63,'PACTO order'!$A$1:$E$129,4,FALSE)</f>
        <v>IDT8_i7_356</v>
      </c>
      <c r="O63" t="str">
        <f>VLOOKUP($J63,'PACTO order'!$A$1:$E$129,5,FALSE)</f>
        <v>CCGACTAT</v>
      </c>
    </row>
    <row r="64" spans="1:15" x14ac:dyDescent="0.2">
      <c r="A64">
        <v>63</v>
      </c>
      <c r="B64" t="s">
        <v>630</v>
      </c>
      <c r="C64" s="1">
        <v>44356</v>
      </c>
      <c r="D64" s="55">
        <v>2.2999999999999998</v>
      </c>
      <c r="E64" s="55">
        <v>11</v>
      </c>
      <c r="F64" s="55">
        <v>46</v>
      </c>
      <c r="G64" t="str">
        <f t="shared" si="0"/>
        <v>yes</v>
      </c>
      <c r="H64">
        <f t="shared" si="1"/>
        <v>5</v>
      </c>
      <c r="I64">
        <f t="shared" si="2"/>
        <v>5.5</v>
      </c>
      <c r="J64" s="21" t="s">
        <v>883</v>
      </c>
      <c r="K64" t="str">
        <f>VLOOKUP($J64,'PACTO order'!$A$1:$E$129,2,FALSE)</f>
        <v>IDT8_i5_362</v>
      </c>
      <c r="L64" t="str">
        <f>VLOOKUP($J64,'PACTO order'!$A$1:$E$129,3,FALSE)</f>
        <v>CGGTCATA</v>
      </c>
      <c r="M64" t="str">
        <f>VLOOKUP($J64,'Sheet1 (2)'!$1:$1048576,4,FALSE)</f>
        <v>TATGACCG</v>
      </c>
      <c r="N64" t="str">
        <f>VLOOKUP($J64,'PACTO order'!$A$1:$E$129,4,FALSE)</f>
        <v>IDT8_i7_362</v>
      </c>
      <c r="O64" t="str">
        <f>VLOOKUP($J64,'PACTO order'!$A$1:$E$129,5,FALSE)</f>
        <v>GTAGAGCA</v>
      </c>
    </row>
    <row r="65" spans="1:15" x14ac:dyDescent="0.2">
      <c r="A65">
        <v>64</v>
      </c>
      <c r="B65" t="s">
        <v>554</v>
      </c>
      <c r="C65" s="1">
        <v>44356</v>
      </c>
      <c r="D65" s="55">
        <v>8.129999999999999</v>
      </c>
      <c r="E65" s="55">
        <v>42.300000000000004</v>
      </c>
      <c r="F65" s="55">
        <v>162.59999999999997</v>
      </c>
      <c r="G65" t="str">
        <f t="shared" si="0"/>
        <v>yes</v>
      </c>
      <c r="H65">
        <f t="shared" si="1"/>
        <v>5</v>
      </c>
      <c r="I65">
        <f t="shared" si="2"/>
        <v>21.150000000000002</v>
      </c>
      <c r="J65" s="21" t="s">
        <v>884</v>
      </c>
      <c r="K65" t="str">
        <f>VLOOKUP($J65,'PACTO order'!$A$1:$E$129,2,FALSE)</f>
        <v>IDT8_i5_368</v>
      </c>
      <c r="L65" t="str">
        <f>VLOOKUP($J65,'PACTO order'!$A$1:$E$129,3,FALSE)</f>
        <v>TGACTGAC</v>
      </c>
      <c r="M65" t="str">
        <f>VLOOKUP($J65,'Sheet1 (2)'!$1:$1048576,4,FALSE)</f>
        <v>GTCAGTCA</v>
      </c>
      <c r="N65" t="str">
        <f>VLOOKUP($J65,'PACTO order'!$A$1:$E$129,4,FALSE)</f>
        <v>IDT8_i7_368</v>
      </c>
      <c r="O65" t="str">
        <f>VLOOKUP($J65,'PACTO order'!$A$1:$E$129,5,FALSE)</f>
        <v>CAGTTCTG</v>
      </c>
    </row>
    <row r="66" spans="1:15" x14ac:dyDescent="0.2">
      <c r="A66">
        <v>65</v>
      </c>
      <c r="B66" t="s">
        <v>664</v>
      </c>
      <c r="C66" s="1">
        <v>44361</v>
      </c>
      <c r="D66" s="55">
        <v>9.3699999999999992</v>
      </c>
      <c r="E66" s="55">
        <v>45.800000000000004</v>
      </c>
      <c r="F66" s="55">
        <v>187.39999999999998</v>
      </c>
      <c r="G66" t="str">
        <f t="shared" si="0"/>
        <v>yes</v>
      </c>
      <c r="H66">
        <f t="shared" si="1"/>
        <v>5</v>
      </c>
      <c r="I66">
        <f t="shared" si="2"/>
        <v>22.900000000000002</v>
      </c>
      <c r="J66" s="21" t="s">
        <v>885</v>
      </c>
      <c r="K66" t="str">
        <f>VLOOKUP($J66,'PACTO order'!$A$1:$E$129,2,FALSE)</f>
        <v>IDT8_i5_372</v>
      </c>
      <c r="L66" t="str">
        <f>VLOOKUP($J66,'PACTO order'!$A$1:$E$129,3,FALSE)</f>
        <v>CTTACCTG</v>
      </c>
      <c r="M66" t="str">
        <f>VLOOKUP($J66,'Sheet1 (2)'!$1:$1048576,4,FALSE)</f>
        <v>CAGGTAAG</v>
      </c>
      <c r="N66" t="str">
        <f>VLOOKUP($J66,'PACTO order'!$A$1:$E$129,4,FALSE)</f>
        <v>IDT8_i7_372</v>
      </c>
      <c r="O66" t="str">
        <f>VLOOKUP($J66,'PACTO order'!$A$1:$E$129,5,FALSE)</f>
        <v>CTCATTGC</v>
      </c>
    </row>
    <row r="67" spans="1:15" x14ac:dyDescent="0.2">
      <c r="A67">
        <v>66</v>
      </c>
      <c r="B67" t="s">
        <v>665</v>
      </c>
      <c r="C67" s="1">
        <v>44361</v>
      </c>
      <c r="D67" s="55">
        <v>9.06</v>
      </c>
      <c r="E67" s="55">
        <v>44.9</v>
      </c>
      <c r="F67" s="55">
        <v>181.20000000000002</v>
      </c>
      <c r="G67" t="str">
        <f t="shared" ref="G67:G130" si="3">IF(E67 &gt; 10, "yes","no")</f>
        <v>yes</v>
      </c>
      <c r="H67">
        <f t="shared" ref="H67:H130" si="4">IF(G67="yes",5,10)</f>
        <v>5</v>
      </c>
      <c r="I67">
        <f t="shared" ref="I67:I130" si="5">IF(G67="yes",E67/2,E67)</f>
        <v>22.45</v>
      </c>
      <c r="J67" s="21" t="s">
        <v>886</v>
      </c>
      <c r="K67" t="str">
        <f>VLOOKUP($J67,'PACTO order'!$A$1:$E$129,2,FALSE)</f>
        <v>IDT8_i5_374</v>
      </c>
      <c r="L67" t="str">
        <f>VLOOKUP($J67,'PACTO order'!$A$1:$E$129,3,FALSE)</f>
        <v>TCCTACCT</v>
      </c>
      <c r="M67" t="str">
        <f>VLOOKUP($J67,'Sheet1 (2)'!$1:$1048576,4,FALSE)</f>
        <v>AGGTAGGA</v>
      </c>
      <c r="N67" t="str">
        <f>VLOOKUP($J67,'PACTO order'!$A$1:$E$129,4,FALSE)</f>
        <v>IDT8_i7_374</v>
      </c>
      <c r="O67" t="str">
        <f>VLOOKUP($J67,'PACTO order'!$A$1:$E$129,5,FALSE)</f>
        <v>TGGAGAGT</v>
      </c>
    </row>
    <row r="68" spans="1:15" x14ac:dyDescent="0.2">
      <c r="A68">
        <v>67</v>
      </c>
      <c r="B68" t="s">
        <v>666</v>
      </c>
      <c r="C68" s="1">
        <v>44361</v>
      </c>
      <c r="D68" s="55">
        <v>8.36</v>
      </c>
      <c r="E68" s="55">
        <v>41.4</v>
      </c>
      <c r="F68" s="55">
        <v>167.2</v>
      </c>
      <c r="G68" t="str">
        <f t="shared" si="3"/>
        <v>yes</v>
      </c>
      <c r="H68">
        <f t="shared" si="4"/>
        <v>5</v>
      </c>
      <c r="I68">
        <f t="shared" si="5"/>
        <v>20.7</v>
      </c>
      <c r="J68" s="21" t="s">
        <v>887</v>
      </c>
      <c r="K68" t="str">
        <f>VLOOKUP($J68,'PACTO order'!$A$1:$E$129,2,FALSE)</f>
        <v>IDT8_i5_379</v>
      </c>
      <c r="L68" t="str">
        <f>VLOOKUP($J68,'PACTO order'!$A$1:$E$129,3,FALSE)</f>
        <v>AAGTCGAG</v>
      </c>
      <c r="M68" t="str">
        <f>VLOOKUP($J68,'Sheet1 (2)'!$1:$1048576,4,FALSE)</f>
        <v>CTCGACTT</v>
      </c>
      <c r="N68" t="str">
        <f>VLOOKUP($J68,'PACTO order'!$A$1:$E$129,4,FALSE)</f>
        <v>IDT8_i7_379</v>
      </c>
      <c r="O68" t="str">
        <f>VLOOKUP($J68,'PACTO order'!$A$1:$E$129,5,FALSE)</f>
        <v>ACATTGCG</v>
      </c>
    </row>
    <row r="69" spans="1:15" x14ac:dyDescent="0.2">
      <c r="A69">
        <v>68</v>
      </c>
      <c r="B69" t="s">
        <v>667</v>
      </c>
      <c r="C69" s="1">
        <v>44361</v>
      </c>
      <c r="D69" s="55">
        <v>7.29</v>
      </c>
      <c r="E69" s="55">
        <v>35.700000000000003</v>
      </c>
      <c r="F69" s="55">
        <v>145.80000000000001</v>
      </c>
      <c r="G69" t="str">
        <f t="shared" si="3"/>
        <v>yes</v>
      </c>
      <c r="H69">
        <f t="shared" si="4"/>
        <v>5</v>
      </c>
      <c r="I69">
        <f t="shared" si="5"/>
        <v>17.850000000000001</v>
      </c>
      <c r="J69" s="21" t="s">
        <v>888</v>
      </c>
      <c r="K69" t="str">
        <f>VLOOKUP($J69,'PACTO order'!$A$1:$E$129,2,FALSE)</f>
        <v>IDT8_i5_382</v>
      </c>
      <c r="L69" t="str">
        <f>VLOOKUP($J69,'PACTO order'!$A$1:$E$129,3,FALSE)</f>
        <v>AGTCTCAC</v>
      </c>
      <c r="M69" t="str">
        <f>VLOOKUP($J69,'Sheet1 (2)'!$1:$1048576,4,FALSE)</f>
        <v>GTGAGACT</v>
      </c>
      <c r="N69" t="str">
        <f>VLOOKUP($J69,'PACTO order'!$A$1:$E$129,4,FALSE)</f>
        <v>IDT8_i7_382</v>
      </c>
      <c r="O69" t="str">
        <f>VLOOKUP($J69,'PACTO order'!$A$1:$E$129,5,FALSE)</f>
        <v>AATGGACG</v>
      </c>
    </row>
    <row r="70" spans="1:15" x14ac:dyDescent="0.2">
      <c r="A70">
        <v>69</v>
      </c>
      <c r="B70" t="s">
        <v>668</v>
      </c>
      <c r="C70" s="1">
        <v>44361</v>
      </c>
      <c r="D70" s="55">
        <v>6.37</v>
      </c>
      <c r="E70" s="55">
        <v>31.799999999999997</v>
      </c>
      <c r="F70" s="55">
        <v>127.4</v>
      </c>
      <c r="G70" t="str">
        <f t="shared" si="3"/>
        <v>yes</v>
      </c>
      <c r="H70">
        <f t="shared" si="4"/>
        <v>5</v>
      </c>
      <c r="I70">
        <f t="shared" si="5"/>
        <v>15.899999999999999</v>
      </c>
      <c r="J70" s="21" t="s">
        <v>889</v>
      </c>
      <c r="K70" t="str">
        <f>VLOOKUP($J70,'PACTO order'!$A$1:$E$129,2,FALSE)</f>
        <v>IDT8_i5_383</v>
      </c>
      <c r="L70" t="str">
        <f>VLOOKUP($J70,'PACTO order'!$A$1:$E$129,3,FALSE)</f>
        <v>CTTGGATG</v>
      </c>
      <c r="M70" t="str">
        <f>VLOOKUP($J70,'Sheet1 (2)'!$1:$1048576,4,FALSE)</f>
        <v>CATCCAAG</v>
      </c>
      <c r="N70" t="str">
        <f>VLOOKUP($J70,'PACTO order'!$A$1:$E$129,4,FALSE)</f>
        <v>IDT8_i7_383</v>
      </c>
      <c r="O70" t="str">
        <f>VLOOKUP($J70,'PACTO order'!$A$1:$E$129,5,FALSE)</f>
        <v>GATAGCGA</v>
      </c>
    </row>
    <row r="71" spans="1:15" x14ac:dyDescent="0.2">
      <c r="A71">
        <v>70</v>
      </c>
      <c r="B71" t="s">
        <v>669</v>
      </c>
      <c r="C71" s="1">
        <v>44361</v>
      </c>
      <c r="D71" s="55">
        <v>4.42</v>
      </c>
      <c r="E71" s="55">
        <v>21.9</v>
      </c>
      <c r="F71" s="55">
        <v>88.4</v>
      </c>
      <c r="G71" t="str">
        <f t="shared" si="3"/>
        <v>yes</v>
      </c>
      <c r="H71">
        <f t="shared" si="4"/>
        <v>5</v>
      </c>
      <c r="I71">
        <f t="shared" si="5"/>
        <v>10.95</v>
      </c>
      <c r="J71" s="21" t="s">
        <v>545</v>
      </c>
      <c r="K71" t="str">
        <f>VLOOKUP($J71,'PACTO order'!$A$1:$E$129,2,FALSE)</f>
        <v>IDT8_i5_384</v>
      </c>
      <c r="L71" t="str">
        <f>VLOOKUP($J71,'PACTO order'!$A$1:$E$129,3,FALSE)</f>
        <v>GCCTATCA</v>
      </c>
      <c r="M71" t="str">
        <f>VLOOKUP($J71,'Sheet1 (2)'!$1:$1048576,4,FALSE)</f>
        <v>TGATAGGC</v>
      </c>
      <c r="N71" t="str">
        <f>VLOOKUP($J71,'PACTO order'!$A$1:$E$129,4,FALSE)</f>
        <v>IDT8_i7_384</v>
      </c>
      <c r="O71" t="str">
        <f>VLOOKUP($J71,'PACTO order'!$A$1:$E$129,5,FALSE)</f>
        <v>CGACCATT</v>
      </c>
    </row>
    <row r="72" spans="1:15" x14ac:dyDescent="0.2">
      <c r="A72">
        <v>71</v>
      </c>
      <c r="B72" t="s">
        <v>670</v>
      </c>
      <c r="C72" s="1">
        <v>44361</v>
      </c>
      <c r="D72" s="55">
        <v>8.5300000000000011</v>
      </c>
      <c r="E72" s="55">
        <v>42.7</v>
      </c>
      <c r="F72" s="55">
        <v>170.60000000000002</v>
      </c>
      <c r="G72" t="str">
        <f t="shared" si="3"/>
        <v>yes</v>
      </c>
      <c r="H72">
        <f t="shared" si="4"/>
        <v>5</v>
      </c>
      <c r="I72">
        <f t="shared" si="5"/>
        <v>21.35</v>
      </c>
      <c r="J72" s="21" t="s">
        <v>890</v>
      </c>
      <c r="K72" t="str">
        <f>VLOOKUP($J72,'PACTO order'!$A$1:$E$129,2,FALSE)</f>
        <v>IDT8_i5_12</v>
      </c>
      <c r="L72" t="str">
        <f>VLOOKUP($J72,'PACTO order'!$A$1:$E$129,3,FALSE)</f>
        <v>CACCTGTT</v>
      </c>
      <c r="M72" t="str">
        <f>VLOOKUP($J72,'Sheet1 (2)'!$1:$1048576,4,FALSE)</f>
        <v>AACAGGTG</v>
      </c>
      <c r="N72" t="str">
        <f>VLOOKUP($J72,'PACTO order'!$A$1:$E$129,4,FALSE)</f>
        <v>IDT8_i7_12</v>
      </c>
      <c r="O72" t="str">
        <f>VLOOKUP($J72,'PACTO order'!$A$1:$E$129,5,FALSE)</f>
        <v>GCTATCCT</v>
      </c>
    </row>
    <row r="73" spans="1:15" x14ac:dyDescent="0.2">
      <c r="A73">
        <v>72</v>
      </c>
      <c r="B73" t="s">
        <v>671</v>
      </c>
      <c r="C73" s="1">
        <v>44361</v>
      </c>
      <c r="D73" s="55">
        <v>3.52</v>
      </c>
      <c r="E73" s="55">
        <v>18</v>
      </c>
      <c r="F73" s="55">
        <v>70.400000000000006</v>
      </c>
      <c r="G73" t="str">
        <f t="shared" si="3"/>
        <v>yes</v>
      </c>
      <c r="H73">
        <f t="shared" si="4"/>
        <v>5</v>
      </c>
      <c r="I73">
        <f t="shared" si="5"/>
        <v>9</v>
      </c>
      <c r="J73" s="21" t="s">
        <v>891</v>
      </c>
      <c r="K73" t="str">
        <f>VLOOKUP($J73,'PACTO order'!$A$1:$E$129,2,FALSE)</f>
        <v>IDT8_i5_13</v>
      </c>
      <c r="L73" t="str">
        <f>VLOOKUP($J73,'PACTO order'!$A$1:$E$129,3,FALSE)</f>
        <v>ATCACACG</v>
      </c>
      <c r="M73" t="str">
        <f>VLOOKUP($J73,'Sheet1 (2)'!$1:$1048576,4,FALSE)</f>
        <v>CGTGTGAT</v>
      </c>
      <c r="N73" t="str">
        <f>VLOOKUP($J73,'PACTO order'!$A$1:$E$129,4,FALSE)</f>
        <v>IDT8_i7_13</v>
      </c>
      <c r="O73" t="str">
        <f>VLOOKUP($J73,'PACTO order'!$A$1:$E$129,5,FALSE)</f>
        <v>TACGCTAC</v>
      </c>
    </row>
    <row r="74" spans="1:15" x14ac:dyDescent="0.2">
      <c r="A74">
        <v>73</v>
      </c>
      <c r="B74" t="s">
        <v>672</v>
      </c>
      <c r="C74" s="1">
        <v>44361</v>
      </c>
      <c r="D74" s="55">
        <v>8.34</v>
      </c>
      <c r="E74" s="55">
        <v>40.400000000000006</v>
      </c>
      <c r="F74" s="55">
        <v>166.8</v>
      </c>
      <c r="G74" t="str">
        <f t="shared" si="3"/>
        <v>yes</v>
      </c>
      <c r="H74">
        <f t="shared" si="4"/>
        <v>5</v>
      </c>
      <c r="I74">
        <f t="shared" si="5"/>
        <v>20.200000000000003</v>
      </c>
      <c r="J74" s="21" t="s">
        <v>892</v>
      </c>
      <c r="K74" t="str">
        <f>VLOOKUP($J74,'PACTO order'!$A$1:$E$129,2,FALSE)</f>
        <v>IDT8_i5_14</v>
      </c>
      <c r="L74" t="str">
        <f>VLOOKUP($J74,'PACTO order'!$A$1:$E$129,3,FALSE)</f>
        <v>CCGTAAGA</v>
      </c>
      <c r="M74" t="str">
        <f>VLOOKUP($J74,'Sheet1 (2)'!$1:$1048576,4,FALSE)</f>
        <v>TCTTACGG</v>
      </c>
      <c r="N74" t="str">
        <f>VLOOKUP($J74,'PACTO order'!$A$1:$E$129,4,FALSE)</f>
        <v>IDT8_i7_14</v>
      </c>
      <c r="O74" t="str">
        <f>VLOOKUP($J74,'PACTO order'!$A$1:$E$129,5,FALSE)</f>
        <v>TGGACTCT</v>
      </c>
    </row>
    <row r="75" spans="1:15" x14ac:dyDescent="0.2">
      <c r="A75">
        <v>74</v>
      </c>
      <c r="B75" t="s">
        <v>673</v>
      </c>
      <c r="C75" s="1">
        <v>44361</v>
      </c>
      <c r="D75" s="55">
        <v>1.67</v>
      </c>
      <c r="E75" s="55">
        <v>7.8000000000000007</v>
      </c>
      <c r="F75" s="55">
        <v>33.4</v>
      </c>
      <c r="G75" s="3" t="str">
        <f t="shared" si="3"/>
        <v>no</v>
      </c>
      <c r="H75">
        <f t="shared" si="4"/>
        <v>10</v>
      </c>
      <c r="I75">
        <f t="shared" si="5"/>
        <v>7.8000000000000007</v>
      </c>
      <c r="J75" s="21" t="s">
        <v>893</v>
      </c>
      <c r="K75" t="str">
        <f>VLOOKUP($J75,'PACTO order'!$A$1:$E$129,2,FALSE)</f>
        <v>IDT8_i5_16</v>
      </c>
      <c r="L75" t="str">
        <f>VLOOKUP($J75,'PACTO order'!$A$1:$E$129,3,FALSE)</f>
        <v>CGACGTTA</v>
      </c>
      <c r="M75" t="str">
        <f>VLOOKUP($J75,'Sheet1 (2)'!$1:$1048576,4,FALSE)</f>
        <v>TAACGTCG</v>
      </c>
      <c r="N75" t="str">
        <f>VLOOKUP($J75,'PACTO order'!$A$1:$E$129,4,FALSE)</f>
        <v>IDT8_i7_16</v>
      </c>
      <c r="O75" t="str">
        <f>VLOOKUP($J75,'PACTO order'!$A$1:$E$129,5,FALSE)</f>
        <v>ATCCAGAG</v>
      </c>
    </row>
    <row r="76" spans="1:15" x14ac:dyDescent="0.2">
      <c r="A76">
        <v>75</v>
      </c>
      <c r="B76" t="s">
        <v>674</v>
      </c>
      <c r="C76" s="1">
        <v>44361</v>
      </c>
      <c r="D76" s="55">
        <v>10.799999999999999</v>
      </c>
      <c r="E76" s="55">
        <v>52.9</v>
      </c>
      <c r="F76" s="55">
        <v>215.99999999999997</v>
      </c>
      <c r="G76" t="str">
        <f t="shared" si="3"/>
        <v>yes</v>
      </c>
      <c r="H76">
        <f t="shared" si="4"/>
        <v>5</v>
      </c>
      <c r="I76">
        <f t="shared" si="5"/>
        <v>26.45</v>
      </c>
      <c r="J76" s="21" t="s">
        <v>894</v>
      </c>
      <c r="K76" t="str">
        <f>VLOOKUP($J76,'PACTO order'!$A$1:$E$129,2,FALSE)</f>
        <v>IDT8_i5_17</v>
      </c>
      <c r="L76" t="str">
        <f>VLOOKUP($J76,'PACTO order'!$A$1:$E$129,3,FALSE)</f>
        <v>ATGCACGA</v>
      </c>
      <c r="M76" t="str">
        <f>VLOOKUP($J76,'Sheet1 (2)'!$1:$1048576,4,FALSE)</f>
        <v>TCGTGCAT</v>
      </c>
      <c r="N76" t="str">
        <f>VLOOKUP($J76,'PACTO order'!$A$1:$E$129,4,FALSE)</f>
        <v>IDT8_i7_17</v>
      </c>
      <c r="O76" t="str">
        <f>VLOOKUP($J76,'PACTO order'!$A$1:$E$129,5,FALSE)</f>
        <v>GACGATCT</v>
      </c>
    </row>
    <row r="77" spans="1:15" x14ac:dyDescent="0.2">
      <c r="A77">
        <v>76</v>
      </c>
      <c r="B77" t="s">
        <v>675</v>
      </c>
      <c r="C77" s="1">
        <v>44361</v>
      </c>
      <c r="D77" s="55">
        <v>5.2200000000000006</v>
      </c>
      <c r="E77" s="55">
        <v>25.7</v>
      </c>
      <c r="F77" s="55">
        <v>104.4</v>
      </c>
      <c r="G77" t="str">
        <f t="shared" si="3"/>
        <v>yes</v>
      </c>
      <c r="H77">
        <f t="shared" si="4"/>
        <v>5</v>
      </c>
      <c r="I77">
        <f t="shared" si="5"/>
        <v>12.85</v>
      </c>
      <c r="J77" s="21" t="s">
        <v>895</v>
      </c>
      <c r="K77" t="str">
        <f>VLOOKUP($J77,'PACTO order'!$A$1:$E$129,2,FALSE)</f>
        <v>IDT8_i5_18</v>
      </c>
      <c r="L77" t="str">
        <f>VLOOKUP($J77,'PACTO order'!$A$1:$E$129,3,FALSE)</f>
        <v>CCTGATTG</v>
      </c>
      <c r="M77" t="str">
        <f>VLOOKUP($J77,'Sheet1 (2)'!$1:$1048576,4,FALSE)</f>
        <v>CAATCAGG</v>
      </c>
      <c r="N77" t="str">
        <f>VLOOKUP($J77,'PACTO order'!$A$1:$E$129,4,FALSE)</f>
        <v>IDT8_i7_18</v>
      </c>
      <c r="O77" t="str">
        <f>VLOOKUP($J77,'PACTO order'!$A$1:$E$129,5,FALSE)</f>
        <v>AACTGAGC</v>
      </c>
    </row>
    <row r="78" spans="1:15" x14ac:dyDescent="0.2">
      <c r="A78">
        <v>77</v>
      </c>
      <c r="B78" t="s">
        <v>676</v>
      </c>
      <c r="C78" s="1">
        <v>44361</v>
      </c>
      <c r="D78" s="55">
        <v>23.79</v>
      </c>
      <c r="E78" s="55">
        <v>119.60000000000001</v>
      </c>
      <c r="F78" s="55">
        <v>475.79999999999995</v>
      </c>
      <c r="G78" t="str">
        <f t="shared" si="3"/>
        <v>yes</v>
      </c>
      <c r="H78">
        <f t="shared" si="4"/>
        <v>5</v>
      </c>
      <c r="I78">
        <f t="shared" si="5"/>
        <v>59.800000000000004</v>
      </c>
      <c r="J78" s="21" t="s">
        <v>896</v>
      </c>
      <c r="K78" t="str">
        <f>VLOOKUP($J78,'PACTO order'!$A$1:$E$129,2,FALSE)</f>
        <v>IDT8_i5_21</v>
      </c>
      <c r="L78" t="str">
        <f>VLOOKUP($J78,'PACTO order'!$A$1:$E$129,3,FALSE)</f>
        <v>CACTAGCT</v>
      </c>
      <c r="M78" t="str">
        <f>VLOOKUP($J78,'Sheet1 (2)'!$1:$1048576,4,FALSE)</f>
        <v>AGCTAGTG</v>
      </c>
      <c r="N78" t="str">
        <f>VLOOKUP($J78,'PACTO order'!$A$1:$E$129,4,FALSE)</f>
        <v>IDT8_i7_21</v>
      </c>
      <c r="O78" t="str">
        <f>VLOOKUP($J78,'PACTO order'!$A$1:$E$129,5,FALSE)</f>
        <v>GAATCCGA</v>
      </c>
    </row>
    <row r="79" spans="1:15" x14ac:dyDescent="0.2">
      <c r="A79">
        <v>78</v>
      </c>
      <c r="B79" t="s">
        <v>677</v>
      </c>
      <c r="C79" s="1">
        <v>44361</v>
      </c>
      <c r="D79" s="55">
        <v>15.27</v>
      </c>
      <c r="E79" s="55">
        <v>75.300000000000011</v>
      </c>
      <c r="F79" s="55">
        <v>305.39999999999998</v>
      </c>
      <c r="G79" t="str">
        <f t="shared" si="3"/>
        <v>yes</v>
      </c>
      <c r="H79">
        <f t="shared" si="4"/>
        <v>5</v>
      </c>
      <c r="I79">
        <f t="shared" si="5"/>
        <v>37.650000000000006</v>
      </c>
      <c r="J79" s="21" t="s">
        <v>897</v>
      </c>
      <c r="K79" t="str">
        <f>VLOOKUP($J79,'PACTO order'!$A$1:$E$129,2,FALSE)</f>
        <v>IDT8_i5_22</v>
      </c>
      <c r="L79" t="str">
        <f>VLOOKUP($J79,'PACTO order'!$A$1:$E$129,3,FALSE)</f>
        <v>ACGACTTG</v>
      </c>
      <c r="M79" t="str">
        <f>VLOOKUP($J79,'Sheet1 (2)'!$1:$1048576,4,FALSE)</f>
        <v>CAAGTCGT</v>
      </c>
      <c r="N79" t="str">
        <f>VLOOKUP($J79,'PACTO order'!$A$1:$E$129,4,FALSE)</f>
        <v>IDT8_i7_22</v>
      </c>
      <c r="O79" t="str">
        <f>VLOOKUP($J79,'PACTO order'!$A$1:$E$129,5,FALSE)</f>
        <v>TCGCTGTT</v>
      </c>
    </row>
    <row r="80" spans="1:15" x14ac:dyDescent="0.2">
      <c r="A80">
        <v>79</v>
      </c>
      <c r="B80" t="s">
        <v>678</v>
      </c>
      <c r="C80" s="1">
        <v>44361</v>
      </c>
      <c r="D80" s="55">
        <v>13.32</v>
      </c>
      <c r="E80" s="55">
        <v>66.3</v>
      </c>
      <c r="F80" s="55">
        <v>266.39999999999998</v>
      </c>
      <c r="G80" t="str">
        <f t="shared" si="3"/>
        <v>yes</v>
      </c>
      <c r="H80">
        <f t="shared" si="4"/>
        <v>5</v>
      </c>
      <c r="I80">
        <f t="shared" si="5"/>
        <v>33.15</v>
      </c>
      <c r="J80" s="21" t="s">
        <v>898</v>
      </c>
      <c r="K80" t="str">
        <f>VLOOKUP($J80,'PACTO order'!$A$1:$E$129,2,FALSE)</f>
        <v>IDT8_i5_23</v>
      </c>
      <c r="L80" t="str">
        <f>VLOOKUP($J80,'PACTO order'!$A$1:$E$129,3,FALSE)</f>
        <v>CGTGTGTA</v>
      </c>
      <c r="M80" t="str">
        <f>VLOOKUP($J80,'Sheet1 (2)'!$1:$1048576,4,FALSE)</f>
        <v>TACACACG</v>
      </c>
      <c r="N80" t="str">
        <f>VLOOKUP($J80,'PACTO order'!$A$1:$E$129,4,FALSE)</f>
        <v>IDT8_i7_23</v>
      </c>
      <c r="O80" t="str">
        <f>VLOOKUP($J80,'PACTO order'!$A$1:$E$129,5,FALSE)</f>
        <v>TTCGTTGG</v>
      </c>
    </row>
    <row r="81" spans="1:15" x14ac:dyDescent="0.2">
      <c r="A81">
        <v>80</v>
      </c>
      <c r="B81" t="s">
        <v>555</v>
      </c>
      <c r="C81" s="1">
        <v>44361</v>
      </c>
      <c r="D81" s="55">
        <v>0.61</v>
      </c>
      <c r="E81" s="55">
        <v>3.2</v>
      </c>
      <c r="F81" s="55">
        <v>12.2</v>
      </c>
      <c r="G81" s="3" t="str">
        <f t="shared" si="3"/>
        <v>no</v>
      </c>
      <c r="H81">
        <f t="shared" si="4"/>
        <v>10</v>
      </c>
      <c r="I81">
        <f t="shared" si="5"/>
        <v>3.2</v>
      </c>
      <c r="J81" s="21" t="s">
        <v>899</v>
      </c>
      <c r="K81" t="str">
        <f>VLOOKUP($J81,'PACTO order'!$A$1:$E$129,2,FALSE)</f>
        <v>IDT8_i5_24</v>
      </c>
      <c r="L81" t="str">
        <f>VLOOKUP($J81,'PACTO order'!$A$1:$E$129,3,FALSE)</f>
        <v>GTTGACCT</v>
      </c>
      <c r="M81" t="str">
        <f>VLOOKUP($J81,'Sheet1 (2)'!$1:$1048576,4,FALSE)</f>
        <v>AGGTCAAC</v>
      </c>
      <c r="N81" t="str">
        <f>VLOOKUP($J81,'PACTO order'!$A$1:$E$129,4,FALSE)</f>
        <v>IDT8_i7_24</v>
      </c>
      <c r="O81" t="str">
        <f>VLOOKUP($J81,'PACTO order'!$A$1:$E$129,5,FALSE)</f>
        <v>AAGCACTG</v>
      </c>
    </row>
    <row r="82" spans="1:15" x14ac:dyDescent="0.2">
      <c r="A82">
        <v>81</v>
      </c>
      <c r="B82" t="s">
        <v>631</v>
      </c>
      <c r="C82" s="1">
        <v>44362</v>
      </c>
      <c r="D82" s="55">
        <v>6.45</v>
      </c>
      <c r="E82" s="55">
        <v>32.800000000000004</v>
      </c>
      <c r="F82" s="55">
        <v>129</v>
      </c>
      <c r="G82" t="str">
        <f t="shared" si="3"/>
        <v>yes</v>
      </c>
      <c r="H82">
        <f t="shared" si="4"/>
        <v>5</v>
      </c>
      <c r="I82">
        <f t="shared" si="5"/>
        <v>16.400000000000002</v>
      </c>
      <c r="J82" s="21" t="s">
        <v>900</v>
      </c>
      <c r="K82" t="str">
        <f>VLOOKUP($J82,'PACTO order'!$A$1:$E$129,2,FALSE)</f>
        <v>IDT8_i5_25</v>
      </c>
      <c r="L82" t="str">
        <f>VLOOKUP($J82,'PACTO order'!$A$1:$E$129,3,FALSE)</f>
        <v>ACTCCATC</v>
      </c>
      <c r="M82" t="str">
        <f>VLOOKUP($J82,'Sheet1 (2)'!$1:$1048576,4,FALSE)</f>
        <v>GATGGAGT</v>
      </c>
      <c r="N82" t="str">
        <f>VLOOKUP($J82,'PACTO order'!$A$1:$E$129,4,FALSE)</f>
        <v>IDT8_i7_25</v>
      </c>
      <c r="O82" t="str">
        <f>VLOOKUP($J82,'PACTO order'!$A$1:$E$129,5,FALSE)</f>
        <v>CCTTGATC</v>
      </c>
    </row>
    <row r="83" spans="1:15" x14ac:dyDescent="0.2">
      <c r="A83">
        <v>82</v>
      </c>
      <c r="B83" t="s">
        <v>632</v>
      </c>
      <c r="C83" s="1">
        <v>44362</v>
      </c>
      <c r="D83" s="55">
        <v>3.0500000000000003</v>
      </c>
      <c r="E83" s="55">
        <v>15.4</v>
      </c>
      <c r="F83" s="55">
        <v>61.000000000000007</v>
      </c>
      <c r="G83" t="str">
        <f t="shared" si="3"/>
        <v>yes</v>
      </c>
      <c r="H83">
        <f t="shared" si="4"/>
        <v>5</v>
      </c>
      <c r="I83">
        <f t="shared" si="5"/>
        <v>7.7</v>
      </c>
      <c r="J83" s="21" t="s">
        <v>901</v>
      </c>
      <c r="K83" t="str">
        <f>VLOOKUP($J83,'PACTO order'!$A$1:$E$129,2,FALSE)</f>
        <v>IDT8_i5_26</v>
      </c>
      <c r="L83" t="str">
        <f>VLOOKUP($J83,'PACTO order'!$A$1:$E$129,3,FALSE)</f>
        <v>CAATGTGG</v>
      </c>
      <c r="M83" t="str">
        <f>VLOOKUP($J83,'Sheet1 (2)'!$1:$1048576,4,FALSE)</f>
        <v>CCACATTG</v>
      </c>
      <c r="N83" t="str">
        <f>VLOOKUP($J83,'PACTO order'!$A$1:$E$129,4,FALSE)</f>
        <v>IDT8_i7_26</v>
      </c>
      <c r="O83" t="str">
        <f>VLOOKUP($J83,'PACTO order'!$A$1:$E$129,5,FALSE)</f>
        <v>GTCGAAGA</v>
      </c>
    </row>
    <row r="84" spans="1:15" x14ac:dyDescent="0.2">
      <c r="A84">
        <v>83</v>
      </c>
      <c r="B84" t="s">
        <v>716</v>
      </c>
      <c r="C84" s="1">
        <v>44362</v>
      </c>
      <c r="D84" s="55">
        <v>9.3800000000000008</v>
      </c>
      <c r="E84" s="55">
        <v>47.8</v>
      </c>
      <c r="F84" s="55">
        <v>187.60000000000002</v>
      </c>
      <c r="G84" t="str">
        <f t="shared" si="3"/>
        <v>yes</v>
      </c>
      <c r="H84">
        <f t="shared" si="4"/>
        <v>5</v>
      </c>
      <c r="I84">
        <f t="shared" si="5"/>
        <v>23.9</v>
      </c>
      <c r="J84" s="21" t="s">
        <v>902</v>
      </c>
      <c r="K84" t="str">
        <f>VLOOKUP($J84,'PACTO order'!$A$1:$E$129,2,FALSE)</f>
        <v>IDT8_i5_27</v>
      </c>
      <c r="L84" t="str">
        <f>VLOOKUP($J84,'PACTO order'!$A$1:$E$129,3,FALSE)</f>
        <v>TTGCAGAC</v>
      </c>
      <c r="M84" t="str">
        <f>VLOOKUP($J84,'Sheet1 (2)'!$1:$1048576,4,FALSE)</f>
        <v>GTCTGCAA</v>
      </c>
      <c r="N84" t="str">
        <f>VLOOKUP($J84,'PACTO order'!$A$1:$E$129,4,FALSE)</f>
        <v>IDT8_i7_27</v>
      </c>
      <c r="O84" t="str">
        <f>VLOOKUP($J84,'PACTO order'!$A$1:$E$129,5,FALSE)</f>
        <v>ACCACGAT</v>
      </c>
    </row>
    <row r="85" spans="1:15" x14ac:dyDescent="0.2">
      <c r="A85">
        <v>84</v>
      </c>
      <c r="B85" t="s">
        <v>717</v>
      </c>
      <c r="C85" s="1">
        <v>44362</v>
      </c>
      <c r="D85" s="55">
        <v>15.19</v>
      </c>
      <c r="E85" s="55">
        <v>77.300000000000011</v>
      </c>
      <c r="F85" s="55">
        <v>303.8</v>
      </c>
      <c r="G85" t="str">
        <f t="shared" si="3"/>
        <v>yes</v>
      </c>
      <c r="H85">
        <f t="shared" si="4"/>
        <v>5</v>
      </c>
      <c r="I85">
        <f t="shared" si="5"/>
        <v>38.650000000000006</v>
      </c>
      <c r="J85" s="21" t="s">
        <v>903</v>
      </c>
      <c r="K85" t="str">
        <f>VLOOKUP($J85,'PACTO order'!$A$1:$E$129,2,FALSE)</f>
        <v>IDT8_i5_28</v>
      </c>
      <c r="L85" t="str">
        <f>VLOOKUP($J85,'PACTO order'!$A$1:$E$129,3,FALSE)</f>
        <v>CAGTCCAA</v>
      </c>
      <c r="M85" t="str">
        <f>VLOOKUP($J85,'Sheet1 (2)'!$1:$1048576,4,FALSE)</f>
        <v>TTGGACTG</v>
      </c>
      <c r="N85" t="str">
        <f>VLOOKUP($J85,'PACTO order'!$A$1:$E$129,4,FALSE)</f>
        <v>IDT8_i7_28</v>
      </c>
      <c r="O85" t="str">
        <f>VLOOKUP($J85,'PACTO order'!$A$1:$E$129,5,FALSE)</f>
        <v>GATTACCG</v>
      </c>
    </row>
    <row r="86" spans="1:15" x14ac:dyDescent="0.2">
      <c r="A86">
        <v>85</v>
      </c>
      <c r="B86" t="s">
        <v>718</v>
      </c>
      <c r="C86" s="1">
        <v>44362</v>
      </c>
      <c r="D86" s="55">
        <v>7.67</v>
      </c>
      <c r="E86" s="55">
        <v>37.200000000000003</v>
      </c>
      <c r="F86" s="55">
        <v>153.4</v>
      </c>
      <c r="G86" t="str">
        <f t="shared" si="3"/>
        <v>yes</v>
      </c>
      <c r="H86">
        <f t="shared" si="4"/>
        <v>5</v>
      </c>
      <c r="I86">
        <f t="shared" si="5"/>
        <v>18.600000000000001</v>
      </c>
      <c r="J86" s="21" t="s">
        <v>904</v>
      </c>
      <c r="K86" t="str">
        <f>VLOOKUP($J86,'PACTO order'!$A$1:$E$129,2,FALSE)</f>
        <v>IDT8_i5_29</v>
      </c>
      <c r="L86" t="str">
        <f>VLOOKUP($J86,'PACTO order'!$A$1:$E$129,3,FALSE)</f>
        <v>ACGTTCAG</v>
      </c>
      <c r="M86" t="str">
        <f>VLOOKUP($J86,'Sheet1 (2)'!$1:$1048576,4,FALSE)</f>
        <v>CTGAACGT</v>
      </c>
      <c r="N86" t="str">
        <f>VLOOKUP($J86,'PACTO order'!$A$1:$E$129,4,FALSE)</f>
        <v>IDT8_i7_29</v>
      </c>
      <c r="O86" t="str">
        <f>VLOOKUP($J86,'PACTO order'!$A$1:$E$129,5,FALSE)</f>
        <v>GCACAACT</v>
      </c>
    </row>
    <row r="87" spans="1:15" x14ac:dyDescent="0.2">
      <c r="A87">
        <v>86</v>
      </c>
      <c r="B87" t="s">
        <v>719</v>
      </c>
      <c r="C87" s="1">
        <v>44362</v>
      </c>
      <c r="D87" s="55">
        <v>4.1900000000000004</v>
      </c>
      <c r="E87" s="55">
        <v>21.1</v>
      </c>
      <c r="F87" s="55">
        <v>83.800000000000011</v>
      </c>
      <c r="G87" t="str">
        <f t="shared" si="3"/>
        <v>yes</v>
      </c>
      <c r="H87">
        <f t="shared" si="4"/>
        <v>5</v>
      </c>
      <c r="I87">
        <f t="shared" si="5"/>
        <v>10.55</v>
      </c>
      <c r="J87" s="21" t="s">
        <v>546</v>
      </c>
      <c r="K87" t="str">
        <f>VLOOKUP($J87,'PACTO order'!$A$1:$E$129,2,FALSE)</f>
        <v>IDT8_i5_30</v>
      </c>
      <c r="L87" t="str">
        <f>VLOOKUP($J87,'PACTO order'!$A$1:$E$129,3,FALSE)</f>
        <v>AACGTCTG</v>
      </c>
      <c r="M87" t="str">
        <f>VLOOKUP($J87,'Sheet1 (2)'!$1:$1048576,4,FALSE)</f>
        <v>CAGACGTT</v>
      </c>
      <c r="N87" t="str">
        <f>VLOOKUP($J87,'PACTO order'!$A$1:$E$129,4,FALSE)</f>
        <v>IDT8_i7_30</v>
      </c>
      <c r="O87" t="str">
        <f>VLOOKUP($J87,'PACTO order'!$A$1:$E$129,5,FALSE)</f>
        <v>GCGTCATT</v>
      </c>
    </row>
    <row r="88" spans="1:15" x14ac:dyDescent="0.2">
      <c r="A88">
        <v>87</v>
      </c>
      <c r="B88" t="s">
        <v>720</v>
      </c>
      <c r="C88" s="1">
        <v>44362</v>
      </c>
      <c r="D88" s="55">
        <v>23.63</v>
      </c>
      <c r="E88" s="55">
        <v>117.10000000000001</v>
      </c>
      <c r="F88" s="55">
        <v>472.59999999999997</v>
      </c>
      <c r="G88" t="str">
        <f t="shared" si="3"/>
        <v>yes</v>
      </c>
      <c r="H88">
        <f t="shared" si="4"/>
        <v>5</v>
      </c>
      <c r="I88">
        <f t="shared" si="5"/>
        <v>58.550000000000004</v>
      </c>
      <c r="J88" s="21" t="s">
        <v>905</v>
      </c>
      <c r="K88" t="str">
        <f>VLOOKUP($J88,'PACTO order'!$A$1:$E$129,2,FALSE)</f>
        <v>IDT8_i5_31</v>
      </c>
      <c r="L88" t="str">
        <f>VLOOKUP($J88,'PACTO order'!$A$1:$E$129,3,FALSE)</f>
        <v>TATCGGTC</v>
      </c>
      <c r="M88" t="str">
        <f>VLOOKUP($J88,'Sheet1 (2)'!$1:$1048576,4,FALSE)</f>
        <v>GACCGATA</v>
      </c>
      <c r="N88" t="str">
        <f>VLOOKUP($J88,'PACTO order'!$A$1:$E$129,4,FALSE)</f>
        <v>IDT8_i7_31</v>
      </c>
      <c r="O88" t="str">
        <f>VLOOKUP($J88,'PACTO order'!$A$1:$E$129,5,FALSE)</f>
        <v>ATCCGGTA</v>
      </c>
    </row>
    <row r="89" spans="1:15" x14ac:dyDescent="0.2">
      <c r="A89">
        <v>88</v>
      </c>
      <c r="B89" t="s">
        <v>721</v>
      </c>
      <c r="C89" s="1">
        <v>44362</v>
      </c>
      <c r="D89" s="55">
        <v>11.42</v>
      </c>
      <c r="E89" s="55">
        <v>56.7</v>
      </c>
      <c r="F89" s="55">
        <v>228.4</v>
      </c>
      <c r="G89" t="str">
        <f t="shared" si="3"/>
        <v>yes</v>
      </c>
      <c r="H89">
        <f t="shared" si="4"/>
        <v>5</v>
      </c>
      <c r="I89">
        <f t="shared" si="5"/>
        <v>28.35</v>
      </c>
      <c r="J89" s="21" t="s">
        <v>906</v>
      </c>
      <c r="K89" t="str">
        <f>VLOOKUP($J89,'PACTO order'!$A$1:$E$129,2,FALSE)</f>
        <v>IDT8_i5_32</v>
      </c>
      <c r="L89" t="str">
        <f>VLOOKUP($J89,'PACTO order'!$A$1:$E$129,3,FALSE)</f>
        <v>CGCTCTAT</v>
      </c>
      <c r="M89" t="str">
        <f>VLOOKUP($J89,'Sheet1 (2)'!$1:$1048576,4,FALSE)</f>
        <v>ATAGAGCG</v>
      </c>
      <c r="N89" t="str">
        <f>VLOOKUP($J89,'PACTO order'!$A$1:$E$129,4,FALSE)</f>
        <v>IDT8_i7_32</v>
      </c>
      <c r="O89" t="str">
        <f>VLOOKUP($J89,'PACTO order'!$A$1:$E$129,5,FALSE)</f>
        <v>CGTTGCAA</v>
      </c>
    </row>
    <row r="90" spans="1:15" x14ac:dyDescent="0.2">
      <c r="A90">
        <v>89</v>
      </c>
      <c r="B90" t="s">
        <v>722</v>
      </c>
      <c r="C90" s="1">
        <v>44362</v>
      </c>
      <c r="D90" s="55">
        <v>7.62</v>
      </c>
      <c r="E90" s="55">
        <v>37.5</v>
      </c>
      <c r="F90" s="55">
        <v>152.4</v>
      </c>
      <c r="G90" t="str">
        <f t="shared" si="3"/>
        <v>yes</v>
      </c>
      <c r="H90">
        <f t="shared" si="4"/>
        <v>5</v>
      </c>
      <c r="I90">
        <f t="shared" si="5"/>
        <v>18.75</v>
      </c>
      <c r="J90" s="21" t="s">
        <v>907</v>
      </c>
      <c r="K90" t="str">
        <f>VLOOKUP($J90,'PACTO order'!$A$1:$E$129,2,FALSE)</f>
        <v>IDT8_i5_33</v>
      </c>
      <c r="L90" t="str">
        <f>VLOOKUP($J90,'PACTO order'!$A$1:$E$129,3,FALSE)</f>
        <v>GATTGCTC</v>
      </c>
      <c r="M90" t="str">
        <f>VLOOKUP($J90,'Sheet1 (2)'!$1:$1048576,4,FALSE)</f>
        <v>GAGCAATC</v>
      </c>
      <c r="N90" t="str">
        <f>VLOOKUP($J90,'PACTO order'!$A$1:$E$129,4,FALSE)</f>
        <v>IDT8_i7_33</v>
      </c>
      <c r="O90" t="str">
        <f>VLOOKUP($J90,'PACTO order'!$A$1:$E$129,5,FALSE)</f>
        <v>GTGAAGTG</v>
      </c>
    </row>
    <row r="91" spans="1:15" x14ac:dyDescent="0.2">
      <c r="A91">
        <v>90</v>
      </c>
      <c r="B91" t="s">
        <v>723</v>
      </c>
      <c r="C91" s="1">
        <v>44362</v>
      </c>
      <c r="D91" s="55">
        <v>7.91</v>
      </c>
      <c r="E91" s="55">
        <v>38.799999999999997</v>
      </c>
      <c r="F91" s="55">
        <v>158.19999999999999</v>
      </c>
      <c r="G91" t="str">
        <f t="shared" si="3"/>
        <v>yes</v>
      </c>
      <c r="H91">
        <f t="shared" si="4"/>
        <v>5</v>
      </c>
      <c r="I91">
        <f t="shared" si="5"/>
        <v>19.399999999999999</v>
      </c>
      <c r="J91" s="21" t="s">
        <v>908</v>
      </c>
      <c r="K91" t="str">
        <f>VLOOKUP($J91,'PACTO order'!$A$1:$E$129,2,FALSE)</f>
        <v>IDT8_i5_37</v>
      </c>
      <c r="L91" t="str">
        <f>VLOOKUP($J91,'PACTO order'!$A$1:$E$129,3,FALSE)</f>
        <v>GATAGGCT</v>
      </c>
      <c r="M91" t="str">
        <f>VLOOKUP($J91,'Sheet1 (2)'!$1:$1048576,4,FALSE)</f>
        <v>AGCCTATC</v>
      </c>
      <c r="N91" t="str">
        <f>VLOOKUP($J91,'PACTO order'!$A$1:$E$129,4,FALSE)</f>
        <v>IDT8_i7_37</v>
      </c>
      <c r="O91" t="str">
        <f>VLOOKUP($J91,'PACTO order'!$A$1:$E$129,5,FALSE)</f>
        <v>TGTGACTG</v>
      </c>
    </row>
    <row r="92" spans="1:15" x14ac:dyDescent="0.2">
      <c r="A92">
        <v>91</v>
      </c>
      <c r="B92" t="s">
        <v>733</v>
      </c>
      <c r="C92" s="1">
        <v>44362</v>
      </c>
      <c r="D92" s="55">
        <v>14.43</v>
      </c>
      <c r="E92" s="55">
        <v>72</v>
      </c>
      <c r="F92" s="55">
        <v>288.60000000000002</v>
      </c>
      <c r="G92" t="str">
        <f t="shared" si="3"/>
        <v>yes</v>
      </c>
      <c r="H92">
        <f t="shared" si="4"/>
        <v>5</v>
      </c>
      <c r="I92">
        <f t="shared" si="5"/>
        <v>36</v>
      </c>
      <c r="J92" s="21" t="s">
        <v>909</v>
      </c>
      <c r="K92" t="str">
        <f>VLOOKUP($J92,'PACTO order'!$A$1:$E$129,2,FALSE)</f>
        <v>IDT8_i5_54</v>
      </c>
      <c r="L92" t="str">
        <f>VLOOKUP($J92,'PACTO order'!$A$1:$E$129,3,FALSE)</f>
        <v>ACTGAGGT</v>
      </c>
      <c r="M92" t="str">
        <f>VLOOKUP($J92,'Sheet1 (2)'!$1:$1048576,4,FALSE)</f>
        <v>ACCTCAGT</v>
      </c>
      <c r="N92" t="str">
        <f>VLOOKUP($J92,'PACTO order'!$A$1:$E$129,4,FALSE)</f>
        <v>IDT8_i7_54</v>
      </c>
      <c r="O92" t="str">
        <f>VLOOKUP($J92,'PACTO order'!$A$1:$E$129,5,FALSE)</f>
        <v>CTGTTGAC</v>
      </c>
    </row>
    <row r="93" spans="1:15" x14ac:dyDescent="0.2">
      <c r="A93">
        <v>92</v>
      </c>
      <c r="B93" t="s">
        <v>780</v>
      </c>
      <c r="C93" s="1">
        <v>44362</v>
      </c>
      <c r="D93" s="55">
        <v>9.65</v>
      </c>
      <c r="E93" s="55">
        <v>47.699999999999996</v>
      </c>
      <c r="F93" s="55">
        <v>193</v>
      </c>
      <c r="G93" t="str">
        <f t="shared" si="3"/>
        <v>yes</v>
      </c>
      <c r="H93">
        <f t="shared" si="4"/>
        <v>5</v>
      </c>
      <c r="I93">
        <f t="shared" si="5"/>
        <v>23.849999999999998</v>
      </c>
      <c r="J93" s="21" t="s">
        <v>910</v>
      </c>
      <c r="K93" t="str">
        <f>VLOOKUP($J93,'PACTO order'!$A$1:$E$129,2,FALSE)</f>
        <v>IDT8_i5_55</v>
      </c>
      <c r="L93" t="str">
        <f>VLOOKUP($J93,'PACTO order'!$A$1:$E$129,3,FALSE)</f>
        <v>CGGTTGTT</v>
      </c>
      <c r="M93" t="str">
        <f>VLOOKUP($J93,'Sheet1 (2)'!$1:$1048576,4,FALSE)</f>
        <v>AACAACCG</v>
      </c>
      <c r="N93" t="str">
        <f>VLOOKUP($J93,'PACTO order'!$A$1:$E$129,4,FALSE)</f>
        <v>IDT8_i7_55</v>
      </c>
      <c r="O93" t="str">
        <f>VLOOKUP($J93,'PACTO order'!$A$1:$E$129,5,FALSE)</f>
        <v>CATACCAC</v>
      </c>
    </row>
    <row r="94" spans="1:15" x14ac:dyDescent="0.2">
      <c r="A94">
        <v>93</v>
      </c>
      <c r="B94" t="s">
        <v>781</v>
      </c>
      <c r="C94" s="1">
        <v>44362</v>
      </c>
      <c r="D94" s="55">
        <v>11.24</v>
      </c>
      <c r="E94" s="55">
        <v>56.599999999999994</v>
      </c>
      <c r="F94" s="55">
        <v>224.8</v>
      </c>
      <c r="G94" t="str">
        <f t="shared" si="3"/>
        <v>yes</v>
      </c>
      <c r="H94">
        <f t="shared" si="4"/>
        <v>5</v>
      </c>
      <c r="I94">
        <f t="shared" si="5"/>
        <v>28.299999999999997</v>
      </c>
      <c r="J94" s="21" t="s">
        <v>547</v>
      </c>
      <c r="K94" t="str">
        <f>VLOOKUP($J94,'PACTO order'!$A$1:$E$129,2,FALSE)</f>
        <v>IDT8_i5_56</v>
      </c>
      <c r="L94" t="str">
        <f>VLOOKUP($J94,'PACTO order'!$A$1:$E$129,3,FALSE)</f>
        <v>GTTGTTCG</v>
      </c>
      <c r="M94" t="str">
        <f>VLOOKUP($J94,'Sheet1 (2)'!$1:$1048576,4,FALSE)</f>
        <v>CGAACAAC</v>
      </c>
      <c r="N94" t="str">
        <f>VLOOKUP($J94,'PACTO order'!$A$1:$E$129,4,FALSE)</f>
        <v>IDT8_i7_56</v>
      </c>
      <c r="O94" t="str">
        <f>VLOOKUP($J94,'PACTO order'!$A$1:$E$129,5,FALSE)</f>
        <v>GAAGTTGG</v>
      </c>
    </row>
    <row r="95" spans="1:15" x14ac:dyDescent="0.2">
      <c r="A95">
        <v>94</v>
      </c>
      <c r="B95" t="s">
        <v>782</v>
      </c>
      <c r="C95" s="1">
        <v>44362</v>
      </c>
      <c r="D95" s="55">
        <v>20.45</v>
      </c>
      <c r="E95" s="55">
        <v>103.19999999999999</v>
      </c>
      <c r="F95" s="55">
        <v>409</v>
      </c>
      <c r="G95" t="str">
        <f t="shared" si="3"/>
        <v>yes</v>
      </c>
      <c r="H95">
        <f t="shared" si="4"/>
        <v>5</v>
      </c>
      <c r="I95">
        <f t="shared" si="5"/>
        <v>51.599999999999994</v>
      </c>
      <c r="J95" s="21" t="s">
        <v>911</v>
      </c>
      <c r="K95" t="str">
        <f>VLOOKUP($J95,'PACTO order'!$A$1:$E$129,2,FALSE)</f>
        <v>IDT8_i5_57</v>
      </c>
      <c r="L95" t="str">
        <f>VLOOKUP($J95,'PACTO order'!$A$1:$E$129,3,FALSE)</f>
        <v>GAAGGAAG</v>
      </c>
      <c r="M95" t="str">
        <f>VLOOKUP($J95,'Sheet1 (2)'!$1:$1048576,4,FALSE)</f>
        <v>CTTCCTTC</v>
      </c>
      <c r="N95" t="str">
        <f>VLOOKUP($J95,'PACTO order'!$A$1:$E$129,4,FALSE)</f>
        <v>IDT8_i7_57</v>
      </c>
      <c r="O95" t="str">
        <f>VLOOKUP($J95,'PACTO order'!$A$1:$E$129,5,FALSE)</f>
        <v>ATGACGTC</v>
      </c>
    </row>
    <row r="96" spans="1:15" x14ac:dyDescent="0.2">
      <c r="A96">
        <v>95</v>
      </c>
      <c r="B96" t="s">
        <v>783</v>
      </c>
      <c r="C96" s="1">
        <v>44362</v>
      </c>
      <c r="D96" s="55">
        <v>17.66</v>
      </c>
      <c r="E96" s="55">
        <v>87.4</v>
      </c>
      <c r="F96" s="55">
        <v>353.2</v>
      </c>
      <c r="G96" t="str">
        <f t="shared" si="3"/>
        <v>yes</v>
      </c>
      <c r="H96">
        <f t="shared" si="4"/>
        <v>5</v>
      </c>
      <c r="I96">
        <f t="shared" si="5"/>
        <v>43.7</v>
      </c>
      <c r="J96" s="21" t="s">
        <v>912</v>
      </c>
      <c r="K96" t="str">
        <f>VLOOKUP($J96,'PACTO order'!$A$1:$E$129,2,FALSE)</f>
        <v>IDT8_i5_58</v>
      </c>
      <c r="L96" t="str">
        <f>VLOOKUP($J96,'PACTO order'!$A$1:$E$129,3,FALSE)</f>
        <v>AGCACTTC</v>
      </c>
      <c r="M96" t="str">
        <f>VLOOKUP($J96,'Sheet1 (2)'!$1:$1048576,4,FALSE)</f>
        <v>GAAGTGCT</v>
      </c>
      <c r="N96" t="str">
        <f>VLOOKUP($J96,'PACTO order'!$A$1:$E$129,4,FALSE)</f>
        <v>IDT8_i7_58</v>
      </c>
      <c r="O96" t="str">
        <f>VLOOKUP($J96,'PACTO order'!$A$1:$E$129,5,FALSE)</f>
        <v>TTGGACGT</v>
      </c>
    </row>
    <row r="97" spans="1:15" x14ac:dyDescent="0.2">
      <c r="A97">
        <v>96</v>
      </c>
      <c r="B97" t="s">
        <v>556</v>
      </c>
      <c r="C97" s="1">
        <v>44362</v>
      </c>
      <c r="D97" s="55">
        <v>8.08</v>
      </c>
      <c r="E97" s="55">
        <v>42.300000000000004</v>
      </c>
      <c r="F97" s="55">
        <v>161.6</v>
      </c>
      <c r="G97" t="str">
        <f t="shared" si="3"/>
        <v>yes</v>
      </c>
      <c r="H97">
        <f t="shared" si="4"/>
        <v>5</v>
      </c>
      <c r="I97">
        <f t="shared" si="5"/>
        <v>21.150000000000002</v>
      </c>
      <c r="J97" s="21" t="s">
        <v>913</v>
      </c>
      <c r="K97" t="str">
        <f>VLOOKUP($J97,'PACTO order'!$A$1:$E$129,2,FALSE)</f>
        <v>IDT8_i5_59</v>
      </c>
      <c r="L97" t="str">
        <f>VLOOKUP($J97,'PACTO order'!$A$1:$E$129,3,FALSE)</f>
        <v>GTCATCGA</v>
      </c>
      <c r="M97" t="str">
        <f>VLOOKUP($J97,'Sheet1 (2)'!$1:$1048576,4,FALSE)</f>
        <v>TCGATGAC</v>
      </c>
      <c r="N97" t="str">
        <f>VLOOKUP($J97,'PACTO order'!$A$1:$E$129,4,FALSE)</f>
        <v>IDT8_i7_59</v>
      </c>
      <c r="O97" t="str">
        <f>VLOOKUP($J97,'PACTO order'!$A$1:$E$129,5,FALSE)</f>
        <v>AGTGGATC</v>
      </c>
    </row>
    <row r="98" spans="1:15" x14ac:dyDescent="0.2">
      <c r="A98">
        <v>97</v>
      </c>
      <c r="B98" t="s">
        <v>711</v>
      </c>
      <c r="C98" s="1">
        <v>44386</v>
      </c>
      <c r="D98" s="55">
        <v>2.02</v>
      </c>
      <c r="E98" s="55">
        <v>10</v>
      </c>
      <c r="F98" s="55">
        <v>40.4</v>
      </c>
      <c r="G98" s="3" t="str">
        <f t="shared" si="3"/>
        <v>no</v>
      </c>
      <c r="H98">
        <f t="shared" si="4"/>
        <v>10</v>
      </c>
      <c r="I98">
        <f t="shared" si="5"/>
        <v>10</v>
      </c>
      <c r="J98" s="21" t="s">
        <v>914</v>
      </c>
      <c r="K98" t="str">
        <f>VLOOKUP($J98,'PACTO order'!$A$1:$E$129,2,FALSE)</f>
        <v>IDT8_i5_90</v>
      </c>
      <c r="L98" t="str">
        <f>VLOOKUP($J98,'PACTO order'!$A$1:$E$129,3,FALSE)</f>
        <v>CGCATGAT</v>
      </c>
      <c r="M98" t="str">
        <f>VLOOKUP($J98,'Sheet1 (2)'!$1:$1048576,4,FALSE)</f>
        <v>ATCATGCG</v>
      </c>
      <c r="N98" t="str">
        <f>VLOOKUP($J98,'PACTO order'!$A$1:$E$129,4,FALSE)</f>
        <v>IDT8_i7_90</v>
      </c>
      <c r="O98" t="str">
        <f>VLOOKUP($J98,'PACTO order'!$A$1:$E$129,5,FALSE)</f>
        <v>TCAGGCTT</v>
      </c>
    </row>
    <row r="99" spans="1:15" x14ac:dyDescent="0.2">
      <c r="A99">
        <v>98</v>
      </c>
      <c r="B99" t="s">
        <v>712</v>
      </c>
      <c r="C99" s="1">
        <v>44386</v>
      </c>
      <c r="D99" s="55">
        <v>4.3800000000000008</v>
      </c>
      <c r="E99" s="55">
        <v>22</v>
      </c>
      <c r="F99" s="55">
        <v>87.600000000000023</v>
      </c>
      <c r="G99" t="str">
        <f t="shared" si="3"/>
        <v>yes</v>
      </c>
      <c r="H99">
        <f t="shared" si="4"/>
        <v>5</v>
      </c>
      <c r="I99">
        <f t="shared" si="5"/>
        <v>11</v>
      </c>
      <c r="J99" s="21" t="s">
        <v>915</v>
      </c>
      <c r="K99" t="str">
        <f>VLOOKUP($J99,'PACTO order'!$A$1:$E$129,2,FALSE)</f>
        <v>IDT8_i5_91</v>
      </c>
      <c r="L99" t="str">
        <f>VLOOKUP($J99,'PACTO order'!$A$1:$E$129,3,FALSE)</f>
        <v>TTCCAAGG</v>
      </c>
      <c r="M99" t="str">
        <f>VLOOKUP($J99,'Sheet1 (2)'!$1:$1048576,4,FALSE)</f>
        <v>CCTTGGAA</v>
      </c>
      <c r="N99" t="str">
        <f>VLOOKUP($J99,'PACTO order'!$A$1:$E$129,4,FALSE)</f>
        <v>IDT8_i7_91</v>
      </c>
      <c r="O99" t="str">
        <f>VLOOKUP($J99,'PACTO order'!$A$1:$E$129,5,FALSE)</f>
        <v>CCTTGTAG</v>
      </c>
    </row>
    <row r="100" spans="1:15" x14ac:dyDescent="0.2">
      <c r="A100">
        <v>99</v>
      </c>
      <c r="B100" t="s">
        <v>713</v>
      </c>
      <c r="C100" s="1">
        <v>44386</v>
      </c>
      <c r="D100" s="55">
        <v>2.46</v>
      </c>
      <c r="E100" s="55">
        <v>12.200000000000001</v>
      </c>
      <c r="F100" s="55">
        <v>49.2</v>
      </c>
      <c r="G100" t="str">
        <f t="shared" si="3"/>
        <v>yes</v>
      </c>
      <c r="H100">
        <f t="shared" si="4"/>
        <v>5</v>
      </c>
      <c r="I100">
        <f t="shared" si="5"/>
        <v>6.1000000000000005</v>
      </c>
      <c r="J100" s="21" t="s">
        <v>916</v>
      </c>
      <c r="K100" t="str">
        <f>VLOOKUP($J100,'PACTO order'!$A$1:$E$129,2,FALSE)</f>
        <v>IDT8_i5_92</v>
      </c>
      <c r="L100" t="str">
        <f>VLOOKUP($J100,'PACTO order'!$A$1:$E$129,3,FALSE)</f>
        <v>CTTGTCGA</v>
      </c>
      <c r="M100" t="str">
        <f>VLOOKUP($J100,'Sheet1 (2)'!$1:$1048576,4,FALSE)</f>
        <v>TCGACAAG</v>
      </c>
      <c r="N100" t="str">
        <f>VLOOKUP($J100,'PACTO order'!$A$1:$E$129,4,FALSE)</f>
        <v>IDT8_i7_92</v>
      </c>
      <c r="O100" t="str">
        <f>VLOOKUP($J100,'PACTO order'!$A$1:$E$129,5,FALSE)</f>
        <v>GAACATCG</v>
      </c>
    </row>
    <row r="101" spans="1:15" x14ac:dyDescent="0.2">
      <c r="A101">
        <v>100</v>
      </c>
      <c r="B101" t="s">
        <v>714</v>
      </c>
      <c r="C101" s="1">
        <v>44386</v>
      </c>
      <c r="D101" s="55">
        <v>7.2</v>
      </c>
      <c r="E101" s="55">
        <v>36.700000000000003</v>
      </c>
      <c r="F101" s="55">
        <v>144</v>
      </c>
      <c r="G101" t="str">
        <f t="shared" si="3"/>
        <v>yes</v>
      </c>
      <c r="H101">
        <f t="shared" si="4"/>
        <v>5</v>
      </c>
      <c r="I101">
        <f t="shared" si="5"/>
        <v>18.350000000000001</v>
      </c>
      <c r="J101" s="21" t="s">
        <v>917</v>
      </c>
      <c r="K101" t="str">
        <f>VLOOKUP($J101,'PACTO order'!$A$1:$E$129,2,FALSE)</f>
        <v>IDT8_i5_93</v>
      </c>
      <c r="L101" t="str">
        <f>VLOOKUP($J101,'PACTO order'!$A$1:$E$129,3,FALSE)</f>
        <v>GAGACGAT</v>
      </c>
      <c r="M101" t="str">
        <f>VLOOKUP($J101,'Sheet1 (2)'!$1:$1048576,4,FALSE)</f>
        <v>ATCGTCTC</v>
      </c>
      <c r="N101" t="str">
        <f>VLOOKUP($J101,'PACTO order'!$A$1:$E$129,4,FALSE)</f>
        <v>IDT8_i7_93</v>
      </c>
      <c r="O101" t="str">
        <f>VLOOKUP($J101,'PACTO order'!$A$1:$E$129,5,FALSE)</f>
        <v>TAACCGGT</v>
      </c>
    </row>
    <row r="102" spans="1:15" x14ac:dyDescent="0.2">
      <c r="A102">
        <v>101</v>
      </c>
      <c r="B102" t="s">
        <v>715</v>
      </c>
      <c r="C102" s="1">
        <v>44386</v>
      </c>
      <c r="D102" s="55">
        <v>10.48</v>
      </c>
      <c r="E102" s="55">
        <v>52.199999999999996</v>
      </c>
      <c r="F102" s="55">
        <v>209.60000000000002</v>
      </c>
      <c r="G102" t="str">
        <f t="shared" si="3"/>
        <v>yes</v>
      </c>
      <c r="H102">
        <f t="shared" si="4"/>
        <v>5</v>
      </c>
      <c r="I102">
        <f t="shared" si="5"/>
        <v>26.099999999999998</v>
      </c>
      <c r="J102" s="21" t="s">
        <v>918</v>
      </c>
      <c r="K102" t="str">
        <f>VLOOKUP($J102,'PACTO order'!$A$1:$E$129,2,FALSE)</f>
        <v>IDT8_i5_94</v>
      </c>
      <c r="L102" t="str">
        <f>VLOOKUP($J102,'PACTO order'!$A$1:$E$129,3,FALSE)</f>
        <v>TGAGCTAG</v>
      </c>
      <c r="M102" t="str">
        <f>VLOOKUP($J102,'Sheet1 (2)'!$1:$1048576,4,FALSE)</f>
        <v>CTAGCTCA</v>
      </c>
      <c r="N102" t="str">
        <f>VLOOKUP($J102,'PACTO order'!$A$1:$E$129,4,FALSE)</f>
        <v>IDT8_i7_94</v>
      </c>
      <c r="O102" t="str">
        <f>VLOOKUP($J102,'PACTO order'!$A$1:$E$129,5,FALSE)</f>
        <v>AACCGTTC</v>
      </c>
    </row>
    <row r="103" spans="1:15" x14ac:dyDescent="0.2">
      <c r="A103">
        <v>102</v>
      </c>
      <c r="B103" t="s">
        <v>741</v>
      </c>
      <c r="C103" s="1">
        <v>44386</v>
      </c>
      <c r="D103" s="55">
        <v>9.7100000000000009</v>
      </c>
      <c r="E103" s="55">
        <v>50.7</v>
      </c>
      <c r="F103" s="55">
        <v>194.20000000000002</v>
      </c>
      <c r="G103" t="str">
        <f t="shared" si="3"/>
        <v>yes</v>
      </c>
      <c r="H103">
        <f t="shared" si="4"/>
        <v>5</v>
      </c>
      <c r="I103">
        <f t="shared" si="5"/>
        <v>25.35</v>
      </c>
      <c r="J103" s="21" t="s">
        <v>919</v>
      </c>
      <c r="K103" t="str">
        <f>VLOOKUP($J103,'PACTO order'!$A$1:$E$129,2,FALSE)</f>
        <v>IDT8_i5_95</v>
      </c>
      <c r="L103" t="str">
        <f>VLOOKUP($J103,'PACTO order'!$A$1:$E$129,3,FALSE)</f>
        <v>ACTCTCGA</v>
      </c>
      <c r="M103" t="str">
        <f>VLOOKUP($J103,'Sheet1 (2)'!$1:$1048576,4,FALSE)</f>
        <v>TCGAGAGT</v>
      </c>
      <c r="N103" t="str">
        <f>VLOOKUP($J103,'PACTO order'!$A$1:$E$129,4,FALSE)</f>
        <v>IDT8_i7_95</v>
      </c>
      <c r="O103" t="str">
        <f>VLOOKUP($J103,'PACTO order'!$A$1:$E$129,5,FALSE)</f>
        <v>TGGTACAG</v>
      </c>
    </row>
    <row r="104" spans="1:15" x14ac:dyDescent="0.2">
      <c r="A104">
        <v>103</v>
      </c>
      <c r="B104" t="s">
        <v>742</v>
      </c>
      <c r="C104" s="1">
        <v>44386</v>
      </c>
      <c r="D104" s="55">
        <v>10.219999999999999</v>
      </c>
      <c r="E104" s="55">
        <v>52.6</v>
      </c>
      <c r="F104" s="55">
        <v>204.39999999999998</v>
      </c>
      <c r="G104" t="str">
        <f t="shared" si="3"/>
        <v>yes</v>
      </c>
      <c r="H104">
        <f t="shared" si="4"/>
        <v>5</v>
      </c>
      <c r="I104">
        <f t="shared" si="5"/>
        <v>26.3</v>
      </c>
      <c r="J104" s="21" t="s">
        <v>920</v>
      </c>
      <c r="K104" t="str">
        <f>VLOOKUP($J104,'PACTO order'!$A$1:$E$129,2,FALSE)</f>
        <v>IDT8_i5_96</v>
      </c>
      <c r="L104" t="str">
        <f>VLOOKUP($J104,'PACTO order'!$A$1:$E$129,3,FALSE)</f>
        <v>CTGATCGT</v>
      </c>
      <c r="M104" t="str">
        <f>VLOOKUP($J104,'Sheet1 (2)'!$1:$1048576,4,FALSE)</f>
        <v>ACGATCAG</v>
      </c>
      <c r="N104" t="str">
        <f>VLOOKUP($J104,'PACTO order'!$A$1:$E$129,4,FALSE)</f>
        <v>IDT8_i7_96</v>
      </c>
      <c r="O104" t="str">
        <f>VLOOKUP($J104,'PACTO order'!$A$1:$E$129,5,FALSE)</f>
        <v>ATATGCGC</v>
      </c>
    </row>
    <row r="105" spans="1:15" x14ac:dyDescent="0.2">
      <c r="A105">
        <v>104</v>
      </c>
      <c r="B105" t="s">
        <v>743</v>
      </c>
      <c r="C105" s="1">
        <v>44386</v>
      </c>
      <c r="D105" s="55">
        <v>15.360000000000001</v>
      </c>
      <c r="E105" s="55">
        <v>80.900000000000006</v>
      </c>
      <c r="F105" s="55">
        <v>307.20000000000005</v>
      </c>
      <c r="G105" t="str">
        <f t="shared" si="3"/>
        <v>yes</v>
      </c>
      <c r="H105">
        <f t="shared" si="4"/>
        <v>5</v>
      </c>
      <c r="I105">
        <f t="shared" si="5"/>
        <v>40.450000000000003</v>
      </c>
      <c r="J105" s="21" t="s">
        <v>921</v>
      </c>
      <c r="K105" t="str">
        <f>VLOOKUP($J105,'PACTO order'!$A$1:$E$129,2,FALSE)</f>
        <v>IDT8_i5_97</v>
      </c>
      <c r="L105" t="str">
        <f>VLOOKUP($J105,'PACTO order'!$A$1:$E$129,3,FALSE)</f>
        <v>CGACCATT</v>
      </c>
      <c r="M105" t="str">
        <f>VLOOKUP($J105,'Sheet1 (2)'!$1:$1048576,4,FALSE)</f>
        <v>AATGGTCG</v>
      </c>
      <c r="N105" t="str">
        <f>VLOOKUP($J105,'PACTO order'!$A$1:$E$129,4,FALSE)</f>
        <v>IDT8_i7_97</v>
      </c>
      <c r="O105" t="str">
        <f>VLOOKUP($J105,'PACTO order'!$A$1:$E$129,5,FALSE)</f>
        <v>GCCTATCA</v>
      </c>
    </row>
    <row r="106" spans="1:15" x14ac:dyDescent="0.2">
      <c r="A106">
        <v>105</v>
      </c>
      <c r="B106" t="s">
        <v>754</v>
      </c>
      <c r="C106" s="1">
        <v>44386</v>
      </c>
      <c r="D106" s="55">
        <v>25.509999999999998</v>
      </c>
      <c r="E106" s="55">
        <v>129.69999999999999</v>
      </c>
      <c r="F106" s="55">
        <v>510.19999999999993</v>
      </c>
      <c r="G106" t="str">
        <f t="shared" si="3"/>
        <v>yes</v>
      </c>
      <c r="H106">
        <f t="shared" si="4"/>
        <v>5</v>
      </c>
      <c r="I106">
        <f t="shared" si="5"/>
        <v>64.849999999999994</v>
      </c>
      <c r="J106" s="21" t="s">
        <v>922</v>
      </c>
      <c r="K106" t="str">
        <f>VLOOKUP($J106,'PACTO order'!$A$1:$E$129,2,FALSE)</f>
        <v>IDT8_i5_98</v>
      </c>
      <c r="L106" t="str">
        <f>VLOOKUP($J106,'PACTO order'!$A$1:$E$129,3,FALSE)</f>
        <v>GATAGCGA</v>
      </c>
      <c r="M106" t="str">
        <f>VLOOKUP($J106,'Sheet1 (2)'!$1:$1048576,4,FALSE)</f>
        <v>TCGCTATC</v>
      </c>
      <c r="N106" t="str">
        <f>VLOOKUP($J106,'PACTO order'!$A$1:$E$129,4,FALSE)</f>
        <v>IDT8_i7_98</v>
      </c>
      <c r="O106" t="str">
        <f>VLOOKUP($J106,'PACTO order'!$A$1:$E$129,5,FALSE)</f>
        <v>CTTGGATG</v>
      </c>
    </row>
    <row r="107" spans="1:15" x14ac:dyDescent="0.2">
      <c r="A107">
        <v>106</v>
      </c>
      <c r="B107" t="s">
        <v>755</v>
      </c>
      <c r="C107" s="1">
        <v>44386</v>
      </c>
      <c r="D107" s="55">
        <v>5.24</v>
      </c>
      <c r="E107" s="55">
        <v>26</v>
      </c>
      <c r="F107" s="55">
        <v>104.80000000000001</v>
      </c>
      <c r="G107" t="str">
        <f t="shared" si="3"/>
        <v>yes</v>
      </c>
      <c r="H107">
        <f t="shared" si="4"/>
        <v>5</v>
      </c>
      <c r="I107">
        <f t="shared" si="5"/>
        <v>13</v>
      </c>
      <c r="J107" s="21" t="s">
        <v>923</v>
      </c>
      <c r="K107" t="str">
        <f>VLOOKUP($J107,'PACTO order'!$A$1:$E$129,2,FALSE)</f>
        <v>IDT8_i5_99</v>
      </c>
      <c r="L107" t="str">
        <f>VLOOKUP($J107,'PACTO order'!$A$1:$E$129,3,FALSE)</f>
        <v>AATGGACG</v>
      </c>
      <c r="M107" t="str">
        <f>VLOOKUP($J107,'Sheet1 (2)'!$1:$1048576,4,FALSE)</f>
        <v>CGTCCATT</v>
      </c>
      <c r="N107" t="str">
        <f>VLOOKUP($J107,'PACTO order'!$A$1:$E$129,4,FALSE)</f>
        <v>IDT8_i7_99</v>
      </c>
      <c r="O107" t="str">
        <f>VLOOKUP($J107,'PACTO order'!$A$1:$E$129,5,FALSE)</f>
        <v>AGTCTCAC</v>
      </c>
    </row>
    <row r="108" spans="1:15" x14ac:dyDescent="0.2">
      <c r="A108">
        <v>107</v>
      </c>
      <c r="B108" t="s">
        <v>756</v>
      </c>
      <c r="C108" s="1">
        <v>44386</v>
      </c>
      <c r="D108" s="55">
        <v>13.09</v>
      </c>
      <c r="E108" s="55">
        <v>67.800000000000011</v>
      </c>
      <c r="F108" s="55">
        <v>261.8</v>
      </c>
      <c r="G108" t="str">
        <f t="shared" si="3"/>
        <v>yes</v>
      </c>
      <c r="H108">
        <f t="shared" si="4"/>
        <v>5</v>
      </c>
      <c r="I108">
        <f t="shared" si="5"/>
        <v>33.900000000000006</v>
      </c>
      <c r="J108" s="21" t="s">
        <v>924</v>
      </c>
      <c r="K108" t="str">
        <f>VLOOKUP($J108,'PACTO order'!$A$1:$E$129,2,FALSE)</f>
        <v>IDT8_i5_100</v>
      </c>
      <c r="L108" t="str">
        <f>VLOOKUP($J108,'PACTO order'!$A$1:$E$129,3,FALSE)</f>
        <v>CGCTAGTA</v>
      </c>
      <c r="M108" t="str">
        <f>VLOOKUP($J108,'Sheet1 (2)'!$1:$1048576,4,FALSE)</f>
        <v>TACTAGCG</v>
      </c>
      <c r="N108" t="str">
        <f>VLOOKUP($J108,'PACTO order'!$A$1:$E$129,4,FALSE)</f>
        <v>IDT8_i7_100</v>
      </c>
      <c r="O108" t="str">
        <f>VLOOKUP($J108,'PACTO order'!$A$1:$E$129,5,FALSE)</f>
        <v>CTCATCAG</v>
      </c>
    </row>
    <row r="109" spans="1:15" x14ac:dyDescent="0.2">
      <c r="A109">
        <v>108</v>
      </c>
      <c r="B109" t="s">
        <v>757</v>
      </c>
      <c r="C109" s="1">
        <v>44386</v>
      </c>
      <c r="D109" s="55">
        <v>10.62</v>
      </c>
      <c r="E109" s="55">
        <v>54.2</v>
      </c>
      <c r="F109" s="55">
        <v>212.39999999999998</v>
      </c>
      <c r="G109" t="str">
        <f t="shared" si="3"/>
        <v>yes</v>
      </c>
      <c r="H109">
        <f t="shared" si="4"/>
        <v>5</v>
      </c>
      <c r="I109">
        <f t="shared" si="5"/>
        <v>27.1</v>
      </c>
      <c r="J109" s="21" t="s">
        <v>925</v>
      </c>
      <c r="K109" t="str">
        <f>VLOOKUP($J109,'PACTO order'!$A$1:$E$129,2,FALSE)</f>
        <v>IDT8_i5_101</v>
      </c>
      <c r="L109" t="str">
        <f>VLOOKUP($J109,'PACTO order'!$A$1:$E$129,3,FALSE)</f>
        <v>TCTCTAGG</v>
      </c>
      <c r="M109" t="str">
        <f>VLOOKUP($J109,'Sheet1 (2)'!$1:$1048576,4,FALSE)</f>
        <v>CCTAGAGA</v>
      </c>
      <c r="N109" t="str">
        <f>VLOOKUP($J109,'PACTO order'!$A$1:$E$129,4,FALSE)</f>
        <v>IDT8_i7_101</v>
      </c>
      <c r="O109" t="str">
        <f>VLOOKUP($J109,'PACTO order'!$A$1:$E$129,5,FALSE)</f>
        <v>TGTACCGT</v>
      </c>
    </row>
    <row r="110" spans="1:15" x14ac:dyDescent="0.2">
      <c r="A110">
        <v>109</v>
      </c>
      <c r="B110" t="s">
        <v>758</v>
      </c>
      <c r="C110" s="1">
        <v>44386</v>
      </c>
      <c r="D110" s="55">
        <v>10.3</v>
      </c>
      <c r="E110" s="55">
        <v>49.8</v>
      </c>
      <c r="F110" s="55">
        <v>206</v>
      </c>
      <c r="G110" t="str">
        <f t="shared" si="3"/>
        <v>yes</v>
      </c>
      <c r="H110">
        <f t="shared" si="4"/>
        <v>5</v>
      </c>
      <c r="I110">
        <f t="shared" si="5"/>
        <v>24.9</v>
      </c>
      <c r="J110" s="21" t="s">
        <v>548</v>
      </c>
      <c r="K110" t="str">
        <f>VLOOKUP($J110,'PACTO order'!$A$1:$E$129,2,FALSE)</f>
        <v>IDT8_i5_102</v>
      </c>
      <c r="L110" t="str">
        <f>VLOOKUP($J110,'PACTO order'!$A$1:$E$129,3,FALSE)</f>
        <v>ACATTGCG</v>
      </c>
      <c r="M110" t="str">
        <f>VLOOKUP($J110,'Sheet1 (2)'!$1:$1048576,4,FALSE)</f>
        <v>CGCAATGT</v>
      </c>
      <c r="N110" t="str">
        <f>VLOOKUP($J110,'PACTO order'!$A$1:$E$129,4,FALSE)</f>
        <v>IDT8_i7_102</v>
      </c>
      <c r="O110" t="str">
        <f>VLOOKUP($J110,'PACTO order'!$A$1:$E$129,5,FALSE)</f>
        <v>AAGTCGAG</v>
      </c>
    </row>
    <row r="111" spans="1:15" x14ac:dyDescent="0.2">
      <c r="A111">
        <v>110</v>
      </c>
      <c r="B111" t="s">
        <v>759</v>
      </c>
      <c r="C111" s="1">
        <v>44386</v>
      </c>
      <c r="D111" s="55">
        <v>2.9200000000000004</v>
      </c>
      <c r="E111" s="55">
        <v>13.9</v>
      </c>
      <c r="F111" s="55">
        <v>58.400000000000006</v>
      </c>
      <c r="G111" t="str">
        <f t="shared" si="3"/>
        <v>yes</v>
      </c>
      <c r="H111">
        <f t="shared" si="4"/>
        <v>5</v>
      </c>
      <c r="I111">
        <f t="shared" si="5"/>
        <v>6.95</v>
      </c>
      <c r="J111" s="21" t="s">
        <v>533</v>
      </c>
      <c r="K111" t="str">
        <f>VLOOKUP($J111,'PACTO order'!$A$1:$E$129,2,FALSE)</f>
        <v>IDT8_i5_1</v>
      </c>
      <c r="L111" t="str">
        <f>VLOOKUP($J111,'PACTO order'!$A$1:$E$129,3,FALSE)</f>
        <v>ATATGCGC</v>
      </c>
      <c r="M111" t="str">
        <f>VLOOKUP($J111,'Sheet1 (2)'!$1:$1048576,4,FALSE)</f>
        <v>GCGCATAT</v>
      </c>
      <c r="N111" t="str">
        <f>VLOOKUP($J111,'PACTO order'!$A$1:$E$129,4,FALSE)</f>
        <v>IDT8_i7_1</v>
      </c>
      <c r="O111" t="str">
        <f>VLOOKUP($J111,'PACTO order'!$A$1:$E$129,5,FALSE)</f>
        <v>CTGATCGT</v>
      </c>
    </row>
    <row r="112" spans="1:15" x14ac:dyDescent="0.2">
      <c r="A112">
        <v>111</v>
      </c>
      <c r="B112" t="s">
        <v>760</v>
      </c>
      <c r="C112" s="1">
        <v>44386</v>
      </c>
      <c r="D112" s="55">
        <v>5.88</v>
      </c>
      <c r="E112" s="55">
        <v>28.599999999999998</v>
      </c>
      <c r="F112" s="55">
        <v>117.6</v>
      </c>
      <c r="G112" t="str">
        <f t="shared" si="3"/>
        <v>yes</v>
      </c>
      <c r="H112">
        <f t="shared" si="4"/>
        <v>5</v>
      </c>
      <c r="I112">
        <f t="shared" si="5"/>
        <v>14.299999999999999</v>
      </c>
      <c r="J112" s="21" t="s">
        <v>534</v>
      </c>
      <c r="K112" t="str">
        <f>VLOOKUP($J112,'PACTO order'!$A$1:$E$129,2,FALSE)</f>
        <v>IDT8_i5_2</v>
      </c>
      <c r="L112" t="str">
        <f>VLOOKUP($J112,'PACTO order'!$A$1:$E$129,3,FALSE)</f>
        <v>TGGTACAG</v>
      </c>
      <c r="M112" t="str">
        <f>VLOOKUP($J112,'Sheet1 (2)'!$1:$1048576,4,FALSE)</f>
        <v>CTGTACCA</v>
      </c>
      <c r="N112" t="str">
        <f>VLOOKUP($J112,'PACTO order'!$A$1:$E$129,4,FALSE)</f>
        <v>IDT8_i7_2</v>
      </c>
      <c r="O112" t="str">
        <f>VLOOKUP($J112,'PACTO order'!$A$1:$E$129,5,FALSE)</f>
        <v>ACTCTCGA</v>
      </c>
    </row>
    <row r="113" spans="1:15" x14ac:dyDescent="0.2">
      <c r="A113">
        <v>112</v>
      </c>
      <c r="B113" t="s">
        <v>557</v>
      </c>
      <c r="C113" s="1">
        <v>44386</v>
      </c>
      <c r="D113" s="55">
        <v>2.73</v>
      </c>
      <c r="E113" s="55">
        <v>13.6</v>
      </c>
      <c r="F113" s="55">
        <v>54.6</v>
      </c>
      <c r="G113" t="str">
        <f t="shared" si="3"/>
        <v>yes</v>
      </c>
      <c r="H113">
        <f t="shared" si="4"/>
        <v>5</v>
      </c>
      <c r="I113">
        <f t="shared" si="5"/>
        <v>6.8</v>
      </c>
      <c r="J113" s="21" t="s">
        <v>817</v>
      </c>
      <c r="K113" t="str">
        <f>VLOOKUP($J113,'PACTO order'!$A$1:$E$129,2,FALSE)</f>
        <v>IDT8_i5_4</v>
      </c>
      <c r="L113" t="str">
        <f>VLOOKUP($J113,'PACTO order'!$A$1:$E$129,3,FALSE)</f>
        <v>TAACCGGT</v>
      </c>
      <c r="M113" t="str">
        <f>VLOOKUP($J113,'Sheet1 (2)'!$1:$1048576,4,FALSE)</f>
        <v>ACCGGTTA</v>
      </c>
      <c r="N113" t="str">
        <f>VLOOKUP($J113,'PACTO order'!$A$1:$E$129,4,FALSE)</f>
        <v>IDT8_i7_4</v>
      </c>
      <c r="O113" t="str">
        <f>VLOOKUP($J113,'PACTO order'!$A$1:$E$129,5,FALSE)</f>
        <v>GAGACGAT</v>
      </c>
    </row>
    <row r="114" spans="1:15" x14ac:dyDescent="0.2">
      <c r="A114">
        <v>113</v>
      </c>
      <c r="B114" t="s">
        <v>734</v>
      </c>
      <c r="C114" s="1">
        <v>44390</v>
      </c>
      <c r="D114" s="55">
        <v>7.0600000000000005</v>
      </c>
      <c r="E114" s="55">
        <v>34.799999999999997</v>
      </c>
      <c r="F114" s="55">
        <v>141.20000000000002</v>
      </c>
      <c r="G114" t="str">
        <f t="shared" si="3"/>
        <v>yes</v>
      </c>
      <c r="H114">
        <f t="shared" si="4"/>
        <v>5</v>
      </c>
      <c r="I114">
        <f t="shared" si="5"/>
        <v>17.399999999999999</v>
      </c>
      <c r="J114" s="21" t="s">
        <v>818</v>
      </c>
      <c r="K114" t="str">
        <f>VLOOKUP($J114,'PACTO order'!$A$1:$E$129,2,FALSE)</f>
        <v>IDT8_i5_8</v>
      </c>
      <c r="L114" t="str">
        <f>VLOOKUP($J114,'PACTO order'!$A$1:$E$129,3,FALSE)</f>
        <v>GTTCTCGT</v>
      </c>
      <c r="M114" t="str">
        <f>VLOOKUP($J114,'Sheet1 (2)'!$1:$1048576,4,FALSE)</f>
        <v>ACGAGAAC</v>
      </c>
      <c r="N114" t="str">
        <f>VLOOKUP($J114,'PACTO order'!$A$1:$E$129,4,FALSE)</f>
        <v>IDT8_i7_8</v>
      </c>
      <c r="O114" t="str">
        <f>VLOOKUP($J114,'PACTO order'!$A$1:$E$129,5,FALSE)</f>
        <v>ACGGAACA</v>
      </c>
    </row>
    <row r="115" spans="1:15" x14ac:dyDescent="0.2">
      <c r="A115">
        <v>114</v>
      </c>
      <c r="B115" t="s">
        <v>735</v>
      </c>
      <c r="C115" s="1">
        <v>44390</v>
      </c>
      <c r="D115" s="55">
        <v>5.21</v>
      </c>
      <c r="E115" s="55">
        <v>25.1</v>
      </c>
      <c r="F115" s="55">
        <v>104.2</v>
      </c>
      <c r="G115" t="str">
        <f t="shared" si="3"/>
        <v>yes</v>
      </c>
      <c r="H115">
        <f t="shared" si="4"/>
        <v>5</v>
      </c>
      <c r="I115">
        <f t="shared" si="5"/>
        <v>12.55</v>
      </c>
      <c r="J115" s="21" t="s">
        <v>819</v>
      </c>
      <c r="K115" t="str">
        <f>VLOOKUP($J115,'PACTO order'!$A$1:$E$129,2,FALSE)</f>
        <v>IDT8_i5_9</v>
      </c>
      <c r="L115" t="str">
        <f>VLOOKUP($J115,'PACTO order'!$A$1:$E$129,3,FALSE)</f>
        <v>AGAACGAG</v>
      </c>
      <c r="M115" t="str">
        <f>VLOOKUP($J115,'Sheet1 (2)'!$1:$1048576,4,FALSE)</f>
        <v>CTCGTTCT</v>
      </c>
      <c r="N115" t="str">
        <f>VLOOKUP($J115,'PACTO order'!$A$1:$E$129,4,FALSE)</f>
        <v>IDT8_i7_9</v>
      </c>
      <c r="O115" t="str">
        <f>VLOOKUP($J115,'PACTO order'!$A$1:$E$129,5,FALSE)</f>
        <v>CGGCTAAT</v>
      </c>
    </row>
    <row r="116" spans="1:15" x14ac:dyDescent="0.2">
      <c r="A116">
        <v>115</v>
      </c>
      <c r="B116" t="s">
        <v>736</v>
      </c>
      <c r="C116" s="1">
        <v>44390</v>
      </c>
      <c r="D116" s="55">
        <v>2.77</v>
      </c>
      <c r="E116" s="55">
        <v>13.100000000000001</v>
      </c>
      <c r="F116" s="55">
        <v>55.4</v>
      </c>
      <c r="G116" t="str">
        <f t="shared" si="3"/>
        <v>yes</v>
      </c>
      <c r="H116">
        <f t="shared" si="4"/>
        <v>5</v>
      </c>
      <c r="I116">
        <f t="shared" si="5"/>
        <v>6.5500000000000007</v>
      </c>
      <c r="J116" s="21" t="s">
        <v>820</v>
      </c>
      <c r="K116" t="str">
        <f>VLOOKUP($J116,'PACTO order'!$A$1:$E$129,2,FALSE)</f>
        <v>IDT8_i5_11</v>
      </c>
      <c r="L116" t="str">
        <f>VLOOKUP($J116,'PACTO order'!$A$1:$E$129,3,FALSE)</f>
        <v>CTTCGACT</v>
      </c>
      <c r="M116" t="str">
        <f>VLOOKUP($J116,'Sheet1 (2)'!$1:$1048576,4,FALSE)</f>
        <v>AGTCGAAG</v>
      </c>
      <c r="N116" t="str">
        <f>VLOOKUP($J116,'PACTO order'!$A$1:$E$129,4,FALSE)</f>
        <v>IDT8_i7_11</v>
      </c>
      <c r="O116" t="str">
        <f>VLOOKUP($J116,'PACTO order'!$A$1:$E$129,5,FALSE)</f>
        <v>GCAAGATC</v>
      </c>
    </row>
    <row r="117" spans="1:15" x14ac:dyDescent="0.2">
      <c r="A117">
        <v>116</v>
      </c>
      <c r="B117" t="s">
        <v>737</v>
      </c>
      <c r="C117" s="1">
        <v>44390</v>
      </c>
      <c r="D117" s="55">
        <v>5.84</v>
      </c>
      <c r="E117" s="55">
        <v>28.6</v>
      </c>
      <c r="F117" s="55">
        <v>116.8</v>
      </c>
      <c r="G117" t="str">
        <f t="shared" si="3"/>
        <v>yes</v>
      </c>
      <c r="H117">
        <f t="shared" si="4"/>
        <v>5</v>
      </c>
      <c r="I117">
        <f t="shared" si="5"/>
        <v>14.3</v>
      </c>
      <c r="J117" s="21" t="s">
        <v>821</v>
      </c>
      <c r="K117" t="str">
        <f>VLOOKUP($J117,'PACTO order'!$A$1:$E$129,2,FALSE)</f>
        <v>IDT8_i5_34</v>
      </c>
      <c r="L117" t="str">
        <f>VLOOKUP($J117,'PACTO order'!$A$1:$E$129,3,FALSE)</f>
        <v>GATGTGTG</v>
      </c>
      <c r="M117" t="str">
        <f>VLOOKUP($J117,'Sheet1 (2)'!$1:$1048576,4,FALSE)</f>
        <v>CACACATC</v>
      </c>
      <c r="N117" t="str">
        <f>VLOOKUP($J117,'PACTO order'!$A$1:$E$129,4,FALSE)</f>
        <v>IDT8_i7_34</v>
      </c>
      <c r="O117" t="str">
        <f>VLOOKUP($J117,'PACTO order'!$A$1:$E$129,5,FALSE)</f>
        <v>CATGGCTA</v>
      </c>
    </row>
    <row r="118" spans="1:15" x14ac:dyDescent="0.2">
      <c r="A118">
        <v>117</v>
      </c>
      <c r="B118" t="s">
        <v>738</v>
      </c>
      <c r="C118" s="1">
        <v>44390</v>
      </c>
      <c r="D118" s="55">
        <v>14.680000000000001</v>
      </c>
      <c r="E118" s="55">
        <v>70.5</v>
      </c>
      <c r="F118" s="55">
        <v>293.60000000000002</v>
      </c>
      <c r="G118" t="str">
        <f t="shared" si="3"/>
        <v>yes</v>
      </c>
      <c r="H118">
        <f t="shared" si="4"/>
        <v>5</v>
      </c>
      <c r="I118">
        <f t="shared" si="5"/>
        <v>35.25</v>
      </c>
      <c r="J118" s="21" t="s">
        <v>822</v>
      </c>
      <c r="K118" t="str">
        <f>VLOOKUP($J118,'PACTO order'!$A$1:$E$129,2,FALSE)</f>
        <v>IDT8_i5_35</v>
      </c>
      <c r="L118" t="str">
        <f>VLOOKUP($J118,'PACTO order'!$A$1:$E$129,3,FALSE)</f>
        <v>CGCAATCT</v>
      </c>
      <c r="M118" t="str">
        <f>VLOOKUP($J118,'Sheet1 (2)'!$1:$1048576,4,FALSE)</f>
        <v>AGATTGCG</v>
      </c>
      <c r="N118" t="str">
        <f>VLOOKUP($J118,'PACTO order'!$A$1:$E$129,4,FALSE)</f>
        <v>IDT8_i7_35</v>
      </c>
      <c r="O118" t="str">
        <f>VLOOKUP($J118,'PACTO order'!$A$1:$E$129,5,FALSE)</f>
        <v>ATGCCTGT</v>
      </c>
    </row>
    <row r="119" spans="1:15" x14ac:dyDescent="0.2">
      <c r="A119">
        <v>118</v>
      </c>
      <c r="B119" t="s">
        <v>739</v>
      </c>
      <c r="C119" s="1">
        <v>44390</v>
      </c>
      <c r="D119" s="55">
        <v>2.86</v>
      </c>
      <c r="E119" s="55">
        <v>14</v>
      </c>
      <c r="F119" s="55">
        <v>57.199999999999996</v>
      </c>
      <c r="G119" t="str">
        <f t="shared" si="3"/>
        <v>yes</v>
      </c>
      <c r="H119">
        <f t="shared" si="4"/>
        <v>5</v>
      </c>
      <c r="I119">
        <f t="shared" si="5"/>
        <v>7</v>
      </c>
      <c r="J119" s="21" t="s">
        <v>823</v>
      </c>
      <c r="K119" t="str">
        <f>VLOOKUP($J119,'PACTO order'!$A$1:$E$129,2,FALSE)</f>
        <v>IDT8_i5_36</v>
      </c>
      <c r="L119" t="str">
        <f>VLOOKUP($J119,'PACTO order'!$A$1:$E$129,3,FALSE)</f>
        <v>TGGTAGCT</v>
      </c>
      <c r="M119" t="str">
        <f>VLOOKUP($J119,'Sheet1 (2)'!$1:$1048576,4,FALSE)</f>
        <v>AGCTACCA</v>
      </c>
      <c r="N119" t="str">
        <f>VLOOKUP($J119,'PACTO order'!$A$1:$E$129,4,FALSE)</f>
        <v>IDT8_i7_36</v>
      </c>
      <c r="O119" t="str">
        <f>VLOOKUP($J119,'PACTO order'!$A$1:$E$129,5,FALSE)</f>
        <v>CAACACCT</v>
      </c>
    </row>
    <row r="120" spans="1:15" x14ac:dyDescent="0.2">
      <c r="A120">
        <v>119</v>
      </c>
      <c r="B120" t="s">
        <v>740</v>
      </c>
      <c r="C120" s="1">
        <v>44390</v>
      </c>
      <c r="D120" s="55">
        <v>16.36</v>
      </c>
      <c r="E120" s="55">
        <v>80.099999999999994</v>
      </c>
      <c r="F120" s="55">
        <v>327.2</v>
      </c>
      <c r="G120" t="str">
        <f t="shared" si="3"/>
        <v>yes</v>
      </c>
      <c r="H120">
        <f t="shared" si="4"/>
        <v>5</v>
      </c>
      <c r="I120">
        <f t="shared" si="5"/>
        <v>40.049999999999997</v>
      </c>
      <c r="J120" s="21" t="s">
        <v>824</v>
      </c>
      <c r="K120" t="str">
        <f>VLOOKUP($J120,'PACTO order'!$A$1:$E$129,2,FALSE)</f>
        <v>IDT8_i5_44</v>
      </c>
      <c r="L120" t="str">
        <f>VLOOKUP($J120,'PACTO order'!$A$1:$E$129,3,FALSE)</f>
        <v>TGGCATGT</v>
      </c>
      <c r="M120" t="str">
        <f>VLOOKUP($J120,'Sheet1 (2)'!$1:$1048576,4,FALSE)</f>
        <v>ACATGCCA</v>
      </c>
      <c r="N120" t="str">
        <f>VLOOKUP($J120,'PACTO order'!$A$1:$E$129,4,FALSE)</f>
        <v>IDT8_i7_44</v>
      </c>
      <c r="O120" t="str">
        <f>VLOOKUP($J120,'PACTO order'!$A$1:$E$129,5,FALSE)</f>
        <v>TGAAGACG</v>
      </c>
    </row>
    <row r="121" spans="1:15" x14ac:dyDescent="0.2">
      <c r="A121">
        <v>120</v>
      </c>
      <c r="B121" t="s">
        <v>744</v>
      </c>
      <c r="C121" s="1">
        <v>44390</v>
      </c>
      <c r="D121" s="55">
        <v>6.99</v>
      </c>
      <c r="E121" s="55">
        <v>34.1</v>
      </c>
      <c r="F121" s="55">
        <v>139.80000000000001</v>
      </c>
      <c r="G121" t="str">
        <f t="shared" si="3"/>
        <v>yes</v>
      </c>
      <c r="H121">
        <f t="shared" si="4"/>
        <v>5</v>
      </c>
      <c r="I121">
        <f t="shared" si="5"/>
        <v>17.05</v>
      </c>
      <c r="J121" s="21" t="s">
        <v>535</v>
      </c>
      <c r="K121" t="str">
        <f>VLOOKUP($J121,'PACTO order'!$A$1:$E$129,2,FALSE)</f>
        <v>IDT8_i5_46</v>
      </c>
      <c r="L121" t="str">
        <f>VLOOKUP($J121,'PACTO order'!$A$1:$E$129,3,FALSE)</f>
        <v>TTGCGAAG</v>
      </c>
      <c r="M121" t="str">
        <f>VLOOKUP($J121,'Sheet1 (2)'!$1:$1048576,4,FALSE)</f>
        <v>CTTCGCAA</v>
      </c>
      <c r="N121" t="str">
        <f>VLOOKUP($J121,'PACTO order'!$A$1:$E$129,4,FALSE)</f>
        <v>IDT8_i7_46</v>
      </c>
      <c r="O121" t="str">
        <f>VLOOKUP($J121,'PACTO order'!$A$1:$E$129,5,FALSE)</f>
        <v>AGCGTGTT</v>
      </c>
    </row>
    <row r="122" spans="1:15" x14ac:dyDescent="0.2">
      <c r="A122">
        <v>121</v>
      </c>
      <c r="B122" t="s">
        <v>745</v>
      </c>
      <c r="C122" s="1">
        <v>44390</v>
      </c>
      <c r="D122" s="55">
        <v>9.2200000000000006</v>
      </c>
      <c r="E122" s="55">
        <v>45.8</v>
      </c>
      <c r="F122" s="55">
        <v>184.4</v>
      </c>
      <c r="G122" t="str">
        <f t="shared" si="3"/>
        <v>yes</v>
      </c>
      <c r="H122">
        <f t="shared" si="4"/>
        <v>5</v>
      </c>
      <c r="I122">
        <f t="shared" si="5"/>
        <v>22.9</v>
      </c>
      <c r="J122" s="21" t="s">
        <v>536</v>
      </c>
      <c r="K122" t="str">
        <f>VLOOKUP($J122,'PACTO order'!$A$1:$E$129,2,FALSE)</f>
        <v>IDT8_i5_48</v>
      </c>
      <c r="L122" t="str">
        <f>VLOOKUP($J122,'PACTO order'!$A$1:$E$129,3,FALSE)</f>
        <v>GAGCAGTA</v>
      </c>
      <c r="M122" t="str">
        <f>VLOOKUP($J122,'Sheet1 (2)'!$1:$1048576,4,FALSE)</f>
        <v>TACTGCTC</v>
      </c>
      <c r="N122" t="str">
        <f>VLOOKUP($J122,'PACTO order'!$A$1:$E$129,4,FALSE)</f>
        <v>IDT8_i7_48</v>
      </c>
      <c r="O122" t="str">
        <f>VLOOKUP($J122,'PACTO order'!$A$1:$E$129,5,FALSE)</f>
        <v>ACAGCTCA</v>
      </c>
    </row>
    <row r="123" spans="1:15" x14ac:dyDescent="0.2">
      <c r="A123">
        <v>122</v>
      </c>
      <c r="B123" t="s">
        <v>746</v>
      </c>
      <c r="C123" s="1">
        <v>44390</v>
      </c>
      <c r="D123" s="55">
        <v>10.5</v>
      </c>
      <c r="E123" s="55">
        <v>51</v>
      </c>
      <c r="F123" s="55">
        <v>210</v>
      </c>
      <c r="G123" t="str">
        <f t="shared" si="3"/>
        <v>yes</v>
      </c>
      <c r="H123">
        <f t="shared" si="4"/>
        <v>5</v>
      </c>
      <c r="I123">
        <f t="shared" si="5"/>
        <v>25.5</v>
      </c>
      <c r="J123" s="21" t="s">
        <v>537</v>
      </c>
      <c r="K123" t="str">
        <f>VLOOKUP($J123,'PACTO order'!$A$1:$E$129,2,FALSE)</f>
        <v>IDT8_i5_49</v>
      </c>
      <c r="L123" t="str">
        <f>VLOOKUP($J123,'PACTO order'!$A$1:$E$129,3,FALSE)</f>
        <v>ACAGCTCA</v>
      </c>
      <c r="M123" t="str">
        <f>VLOOKUP($J123,'Sheet1 (2)'!$1:$1048576,4,FALSE)</f>
        <v>TGAGCTGT</v>
      </c>
      <c r="N123" t="str">
        <f>VLOOKUP($J123,'PACTO order'!$A$1:$E$129,4,FALSE)</f>
        <v>IDT8_i7_49</v>
      </c>
      <c r="O123" t="str">
        <f>VLOOKUP($J123,'PACTO order'!$A$1:$E$129,5,FALSE)</f>
        <v>GAGCAGTA</v>
      </c>
    </row>
    <row r="124" spans="1:15" x14ac:dyDescent="0.2">
      <c r="A124">
        <v>123</v>
      </c>
      <c r="B124" t="s">
        <v>747</v>
      </c>
      <c r="C124" s="1">
        <v>44390</v>
      </c>
      <c r="D124" s="55">
        <v>10.42</v>
      </c>
      <c r="E124" s="55">
        <v>51.8</v>
      </c>
      <c r="F124" s="55">
        <v>208.4</v>
      </c>
      <c r="G124" t="str">
        <f t="shared" si="3"/>
        <v>yes</v>
      </c>
      <c r="H124">
        <f t="shared" si="4"/>
        <v>5</v>
      </c>
      <c r="I124">
        <f t="shared" si="5"/>
        <v>25.9</v>
      </c>
      <c r="J124" s="21" t="s">
        <v>538</v>
      </c>
      <c r="K124" t="str">
        <f>VLOOKUP($J124,'PACTO order'!$A$1:$E$129,2,FALSE)</f>
        <v>IDT8_i5_50</v>
      </c>
      <c r="L124" t="str">
        <f>VLOOKUP($J124,'PACTO order'!$A$1:$E$129,3,FALSE)</f>
        <v>GATCGAGT</v>
      </c>
      <c r="M124" t="str">
        <f>VLOOKUP($J124,'Sheet1 (2)'!$1:$1048576,4,FALSE)</f>
        <v>ACTCGATC</v>
      </c>
      <c r="N124" t="str">
        <f>VLOOKUP($J124,'PACTO order'!$A$1:$E$129,4,FALSE)</f>
        <v>IDT8_i7_50</v>
      </c>
      <c r="O124" t="str">
        <f>VLOOKUP($J124,'PACTO order'!$A$1:$E$129,5,FALSE)</f>
        <v>AGTTCGTC</v>
      </c>
    </row>
    <row r="125" spans="1:15" x14ac:dyDescent="0.2">
      <c r="A125">
        <v>124</v>
      </c>
      <c r="B125" t="s">
        <v>748</v>
      </c>
      <c r="C125" s="1">
        <v>44390</v>
      </c>
      <c r="D125" s="55">
        <v>3.81</v>
      </c>
      <c r="E125" s="55">
        <v>18.899999999999999</v>
      </c>
      <c r="F125" s="55">
        <v>76.2</v>
      </c>
      <c r="G125" t="str">
        <f t="shared" si="3"/>
        <v>yes</v>
      </c>
      <c r="H125">
        <f t="shared" si="4"/>
        <v>5</v>
      </c>
      <c r="I125">
        <f t="shared" si="5"/>
        <v>9.4499999999999993</v>
      </c>
      <c r="J125" s="21" t="s">
        <v>539</v>
      </c>
      <c r="K125" t="str">
        <f>VLOOKUP($J125,'PACTO order'!$A$1:$E$129,2,FALSE)</f>
        <v>IDT8_i5_60</v>
      </c>
      <c r="L125" t="str">
        <f>VLOOKUP($J125,'PACTO order'!$A$1:$E$129,3,FALSE)</f>
        <v>TGTGACTG</v>
      </c>
      <c r="M125" t="str">
        <f>VLOOKUP($J125,'Sheet1 (2)'!$1:$1048576,4,FALSE)</f>
        <v>CAGTCACA</v>
      </c>
      <c r="N125" t="str">
        <f>VLOOKUP($J125,'PACTO order'!$A$1:$E$129,4,FALSE)</f>
        <v>IDT8_i7_60</v>
      </c>
      <c r="O125" t="str">
        <f>VLOOKUP($J125,'PACTO order'!$A$1:$E$129,5,FALSE)</f>
        <v>GATAGGCT</v>
      </c>
    </row>
    <row r="126" spans="1:15" x14ac:dyDescent="0.2">
      <c r="A126">
        <v>125</v>
      </c>
      <c r="B126" t="s">
        <v>769</v>
      </c>
      <c r="C126" s="1">
        <v>44390</v>
      </c>
      <c r="D126" s="55">
        <v>9.9499999999999993</v>
      </c>
      <c r="E126" s="55">
        <v>49.4</v>
      </c>
      <c r="F126" s="55">
        <v>199</v>
      </c>
      <c r="G126" t="str">
        <f t="shared" si="3"/>
        <v>yes</v>
      </c>
      <c r="H126">
        <f t="shared" si="4"/>
        <v>5</v>
      </c>
      <c r="I126">
        <f t="shared" si="5"/>
        <v>24.7</v>
      </c>
      <c r="J126" s="21" t="s">
        <v>540</v>
      </c>
      <c r="K126" t="str">
        <f>VLOOKUP($J126,'PACTO order'!$A$1:$E$129,2,FALSE)</f>
        <v>IDT8_i5_63</v>
      </c>
      <c r="L126" t="str">
        <f>VLOOKUP($J126,'PACTO order'!$A$1:$E$129,3,FALSE)</f>
        <v>CATGGCTA</v>
      </c>
      <c r="M126" t="str">
        <f>VLOOKUP($J126,'Sheet1 (2)'!$1:$1048576,4,FALSE)</f>
        <v>TAGCCATG</v>
      </c>
      <c r="N126" t="str">
        <f>VLOOKUP($J126,'PACTO order'!$A$1:$E$129,4,FALSE)</f>
        <v>IDT8_i7_63</v>
      </c>
      <c r="O126" t="str">
        <f>VLOOKUP($J126,'PACTO order'!$A$1:$E$129,5,FALSE)</f>
        <v>GATGTGTG</v>
      </c>
    </row>
    <row r="127" spans="1:15" x14ac:dyDescent="0.2">
      <c r="A127">
        <v>126</v>
      </c>
      <c r="B127" t="s">
        <v>770</v>
      </c>
      <c r="C127" s="1">
        <v>44390</v>
      </c>
      <c r="D127" s="55">
        <v>10.87</v>
      </c>
      <c r="E127" s="55">
        <v>51.9</v>
      </c>
      <c r="F127" s="55">
        <v>217.39999999999998</v>
      </c>
      <c r="G127" t="str">
        <f t="shared" si="3"/>
        <v>yes</v>
      </c>
      <c r="H127">
        <f t="shared" si="4"/>
        <v>5</v>
      </c>
      <c r="I127">
        <f t="shared" si="5"/>
        <v>25.95</v>
      </c>
      <c r="J127" s="21" t="s">
        <v>831</v>
      </c>
      <c r="K127" t="str">
        <f>VLOOKUP($J127,'PACTO order'!$A$1:$E$129,2,FALSE)</f>
        <v>IDT8_i5_71</v>
      </c>
      <c r="L127" t="str">
        <f>VLOOKUP($J127,'PACTO order'!$A$1:$E$129,3,FALSE)</f>
        <v>GTCGAAGA</v>
      </c>
      <c r="M127" t="str">
        <f>VLOOKUP($J127,'Sheet1 (2)'!$1:$1048576,4,FALSE)</f>
        <v>TCTTCGAC</v>
      </c>
      <c r="N127" t="str">
        <f>VLOOKUP($J127,'PACTO order'!$A$1:$E$129,4,FALSE)</f>
        <v>IDT8_i7_71</v>
      </c>
      <c r="O127" t="str">
        <f>VLOOKUP($J127,'PACTO order'!$A$1:$E$129,5,FALSE)</f>
        <v>CAATGTGG</v>
      </c>
    </row>
    <row r="128" spans="1:15" x14ac:dyDescent="0.2">
      <c r="A128">
        <v>127</v>
      </c>
      <c r="B128" t="s">
        <v>771</v>
      </c>
      <c r="C128" s="1">
        <v>44390</v>
      </c>
      <c r="D128" s="55">
        <v>6.91</v>
      </c>
      <c r="E128" s="55">
        <v>34.4</v>
      </c>
      <c r="F128" s="55">
        <v>138.19999999999999</v>
      </c>
      <c r="G128" t="str">
        <f t="shared" si="3"/>
        <v>yes</v>
      </c>
      <c r="H128">
        <f t="shared" si="4"/>
        <v>5</v>
      </c>
      <c r="I128">
        <f t="shared" si="5"/>
        <v>17.2</v>
      </c>
      <c r="J128" s="21" t="s">
        <v>832</v>
      </c>
      <c r="K128" t="str">
        <f>VLOOKUP($J128,'PACTO order'!$A$1:$E$129,2,FALSE)</f>
        <v>IDT8_i5_72</v>
      </c>
      <c r="L128" t="str">
        <f>VLOOKUP($J128,'PACTO order'!$A$1:$E$129,3,FALSE)</f>
        <v>CCTTGATC</v>
      </c>
      <c r="M128" t="str">
        <f>VLOOKUP($J128,'Sheet1 (2)'!$1:$1048576,4,FALSE)</f>
        <v>GATCAAGG</v>
      </c>
      <c r="N128" t="str">
        <f>VLOOKUP($J128,'PACTO order'!$A$1:$E$129,4,FALSE)</f>
        <v>IDT8_i7_72</v>
      </c>
      <c r="O128" t="str">
        <f>VLOOKUP($J128,'PACTO order'!$A$1:$E$129,5,FALSE)</f>
        <v>ACTCCATC</v>
      </c>
    </row>
    <row r="129" spans="1:15" x14ac:dyDescent="0.2">
      <c r="A129">
        <v>128</v>
      </c>
      <c r="B129" t="s">
        <v>558</v>
      </c>
      <c r="C129" s="1">
        <v>44390</v>
      </c>
      <c r="D129" s="55">
        <v>4</v>
      </c>
      <c r="E129" s="55">
        <v>20.100000000000001</v>
      </c>
      <c r="F129" s="55">
        <v>80</v>
      </c>
      <c r="G129" t="str">
        <f t="shared" si="3"/>
        <v>yes</v>
      </c>
      <c r="H129">
        <f t="shared" si="4"/>
        <v>5</v>
      </c>
      <c r="I129">
        <f t="shared" si="5"/>
        <v>10.050000000000001</v>
      </c>
      <c r="J129" s="21" t="s">
        <v>833</v>
      </c>
      <c r="K129" t="str">
        <f>VLOOKUP($J129,'PACTO order'!$A$1:$E$129,2,FALSE)</f>
        <v>IDT8_i5_73</v>
      </c>
      <c r="L129" t="str">
        <f>VLOOKUP($J129,'PACTO order'!$A$1:$E$129,3,FALSE)</f>
        <v>AAGCACTG</v>
      </c>
      <c r="M129" t="str">
        <f>VLOOKUP($J129,'Sheet1 (2)'!$1:$1048576,4,FALSE)</f>
        <v>CAGTGCTT</v>
      </c>
      <c r="N129" t="str">
        <f>VLOOKUP($J129,'PACTO order'!$A$1:$E$129,4,FALSE)</f>
        <v>IDT8_i7_73</v>
      </c>
      <c r="O129" t="str">
        <f>VLOOKUP($J129,'PACTO order'!$A$1:$E$129,5,FALSE)</f>
        <v>GTTGACCT</v>
      </c>
    </row>
    <row r="130" spans="1:15" x14ac:dyDescent="0.2">
      <c r="A130">
        <v>129</v>
      </c>
      <c r="B130" t="s">
        <v>704</v>
      </c>
      <c r="C130" s="1">
        <v>44417</v>
      </c>
      <c r="D130" s="55">
        <v>9.5399999999999991</v>
      </c>
      <c r="E130" s="55">
        <v>46.5</v>
      </c>
      <c r="F130" s="55">
        <v>190.79999999999998</v>
      </c>
      <c r="G130" t="str">
        <f t="shared" si="3"/>
        <v>yes</v>
      </c>
      <c r="H130">
        <f t="shared" si="4"/>
        <v>5</v>
      </c>
      <c r="I130">
        <f t="shared" si="5"/>
        <v>23.25</v>
      </c>
      <c r="J130" s="21" t="s">
        <v>834</v>
      </c>
      <c r="K130" t="str">
        <f>VLOOKUP($J130,'PACTO order'!$A$1:$E$129,2,FALSE)</f>
        <v>IDT8_i5_74</v>
      </c>
      <c r="L130" t="str">
        <f>VLOOKUP($J130,'PACTO order'!$A$1:$E$129,3,FALSE)</f>
        <v>TTCGTTGG</v>
      </c>
      <c r="M130" t="str">
        <f>VLOOKUP($J130,'Sheet1 (2)'!$1:$1048576,4,FALSE)</f>
        <v>CCAACGAA</v>
      </c>
      <c r="N130" t="str">
        <f>VLOOKUP($J130,'PACTO order'!$A$1:$E$129,4,FALSE)</f>
        <v>IDT8_i7_74</v>
      </c>
      <c r="O130" t="str">
        <f>VLOOKUP($J130,'PACTO order'!$A$1:$E$129,5,FALSE)</f>
        <v>CGTGTGTA</v>
      </c>
    </row>
    <row r="131" spans="1:15" x14ac:dyDescent="0.2">
      <c r="A131">
        <v>130</v>
      </c>
      <c r="B131" t="s">
        <v>705</v>
      </c>
      <c r="C131" s="1">
        <v>44417</v>
      </c>
      <c r="D131" s="55">
        <v>6.88</v>
      </c>
      <c r="E131" s="55">
        <v>32.9</v>
      </c>
      <c r="F131" s="55">
        <v>137.6</v>
      </c>
      <c r="G131" t="str">
        <f t="shared" ref="G131:G193" si="6">IF(E131 &gt; 10, "yes","no")</f>
        <v>yes</v>
      </c>
      <c r="H131">
        <f t="shared" ref="H131:H194" si="7">IF(G131="yes",5,10)</f>
        <v>5</v>
      </c>
      <c r="I131">
        <f t="shared" ref="I131:I193" si="8">IF(G131="yes",E131/2,E131)</f>
        <v>16.45</v>
      </c>
      <c r="J131" s="21" t="s">
        <v>835</v>
      </c>
      <c r="K131" t="str">
        <f>VLOOKUP($J131,'PACTO order'!$A$1:$E$129,2,FALSE)</f>
        <v>IDT8_i5_75</v>
      </c>
      <c r="L131" t="str">
        <f>VLOOKUP($J131,'PACTO order'!$A$1:$E$129,3,FALSE)</f>
        <v>TCGCTGTT</v>
      </c>
      <c r="M131" t="str">
        <f>VLOOKUP($J131,'Sheet1 (2)'!$1:$1048576,4,FALSE)</f>
        <v>AACAGCGA</v>
      </c>
      <c r="N131" t="str">
        <f>VLOOKUP($J131,'PACTO order'!$A$1:$E$129,4,FALSE)</f>
        <v>IDT8_i7_75</v>
      </c>
      <c r="O131" t="str">
        <f>VLOOKUP($J131,'PACTO order'!$A$1:$E$129,5,FALSE)</f>
        <v>ACGACTTG</v>
      </c>
    </row>
    <row r="132" spans="1:15" x14ac:dyDescent="0.2">
      <c r="A132">
        <v>131</v>
      </c>
      <c r="B132" t="s">
        <v>706</v>
      </c>
      <c r="C132" s="1">
        <v>44417</v>
      </c>
      <c r="D132" s="55">
        <v>8.9500000000000011</v>
      </c>
      <c r="E132" s="55">
        <v>43.6</v>
      </c>
      <c r="F132" s="55">
        <v>179.00000000000003</v>
      </c>
      <c r="G132" t="str">
        <f t="shared" si="6"/>
        <v>yes</v>
      </c>
      <c r="H132">
        <f t="shared" si="7"/>
        <v>5</v>
      </c>
      <c r="I132">
        <f t="shared" si="8"/>
        <v>21.8</v>
      </c>
      <c r="J132" s="21" t="s">
        <v>836</v>
      </c>
      <c r="K132" t="str">
        <f>VLOOKUP($J132,'PACTO order'!$A$1:$E$129,2,FALSE)</f>
        <v>IDT8_i5_79</v>
      </c>
      <c r="L132" t="str">
        <f>VLOOKUP($J132,'PACTO order'!$A$1:$E$129,3,FALSE)</f>
        <v>AACTGAGC</v>
      </c>
      <c r="M132" t="str">
        <f>VLOOKUP($J132,'Sheet1 (2)'!$1:$1048576,4,FALSE)</f>
        <v>GCTCAGTT</v>
      </c>
      <c r="N132" t="str">
        <f>VLOOKUP($J132,'PACTO order'!$A$1:$E$129,4,FALSE)</f>
        <v>IDT8_i7_79</v>
      </c>
      <c r="O132" t="str">
        <f>VLOOKUP($J132,'PACTO order'!$A$1:$E$129,5,FALSE)</f>
        <v>CCTGATTG</v>
      </c>
    </row>
    <row r="133" spans="1:15" x14ac:dyDescent="0.2">
      <c r="A133">
        <v>132</v>
      </c>
      <c r="B133" t="s">
        <v>707</v>
      </c>
      <c r="C133" s="1">
        <v>44417</v>
      </c>
      <c r="D133" s="55">
        <v>7.89</v>
      </c>
      <c r="E133" s="55">
        <v>38.799999999999997</v>
      </c>
      <c r="F133" s="55">
        <v>157.79999999999998</v>
      </c>
      <c r="G133" t="str">
        <f t="shared" si="6"/>
        <v>yes</v>
      </c>
      <c r="H133">
        <f t="shared" si="7"/>
        <v>5</v>
      </c>
      <c r="I133">
        <f t="shared" si="8"/>
        <v>19.399999999999999</v>
      </c>
      <c r="J133" s="21" t="s">
        <v>837</v>
      </c>
      <c r="K133" t="str">
        <f>VLOOKUP($J133,'PACTO order'!$A$1:$E$129,2,FALSE)</f>
        <v>IDT8_i5_88</v>
      </c>
      <c r="L133" t="str">
        <f>VLOOKUP($J133,'PACTO order'!$A$1:$E$129,3,FALSE)</f>
        <v>CGGCTAAT</v>
      </c>
      <c r="M133" t="str">
        <f>VLOOKUP($J133,'Sheet1 (2)'!$1:$1048576,4,FALSE)</f>
        <v>ATTAGCCG</v>
      </c>
      <c r="N133" t="str">
        <f>VLOOKUP($J133,'PACTO order'!$A$1:$E$129,4,FALSE)</f>
        <v>IDT8_i7_88</v>
      </c>
      <c r="O133" t="str">
        <f>VLOOKUP($J133,'PACTO order'!$A$1:$E$129,5,FALSE)</f>
        <v>AGAACGAG</v>
      </c>
    </row>
    <row r="134" spans="1:15" x14ac:dyDescent="0.2">
      <c r="A134">
        <v>133</v>
      </c>
      <c r="B134" t="s">
        <v>708</v>
      </c>
      <c r="C134" s="1">
        <v>44417</v>
      </c>
      <c r="D134" s="55">
        <v>1.03</v>
      </c>
      <c r="E134" s="55">
        <v>5.0999999999999996</v>
      </c>
      <c r="F134" s="55">
        <v>20.6</v>
      </c>
      <c r="G134" s="3" t="str">
        <f t="shared" si="6"/>
        <v>no</v>
      </c>
      <c r="H134">
        <f t="shared" si="7"/>
        <v>10</v>
      </c>
      <c r="I134">
        <f t="shared" si="8"/>
        <v>5.0999999999999996</v>
      </c>
      <c r="J134" s="21" t="s">
        <v>838</v>
      </c>
      <c r="K134" t="str">
        <f>VLOOKUP($J134,'PACTO order'!$A$1:$E$129,2,FALSE)</f>
        <v>IDT8_i5_89</v>
      </c>
      <c r="L134" t="str">
        <f>VLOOKUP($J134,'PACTO order'!$A$1:$E$129,3,FALSE)</f>
        <v>ACGGAACA</v>
      </c>
      <c r="M134" t="str">
        <f>VLOOKUP($J134,'Sheet1 (2)'!$1:$1048576,4,FALSE)</f>
        <v>TGTTCCGT</v>
      </c>
      <c r="N134" t="str">
        <f>VLOOKUP($J134,'PACTO order'!$A$1:$E$129,4,FALSE)</f>
        <v>IDT8_i7_89</v>
      </c>
      <c r="O134" t="str">
        <f>VLOOKUP($J134,'PACTO order'!$A$1:$E$129,5,FALSE)</f>
        <v>GTTCTCGT</v>
      </c>
    </row>
    <row r="135" spans="1:15" x14ac:dyDescent="0.2">
      <c r="A135">
        <v>134</v>
      </c>
      <c r="B135" t="s">
        <v>709</v>
      </c>
      <c r="C135" s="1">
        <v>44417</v>
      </c>
      <c r="D135" s="55">
        <v>3.05</v>
      </c>
      <c r="E135" s="55">
        <v>15.3</v>
      </c>
      <c r="F135" s="55">
        <v>61</v>
      </c>
      <c r="G135" t="str">
        <f t="shared" si="6"/>
        <v>yes</v>
      </c>
      <c r="H135">
        <f t="shared" si="7"/>
        <v>5</v>
      </c>
      <c r="I135">
        <f t="shared" si="8"/>
        <v>7.65</v>
      </c>
      <c r="J135" s="21" t="s">
        <v>839</v>
      </c>
      <c r="K135" t="str">
        <f>VLOOKUP($J135,'PACTO order'!$A$1:$E$129,2,FALSE)</f>
        <v>IDT8_i5_103</v>
      </c>
      <c r="L135" t="str">
        <f>VLOOKUP($J135,'PACTO order'!$A$1:$E$129,3,FALSE)</f>
        <v>TGAGGTGT</v>
      </c>
      <c r="M135" t="str">
        <f>VLOOKUP($J135,'Sheet1 (2)'!$1:$1048576,4,FALSE)</f>
        <v>ACACCTCA</v>
      </c>
      <c r="N135" t="str">
        <f>VLOOKUP($J135,'PACTO order'!$A$1:$E$129,4,FALSE)</f>
        <v>IDT8_i7_103</v>
      </c>
      <c r="O135" t="str">
        <f>VLOOKUP($J135,'PACTO order'!$A$1:$E$129,5,FALSE)</f>
        <v>CACGTTGT</v>
      </c>
    </row>
    <row r="136" spans="1:15" x14ac:dyDescent="0.2">
      <c r="A136">
        <v>135</v>
      </c>
      <c r="B136" t="s">
        <v>710</v>
      </c>
      <c r="C136" s="1">
        <v>44417</v>
      </c>
      <c r="D136" s="55">
        <v>2.84</v>
      </c>
      <c r="E136" s="55">
        <v>14.1</v>
      </c>
      <c r="F136" s="55">
        <v>56.8</v>
      </c>
      <c r="G136" t="str">
        <f t="shared" si="6"/>
        <v>yes</v>
      </c>
      <c r="H136">
        <f t="shared" si="7"/>
        <v>5</v>
      </c>
      <c r="I136">
        <f t="shared" si="8"/>
        <v>7.05</v>
      </c>
      <c r="J136" s="21" t="s">
        <v>840</v>
      </c>
      <c r="K136" t="str">
        <f>VLOOKUP($J136,'PACTO order'!$A$1:$E$129,2,FALSE)</f>
        <v>IDT8_i5_112</v>
      </c>
      <c r="L136" t="str">
        <f>VLOOKUP($J136,'PACTO order'!$A$1:$E$129,3,FALSE)</f>
        <v>AGGCTTCT</v>
      </c>
      <c r="M136" t="str">
        <f>VLOOKUP($J136,'Sheet1 (2)'!$1:$1048576,4,FALSE)</f>
        <v>AGAAGCCT</v>
      </c>
      <c r="N136" t="str">
        <f>VLOOKUP($J136,'PACTO order'!$A$1:$E$129,4,FALSE)</f>
        <v>IDT8_i7_112</v>
      </c>
      <c r="O136" t="str">
        <f>VLOOKUP($J136,'PACTO order'!$A$1:$E$129,5,FALSE)</f>
        <v>TAGAGCTC</v>
      </c>
    </row>
    <row r="137" spans="1:15" x14ac:dyDescent="0.2">
      <c r="A137">
        <v>136</v>
      </c>
      <c r="B137" t="s">
        <v>749</v>
      </c>
      <c r="C137" s="1">
        <v>44417</v>
      </c>
      <c r="D137" s="55">
        <v>2.19</v>
      </c>
      <c r="E137" s="55">
        <v>10.7</v>
      </c>
      <c r="F137" s="55">
        <v>43.8</v>
      </c>
      <c r="G137" t="str">
        <f t="shared" si="6"/>
        <v>yes</v>
      </c>
      <c r="H137">
        <f t="shared" si="7"/>
        <v>5</v>
      </c>
      <c r="I137">
        <f t="shared" si="8"/>
        <v>5.35</v>
      </c>
      <c r="J137" s="21" t="s">
        <v>541</v>
      </c>
      <c r="K137" t="str">
        <f>VLOOKUP($J137,'PACTO order'!$A$1:$E$129,2,FALSE)</f>
        <v>IDT8_i5_117</v>
      </c>
      <c r="L137" t="str">
        <f>VLOOKUP($J137,'PACTO order'!$A$1:$E$129,3,FALSE)</f>
        <v>TAAGTGGC</v>
      </c>
      <c r="M137" t="str">
        <f>VLOOKUP($J137,'Sheet1 (2)'!$1:$1048576,4,FALSE)</f>
        <v>GCCACTTA</v>
      </c>
      <c r="N137" t="str">
        <f>VLOOKUP($J137,'PACTO order'!$A$1:$E$129,4,FALSE)</f>
        <v>IDT8_i7_117</v>
      </c>
      <c r="O137" t="str">
        <f>VLOOKUP($J137,'PACTO order'!$A$1:$E$129,5,FALSE)</f>
        <v>CAACGGAT</v>
      </c>
    </row>
    <row r="138" spans="1:15" x14ac:dyDescent="0.2">
      <c r="A138">
        <v>137</v>
      </c>
      <c r="B138" t="s">
        <v>750</v>
      </c>
      <c r="C138" s="1">
        <v>44417</v>
      </c>
      <c r="D138" s="55">
        <v>1.93</v>
      </c>
      <c r="E138" s="55">
        <v>9.8000000000000007</v>
      </c>
      <c r="F138" s="55">
        <v>38.6</v>
      </c>
      <c r="G138" s="3" t="str">
        <f t="shared" si="6"/>
        <v>no</v>
      </c>
      <c r="H138">
        <f t="shared" si="7"/>
        <v>10</v>
      </c>
      <c r="I138">
        <f t="shared" si="8"/>
        <v>9.8000000000000007</v>
      </c>
      <c r="J138" s="21" t="s">
        <v>841</v>
      </c>
      <c r="K138" t="str">
        <f>VLOOKUP($J138,'PACTO order'!$A$1:$E$129,2,FALSE)</f>
        <v>IDT8_i5_121</v>
      </c>
      <c r="L138" t="str">
        <f>VLOOKUP($J138,'PACTO order'!$A$1:$E$129,3,FALSE)</f>
        <v>ATTCGAGG</v>
      </c>
      <c r="M138" t="str">
        <f>VLOOKUP($J138,'Sheet1 (2)'!$1:$1048576,4,FALSE)</f>
        <v>CCTCGAAT</v>
      </c>
      <c r="N138" t="str">
        <f>VLOOKUP($J138,'PACTO order'!$A$1:$E$129,4,FALSE)</f>
        <v>IDT8_i7_121</v>
      </c>
      <c r="O138" t="str">
        <f>VLOOKUP($J138,'PACTO order'!$A$1:$E$129,5,FALSE)</f>
        <v>GAGCTTGT</v>
      </c>
    </row>
    <row r="139" spans="1:15" x14ac:dyDescent="0.2">
      <c r="A139">
        <v>138</v>
      </c>
      <c r="B139" t="s">
        <v>751</v>
      </c>
      <c r="C139" s="1">
        <v>44417</v>
      </c>
      <c r="D139" s="55">
        <v>3.28</v>
      </c>
      <c r="E139" s="55">
        <v>16.5</v>
      </c>
      <c r="F139" s="55">
        <v>65.599999999999994</v>
      </c>
      <c r="G139" t="str">
        <f t="shared" si="6"/>
        <v>yes</v>
      </c>
      <c r="H139">
        <f t="shared" si="7"/>
        <v>5</v>
      </c>
      <c r="I139">
        <f t="shared" si="8"/>
        <v>8.25</v>
      </c>
      <c r="J139" s="21" t="s">
        <v>842</v>
      </c>
      <c r="K139" t="str">
        <f>VLOOKUP($J139,'PACTO order'!$A$1:$E$129,2,FALSE)</f>
        <v>IDT8_i5_140</v>
      </c>
      <c r="L139" t="str">
        <f>VLOOKUP($J139,'PACTO order'!$A$1:$E$129,3,FALSE)</f>
        <v>GAAGAGGT</v>
      </c>
      <c r="M139" t="str">
        <f>VLOOKUP($J139,'Sheet1 (2)'!$1:$1048576,4,FALSE)</f>
        <v>ACCTCTTC</v>
      </c>
      <c r="N139" t="str">
        <f>VLOOKUP($J139,'PACTO order'!$A$1:$E$129,4,FALSE)</f>
        <v>IDT8_i7_140</v>
      </c>
      <c r="O139" t="str">
        <f>VLOOKUP($J139,'PACTO order'!$A$1:$E$129,5,FALSE)</f>
        <v>TGAACCTG</v>
      </c>
    </row>
    <row r="140" spans="1:15" x14ac:dyDescent="0.2">
      <c r="A140">
        <v>139</v>
      </c>
      <c r="B140" t="s">
        <v>752</v>
      </c>
      <c r="C140" s="1">
        <v>44417</v>
      </c>
      <c r="D140" s="55">
        <v>4.4400000000000004</v>
      </c>
      <c r="E140" s="55">
        <v>22.5</v>
      </c>
      <c r="F140" s="55">
        <v>88.800000000000011</v>
      </c>
      <c r="G140" t="str">
        <f t="shared" si="6"/>
        <v>yes</v>
      </c>
      <c r="H140">
        <f t="shared" si="7"/>
        <v>5</v>
      </c>
      <c r="I140">
        <f t="shared" si="8"/>
        <v>11.25</v>
      </c>
      <c r="J140" s="21" t="s">
        <v>843</v>
      </c>
      <c r="K140" t="str">
        <f>VLOOKUP($J140,'PACTO order'!$A$1:$E$129,2,FALSE)</f>
        <v>IDT8_i5_143</v>
      </c>
      <c r="L140" t="str">
        <f>VLOOKUP($J140,'PACTO order'!$A$1:$E$129,3,FALSE)</f>
        <v>CGTACGAA</v>
      </c>
      <c r="M140" t="str">
        <f>VLOOKUP($J140,'Sheet1 (2)'!$1:$1048576,4,FALSE)</f>
        <v>TTCGTACG</v>
      </c>
      <c r="N140" t="str">
        <f>VLOOKUP($J140,'PACTO order'!$A$1:$E$129,4,FALSE)</f>
        <v>IDT8_i7_143</v>
      </c>
      <c r="O140" t="str">
        <f>VLOOKUP($J140,'PACTO order'!$A$1:$E$129,5,FALSE)</f>
        <v>CCGTATCT</v>
      </c>
    </row>
    <row r="141" spans="1:15" x14ac:dyDescent="0.2">
      <c r="A141">
        <v>140</v>
      </c>
      <c r="B141" t="s">
        <v>753</v>
      </c>
      <c r="C141" s="1">
        <v>44417</v>
      </c>
      <c r="D141" s="55">
        <v>1.75</v>
      </c>
      <c r="E141" s="55">
        <v>9.1</v>
      </c>
      <c r="F141" s="55">
        <v>35</v>
      </c>
      <c r="G141" s="3" t="str">
        <f t="shared" si="6"/>
        <v>no</v>
      </c>
      <c r="H141">
        <f t="shared" si="7"/>
        <v>10</v>
      </c>
      <c r="I141">
        <f t="shared" si="8"/>
        <v>9.1</v>
      </c>
      <c r="J141" s="21" t="s">
        <v>844</v>
      </c>
      <c r="K141" t="str">
        <f>VLOOKUP($J141,'PACTO order'!$A$1:$E$129,2,FALSE)</f>
        <v>IDT8_i5_151</v>
      </c>
      <c r="L141" t="str">
        <f>VLOOKUP($J141,'PACTO order'!$A$1:$E$129,3,FALSE)</f>
        <v>TGATCGGA</v>
      </c>
      <c r="M141" t="str">
        <f>VLOOKUP($J141,'Sheet1 (2)'!$1:$1048576,4,FALSE)</f>
        <v>TCCGATCA</v>
      </c>
      <c r="N141" t="str">
        <f>VLOOKUP($J141,'PACTO order'!$A$1:$E$129,4,FALSE)</f>
        <v>IDT8_i7_151</v>
      </c>
      <c r="O141" t="str">
        <f>VLOOKUP($J141,'PACTO order'!$A$1:$E$129,5,FALSE)</f>
        <v>TTCGCAGT</v>
      </c>
    </row>
    <row r="142" spans="1:15" x14ac:dyDescent="0.2">
      <c r="A142">
        <v>141</v>
      </c>
      <c r="B142" t="s">
        <v>325</v>
      </c>
      <c r="C142" s="1">
        <v>44417</v>
      </c>
      <c r="D142" s="55">
        <v>5.01</v>
      </c>
      <c r="E142" s="55">
        <v>26</v>
      </c>
      <c r="F142" s="55">
        <v>100.19999999999999</v>
      </c>
      <c r="G142" t="str">
        <f t="shared" si="6"/>
        <v>yes</v>
      </c>
      <c r="H142">
        <f t="shared" si="7"/>
        <v>5</v>
      </c>
      <c r="I142">
        <f t="shared" si="8"/>
        <v>13</v>
      </c>
      <c r="J142" s="21" t="s">
        <v>542</v>
      </c>
      <c r="K142" t="str">
        <f>VLOOKUP($J142,'PACTO order'!$A$1:$E$129,2,FALSE)</f>
        <v>IDT8_i5_154</v>
      </c>
      <c r="L142" t="str">
        <f>VLOOKUP($J142,'PACTO order'!$A$1:$E$129,3,FALSE)</f>
        <v>CGTTATGC</v>
      </c>
      <c r="M142" t="str">
        <f>VLOOKUP($J142,'Sheet1 (2)'!$1:$1048576,4,FALSE)</f>
        <v>GCATAACG</v>
      </c>
      <c r="N142" t="str">
        <f>VLOOKUP($J142,'PACTO order'!$A$1:$E$129,4,FALSE)</f>
        <v>IDT8_i7_154</v>
      </c>
      <c r="O142" t="str">
        <f>VLOOKUP($J142,'PACTO order'!$A$1:$E$129,5,FALSE)</f>
        <v>GAGTGGTT</v>
      </c>
    </row>
    <row r="143" spans="1:15" x14ac:dyDescent="0.2">
      <c r="A143">
        <v>142</v>
      </c>
      <c r="B143" t="s">
        <v>326</v>
      </c>
      <c r="C143" s="1">
        <v>44417</v>
      </c>
      <c r="D143" s="55">
        <v>4.57</v>
      </c>
      <c r="E143" s="55">
        <v>23.7</v>
      </c>
      <c r="F143" s="55">
        <v>91.4</v>
      </c>
      <c r="G143" t="str">
        <f t="shared" si="6"/>
        <v>yes</v>
      </c>
      <c r="H143">
        <f t="shared" si="7"/>
        <v>5</v>
      </c>
      <c r="I143">
        <f t="shared" si="8"/>
        <v>11.85</v>
      </c>
      <c r="J143" s="21" t="s">
        <v>845</v>
      </c>
      <c r="K143" t="str">
        <f>VLOOKUP($J143,'PACTO order'!$A$1:$E$129,2,FALSE)</f>
        <v>IDT8_i5_160</v>
      </c>
      <c r="L143" t="str">
        <f>VLOOKUP($J143,'PACTO order'!$A$1:$E$129,3,FALSE)</f>
        <v>TGTGCGTT</v>
      </c>
      <c r="M143" t="str">
        <f>VLOOKUP($J143,'Sheet1 (2)'!$1:$1048576,4,FALSE)</f>
        <v>AACGCACA</v>
      </c>
      <c r="N143" t="str">
        <f>VLOOKUP($J143,'PACTO order'!$A$1:$E$129,4,FALSE)</f>
        <v>IDT8_i7_160</v>
      </c>
      <c r="O143" t="str">
        <f>VLOOKUP($J143,'PACTO order'!$A$1:$E$129,5,FALSE)</f>
        <v>TCGTCTCA</v>
      </c>
    </row>
    <row r="144" spans="1:15" x14ac:dyDescent="0.2">
      <c r="A144">
        <v>143</v>
      </c>
      <c r="B144" t="s">
        <v>327</v>
      </c>
      <c r="C144" s="1">
        <v>44417</v>
      </c>
      <c r="D144" s="55">
        <v>2.58</v>
      </c>
      <c r="E144" s="55">
        <v>13.5</v>
      </c>
      <c r="F144" s="55">
        <v>51.6</v>
      </c>
      <c r="G144" t="str">
        <f t="shared" si="6"/>
        <v>yes</v>
      </c>
      <c r="H144">
        <f t="shared" si="7"/>
        <v>5</v>
      </c>
      <c r="I144">
        <f t="shared" si="8"/>
        <v>6.75</v>
      </c>
      <c r="J144" s="21" t="s">
        <v>846</v>
      </c>
      <c r="K144" t="str">
        <f>VLOOKUP($J144,'PACTO order'!$A$1:$E$129,2,FALSE)</f>
        <v>IDT8_i5_165</v>
      </c>
      <c r="L144" t="str">
        <f>VLOOKUP($J144,'PACTO order'!$A$1:$E$129,3,FALSE)</f>
        <v>ACCTAAGG</v>
      </c>
      <c r="M144" t="str">
        <f>VLOOKUP($J144,'Sheet1 (2)'!$1:$1048576,4,FALSE)</f>
        <v>CCTTAGGT</v>
      </c>
      <c r="N144" t="str">
        <f>VLOOKUP($J144,'PACTO order'!$A$1:$E$129,4,FALSE)</f>
        <v>IDT8_i7_165</v>
      </c>
      <c r="O144" t="str">
        <f>VLOOKUP($J144,'PACTO order'!$A$1:$E$129,5,FALSE)</f>
        <v>CAGGAGAT</v>
      </c>
    </row>
    <row r="145" spans="1:15" x14ac:dyDescent="0.2">
      <c r="A145">
        <v>144</v>
      </c>
      <c r="B145" t="s">
        <v>559</v>
      </c>
      <c r="C145" s="1">
        <v>44417</v>
      </c>
      <c r="D145" s="55">
        <v>0.85</v>
      </c>
      <c r="E145" s="55">
        <v>4.4000000000000004</v>
      </c>
      <c r="F145" s="55">
        <v>17</v>
      </c>
      <c r="G145" s="3" t="str">
        <f t="shared" si="6"/>
        <v>no</v>
      </c>
      <c r="H145">
        <f t="shared" si="7"/>
        <v>10</v>
      </c>
      <c r="I145">
        <f t="shared" si="8"/>
        <v>4.4000000000000004</v>
      </c>
      <c r="J145" s="21" t="s">
        <v>847</v>
      </c>
      <c r="K145" t="str">
        <f>VLOOKUP($J145,'PACTO order'!$A$1:$E$129,2,FALSE)</f>
        <v>IDT8_i5_171</v>
      </c>
      <c r="L145" t="str">
        <f>VLOOKUP($J145,'PACTO order'!$A$1:$E$129,3,FALSE)</f>
        <v>AGCTCCTA</v>
      </c>
      <c r="M145" t="str">
        <f>VLOOKUP($J145,'Sheet1 (2)'!$1:$1048576,4,FALSE)</f>
        <v>TAGGAGCT</v>
      </c>
      <c r="N145" t="str">
        <f>VLOOKUP($J145,'PACTO order'!$A$1:$E$129,4,FALSE)</f>
        <v>IDT8_i7_171</v>
      </c>
      <c r="O145" t="str">
        <f>VLOOKUP($J145,'PACTO order'!$A$1:$E$129,5,FALSE)</f>
        <v>CTGTGTTG</v>
      </c>
    </row>
    <row r="146" spans="1:15" x14ac:dyDescent="0.2">
      <c r="A146">
        <v>145</v>
      </c>
      <c r="B146" t="s">
        <v>696</v>
      </c>
      <c r="C146" s="1">
        <v>44419</v>
      </c>
      <c r="D146" s="55">
        <v>7.7700000000000005</v>
      </c>
      <c r="E146" s="55">
        <v>38.200000000000003</v>
      </c>
      <c r="F146" s="55">
        <v>155.4</v>
      </c>
      <c r="G146" t="str">
        <f t="shared" si="6"/>
        <v>yes</v>
      </c>
      <c r="H146">
        <f t="shared" si="7"/>
        <v>5</v>
      </c>
      <c r="I146">
        <f t="shared" si="8"/>
        <v>19.100000000000001</v>
      </c>
      <c r="J146" s="21" t="s">
        <v>848</v>
      </c>
      <c r="K146" t="str">
        <f>VLOOKUP($J146,'PACTO order'!$A$1:$E$129,2,FALSE)</f>
        <v>IDT8_i5_172</v>
      </c>
      <c r="L146" t="str">
        <f>VLOOKUP($J146,'PACTO order'!$A$1:$E$129,3,FALSE)</f>
        <v>TACATCGG</v>
      </c>
      <c r="M146" t="str">
        <f>VLOOKUP($J146,'Sheet1 (2)'!$1:$1048576,4,FALSE)</f>
        <v>CCGATGTA</v>
      </c>
      <c r="N146" t="str">
        <f>VLOOKUP($J146,'PACTO order'!$A$1:$E$129,4,FALSE)</f>
        <v>IDT8_i7_172</v>
      </c>
      <c r="O146" t="str">
        <f>VLOOKUP($J146,'PACTO order'!$A$1:$E$129,5,FALSE)</f>
        <v>AACGTGGA</v>
      </c>
    </row>
    <row r="147" spans="1:15" x14ac:dyDescent="0.2">
      <c r="A147">
        <v>146</v>
      </c>
      <c r="B147" t="s">
        <v>697</v>
      </c>
      <c r="C147" s="1">
        <v>44419</v>
      </c>
      <c r="D147" s="55">
        <v>0.64</v>
      </c>
      <c r="E147" s="55">
        <v>3.1</v>
      </c>
      <c r="F147" s="55">
        <v>12.8</v>
      </c>
      <c r="G147" s="3" t="str">
        <f t="shared" si="6"/>
        <v>no</v>
      </c>
      <c r="H147">
        <f t="shared" si="7"/>
        <v>10</v>
      </c>
      <c r="I147">
        <f t="shared" si="8"/>
        <v>3.1</v>
      </c>
      <c r="J147" s="21" t="s">
        <v>849</v>
      </c>
      <c r="K147" t="str">
        <f>VLOOKUP($J147,'PACTO order'!$A$1:$E$129,2,FALSE)</f>
        <v>IDT8_i5_174</v>
      </c>
      <c r="L147" t="str">
        <f>VLOOKUP($J147,'PACTO order'!$A$1:$E$129,3,FALSE)</f>
        <v>CGGATTGA</v>
      </c>
      <c r="M147" t="str">
        <f>VLOOKUP($J147,'Sheet1 (2)'!$1:$1048576,4,FALSE)</f>
        <v>TCAATCCG</v>
      </c>
      <c r="N147" t="str">
        <f>VLOOKUP($J147,'PACTO order'!$A$1:$E$129,4,FALSE)</f>
        <v>IDT8_i7_174</v>
      </c>
      <c r="O147" t="str">
        <f>VLOOKUP($J147,'PACTO order'!$A$1:$E$129,5,FALSE)</f>
        <v>AACGACGT</v>
      </c>
    </row>
    <row r="148" spans="1:15" x14ac:dyDescent="0.2">
      <c r="A148">
        <v>147</v>
      </c>
      <c r="B148" t="s">
        <v>698</v>
      </c>
      <c r="C148" s="1">
        <v>44419</v>
      </c>
      <c r="D148" s="55">
        <v>6.6</v>
      </c>
      <c r="E148" s="55">
        <v>32.9</v>
      </c>
      <c r="F148" s="55">
        <v>132</v>
      </c>
      <c r="G148" t="str">
        <f t="shared" si="6"/>
        <v>yes</v>
      </c>
      <c r="H148">
        <f t="shared" si="7"/>
        <v>5</v>
      </c>
      <c r="I148">
        <f t="shared" si="8"/>
        <v>16.45</v>
      </c>
      <c r="J148" s="21" t="s">
        <v>850</v>
      </c>
      <c r="K148" t="str">
        <f>VLOOKUP($J148,'PACTO order'!$A$1:$E$129,2,FALSE)</f>
        <v>IDT8_i5_177</v>
      </c>
      <c r="L148" t="str">
        <f>VLOOKUP($J148,'PACTO order'!$A$1:$E$129,3,FALSE)</f>
        <v>GAGATACG</v>
      </c>
      <c r="M148" t="str">
        <f>VLOOKUP($J148,'Sheet1 (2)'!$1:$1048576,4,FALSE)</f>
        <v>CGTATCTC</v>
      </c>
      <c r="N148" t="str">
        <f>VLOOKUP($J148,'PACTO order'!$A$1:$E$129,4,FALSE)</f>
        <v>IDT8_i7_177</v>
      </c>
      <c r="O148" t="str">
        <f>VLOOKUP($J148,'PACTO order'!$A$1:$E$129,5,FALSE)</f>
        <v>TGTTCGAG</v>
      </c>
    </row>
    <row r="149" spans="1:15" x14ac:dyDescent="0.2">
      <c r="A149">
        <v>148</v>
      </c>
      <c r="B149" t="s">
        <v>699</v>
      </c>
      <c r="C149" s="1">
        <v>44419</v>
      </c>
      <c r="D149" s="55">
        <v>7.5</v>
      </c>
      <c r="E149" s="55">
        <v>36.6</v>
      </c>
      <c r="F149" s="55">
        <v>150</v>
      </c>
      <c r="G149" t="str">
        <f t="shared" si="6"/>
        <v>yes</v>
      </c>
      <c r="H149">
        <f t="shared" si="7"/>
        <v>5</v>
      </c>
      <c r="I149">
        <f t="shared" si="8"/>
        <v>18.3</v>
      </c>
      <c r="J149" s="21" t="s">
        <v>851</v>
      </c>
      <c r="K149" t="str">
        <f>VLOOKUP($J149,'PACTO order'!$A$1:$E$129,2,FALSE)</f>
        <v>IDT8_i5_185</v>
      </c>
      <c r="L149" t="str">
        <f>VLOOKUP($J149,'PACTO order'!$A$1:$E$129,3,FALSE)</f>
        <v>CTCTACTC</v>
      </c>
      <c r="M149" t="str">
        <f>VLOOKUP($J149,'Sheet1 (2)'!$1:$1048576,4,FALSE)</f>
        <v>GAGTAGAG</v>
      </c>
      <c r="N149" t="str">
        <f>VLOOKUP($J149,'PACTO order'!$A$1:$E$129,4,FALSE)</f>
        <v>IDT8_i7_185</v>
      </c>
      <c r="O149" t="str">
        <f>VLOOKUP($J149,'PACTO order'!$A$1:$E$129,5,FALSE)</f>
        <v>GCCACTTA</v>
      </c>
    </row>
    <row r="150" spans="1:15" x14ac:dyDescent="0.2">
      <c r="A150">
        <v>149</v>
      </c>
      <c r="B150" t="s">
        <v>700</v>
      </c>
      <c r="C150" s="1">
        <v>44419</v>
      </c>
      <c r="D150" s="55">
        <v>1.38</v>
      </c>
      <c r="E150" s="55">
        <v>6.4</v>
      </c>
      <c r="F150" s="55">
        <v>27.599999999999998</v>
      </c>
      <c r="G150" s="3" t="str">
        <f t="shared" si="6"/>
        <v>no</v>
      </c>
      <c r="H150">
        <f t="shared" si="7"/>
        <v>10</v>
      </c>
      <c r="I150">
        <f t="shared" si="8"/>
        <v>6.4</v>
      </c>
      <c r="J150" s="21" t="s">
        <v>852</v>
      </c>
      <c r="K150" t="str">
        <f>VLOOKUP($J150,'PACTO order'!$A$1:$E$129,2,FALSE)</f>
        <v>IDT8_i5_188</v>
      </c>
      <c r="L150" t="str">
        <f>VLOOKUP($J150,'PACTO order'!$A$1:$E$129,3,FALSE)</f>
        <v>GTCGGTAA</v>
      </c>
      <c r="M150" t="str">
        <f>VLOOKUP($J150,'Sheet1 (2)'!$1:$1048576,4,FALSE)</f>
        <v>TTACCGAC</v>
      </c>
      <c r="N150" t="str">
        <f>VLOOKUP($J150,'PACTO order'!$A$1:$E$129,4,FALSE)</f>
        <v>IDT8_i7_188</v>
      </c>
      <c r="O150" t="str">
        <f>VLOOKUP($J150,'PACTO order'!$A$1:$E$129,5,FALSE)</f>
        <v>ATGCCAAC</v>
      </c>
    </row>
    <row r="151" spans="1:15" x14ac:dyDescent="0.2">
      <c r="A151">
        <v>150</v>
      </c>
      <c r="B151" t="s">
        <v>701</v>
      </c>
      <c r="C151" s="1">
        <v>44419</v>
      </c>
      <c r="D151" s="55">
        <v>1.01</v>
      </c>
      <c r="E151" s="55">
        <v>4.8000000000000007</v>
      </c>
      <c r="F151" s="55">
        <v>20.2</v>
      </c>
      <c r="G151" s="3" t="str">
        <f t="shared" si="6"/>
        <v>no</v>
      </c>
      <c r="H151">
        <f t="shared" si="7"/>
        <v>10</v>
      </c>
      <c r="I151">
        <f t="shared" si="8"/>
        <v>4.8000000000000007</v>
      </c>
      <c r="J151" s="21" t="s">
        <v>853</v>
      </c>
      <c r="K151" t="str">
        <f>VLOOKUP($J151,'PACTO order'!$A$1:$E$129,2,FALSE)</f>
        <v>IDT8_i5_189</v>
      </c>
      <c r="L151" t="str">
        <f>VLOOKUP($J151,'PACTO order'!$A$1:$E$129,3,FALSE)</f>
        <v>ACGATGAC</v>
      </c>
      <c r="M151" t="str">
        <f>VLOOKUP($J151,'Sheet1 (2)'!$1:$1048576,4,FALSE)</f>
        <v>GTCATCGT</v>
      </c>
      <c r="N151" t="str">
        <f>VLOOKUP($J151,'PACTO order'!$A$1:$E$129,4,FALSE)</f>
        <v>IDT8_i7_189</v>
      </c>
      <c r="O151" t="str">
        <f>VLOOKUP($J151,'PACTO order'!$A$1:$E$129,5,FALSE)</f>
        <v>AGAGGTTG</v>
      </c>
    </row>
    <row r="152" spans="1:15" x14ac:dyDescent="0.2">
      <c r="A152">
        <v>151</v>
      </c>
      <c r="B152" t="s">
        <v>702</v>
      </c>
      <c r="C152" s="1">
        <v>44419</v>
      </c>
      <c r="D152" s="55">
        <v>2.29</v>
      </c>
      <c r="E152" s="55">
        <v>10.8</v>
      </c>
      <c r="F152" s="55">
        <v>45.8</v>
      </c>
      <c r="G152" t="str">
        <f t="shared" si="6"/>
        <v>yes</v>
      </c>
      <c r="H152">
        <f t="shared" si="7"/>
        <v>5</v>
      </c>
      <c r="I152">
        <f t="shared" si="8"/>
        <v>5.4</v>
      </c>
      <c r="J152" s="21" t="s">
        <v>854</v>
      </c>
      <c r="K152" t="str">
        <f>VLOOKUP($J152,'PACTO order'!$A$1:$E$129,2,FALSE)</f>
        <v>IDT8_i5_227</v>
      </c>
      <c r="L152" t="str">
        <f>VLOOKUP($J152,'PACTO order'!$A$1:$E$129,3,FALSE)</f>
        <v>GTGTTCCT</v>
      </c>
      <c r="M152" t="str">
        <f>VLOOKUP($J152,'Sheet1 (2)'!$1:$1048576,4,FALSE)</f>
        <v>AGGAACAC</v>
      </c>
      <c r="N152" t="str">
        <f>VLOOKUP($J152,'PACTO order'!$A$1:$E$129,4,FALSE)</f>
        <v>IDT8_i7_227</v>
      </c>
      <c r="O152" t="str">
        <f>VLOOKUP($J152,'PACTO order'!$A$1:$E$129,5,FALSE)</f>
        <v>GCTTCGAA</v>
      </c>
    </row>
    <row r="153" spans="1:15" x14ac:dyDescent="0.2">
      <c r="A153">
        <v>152</v>
      </c>
      <c r="B153" t="s">
        <v>763</v>
      </c>
      <c r="C153" s="1">
        <v>44419</v>
      </c>
      <c r="D153" s="55">
        <v>3.45</v>
      </c>
      <c r="E153" s="55">
        <v>16.899999999999999</v>
      </c>
      <c r="F153" s="55">
        <v>69</v>
      </c>
      <c r="G153" t="str">
        <f t="shared" si="6"/>
        <v>yes</v>
      </c>
      <c r="H153">
        <f t="shared" si="7"/>
        <v>5</v>
      </c>
      <c r="I153">
        <f t="shared" si="8"/>
        <v>8.4499999999999993</v>
      </c>
      <c r="J153" s="21" t="s">
        <v>855</v>
      </c>
      <c r="K153" t="str">
        <f>VLOOKUP($J153,'PACTO order'!$A$1:$E$129,2,FALSE)</f>
        <v>IDT8_i5_232</v>
      </c>
      <c r="L153" t="str">
        <f>VLOOKUP($J153,'PACTO order'!$A$1:$E$129,3,FALSE)</f>
        <v>GCTGTTGT</v>
      </c>
      <c r="M153" t="str">
        <f>VLOOKUP($J153,'Sheet1 (2)'!$1:$1048576,4,FALSE)</f>
        <v>ACAACAGC</v>
      </c>
      <c r="N153" t="str">
        <f>VLOOKUP($J153,'PACTO order'!$A$1:$E$129,4,FALSE)</f>
        <v>IDT8_i7_232</v>
      </c>
      <c r="O153" t="str">
        <f>VLOOKUP($J153,'PACTO order'!$A$1:$E$129,5,FALSE)</f>
        <v>ACCGCATA</v>
      </c>
    </row>
    <row r="154" spans="1:15" x14ac:dyDescent="0.2">
      <c r="A154">
        <v>153</v>
      </c>
      <c r="B154" t="s">
        <v>764</v>
      </c>
      <c r="C154" s="1">
        <v>44419</v>
      </c>
      <c r="D154" s="55">
        <v>0.49</v>
      </c>
      <c r="E154" s="55">
        <v>2.4</v>
      </c>
      <c r="F154" s="55">
        <v>9.8000000000000007</v>
      </c>
      <c r="G154" s="3" t="str">
        <f t="shared" si="6"/>
        <v>no</v>
      </c>
      <c r="H154">
        <f t="shared" si="7"/>
        <v>10</v>
      </c>
      <c r="I154">
        <f t="shared" si="8"/>
        <v>2.4</v>
      </c>
      <c r="J154" s="21" t="s">
        <v>856</v>
      </c>
      <c r="K154" t="str">
        <f>VLOOKUP($J154,'PACTO order'!$A$1:$E$129,2,FALSE)</f>
        <v>IDT8_i5_240</v>
      </c>
      <c r="L154" t="str">
        <f>VLOOKUP($J154,'PACTO order'!$A$1:$E$129,3,FALSE)</f>
        <v>CAAGTGCA</v>
      </c>
      <c r="M154" t="str">
        <f>VLOOKUP($J154,'Sheet1 (2)'!$1:$1048576,4,FALSE)</f>
        <v>TGCACTTG</v>
      </c>
      <c r="N154" t="str">
        <f>VLOOKUP($J154,'PACTO order'!$A$1:$E$129,4,FALSE)</f>
        <v>IDT8_i7_240</v>
      </c>
      <c r="O154" t="str">
        <f>VLOOKUP($J154,'PACTO order'!$A$1:$E$129,5,FALSE)</f>
        <v>CGAGTATG</v>
      </c>
    </row>
    <row r="155" spans="1:15" x14ac:dyDescent="0.2">
      <c r="A155">
        <v>154</v>
      </c>
      <c r="B155" t="s">
        <v>765</v>
      </c>
      <c r="C155" s="1">
        <v>44419</v>
      </c>
      <c r="D155" s="55">
        <v>1.61</v>
      </c>
      <c r="E155" s="55">
        <v>7.8000000000000007</v>
      </c>
      <c r="F155" s="55">
        <v>32.200000000000003</v>
      </c>
      <c r="G155" s="3" t="str">
        <f t="shared" si="6"/>
        <v>no</v>
      </c>
      <c r="H155">
        <f t="shared" si="7"/>
        <v>10</v>
      </c>
      <c r="I155">
        <f t="shared" si="8"/>
        <v>7.8000000000000007</v>
      </c>
      <c r="J155" s="21" t="s">
        <v>857</v>
      </c>
      <c r="K155" t="str">
        <f>VLOOKUP($J155,'PACTO order'!$A$1:$E$129,2,FALSE)</f>
        <v>IDT8_i5_250</v>
      </c>
      <c r="L155" t="str">
        <f>VLOOKUP($J155,'PACTO order'!$A$1:$E$129,3,FALSE)</f>
        <v>TGGTCCTT</v>
      </c>
      <c r="M155" t="str">
        <f>VLOOKUP($J155,'Sheet1 (2)'!$1:$1048576,4,FALSE)</f>
        <v>AAGGACCA</v>
      </c>
      <c r="N155" t="str">
        <f>VLOOKUP($J155,'PACTO order'!$A$1:$E$129,4,FALSE)</f>
        <v>IDT8_i7_250</v>
      </c>
      <c r="O155" t="str">
        <f>VLOOKUP($J155,'PACTO order'!$A$1:$E$129,5,FALSE)</f>
        <v>TTACGGCT</v>
      </c>
    </row>
    <row r="156" spans="1:15" x14ac:dyDescent="0.2">
      <c r="A156">
        <v>155</v>
      </c>
      <c r="B156" t="s">
        <v>766</v>
      </c>
      <c r="C156" s="1">
        <v>44419</v>
      </c>
      <c r="D156" s="55">
        <v>0.36</v>
      </c>
      <c r="E156" s="55">
        <v>1.7000000000000002</v>
      </c>
      <c r="F156" s="55">
        <v>7.1999999999999993</v>
      </c>
      <c r="G156" s="3" t="str">
        <f t="shared" si="6"/>
        <v>no</v>
      </c>
      <c r="H156">
        <f t="shared" si="7"/>
        <v>10</v>
      </c>
      <c r="I156">
        <f t="shared" si="8"/>
        <v>1.7000000000000002</v>
      </c>
      <c r="J156" s="21" t="s">
        <v>858</v>
      </c>
      <c r="K156" t="str">
        <f>VLOOKUP($J156,'PACTO order'!$A$1:$E$129,2,FALSE)</f>
        <v>IDT8_i5_251</v>
      </c>
      <c r="L156" t="str">
        <f>VLOOKUP($J156,'PACTO order'!$A$1:$E$129,3,FALSE)</f>
        <v>CCATACGT</v>
      </c>
      <c r="M156" t="str">
        <f>VLOOKUP($J156,'Sheet1 (2)'!$1:$1048576,4,FALSE)</f>
        <v>ACGTATGG</v>
      </c>
      <c r="N156" t="str">
        <f>VLOOKUP($J156,'PACTO order'!$A$1:$E$129,4,FALSE)</f>
        <v>IDT8_i7_251</v>
      </c>
      <c r="O156" t="str">
        <f>VLOOKUP($J156,'PACTO order'!$A$1:$E$129,5,FALSE)</f>
        <v>GACAAGAG</v>
      </c>
    </row>
    <row r="157" spans="1:15" x14ac:dyDescent="0.2">
      <c r="A157">
        <v>156</v>
      </c>
      <c r="B157" t="s">
        <v>767</v>
      </c>
      <c r="C157" s="1">
        <v>44419</v>
      </c>
      <c r="D157" s="55">
        <v>2.0699999999999998</v>
      </c>
      <c r="E157" s="55">
        <v>10.200000000000001</v>
      </c>
      <c r="F157" s="55">
        <v>41.4</v>
      </c>
      <c r="G157" t="str">
        <f t="shared" si="6"/>
        <v>yes</v>
      </c>
      <c r="H157">
        <f t="shared" si="7"/>
        <v>5</v>
      </c>
      <c r="I157">
        <f t="shared" si="8"/>
        <v>5.1000000000000005</v>
      </c>
      <c r="J157" s="21" t="s">
        <v>859</v>
      </c>
      <c r="K157" t="str">
        <f>VLOOKUP($J157,'PACTO order'!$A$1:$E$129,2,FALSE)</f>
        <v>IDT8_i5_255</v>
      </c>
      <c r="L157" t="str">
        <f>VLOOKUP($J157,'PACTO order'!$A$1:$E$129,3,FALSE)</f>
        <v>CGGAATAC</v>
      </c>
      <c r="M157" t="str">
        <f>VLOOKUP($J157,'Sheet1 (2)'!$1:$1048576,4,FALSE)</f>
        <v>GTATTCCG</v>
      </c>
      <c r="N157" t="str">
        <f>VLOOKUP($J157,'PACTO order'!$A$1:$E$129,4,FALSE)</f>
        <v>IDT8_i7_255</v>
      </c>
      <c r="O157" t="str">
        <f>VLOOKUP($J157,'PACTO order'!$A$1:$E$129,5,FALSE)</f>
        <v>AGGATGGT</v>
      </c>
    </row>
    <row r="158" spans="1:15" x14ac:dyDescent="0.2">
      <c r="A158">
        <v>157</v>
      </c>
      <c r="B158" t="s">
        <v>309</v>
      </c>
      <c r="C158" s="1">
        <v>44419</v>
      </c>
      <c r="D158" s="55">
        <v>32.89</v>
      </c>
      <c r="E158" s="55">
        <v>160.30000000000001</v>
      </c>
      <c r="F158" s="55">
        <v>657.8</v>
      </c>
      <c r="G158" t="str">
        <f t="shared" si="6"/>
        <v>yes</v>
      </c>
      <c r="H158">
        <f t="shared" si="7"/>
        <v>5</v>
      </c>
      <c r="I158">
        <f t="shared" si="8"/>
        <v>80.150000000000006</v>
      </c>
      <c r="J158" s="21" t="s">
        <v>543</v>
      </c>
      <c r="K158" t="str">
        <f>VLOOKUP($J158,'PACTO order'!$A$1:$E$129,2,FALSE)</f>
        <v>IDT8_i5_256</v>
      </c>
      <c r="L158" t="str">
        <f>VLOOKUP($J158,'PACTO order'!$A$1:$E$129,3,FALSE)</f>
        <v>AACTGGTG</v>
      </c>
      <c r="M158" t="str">
        <f>VLOOKUP($J158,'Sheet1 (2)'!$1:$1048576,4,FALSE)</f>
        <v>CACCAGTT</v>
      </c>
      <c r="N158" t="str">
        <f>VLOOKUP($J158,'PACTO order'!$A$1:$E$129,4,FALSE)</f>
        <v>IDT8_i7_256</v>
      </c>
      <c r="O158" t="str">
        <f>VLOOKUP($J158,'PACTO order'!$A$1:$E$129,5,FALSE)</f>
        <v>TCACGTTC</v>
      </c>
    </row>
    <row r="159" spans="1:15" x14ac:dyDescent="0.2">
      <c r="A159">
        <v>158</v>
      </c>
      <c r="B159" t="s">
        <v>310</v>
      </c>
      <c r="C159" s="1">
        <v>44419</v>
      </c>
      <c r="D159" s="55">
        <v>1.7599999999999998</v>
      </c>
      <c r="E159" s="55">
        <v>8.5</v>
      </c>
      <c r="F159" s="55">
        <v>35.199999999999996</v>
      </c>
      <c r="G159" s="3" t="str">
        <f t="shared" si="6"/>
        <v>no</v>
      </c>
      <c r="H159">
        <f t="shared" si="7"/>
        <v>10</v>
      </c>
      <c r="I159">
        <f t="shared" si="8"/>
        <v>8.5</v>
      </c>
      <c r="J159" s="21" t="s">
        <v>860</v>
      </c>
      <c r="K159" t="str">
        <f>VLOOKUP($J159,'PACTO order'!$A$1:$E$129,2,FALSE)</f>
        <v>IDT8_i5_260</v>
      </c>
      <c r="L159" t="str">
        <f>VLOOKUP($J159,'PACTO order'!$A$1:$E$129,3,FALSE)</f>
        <v>CAGCGATT</v>
      </c>
      <c r="M159" t="str">
        <f>VLOOKUP($J159,'Sheet1 (2)'!$1:$1048576,4,FALSE)</f>
        <v>AATCGCTG</v>
      </c>
      <c r="N159" t="str">
        <f>VLOOKUP($J159,'PACTO order'!$A$1:$E$129,4,FALSE)</f>
        <v>IDT8_i7_260</v>
      </c>
      <c r="O159" t="str">
        <f>VLOOKUP($J159,'PACTO order'!$A$1:$E$129,5,FALSE)</f>
        <v>TCTGAGAG</v>
      </c>
    </row>
    <row r="160" spans="1:15" x14ac:dyDescent="0.2">
      <c r="A160">
        <v>159</v>
      </c>
      <c r="B160" t="s">
        <v>311</v>
      </c>
      <c r="C160" s="1">
        <v>44419</v>
      </c>
      <c r="D160" s="55">
        <v>0.81</v>
      </c>
      <c r="E160" s="55">
        <v>4.0999999999999996</v>
      </c>
      <c r="F160" s="55">
        <v>16.200000000000003</v>
      </c>
      <c r="G160" s="3" t="str">
        <f t="shared" si="6"/>
        <v>no</v>
      </c>
      <c r="H160">
        <f t="shared" si="7"/>
        <v>10</v>
      </c>
      <c r="I160">
        <f t="shared" si="8"/>
        <v>4.0999999999999996</v>
      </c>
      <c r="J160" s="21" t="s">
        <v>861</v>
      </c>
      <c r="K160" t="str">
        <f>VLOOKUP($J160,'PACTO order'!$A$1:$E$129,2,FALSE)</f>
        <v>IDT8_i5_263</v>
      </c>
      <c r="L160" t="str">
        <f>VLOOKUP($J160,'PACTO order'!$A$1:$E$129,3,FALSE)</f>
        <v>CTGGTTCT</v>
      </c>
      <c r="M160" t="str">
        <f>VLOOKUP($J160,'Sheet1 (2)'!$1:$1048576,4,FALSE)</f>
        <v>AGAACCAG</v>
      </c>
      <c r="N160" t="str">
        <f>VLOOKUP($J160,'PACTO order'!$A$1:$E$129,4,FALSE)</f>
        <v>IDT8_i7_263</v>
      </c>
      <c r="O160" t="str">
        <f>VLOOKUP($J160,'PACTO order'!$A$1:$E$129,5,FALSE)</f>
        <v>CAGGTATC</v>
      </c>
    </row>
    <row r="161" spans="1:15" x14ac:dyDescent="0.2">
      <c r="A161">
        <v>160</v>
      </c>
      <c r="B161" t="s">
        <v>560</v>
      </c>
      <c r="C161" s="1">
        <v>44419</v>
      </c>
      <c r="D161" s="55">
        <v>3.77</v>
      </c>
      <c r="E161" s="55">
        <v>19.5</v>
      </c>
      <c r="F161" s="55">
        <v>75.400000000000006</v>
      </c>
      <c r="G161" t="str">
        <f t="shared" si="6"/>
        <v>yes</v>
      </c>
      <c r="H161">
        <f t="shared" si="7"/>
        <v>5</v>
      </c>
      <c r="I161">
        <f t="shared" si="8"/>
        <v>9.75</v>
      </c>
      <c r="J161" s="21" t="s">
        <v>862</v>
      </c>
      <c r="K161" t="str">
        <f>VLOOKUP($J161,'PACTO order'!$A$1:$E$129,2,FALSE)</f>
        <v>IDT8_i5_265</v>
      </c>
      <c r="L161" t="str">
        <f>VLOOKUP($J161,'PACTO order'!$A$1:$E$129,3,FALSE)</f>
        <v>GCATACAG</v>
      </c>
      <c r="M161" t="str">
        <f>VLOOKUP($J161,'Sheet1 (2)'!$1:$1048576,4,FALSE)</f>
        <v>CTGTATGC</v>
      </c>
      <c r="N161" t="str">
        <f>VLOOKUP($J161,'PACTO order'!$A$1:$E$129,4,FALSE)</f>
        <v>IDT8_i7_265</v>
      </c>
      <c r="O161" t="str">
        <f>VLOOKUP($J161,'PACTO order'!$A$1:$E$129,5,FALSE)</f>
        <v>AAGGCTGA</v>
      </c>
    </row>
    <row r="162" spans="1:15" x14ac:dyDescent="0.2">
      <c r="A162">
        <v>161</v>
      </c>
      <c r="B162" t="s">
        <v>768</v>
      </c>
      <c r="C162" s="1">
        <v>44420</v>
      </c>
      <c r="D162" s="55">
        <v>3.31</v>
      </c>
      <c r="E162" s="55">
        <v>16.400000000000002</v>
      </c>
      <c r="F162" s="55">
        <v>66.2</v>
      </c>
      <c r="G162" t="str">
        <f t="shared" si="6"/>
        <v>yes</v>
      </c>
      <c r="H162">
        <f t="shared" si="7"/>
        <v>5</v>
      </c>
      <c r="I162">
        <f t="shared" si="8"/>
        <v>8.2000000000000011</v>
      </c>
      <c r="J162" s="21" t="s">
        <v>863</v>
      </c>
      <c r="K162" t="str">
        <f>VLOOKUP($J162,'PACTO order'!$A$1:$E$129,2,FALSE)</f>
        <v>IDT8_i5_267</v>
      </c>
      <c r="L162" t="str">
        <f>VLOOKUP($J162,'PACTO order'!$A$1:$E$129,3,FALSE)</f>
        <v>TTGTCGGT</v>
      </c>
      <c r="M162" t="str">
        <f>VLOOKUP($J162,'Sheet1 (2)'!$1:$1048576,4,FALSE)</f>
        <v>ACCGACAA</v>
      </c>
      <c r="N162" t="str">
        <f>VLOOKUP($J162,'PACTO order'!$A$1:$E$129,4,FALSE)</f>
        <v>IDT8_i7_267</v>
      </c>
      <c r="O162" t="str">
        <f>VLOOKUP($J162,'PACTO order'!$A$1:$E$129,5,FALSE)</f>
        <v>GTATTGGC</v>
      </c>
    </row>
    <row r="163" spans="1:15" x14ac:dyDescent="0.2">
      <c r="A163">
        <v>162</v>
      </c>
      <c r="B163" t="s">
        <v>774</v>
      </c>
      <c r="C163" s="1">
        <v>44420</v>
      </c>
      <c r="D163" s="55">
        <v>6.06</v>
      </c>
      <c r="E163" s="55">
        <v>29.7</v>
      </c>
      <c r="F163" s="55">
        <v>121.19999999999999</v>
      </c>
      <c r="G163" t="str">
        <f t="shared" si="6"/>
        <v>yes</v>
      </c>
      <c r="H163">
        <f t="shared" si="7"/>
        <v>5</v>
      </c>
      <c r="I163">
        <f t="shared" si="8"/>
        <v>14.85</v>
      </c>
      <c r="J163" s="21" t="s">
        <v>864</v>
      </c>
      <c r="K163" t="str">
        <f>VLOOKUP($J163,'PACTO order'!$A$1:$E$129,2,FALSE)</f>
        <v>IDT8_i5_270</v>
      </c>
      <c r="L163" t="str">
        <f>VLOOKUP($J163,'PACTO order'!$A$1:$E$129,3,FALSE)</f>
        <v>TTGACAGG</v>
      </c>
      <c r="M163" t="str">
        <f>VLOOKUP($J163,'Sheet1 (2)'!$1:$1048576,4,FALSE)</f>
        <v>CCTGTCAA</v>
      </c>
      <c r="N163" t="str">
        <f>VLOOKUP($J163,'PACTO order'!$A$1:$E$129,4,FALSE)</f>
        <v>IDT8_i7_270</v>
      </c>
      <c r="O163" t="str">
        <f>VLOOKUP($J163,'PACTO order'!$A$1:$E$129,5,FALSE)</f>
        <v>CAGTCTTC</v>
      </c>
    </row>
    <row r="164" spans="1:15" x14ac:dyDescent="0.2">
      <c r="A164">
        <v>163</v>
      </c>
      <c r="B164" t="s">
        <v>775</v>
      </c>
      <c r="C164" s="1">
        <v>44420</v>
      </c>
      <c r="D164" s="55">
        <v>9.7099999999999991</v>
      </c>
      <c r="E164" s="55">
        <v>47.699999999999996</v>
      </c>
      <c r="F164" s="55">
        <v>194.2</v>
      </c>
      <c r="G164" t="str">
        <f t="shared" si="6"/>
        <v>yes</v>
      </c>
      <c r="H164">
        <f t="shared" si="7"/>
        <v>5</v>
      </c>
      <c r="I164">
        <f t="shared" si="8"/>
        <v>23.849999999999998</v>
      </c>
      <c r="J164" s="21" t="s">
        <v>865</v>
      </c>
      <c r="K164" t="str">
        <f>VLOOKUP($J164,'PACTO order'!$A$1:$E$129,2,FALSE)</f>
        <v>IDT8_i5_275</v>
      </c>
      <c r="L164" t="str">
        <f>VLOOKUP($J164,'PACTO order'!$A$1:$E$129,3,FALSE)</f>
        <v>ACGGTCTT</v>
      </c>
      <c r="M164" t="str">
        <f>VLOOKUP($J164,'Sheet1 (2)'!$1:$1048576,4,FALSE)</f>
        <v>AAGACCGT</v>
      </c>
      <c r="N164" t="str">
        <f>VLOOKUP($J164,'PACTO order'!$A$1:$E$129,4,FALSE)</f>
        <v>IDT8_i7_275</v>
      </c>
      <c r="O164" t="str">
        <f>VLOOKUP($J164,'PACTO order'!$A$1:$E$129,5,FALSE)</f>
        <v>TCCGAGTT</v>
      </c>
    </row>
    <row r="165" spans="1:15" x14ac:dyDescent="0.2">
      <c r="A165">
        <v>164</v>
      </c>
      <c r="B165" t="s">
        <v>776</v>
      </c>
      <c r="C165" s="1">
        <v>44420</v>
      </c>
      <c r="D165" s="55">
        <v>4.21</v>
      </c>
      <c r="E165" s="55">
        <v>20.6</v>
      </c>
      <c r="F165" s="55">
        <v>84.2</v>
      </c>
      <c r="G165" t="str">
        <f t="shared" si="6"/>
        <v>yes</v>
      </c>
      <c r="H165">
        <f t="shared" si="7"/>
        <v>5</v>
      </c>
      <c r="I165">
        <f t="shared" si="8"/>
        <v>10.3</v>
      </c>
      <c r="J165" s="21" t="s">
        <v>866</v>
      </c>
      <c r="K165" t="str">
        <f>VLOOKUP($J165,'PACTO order'!$A$1:$E$129,2,FALSE)</f>
        <v>IDT8_i5_280</v>
      </c>
      <c r="L165" t="str">
        <f>VLOOKUP($J165,'PACTO order'!$A$1:$E$129,3,FALSE)</f>
        <v>CAAGCAGT</v>
      </c>
      <c r="M165" t="str">
        <f>VLOOKUP($J165,'Sheet1 (2)'!$1:$1048576,4,FALSE)</f>
        <v>ACTGCTTG</v>
      </c>
      <c r="N165" t="str">
        <f>VLOOKUP($J165,'PACTO order'!$A$1:$E$129,4,FALSE)</f>
        <v>IDT8_i7_280</v>
      </c>
      <c r="O165" t="str">
        <f>VLOOKUP($J165,'PACTO order'!$A$1:$E$129,5,FALSE)</f>
        <v>TCAGACGA</v>
      </c>
    </row>
    <row r="166" spans="1:15" x14ac:dyDescent="0.2">
      <c r="A166">
        <v>165</v>
      </c>
      <c r="B166" t="s">
        <v>777</v>
      </c>
      <c r="C166" s="1">
        <v>44420</v>
      </c>
      <c r="D166" s="55">
        <v>4.1800000000000006</v>
      </c>
      <c r="E166" s="55">
        <v>21</v>
      </c>
      <c r="F166" s="55">
        <v>83.600000000000009</v>
      </c>
      <c r="G166" t="str">
        <f t="shared" si="6"/>
        <v>yes</v>
      </c>
      <c r="H166">
        <f t="shared" si="7"/>
        <v>5</v>
      </c>
      <c r="I166">
        <f t="shared" si="8"/>
        <v>10.5</v>
      </c>
      <c r="J166" s="21" t="s">
        <v>867</v>
      </c>
      <c r="K166" t="str">
        <f>VLOOKUP($J166,'PACTO order'!$A$1:$E$129,2,FALSE)</f>
        <v>IDT8_i5_281</v>
      </c>
      <c r="L166" t="str">
        <f>VLOOKUP($J166,'PACTO order'!$A$1:$E$129,3,FALSE)</f>
        <v>GCACGTAA</v>
      </c>
      <c r="M166" t="str">
        <f>VLOOKUP($J166,'Sheet1 (2)'!$1:$1048576,4,FALSE)</f>
        <v>TTACGTGC</v>
      </c>
      <c r="N166" t="str">
        <f>VLOOKUP($J166,'PACTO order'!$A$1:$E$129,4,FALSE)</f>
        <v>IDT8_i7_281</v>
      </c>
      <c r="O166" t="str">
        <f>VLOOKUP($J166,'PACTO order'!$A$1:$E$129,5,FALSE)</f>
        <v>ACCATGTG</v>
      </c>
    </row>
    <row r="167" spans="1:15" x14ac:dyDescent="0.2">
      <c r="A167">
        <v>166</v>
      </c>
      <c r="B167" t="s">
        <v>778</v>
      </c>
      <c r="C167" s="1">
        <v>44420</v>
      </c>
      <c r="D167" s="55">
        <v>9.84</v>
      </c>
      <c r="E167" s="55">
        <v>48.3</v>
      </c>
      <c r="F167" s="55">
        <v>196.8</v>
      </c>
      <c r="G167" t="str">
        <f t="shared" si="6"/>
        <v>yes</v>
      </c>
      <c r="H167">
        <f t="shared" si="7"/>
        <v>5</v>
      </c>
      <c r="I167">
        <f t="shared" si="8"/>
        <v>24.15</v>
      </c>
      <c r="J167" s="21" t="s">
        <v>868</v>
      </c>
      <c r="K167" t="str">
        <f>VLOOKUP($J167,'PACTO order'!$A$1:$E$129,2,FALSE)</f>
        <v>IDT8_i5_289</v>
      </c>
      <c r="L167" t="str">
        <f>VLOOKUP($J167,'PACTO order'!$A$1:$E$129,3,FALSE)</f>
        <v>CTGAGATC</v>
      </c>
      <c r="M167" t="str">
        <f>VLOOKUP($J167,'Sheet1 (2)'!$1:$1048576,4,FALSE)</f>
        <v>GATCTCAG</v>
      </c>
      <c r="N167" t="str">
        <f>VLOOKUP($J167,'PACTO order'!$A$1:$E$129,4,FALSE)</f>
        <v>IDT8_i7_289</v>
      </c>
      <c r="O167" t="str">
        <f>VLOOKUP($J167,'PACTO order'!$A$1:$E$129,5,FALSE)</f>
        <v>CATTGCCT</v>
      </c>
    </row>
    <row r="168" spans="1:15" x14ac:dyDescent="0.2">
      <c r="A168">
        <v>167</v>
      </c>
      <c r="B168" t="s">
        <v>322</v>
      </c>
      <c r="C168" s="1">
        <v>44420</v>
      </c>
      <c r="D168" s="55">
        <v>4.12</v>
      </c>
      <c r="E168" s="55">
        <v>20.399999999999999</v>
      </c>
      <c r="F168" s="55">
        <v>82.4</v>
      </c>
      <c r="G168" t="str">
        <f t="shared" si="6"/>
        <v>yes</v>
      </c>
      <c r="H168">
        <f t="shared" si="7"/>
        <v>5</v>
      </c>
      <c r="I168">
        <f t="shared" si="8"/>
        <v>10.199999999999999</v>
      </c>
      <c r="J168" s="21" t="s">
        <v>869</v>
      </c>
      <c r="K168" t="str">
        <f>VLOOKUP($J168,'PACTO order'!$A$1:$E$129,2,FALSE)</f>
        <v>IDT8_i5_292</v>
      </c>
      <c r="L168" t="str">
        <f>VLOOKUP($J168,'PACTO order'!$A$1:$E$129,3,FALSE)</f>
        <v>AGAGGTTG</v>
      </c>
      <c r="M168" t="str">
        <f>VLOOKUP($J168,'Sheet1 (2)'!$1:$1048576,4,FALSE)</f>
        <v>CAACCTCT</v>
      </c>
      <c r="N168" t="str">
        <f>VLOOKUP($J168,'PACTO order'!$A$1:$E$129,4,FALSE)</f>
        <v>IDT8_i7_292</v>
      </c>
      <c r="O168" t="str">
        <f>VLOOKUP($J168,'PACTO order'!$A$1:$E$129,5,FALSE)</f>
        <v>ACGATGAC</v>
      </c>
    </row>
    <row r="169" spans="1:15" x14ac:dyDescent="0.2">
      <c r="A169">
        <v>168</v>
      </c>
      <c r="B169" t="s">
        <v>323</v>
      </c>
      <c r="C169" s="1">
        <v>44420</v>
      </c>
      <c r="D169" s="55">
        <v>2.75</v>
      </c>
      <c r="E169" s="55">
        <v>13.5</v>
      </c>
      <c r="F169" s="55">
        <v>55</v>
      </c>
      <c r="G169" t="str">
        <f t="shared" si="6"/>
        <v>yes</v>
      </c>
      <c r="H169">
        <f t="shared" si="7"/>
        <v>5</v>
      </c>
      <c r="I169">
        <f t="shared" si="8"/>
        <v>6.75</v>
      </c>
      <c r="J169" s="21" t="s">
        <v>870</v>
      </c>
      <c r="K169" t="str">
        <f>VLOOKUP($J169,'PACTO order'!$A$1:$E$129,2,FALSE)</f>
        <v>IDT8_i5_298</v>
      </c>
      <c r="L169" t="str">
        <f>VLOOKUP($J169,'PACTO order'!$A$1:$E$129,3,FALSE)</f>
        <v>GATCCATG</v>
      </c>
      <c r="M169" t="str">
        <f>VLOOKUP($J169,'Sheet1 (2)'!$1:$1048576,4,FALSE)</f>
        <v>CATGGATC</v>
      </c>
      <c r="N169" t="str">
        <f>VLOOKUP($J169,'PACTO order'!$A$1:$E$129,4,FALSE)</f>
        <v>IDT8_i7_298</v>
      </c>
      <c r="O169" t="str">
        <f>VLOOKUP($J169,'PACTO order'!$A$1:$E$129,5,FALSE)</f>
        <v>TGGAGTTG</v>
      </c>
    </row>
    <row r="170" spans="1:15" x14ac:dyDescent="0.2">
      <c r="A170">
        <v>169</v>
      </c>
      <c r="B170" t="s">
        <v>324</v>
      </c>
      <c r="C170" s="1">
        <v>44420</v>
      </c>
      <c r="D170" s="55">
        <v>0.69</v>
      </c>
      <c r="E170" s="55">
        <v>3.4</v>
      </c>
      <c r="F170" s="55">
        <v>13.799999999999999</v>
      </c>
      <c r="G170" s="3" t="str">
        <f t="shared" si="6"/>
        <v>no</v>
      </c>
      <c r="H170">
        <f t="shared" si="7"/>
        <v>10</v>
      </c>
      <c r="I170">
        <f t="shared" si="8"/>
        <v>3.4</v>
      </c>
      <c r="J170" s="21" t="s">
        <v>871</v>
      </c>
      <c r="K170" t="str">
        <f>VLOOKUP($J170,'PACTO order'!$A$1:$E$129,2,FALSE)</f>
        <v>IDT8_i5_306</v>
      </c>
      <c r="L170" t="str">
        <f>VLOOKUP($J170,'PACTO order'!$A$1:$E$129,3,FALSE)</f>
        <v>CGTATTCG</v>
      </c>
      <c r="M170" t="str">
        <f>VLOOKUP($J170,'Sheet1 (2)'!$1:$1048576,4,FALSE)</f>
        <v>CGAATACG</v>
      </c>
      <c r="N170" t="str">
        <f>VLOOKUP($J170,'PACTO order'!$A$1:$E$129,4,FALSE)</f>
        <v>IDT8_i7_306</v>
      </c>
      <c r="O170" t="str">
        <f>VLOOKUP($J170,'PACTO order'!$A$1:$E$129,5,FALSE)</f>
        <v>AGTCGACA</v>
      </c>
    </row>
    <row r="171" spans="1:15" x14ac:dyDescent="0.2">
      <c r="A171">
        <v>170</v>
      </c>
      <c r="B171" t="s">
        <v>336</v>
      </c>
      <c r="C171" s="1">
        <v>44420</v>
      </c>
      <c r="D171" s="55">
        <v>2.38</v>
      </c>
      <c r="E171" s="55">
        <v>11.9</v>
      </c>
      <c r="F171" s="55">
        <v>47.599999999999994</v>
      </c>
      <c r="G171" t="str">
        <f t="shared" si="6"/>
        <v>yes</v>
      </c>
      <c r="H171">
        <f t="shared" si="7"/>
        <v>5</v>
      </c>
      <c r="I171">
        <f t="shared" si="8"/>
        <v>5.95</v>
      </c>
      <c r="J171" s="21" t="s">
        <v>872</v>
      </c>
      <c r="K171" t="str">
        <f>VLOOKUP($J171,'PACTO order'!$A$1:$E$129,2,FALSE)</f>
        <v>IDT8_i5_309</v>
      </c>
      <c r="L171" t="str">
        <f>VLOOKUP($J171,'PACTO order'!$A$1:$E$129,3,FALSE)</f>
        <v>AACGTGGA</v>
      </c>
      <c r="M171" t="str">
        <f>VLOOKUP($J171,'Sheet1 (2)'!$1:$1048576,4,FALSE)</f>
        <v>TCCACGTT</v>
      </c>
      <c r="N171" t="str">
        <f>VLOOKUP($J171,'PACTO order'!$A$1:$E$129,4,FALSE)</f>
        <v>IDT8_i7_309</v>
      </c>
      <c r="O171" t="str">
        <f>VLOOKUP($J171,'PACTO order'!$A$1:$E$129,5,FALSE)</f>
        <v>TACATCGG</v>
      </c>
    </row>
    <row r="172" spans="1:15" x14ac:dyDescent="0.2">
      <c r="A172">
        <v>171</v>
      </c>
      <c r="B172" t="s">
        <v>337</v>
      </c>
      <c r="C172" s="1">
        <v>44420</v>
      </c>
      <c r="D172" s="55">
        <v>7.46</v>
      </c>
      <c r="E172" s="55">
        <v>36.800000000000004</v>
      </c>
      <c r="F172" s="55">
        <v>149.19999999999999</v>
      </c>
      <c r="G172" t="str">
        <f t="shared" si="6"/>
        <v>yes</v>
      </c>
      <c r="H172">
        <f t="shared" si="7"/>
        <v>5</v>
      </c>
      <c r="I172">
        <f t="shared" si="8"/>
        <v>18.400000000000002</v>
      </c>
      <c r="J172" s="21" t="s">
        <v>873</v>
      </c>
      <c r="K172" t="str">
        <f>VLOOKUP($J172,'PACTO order'!$A$1:$E$129,2,FALSE)</f>
        <v>IDT8_i5_315</v>
      </c>
      <c r="L172" t="str">
        <f>VLOOKUP($J172,'PACTO order'!$A$1:$E$129,3,FALSE)</f>
        <v>CATCGTGA</v>
      </c>
      <c r="M172" t="str">
        <f>VLOOKUP($J172,'Sheet1 (2)'!$1:$1048576,4,FALSE)</f>
        <v>TCACGATG</v>
      </c>
      <c r="N172" t="str">
        <f>VLOOKUP($J172,'PACTO order'!$A$1:$E$129,4,FALSE)</f>
        <v>IDT8_i7_315</v>
      </c>
      <c r="O172" t="str">
        <f>VLOOKUP($J172,'PACTO order'!$A$1:$E$129,5,FALSE)</f>
        <v>TGCAGGTA</v>
      </c>
    </row>
    <row r="173" spans="1:15" x14ac:dyDescent="0.2">
      <c r="A173">
        <v>172</v>
      </c>
      <c r="B173" t="s">
        <v>338</v>
      </c>
      <c r="C173" s="1">
        <v>44420</v>
      </c>
      <c r="D173" s="55">
        <v>5.39</v>
      </c>
      <c r="E173" s="55">
        <v>24.6</v>
      </c>
      <c r="F173" s="55">
        <v>107.8</v>
      </c>
      <c r="G173" t="str">
        <f t="shared" si="6"/>
        <v>yes</v>
      </c>
      <c r="H173">
        <f t="shared" si="7"/>
        <v>5</v>
      </c>
      <c r="I173">
        <f t="shared" si="8"/>
        <v>12.3</v>
      </c>
      <c r="J173" s="21" t="s">
        <v>874</v>
      </c>
      <c r="K173" t="str">
        <f>VLOOKUP($J173,'PACTO order'!$A$1:$E$129,2,FALSE)</f>
        <v>IDT8_i5_324</v>
      </c>
      <c r="L173" t="str">
        <f>VLOOKUP($J173,'PACTO order'!$A$1:$E$129,3,FALSE)</f>
        <v>ATTGCGTG</v>
      </c>
      <c r="M173" t="str">
        <f>VLOOKUP($J173,'Sheet1 (2)'!$1:$1048576,4,FALSE)</f>
        <v>CACGCAAT</v>
      </c>
      <c r="N173" t="str">
        <f>VLOOKUP($J173,'PACTO order'!$A$1:$E$129,4,FALSE)</f>
        <v>IDT8_i7_324</v>
      </c>
      <c r="O173" t="str">
        <f>VLOOKUP($J173,'PACTO order'!$A$1:$E$129,5,FALSE)</f>
        <v>GCCATAAC</v>
      </c>
    </row>
    <row r="174" spans="1:15" x14ac:dyDescent="0.2">
      <c r="A174">
        <v>173</v>
      </c>
      <c r="B174" t="s">
        <v>339</v>
      </c>
      <c r="C174" s="1">
        <v>44420</v>
      </c>
      <c r="D174" s="55">
        <v>3.3</v>
      </c>
      <c r="E174" s="55">
        <v>16.7</v>
      </c>
      <c r="F174" s="55">
        <v>66</v>
      </c>
      <c r="G174" t="str">
        <f t="shared" si="6"/>
        <v>yes</v>
      </c>
      <c r="H174">
        <f t="shared" si="7"/>
        <v>5</v>
      </c>
      <c r="I174">
        <f t="shared" si="8"/>
        <v>8.35</v>
      </c>
      <c r="J174" s="21" t="s">
        <v>544</v>
      </c>
      <c r="K174" t="str">
        <f>VLOOKUP($J174,'PACTO order'!$A$1:$E$129,2,FALSE)</f>
        <v>IDT8_i5_332</v>
      </c>
      <c r="L174" t="str">
        <f>VLOOKUP($J174,'PACTO order'!$A$1:$E$129,3,FALSE)</f>
        <v>TGACGCAT</v>
      </c>
      <c r="M174" t="str">
        <f>VLOOKUP($J174,'Sheet1 (2)'!$1:$1048576,4,FALSE)</f>
        <v>ATGCGTCA</v>
      </c>
      <c r="N174" t="str">
        <f>VLOOKUP($J174,'PACTO order'!$A$1:$E$129,4,FALSE)</f>
        <v>IDT8_i7_332</v>
      </c>
      <c r="O174" t="str">
        <f>VLOOKUP($J174,'PACTO order'!$A$1:$E$129,5,FALSE)</f>
        <v>CCTACTGA</v>
      </c>
    </row>
    <row r="175" spans="1:15" x14ac:dyDescent="0.2">
      <c r="A175">
        <v>174</v>
      </c>
      <c r="B175" t="s">
        <v>654</v>
      </c>
      <c r="C175" s="1">
        <v>44420</v>
      </c>
      <c r="D175" s="55">
        <v>3.82</v>
      </c>
      <c r="E175" s="55">
        <v>19.2</v>
      </c>
      <c r="F175" s="55">
        <v>76.399999999999991</v>
      </c>
      <c r="G175" t="str">
        <f t="shared" si="6"/>
        <v>yes</v>
      </c>
      <c r="H175">
        <f t="shared" si="7"/>
        <v>5</v>
      </c>
      <c r="I175">
        <f t="shared" si="8"/>
        <v>9.6</v>
      </c>
      <c r="J175" s="21" t="s">
        <v>875</v>
      </c>
      <c r="K175" t="str">
        <f>VLOOKUP($J175,'PACTO order'!$A$1:$E$129,2,FALSE)</f>
        <v>IDT8_i5_334</v>
      </c>
      <c r="L175" t="str">
        <f>VLOOKUP($J175,'PACTO order'!$A$1:$E$129,3,FALSE)</f>
        <v>CGTGATCA</v>
      </c>
      <c r="M175" t="str">
        <f>VLOOKUP($J175,'Sheet1 (2)'!$1:$1048576,4,FALSE)</f>
        <v>TGATCACG</v>
      </c>
      <c r="N175" t="str">
        <f>VLOOKUP($J175,'PACTO order'!$A$1:$E$129,4,FALSE)</f>
        <v>IDT8_i7_334</v>
      </c>
      <c r="O175" t="str">
        <f>VLOOKUP($J175,'PACTO order'!$A$1:$E$129,5,FALSE)</f>
        <v>TGCCATTC</v>
      </c>
    </row>
    <row r="176" spans="1:15" x14ac:dyDescent="0.2">
      <c r="A176">
        <v>175</v>
      </c>
      <c r="B176" t="s">
        <v>655</v>
      </c>
      <c r="C176" s="1">
        <v>44420</v>
      </c>
      <c r="D176" s="55">
        <v>7.35</v>
      </c>
      <c r="E176" s="55">
        <v>37</v>
      </c>
      <c r="F176" s="55">
        <v>147</v>
      </c>
      <c r="G176" t="str">
        <f t="shared" si="6"/>
        <v>yes</v>
      </c>
      <c r="H176">
        <f t="shared" si="7"/>
        <v>5</v>
      </c>
      <c r="I176">
        <f t="shared" si="8"/>
        <v>18.5</v>
      </c>
      <c r="J176" s="21" t="s">
        <v>876</v>
      </c>
      <c r="K176" t="str">
        <f>VLOOKUP($J176,'PACTO order'!$A$1:$E$129,2,FALSE)</f>
        <v>IDT8_i5_335</v>
      </c>
      <c r="L176" t="str">
        <f>VLOOKUP($J176,'PACTO order'!$A$1:$E$129,3,FALSE)</f>
        <v>GTGAGCTT</v>
      </c>
      <c r="M176" t="str">
        <f>VLOOKUP($J176,'Sheet1 (2)'!$1:$1048576,4,FALSE)</f>
        <v>AAGCTCAC</v>
      </c>
      <c r="N176" t="str">
        <f>VLOOKUP($J176,'PACTO order'!$A$1:$E$129,4,FALSE)</f>
        <v>IDT8_i7_335</v>
      </c>
      <c r="O176" t="str">
        <f>VLOOKUP($J176,'PACTO order'!$A$1:$E$129,5,FALSE)</f>
        <v>TTGATCCG</v>
      </c>
    </row>
    <row r="177" spans="1:15" x14ac:dyDescent="0.2">
      <c r="A177">
        <v>176</v>
      </c>
      <c r="B177" t="s">
        <v>825</v>
      </c>
      <c r="C177" s="1">
        <v>44420</v>
      </c>
      <c r="D177" s="55">
        <v>1.46</v>
      </c>
      <c r="E177" s="55">
        <v>7.6</v>
      </c>
      <c r="F177" s="55">
        <v>29.2</v>
      </c>
      <c r="G177" s="3" t="str">
        <f t="shared" si="6"/>
        <v>no</v>
      </c>
      <c r="H177">
        <f t="shared" si="7"/>
        <v>10</v>
      </c>
      <c r="I177">
        <f t="shared" si="8"/>
        <v>7.6</v>
      </c>
      <c r="J177" s="21" t="s">
        <v>877</v>
      </c>
      <c r="K177" t="str">
        <f>VLOOKUP($J177,'PACTO order'!$A$1:$E$129,2,FALSE)</f>
        <v>IDT8_i5_342</v>
      </c>
      <c r="L177" t="str">
        <f>VLOOKUP($J177,'PACTO order'!$A$1:$E$129,3,FALSE)</f>
        <v>TCAAGGAC</v>
      </c>
      <c r="M177" t="str">
        <f>VLOOKUP($J177,'Sheet1 (2)'!$1:$1048576,4,FALSE)</f>
        <v>GTCCTTGA</v>
      </c>
      <c r="N177" t="str">
        <f>VLOOKUP($J177,'PACTO order'!$A$1:$E$129,4,FALSE)</f>
        <v>IDT8_i7_342</v>
      </c>
      <c r="O177" t="str">
        <f>VLOOKUP($J177,'PACTO order'!$A$1:$E$129,5,FALSE)</f>
        <v>GACGAATG</v>
      </c>
    </row>
    <row r="178" spans="1:15" x14ac:dyDescent="0.2">
      <c r="A178">
        <v>177</v>
      </c>
      <c r="B178" t="s">
        <v>779</v>
      </c>
      <c r="C178" s="1">
        <v>44420</v>
      </c>
      <c r="D178" s="55">
        <v>1.59</v>
      </c>
      <c r="E178" s="55">
        <v>7.9</v>
      </c>
      <c r="F178" s="55">
        <v>31.8</v>
      </c>
      <c r="G178" s="3" t="str">
        <f t="shared" si="6"/>
        <v>no</v>
      </c>
      <c r="H178">
        <f t="shared" si="7"/>
        <v>10</v>
      </c>
      <c r="I178">
        <f t="shared" si="8"/>
        <v>7.9</v>
      </c>
      <c r="J178" s="21" t="s">
        <v>878</v>
      </c>
      <c r="K178" t="str">
        <f>VLOOKUP($J178,'PACTO order'!$A$1:$E$129,2,FALSE)</f>
        <v>IDT8_i5_343</v>
      </c>
      <c r="L178" t="str">
        <f>VLOOKUP($J178,'PACTO order'!$A$1:$E$129,3,FALSE)</f>
        <v>GTGCTTAC</v>
      </c>
      <c r="M178" t="str">
        <f>VLOOKUP($J178,'Sheet1 (2)'!$1:$1048576,4,FALSE)</f>
        <v>GTAAGCAC</v>
      </c>
      <c r="N178" t="str">
        <f>VLOOKUP($J178,'PACTO order'!$A$1:$E$129,4,FALSE)</f>
        <v>IDT8_i7_343</v>
      </c>
      <c r="O178" t="str">
        <f>VLOOKUP($J178,'PACTO order'!$A$1:$E$129,5,FALSE)</f>
        <v>AGGAGGAA</v>
      </c>
    </row>
    <row r="179" spans="1:15" x14ac:dyDescent="0.2">
      <c r="A179">
        <v>178</v>
      </c>
      <c r="B179" t="s">
        <v>364</v>
      </c>
      <c r="C179" s="1">
        <v>44420</v>
      </c>
      <c r="D179" s="55">
        <v>2.68</v>
      </c>
      <c r="E179" s="55">
        <v>13.4</v>
      </c>
      <c r="F179" s="55">
        <v>53.6</v>
      </c>
      <c r="G179" t="str">
        <f t="shared" si="6"/>
        <v>yes</v>
      </c>
      <c r="H179">
        <f t="shared" si="7"/>
        <v>5</v>
      </c>
      <c r="I179">
        <f t="shared" si="8"/>
        <v>6.7</v>
      </c>
      <c r="J179" s="21" t="s">
        <v>879</v>
      </c>
      <c r="K179" t="str">
        <f>VLOOKUP($J179,'PACTO order'!$A$1:$E$129,2,FALSE)</f>
        <v>IDT8_i5_344</v>
      </c>
      <c r="L179" t="str">
        <f>VLOOKUP($J179,'PACTO order'!$A$1:$E$129,3,FALSE)</f>
        <v>GTGGTGTT</v>
      </c>
      <c r="M179" t="str">
        <f>VLOOKUP($J179,'Sheet1 (2)'!$1:$1048576,4,FALSE)</f>
        <v>AACACCAC</v>
      </c>
      <c r="N179" t="str">
        <f>VLOOKUP($J179,'PACTO order'!$A$1:$E$129,4,FALSE)</f>
        <v>IDT8_i7_344</v>
      </c>
      <c r="O179" t="str">
        <f>VLOOKUP($J179,'PACTO order'!$A$1:$E$129,5,FALSE)</f>
        <v>CTTACAGC</v>
      </c>
    </row>
    <row r="180" spans="1:15" x14ac:dyDescent="0.2">
      <c r="A180">
        <v>179</v>
      </c>
      <c r="B180" t="s">
        <v>359</v>
      </c>
      <c r="C180" s="1">
        <v>44420</v>
      </c>
      <c r="D180" s="55">
        <v>1.34</v>
      </c>
      <c r="E180" s="55">
        <v>6.8</v>
      </c>
      <c r="F180" s="55">
        <v>26.8</v>
      </c>
      <c r="G180" s="3" t="str">
        <f t="shared" si="6"/>
        <v>no</v>
      </c>
      <c r="H180">
        <f t="shared" si="7"/>
        <v>10</v>
      </c>
      <c r="I180">
        <f t="shared" si="8"/>
        <v>6.8</v>
      </c>
      <c r="J180" s="21" t="s">
        <v>880</v>
      </c>
      <c r="K180" t="str">
        <f>VLOOKUP($J180,'PACTO order'!$A$1:$E$129,2,FALSE)</f>
        <v>IDT8_i5_345</v>
      </c>
      <c r="L180" t="str">
        <f>VLOOKUP($J180,'PACTO order'!$A$1:$E$129,3,FALSE)</f>
        <v>GCTGACTA</v>
      </c>
      <c r="M180" t="str">
        <f>VLOOKUP($J180,'Sheet1 (2)'!$1:$1048576,4,FALSE)</f>
        <v>TAGTCAGC</v>
      </c>
      <c r="N180" t="str">
        <f>VLOOKUP($J180,'PACTO order'!$A$1:$E$129,4,FALSE)</f>
        <v>IDT8_i7_345</v>
      </c>
      <c r="O180" t="str">
        <f>VLOOKUP($J180,'PACTO order'!$A$1:$E$129,5,FALSE)</f>
        <v>GAGATGTC</v>
      </c>
    </row>
    <row r="181" spans="1:15" x14ac:dyDescent="0.2">
      <c r="A181">
        <v>180</v>
      </c>
      <c r="B181" t="s">
        <v>360</v>
      </c>
      <c r="C181" s="1">
        <v>44420</v>
      </c>
      <c r="D181" s="55">
        <v>4.8499999999999996</v>
      </c>
      <c r="E181" s="55">
        <v>24.6</v>
      </c>
      <c r="F181" s="55">
        <v>97</v>
      </c>
      <c r="G181" t="str">
        <f t="shared" si="6"/>
        <v>yes</v>
      </c>
      <c r="H181">
        <f t="shared" si="7"/>
        <v>5</v>
      </c>
      <c r="I181">
        <f t="shared" si="8"/>
        <v>12.3</v>
      </c>
      <c r="J181" s="21" t="s">
        <v>881</v>
      </c>
      <c r="K181" t="str">
        <f>VLOOKUP($J181,'PACTO order'!$A$1:$E$129,2,FALSE)</f>
        <v>IDT8_i5_351</v>
      </c>
      <c r="L181" t="str">
        <f>VLOOKUP($J181,'PACTO order'!$A$1:$E$129,3,FALSE)</f>
        <v>AGTTGGCT</v>
      </c>
      <c r="M181" t="str">
        <f>VLOOKUP($J181,'Sheet1 (2)'!$1:$1048576,4,FALSE)</f>
        <v>AGCCAACT</v>
      </c>
      <c r="N181" t="str">
        <f>VLOOKUP($J181,'PACTO order'!$A$1:$E$129,4,FALSE)</f>
        <v>IDT8_i7_351</v>
      </c>
      <c r="O181" t="str">
        <f>VLOOKUP($J181,'PACTO order'!$A$1:$E$129,5,FALSE)</f>
        <v>ATGGTTGC</v>
      </c>
    </row>
    <row r="182" spans="1:15" x14ac:dyDescent="0.2">
      <c r="A182">
        <v>181</v>
      </c>
      <c r="B182" t="s">
        <v>361</v>
      </c>
      <c r="C182" s="1">
        <v>44420</v>
      </c>
      <c r="D182" s="55">
        <v>1.9</v>
      </c>
      <c r="E182" s="55">
        <v>9</v>
      </c>
      <c r="F182" s="55">
        <v>38</v>
      </c>
      <c r="G182" s="3" t="str">
        <f t="shared" si="6"/>
        <v>no</v>
      </c>
      <c r="H182">
        <f t="shared" si="7"/>
        <v>10</v>
      </c>
      <c r="I182">
        <f t="shared" si="8"/>
        <v>9</v>
      </c>
      <c r="J182" s="21" t="s">
        <v>882</v>
      </c>
      <c r="K182" t="str">
        <f>VLOOKUP($J182,'PACTO order'!$A$1:$E$129,2,FALSE)</f>
        <v>IDT8_i5_356</v>
      </c>
      <c r="L182" t="str">
        <f>VLOOKUP($J182,'PACTO order'!$A$1:$E$129,3,FALSE)</f>
        <v>GTGTCTGA</v>
      </c>
      <c r="M182" t="str">
        <f>VLOOKUP($J182,'Sheet1 (2)'!$1:$1048576,4,FALSE)</f>
        <v>TCAGACAC</v>
      </c>
      <c r="N182" t="str">
        <f>VLOOKUP($J182,'PACTO order'!$A$1:$E$129,4,FALSE)</f>
        <v>IDT8_i7_356</v>
      </c>
      <c r="O182" t="str">
        <f>VLOOKUP($J182,'PACTO order'!$A$1:$E$129,5,FALSE)</f>
        <v>CCGACTAT</v>
      </c>
    </row>
    <row r="183" spans="1:15" x14ac:dyDescent="0.2">
      <c r="A183">
        <v>182</v>
      </c>
      <c r="B183" t="s">
        <v>362</v>
      </c>
      <c r="C183" s="1">
        <v>44420</v>
      </c>
      <c r="D183" s="55">
        <v>3.48</v>
      </c>
      <c r="E183" s="55">
        <v>17.2</v>
      </c>
      <c r="F183" s="55">
        <v>69.599999999999994</v>
      </c>
      <c r="G183" t="str">
        <f t="shared" si="6"/>
        <v>yes</v>
      </c>
      <c r="H183">
        <f t="shared" si="7"/>
        <v>5</v>
      </c>
      <c r="I183">
        <f t="shared" si="8"/>
        <v>8.6</v>
      </c>
      <c r="J183" s="21" t="s">
        <v>883</v>
      </c>
      <c r="K183" t="str">
        <f>VLOOKUP($J183,'PACTO order'!$A$1:$E$129,2,FALSE)</f>
        <v>IDT8_i5_362</v>
      </c>
      <c r="L183" t="str">
        <f>VLOOKUP($J183,'PACTO order'!$A$1:$E$129,3,FALSE)</f>
        <v>CGGTCATA</v>
      </c>
      <c r="M183" t="str">
        <f>VLOOKUP($J183,'Sheet1 (2)'!$1:$1048576,4,FALSE)</f>
        <v>TATGACCG</v>
      </c>
      <c r="N183" t="str">
        <f>VLOOKUP($J183,'PACTO order'!$A$1:$E$129,4,FALSE)</f>
        <v>IDT8_i7_362</v>
      </c>
      <c r="O183" t="str">
        <f>VLOOKUP($J183,'PACTO order'!$A$1:$E$129,5,FALSE)</f>
        <v>GTAGAGCA</v>
      </c>
    </row>
    <row r="184" spans="1:15" x14ac:dyDescent="0.2">
      <c r="A184">
        <v>183</v>
      </c>
      <c r="B184" t="s">
        <v>354</v>
      </c>
      <c r="C184" s="1">
        <v>44420</v>
      </c>
      <c r="D184" s="55">
        <v>1.02</v>
      </c>
      <c r="E184" s="55">
        <v>5.0999999999999996</v>
      </c>
      <c r="F184" s="55">
        <v>20.399999999999999</v>
      </c>
      <c r="G184" s="3" t="str">
        <f t="shared" si="6"/>
        <v>no</v>
      </c>
      <c r="H184">
        <f t="shared" si="7"/>
        <v>10</v>
      </c>
      <c r="I184">
        <f t="shared" si="8"/>
        <v>5.0999999999999996</v>
      </c>
      <c r="J184" s="21" t="s">
        <v>885</v>
      </c>
      <c r="K184" t="str">
        <f>VLOOKUP($J184,'PACTO order'!$A$1:$E$129,2,FALSE)</f>
        <v>IDT8_i5_372</v>
      </c>
      <c r="L184" t="str">
        <f>VLOOKUP($J184,'PACTO order'!$A$1:$E$129,3,FALSE)</f>
        <v>CTTACCTG</v>
      </c>
      <c r="M184" t="str">
        <f>VLOOKUP($J184,'Sheet1 (2)'!$1:$1048576,4,FALSE)</f>
        <v>CAGGTAAG</v>
      </c>
      <c r="N184" t="str">
        <f>VLOOKUP($J184,'PACTO order'!$A$1:$E$129,4,FALSE)</f>
        <v>IDT8_i7_372</v>
      </c>
      <c r="O184" t="str">
        <f>VLOOKUP($J184,'PACTO order'!$A$1:$E$129,5,FALSE)</f>
        <v>CTCATTGC</v>
      </c>
    </row>
    <row r="185" spans="1:15" x14ac:dyDescent="0.2">
      <c r="A185">
        <v>184</v>
      </c>
      <c r="B185" t="s">
        <v>355</v>
      </c>
      <c r="C185" s="1">
        <v>44420</v>
      </c>
      <c r="D185" s="55">
        <v>1.02</v>
      </c>
      <c r="E185" s="55">
        <v>5.0999999999999996</v>
      </c>
      <c r="F185" s="55">
        <v>20.399999999999999</v>
      </c>
      <c r="G185" s="3" t="str">
        <f t="shared" si="6"/>
        <v>no</v>
      </c>
      <c r="H185">
        <f t="shared" si="7"/>
        <v>10</v>
      </c>
      <c r="I185">
        <f t="shared" si="8"/>
        <v>5.0999999999999996</v>
      </c>
      <c r="J185" s="21" t="s">
        <v>886</v>
      </c>
      <c r="K185" t="str">
        <f>VLOOKUP($J185,'PACTO order'!$A$1:$E$129,2,FALSE)</f>
        <v>IDT8_i5_374</v>
      </c>
      <c r="L185" t="str">
        <f>VLOOKUP($J185,'PACTO order'!$A$1:$E$129,3,FALSE)</f>
        <v>TCCTACCT</v>
      </c>
      <c r="M185" t="str">
        <f>VLOOKUP($J185,'Sheet1 (2)'!$1:$1048576,4,FALSE)</f>
        <v>AGGTAGGA</v>
      </c>
      <c r="N185" t="str">
        <f>VLOOKUP($J185,'PACTO order'!$A$1:$E$129,4,FALSE)</f>
        <v>IDT8_i7_374</v>
      </c>
      <c r="O185" t="str">
        <f>VLOOKUP($J185,'PACTO order'!$A$1:$E$129,5,FALSE)</f>
        <v>TGGAGAGT</v>
      </c>
    </row>
    <row r="186" spans="1:15" x14ac:dyDescent="0.2">
      <c r="A186">
        <v>185</v>
      </c>
      <c r="B186" t="s">
        <v>356</v>
      </c>
      <c r="C186" s="1">
        <v>44420</v>
      </c>
      <c r="D186" s="55">
        <v>1.49</v>
      </c>
      <c r="E186" s="55">
        <v>7</v>
      </c>
      <c r="F186" s="55">
        <v>29.8</v>
      </c>
      <c r="G186" s="3" t="str">
        <f t="shared" si="6"/>
        <v>no</v>
      </c>
      <c r="H186">
        <f t="shared" si="7"/>
        <v>10</v>
      </c>
      <c r="I186">
        <f t="shared" si="8"/>
        <v>7</v>
      </c>
      <c r="J186" s="21" t="s">
        <v>887</v>
      </c>
      <c r="K186" t="str">
        <f>VLOOKUP($J186,'PACTO order'!$A$1:$E$129,2,FALSE)</f>
        <v>IDT8_i5_379</v>
      </c>
      <c r="L186" t="str">
        <f>VLOOKUP($J186,'PACTO order'!$A$1:$E$129,3,FALSE)</f>
        <v>AAGTCGAG</v>
      </c>
      <c r="M186" t="str">
        <f>VLOOKUP($J186,'Sheet1 (2)'!$1:$1048576,4,FALSE)</f>
        <v>CTCGACTT</v>
      </c>
      <c r="N186" t="str">
        <f>VLOOKUP($J186,'PACTO order'!$A$1:$E$129,4,FALSE)</f>
        <v>IDT8_i7_379</v>
      </c>
      <c r="O186" t="str">
        <f>VLOOKUP($J186,'PACTO order'!$A$1:$E$129,5,FALSE)</f>
        <v>ACATTGCG</v>
      </c>
    </row>
    <row r="187" spans="1:15" x14ac:dyDescent="0.2">
      <c r="A187">
        <v>186</v>
      </c>
      <c r="B187" t="s">
        <v>357</v>
      </c>
      <c r="C187" s="1">
        <v>44420</v>
      </c>
      <c r="D187" s="55">
        <v>11.54</v>
      </c>
      <c r="E187" s="55">
        <v>57.6</v>
      </c>
      <c r="F187" s="55">
        <v>230.79999999999998</v>
      </c>
      <c r="G187" t="str">
        <f t="shared" si="6"/>
        <v>yes</v>
      </c>
      <c r="H187">
        <f t="shared" si="7"/>
        <v>5</v>
      </c>
      <c r="I187">
        <f t="shared" si="8"/>
        <v>28.8</v>
      </c>
      <c r="J187" s="21" t="s">
        <v>888</v>
      </c>
      <c r="K187" t="str">
        <f>VLOOKUP($J187,'PACTO order'!$A$1:$E$129,2,FALSE)</f>
        <v>IDT8_i5_382</v>
      </c>
      <c r="L187" t="str">
        <f>VLOOKUP($J187,'PACTO order'!$A$1:$E$129,3,FALSE)</f>
        <v>AGTCTCAC</v>
      </c>
      <c r="M187" t="str">
        <f>VLOOKUP($J187,'Sheet1 (2)'!$1:$1048576,4,FALSE)</f>
        <v>GTGAGACT</v>
      </c>
      <c r="N187" t="str">
        <f>VLOOKUP($J187,'PACTO order'!$A$1:$E$129,4,FALSE)</f>
        <v>IDT8_i7_382</v>
      </c>
      <c r="O187" t="str">
        <f>VLOOKUP($J187,'PACTO order'!$A$1:$E$129,5,FALSE)</f>
        <v>AATGGACG</v>
      </c>
    </row>
    <row r="188" spans="1:15" x14ac:dyDescent="0.2">
      <c r="A188">
        <v>187</v>
      </c>
      <c r="B188" t="s">
        <v>358</v>
      </c>
      <c r="C188" s="1">
        <v>44420</v>
      </c>
      <c r="D188" s="55">
        <v>3.01</v>
      </c>
      <c r="E188" s="55">
        <v>14.7</v>
      </c>
      <c r="F188" s="55">
        <v>60.199999999999996</v>
      </c>
      <c r="G188" t="str">
        <f t="shared" si="6"/>
        <v>yes</v>
      </c>
      <c r="H188">
        <f t="shared" si="7"/>
        <v>5</v>
      </c>
      <c r="I188">
        <f t="shared" si="8"/>
        <v>7.35</v>
      </c>
      <c r="J188" s="21" t="s">
        <v>889</v>
      </c>
      <c r="K188" t="str">
        <f>VLOOKUP($J188,'PACTO order'!$A$1:$E$129,2,FALSE)</f>
        <v>IDT8_i5_383</v>
      </c>
      <c r="L188" t="str">
        <f>VLOOKUP($J188,'PACTO order'!$A$1:$E$129,3,FALSE)</f>
        <v>CTTGGATG</v>
      </c>
      <c r="M188" t="str">
        <f>VLOOKUP($J188,'Sheet1 (2)'!$1:$1048576,4,FALSE)</f>
        <v>CATCCAAG</v>
      </c>
      <c r="N188" t="str">
        <f>VLOOKUP($J188,'PACTO order'!$A$1:$E$129,4,FALSE)</f>
        <v>IDT8_i7_383</v>
      </c>
      <c r="O188" t="str">
        <f>VLOOKUP($J188,'PACTO order'!$A$1:$E$129,5,FALSE)</f>
        <v>GATAGCGA</v>
      </c>
    </row>
    <row r="189" spans="1:15" x14ac:dyDescent="0.2">
      <c r="A189">
        <v>188</v>
      </c>
      <c r="B189" t="s">
        <v>312</v>
      </c>
      <c r="C189" s="1">
        <v>44420</v>
      </c>
      <c r="D189" s="55">
        <v>3.6</v>
      </c>
      <c r="E189" s="55">
        <v>17.100000000000001</v>
      </c>
      <c r="F189" s="55">
        <v>72</v>
      </c>
      <c r="G189" t="str">
        <f t="shared" si="6"/>
        <v>yes</v>
      </c>
      <c r="H189">
        <f t="shared" si="7"/>
        <v>5</v>
      </c>
      <c r="I189">
        <f t="shared" si="8"/>
        <v>8.5500000000000007</v>
      </c>
      <c r="J189" s="21" t="s">
        <v>545</v>
      </c>
      <c r="K189" t="str">
        <f>VLOOKUP($J189,'PACTO order'!$A$1:$E$129,2,FALSE)</f>
        <v>IDT8_i5_384</v>
      </c>
      <c r="L189" t="str">
        <f>VLOOKUP($J189,'PACTO order'!$A$1:$E$129,3,FALSE)</f>
        <v>GCCTATCA</v>
      </c>
      <c r="M189" t="str">
        <f>VLOOKUP($J189,'Sheet1 (2)'!$1:$1048576,4,FALSE)</f>
        <v>TGATAGGC</v>
      </c>
      <c r="N189" t="str">
        <f>VLOOKUP($J189,'PACTO order'!$A$1:$E$129,4,FALSE)</f>
        <v>IDT8_i7_384</v>
      </c>
      <c r="O189" t="str">
        <f>VLOOKUP($J189,'PACTO order'!$A$1:$E$129,5,FALSE)</f>
        <v>CGACCATT</v>
      </c>
    </row>
    <row r="190" spans="1:15" x14ac:dyDescent="0.2">
      <c r="A190">
        <v>189</v>
      </c>
      <c r="B190" t="s">
        <v>313</v>
      </c>
      <c r="C190" s="1">
        <v>44420</v>
      </c>
      <c r="D190" s="55">
        <v>7.71</v>
      </c>
      <c r="E190" s="55">
        <v>38.6</v>
      </c>
      <c r="F190" s="55">
        <v>154.19999999999999</v>
      </c>
      <c r="G190" t="str">
        <f t="shared" si="6"/>
        <v>yes</v>
      </c>
      <c r="H190">
        <f t="shared" si="7"/>
        <v>5</v>
      </c>
      <c r="I190">
        <f t="shared" si="8"/>
        <v>19.3</v>
      </c>
      <c r="J190" s="21" t="s">
        <v>890</v>
      </c>
      <c r="K190" t="str">
        <f>VLOOKUP($J190,'PACTO order'!$A$1:$E$129,2,FALSE)</f>
        <v>IDT8_i5_12</v>
      </c>
      <c r="L190" t="str">
        <f>VLOOKUP($J190,'PACTO order'!$A$1:$E$129,3,FALSE)</f>
        <v>CACCTGTT</v>
      </c>
      <c r="M190" t="str">
        <f>VLOOKUP($J190,'Sheet1 (2)'!$1:$1048576,4,FALSE)</f>
        <v>AACAGGTG</v>
      </c>
      <c r="N190" t="str">
        <f>VLOOKUP($J190,'PACTO order'!$A$1:$E$129,4,FALSE)</f>
        <v>IDT8_i7_12</v>
      </c>
      <c r="O190" t="str">
        <f>VLOOKUP($J190,'PACTO order'!$A$1:$E$129,5,FALSE)</f>
        <v>GCTATCCT</v>
      </c>
    </row>
    <row r="191" spans="1:15" x14ac:dyDescent="0.2">
      <c r="A191">
        <v>190</v>
      </c>
      <c r="B191" t="s">
        <v>314</v>
      </c>
      <c r="C191" s="1">
        <v>44420</v>
      </c>
      <c r="D191" s="55">
        <v>7.25</v>
      </c>
      <c r="E191" s="55">
        <v>35.9</v>
      </c>
      <c r="F191" s="55">
        <v>145</v>
      </c>
      <c r="G191" t="str">
        <f t="shared" si="6"/>
        <v>yes</v>
      </c>
      <c r="H191">
        <f t="shared" si="7"/>
        <v>5</v>
      </c>
      <c r="I191">
        <f t="shared" si="8"/>
        <v>17.95</v>
      </c>
      <c r="J191" s="21" t="s">
        <v>891</v>
      </c>
      <c r="K191" t="str">
        <f>VLOOKUP($J191,'PACTO order'!$A$1:$E$129,2,FALSE)</f>
        <v>IDT8_i5_13</v>
      </c>
      <c r="L191" t="str">
        <f>VLOOKUP($J191,'PACTO order'!$A$1:$E$129,3,FALSE)</f>
        <v>ATCACACG</v>
      </c>
      <c r="M191" t="str">
        <f>VLOOKUP($J191,'Sheet1 (2)'!$1:$1048576,4,FALSE)</f>
        <v>CGTGTGAT</v>
      </c>
      <c r="N191" t="str">
        <f>VLOOKUP($J191,'PACTO order'!$A$1:$E$129,4,FALSE)</f>
        <v>IDT8_i7_13</v>
      </c>
      <c r="O191" t="str">
        <f>VLOOKUP($J191,'PACTO order'!$A$1:$E$129,5,FALSE)</f>
        <v>TACGCTAC</v>
      </c>
    </row>
    <row r="192" spans="1:15" x14ac:dyDescent="0.2">
      <c r="A192">
        <v>191</v>
      </c>
      <c r="B192" t="s">
        <v>826</v>
      </c>
      <c r="C192" s="1">
        <v>44420</v>
      </c>
      <c r="D192" s="55">
        <v>4.33</v>
      </c>
      <c r="E192" s="55">
        <v>23.2</v>
      </c>
      <c r="F192" s="55">
        <v>86.6</v>
      </c>
      <c r="G192" t="str">
        <f t="shared" si="6"/>
        <v>yes</v>
      </c>
      <c r="H192">
        <f t="shared" si="7"/>
        <v>5</v>
      </c>
      <c r="I192">
        <f t="shared" si="8"/>
        <v>11.6</v>
      </c>
      <c r="J192" s="21" t="s">
        <v>892</v>
      </c>
      <c r="K192" t="str">
        <f>VLOOKUP($J192,'PACTO order'!$A$1:$E$129,2,FALSE)</f>
        <v>IDT8_i5_14</v>
      </c>
      <c r="L192" t="str">
        <f>VLOOKUP($J192,'PACTO order'!$A$1:$E$129,3,FALSE)</f>
        <v>CCGTAAGA</v>
      </c>
      <c r="M192" t="str">
        <f>VLOOKUP($J192,'Sheet1 (2)'!$1:$1048576,4,FALSE)</f>
        <v>TCTTACGG</v>
      </c>
      <c r="N192" t="str">
        <f>VLOOKUP($J192,'PACTO order'!$A$1:$E$129,4,FALSE)</f>
        <v>IDT8_i7_14</v>
      </c>
      <c r="O192" t="str">
        <f>VLOOKUP($J192,'PACTO order'!$A$1:$E$129,5,FALSE)</f>
        <v>TGGACTCT</v>
      </c>
    </row>
    <row r="193" spans="1:15" x14ac:dyDescent="0.2">
      <c r="A193">
        <v>192</v>
      </c>
      <c r="B193" t="s">
        <v>633</v>
      </c>
      <c r="C193" s="1">
        <v>44421</v>
      </c>
      <c r="D193" s="55">
        <v>5.85</v>
      </c>
      <c r="E193" s="55">
        <v>28.9</v>
      </c>
      <c r="F193" s="55">
        <v>117</v>
      </c>
      <c r="G193" t="str">
        <f t="shared" si="6"/>
        <v>yes</v>
      </c>
      <c r="H193">
        <f t="shared" si="7"/>
        <v>5</v>
      </c>
      <c r="I193">
        <f t="shared" si="8"/>
        <v>14.45</v>
      </c>
      <c r="J193" s="21" t="s">
        <v>893</v>
      </c>
      <c r="K193" t="str">
        <f>VLOOKUP($J193,'PACTO order'!$A$1:$E$129,2,FALSE)</f>
        <v>IDT8_i5_16</v>
      </c>
      <c r="L193" t="str">
        <f>VLOOKUP($J193,'PACTO order'!$A$1:$E$129,3,FALSE)</f>
        <v>CGACGTTA</v>
      </c>
      <c r="M193" t="str">
        <f>VLOOKUP($J193,'Sheet1 (2)'!$1:$1048576,4,FALSE)</f>
        <v>TAACGTCG</v>
      </c>
      <c r="N193" t="str">
        <f>VLOOKUP($J193,'PACTO order'!$A$1:$E$129,4,FALSE)</f>
        <v>IDT8_i7_16</v>
      </c>
      <c r="O193" t="str">
        <f>VLOOKUP($J193,'PACTO order'!$A$1:$E$129,5,FALSE)</f>
        <v>ATCCAGAG</v>
      </c>
    </row>
    <row r="194" spans="1:15" x14ac:dyDescent="0.2">
      <c r="A194">
        <v>193</v>
      </c>
      <c r="B194" t="s">
        <v>634</v>
      </c>
      <c r="C194" s="1">
        <v>44421</v>
      </c>
      <c r="D194" s="55">
        <v>9.81</v>
      </c>
      <c r="E194" s="55">
        <v>49.1</v>
      </c>
      <c r="F194" s="55">
        <v>196.20000000000002</v>
      </c>
      <c r="G194" t="str">
        <f t="shared" ref="G194:G220" si="9">IF(E194 &gt; 10, "yes","no")</f>
        <v>yes</v>
      </c>
      <c r="H194">
        <f t="shared" si="7"/>
        <v>5</v>
      </c>
      <c r="I194">
        <f t="shared" ref="I194:I220" si="10">IF(G194="yes",E194/2,E194)</f>
        <v>24.55</v>
      </c>
      <c r="J194" s="21" t="s">
        <v>894</v>
      </c>
      <c r="K194" t="str">
        <f>VLOOKUP($J194,'PACTO order'!$A$1:$E$129,2,FALSE)</f>
        <v>IDT8_i5_17</v>
      </c>
      <c r="L194" t="str">
        <f>VLOOKUP($J194,'PACTO order'!$A$1:$E$129,3,FALSE)</f>
        <v>ATGCACGA</v>
      </c>
      <c r="M194" t="str">
        <f>VLOOKUP($J194,'Sheet1 (2)'!$1:$1048576,4,FALSE)</f>
        <v>TCGTGCAT</v>
      </c>
      <c r="N194" t="str">
        <f>VLOOKUP($J194,'PACTO order'!$A$1:$E$129,4,FALSE)</f>
        <v>IDT8_i7_17</v>
      </c>
      <c r="O194" t="str">
        <f>VLOOKUP($J194,'PACTO order'!$A$1:$E$129,5,FALSE)</f>
        <v>GACGATCT</v>
      </c>
    </row>
    <row r="195" spans="1:15" x14ac:dyDescent="0.2">
      <c r="A195">
        <v>194</v>
      </c>
      <c r="B195" t="s">
        <v>635</v>
      </c>
      <c r="C195" s="1">
        <v>44421</v>
      </c>
      <c r="D195" s="55">
        <v>12.489999999999998</v>
      </c>
      <c r="E195" s="55">
        <v>63</v>
      </c>
      <c r="F195" s="55">
        <v>249.79999999999995</v>
      </c>
      <c r="G195" t="str">
        <f t="shared" si="9"/>
        <v>yes</v>
      </c>
      <c r="H195">
        <f t="shared" ref="H195:H220" si="11">IF(G195="yes",5,10)</f>
        <v>5</v>
      </c>
      <c r="I195">
        <f t="shared" si="10"/>
        <v>31.5</v>
      </c>
      <c r="J195" s="21" t="s">
        <v>895</v>
      </c>
      <c r="K195" t="str">
        <f>VLOOKUP($J195,'PACTO order'!$A$1:$E$129,2,FALSE)</f>
        <v>IDT8_i5_18</v>
      </c>
      <c r="L195" t="str">
        <f>VLOOKUP($J195,'PACTO order'!$A$1:$E$129,3,FALSE)</f>
        <v>CCTGATTG</v>
      </c>
      <c r="M195" t="str">
        <f>VLOOKUP($J195,'Sheet1 (2)'!$1:$1048576,4,FALSE)</f>
        <v>CAATCAGG</v>
      </c>
      <c r="N195" t="str">
        <f>VLOOKUP($J195,'PACTO order'!$A$1:$E$129,4,FALSE)</f>
        <v>IDT8_i7_18</v>
      </c>
      <c r="O195" t="str">
        <f>VLOOKUP($J195,'PACTO order'!$A$1:$E$129,5,FALSE)</f>
        <v>AACTGAGC</v>
      </c>
    </row>
    <row r="196" spans="1:15" x14ac:dyDescent="0.2">
      <c r="A196">
        <v>195</v>
      </c>
      <c r="B196" t="s">
        <v>636</v>
      </c>
      <c r="C196" s="1">
        <v>44421</v>
      </c>
      <c r="D196" s="55">
        <v>8.76</v>
      </c>
      <c r="E196" s="55">
        <v>44</v>
      </c>
      <c r="F196" s="55">
        <v>175.2</v>
      </c>
      <c r="G196" t="str">
        <f t="shared" si="9"/>
        <v>yes</v>
      </c>
      <c r="H196">
        <f t="shared" si="11"/>
        <v>5</v>
      </c>
      <c r="I196">
        <f t="shared" si="10"/>
        <v>22</v>
      </c>
      <c r="J196" s="21" t="s">
        <v>896</v>
      </c>
      <c r="K196" t="str">
        <f>VLOOKUP($J196,'PACTO order'!$A$1:$E$129,2,FALSE)</f>
        <v>IDT8_i5_21</v>
      </c>
      <c r="L196" t="str">
        <f>VLOOKUP($J196,'PACTO order'!$A$1:$E$129,3,FALSE)</f>
        <v>CACTAGCT</v>
      </c>
      <c r="M196" t="str">
        <f>VLOOKUP($J196,'Sheet1 (2)'!$1:$1048576,4,FALSE)</f>
        <v>AGCTAGTG</v>
      </c>
      <c r="N196" t="str">
        <f>VLOOKUP($J196,'PACTO order'!$A$1:$E$129,4,FALSE)</f>
        <v>IDT8_i7_21</v>
      </c>
      <c r="O196" t="str">
        <f>VLOOKUP($J196,'PACTO order'!$A$1:$E$129,5,FALSE)</f>
        <v>GAATCCGA</v>
      </c>
    </row>
    <row r="197" spans="1:15" x14ac:dyDescent="0.2">
      <c r="A197">
        <v>196</v>
      </c>
      <c r="B197" t="s">
        <v>637</v>
      </c>
      <c r="C197" s="1">
        <v>44421</v>
      </c>
      <c r="D197" s="55">
        <v>10.91</v>
      </c>
      <c r="E197" s="55">
        <v>54.9</v>
      </c>
      <c r="F197" s="55">
        <v>218.2</v>
      </c>
      <c r="G197" t="str">
        <f t="shared" si="9"/>
        <v>yes</v>
      </c>
      <c r="H197">
        <f t="shared" si="11"/>
        <v>5</v>
      </c>
      <c r="I197">
        <f t="shared" si="10"/>
        <v>27.45</v>
      </c>
      <c r="J197" s="21" t="s">
        <v>897</v>
      </c>
      <c r="K197" t="str">
        <f>VLOOKUP($J197,'PACTO order'!$A$1:$E$129,2,FALSE)</f>
        <v>IDT8_i5_22</v>
      </c>
      <c r="L197" t="str">
        <f>VLOOKUP($J197,'PACTO order'!$A$1:$E$129,3,FALSE)</f>
        <v>ACGACTTG</v>
      </c>
      <c r="M197" t="str">
        <f>VLOOKUP($J197,'Sheet1 (2)'!$1:$1048576,4,FALSE)</f>
        <v>CAAGTCGT</v>
      </c>
      <c r="N197" t="str">
        <f>VLOOKUP($J197,'PACTO order'!$A$1:$E$129,4,FALSE)</f>
        <v>IDT8_i7_22</v>
      </c>
      <c r="O197" t="str">
        <f>VLOOKUP($J197,'PACTO order'!$A$1:$E$129,5,FALSE)</f>
        <v>TCGCTGTT</v>
      </c>
    </row>
    <row r="198" spans="1:15" x14ac:dyDescent="0.2">
      <c r="A198">
        <v>197</v>
      </c>
      <c r="B198" t="s">
        <v>761</v>
      </c>
      <c r="C198" s="1">
        <v>44421</v>
      </c>
      <c r="D198" s="55">
        <v>0.65</v>
      </c>
      <c r="E198" s="55">
        <v>3.3</v>
      </c>
      <c r="F198" s="55">
        <v>13</v>
      </c>
      <c r="G198" s="3" t="str">
        <f t="shared" si="9"/>
        <v>no</v>
      </c>
      <c r="H198">
        <f t="shared" si="11"/>
        <v>10</v>
      </c>
      <c r="I198">
        <f t="shared" si="10"/>
        <v>3.3</v>
      </c>
      <c r="J198" s="21" t="s">
        <v>898</v>
      </c>
      <c r="K198" t="str">
        <f>VLOOKUP($J198,'PACTO order'!$A$1:$E$129,2,FALSE)</f>
        <v>IDT8_i5_23</v>
      </c>
      <c r="L198" t="str">
        <f>VLOOKUP($J198,'PACTO order'!$A$1:$E$129,3,FALSE)</f>
        <v>CGTGTGTA</v>
      </c>
      <c r="M198" t="str">
        <f>VLOOKUP($J198,'Sheet1 (2)'!$1:$1048576,4,FALSE)</f>
        <v>TACACACG</v>
      </c>
      <c r="N198" t="str">
        <f>VLOOKUP($J198,'PACTO order'!$A$1:$E$129,4,FALSE)</f>
        <v>IDT8_i7_23</v>
      </c>
      <c r="O198" t="str">
        <f>VLOOKUP($J198,'PACTO order'!$A$1:$E$129,5,FALSE)</f>
        <v>TTCGTTGG</v>
      </c>
    </row>
    <row r="199" spans="1:15" x14ac:dyDescent="0.2">
      <c r="A199">
        <v>198</v>
      </c>
      <c r="B199" t="s">
        <v>762</v>
      </c>
      <c r="C199" s="1">
        <v>44421</v>
      </c>
      <c r="D199" s="55">
        <v>14.1</v>
      </c>
      <c r="E199" s="55">
        <v>70</v>
      </c>
      <c r="F199" s="55">
        <v>282</v>
      </c>
      <c r="G199" t="str">
        <f t="shared" si="9"/>
        <v>yes</v>
      </c>
      <c r="H199">
        <f t="shared" si="11"/>
        <v>5</v>
      </c>
      <c r="I199">
        <f t="shared" si="10"/>
        <v>35</v>
      </c>
      <c r="J199" s="21" t="s">
        <v>899</v>
      </c>
      <c r="K199" t="str">
        <f>VLOOKUP($J199,'PACTO order'!$A$1:$E$129,2,FALSE)</f>
        <v>IDT8_i5_24</v>
      </c>
      <c r="L199" t="str">
        <f>VLOOKUP($J199,'PACTO order'!$A$1:$E$129,3,FALSE)</f>
        <v>GTTGACCT</v>
      </c>
      <c r="M199" t="str">
        <f>VLOOKUP($J199,'Sheet1 (2)'!$1:$1048576,4,FALSE)</f>
        <v>AGGTCAAC</v>
      </c>
      <c r="N199" t="str">
        <f>VLOOKUP($J199,'PACTO order'!$A$1:$E$129,4,FALSE)</f>
        <v>IDT8_i7_24</v>
      </c>
      <c r="O199" t="str">
        <f>VLOOKUP($J199,'PACTO order'!$A$1:$E$129,5,FALSE)</f>
        <v>AAGCACTG</v>
      </c>
    </row>
    <row r="200" spans="1:15" x14ac:dyDescent="0.2">
      <c r="A200">
        <v>199</v>
      </c>
      <c r="B200" t="s">
        <v>772</v>
      </c>
      <c r="C200" s="1">
        <v>44421</v>
      </c>
      <c r="D200" s="55">
        <v>9.61</v>
      </c>
      <c r="E200" s="55">
        <v>46.1</v>
      </c>
      <c r="F200" s="55">
        <v>192.2</v>
      </c>
      <c r="G200" t="str">
        <f t="shared" si="9"/>
        <v>yes</v>
      </c>
      <c r="H200">
        <f t="shared" si="11"/>
        <v>5</v>
      </c>
      <c r="I200">
        <f t="shared" si="10"/>
        <v>23.05</v>
      </c>
      <c r="J200" s="21" t="s">
        <v>900</v>
      </c>
      <c r="K200" t="str">
        <f>VLOOKUP($J200,'PACTO order'!$A$1:$E$129,2,FALSE)</f>
        <v>IDT8_i5_25</v>
      </c>
      <c r="L200" t="str">
        <f>VLOOKUP($J200,'PACTO order'!$A$1:$E$129,3,FALSE)</f>
        <v>ACTCCATC</v>
      </c>
      <c r="M200" t="str">
        <f>VLOOKUP($J200,'Sheet1 (2)'!$1:$1048576,4,FALSE)</f>
        <v>GATGGAGT</v>
      </c>
      <c r="N200" t="str">
        <f>VLOOKUP($J200,'PACTO order'!$A$1:$E$129,4,FALSE)</f>
        <v>IDT8_i7_25</v>
      </c>
      <c r="O200" t="str">
        <f>VLOOKUP($J200,'PACTO order'!$A$1:$E$129,5,FALSE)</f>
        <v>CCTTGATC</v>
      </c>
    </row>
    <row r="201" spans="1:15" x14ac:dyDescent="0.2">
      <c r="A201">
        <v>200</v>
      </c>
      <c r="B201" t="s">
        <v>773</v>
      </c>
      <c r="C201" s="1">
        <v>44421</v>
      </c>
      <c r="D201" s="55">
        <v>0.82</v>
      </c>
      <c r="E201" s="55">
        <v>4.0999999999999996</v>
      </c>
      <c r="F201" s="55">
        <v>16.399999999999999</v>
      </c>
      <c r="G201" s="3" t="str">
        <f t="shared" si="9"/>
        <v>no</v>
      </c>
      <c r="H201">
        <f t="shared" si="11"/>
        <v>10</v>
      </c>
      <c r="I201">
        <f t="shared" si="10"/>
        <v>4.0999999999999996</v>
      </c>
      <c r="J201" s="21" t="s">
        <v>901</v>
      </c>
      <c r="K201" t="str">
        <f>VLOOKUP($J201,'PACTO order'!$A$1:$E$129,2,FALSE)</f>
        <v>IDT8_i5_26</v>
      </c>
      <c r="L201" t="str">
        <f>VLOOKUP($J201,'PACTO order'!$A$1:$E$129,3,FALSE)</f>
        <v>CAATGTGG</v>
      </c>
      <c r="M201" t="str">
        <f>VLOOKUP($J201,'Sheet1 (2)'!$1:$1048576,4,FALSE)</f>
        <v>CCACATTG</v>
      </c>
      <c r="N201" t="str">
        <f>VLOOKUP($J201,'PACTO order'!$A$1:$E$129,4,FALSE)</f>
        <v>IDT8_i7_26</v>
      </c>
      <c r="O201" t="str">
        <f>VLOOKUP($J201,'PACTO order'!$A$1:$E$129,5,FALSE)</f>
        <v>GTCGAAGA</v>
      </c>
    </row>
    <row r="202" spans="1:15" x14ac:dyDescent="0.2">
      <c r="A202">
        <v>201</v>
      </c>
      <c r="B202" t="s">
        <v>315</v>
      </c>
      <c r="C202" s="1">
        <v>44421</v>
      </c>
      <c r="D202" s="55">
        <v>5.87</v>
      </c>
      <c r="E202" s="55">
        <v>29.4</v>
      </c>
      <c r="F202" s="55">
        <v>117.4</v>
      </c>
      <c r="G202" t="str">
        <f t="shared" si="9"/>
        <v>yes</v>
      </c>
      <c r="H202">
        <f t="shared" si="11"/>
        <v>5</v>
      </c>
      <c r="I202">
        <f t="shared" si="10"/>
        <v>14.7</v>
      </c>
      <c r="J202" s="21" t="s">
        <v>902</v>
      </c>
      <c r="K202" t="str">
        <f>VLOOKUP($J202,'PACTO order'!$A$1:$E$129,2,FALSE)</f>
        <v>IDT8_i5_27</v>
      </c>
      <c r="L202" t="str">
        <f>VLOOKUP($J202,'PACTO order'!$A$1:$E$129,3,FALSE)</f>
        <v>TTGCAGAC</v>
      </c>
      <c r="M202" t="str">
        <f>VLOOKUP($J202,'Sheet1 (2)'!$1:$1048576,4,FALSE)</f>
        <v>GTCTGCAA</v>
      </c>
      <c r="N202" t="str">
        <f>VLOOKUP($J202,'PACTO order'!$A$1:$E$129,4,FALSE)</f>
        <v>IDT8_i7_27</v>
      </c>
      <c r="O202" t="str">
        <f>VLOOKUP($J202,'PACTO order'!$A$1:$E$129,5,FALSE)</f>
        <v>ACCACGAT</v>
      </c>
    </row>
    <row r="203" spans="1:15" x14ac:dyDescent="0.2">
      <c r="A203">
        <v>202</v>
      </c>
      <c r="B203" t="s">
        <v>317</v>
      </c>
      <c r="C203" s="1">
        <v>44421</v>
      </c>
      <c r="D203" s="55">
        <v>7.26</v>
      </c>
      <c r="E203" s="55">
        <v>36</v>
      </c>
      <c r="F203" s="55">
        <v>145.19999999999999</v>
      </c>
      <c r="G203" t="str">
        <f t="shared" si="9"/>
        <v>yes</v>
      </c>
      <c r="H203">
        <f t="shared" si="11"/>
        <v>5</v>
      </c>
      <c r="I203">
        <f t="shared" si="10"/>
        <v>18</v>
      </c>
      <c r="J203" s="21" t="s">
        <v>903</v>
      </c>
      <c r="K203" t="str">
        <f>VLOOKUP($J203,'PACTO order'!$A$1:$E$129,2,FALSE)</f>
        <v>IDT8_i5_28</v>
      </c>
      <c r="L203" t="str">
        <f>VLOOKUP($J203,'PACTO order'!$A$1:$E$129,3,FALSE)</f>
        <v>CAGTCCAA</v>
      </c>
      <c r="M203" t="str">
        <f>VLOOKUP($J203,'Sheet1 (2)'!$1:$1048576,4,FALSE)</f>
        <v>TTGGACTG</v>
      </c>
      <c r="N203" t="str">
        <f>VLOOKUP($J203,'PACTO order'!$A$1:$E$129,4,FALSE)</f>
        <v>IDT8_i7_28</v>
      </c>
      <c r="O203" t="str">
        <f>VLOOKUP($J203,'PACTO order'!$A$1:$E$129,5,FALSE)</f>
        <v>GATTACCG</v>
      </c>
    </row>
    <row r="204" spans="1:15" x14ac:dyDescent="0.2">
      <c r="A204">
        <v>203</v>
      </c>
      <c r="B204" t="s">
        <v>318</v>
      </c>
      <c r="C204" s="1">
        <v>44421</v>
      </c>
      <c r="D204" s="55">
        <v>7.4899999999999993</v>
      </c>
      <c r="E204" s="55">
        <v>37.200000000000003</v>
      </c>
      <c r="F204" s="55">
        <v>149.79999999999998</v>
      </c>
      <c r="G204" t="str">
        <f t="shared" si="9"/>
        <v>yes</v>
      </c>
      <c r="H204">
        <f t="shared" si="11"/>
        <v>5</v>
      </c>
      <c r="I204">
        <f t="shared" si="10"/>
        <v>18.600000000000001</v>
      </c>
      <c r="J204" s="21" t="s">
        <v>904</v>
      </c>
      <c r="K204" t="str">
        <f>VLOOKUP($J204,'PACTO order'!$A$1:$E$129,2,FALSE)</f>
        <v>IDT8_i5_29</v>
      </c>
      <c r="L204" t="str">
        <f>VLOOKUP($J204,'PACTO order'!$A$1:$E$129,3,FALSE)</f>
        <v>ACGTTCAG</v>
      </c>
      <c r="M204" t="str">
        <f>VLOOKUP($J204,'Sheet1 (2)'!$1:$1048576,4,FALSE)</f>
        <v>CTGAACGT</v>
      </c>
      <c r="N204" t="str">
        <f>VLOOKUP($J204,'PACTO order'!$A$1:$E$129,4,FALSE)</f>
        <v>IDT8_i7_29</v>
      </c>
      <c r="O204" t="str">
        <f>VLOOKUP($J204,'PACTO order'!$A$1:$E$129,5,FALSE)</f>
        <v>GCACAACT</v>
      </c>
    </row>
    <row r="205" spans="1:15" x14ac:dyDescent="0.2">
      <c r="A205">
        <v>204</v>
      </c>
      <c r="B205" t="s">
        <v>319</v>
      </c>
      <c r="C205" s="1">
        <v>44421</v>
      </c>
      <c r="D205" s="55">
        <v>15.16</v>
      </c>
      <c r="E205" s="55">
        <v>75.800000000000011</v>
      </c>
      <c r="F205" s="55">
        <v>303.2</v>
      </c>
      <c r="G205" t="str">
        <f t="shared" si="9"/>
        <v>yes</v>
      </c>
      <c r="H205">
        <f t="shared" si="11"/>
        <v>5</v>
      </c>
      <c r="I205">
        <f t="shared" si="10"/>
        <v>37.900000000000006</v>
      </c>
      <c r="J205" s="21" t="s">
        <v>546</v>
      </c>
      <c r="K205" t="str">
        <f>VLOOKUP($J205,'PACTO order'!$A$1:$E$129,2,FALSE)</f>
        <v>IDT8_i5_30</v>
      </c>
      <c r="L205" t="str">
        <f>VLOOKUP($J205,'PACTO order'!$A$1:$E$129,3,FALSE)</f>
        <v>AACGTCTG</v>
      </c>
      <c r="M205" t="str">
        <f>VLOOKUP($J205,'Sheet1 (2)'!$1:$1048576,4,FALSE)</f>
        <v>CAGACGTT</v>
      </c>
      <c r="N205" t="str">
        <f>VLOOKUP($J205,'PACTO order'!$A$1:$E$129,4,FALSE)</f>
        <v>IDT8_i7_30</v>
      </c>
      <c r="O205" t="str">
        <f>VLOOKUP($J205,'PACTO order'!$A$1:$E$129,5,FALSE)</f>
        <v>GCGTCATT</v>
      </c>
    </row>
    <row r="206" spans="1:15" x14ac:dyDescent="0.2">
      <c r="A206">
        <v>205</v>
      </c>
      <c r="B206" t="s">
        <v>320</v>
      </c>
      <c r="C206" s="1">
        <v>44421</v>
      </c>
      <c r="D206" s="55">
        <v>15.51</v>
      </c>
      <c r="E206" s="55">
        <v>76.2</v>
      </c>
      <c r="F206" s="55">
        <v>310.2</v>
      </c>
      <c r="G206" t="str">
        <f t="shared" si="9"/>
        <v>yes</v>
      </c>
      <c r="H206">
        <f t="shared" si="11"/>
        <v>5</v>
      </c>
      <c r="I206">
        <f t="shared" si="10"/>
        <v>38.1</v>
      </c>
      <c r="J206" s="21" t="s">
        <v>905</v>
      </c>
      <c r="K206" t="str">
        <f>VLOOKUP($J206,'PACTO order'!$A$1:$E$129,2,FALSE)</f>
        <v>IDT8_i5_31</v>
      </c>
      <c r="L206" t="str">
        <f>VLOOKUP($J206,'PACTO order'!$A$1:$E$129,3,FALSE)</f>
        <v>TATCGGTC</v>
      </c>
      <c r="M206" t="str">
        <f>VLOOKUP($J206,'Sheet1 (2)'!$1:$1048576,4,FALSE)</f>
        <v>GACCGATA</v>
      </c>
      <c r="N206" t="str">
        <f>VLOOKUP($J206,'PACTO order'!$A$1:$E$129,4,FALSE)</f>
        <v>IDT8_i7_31</v>
      </c>
      <c r="O206" t="str">
        <f>VLOOKUP($J206,'PACTO order'!$A$1:$E$129,5,FALSE)</f>
        <v>ATCCGGTA</v>
      </c>
    </row>
    <row r="207" spans="1:15" x14ac:dyDescent="0.2">
      <c r="A207">
        <v>206</v>
      </c>
      <c r="B207" t="s">
        <v>321</v>
      </c>
      <c r="C207" s="1">
        <v>44421</v>
      </c>
      <c r="D207" s="55">
        <v>9.0299999999999994</v>
      </c>
      <c r="E207" s="55">
        <v>45.2</v>
      </c>
      <c r="F207" s="55">
        <v>180.6</v>
      </c>
      <c r="G207" t="str">
        <f t="shared" si="9"/>
        <v>yes</v>
      </c>
      <c r="H207">
        <f t="shared" si="11"/>
        <v>5</v>
      </c>
      <c r="I207">
        <f t="shared" si="10"/>
        <v>22.6</v>
      </c>
      <c r="J207" s="21" t="s">
        <v>922</v>
      </c>
      <c r="K207" t="str">
        <f>VLOOKUP($J207,'PACTO order'!$A$1:$E$129,2,FALSE)</f>
        <v>IDT8_i5_98</v>
      </c>
      <c r="L207" t="str">
        <f>VLOOKUP($J207,'PACTO order'!$A$1:$E$129,3,FALSE)</f>
        <v>GATAGCGA</v>
      </c>
      <c r="M207" t="str">
        <f>VLOOKUP($J207,'Sheet1 (2)'!$1:$1048576,4,FALSE)</f>
        <v>TCGCTATC</v>
      </c>
      <c r="N207" t="str">
        <f>VLOOKUP($J207,'PACTO order'!$A$1:$E$129,4,FALSE)</f>
        <v>IDT8_i7_98</v>
      </c>
      <c r="O207" t="str">
        <f>VLOOKUP($J207,'PACTO order'!$A$1:$E$129,5,FALSE)</f>
        <v>CTTGGATG</v>
      </c>
    </row>
    <row r="208" spans="1:15" x14ac:dyDescent="0.2">
      <c r="A208">
        <v>207</v>
      </c>
      <c r="B208" t="s">
        <v>827</v>
      </c>
      <c r="C208" s="1">
        <v>44421</v>
      </c>
      <c r="D208" s="55">
        <v>7.3400000000000007</v>
      </c>
      <c r="E208" s="55">
        <v>37.700000000000003</v>
      </c>
      <c r="F208" s="55">
        <v>146.80000000000001</v>
      </c>
      <c r="G208" t="str">
        <f t="shared" si="9"/>
        <v>yes</v>
      </c>
      <c r="H208">
        <f t="shared" si="11"/>
        <v>5</v>
      </c>
      <c r="I208">
        <f t="shared" si="10"/>
        <v>18.850000000000001</v>
      </c>
      <c r="J208" s="21" t="s">
        <v>923</v>
      </c>
      <c r="K208" t="str">
        <f>VLOOKUP($J208,'PACTO order'!$A$1:$E$129,2,FALSE)</f>
        <v>IDT8_i5_99</v>
      </c>
      <c r="L208" t="str">
        <f>VLOOKUP($J208,'PACTO order'!$A$1:$E$129,3,FALSE)</f>
        <v>AATGGACG</v>
      </c>
      <c r="M208" t="str">
        <f>VLOOKUP($J208,'Sheet1 (2)'!$1:$1048576,4,FALSE)</f>
        <v>CGTCCATT</v>
      </c>
      <c r="N208" t="str">
        <f>VLOOKUP($J208,'PACTO order'!$A$1:$E$129,4,FALSE)</f>
        <v>IDT8_i7_99</v>
      </c>
      <c r="O208" t="str">
        <f>VLOOKUP($J208,'PACTO order'!$A$1:$E$129,5,FALSE)</f>
        <v>AGTCTCAC</v>
      </c>
    </row>
    <row r="209" spans="1:15" x14ac:dyDescent="0.2">
      <c r="A209">
        <v>208</v>
      </c>
      <c r="B209" t="s">
        <v>784</v>
      </c>
      <c r="C209" s="1">
        <v>44424</v>
      </c>
      <c r="D209" s="55">
        <v>37.18</v>
      </c>
      <c r="E209" s="55">
        <v>185.7</v>
      </c>
      <c r="F209" s="55">
        <v>743.6</v>
      </c>
      <c r="G209" t="str">
        <f t="shared" si="9"/>
        <v>yes</v>
      </c>
      <c r="H209">
        <f t="shared" si="11"/>
        <v>5</v>
      </c>
      <c r="I209">
        <f t="shared" si="10"/>
        <v>92.85</v>
      </c>
      <c r="J209" s="21" t="s">
        <v>924</v>
      </c>
      <c r="K209" t="str">
        <f>VLOOKUP($J209,'PACTO order'!$A$1:$E$129,2,FALSE)</f>
        <v>IDT8_i5_100</v>
      </c>
      <c r="L209" t="str">
        <f>VLOOKUP($J209,'PACTO order'!$A$1:$E$129,3,FALSE)</f>
        <v>CGCTAGTA</v>
      </c>
      <c r="M209" t="str">
        <f>VLOOKUP($J209,'Sheet1 (2)'!$1:$1048576,4,FALSE)</f>
        <v>TACTAGCG</v>
      </c>
      <c r="N209" t="str">
        <f>VLOOKUP($J209,'PACTO order'!$A$1:$E$129,4,FALSE)</f>
        <v>IDT8_i7_100</v>
      </c>
      <c r="O209" t="str">
        <f>VLOOKUP($J209,'PACTO order'!$A$1:$E$129,5,FALSE)</f>
        <v>CTCATCAG</v>
      </c>
    </row>
    <row r="210" spans="1:15" x14ac:dyDescent="0.2">
      <c r="A210">
        <v>209</v>
      </c>
      <c r="B210" t="s">
        <v>340</v>
      </c>
      <c r="C210" s="1">
        <v>44424</v>
      </c>
      <c r="D210" s="55">
        <v>7.85</v>
      </c>
      <c r="E210" s="55">
        <v>38.700000000000003</v>
      </c>
      <c r="F210" s="55">
        <v>157</v>
      </c>
      <c r="G210" t="str">
        <f t="shared" si="9"/>
        <v>yes</v>
      </c>
      <c r="H210">
        <f t="shared" si="11"/>
        <v>5</v>
      </c>
      <c r="I210">
        <f t="shared" si="10"/>
        <v>19.350000000000001</v>
      </c>
      <c r="J210" s="21" t="s">
        <v>925</v>
      </c>
      <c r="K210" t="str">
        <f>VLOOKUP($J210,'PACTO order'!$A$1:$E$129,2,FALSE)</f>
        <v>IDT8_i5_101</v>
      </c>
      <c r="L210" t="str">
        <f>VLOOKUP($J210,'PACTO order'!$A$1:$E$129,3,FALSE)</f>
        <v>TCTCTAGG</v>
      </c>
      <c r="M210" t="str">
        <f>VLOOKUP($J210,'Sheet1 (2)'!$1:$1048576,4,FALSE)</f>
        <v>CCTAGAGA</v>
      </c>
      <c r="N210" t="str">
        <f>VLOOKUP($J210,'PACTO order'!$A$1:$E$129,4,FALSE)</f>
        <v>IDT8_i7_101</v>
      </c>
      <c r="O210" t="str">
        <f>VLOOKUP($J210,'PACTO order'!$A$1:$E$129,5,FALSE)</f>
        <v>TGTACCGT</v>
      </c>
    </row>
    <row r="211" spans="1:15" x14ac:dyDescent="0.2">
      <c r="A211">
        <v>210</v>
      </c>
      <c r="B211" t="s">
        <v>341</v>
      </c>
      <c r="C211" s="1">
        <v>44424</v>
      </c>
      <c r="D211" s="55">
        <v>14.020000000000001</v>
      </c>
      <c r="E211" s="55">
        <v>69.900000000000006</v>
      </c>
      <c r="F211" s="55">
        <v>280.40000000000003</v>
      </c>
      <c r="G211" t="str">
        <f t="shared" si="9"/>
        <v>yes</v>
      </c>
      <c r="H211">
        <f t="shared" si="11"/>
        <v>5</v>
      </c>
      <c r="I211">
        <f t="shared" si="10"/>
        <v>34.950000000000003</v>
      </c>
      <c r="J211" s="21" t="s">
        <v>548</v>
      </c>
      <c r="K211" t="str">
        <f>VLOOKUP($J211,'PACTO order'!$A$1:$E$129,2,FALSE)</f>
        <v>IDT8_i5_102</v>
      </c>
      <c r="L211" t="str">
        <f>VLOOKUP($J211,'PACTO order'!$A$1:$E$129,3,FALSE)</f>
        <v>ACATTGCG</v>
      </c>
      <c r="M211" t="str">
        <f>VLOOKUP($J211,'Sheet1 (2)'!$1:$1048576,4,FALSE)</f>
        <v>CGCAATGT</v>
      </c>
      <c r="N211" t="str">
        <f>VLOOKUP($J211,'PACTO order'!$A$1:$E$129,4,FALSE)</f>
        <v>IDT8_i7_102</v>
      </c>
      <c r="O211" t="str">
        <f>VLOOKUP($J211,'PACTO order'!$A$1:$E$129,5,FALSE)</f>
        <v>AAGTCGAG</v>
      </c>
    </row>
    <row r="212" spans="1:15" x14ac:dyDescent="0.2">
      <c r="A212">
        <v>211</v>
      </c>
      <c r="B212" t="s">
        <v>342</v>
      </c>
      <c r="C212" s="1">
        <v>44424</v>
      </c>
      <c r="D212" s="55">
        <v>27.36</v>
      </c>
      <c r="E212" s="55">
        <v>135.4</v>
      </c>
      <c r="F212" s="55">
        <v>547.20000000000005</v>
      </c>
      <c r="G212" t="str">
        <f t="shared" si="9"/>
        <v>yes</v>
      </c>
      <c r="H212">
        <f t="shared" si="11"/>
        <v>5</v>
      </c>
      <c r="I212">
        <f t="shared" si="10"/>
        <v>67.7</v>
      </c>
      <c r="J212" s="21" t="s">
        <v>533</v>
      </c>
      <c r="K212" t="str">
        <f>VLOOKUP($J212,'PACTO order'!$A$1:$E$129,2,FALSE)</f>
        <v>IDT8_i5_1</v>
      </c>
      <c r="L212" t="str">
        <f>VLOOKUP($J212,'PACTO order'!$A$1:$E$129,3,FALSE)</f>
        <v>ATATGCGC</v>
      </c>
      <c r="M212" t="str">
        <f>VLOOKUP($J212,'Sheet1 (2)'!$1:$1048576,4,FALSE)</f>
        <v>GCGCATAT</v>
      </c>
      <c r="N212" t="str">
        <f>VLOOKUP($J212,'PACTO order'!$A$1:$E$129,4,FALSE)</f>
        <v>IDT8_i7_1</v>
      </c>
      <c r="O212" t="str">
        <f>VLOOKUP($J212,'PACTO order'!$A$1:$E$129,5,FALSE)</f>
        <v>CTGATCGT</v>
      </c>
    </row>
    <row r="213" spans="1:15" x14ac:dyDescent="0.2">
      <c r="A213">
        <v>212</v>
      </c>
      <c r="B213" t="s">
        <v>343</v>
      </c>
      <c r="C213" s="1">
        <v>44424</v>
      </c>
      <c r="D213" s="55">
        <v>11.909999999999998</v>
      </c>
      <c r="E213" s="55">
        <v>58</v>
      </c>
      <c r="F213" s="55">
        <v>238.19999999999996</v>
      </c>
      <c r="G213" t="str">
        <f t="shared" si="9"/>
        <v>yes</v>
      </c>
      <c r="H213">
        <f t="shared" si="11"/>
        <v>5</v>
      </c>
      <c r="I213">
        <f t="shared" si="10"/>
        <v>29</v>
      </c>
      <c r="J213" s="21" t="s">
        <v>534</v>
      </c>
      <c r="K213" t="str">
        <f>VLOOKUP($J213,'PACTO order'!$A$1:$E$129,2,FALSE)</f>
        <v>IDT8_i5_2</v>
      </c>
      <c r="L213" t="str">
        <f>VLOOKUP($J213,'PACTO order'!$A$1:$E$129,3,FALSE)</f>
        <v>TGGTACAG</v>
      </c>
      <c r="M213" t="str">
        <f>VLOOKUP($J213,'Sheet1 (2)'!$1:$1048576,4,FALSE)</f>
        <v>CTGTACCA</v>
      </c>
      <c r="N213" t="str">
        <f>VLOOKUP($J213,'PACTO order'!$A$1:$E$129,4,FALSE)</f>
        <v>IDT8_i7_2</v>
      </c>
      <c r="O213" t="str">
        <f>VLOOKUP($J213,'PACTO order'!$A$1:$E$129,5,FALSE)</f>
        <v>ACTCTCGA</v>
      </c>
    </row>
    <row r="214" spans="1:15" x14ac:dyDescent="0.2">
      <c r="A214">
        <v>213</v>
      </c>
      <c r="B214" t="s">
        <v>344</v>
      </c>
      <c r="C214" s="1">
        <v>44424</v>
      </c>
      <c r="D214" s="55">
        <v>0.84</v>
      </c>
      <c r="E214" s="55">
        <v>4.2</v>
      </c>
      <c r="F214" s="55">
        <v>16.8</v>
      </c>
      <c r="G214" s="3" t="str">
        <f t="shared" si="9"/>
        <v>no</v>
      </c>
      <c r="H214">
        <f t="shared" si="11"/>
        <v>10</v>
      </c>
      <c r="I214">
        <f t="shared" si="10"/>
        <v>4.2</v>
      </c>
      <c r="J214" s="21" t="s">
        <v>817</v>
      </c>
      <c r="K214" t="str">
        <f>VLOOKUP($J214,'PACTO order'!$A$1:$E$129,2,FALSE)</f>
        <v>IDT8_i5_4</v>
      </c>
      <c r="L214" t="str">
        <f>VLOOKUP($J214,'PACTO order'!$A$1:$E$129,3,FALSE)</f>
        <v>TAACCGGT</v>
      </c>
      <c r="M214" t="str">
        <f>VLOOKUP($J214,'Sheet1 (2)'!$1:$1048576,4,FALSE)</f>
        <v>ACCGGTTA</v>
      </c>
      <c r="N214" t="str">
        <f>VLOOKUP($J214,'PACTO order'!$A$1:$E$129,4,FALSE)</f>
        <v>IDT8_i7_4</v>
      </c>
      <c r="O214" t="str">
        <f>VLOOKUP($J214,'PACTO order'!$A$1:$E$129,5,FALSE)</f>
        <v>GAGACGAT</v>
      </c>
    </row>
    <row r="215" spans="1:15" x14ac:dyDescent="0.2">
      <c r="A215">
        <v>214</v>
      </c>
      <c r="B215" t="s">
        <v>345</v>
      </c>
      <c r="C215" s="1">
        <v>44424</v>
      </c>
      <c r="D215" s="55">
        <v>12.36</v>
      </c>
      <c r="E215" s="55">
        <v>60.400000000000006</v>
      </c>
      <c r="F215" s="55">
        <v>247.2</v>
      </c>
      <c r="G215" t="str">
        <f t="shared" si="9"/>
        <v>yes</v>
      </c>
      <c r="H215">
        <f t="shared" si="11"/>
        <v>5</v>
      </c>
      <c r="I215">
        <f t="shared" si="10"/>
        <v>30.200000000000003</v>
      </c>
      <c r="J215" s="21" t="s">
        <v>818</v>
      </c>
      <c r="K215" t="str">
        <f>VLOOKUP($J215,'PACTO order'!$A$1:$E$129,2,FALSE)</f>
        <v>IDT8_i5_8</v>
      </c>
      <c r="L215" t="str">
        <f>VLOOKUP($J215,'PACTO order'!$A$1:$E$129,3,FALSE)</f>
        <v>GTTCTCGT</v>
      </c>
      <c r="M215" t="str">
        <f>VLOOKUP($J215,'Sheet1 (2)'!$1:$1048576,4,FALSE)</f>
        <v>ACGAGAAC</v>
      </c>
      <c r="N215" t="str">
        <f>VLOOKUP($J215,'PACTO order'!$A$1:$E$129,4,FALSE)</f>
        <v>IDT8_i7_8</v>
      </c>
      <c r="O215" t="str">
        <f>VLOOKUP($J215,'PACTO order'!$A$1:$E$129,5,FALSE)</f>
        <v>ACGGAACA</v>
      </c>
    </row>
    <row r="216" spans="1:15" x14ac:dyDescent="0.2">
      <c r="A216">
        <v>215</v>
      </c>
      <c r="B216" t="s">
        <v>346</v>
      </c>
      <c r="C216" s="1">
        <v>44424</v>
      </c>
      <c r="D216" s="55">
        <v>4.4000000000000004</v>
      </c>
      <c r="E216" s="55">
        <v>21.9</v>
      </c>
      <c r="F216" s="55">
        <v>88</v>
      </c>
      <c r="G216" t="str">
        <f t="shared" si="9"/>
        <v>yes</v>
      </c>
      <c r="H216">
        <f t="shared" si="11"/>
        <v>5</v>
      </c>
      <c r="I216">
        <f t="shared" si="10"/>
        <v>10.95</v>
      </c>
      <c r="J216" s="21" t="s">
        <v>819</v>
      </c>
      <c r="K216" t="str">
        <f>VLOOKUP($J216,'PACTO order'!$A$1:$E$129,2,FALSE)</f>
        <v>IDT8_i5_9</v>
      </c>
      <c r="L216" t="str">
        <f>VLOOKUP($J216,'PACTO order'!$A$1:$E$129,3,FALSE)</f>
        <v>AGAACGAG</v>
      </c>
      <c r="M216" t="str">
        <f>VLOOKUP($J216,'Sheet1 (2)'!$1:$1048576,4,FALSE)</f>
        <v>CTCGTTCT</v>
      </c>
      <c r="N216" t="str">
        <f>VLOOKUP($J216,'PACTO order'!$A$1:$E$129,4,FALSE)</f>
        <v>IDT8_i7_9</v>
      </c>
      <c r="O216" t="str">
        <f>VLOOKUP($J216,'PACTO order'!$A$1:$E$129,5,FALSE)</f>
        <v>CGGCTAAT</v>
      </c>
    </row>
    <row r="217" spans="1:15" x14ac:dyDescent="0.2">
      <c r="A217">
        <v>216</v>
      </c>
      <c r="B217" t="s">
        <v>347</v>
      </c>
      <c r="C217" s="1">
        <v>44424</v>
      </c>
      <c r="D217" s="55">
        <v>4.8800000000000008</v>
      </c>
      <c r="E217" s="55">
        <v>23.7</v>
      </c>
      <c r="F217" s="55">
        <v>97.600000000000023</v>
      </c>
      <c r="G217" t="str">
        <f t="shared" si="9"/>
        <v>yes</v>
      </c>
      <c r="H217">
        <f t="shared" si="11"/>
        <v>5</v>
      </c>
      <c r="I217">
        <f t="shared" si="10"/>
        <v>11.85</v>
      </c>
      <c r="J217" s="21" t="s">
        <v>820</v>
      </c>
      <c r="K217" t="str">
        <f>VLOOKUP($J217,'PACTO order'!$A$1:$E$129,2,FALSE)</f>
        <v>IDT8_i5_11</v>
      </c>
      <c r="L217" t="str">
        <f>VLOOKUP($J217,'PACTO order'!$A$1:$E$129,3,FALSE)</f>
        <v>CTTCGACT</v>
      </c>
      <c r="M217" t="str">
        <f>VLOOKUP($J217,'Sheet1 (2)'!$1:$1048576,4,FALSE)</f>
        <v>AGTCGAAG</v>
      </c>
      <c r="N217" t="str">
        <f>VLOOKUP($J217,'PACTO order'!$A$1:$E$129,4,FALSE)</f>
        <v>IDT8_i7_11</v>
      </c>
      <c r="O217" t="str">
        <f>VLOOKUP($J217,'PACTO order'!$A$1:$E$129,5,FALSE)</f>
        <v>GCAAGATC</v>
      </c>
    </row>
    <row r="218" spans="1:15" x14ac:dyDescent="0.2">
      <c r="A218">
        <v>217</v>
      </c>
      <c r="B218" t="s">
        <v>348</v>
      </c>
      <c r="C218" s="1">
        <v>44424</v>
      </c>
      <c r="D218" s="55">
        <v>3.53</v>
      </c>
      <c r="E218" s="55">
        <v>17.5</v>
      </c>
      <c r="F218" s="55">
        <v>70.599999999999994</v>
      </c>
      <c r="G218" t="str">
        <f t="shared" si="9"/>
        <v>yes</v>
      </c>
      <c r="H218">
        <f t="shared" si="11"/>
        <v>5</v>
      </c>
      <c r="I218">
        <f t="shared" si="10"/>
        <v>8.75</v>
      </c>
      <c r="J218" s="21" t="s">
        <v>821</v>
      </c>
      <c r="K218" t="str">
        <f>VLOOKUP($J218,'PACTO order'!$A$1:$E$129,2,FALSE)</f>
        <v>IDT8_i5_34</v>
      </c>
      <c r="L218" t="str">
        <f>VLOOKUP($J218,'PACTO order'!$A$1:$E$129,3,FALSE)</f>
        <v>GATGTGTG</v>
      </c>
      <c r="M218" t="str">
        <f>VLOOKUP($J218,'Sheet1 (2)'!$1:$1048576,4,FALSE)</f>
        <v>CACACATC</v>
      </c>
      <c r="N218" t="str">
        <f>VLOOKUP($J218,'PACTO order'!$A$1:$E$129,4,FALSE)</f>
        <v>IDT8_i7_34</v>
      </c>
      <c r="O218" t="str">
        <f>VLOOKUP($J218,'PACTO order'!$A$1:$E$129,5,FALSE)</f>
        <v>CATGGCTA</v>
      </c>
    </row>
    <row r="219" spans="1:15" x14ac:dyDescent="0.2">
      <c r="A219">
        <v>218</v>
      </c>
      <c r="B219" t="s">
        <v>298</v>
      </c>
      <c r="C219" s="1">
        <v>44424</v>
      </c>
      <c r="D219" s="55">
        <v>3.23</v>
      </c>
      <c r="E219" s="55">
        <v>16.100000000000001</v>
      </c>
      <c r="F219" s="55">
        <v>64.599999999999994</v>
      </c>
      <c r="G219" t="str">
        <f t="shared" si="9"/>
        <v>yes</v>
      </c>
      <c r="H219">
        <f t="shared" si="11"/>
        <v>5</v>
      </c>
      <c r="I219">
        <f t="shared" si="10"/>
        <v>8.0500000000000007</v>
      </c>
      <c r="J219" s="21" t="s">
        <v>822</v>
      </c>
      <c r="K219" t="str">
        <f>VLOOKUP($J219,'PACTO order'!$A$1:$E$129,2,FALSE)</f>
        <v>IDT8_i5_35</v>
      </c>
      <c r="L219" t="str">
        <f>VLOOKUP($J219,'PACTO order'!$A$1:$E$129,3,FALSE)</f>
        <v>CGCAATCT</v>
      </c>
      <c r="M219" t="str">
        <f>VLOOKUP($J219,'Sheet1 (2)'!$1:$1048576,4,FALSE)</f>
        <v>AGATTGCG</v>
      </c>
      <c r="N219" t="str">
        <f>VLOOKUP($J219,'PACTO order'!$A$1:$E$129,4,FALSE)</f>
        <v>IDT8_i7_35</v>
      </c>
      <c r="O219" t="str">
        <f>VLOOKUP($J219,'PACTO order'!$A$1:$E$129,5,FALSE)</f>
        <v>ATGCCTGT</v>
      </c>
    </row>
    <row r="220" spans="1:15" x14ac:dyDescent="0.2">
      <c r="A220">
        <v>219</v>
      </c>
      <c r="B220" t="s">
        <v>828</v>
      </c>
      <c r="C220" s="1">
        <v>44424</v>
      </c>
      <c r="D220" s="55">
        <v>5.8100000000000005</v>
      </c>
      <c r="E220" s="55">
        <v>29.599999999999998</v>
      </c>
      <c r="F220" s="55">
        <v>116.20000000000002</v>
      </c>
      <c r="G220" t="str">
        <f t="shared" si="9"/>
        <v>yes</v>
      </c>
      <c r="H220">
        <f t="shared" si="11"/>
        <v>5</v>
      </c>
      <c r="I220">
        <f t="shared" si="10"/>
        <v>14.799999999999999</v>
      </c>
      <c r="J220" s="21" t="s">
        <v>823</v>
      </c>
      <c r="K220" t="str">
        <f>VLOOKUP($J220,'PACTO order'!$A$1:$E$129,2,FALSE)</f>
        <v>IDT8_i5_36</v>
      </c>
      <c r="L220" t="str">
        <f>VLOOKUP($J220,'PACTO order'!$A$1:$E$129,3,FALSE)</f>
        <v>TGGTAGCT</v>
      </c>
      <c r="M220" t="str">
        <f>VLOOKUP($J220,'Sheet1 (2)'!$1:$1048576,4,FALSE)</f>
        <v>AGCTACCA</v>
      </c>
      <c r="N220" t="str">
        <f>VLOOKUP($J220,'PACTO order'!$A$1:$E$129,4,FALSE)</f>
        <v>IDT8_i7_36</v>
      </c>
      <c r="O220" t="str">
        <f>VLOOKUP($J220,'PACTO order'!$A$1:$E$129,5,FALSE)</f>
        <v>CAACACCT</v>
      </c>
    </row>
    <row r="221" spans="1:15" x14ac:dyDescent="0.2">
      <c r="J221" s="21"/>
      <c r="K221" s="21"/>
      <c r="L221" s="21"/>
      <c r="M221" s="21"/>
      <c r="N221" s="21"/>
      <c r="O221" s="21"/>
    </row>
    <row r="222" spans="1:15" x14ac:dyDescent="0.2">
      <c r="J222" s="21"/>
      <c r="K222" s="21"/>
      <c r="L222" s="21"/>
      <c r="M222" s="21"/>
      <c r="N222" s="21"/>
      <c r="O222" s="21"/>
    </row>
    <row r="223" spans="1:15" x14ac:dyDescent="0.2">
      <c r="J223" s="21"/>
      <c r="K223" s="21"/>
      <c r="L223" s="21"/>
      <c r="M223" s="21"/>
      <c r="N223" s="21"/>
      <c r="O223" s="21"/>
    </row>
    <row r="224" spans="1:15" x14ac:dyDescent="0.2">
      <c r="J224" s="21"/>
      <c r="K224" s="21"/>
      <c r="L224" s="21"/>
      <c r="M224" s="21"/>
      <c r="N224" s="21"/>
      <c r="O224" s="21"/>
    </row>
    <row r="225" spans="10:15" x14ac:dyDescent="0.2">
      <c r="J225" s="21"/>
      <c r="K225" s="21"/>
      <c r="L225" s="21"/>
      <c r="M225" s="21"/>
      <c r="N225" s="21"/>
      <c r="O225" s="21"/>
    </row>
    <row r="226" spans="10:15" x14ac:dyDescent="0.2">
      <c r="J226" s="21"/>
      <c r="K226" s="21"/>
      <c r="L226" s="21"/>
      <c r="M226" s="21"/>
      <c r="N226" s="21"/>
      <c r="O226" s="21"/>
    </row>
    <row r="227" spans="10:15" x14ac:dyDescent="0.2">
      <c r="J227" s="21"/>
      <c r="K227" s="21"/>
      <c r="L227" s="21"/>
      <c r="M227" s="21"/>
      <c r="N227" s="21"/>
      <c r="O227" s="21"/>
    </row>
    <row r="228" spans="10:15" x14ac:dyDescent="0.2">
      <c r="J228" s="21"/>
      <c r="K228" s="21"/>
      <c r="L228" s="21"/>
      <c r="M228" s="21"/>
      <c r="N228" s="21"/>
      <c r="O228" s="21"/>
    </row>
    <row r="229" spans="10:15" x14ac:dyDescent="0.2">
      <c r="J229" s="21"/>
      <c r="K229" s="21"/>
      <c r="L229" s="21"/>
      <c r="M229" s="21"/>
      <c r="N229" s="21"/>
      <c r="O229" s="21"/>
    </row>
    <row r="230" spans="10:15" x14ac:dyDescent="0.2">
      <c r="J230" s="21"/>
      <c r="K230" s="21"/>
      <c r="L230" s="21"/>
      <c r="M230" s="21"/>
      <c r="N230" s="21"/>
      <c r="O230" s="21"/>
    </row>
    <row r="231" spans="10:15" x14ac:dyDescent="0.2">
      <c r="J231" s="21"/>
      <c r="K231" s="21"/>
      <c r="L231" s="21"/>
      <c r="M231" s="21"/>
      <c r="N231" s="21"/>
      <c r="O231" s="21"/>
    </row>
    <row r="232" spans="10:15" x14ac:dyDescent="0.2">
      <c r="J232" s="21"/>
      <c r="K232" s="21"/>
      <c r="L232" s="21"/>
      <c r="M232" s="21"/>
      <c r="N232" s="21"/>
      <c r="O232" s="21"/>
    </row>
    <row r="233" spans="10:15" x14ac:dyDescent="0.2">
      <c r="J233" s="21"/>
      <c r="K233" s="21"/>
      <c r="L233" s="21"/>
      <c r="M233" s="21"/>
      <c r="N233" s="21"/>
      <c r="O233" s="21"/>
    </row>
    <row r="234" spans="10:15" x14ac:dyDescent="0.2">
      <c r="J234" s="21"/>
      <c r="K234" s="21"/>
      <c r="L234" s="21"/>
      <c r="M234" s="21"/>
      <c r="N234" s="21"/>
      <c r="O234" s="21"/>
    </row>
    <row r="235" spans="10:15" x14ac:dyDescent="0.2">
      <c r="J235" s="21"/>
      <c r="K235" s="21"/>
      <c r="L235" s="21"/>
      <c r="M235" s="21"/>
      <c r="N235" s="21"/>
      <c r="O235" s="21"/>
    </row>
    <row r="236" spans="10:15" x14ac:dyDescent="0.2">
      <c r="J236" s="21"/>
      <c r="K236" s="21"/>
      <c r="L236" s="21"/>
      <c r="M236" s="21"/>
      <c r="N236" s="21"/>
      <c r="O236" s="21"/>
    </row>
    <row r="237" spans="10:15" x14ac:dyDescent="0.2">
      <c r="J237" s="21"/>
      <c r="K237" s="21"/>
      <c r="L237" s="21"/>
      <c r="M237" s="21"/>
      <c r="N237" s="21"/>
      <c r="O237" s="21"/>
    </row>
    <row r="238" spans="10:15" x14ac:dyDescent="0.2">
      <c r="J238" s="21"/>
      <c r="K238" s="21"/>
      <c r="L238" s="21"/>
      <c r="M238" s="21"/>
      <c r="N238" s="21"/>
      <c r="O238" s="21"/>
    </row>
    <row r="239" spans="10:15" x14ac:dyDescent="0.2">
      <c r="J239" s="21"/>
      <c r="K239" s="21"/>
      <c r="L239" s="21"/>
      <c r="M239" s="21"/>
      <c r="N239" s="21"/>
      <c r="O239" s="21"/>
    </row>
    <row r="240" spans="10:15" x14ac:dyDescent="0.2">
      <c r="J240" s="21"/>
      <c r="K240" s="21"/>
      <c r="L240" s="21"/>
      <c r="M240" s="21"/>
      <c r="N240" s="21"/>
      <c r="O240" s="21"/>
    </row>
    <row r="241" spans="10:15" x14ac:dyDescent="0.2">
      <c r="J241" s="21"/>
      <c r="K241" s="21"/>
      <c r="L241" s="21"/>
      <c r="M241" s="21"/>
      <c r="N241" s="21"/>
      <c r="O241" s="21"/>
    </row>
    <row r="242" spans="10:15" x14ac:dyDescent="0.2">
      <c r="J242" s="21"/>
      <c r="K242" s="21"/>
      <c r="L242" s="21"/>
      <c r="M242" s="21"/>
      <c r="N242" s="21"/>
      <c r="O242" s="21"/>
    </row>
    <row r="243" spans="10:15" x14ac:dyDescent="0.2">
      <c r="J243" s="21"/>
      <c r="K243" s="21"/>
      <c r="L243" s="21"/>
      <c r="M243" s="21"/>
      <c r="N243" s="21"/>
      <c r="O243" s="21"/>
    </row>
    <row r="244" spans="10:15" x14ac:dyDescent="0.2">
      <c r="J244" s="21"/>
      <c r="K244" s="21"/>
      <c r="L244" s="21"/>
      <c r="M244" s="21"/>
      <c r="N244" s="21"/>
      <c r="O244" s="21"/>
    </row>
    <row r="245" spans="10:15" x14ac:dyDescent="0.2">
      <c r="J245" s="21"/>
      <c r="K245" s="21"/>
      <c r="L245" s="21"/>
      <c r="M245" s="21"/>
      <c r="N245" s="21"/>
      <c r="O245" s="21"/>
    </row>
    <row r="246" spans="10:15" x14ac:dyDescent="0.2">
      <c r="J246" s="21"/>
      <c r="K246" s="21"/>
      <c r="L246" s="21"/>
      <c r="M246" s="21"/>
      <c r="N246" s="21"/>
      <c r="O246" s="21"/>
    </row>
    <row r="247" spans="10:15" x14ac:dyDescent="0.2">
      <c r="J247" s="21"/>
      <c r="K247" s="21"/>
      <c r="L247" s="21"/>
      <c r="M247" s="21"/>
      <c r="N247" s="21"/>
      <c r="O247" s="21"/>
    </row>
    <row r="248" spans="10:15" x14ac:dyDescent="0.2">
      <c r="J248" s="21"/>
      <c r="K248" s="21"/>
      <c r="L248" s="21"/>
      <c r="M248" s="21"/>
      <c r="N248" s="21"/>
      <c r="O248" s="21"/>
    </row>
    <row r="249" spans="10:15" x14ac:dyDescent="0.2">
      <c r="J249" s="21"/>
      <c r="K249" s="21"/>
      <c r="L249" s="21"/>
      <c r="M249" s="21"/>
      <c r="N249" s="21"/>
      <c r="O249" s="21"/>
    </row>
    <row r="250" spans="10:15" x14ac:dyDescent="0.2">
      <c r="J250" s="21"/>
      <c r="K250" s="21"/>
      <c r="L250" s="21"/>
      <c r="M250" s="21"/>
      <c r="N250" s="21"/>
      <c r="O250" s="21"/>
    </row>
    <row r="251" spans="10:15" x14ac:dyDescent="0.2">
      <c r="J251" s="21"/>
      <c r="K251" s="21"/>
      <c r="L251" s="21"/>
      <c r="M251" s="21"/>
      <c r="N251" s="21"/>
      <c r="O251" s="21"/>
    </row>
    <row r="252" spans="10:15" x14ac:dyDescent="0.2">
      <c r="J252" s="21"/>
      <c r="K252" s="21"/>
      <c r="L252" s="21"/>
      <c r="M252" s="21"/>
      <c r="N252" s="21"/>
      <c r="O252" s="21"/>
    </row>
    <row r="253" spans="10:15" x14ac:dyDescent="0.2">
      <c r="J253" s="21"/>
      <c r="K253" s="21"/>
      <c r="L253" s="21"/>
      <c r="M253" s="21"/>
      <c r="N253" s="21"/>
      <c r="O253" s="21"/>
    </row>
    <row r="254" spans="10:15" x14ac:dyDescent="0.2">
      <c r="J254" s="21"/>
      <c r="K254" s="21"/>
      <c r="L254" s="21"/>
      <c r="M254" s="21"/>
      <c r="N254" s="21"/>
      <c r="O254" s="21"/>
    </row>
    <row r="255" spans="10:15" x14ac:dyDescent="0.2">
      <c r="J255" s="21"/>
      <c r="K255" s="21"/>
      <c r="L255" s="21"/>
      <c r="M255" s="21"/>
      <c r="N255" s="21"/>
      <c r="O255" s="21"/>
    </row>
    <row r="256" spans="10:15" x14ac:dyDescent="0.2">
      <c r="J256" s="21"/>
      <c r="K256" s="21"/>
      <c r="L256" s="21"/>
      <c r="M256" s="21"/>
      <c r="N256" s="21"/>
      <c r="O256" s="21"/>
    </row>
    <row r="257" spans="10:15" x14ac:dyDescent="0.2">
      <c r="J257" s="21"/>
      <c r="K257" s="21"/>
      <c r="L257" s="21"/>
      <c r="M257" s="21"/>
      <c r="N257" s="21"/>
      <c r="O257" s="21"/>
    </row>
    <row r="258" spans="10:15" x14ac:dyDescent="0.2">
      <c r="J258" s="21"/>
      <c r="K258" s="21"/>
      <c r="L258" s="21"/>
      <c r="M258" s="21"/>
      <c r="N258" s="21"/>
      <c r="O258" s="21"/>
    </row>
    <row r="259" spans="10:15" x14ac:dyDescent="0.2">
      <c r="J259" s="21"/>
      <c r="K259" s="21"/>
      <c r="L259" s="21"/>
      <c r="M259" s="21"/>
      <c r="N259" s="21"/>
      <c r="O259" s="21"/>
    </row>
    <row r="260" spans="10:15" x14ac:dyDescent="0.2">
      <c r="J260" s="21"/>
      <c r="K260" s="21"/>
      <c r="L260" s="21"/>
      <c r="M260" s="21"/>
      <c r="N260" s="21"/>
      <c r="O260" s="21"/>
    </row>
    <row r="261" spans="10:15" x14ac:dyDescent="0.2">
      <c r="J261" s="21"/>
      <c r="K261" s="21"/>
      <c r="L261" s="21"/>
      <c r="M261" s="21"/>
      <c r="N261" s="21"/>
      <c r="O261" s="21"/>
    </row>
    <row r="262" spans="10:15" x14ac:dyDescent="0.2">
      <c r="J262" s="21"/>
      <c r="K262" s="21"/>
      <c r="L262" s="21"/>
      <c r="M262" s="21"/>
      <c r="N262" s="21"/>
      <c r="O262" s="21"/>
    </row>
    <row r="263" spans="10:15" x14ac:dyDescent="0.2">
      <c r="J263" s="21"/>
      <c r="K263" s="21"/>
      <c r="L263" s="21"/>
      <c r="M263" s="21"/>
      <c r="N263" s="21"/>
      <c r="O263" s="21"/>
    </row>
    <row r="264" spans="10:15" x14ac:dyDescent="0.2">
      <c r="J264" s="21"/>
      <c r="K264" s="21"/>
      <c r="L264" s="21"/>
      <c r="M264" s="21"/>
      <c r="N264" s="21"/>
      <c r="O264" s="21"/>
    </row>
    <row r="265" spans="10:15" x14ac:dyDescent="0.2">
      <c r="J265" s="21"/>
      <c r="K265" s="21"/>
      <c r="L265" s="21"/>
      <c r="M265" s="21"/>
      <c r="N265" s="21"/>
      <c r="O265" s="21"/>
    </row>
    <row r="266" spans="10:15" x14ac:dyDescent="0.2">
      <c r="J266" s="21"/>
      <c r="K266" s="21"/>
      <c r="L266" s="21"/>
      <c r="M266" s="21"/>
      <c r="N266" s="21"/>
      <c r="O266" s="21"/>
    </row>
    <row r="267" spans="10:15" x14ac:dyDescent="0.2">
      <c r="J267" s="21"/>
      <c r="K267" s="21"/>
      <c r="L267" s="21"/>
      <c r="M267" s="21"/>
      <c r="N267" s="21"/>
      <c r="O267" s="21"/>
    </row>
    <row r="268" spans="10:15" x14ac:dyDescent="0.2">
      <c r="J268" s="21"/>
      <c r="K268" s="21"/>
      <c r="L268" s="21"/>
      <c r="M268" s="21"/>
      <c r="N268" s="21"/>
      <c r="O268" s="21"/>
    </row>
    <row r="269" spans="10:15" x14ac:dyDescent="0.2">
      <c r="J269" s="21"/>
      <c r="K269" s="21"/>
      <c r="L269" s="21"/>
      <c r="M269" s="21"/>
      <c r="N269" s="21"/>
      <c r="O269" s="21"/>
    </row>
    <row r="270" spans="10:15" x14ac:dyDescent="0.2">
      <c r="J270" s="21"/>
      <c r="K270" s="21"/>
      <c r="L270" s="21"/>
      <c r="M270" s="21"/>
      <c r="N270" s="21"/>
      <c r="O270" s="21"/>
    </row>
    <row r="271" spans="10:15" x14ac:dyDescent="0.2">
      <c r="J271" s="21"/>
      <c r="K271" s="21"/>
      <c r="L271" s="21"/>
      <c r="M271" s="21"/>
      <c r="N271" s="21"/>
      <c r="O271" s="21"/>
    </row>
    <row r="272" spans="10:15" x14ac:dyDescent="0.2">
      <c r="J272" s="21"/>
      <c r="K272" s="21"/>
      <c r="L272" s="21"/>
      <c r="M272" s="21"/>
      <c r="N272" s="21"/>
      <c r="O272" s="21"/>
    </row>
    <row r="273" spans="10:15" x14ac:dyDescent="0.2">
      <c r="J273" s="21"/>
      <c r="K273" s="21"/>
      <c r="L273" s="21"/>
      <c r="M273" s="21"/>
      <c r="N273" s="21"/>
      <c r="O273" s="21"/>
    </row>
    <row r="274" spans="10:15" x14ac:dyDescent="0.2">
      <c r="J274" s="21"/>
      <c r="K274" s="21"/>
      <c r="L274" s="21"/>
      <c r="M274" s="21"/>
      <c r="N274" s="21"/>
      <c r="O274" s="21"/>
    </row>
    <row r="275" spans="10:15" x14ac:dyDescent="0.2">
      <c r="J275" s="21"/>
      <c r="K275" s="21"/>
      <c r="L275" s="21"/>
      <c r="M275" s="21"/>
      <c r="N275" s="21"/>
      <c r="O275" s="21"/>
    </row>
    <row r="276" spans="10:15" x14ac:dyDescent="0.2">
      <c r="J276" s="21"/>
      <c r="K276" s="21"/>
      <c r="L276" s="21"/>
      <c r="M276" s="21"/>
      <c r="N276" s="21"/>
      <c r="O276" s="21"/>
    </row>
    <row r="277" spans="10:15" x14ac:dyDescent="0.2">
      <c r="J277" s="21"/>
      <c r="K277" s="21"/>
      <c r="L277" s="21"/>
      <c r="M277" s="21"/>
      <c r="N277" s="21"/>
      <c r="O277" s="21"/>
    </row>
    <row r="278" spans="10:15" x14ac:dyDescent="0.2">
      <c r="J278" s="21"/>
      <c r="K278" s="21"/>
      <c r="L278" s="21"/>
      <c r="M278" s="21"/>
      <c r="N278" s="21"/>
      <c r="O278" s="21"/>
    </row>
    <row r="279" spans="10:15" x14ac:dyDescent="0.2">
      <c r="J279" s="21"/>
      <c r="K279" s="21"/>
      <c r="L279" s="21"/>
      <c r="M279" s="21"/>
      <c r="N279" s="21"/>
      <c r="O279" s="21"/>
    </row>
    <row r="280" spans="10:15" x14ac:dyDescent="0.2">
      <c r="J280" s="21"/>
      <c r="K280" s="21"/>
      <c r="L280" s="21"/>
      <c r="M280" s="21"/>
      <c r="N280" s="21"/>
      <c r="O280" s="21"/>
    </row>
    <row r="281" spans="10:15" x14ac:dyDescent="0.2">
      <c r="J281" s="21"/>
      <c r="K281" s="21"/>
      <c r="L281" s="21"/>
      <c r="M281" s="21"/>
      <c r="N281" s="21"/>
      <c r="O281" s="21"/>
    </row>
    <row r="282" spans="10:15" x14ac:dyDescent="0.2">
      <c r="J282" s="21"/>
      <c r="K282" s="21"/>
      <c r="L282" s="21"/>
      <c r="M282" s="21"/>
      <c r="N282" s="21"/>
      <c r="O282" s="21"/>
    </row>
    <row r="283" spans="10:15" x14ac:dyDescent="0.2">
      <c r="J283" s="21"/>
      <c r="K283" s="21"/>
      <c r="L283" s="21"/>
      <c r="M283" s="21"/>
      <c r="N283" s="21"/>
      <c r="O283" s="21"/>
    </row>
    <row r="284" spans="10:15" x14ac:dyDescent="0.2">
      <c r="J284" s="21"/>
      <c r="K284" s="21"/>
      <c r="L284" s="21"/>
      <c r="M284" s="21"/>
      <c r="N284" s="21"/>
      <c r="O284" s="21"/>
    </row>
    <row r="285" spans="10:15" x14ac:dyDescent="0.2">
      <c r="J285" s="21"/>
      <c r="K285" s="21"/>
      <c r="L285" s="21"/>
      <c r="M285" s="21"/>
      <c r="N285" s="21"/>
      <c r="O285" s="21"/>
    </row>
    <row r="286" spans="10:15" x14ac:dyDescent="0.2">
      <c r="J286" s="21"/>
      <c r="K286" s="21"/>
      <c r="L286" s="21"/>
      <c r="M286" s="21"/>
      <c r="N286" s="21"/>
      <c r="O286" s="21"/>
    </row>
    <row r="287" spans="10:15" x14ac:dyDescent="0.2">
      <c r="J287" s="21"/>
      <c r="K287" s="21"/>
      <c r="L287" s="21"/>
      <c r="M287" s="21"/>
      <c r="N287" s="21"/>
      <c r="O287" s="21"/>
    </row>
    <row r="288" spans="10:15" x14ac:dyDescent="0.2">
      <c r="J288" s="21"/>
      <c r="K288" s="21"/>
      <c r="L288" s="21"/>
      <c r="M288" s="21"/>
      <c r="N288" s="21"/>
      <c r="O288" s="21"/>
    </row>
    <row r="289" spans="10:15" x14ac:dyDescent="0.2">
      <c r="J289" s="21"/>
      <c r="K289" s="21"/>
      <c r="L289" s="21"/>
      <c r="M289" s="21"/>
      <c r="N289" s="21"/>
      <c r="O289" s="21"/>
    </row>
    <row r="290" spans="10:15" x14ac:dyDescent="0.2">
      <c r="J290" s="21"/>
      <c r="K290" s="21"/>
      <c r="L290" s="21"/>
      <c r="M290" s="21"/>
      <c r="N290" s="21"/>
      <c r="O290" s="21"/>
    </row>
    <row r="291" spans="10:15" x14ac:dyDescent="0.2">
      <c r="J291" s="21"/>
      <c r="K291" s="21"/>
      <c r="L291" s="21"/>
      <c r="M291" s="21"/>
      <c r="N291" s="21"/>
      <c r="O291" s="21"/>
    </row>
    <row r="292" spans="10:15" x14ac:dyDescent="0.2">
      <c r="J292" s="21"/>
      <c r="K292" s="21"/>
      <c r="L292" s="21"/>
      <c r="M292" s="21"/>
      <c r="N292" s="21"/>
      <c r="O292" s="21"/>
    </row>
    <row r="293" spans="10:15" x14ac:dyDescent="0.2">
      <c r="J293" s="21"/>
      <c r="K293" s="21"/>
      <c r="L293" s="21"/>
      <c r="M293" s="21"/>
      <c r="N293" s="21"/>
      <c r="O293" s="21"/>
    </row>
    <row r="294" spans="10:15" x14ac:dyDescent="0.2">
      <c r="J294" s="21"/>
      <c r="K294" s="21"/>
      <c r="L294" s="21"/>
      <c r="M294" s="21"/>
      <c r="N294" s="21"/>
      <c r="O294" s="21"/>
    </row>
    <row r="295" spans="10:15" x14ac:dyDescent="0.2">
      <c r="J295" s="21"/>
      <c r="K295" s="21"/>
      <c r="L295" s="21"/>
      <c r="M295" s="21"/>
      <c r="N295" s="21"/>
      <c r="O295" s="21"/>
    </row>
    <row r="296" spans="10:15" x14ac:dyDescent="0.2">
      <c r="J296" s="21"/>
      <c r="K296" s="21"/>
      <c r="L296" s="21"/>
      <c r="M296" s="21"/>
      <c r="N296" s="21"/>
      <c r="O296" s="21"/>
    </row>
    <row r="297" spans="10:15" x14ac:dyDescent="0.2">
      <c r="J297" s="21"/>
      <c r="K297" s="21"/>
      <c r="L297" s="21"/>
      <c r="M297" s="21"/>
      <c r="N297" s="21"/>
      <c r="O297" s="21"/>
    </row>
    <row r="298" spans="10:15" x14ac:dyDescent="0.2">
      <c r="J298" s="21"/>
      <c r="K298" s="21"/>
      <c r="L298" s="21"/>
      <c r="M298" s="21"/>
      <c r="N298" s="21"/>
      <c r="O298" s="21"/>
    </row>
    <row r="299" spans="10:15" x14ac:dyDescent="0.2">
      <c r="J299" s="21"/>
      <c r="K299" s="21"/>
      <c r="L299" s="21"/>
      <c r="M299" s="21"/>
      <c r="N299" s="21"/>
      <c r="O299" s="21"/>
    </row>
    <row r="300" spans="10:15" x14ac:dyDescent="0.2">
      <c r="J300" s="21"/>
      <c r="K300" s="21"/>
      <c r="L300" s="21"/>
      <c r="M300" s="21"/>
      <c r="N300" s="21"/>
      <c r="O300" s="21"/>
    </row>
    <row r="301" spans="10:15" x14ac:dyDescent="0.2">
      <c r="J301" s="21"/>
      <c r="K301" s="21"/>
      <c r="L301" s="21"/>
      <c r="M301" s="21"/>
      <c r="N301" s="21"/>
      <c r="O301" s="21"/>
    </row>
    <row r="302" spans="10:15" x14ac:dyDescent="0.2">
      <c r="J302" s="21"/>
      <c r="K302" s="21"/>
      <c r="L302" s="21"/>
      <c r="M302" s="21"/>
      <c r="N302" s="21"/>
      <c r="O302" s="21"/>
    </row>
    <row r="303" spans="10:15" x14ac:dyDescent="0.2">
      <c r="J303" s="21"/>
      <c r="K303" s="21"/>
      <c r="L303" s="21"/>
      <c r="M303" s="21"/>
      <c r="N303" s="21"/>
      <c r="O303" s="21"/>
    </row>
    <row r="304" spans="10:15" x14ac:dyDescent="0.2">
      <c r="J304" s="21"/>
      <c r="K304" s="21"/>
      <c r="L304" s="21"/>
      <c r="M304" s="21"/>
      <c r="N304" s="21"/>
      <c r="O304" s="21"/>
    </row>
    <row r="305" spans="10:15" x14ac:dyDescent="0.2">
      <c r="J305" s="21"/>
      <c r="K305" s="21"/>
      <c r="L305" s="21"/>
      <c r="M305" s="21"/>
      <c r="N305" s="21"/>
      <c r="O305" s="21"/>
    </row>
    <row r="306" spans="10:15" x14ac:dyDescent="0.2">
      <c r="J306" s="21"/>
      <c r="K306" s="21"/>
      <c r="L306" s="21"/>
      <c r="M306" s="21"/>
      <c r="N306" s="21"/>
      <c r="O306" s="21"/>
    </row>
    <row r="307" spans="10:15" x14ac:dyDescent="0.2">
      <c r="J307" s="21"/>
      <c r="K307" s="21"/>
      <c r="L307" s="21"/>
      <c r="M307" s="21"/>
      <c r="N307" s="21"/>
      <c r="O307" s="21"/>
    </row>
    <row r="308" spans="10:15" x14ac:dyDescent="0.2">
      <c r="J308" s="21"/>
      <c r="K308" s="21"/>
      <c r="L308" s="21"/>
      <c r="M308" s="21"/>
      <c r="N308" s="21"/>
      <c r="O308" s="21"/>
    </row>
    <row r="309" spans="10:15" x14ac:dyDescent="0.2">
      <c r="J309" s="21"/>
      <c r="K309" s="21"/>
      <c r="L309" s="21"/>
      <c r="M309" s="21"/>
      <c r="N309" s="21"/>
      <c r="O309" s="21"/>
    </row>
    <row r="310" spans="10:15" x14ac:dyDescent="0.2">
      <c r="J310" s="21"/>
      <c r="K310" s="21"/>
      <c r="L310" s="21"/>
      <c r="M310" s="21"/>
      <c r="N310" s="21"/>
      <c r="O310" s="21"/>
    </row>
    <row r="311" spans="10:15" x14ac:dyDescent="0.2">
      <c r="J311" s="21"/>
      <c r="K311" s="21"/>
      <c r="L311" s="21"/>
      <c r="M311" s="21"/>
      <c r="N311" s="21"/>
      <c r="O311" s="21"/>
    </row>
    <row r="312" spans="10:15" x14ac:dyDescent="0.2">
      <c r="J312" s="21"/>
      <c r="K312" s="21"/>
      <c r="L312" s="21"/>
      <c r="M312" s="21"/>
      <c r="N312" s="21"/>
      <c r="O312" s="21"/>
    </row>
    <row r="313" spans="10:15" x14ac:dyDescent="0.2">
      <c r="J313" s="21"/>
      <c r="K313" s="21"/>
      <c r="L313" s="21"/>
      <c r="M313" s="21"/>
      <c r="N313" s="21"/>
      <c r="O313" s="21"/>
    </row>
    <row r="314" spans="10:15" x14ac:dyDescent="0.2">
      <c r="J314" s="21"/>
      <c r="K314" s="21"/>
      <c r="L314" s="21"/>
      <c r="M314" s="21"/>
      <c r="N314" s="21"/>
      <c r="O314" s="21"/>
    </row>
    <row r="315" spans="10:15" x14ac:dyDescent="0.2">
      <c r="J315" s="21"/>
      <c r="K315" s="21"/>
      <c r="L315" s="21"/>
      <c r="M315" s="21"/>
      <c r="N315" s="21"/>
      <c r="O315" s="21"/>
    </row>
    <row r="316" spans="10:15" x14ac:dyDescent="0.2">
      <c r="J316" s="21"/>
      <c r="K316" s="21"/>
      <c r="L316" s="21"/>
      <c r="M316" s="21"/>
      <c r="N316" s="21"/>
      <c r="O316" s="21"/>
    </row>
    <row r="317" spans="10:15" x14ac:dyDescent="0.2">
      <c r="J317" s="21"/>
      <c r="K317" s="21"/>
      <c r="L317" s="21"/>
      <c r="M317" s="21"/>
      <c r="N317" s="21"/>
      <c r="O317" s="21"/>
    </row>
    <row r="318" spans="10:15" x14ac:dyDescent="0.2">
      <c r="J318" s="21"/>
      <c r="K318" s="21"/>
      <c r="L318" s="21"/>
      <c r="M318" s="21"/>
      <c r="N318" s="21"/>
      <c r="O318" s="21"/>
    </row>
    <row r="319" spans="10:15" x14ac:dyDescent="0.2">
      <c r="J319" s="21"/>
      <c r="K319" s="21"/>
      <c r="L319" s="21"/>
      <c r="M319" s="21"/>
      <c r="N319" s="21"/>
      <c r="O319" s="21"/>
    </row>
    <row r="320" spans="10:15" x14ac:dyDescent="0.2">
      <c r="J320" s="21"/>
      <c r="K320" s="21"/>
      <c r="L320" s="21"/>
      <c r="M320" s="21"/>
      <c r="N320" s="21"/>
      <c r="O320" s="21"/>
    </row>
    <row r="321" spans="10:15" x14ac:dyDescent="0.2">
      <c r="J321" s="21"/>
      <c r="K321" s="21"/>
      <c r="L321" s="21"/>
      <c r="M321" s="21"/>
      <c r="N321" s="21"/>
      <c r="O321" s="21"/>
    </row>
    <row r="322" spans="10:15" x14ac:dyDescent="0.2">
      <c r="J322" s="21"/>
      <c r="K322" s="21"/>
      <c r="L322" s="21"/>
      <c r="M322" s="21"/>
      <c r="N322" s="21"/>
      <c r="O322" s="21"/>
    </row>
    <row r="323" spans="10:15" x14ac:dyDescent="0.2">
      <c r="J323" s="21"/>
      <c r="K323" s="21"/>
      <c r="L323" s="21"/>
      <c r="M323" s="21"/>
      <c r="N323" s="21"/>
      <c r="O323" s="21"/>
    </row>
    <row r="324" spans="10:15" x14ac:dyDescent="0.2">
      <c r="J324" s="21"/>
      <c r="K324" s="21"/>
      <c r="L324" s="21"/>
      <c r="M324" s="21"/>
      <c r="N324" s="21"/>
      <c r="O324" s="21"/>
    </row>
    <row r="325" spans="10:15" x14ac:dyDescent="0.2">
      <c r="J325" s="21"/>
      <c r="K325" s="21"/>
      <c r="L325" s="21"/>
      <c r="M325" s="21"/>
      <c r="N325" s="21"/>
      <c r="O325" s="21"/>
    </row>
    <row r="326" spans="10:15" x14ac:dyDescent="0.2">
      <c r="J326" s="21"/>
      <c r="K326" s="21"/>
      <c r="L326" s="21"/>
      <c r="M326" s="21"/>
      <c r="N326" s="21"/>
      <c r="O326" s="21"/>
    </row>
    <row r="327" spans="10:15" x14ac:dyDescent="0.2">
      <c r="J327" s="21"/>
      <c r="K327" s="21"/>
      <c r="L327" s="21"/>
      <c r="M327" s="21"/>
      <c r="N327" s="21"/>
      <c r="O327" s="21"/>
    </row>
    <row r="328" spans="10:15" x14ac:dyDescent="0.2">
      <c r="J328" s="21"/>
      <c r="K328" s="21"/>
      <c r="L328" s="21"/>
      <c r="M328" s="21"/>
      <c r="N328" s="21"/>
      <c r="O328" s="21"/>
    </row>
    <row r="329" spans="10:15" x14ac:dyDescent="0.2">
      <c r="J329" s="21"/>
      <c r="K329" s="21"/>
      <c r="L329" s="21"/>
      <c r="M329" s="21"/>
      <c r="N329" s="21"/>
      <c r="O329" s="21"/>
    </row>
    <row r="330" spans="10:15" x14ac:dyDescent="0.2">
      <c r="J330" s="21"/>
      <c r="K330" s="21"/>
      <c r="L330" s="21"/>
      <c r="M330" s="21"/>
      <c r="N330" s="21"/>
      <c r="O330" s="21"/>
    </row>
    <row r="331" spans="10:15" x14ac:dyDescent="0.2">
      <c r="J331" s="21"/>
      <c r="K331" s="21"/>
      <c r="L331" s="21"/>
      <c r="M331" s="21"/>
      <c r="N331" s="21"/>
      <c r="O331" s="21"/>
    </row>
    <row r="332" spans="10:15" x14ac:dyDescent="0.2">
      <c r="J332" s="21"/>
      <c r="K332" s="21"/>
      <c r="L332" s="21"/>
      <c r="M332" s="21"/>
      <c r="N332" s="21"/>
      <c r="O332" s="21"/>
    </row>
    <row r="333" spans="10:15" x14ac:dyDescent="0.2">
      <c r="J333" s="21"/>
      <c r="K333" s="21"/>
      <c r="L333" s="21"/>
      <c r="M333" s="21"/>
      <c r="N333" s="21"/>
      <c r="O333" s="21"/>
    </row>
    <row r="334" spans="10:15" x14ac:dyDescent="0.2">
      <c r="J334" s="21"/>
      <c r="K334" s="21"/>
      <c r="L334" s="21"/>
      <c r="M334" s="21"/>
      <c r="N334" s="21"/>
      <c r="O334" s="21"/>
    </row>
    <row r="335" spans="10:15" x14ac:dyDescent="0.2">
      <c r="J335" s="21"/>
      <c r="K335" s="21"/>
      <c r="L335" s="21"/>
      <c r="M335" s="21"/>
      <c r="N335" s="21"/>
      <c r="O335" s="21"/>
    </row>
    <row r="336" spans="10:15" x14ac:dyDescent="0.2">
      <c r="J336" s="21"/>
      <c r="K336" s="21"/>
      <c r="L336" s="21"/>
      <c r="M336" s="21"/>
      <c r="N336" s="21"/>
      <c r="O336" s="21"/>
    </row>
    <row r="337" spans="10:15" x14ac:dyDescent="0.2">
      <c r="J337" s="21"/>
      <c r="K337" s="21"/>
      <c r="L337" s="21"/>
      <c r="M337" s="21"/>
      <c r="N337" s="21"/>
      <c r="O337" s="21"/>
    </row>
    <row r="338" spans="10:15" x14ac:dyDescent="0.2">
      <c r="J338" s="21"/>
      <c r="K338" s="21"/>
      <c r="L338" s="21"/>
      <c r="M338" s="21"/>
      <c r="N338" s="21"/>
      <c r="O338" s="21"/>
    </row>
    <row r="339" spans="10:15" x14ac:dyDescent="0.2">
      <c r="J339" s="21"/>
      <c r="K339" s="21"/>
      <c r="L339" s="21"/>
      <c r="M339" s="21"/>
      <c r="N339" s="21"/>
      <c r="O339" s="21"/>
    </row>
    <row r="340" spans="10:15" x14ac:dyDescent="0.2">
      <c r="J340" s="21"/>
      <c r="K340" s="21"/>
      <c r="L340" s="21"/>
      <c r="M340" s="21"/>
      <c r="N340" s="21"/>
      <c r="O340" s="21"/>
    </row>
    <row r="341" spans="10:15" x14ac:dyDescent="0.2">
      <c r="J341" s="21"/>
      <c r="K341" s="21"/>
      <c r="L341" s="21"/>
      <c r="M341" s="21"/>
      <c r="N341" s="21"/>
      <c r="O341" s="21"/>
    </row>
    <row r="342" spans="10:15" x14ac:dyDescent="0.2">
      <c r="J342" s="21"/>
      <c r="K342" s="21"/>
      <c r="L342" s="21"/>
      <c r="M342" s="21"/>
      <c r="N342" s="21"/>
      <c r="O342" s="21"/>
    </row>
    <row r="343" spans="10:15" x14ac:dyDescent="0.2">
      <c r="J343" s="21"/>
      <c r="K343" s="21"/>
      <c r="L343" s="21"/>
      <c r="M343" s="21"/>
      <c r="N343" s="21"/>
      <c r="O343" s="21"/>
    </row>
    <row r="344" spans="10:15" x14ac:dyDescent="0.2">
      <c r="J344" s="21"/>
      <c r="K344" s="21"/>
      <c r="L344" s="21"/>
      <c r="M344" s="21"/>
      <c r="N344" s="21"/>
      <c r="O344" s="21"/>
    </row>
    <row r="345" spans="10:15" x14ac:dyDescent="0.2">
      <c r="J345" s="21"/>
      <c r="K345" s="21"/>
      <c r="L345" s="21"/>
      <c r="M345" s="21"/>
      <c r="N345" s="21"/>
      <c r="O345" s="21"/>
    </row>
    <row r="346" spans="10:15" x14ac:dyDescent="0.2">
      <c r="J346" s="21"/>
      <c r="K346" s="21"/>
      <c r="L346" s="21"/>
      <c r="M346" s="21"/>
      <c r="N346" s="21"/>
      <c r="O346" s="21"/>
    </row>
    <row r="347" spans="10:15" x14ac:dyDescent="0.2">
      <c r="J347" s="21"/>
      <c r="K347" s="21"/>
      <c r="L347" s="21"/>
      <c r="M347" s="21"/>
      <c r="N347" s="21"/>
      <c r="O347" s="21"/>
    </row>
    <row r="348" spans="10:15" x14ac:dyDescent="0.2">
      <c r="J348" s="21"/>
      <c r="K348" s="21"/>
      <c r="L348" s="21"/>
      <c r="M348" s="21"/>
      <c r="N348" s="21"/>
      <c r="O348" s="21"/>
    </row>
    <row r="349" spans="10:15" x14ac:dyDescent="0.2">
      <c r="J349" s="21"/>
      <c r="K349" s="21"/>
      <c r="L349" s="21"/>
      <c r="M349" s="21"/>
      <c r="N349" s="21"/>
      <c r="O349" s="21"/>
    </row>
    <row r="350" spans="10:15" x14ac:dyDescent="0.2">
      <c r="J350" s="21"/>
      <c r="K350" s="21"/>
      <c r="L350" s="21"/>
      <c r="M350" s="21"/>
      <c r="N350" s="21"/>
      <c r="O350" s="21"/>
    </row>
    <row r="351" spans="10:15" x14ac:dyDescent="0.2">
      <c r="J351" s="21"/>
      <c r="K351" s="21"/>
      <c r="L351" s="21"/>
      <c r="M351" s="21"/>
      <c r="N351" s="21"/>
      <c r="O351" s="21"/>
    </row>
    <row r="352" spans="10:15" x14ac:dyDescent="0.2">
      <c r="J352" s="21"/>
      <c r="K352" s="21"/>
      <c r="L352" s="21"/>
      <c r="M352" s="21"/>
      <c r="N352" s="21"/>
      <c r="O352" s="21"/>
    </row>
    <row r="353" spans="10:15" x14ac:dyDescent="0.2">
      <c r="J353" s="21"/>
      <c r="K353" s="21"/>
      <c r="L353" s="21"/>
      <c r="M353" s="21"/>
      <c r="N353" s="21"/>
      <c r="O353" s="21"/>
    </row>
    <row r="354" spans="10:15" x14ac:dyDescent="0.2">
      <c r="J354" s="21"/>
      <c r="K354" s="21"/>
      <c r="L354" s="21"/>
      <c r="M354" s="21"/>
      <c r="N354" s="21"/>
      <c r="O354" s="21"/>
    </row>
    <row r="355" spans="10:15" x14ac:dyDescent="0.2">
      <c r="J355" s="21"/>
      <c r="K355" s="21"/>
      <c r="L355" s="21"/>
      <c r="M355" s="21"/>
      <c r="N355" s="21"/>
      <c r="O355" s="21"/>
    </row>
    <row r="356" spans="10:15" x14ac:dyDescent="0.2">
      <c r="J356" s="21"/>
      <c r="K356" s="21"/>
      <c r="L356" s="21"/>
      <c r="M356" s="21"/>
      <c r="N356" s="21"/>
      <c r="O356" s="21"/>
    </row>
    <row r="357" spans="10:15" x14ac:dyDescent="0.2">
      <c r="J357" s="21"/>
      <c r="K357" s="21"/>
      <c r="L357" s="21"/>
      <c r="M357" s="21"/>
      <c r="N357" s="21"/>
      <c r="O357" s="21"/>
    </row>
    <row r="358" spans="10:15" x14ac:dyDescent="0.2">
      <c r="J358" s="21"/>
      <c r="K358" s="21"/>
      <c r="L358" s="21"/>
      <c r="M358" s="21"/>
      <c r="N358" s="21"/>
      <c r="O358" s="21"/>
    </row>
    <row r="359" spans="10:15" x14ac:dyDescent="0.2">
      <c r="J359" s="21"/>
      <c r="K359" s="21"/>
      <c r="L359" s="21"/>
      <c r="M359" s="21"/>
      <c r="N359" s="21"/>
      <c r="O359" s="21"/>
    </row>
    <row r="360" spans="10:15" x14ac:dyDescent="0.2">
      <c r="J360" s="21"/>
      <c r="K360" s="21"/>
      <c r="L360" s="21"/>
      <c r="M360" s="21"/>
      <c r="N360" s="21"/>
      <c r="O360" s="21"/>
    </row>
    <row r="361" spans="10:15" x14ac:dyDescent="0.2">
      <c r="J361" s="21"/>
      <c r="K361" s="21"/>
      <c r="L361" s="21"/>
      <c r="M361" s="21"/>
      <c r="N361" s="21"/>
      <c r="O361" s="21"/>
    </row>
    <row r="362" spans="10:15" x14ac:dyDescent="0.2">
      <c r="J362" s="21"/>
      <c r="K362" s="21"/>
      <c r="L362" s="21"/>
      <c r="M362" s="21"/>
      <c r="N362" s="21"/>
      <c r="O362" s="21"/>
    </row>
    <row r="363" spans="10:15" x14ac:dyDescent="0.2">
      <c r="J363" s="21"/>
      <c r="K363" s="21"/>
      <c r="L363" s="21"/>
      <c r="M363" s="21"/>
      <c r="N363" s="21"/>
      <c r="O363" s="21"/>
    </row>
    <row r="364" spans="10:15" x14ac:dyDescent="0.2">
      <c r="J364" s="21"/>
      <c r="K364" s="21"/>
      <c r="L364" s="21"/>
      <c r="M364" s="21"/>
      <c r="N364" s="21"/>
      <c r="O364" s="21"/>
    </row>
    <row r="365" spans="10:15" x14ac:dyDescent="0.2">
      <c r="J365" s="21"/>
      <c r="K365" s="21"/>
      <c r="L365" s="21"/>
      <c r="M365" s="21"/>
      <c r="N365" s="21"/>
      <c r="O365" s="21"/>
    </row>
    <row r="366" spans="10:15" x14ac:dyDescent="0.2">
      <c r="J366" s="21"/>
      <c r="K366" s="21"/>
      <c r="L366" s="21"/>
      <c r="M366" s="21"/>
      <c r="N366" s="21"/>
      <c r="O366" s="21"/>
    </row>
    <row r="367" spans="10:15" x14ac:dyDescent="0.2">
      <c r="J367" s="21"/>
      <c r="K367" s="21"/>
      <c r="L367" s="21"/>
      <c r="M367" s="21"/>
      <c r="N367" s="21"/>
      <c r="O367" s="21"/>
    </row>
    <row r="368" spans="10:15" x14ac:dyDescent="0.2">
      <c r="J368" s="21"/>
      <c r="K368" s="21"/>
      <c r="L368" s="21"/>
      <c r="M368" s="21"/>
      <c r="N368" s="21"/>
      <c r="O368" s="21"/>
    </row>
    <row r="369" spans="10:15" x14ac:dyDescent="0.2">
      <c r="J369" s="21"/>
      <c r="K369" s="21"/>
      <c r="L369" s="21"/>
      <c r="M369" s="21"/>
      <c r="N369" s="21"/>
      <c r="O369" s="21"/>
    </row>
    <row r="370" spans="10:15" x14ac:dyDescent="0.2">
      <c r="J370" s="21"/>
      <c r="K370" s="21"/>
      <c r="L370" s="21"/>
      <c r="M370" s="21"/>
      <c r="N370" s="21"/>
      <c r="O370" s="21"/>
    </row>
    <row r="371" spans="10:15" x14ac:dyDescent="0.2">
      <c r="J371" s="21"/>
      <c r="K371" s="21"/>
      <c r="L371" s="21"/>
      <c r="M371" s="21"/>
      <c r="N371" s="21"/>
      <c r="O371" s="21"/>
    </row>
    <row r="372" spans="10:15" x14ac:dyDescent="0.2">
      <c r="J372" s="21"/>
      <c r="K372" s="21"/>
      <c r="L372" s="21"/>
      <c r="M372" s="21"/>
      <c r="N372" s="21"/>
      <c r="O372" s="21"/>
    </row>
    <row r="373" spans="10:15" x14ac:dyDescent="0.2">
      <c r="J373" s="21"/>
      <c r="K373" s="21"/>
      <c r="L373" s="21"/>
      <c r="M373" s="21"/>
      <c r="N373" s="21"/>
      <c r="O373" s="21"/>
    </row>
    <row r="374" spans="10:15" x14ac:dyDescent="0.2">
      <c r="J374" s="21"/>
      <c r="K374" s="21"/>
      <c r="L374" s="21"/>
      <c r="M374" s="21"/>
      <c r="N374" s="21"/>
      <c r="O374" s="21"/>
    </row>
    <row r="375" spans="10:15" x14ac:dyDescent="0.2">
      <c r="J375" s="21"/>
      <c r="K375" s="21"/>
      <c r="L375" s="21"/>
      <c r="M375" s="21"/>
      <c r="N375" s="21"/>
      <c r="O375" s="21"/>
    </row>
    <row r="376" spans="10:15" x14ac:dyDescent="0.2">
      <c r="J376" s="21"/>
      <c r="K376" s="21"/>
      <c r="L376" s="21"/>
      <c r="M376" s="21"/>
      <c r="N376" s="21"/>
      <c r="O376" s="21"/>
    </row>
    <row r="377" spans="10:15" x14ac:dyDescent="0.2">
      <c r="J377" s="21"/>
      <c r="K377" s="21"/>
      <c r="L377" s="21"/>
      <c r="M377" s="21"/>
      <c r="N377" s="21"/>
      <c r="O377" s="21"/>
    </row>
    <row r="378" spans="10:15" x14ac:dyDescent="0.2">
      <c r="J378" s="21"/>
      <c r="K378" s="21"/>
      <c r="L378" s="21"/>
      <c r="M378" s="21"/>
      <c r="N378" s="21"/>
      <c r="O378" s="21"/>
    </row>
    <row r="379" spans="10:15" x14ac:dyDescent="0.2">
      <c r="J379" s="21"/>
      <c r="K379" s="21"/>
      <c r="L379" s="21"/>
      <c r="M379" s="21"/>
      <c r="N379" s="21"/>
      <c r="O379" s="21"/>
    </row>
    <row r="380" spans="10:15" x14ac:dyDescent="0.2">
      <c r="J380" s="21"/>
      <c r="K380" s="21"/>
      <c r="L380" s="21"/>
      <c r="M380" s="21"/>
      <c r="N380" s="21"/>
      <c r="O380" s="21"/>
    </row>
    <row r="381" spans="10:15" x14ac:dyDescent="0.2">
      <c r="J381" s="21"/>
      <c r="K381" s="21"/>
      <c r="L381" s="21"/>
      <c r="M381" s="21"/>
      <c r="N381" s="21"/>
      <c r="O381" s="21"/>
    </row>
    <row r="382" spans="10:15" x14ac:dyDescent="0.2">
      <c r="J382" s="21"/>
      <c r="K382" s="21"/>
      <c r="L382" s="21"/>
      <c r="M382" s="21"/>
      <c r="N382" s="21"/>
      <c r="O382" s="21"/>
    </row>
    <row r="383" spans="10:15" x14ac:dyDescent="0.2">
      <c r="J383" s="21"/>
      <c r="K383" s="21"/>
      <c r="L383" s="21"/>
      <c r="M383" s="21"/>
      <c r="N383" s="21"/>
      <c r="O383" s="21"/>
    </row>
    <row r="384" spans="10:15" x14ac:dyDescent="0.2">
      <c r="J384" s="21"/>
      <c r="K384" s="21"/>
      <c r="L384" s="21"/>
      <c r="M384" s="21"/>
      <c r="N384" s="21"/>
      <c r="O384" s="21"/>
    </row>
  </sheetData>
  <autoFilter ref="A1:I220" xr:uid="{FCEE46C1-62FC-4406-BC9B-491B0C97C6D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D2B0-4CD4-4F83-BBD0-1F9BDD968A31}">
  <dimension ref="A1:F138"/>
  <sheetViews>
    <sheetView workbookViewId="0">
      <selection activeCell="D1" sqref="D1"/>
    </sheetView>
  </sheetViews>
  <sheetFormatPr baseColWidth="10" defaultColWidth="9.1640625" defaultRowHeight="15" x14ac:dyDescent="0.2"/>
  <cols>
    <col min="1" max="1" width="26" customWidth="1"/>
    <col min="2" max="2" width="16.6640625" customWidth="1"/>
    <col min="3" max="3" width="11.1640625" bestFit="1" customWidth="1"/>
    <col min="4" max="4" width="15.6640625" customWidth="1"/>
    <col min="5" max="5" width="14.83203125" customWidth="1"/>
    <col min="6" max="6" width="27.6640625" customWidth="1"/>
  </cols>
  <sheetData>
    <row r="1" spans="1:6" ht="96" x14ac:dyDescent="0.2">
      <c r="A1" s="56" t="s">
        <v>1213</v>
      </c>
      <c r="B1" s="56" t="s">
        <v>1214</v>
      </c>
      <c r="C1" s="57" t="s">
        <v>1215</v>
      </c>
      <c r="D1" s="57" t="s">
        <v>1683</v>
      </c>
      <c r="E1" s="57" t="s">
        <v>1216</v>
      </c>
      <c r="F1" s="57" t="s">
        <v>1217</v>
      </c>
    </row>
    <row r="2" spans="1:6" x14ac:dyDescent="0.2">
      <c r="A2" s="58" t="s">
        <v>1684</v>
      </c>
    </row>
    <row r="3" spans="1:6" x14ac:dyDescent="0.2">
      <c r="A3" s="21" t="s">
        <v>859</v>
      </c>
      <c r="B3" s="21" t="s">
        <v>1394</v>
      </c>
      <c r="C3" s="21" t="s">
        <v>1395</v>
      </c>
      <c r="D3" s="21" t="s">
        <v>1685</v>
      </c>
      <c r="E3" s="21" t="s">
        <v>1396</v>
      </c>
      <c r="F3" s="21" t="s">
        <v>1397</v>
      </c>
    </row>
    <row r="4" spans="1:6" x14ac:dyDescent="0.2">
      <c r="A4" s="21" t="s">
        <v>543</v>
      </c>
      <c r="B4" s="21" t="s">
        <v>1398</v>
      </c>
      <c r="C4" s="21" t="s">
        <v>1399</v>
      </c>
      <c r="D4" s="21" t="s">
        <v>1686</v>
      </c>
      <c r="E4" s="21" t="s">
        <v>1400</v>
      </c>
      <c r="F4" s="21" t="s">
        <v>1401</v>
      </c>
    </row>
    <row r="5" spans="1:6" x14ac:dyDescent="0.2">
      <c r="A5" s="21" t="s">
        <v>860</v>
      </c>
      <c r="B5" s="21" t="s">
        <v>1402</v>
      </c>
      <c r="C5" s="21" t="s">
        <v>1403</v>
      </c>
      <c r="D5" s="21" t="s">
        <v>1687</v>
      </c>
      <c r="E5" s="21" t="s">
        <v>1404</v>
      </c>
      <c r="F5" s="21" t="s">
        <v>1405</v>
      </c>
    </row>
    <row r="6" spans="1:6" x14ac:dyDescent="0.2">
      <c r="A6" s="21" t="s">
        <v>861</v>
      </c>
      <c r="B6" s="21" t="s">
        <v>1406</v>
      </c>
      <c r="C6" s="21" t="s">
        <v>1407</v>
      </c>
      <c r="D6" s="21" t="s">
        <v>1688</v>
      </c>
      <c r="E6" s="21" t="s">
        <v>1408</v>
      </c>
      <c r="F6" s="21" t="s">
        <v>1409</v>
      </c>
    </row>
    <row r="7" spans="1:6" x14ac:dyDescent="0.2">
      <c r="A7" s="21" t="s">
        <v>862</v>
      </c>
      <c r="B7" s="21" t="s">
        <v>1410</v>
      </c>
      <c r="C7" s="21" t="s">
        <v>1411</v>
      </c>
      <c r="D7" s="21" t="s">
        <v>1689</v>
      </c>
      <c r="E7" s="21" t="s">
        <v>1412</v>
      </c>
      <c r="F7" s="21" t="s">
        <v>1413</v>
      </c>
    </row>
    <row r="8" spans="1:6" x14ac:dyDescent="0.2">
      <c r="A8" s="21" t="s">
        <v>863</v>
      </c>
      <c r="B8" s="21" t="s">
        <v>1414</v>
      </c>
      <c r="C8" s="21" t="s">
        <v>1415</v>
      </c>
      <c r="D8" s="21" t="s">
        <v>1690</v>
      </c>
      <c r="E8" s="21" t="s">
        <v>1416</v>
      </c>
      <c r="F8" s="21" t="s">
        <v>1417</v>
      </c>
    </row>
    <row r="9" spans="1:6" x14ac:dyDescent="0.2">
      <c r="A9" s="21" t="s">
        <v>864</v>
      </c>
      <c r="B9" s="21" t="s">
        <v>1418</v>
      </c>
      <c r="C9" s="21" t="s">
        <v>1419</v>
      </c>
      <c r="D9" s="21" t="s">
        <v>1691</v>
      </c>
      <c r="E9" s="21" t="s">
        <v>1420</v>
      </c>
      <c r="F9" s="21" t="s">
        <v>1421</v>
      </c>
    </row>
    <row r="10" spans="1:6" x14ac:dyDescent="0.2">
      <c r="A10" s="21" t="s">
        <v>865</v>
      </c>
      <c r="B10" s="21" t="s">
        <v>1422</v>
      </c>
      <c r="C10" s="21" t="s">
        <v>1423</v>
      </c>
      <c r="D10" s="21" t="s">
        <v>1692</v>
      </c>
      <c r="E10" s="21" t="s">
        <v>1424</v>
      </c>
      <c r="F10" s="21" t="s">
        <v>1425</v>
      </c>
    </row>
    <row r="11" spans="1:6" x14ac:dyDescent="0.2">
      <c r="A11" s="21" t="s">
        <v>866</v>
      </c>
      <c r="B11" s="21" t="s">
        <v>1426</v>
      </c>
      <c r="C11" s="21" t="s">
        <v>1427</v>
      </c>
      <c r="D11" s="21" t="s">
        <v>1693</v>
      </c>
      <c r="E11" s="21" t="s">
        <v>1428</v>
      </c>
      <c r="F11" s="21" t="s">
        <v>1429</v>
      </c>
    </row>
    <row r="12" spans="1:6" x14ac:dyDescent="0.2">
      <c r="A12" s="21" t="s">
        <v>867</v>
      </c>
      <c r="B12" s="21" t="s">
        <v>1430</v>
      </c>
      <c r="C12" s="21" t="s">
        <v>1431</v>
      </c>
      <c r="D12" s="21" t="s">
        <v>1694</v>
      </c>
      <c r="E12" s="21" t="s">
        <v>1432</v>
      </c>
      <c r="F12" s="21" t="s">
        <v>1433</v>
      </c>
    </row>
    <row r="13" spans="1:6" x14ac:dyDescent="0.2">
      <c r="A13" s="21" t="s">
        <v>868</v>
      </c>
      <c r="B13" s="21" t="s">
        <v>1434</v>
      </c>
      <c r="C13" s="21" t="s">
        <v>1435</v>
      </c>
      <c r="D13" s="21" t="s">
        <v>1695</v>
      </c>
      <c r="E13" s="21" t="s">
        <v>1436</v>
      </c>
      <c r="F13" s="21" t="s">
        <v>1437</v>
      </c>
    </row>
    <row r="14" spans="1:6" x14ac:dyDescent="0.2">
      <c r="A14" s="21" t="s">
        <v>869</v>
      </c>
      <c r="B14" s="21" t="s">
        <v>1438</v>
      </c>
      <c r="C14" s="21" t="s">
        <v>1373</v>
      </c>
      <c r="D14" s="21" t="s">
        <v>1696</v>
      </c>
      <c r="E14" s="21" t="s">
        <v>1439</v>
      </c>
      <c r="F14" s="21" t="s">
        <v>1371</v>
      </c>
    </row>
    <row r="15" spans="1:6" x14ac:dyDescent="0.2">
      <c r="A15" s="21" t="s">
        <v>870</v>
      </c>
      <c r="B15" s="21" t="s">
        <v>1440</v>
      </c>
      <c r="C15" s="21" t="s">
        <v>1441</v>
      </c>
      <c r="D15" s="21" t="s">
        <v>1697</v>
      </c>
      <c r="E15" s="21" t="s">
        <v>1442</v>
      </c>
      <c r="F15" s="21" t="s">
        <v>1443</v>
      </c>
    </row>
    <row r="16" spans="1:6" x14ac:dyDescent="0.2">
      <c r="A16" s="21" t="s">
        <v>871</v>
      </c>
      <c r="B16" s="21" t="s">
        <v>1444</v>
      </c>
      <c r="C16" s="21" t="s">
        <v>1445</v>
      </c>
      <c r="D16" s="21" t="s">
        <v>1698</v>
      </c>
      <c r="E16" s="21" t="s">
        <v>1446</v>
      </c>
      <c r="F16" s="21" t="s">
        <v>1447</v>
      </c>
    </row>
    <row r="17" spans="1:6" x14ac:dyDescent="0.2">
      <c r="A17" s="21" t="s">
        <v>872</v>
      </c>
      <c r="B17" s="21" t="s">
        <v>1448</v>
      </c>
      <c r="C17" s="21" t="s">
        <v>1353</v>
      </c>
      <c r="D17" s="21" t="s">
        <v>1699</v>
      </c>
      <c r="E17" s="21" t="s">
        <v>1449</v>
      </c>
      <c r="F17" s="21" t="s">
        <v>1351</v>
      </c>
    </row>
    <row r="18" spans="1:6" x14ac:dyDescent="0.2">
      <c r="A18" s="21" t="s">
        <v>873</v>
      </c>
      <c r="B18" s="21" t="s">
        <v>1450</v>
      </c>
      <c r="C18" s="21" t="s">
        <v>1451</v>
      </c>
      <c r="D18" s="21" t="s">
        <v>1700</v>
      </c>
      <c r="E18" s="21" t="s">
        <v>1452</v>
      </c>
      <c r="F18" s="21" t="s">
        <v>1453</v>
      </c>
    </row>
    <row r="19" spans="1:6" x14ac:dyDescent="0.2">
      <c r="A19" s="21" t="s">
        <v>1701</v>
      </c>
      <c r="B19" s="21" t="s">
        <v>1702</v>
      </c>
      <c r="C19" s="21" t="s">
        <v>1703</v>
      </c>
      <c r="D19" s="21" t="s">
        <v>1704</v>
      </c>
      <c r="E19" s="21" t="s">
        <v>1705</v>
      </c>
      <c r="F19" s="21" t="s">
        <v>1706</v>
      </c>
    </row>
    <row r="20" spans="1:6" x14ac:dyDescent="0.2">
      <c r="A20" s="21" t="s">
        <v>874</v>
      </c>
      <c r="B20" s="21" t="s">
        <v>1454</v>
      </c>
      <c r="C20" s="21" t="s">
        <v>1455</v>
      </c>
      <c r="D20" s="21" t="s">
        <v>1707</v>
      </c>
      <c r="E20" s="21" t="s">
        <v>1456</v>
      </c>
      <c r="F20" s="21" t="s">
        <v>1457</v>
      </c>
    </row>
    <row r="21" spans="1:6" x14ac:dyDescent="0.2">
      <c r="A21" s="21" t="s">
        <v>544</v>
      </c>
      <c r="B21" s="21" t="s">
        <v>1458</v>
      </c>
      <c r="C21" s="21" t="s">
        <v>1459</v>
      </c>
      <c r="D21" s="21" t="s">
        <v>1708</v>
      </c>
      <c r="E21" s="21" t="s">
        <v>1460</v>
      </c>
      <c r="F21" s="21" t="s">
        <v>1461</v>
      </c>
    </row>
    <row r="22" spans="1:6" x14ac:dyDescent="0.2">
      <c r="A22" s="21" t="s">
        <v>875</v>
      </c>
      <c r="B22" s="21" t="s">
        <v>1462</v>
      </c>
      <c r="C22" s="21" t="s">
        <v>1463</v>
      </c>
      <c r="D22" s="21" t="s">
        <v>1709</v>
      </c>
      <c r="E22" s="21" t="s">
        <v>1464</v>
      </c>
      <c r="F22" s="21" t="s">
        <v>1465</v>
      </c>
    </row>
    <row r="23" spans="1:6" x14ac:dyDescent="0.2">
      <c r="A23" s="21" t="s">
        <v>876</v>
      </c>
      <c r="B23" s="21" t="s">
        <v>1466</v>
      </c>
      <c r="C23" s="21" t="s">
        <v>1467</v>
      </c>
      <c r="D23" s="21" t="s">
        <v>1710</v>
      </c>
      <c r="E23" s="21" t="s">
        <v>1468</v>
      </c>
      <c r="F23" s="21" t="s">
        <v>1469</v>
      </c>
    </row>
    <row r="24" spans="1:6" x14ac:dyDescent="0.2">
      <c r="A24" s="21" t="s">
        <v>877</v>
      </c>
      <c r="B24" s="21" t="s">
        <v>1470</v>
      </c>
      <c r="C24" s="21" t="s">
        <v>1471</v>
      </c>
      <c r="D24" s="21" t="s">
        <v>1711</v>
      </c>
      <c r="E24" s="21" t="s">
        <v>1472</v>
      </c>
      <c r="F24" s="21" t="s">
        <v>1473</v>
      </c>
    </row>
    <row r="25" spans="1:6" x14ac:dyDescent="0.2">
      <c r="A25" s="21" t="s">
        <v>878</v>
      </c>
      <c r="B25" s="21" t="s">
        <v>1474</v>
      </c>
      <c r="C25" s="21" t="s">
        <v>1475</v>
      </c>
      <c r="D25" s="21" t="s">
        <v>1712</v>
      </c>
      <c r="E25" s="21" t="s">
        <v>1476</v>
      </c>
      <c r="F25" s="21" t="s">
        <v>1477</v>
      </c>
    </row>
    <row r="26" spans="1:6" x14ac:dyDescent="0.2">
      <c r="A26" s="21" t="s">
        <v>879</v>
      </c>
      <c r="B26" s="21" t="s">
        <v>1478</v>
      </c>
      <c r="C26" s="21" t="s">
        <v>1479</v>
      </c>
      <c r="D26" s="21" t="s">
        <v>1713</v>
      </c>
      <c r="E26" s="21" t="s">
        <v>1480</v>
      </c>
      <c r="F26" s="21" t="s">
        <v>1481</v>
      </c>
    </row>
    <row r="27" spans="1:6" x14ac:dyDescent="0.2">
      <c r="A27" s="21" t="s">
        <v>880</v>
      </c>
      <c r="B27" s="21" t="s">
        <v>1482</v>
      </c>
      <c r="C27" s="21" t="s">
        <v>1483</v>
      </c>
      <c r="D27" s="21" t="s">
        <v>1714</v>
      </c>
      <c r="E27" s="21" t="s">
        <v>1484</v>
      </c>
      <c r="F27" s="21" t="s">
        <v>1485</v>
      </c>
    </row>
    <row r="28" spans="1:6" x14ac:dyDescent="0.2">
      <c r="A28" s="21" t="s">
        <v>881</v>
      </c>
      <c r="B28" s="21" t="s">
        <v>1486</v>
      </c>
      <c r="C28" s="21" t="s">
        <v>1487</v>
      </c>
      <c r="D28" s="21" t="s">
        <v>1715</v>
      </c>
      <c r="E28" s="21" t="s">
        <v>1488</v>
      </c>
      <c r="F28" s="21" t="s">
        <v>1489</v>
      </c>
    </row>
    <row r="29" spans="1:6" x14ac:dyDescent="0.2">
      <c r="A29" s="21" t="s">
        <v>882</v>
      </c>
      <c r="B29" s="21" t="s">
        <v>1490</v>
      </c>
      <c r="C29" s="21" t="s">
        <v>1491</v>
      </c>
      <c r="D29" s="21" t="s">
        <v>1716</v>
      </c>
      <c r="E29" s="21" t="s">
        <v>1492</v>
      </c>
      <c r="F29" s="21" t="s">
        <v>1493</v>
      </c>
    </row>
    <row r="30" spans="1:6" x14ac:dyDescent="0.2">
      <c r="A30" s="21" t="s">
        <v>883</v>
      </c>
      <c r="B30" s="21" t="s">
        <v>1494</v>
      </c>
      <c r="C30" s="21" t="s">
        <v>1495</v>
      </c>
      <c r="D30" s="21" t="s">
        <v>1717</v>
      </c>
      <c r="E30" s="21" t="s">
        <v>1496</v>
      </c>
      <c r="F30" s="21" t="s">
        <v>1497</v>
      </c>
    </row>
    <row r="31" spans="1:6" x14ac:dyDescent="0.2">
      <c r="A31" s="21" t="s">
        <v>884</v>
      </c>
      <c r="B31" s="21" t="s">
        <v>1498</v>
      </c>
      <c r="C31" s="21" t="s">
        <v>1499</v>
      </c>
      <c r="D31" s="21" t="s">
        <v>1718</v>
      </c>
      <c r="E31" s="21" t="s">
        <v>1500</v>
      </c>
      <c r="F31" s="21" t="s">
        <v>1501</v>
      </c>
    </row>
    <row r="32" spans="1:6" x14ac:dyDescent="0.2">
      <c r="A32" s="21" t="s">
        <v>885</v>
      </c>
      <c r="B32" s="21" t="s">
        <v>1502</v>
      </c>
      <c r="C32" s="21" t="s">
        <v>1503</v>
      </c>
      <c r="D32" s="21" t="s">
        <v>1719</v>
      </c>
      <c r="E32" s="21" t="s">
        <v>1504</v>
      </c>
      <c r="F32" s="21" t="s">
        <v>1505</v>
      </c>
    </row>
    <row r="33" spans="1:6" x14ac:dyDescent="0.2">
      <c r="A33" s="21" t="s">
        <v>886</v>
      </c>
      <c r="B33" s="21" t="s">
        <v>1506</v>
      </c>
      <c r="C33" s="21" t="s">
        <v>1507</v>
      </c>
      <c r="D33" s="21" t="s">
        <v>1720</v>
      </c>
      <c r="E33" s="21" t="s">
        <v>1508</v>
      </c>
      <c r="F33" s="21" t="s">
        <v>1509</v>
      </c>
    </row>
    <row r="34" spans="1:6" x14ac:dyDescent="0.2">
      <c r="A34" s="21" t="s">
        <v>887</v>
      </c>
      <c r="B34" s="21" t="s">
        <v>1510</v>
      </c>
      <c r="C34" s="21" t="s">
        <v>1511</v>
      </c>
      <c r="D34" s="21" t="s">
        <v>1721</v>
      </c>
      <c r="E34" s="21" t="s">
        <v>1512</v>
      </c>
      <c r="F34" s="21" t="s">
        <v>1513</v>
      </c>
    </row>
    <row r="35" spans="1:6" x14ac:dyDescent="0.2">
      <c r="A35" s="21" t="s">
        <v>888</v>
      </c>
      <c r="B35" s="21" t="s">
        <v>1514</v>
      </c>
      <c r="C35" s="21" t="s">
        <v>1515</v>
      </c>
      <c r="D35" s="21" t="s">
        <v>1722</v>
      </c>
      <c r="E35" s="21" t="s">
        <v>1516</v>
      </c>
      <c r="F35" s="21" t="s">
        <v>1517</v>
      </c>
    </row>
    <row r="36" spans="1:6" x14ac:dyDescent="0.2">
      <c r="A36" s="21" t="s">
        <v>889</v>
      </c>
      <c r="B36" s="21" t="s">
        <v>1518</v>
      </c>
      <c r="C36" s="21" t="s">
        <v>1519</v>
      </c>
      <c r="D36" s="21" t="s">
        <v>1723</v>
      </c>
      <c r="E36" s="21" t="s">
        <v>1520</v>
      </c>
      <c r="F36" s="21" t="s">
        <v>1521</v>
      </c>
    </row>
    <row r="37" spans="1:6" x14ac:dyDescent="0.2">
      <c r="A37" s="21" t="s">
        <v>545</v>
      </c>
      <c r="B37" s="21" t="s">
        <v>1522</v>
      </c>
      <c r="C37" s="21" t="s">
        <v>1523</v>
      </c>
      <c r="D37" s="21" t="s">
        <v>1724</v>
      </c>
      <c r="E37" s="21" t="s">
        <v>1524</v>
      </c>
      <c r="F37" s="21" t="s">
        <v>1525</v>
      </c>
    </row>
    <row r="38" spans="1:6" x14ac:dyDescent="0.2">
      <c r="A38" s="56" t="s">
        <v>1725</v>
      </c>
    </row>
    <row r="39" spans="1:6" x14ac:dyDescent="0.2">
      <c r="A39" s="21" t="s">
        <v>534</v>
      </c>
      <c r="B39" s="21" t="s">
        <v>1222</v>
      </c>
      <c r="C39" s="21" t="s">
        <v>1223</v>
      </c>
      <c r="D39" s="21" t="s">
        <v>1726</v>
      </c>
      <c r="E39" s="21" t="s">
        <v>1224</v>
      </c>
      <c r="F39" s="21" t="s">
        <v>1225</v>
      </c>
    </row>
    <row r="40" spans="1:6" x14ac:dyDescent="0.2">
      <c r="A40" s="21" t="s">
        <v>817</v>
      </c>
      <c r="B40" s="21" t="s">
        <v>1226</v>
      </c>
      <c r="C40" s="21" t="s">
        <v>1227</v>
      </c>
      <c r="D40" s="21" t="s">
        <v>1727</v>
      </c>
      <c r="E40" s="21" t="s">
        <v>1228</v>
      </c>
      <c r="F40" s="21" t="s">
        <v>1229</v>
      </c>
    </row>
    <row r="41" spans="1:6" x14ac:dyDescent="0.2">
      <c r="A41" s="21" t="s">
        <v>818</v>
      </c>
      <c r="B41" s="21" t="s">
        <v>1230</v>
      </c>
      <c r="C41" s="21" t="s">
        <v>1231</v>
      </c>
      <c r="D41" s="21" t="s">
        <v>1728</v>
      </c>
      <c r="E41" s="21" t="s">
        <v>1232</v>
      </c>
      <c r="F41" s="21" t="s">
        <v>1233</v>
      </c>
    </row>
    <row r="42" spans="1:6" x14ac:dyDescent="0.2">
      <c r="A42" s="21" t="s">
        <v>819</v>
      </c>
      <c r="B42" s="21" t="s">
        <v>1234</v>
      </c>
      <c r="C42" s="21" t="s">
        <v>1235</v>
      </c>
      <c r="D42" s="21" t="s">
        <v>1729</v>
      </c>
      <c r="E42" s="21" t="s">
        <v>1236</v>
      </c>
      <c r="F42" s="21" t="s">
        <v>1237</v>
      </c>
    </row>
    <row r="43" spans="1:6" x14ac:dyDescent="0.2">
      <c r="A43" s="21" t="s">
        <v>820</v>
      </c>
      <c r="B43" s="21" t="s">
        <v>1238</v>
      </c>
      <c r="C43" s="21" t="s">
        <v>1239</v>
      </c>
      <c r="D43" s="21" t="s">
        <v>1730</v>
      </c>
      <c r="E43" s="21" t="s">
        <v>1240</v>
      </c>
      <c r="F43" s="21" t="s">
        <v>1241</v>
      </c>
    </row>
    <row r="44" spans="1:6" x14ac:dyDescent="0.2">
      <c r="A44" s="21" t="s">
        <v>1731</v>
      </c>
      <c r="B44" s="21" t="s">
        <v>1732</v>
      </c>
      <c r="C44" s="21" t="s">
        <v>1733</v>
      </c>
      <c r="D44" s="21" t="s">
        <v>1734</v>
      </c>
      <c r="E44" s="21" t="s">
        <v>1735</v>
      </c>
      <c r="F44" s="21" t="s">
        <v>1736</v>
      </c>
    </row>
    <row r="45" spans="1:6" x14ac:dyDescent="0.2">
      <c r="A45" s="21" t="s">
        <v>1737</v>
      </c>
      <c r="B45" s="21" t="s">
        <v>1738</v>
      </c>
      <c r="C45" s="21" t="s">
        <v>1739</v>
      </c>
      <c r="D45" s="21" t="s">
        <v>1740</v>
      </c>
      <c r="E45" s="21" t="s">
        <v>1741</v>
      </c>
      <c r="F45" s="21" t="s">
        <v>1742</v>
      </c>
    </row>
    <row r="46" spans="1:6" x14ac:dyDescent="0.2">
      <c r="A46" s="21" t="s">
        <v>1743</v>
      </c>
      <c r="B46" s="21" t="s">
        <v>1744</v>
      </c>
      <c r="C46" s="21" t="s">
        <v>1745</v>
      </c>
      <c r="D46" s="21" t="s">
        <v>1746</v>
      </c>
      <c r="E46" s="21" t="s">
        <v>1747</v>
      </c>
      <c r="F46" s="21" t="s">
        <v>1748</v>
      </c>
    </row>
    <row r="47" spans="1:6" x14ac:dyDescent="0.2">
      <c r="A47" s="21" t="s">
        <v>821</v>
      </c>
      <c r="B47" s="21" t="s">
        <v>1242</v>
      </c>
      <c r="C47" s="21" t="s">
        <v>1243</v>
      </c>
      <c r="D47" s="21" t="s">
        <v>1749</v>
      </c>
      <c r="E47" s="21" t="s">
        <v>1244</v>
      </c>
      <c r="F47" s="21" t="s">
        <v>1245</v>
      </c>
    </row>
    <row r="48" spans="1:6" x14ac:dyDescent="0.2">
      <c r="A48" s="21" t="s">
        <v>822</v>
      </c>
      <c r="B48" s="21" t="s">
        <v>1246</v>
      </c>
      <c r="C48" s="21" t="s">
        <v>1247</v>
      </c>
      <c r="D48" s="21" t="s">
        <v>1750</v>
      </c>
      <c r="E48" s="21" t="s">
        <v>1248</v>
      </c>
      <c r="F48" s="21" t="s">
        <v>1249</v>
      </c>
    </row>
    <row r="49" spans="1:6" x14ac:dyDescent="0.2">
      <c r="A49" s="21" t="s">
        <v>823</v>
      </c>
      <c r="B49" s="21" t="s">
        <v>1250</v>
      </c>
      <c r="C49" s="21" t="s">
        <v>1251</v>
      </c>
      <c r="D49" s="21" t="s">
        <v>1751</v>
      </c>
      <c r="E49" s="21" t="s">
        <v>1252</v>
      </c>
      <c r="F49" s="21" t="s">
        <v>1253</v>
      </c>
    </row>
    <row r="50" spans="1:6" x14ac:dyDescent="0.2">
      <c r="A50" s="21" t="s">
        <v>824</v>
      </c>
      <c r="B50" s="21" t="s">
        <v>1254</v>
      </c>
      <c r="C50" s="21" t="s">
        <v>1255</v>
      </c>
      <c r="D50" s="21" t="s">
        <v>1752</v>
      </c>
      <c r="E50" s="21" t="s">
        <v>1256</v>
      </c>
      <c r="F50" s="21" t="s">
        <v>1257</v>
      </c>
    </row>
    <row r="51" spans="1:6" x14ac:dyDescent="0.2">
      <c r="A51" s="21" t="s">
        <v>535</v>
      </c>
      <c r="B51" s="21" t="s">
        <v>1258</v>
      </c>
      <c r="C51" s="21" t="s">
        <v>1259</v>
      </c>
      <c r="D51" s="21" t="s">
        <v>1753</v>
      </c>
      <c r="E51" s="21" t="s">
        <v>1260</v>
      </c>
      <c r="F51" s="21" t="s">
        <v>1261</v>
      </c>
    </row>
    <row r="52" spans="1:6" x14ac:dyDescent="0.2">
      <c r="A52" s="21" t="s">
        <v>536</v>
      </c>
      <c r="B52" s="21" t="s">
        <v>1262</v>
      </c>
      <c r="C52" s="21" t="s">
        <v>1263</v>
      </c>
      <c r="D52" s="21" t="s">
        <v>1754</v>
      </c>
      <c r="E52" s="21" t="s">
        <v>1264</v>
      </c>
      <c r="F52" s="21" t="s">
        <v>1265</v>
      </c>
    </row>
    <row r="53" spans="1:6" x14ac:dyDescent="0.2">
      <c r="A53" s="21" t="s">
        <v>537</v>
      </c>
      <c r="B53" s="21" t="s">
        <v>1266</v>
      </c>
      <c r="C53" s="21" t="s">
        <v>1265</v>
      </c>
      <c r="D53" s="21" t="s">
        <v>1755</v>
      </c>
      <c r="E53" s="21" t="s">
        <v>1267</v>
      </c>
      <c r="F53" s="21" t="s">
        <v>1263</v>
      </c>
    </row>
    <row r="54" spans="1:6" x14ac:dyDescent="0.2">
      <c r="A54" s="21" t="s">
        <v>538</v>
      </c>
      <c r="B54" s="21" t="s">
        <v>1268</v>
      </c>
      <c r="C54" s="21" t="s">
        <v>1269</v>
      </c>
      <c r="D54" s="21" t="s">
        <v>1756</v>
      </c>
      <c r="E54" s="21" t="s">
        <v>1270</v>
      </c>
      <c r="F54" s="21" t="s">
        <v>1271</v>
      </c>
    </row>
    <row r="55" spans="1:6" x14ac:dyDescent="0.2">
      <c r="A55" s="21" t="s">
        <v>539</v>
      </c>
      <c r="B55" s="21" t="s">
        <v>1272</v>
      </c>
      <c r="C55" s="21" t="s">
        <v>1273</v>
      </c>
      <c r="D55" s="21" t="s">
        <v>1757</v>
      </c>
      <c r="E55" s="21" t="s">
        <v>1274</v>
      </c>
      <c r="F55" s="21" t="s">
        <v>1275</v>
      </c>
    </row>
    <row r="56" spans="1:6" x14ac:dyDescent="0.2">
      <c r="A56" s="21" t="s">
        <v>540</v>
      </c>
      <c r="B56" s="21" t="s">
        <v>1276</v>
      </c>
      <c r="C56" s="21" t="s">
        <v>1245</v>
      </c>
      <c r="D56" s="21" t="s">
        <v>1758</v>
      </c>
      <c r="E56" s="21" t="s">
        <v>1277</v>
      </c>
      <c r="F56" s="21" t="s">
        <v>1243</v>
      </c>
    </row>
    <row r="57" spans="1:6" x14ac:dyDescent="0.2">
      <c r="A57" s="21" t="s">
        <v>831</v>
      </c>
      <c r="B57" s="21" t="s">
        <v>1278</v>
      </c>
      <c r="C57" s="21" t="s">
        <v>1279</v>
      </c>
      <c r="D57" s="21" t="s">
        <v>1759</v>
      </c>
      <c r="E57" s="21" t="s">
        <v>1280</v>
      </c>
      <c r="F57" s="21" t="s">
        <v>1281</v>
      </c>
    </row>
    <row r="58" spans="1:6" x14ac:dyDescent="0.2">
      <c r="A58" s="21" t="s">
        <v>832</v>
      </c>
      <c r="B58" s="21" t="s">
        <v>1282</v>
      </c>
      <c r="C58" s="21" t="s">
        <v>1283</v>
      </c>
      <c r="D58" s="21" t="s">
        <v>1760</v>
      </c>
      <c r="E58" s="21" t="s">
        <v>1284</v>
      </c>
      <c r="F58" s="21" t="s">
        <v>1285</v>
      </c>
    </row>
    <row r="59" spans="1:6" x14ac:dyDescent="0.2">
      <c r="A59" s="21" t="s">
        <v>833</v>
      </c>
      <c r="B59" s="21" t="s">
        <v>1286</v>
      </c>
      <c r="C59" s="21" t="s">
        <v>1287</v>
      </c>
      <c r="D59" s="21" t="s">
        <v>1761</v>
      </c>
      <c r="E59" s="21" t="s">
        <v>1288</v>
      </c>
      <c r="F59" s="21" t="s">
        <v>1289</v>
      </c>
    </row>
    <row r="60" spans="1:6" x14ac:dyDescent="0.2">
      <c r="A60" s="21" t="s">
        <v>834</v>
      </c>
      <c r="B60" s="21" t="s">
        <v>1290</v>
      </c>
      <c r="C60" s="21" t="s">
        <v>1291</v>
      </c>
      <c r="D60" s="21" t="s">
        <v>1762</v>
      </c>
      <c r="E60" s="21" t="s">
        <v>1292</v>
      </c>
      <c r="F60" s="21" t="s">
        <v>1293</v>
      </c>
    </row>
    <row r="61" spans="1:6" x14ac:dyDescent="0.2">
      <c r="A61" s="21" t="s">
        <v>835</v>
      </c>
      <c r="B61" s="21" t="s">
        <v>1294</v>
      </c>
      <c r="C61" s="21" t="s">
        <v>1295</v>
      </c>
      <c r="D61" s="21" t="s">
        <v>1763</v>
      </c>
      <c r="E61" s="21" t="s">
        <v>1296</v>
      </c>
      <c r="F61" s="21" t="s">
        <v>1297</v>
      </c>
    </row>
    <row r="62" spans="1:6" x14ac:dyDescent="0.2">
      <c r="A62" s="21" t="s">
        <v>836</v>
      </c>
      <c r="B62" s="21" t="s">
        <v>1298</v>
      </c>
      <c r="C62" s="21" t="s">
        <v>1299</v>
      </c>
      <c r="D62" s="21" t="s">
        <v>1764</v>
      </c>
      <c r="E62" s="21" t="s">
        <v>1300</v>
      </c>
      <c r="F62" s="21" t="s">
        <v>1301</v>
      </c>
    </row>
    <row r="63" spans="1:6" x14ac:dyDescent="0.2">
      <c r="A63" s="21" t="s">
        <v>837</v>
      </c>
      <c r="B63" s="21" t="s">
        <v>1302</v>
      </c>
      <c r="C63" s="21" t="s">
        <v>1237</v>
      </c>
      <c r="D63" s="21" t="s">
        <v>1765</v>
      </c>
      <c r="E63" s="21" t="s">
        <v>1303</v>
      </c>
      <c r="F63" s="21" t="s">
        <v>1235</v>
      </c>
    </row>
    <row r="64" spans="1:6" x14ac:dyDescent="0.2">
      <c r="A64" s="21" t="s">
        <v>838</v>
      </c>
      <c r="B64" s="21" t="s">
        <v>1304</v>
      </c>
      <c r="C64" s="21" t="s">
        <v>1233</v>
      </c>
      <c r="D64" s="21" t="s">
        <v>1766</v>
      </c>
      <c r="E64" s="21" t="s">
        <v>1305</v>
      </c>
      <c r="F64" s="21" t="s">
        <v>1231</v>
      </c>
    </row>
    <row r="65" spans="1:6" x14ac:dyDescent="0.2">
      <c r="A65" s="21" t="s">
        <v>839</v>
      </c>
      <c r="B65" s="21" t="s">
        <v>1306</v>
      </c>
      <c r="C65" s="21" t="s">
        <v>1307</v>
      </c>
      <c r="D65" s="21" t="s">
        <v>1767</v>
      </c>
      <c r="E65" s="21" t="s">
        <v>1308</v>
      </c>
      <c r="F65" s="21" t="s">
        <v>1309</v>
      </c>
    </row>
    <row r="66" spans="1:6" x14ac:dyDescent="0.2">
      <c r="A66" s="21" t="s">
        <v>840</v>
      </c>
      <c r="B66" s="21" t="s">
        <v>1310</v>
      </c>
      <c r="C66" s="21" t="s">
        <v>1311</v>
      </c>
      <c r="D66" s="21" t="s">
        <v>1768</v>
      </c>
      <c r="E66" s="21" t="s">
        <v>1312</v>
      </c>
      <c r="F66" s="21" t="s">
        <v>1313</v>
      </c>
    </row>
    <row r="67" spans="1:6" x14ac:dyDescent="0.2">
      <c r="A67" s="21" t="s">
        <v>541</v>
      </c>
      <c r="B67" s="21" t="s">
        <v>1314</v>
      </c>
      <c r="C67" s="21" t="s">
        <v>1315</v>
      </c>
      <c r="D67" s="21" t="s">
        <v>1365</v>
      </c>
      <c r="E67" s="21" t="s">
        <v>1316</v>
      </c>
      <c r="F67" s="21" t="s">
        <v>1317</v>
      </c>
    </row>
    <row r="68" spans="1:6" x14ac:dyDescent="0.2">
      <c r="A68" s="21" t="s">
        <v>841</v>
      </c>
      <c r="B68" s="21" t="s">
        <v>1318</v>
      </c>
      <c r="C68" s="21" t="s">
        <v>1319</v>
      </c>
      <c r="D68" s="21" t="s">
        <v>1769</v>
      </c>
      <c r="E68" s="21" t="s">
        <v>1320</v>
      </c>
      <c r="F68" s="21" t="s">
        <v>1321</v>
      </c>
    </row>
    <row r="69" spans="1:6" x14ac:dyDescent="0.2">
      <c r="A69" s="21" t="s">
        <v>842</v>
      </c>
      <c r="B69" s="21" t="s">
        <v>1322</v>
      </c>
      <c r="C69" s="21" t="s">
        <v>1323</v>
      </c>
      <c r="D69" s="21" t="s">
        <v>1770</v>
      </c>
      <c r="E69" s="21" t="s">
        <v>1324</v>
      </c>
      <c r="F69" s="21" t="s">
        <v>1325</v>
      </c>
    </row>
    <row r="70" spans="1:6" x14ac:dyDescent="0.2">
      <c r="A70" s="21" t="s">
        <v>843</v>
      </c>
      <c r="B70" s="21" t="s">
        <v>1326</v>
      </c>
      <c r="C70" s="21" t="s">
        <v>1327</v>
      </c>
      <c r="D70" s="21" t="s">
        <v>1771</v>
      </c>
      <c r="E70" s="21" t="s">
        <v>1328</v>
      </c>
      <c r="F70" s="21" t="s">
        <v>1329</v>
      </c>
    </row>
    <row r="71" spans="1:6" x14ac:dyDescent="0.2">
      <c r="A71" s="21" t="s">
        <v>844</v>
      </c>
      <c r="B71" s="21" t="s">
        <v>1330</v>
      </c>
      <c r="C71" s="21" t="s">
        <v>1331</v>
      </c>
      <c r="D71" s="21" t="s">
        <v>1772</v>
      </c>
      <c r="E71" s="21" t="s">
        <v>1332</v>
      </c>
      <c r="F71" s="21" t="s">
        <v>1333</v>
      </c>
    </row>
    <row r="72" spans="1:6" x14ac:dyDescent="0.2">
      <c r="A72" s="21" t="s">
        <v>542</v>
      </c>
      <c r="B72" s="21" t="s">
        <v>1334</v>
      </c>
      <c r="C72" s="21" t="s">
        <v>1335</v>
      </c>
      <c r="D72" s="21" t="s">
        <v>1773</v>
      </c>
      <c r="E72" s="21" t="s">
        <v>1336</v>
      </c>
      <c r="F72" s="21" t="s">
        <v>1337</v>
      </c>
    </row>
    <row r="73" spans="1:6" x14ac:dyDescent="0.2">
      <c r="A73" s="21" t="s">
        <v>845</v>
      </c>
      <c r="B73" s="21" t="s">
        <v>1338</v>
      </c>
      <c r="C73" s="21" t="s">
        <v>1339</v>
      </c>
      <c r="D73" s="21" t="s">
        <v>1774</v>
      </c>
      <c r="E73" s="21" t="s">
        <v>1340</v>
      </c>
      <c r="F73" s="21" t="s">
        <v>1341</v>
      </c>
    </row>
    <row r="74" spans="1:6" x14ac:dyDescent="0.2">
      <c r="A74" s="21" t="s">
        <v>846</v>
      </c>
      <c r="B74" s="21" t="s">
        <v>1342</v>
      </c>
      <c r="C74" s="21" t="s">
        <v>1343</v>
      </c>
      <c r="D74" s="21" t="s">
        <v>1775</v>
      </c>
      <c r="E74" s="21" t="s">
        <v>1344</v>
      </c>
      <c r="F74" s="21" t="s">
        <v>1345</v>
      </c>
    </row>
    <row r="75" spans="1:6" x14ac:dyDescent="0.2">
      <c r="A75" s="21" t="s">
        <v>847</v>
      </c>
      <c r="B75" s="21" t="s">
        <v>1346</v>
      </c>
      <c r="C75" s="21" t="s">
        <v>1347</v>
      </c>
      <c r="D75" s="21" t="s">
        <v>1776</v>
      </c>
      <c r="E75" s="21" t="s">
        <v>1348</v>
      </c>
      <c r="F75" s="21" t="s">
        <v>1349</v>
      </c>
    </row>
    <row r="76" spans="1:6" x14ac:dyDescent="0.2">
      <c r="A76" s="21" t="s">
        <v>848</v>
      </c>
      <c r="B76" s="21" t="s">
        <v>1350</v>
      </c>
      <c r="C76" s="21" t="s">
        <v>1351</v>
      </c>
      <c r="D76" s="21" t="s">
        <v>1777</v>
      </c>
      <c r="E76" s="21" t="s">
        <v>1352</v>
      </c>
      <c r="F76" s="21" t="s">
        <v>1353</v>
      </c>
    </row>
    <row r="77" spans="1:6" x14ac:dyDescent="0.2">
      <c r="A77" s="21" t="s">
        <v>849</v>
      </c>
      <c r="B77" s="21" t="s">
        <v>1354</v>
      </c>
      <c r="C77" s="21" t="s">
        <v>1355</v>
      </c>
      <c r="D77" s="21" t="s">
        <v>1778</v>
      </c>
      <c r="E77" s="21" t="s">
        <v>1356</v>
      </c>
      <c r="F77" s="21" t="s">
        <v>1357</v>
      </c>
    </row>
    <row r="78" spans="1:6" x14ac:dyDescent="0.2">
      <c r="A78" s="21" t="s">
        <v>850</v>
      </c>
      <c r="B78" s="21" t="s">
        <v>1358</v>
      </c>
      <c r="C78" s="21" t="s">
        <v>1359</v>
      </c>
      <c r="D78" s="21" t="s">
        <v>1779</v>
      </c>
      <c r="E78" s="21" t="s">
        <v>1360</v>
      </c>
      <c r="F78" s="21" t="s">
        <v>1361</v>
      </c>
    </row>
    <row r="79" spans="1:6" x14ac:dyDescent="0.2">
      <c r="A79" s="21" t="s">
        <v>851</v>
      </c>
      <c r="B79" s="21" t="s">
        <v>1362</v>
      </c>
      <c r="C79" s="21" t="s">
        <v>1363</v>
      </c>
      <c r="D79" s="21" t="s">
        <v>1780</v>
      </c>
      <c r="E79" s="21" t="s">
        <v>1364</v>
      </c>
      <c r="F79" s="21" t="s">
        <v>1365</v>
      </c>
    </row>
    <row r="80" spans="1:6" x14ac:dyDescent="0.2">
      <c r="A80" s="21" t="s">
        <v>852</v>
      </c>
      <c r="B80" s="21" t="s">
        <v>1366</v>
      </c>
      <c r="C80" s="21" t="s">
        <v>1367</v>
      </c>
      <c r="D80" s="21" t="s">
        <v>1781</v>
      </c>
      <c r="E80" s="21" t="s">
        <v>1368</v>
      </c>
      <c r="F80" s="21" t="s">
        <v>1369</v>
      </c>
    </row>
    <row r="81" spans="1:6" x14ac:dyDescent="0.2">
      <c r="A81" s="21" t="s">
        <v>853</v>
      </c>
      <c r="B81" s="21" t="s">
        <v>1370</v>
      </c>
      <c r="C81" s="21" t="s">
        <v>1371</v>
      </c>
      <c r="D81" s="21" t="s">
        <v>1782</v>
      </c>
      <c r="E81" s="21" t="s">
        <v>1372</v>
      </c>
      <c r="F81" s="21" t="s">
        <v>1373</v>
      </c>
    </row>
    <row r="82" spans="1:6" x14ac:dyDescent="0.2">
      <c r="A82" s="21" t="s">
        <v>854</v>
      </c>
      <c r="B82" s="21" t="s">
        <v>1374</v>
      </c>
      <c r="C82" s="21" t="s">
        <v>1375</v>
      </c>
      <c r="D82" s="21" t="s">
        <v>1783</v>
      </c>
      <c r="E82" s="21" t="s">
        <v>1376</v>
      </c>
      <c r="F82" s="21" t="s">
        <v>1377</v>
      </c>
    </row>
    <row r="83" spans="1:6" x14ac:dyDescent="0.2">
      <c r="A83" s="21" t="s">
        <v>855</v>
      </c>
      <c r="B83" s="21" t="s">
        <v>1378</v>
      </c>
      <c r="C83" s="21" t="s">
        <v>1379</v>
      </c>
      <c r="D83" s="21" t="s">
        <v>1784</v>
      </c>
      <c r="E83" s="21" t="s">
        <v>1380</v>
      </c>
      <c r="F83" s="21" t="s">
        <v>1381</v>
      </c>
    </row>
    <row r="84" spans="1:6" x14ac:dyDescent="0.2">
      <c r="A84" s="21" t="s">
        <v>856</v>
      </c>
      <c r="B84" s="21" t="s">
        <v>1382</v>
      </c>
      <c r="C84" s="21" t="s">
        <v>1383</v>
      </c>
      <c r="D84" s="21" t="s">
        <v>1785</v>
      </c>
      <c r="E84" s="21" t="s">
        <v>1384</v>
      </c>
      <c r="F84" s="21" t="s">
        <v>1385</v>
      </c>
    </row>
    <row r="85" spans="1:6" x14ac:dyDescent="0.2">
      <c r="A85" s="21" t="s">
        <v>857</v>
      </c>
      <c r="B85" s="21" t="s">
        <v>1386</v>
      </c>
      <c r="C85" s="21" t="s">
        <v>1387</v>
      </c>
      <c r="D85" s="21" t="s">
        <v>1786</v>
      </c>
      <c r="E85" s="21" t="s">
        <v>1388</v>
      </c>
      <c r="F85" s="21" t="s">
        <v>1389</v>
      </c>
    </row>
    <row r="86" spans="1:6" x14ac:dyDescent="0.2">
      <c r="A86" s="21" t="s">
        <v>858</v>
      </c>
      <c r="B86" s="21" t="s">
        <v>1390</v>
      </c>
      <c r="C86" s="21" t="s">
        <v>1391</v>
      </c>
      <c r="D86" s="21" t="s">
        <v>1787</v>
      </c>
      <c r="E86" s="21" t="s">
        <v>1392</v>
      </c>
      <c r="F86" s="21" t="s">
        <v>1393</v>
      </c>
    </row>
    <row r="89" spans="1:6" x14ac:dyDescent="0.2">
      <c r="A89" s="21" t="s">
        <v>1788</v>
      </c>
    </row>
    <row r="90" spans="1:6" x14ac:dyDescent="0.2">
      <c r="A90" s="21" t="s">
        <v>533</v>
      </c>
      <c r="B90" s="21" t="s">
        <v>1218</v>
      </c>
      <c r="C90" s="21" t="s">
        <v>1219</v>
      </c>
      <c r="D90" s="21" t="s">
        <v>1789</v>
      </c>
      <c r="E90" s="21" t="s">
        <v>1220</v>
      </c>
      <c r="F90" s="21" t="s">
        <v>1221</v>
      </c>
    </row>
    <row r="91" spans="1:6" x14ac:dyDescent="0.2">
      <c r="A91" s="21" t="s">
        <v>890</v>
      </c>
      <c r="B91" s="21" t="s">
        <v>1526</v>
      </c>
      <c r="C91" s="21" t="s">
        <v>1527</v>
      </c>
      <c r="D91" s="21" t="s">
        <v>1790</v>
      </c>
      <c r="E91" s="21" t="s">
        <v>1528</v>
      </c>
      <c r="F91" s="21" t="s">
        <v>1529</v>
      </c>
    </row>
    <row r="92" spans="1:6" x14ac:dyDescent="0.2">
      <c r="A92" s="21" t="s">
        <v>891</v>
      </c>
      <c r="B92" s="21" t="s">
        <v>1530</v>
      </c>
      <c r="C92" s="21" t="s">
        <v>1531</v>
      </c>
      <c r="D92" s="21" t="s">
        <v>1791</v>
      </c>
      <c r="E92" s="21" t="s">
        <v>1532</v>
      </c>
      <c r="F92" s="21" t="s">
        <v>1533</v>
      </c>
    </row>
    <row r="93" spans="1:6" x14ac:dyDescent="0.2">
      <c r="A93" s="21" t="s">
        <v>892</v>
      </c>
      <c r="B93" s="21" t="s">
        <v>1534</v>
      </c>
      <c r="C93" s="21" t="s">
        <v>1535</v>
      </c>
      <c r="D93" s="21" t="s">
        <v>1792</v>
      </c>
      <c r="E93" s="21" t="s">
        <v>1536</v>
      </c>
      <c r="F93" s="21" t="s">
        <v>1537</v>
      </c>
    </row>
    <row r="94" spans="1:6" x14ac:dyDescent="0.2">
      <c r="A94" s="21" t="s">
        <v>893</v>
      </c>
      <c r="B94" s="21" t="s">
        <v>1538</v>
      </c>
      <c r="C94" s="21" t="s">
        <v>1539</v>
      </c>
      <c r="D94" s="21" t="s">
        <v>1793</v>
      </c>
      <c r="E94" s="21" t="s">
        <v>1540</v>
      </c>
      <c r="F94" s="21" t="s">
        <v>1541</v>
      </c>
    </row>
    <row r="95" spans="1:6" x14ac:dyDescent="0.2">
      <c r="A95" s="21" t="s">
        <v>894</v>
      </c>
      <c r="B95" s="21" t="s">
        <v>1542</v>
      </c>
      <c r="C95" s="21" t="s">
        <v>1543</v>
      </c>
      <c r="D95" s="21" t="s">
        <v>1794</v>
      </c>
      <c r="E95" s="21" t="s">
        <v>1544</v>
      </c>
      <c r="F95" s="21" t="s">
        <v>1545</v>
      </c>
    </row>
    <row r="96" spans="1:6" x14ac:dyDescent="0.2">
      <c r="A96" s="21" t="s">
        <v>895</v>
      </c>
      <c r="B96" s="21" t="s">
        <v>1546</v>
      </c>
      <c r="C96" s="21" t="s">
        <v>1301</v>
      </c>
      <c r="D96" s="21" t="s">
        <v>1795</v>
      </c>
      <c r="E96" s="21" t="s">
        <v>1547</v>
      </c>
      <c r="F96" s="21" t="s">
        <v>1299</v>
      </c>
    </row>
    <row r="97" spans="1:6" x14ac:dyDescent="0.2">
      <c r="A97" s="21" t="s">
        <v>896</v>
      </c>
      <c r="B97" s="21" t="s">
        <v>1548</v>
      </c>
      <c r="C97" s="21" t="s">
        <v>1549</v>
      </c>
      <c r="D97" s="21" t="s">
        <v>1796</v>
      </c>
      <c r="E97" s="21" t="s">
        <v>1550</v>
      </c>
      <c r="F97" s="21" t="s">
        <v>1551</v>
      </c>
    </row>
    <row r="98" spans="1:6" x14ac:dyDescent="0.2">
      <c r="A98" s="21" t="s">
        <v>897</v>
      </c>
      <c r="B98" s="21" t="s">
        <v>1552</v>
      </c>
      <c r="C98" s="21" t="s">
        <v>1297</v>
      </c>
      <c r="D98" s="21" t="s">
        <v>1797</v>
      </c>
      <c r="E98" s="21" t="s">
        <v>1553</v>
      </c>
      <c r="F98" s="21" t="s">
        <v>1295</v>
      </c>
    </row>
    <row r="99" spans="1:6" x14ac:dyDescent="0.2">
      <c r="A99" s="21" t="s">
        <v>898</v>
      </c>
      <c r="B99" s="21" t="s">
        <v>1554</v>
      </c>
      <c r="C99" s="21" t="s">
        <v>1293</v>
      </c>
      <c r="D99" s="21" t="s">
        <v>1798</v>
      </c>
      <c r="E99" s="21" t="s">
        <v>1555</v>
      </c>
      <c r="F99" s="21" t="s">
        <v>1291</v>
      </c>
    </row>
    <row r="100" spans="1:6" x14ac:dyDescent="0.2">
      <c r="A100" s="21" t="s">
        <v>899</v>
      </c>
      <c r="B100" s="21" t="s">
        <v>1556</v>
      </c>
      <c r="C100" s="21" t="s">
        <v>1289</v>
      </c>
      <c r="D100" s="21" t="s">
        <v>1799</v>
      </c>
      <c r="E100" s="21" t="s">
        <v>1557</v>
      </c>
      <c r="F100" s="21" t="s">
        <v>1287</v>
      </c>
    </row>
    <row r="101" spans="1:6" x14ac:dyDescent="0.2">
      <c r="A101" s="21" t="s">
        <v>900</v>
      </c>
      <c r="B101" s="21" t="s">
        <v>1558</v>
      </c>
      <c r="C101" s="21" t="s">
        <v>1285</v>
      </c>
      <c r="D101" s="21" t="s">
        <v>1800</v>
      </c>
      <c r="E101" s="21" t="s">
        <v>1559</v>
      </c>
      <c r="F101" s="21" t="s">
        <v>1283</v>
      </c>
    </row>
    <row r="102" spans="1:6" x14ac:dyDescent="0.2">
      <c r="A102" s="21" t="s">
        <v>901</v>
      </c>
      <c r="B102" s="21" t="s">
        <v>1560</v>
      </c>
      <c r="C102" s="21" t="s">
        <v>1281</v>
      </c>
      <c r="D102" s="21" t="s">
        <v>1801</v>
      </c>
      <c r="E102" s="21" t="s">
        <v>1561</v>
      </c>
      <c r="F102" s="21" t="s">
        <v>1279</v>
      </c>
    </row>
    <row r="103" spans="1:6" x14ac:dyDescent="0.2">
      <c r="A103" s="21" t="s">
        <v>902</v>
      </c>
      <c r="B103" s="21" t="s">
        <v>1562</v>
      </c>
      <c r="C103" s="21" t="s">
        <v>1563</v>
      </c>
      <c r="D103" s="21" t="s">
        <v>1802</v>
      </c>
      <c r="E103" s="21" t="s">
        <v>1564</v>
      </c>
      <c r="F103" s="21" t="s">
        <v>1565</v>
      </c>
    </row>
    <row r="104" spans="1:6" x14ac:dyDescent="0.2">
      <c r="A104" s="21" t="s">
        <v>903</v>
      </c>
      <c r="B104" s="21" t="s">
        <v>1566</v>
      </c>
      <c r="C104" s="21" t="s">
        <v>1567</v>
      </c>
      <c r="D104" s="21" t="s">
        <v>1803</v>
      </c>
      <c r="E104" s="21" t="s">
        <v>1568</v>
      </c>
      <c r="F104" s="21" t="s">
        <v>1569</v>
      </c>
    </row>
    <row r="105" spans="1:6" x14ac:dyDescent="0.2">
      <c r="A105" s="21" t="s">
        <v>904</v>
      </c>
      <c r="B105" s="21" t="s">
        <v>1570</v>
      </c>
      <c r="C105" s="21" t="s">
        <v>1571</v>
      </c>
      <c r="D105" s="21" t="s">
        <v>1804</v>
      </c>
      <c r="E105" s="21" t="s">
        <v>1572</v>
      </c>
      <c r="F105" s="21" t="s">
        <v>1573</v>
      </c>
    </row>
    <row r="106" spans="1:6" x14ac:dyDescent="0.2">
      <c r="A106" s="21" t="s">
        <v>546</v>
      </c>
      <c r="B106" s="21" t="s">
        <v>1574</v>
      </c>
      <c r="C106" s="21" t="s">
        <v>1575</v>
      </c>
      <c r="D106" s="21" t="s">
        <v>1805</v>
      </c>
      <c r="E106" s="21" t="s">
        <v>1576</v>
      </c>
      <c r="F106" s="21" t="s">
        <v>1577</v>
      </c>
    </row>
    <row r="107" spans="1:6" x14ac:dyDescent="0.2">
      <c r="A107" s="21" t="s">
        <v>905</v>
      </c>
      <c r="B107" s="21" t="s">
        <v>1578</v>
      </c>
      <c r="C107" s="21" t="s">
        <v>1579</v>
      </c>
      <c r="D107" s="21" t="s">
        <v>1806</v>
      </c>
      <c r="E107" s="21" t="s">
        <v>1580</v>
      </c>
      <c r="F107" s="21" t="s">
        <v>1581</v>
      </c>
    </row>
    <row r="108" spans="1:6" x14ac:dyDescent="0.2">
      <c r="A108" s="21" t="s">
        <v>906</v>
      </c>
      <c r="B108" s="21" t="s">
        <v>1582</v>
      </c>
      <c r="C108" s="21" t="s">
        <v>1583</v>
      </c>
      <c r="D108" s="21" t="s">
        <v>1807</v>
      </c>
      <c r="E108" s="21" t="s">
        <v>1584</v>
      </c>
      <c r="F108" s="21" t="s">
        <v>1585</v>
      </c>
    </row>
    <row r="109" spans="1:6" x14ac:dyDescent="0.2">
      <c r="A109" s="21" t="s">
        <v>907</v>
      </c>
      <c r="B109" s="21" t="s">
        <v>1586</v>
      </c>
      <c r="C109" s="21" t="s">
        <v>1587</v>
      </c>
      <c r="D109" s="21" t="s">
        <v>1808</v>
      </c>
      <c r="E109" s="21" t="s">
        <v>1588</v>
      </c>
      <c r="F109" s="21" t="s">
        <v>1589</v>
      </c>
    </row>
    <row r="110" spans="1:6" x14ac:dyDescent="0.2">
      <c r="A110" s="21" t="s">
        <v>908</v>
      </c>
      <c r="B110" s="21" t="s">
        <v>1590</v>
      </c>
      <c r="C110" s="21" t="s">
        <v>1275</v>
      </c>
      <c r="D110" s="21" t="s">
        <v>1809</v>
      </c>
      <c r="E110" s="21" t="s">
        <v>1591</v>
      </c>
      <c r="F110" s="21" t="s">
        <v>1273</v>
      </c>
    </row>
    <row r="111" spans="1:6" x14ac:dyDescent="0.2">
      <c r="A111" s="21" t="s">
        <v>1592</v>
      </c>
      <c r="B111" s="21" t="s">
        <v>1593</v>
      </c>
      <c r="C111" s="21" t="s">
        <v>1594</v>
      </c>
      <c r="D111" s="21" t="s">
        <v>1810</v>
      </c>
      <c r="E111" s="21" t="s">
        <v>1595</v>
      </c>
      <c r="F111" s="21" t="s">
        <v>1596</v>
      </c>
    </row>
    <row r="112" spans="1:6" x14ac:dyDescent="0.2">
      <c r="A112" s="21" t="s">
        <v>1597</v>
      </c>
      <c r="B112" s="21" t="s">
        <v>1598</v>
      </c>
      <c r="C112" s="21" t="s">
        <v>1599</v>
      </c>
      <c r="D112" s="21" t="s">
        <v>1811</v>
      </c>
      <c r="E112" s="21" t="s">
        <v>1600</v>
      </c>
      <c r="F112" s="21" t="s">
        <v>1601</v>
      </c>
    </row>
    <row r="113" spans="1:6" x14ac:dyDescent="0.2">
      <c r="A113" s="21" t="s">
        <v>1602</v>
      </c>
      <c r="B113" s="21" t="s">
        <v>1603</v>
      </c>
      <c r="C113" s="21" t="s">
        <v>1604</v>
      </c>
      <c r="D113" s="21" t="s">
        <v>1812</v>
      </c>
      <c r="E113" s="21" t="s">
        <v>1605</v>
      </c>
      <c r="F113" s="21" t="s">
        <v>1606</v>
      </c>
    </row>
    <row r="114" spans="1:6" x14ac:dyDescent="0.2">
      <c r="A114" s="21" t="s">
        <v>1607</v>
      </c>
      <c r="B114" s="21" t="s">
        <v>1608</v>
      </c>
      <c r="C114" s="21" t="s">
        <v>1609</v>
      </c>
      <c r="D114" s="21" t="s">
        <v>1813</v>
      </c>
      <c r="E114" s="21" t="s">
        <v>1610</v>
      </c>
      <c r="F114" s="21" t="s">
        <v>1611</v>
      </c>
    </row>
    <row r="115" spans="1:6" x14ac:dyDescent="0.2">
      <c r="A115" s="21" t="s">
        <v>1612</v>
      </c>
      <c r="B115" s="21" t="s">
        <v>1613</v>
      </c>
      <c r="C115" s="21" t="s">
        <v>1614</v>
      </c>
      <c r="D115" s="21" t="s">
        <v>1814</v>
      </c>
      <c r="E115" s="21" t="s">
        <v>1615</v>
      </c>
      <c r="F115" s="21" t="s">
        <v>1616</v>
      </c>
    </row>
    <row r="116" spans="1:6" x14ac:dyDescent="0.2">
      <c r="A116" s="21" t="s">
        <v>1617</v>
      </c>
      <c r="B116" s="21" t="s">
        <v>1618</v>
      </c>
      <c r="C116" s="21" t="s">
        <v>1619</v>
      </c>
      <c r="D116" s="21" t="s">
        <v>1815</v>
      </c>
      <c r="E116" s="21" t="s">
        <v>1620</v>
      </c>
      <c r="F116" s="21" t="s">
        <v>1621</v>
      </c>
    </row>
    <row r="117" spans="1:6" x14ac:dyDescent="0.2">
      <c r="A117" s="21" t="s">
        <v>1622</v>
      </c>
      <c r="B117" s="21" t="s">
        <v>1623</v>
      </c>
      <c r="C117" s="21" t="s">
        <v>1261</v>
      </c>
      <c r="D117" s="21" t="s">
        <v>1816</v>
      </c>
      <c r="E117" s="21" t="s">
        <v>1624</v>
      </c>
      <c r="F117" s="21" t="s">
        <v>1259</v>
      </c>
    </row>
    <row r="118" spans="1:6" x14ac:dyDescent="0.2">
      <c r="A118" s="21" t="s">
        <v>1625</v>
      </c>
      <c r="B118" s="21" t="s">
        <v>1626</v>
      </c>
      <c r="C118" s="21" t="s">
        <v>1627</v>
      </c>
      <c r="D118" s="21" t="s">
        <v>1817</v>
      </c>
      <c r="E118" s="21" t="s">
        <v>1628</v>
      </c>
      <c r="F118" s="21" t="s">
        <v>1629</v>
      </c>
    </row>
    <row r="119" spans="1:6" x14ac:dyDescent="0.2">
      <c r="A119" s="21" t="s">
        <v>1630</v>
      </c>
      <c r="B119" s="21" t="s">
        <v>1631</v>
      </c>
      <c r="C119" s="21" t="s">
        <v>1257</v>
      </c>
      <c r="D119" s="21" t="s">
        <v>1818</v>
      </c>
      <c r="E119" s="21" t="s">
        <v>1632</v>
      </c>
      <c r="F119" s="21" t="s">
        <v>1255</v>
      </c>
    </row>
    <row r="120" spans="1:6" x14ac:dyDescent="0.2">
      <c r="A120" s="21" t="s">
        <v>909</v>
      </c>
      <c r="B120" s="21" t="s">
        <v>1633</v>
      </c>
      <c r="C120" s="21" t="s">
        <v>1621</v>
      </c>
      <c r="D120" s="21" t="s">
        <v>1819</v>
      </c>
      <c r="E120" s="21" t="s">
        <v>1634</v>
      </c>
      <c r="F120" s="21" t="s">
        <v>1619</v>
      </c>
    </row>
    <row r="121" spans="1:6" x14ac:dyDescent="0.2">
      <c r="A121" s="21" t="s">
        <v>910</v>
      </c>
      <c r="B121" s="21" t="s">
        <v>1635</v>
      </c>
      <c r="C121" s="21" t="s">
        <v>1616</v>
      </c>
      <c r="D121" s="21" t="s">
        <v>1820</v>
      </c>
      <c r="E121" s="21" t="s">
        <v>1636</v>
      </c>
      <c r="F121" s="21" t="s">
        <v>1614</v>
      </c>
    </row>
    <row r="122" spans="1:6" x14ac:dyDescent="0.2">
      <c r="A122" s="21" t="s">
        <v>547</v>
      </c>
      <c r="B122" s="21" t="s">
        <v>1637</v>
      </c>
      <c r="C122" s="21" t="s">
        <v>1611</v>
      </c>
      <c r="D122" s="21" t="s">
        <v>1821</v>
      </c>
      <c r="E122" s="21" t="s">
        <v>1638</v>
      </c>
      <c r="F122" s="21" t="s">
        <v>1609</v>
      </c>
    </row>
    <row r="123" spans="1:6" x14ac:dyDescent="0.2">
      <c r="A123" s="21" t="s">
        <v>911</v>
      </c>
      <c r="B123" s="21" t="s">
        <v>1639</v>
      </c>
      <c r="C123" s="21" t="s">
        <v>1606</v>
      </c>
      <c r="D123" s="21" t="s">
        <v>1822</v>
      </c>
      <c r="E123" s="21" t="s">
        <v>1640</v>
      </c>
      <c r="F123" s="21" t="s">
        <v>1604</v>
      </c>
    </row>
    <row r="124" spans="1:6" x14ac:dyDescent="0.2">
      <c r="A124" s="21" t="s">
        <v>912</v>
      </c>
      <c r="B124" s="21" t="s">
        <v>1641</v>
      </c>
      <c r="C124" s="21" t="s">
        <v>1601</v>
      </c>
      <c r="D124" s="21" t="s">
        <v>1823</v>
      </c>
      <c r="E124" s="21" t="s">
        <v>1642</v>
      </c>
      <c r="F124" s="21" t="s">
        <v>1599</v>
      </c>
    </row>
    <row r="125" spans="1:6" x14ac:dyDescent="0.2">
      <c r="A125" s="21" t="s">
        <v>913</v>
      </c>
      <c r="B125" s="21" t="s">
        <v>1643</v>
      </c>
      <c r="C125" s="21" t="s">
        <v>1596</v>
      </c>
      <c r="D125" s="21" t="s">
        <v>1824</v>
      </c>
      <c r="E125" s="21" t="s">
        <v>1644</v>
      </c>
      <c r="F125" s="21" t="s">
        <v>1594</v>
      </c>
    </row>
    <row r="126" spans="1:6" x14ac:dyDescent="0.2">
      <c r="A126" s="21" t="s">
        <v>914</v>
      </c>
      <c r="B126" s="21" t="s">
        <v>1645</v>
      </c>
      <c r="C126" s="21" t="s">
        <v>1646</v>
      </c>
      <c r="D126" s="21" t="s">
        <v>1825</v>
      </c>
      <c r="E126" s="21" t="s">
        <v>1647</v>
      </c>
      <c r="F126" s="21" t="s">
        <v>1648</v>
      </c>
    </row>
    <row r="127" spans="1:6" x14ac:dyDescent="0.2">
      <c r="A127" s="21" t="s">
        <v>915</v>
      </c>
      <c r="B127" s="21" t="s">
        <v>1649</v>
      </c>
      <c r="C127" s="21" t="s">
        <v>1650</v>
      </c>
      <c r="D127" s="21" t="s">
        <v>1826</v>
      </c>
      <c r="E127" s="21" t="s">
        <v>1651</v>
      </c>
      <c r="F127" s="21" t="s">
        <v>1652</v>
      </c>
    </row>
    <row r="128" spans="1:6" x14ac:dyDescent="0.2">
      <c r="A128" s="21" t="s">
        <v>916</v>
      </c>
      <c r="B128" s="21" t="s">
        <v>1653</v>
      </c>
      <c r="C128" s="21" t="s">
        <v>1654</v>
      </c>
      <c r="D128" s="21" t="s">
        <v>1827</v>
      </c>
      <c r="E128" s="21" t="s">
        <v>1655</v>
      </c>
      <c r="F128" s="21" t="s">
        <v>1656</v>
      </c>
    </row>
    <row r="129" spans="1:6" x14ac:dyDescent="0.2">
      <c r="A129" s="21" t="s">
        <v>917</v>
      </c>
      <c r="B129" s="21" t="s">
        <v>1657</v>
      </c>
      <c r="C129" s="21" t="s">
        <v>1229</v>
      </c>
      <c r="D129" s="21" t="s">
        <v>1828</v>
      </c>
      <c r="E129" s="21" t="s">
        <v>1658</v>
      </c>
      <c r="F129" s="21" t="s">
        <v>1227</v>
      </c>
    </row>
    <row r="130" spans="1:6" x14ac:dyDescent="0.2">
      <c r="A130" s="21" t="s">
        <v>918</v>
      </c>
      <c r="B130" s="21" t="s">
        <v>1659</v>
      </c>
      <c r="C130" s="21" t="s">
        <v>1660</v>
      </c>
      <c r="D130" s="21" t="s">
        <v>1829</v>
      </c>
      <c r="E130" s="21" t="s">
        <v>1661</v>
      </c>
      <c r="F130" s="21" t="s">
        <v>1662</v>
      </c>
    </row>
    <row r="131" spans="1:6" x14ac:dyDescent="0.2">
      <c r="A131" s="21" t="s">
        <v>919</v>
      </c>
      <c r="B131" s="21" t="s">
        <v>1663</v>
      </c>
      <c r="C131" s="21" t="s">
        <v>1225</v>
      </c>
      <c r="D131" s="21" t="s">
        <v>1830</v>
      </c>
      <c r="E131" s="21" t="s">
        <v>1664</v>
      </c>
      <c r="F131" s="21" t="s">
        <v>1223</v>
      </c>
    </row>
    <row r="132" spans="1:6" x14ac:dyDescent="0.2">
      <c r="A132" s="21" t="s">
        <v>920</v>
      </c>
      <c r="B132" s="21" t="s">
        <v>1665</v>
      </c>
      <c r="C132" s="21" t="s">
        <v>1221</v>
      </c>
      <c r="D132" s="21" t="s">
        <v>1831</v>
      </c>
      <c r="E132" s="21" t="s">
        <v>1666</v>
      </c>
      <c r="F132" s="21" t="s">
        <v>1219</v>
      </c>
    </row>
    <row r="133" spans="1:6" x14ac:dyDescent="0.2">
      <c r="A133" s="21" t="s">
        <v>921</v>
      </c>
      <c r="B133" s="21" t="s">
        <v>1667</v>
      </c>
      <c r="C133" s="21" t="s">
        <v>1525</v>
      </c>
      <c r="D133" s="21" t="s">
        <v>1832</v>
      </c>
      <c r="E133" s="21" t="s">
        <v>1668</v>
      </c>
      <c r="F133" s="21" t="s">
        <v>1523</v>
      </c>
    </row>
    <row r="134" spans="1:6" x14ac:dyDescent="0.2">
      <c r="A134" s="21" t="s">
        <v>922</v>
      </c>
      <c r="B134" s="21" t="s">
        <v>1669</v>
      </c>
      <c r="C134" s="21" t="s">
        <v>1521</v>
      </c>
      <c r="D134" s="21" t="s">
        <v>1833</v>
      </c>
      <c r="E134" s="21" t="s">
        <v>1670</v>
      </c>
      <c r="F134" s="21" t="s">
        <v>1519</v>
      </c>
    </row>
    <row r="135" spans="1:6" x14ac:dyDescent="0.2">
      <c r="A135" s="21" t="s">
        <v>923</v>
      </c>
      <c r="B135" s="21" t="s">
        <v>1671</v>
      </c>
      <c r="C135" s="21" t="s">
        <v>1517</v>
      </c>
      <c r="D135" s="21" t="s">
        <v>1834</v>
      </c>
      <c r="E135" s="21" t="s">
        <v>1672</v>
      </c>
      <c r="F135" s="21" t="s">
        <v>1515</v>
      </c>
    </row>
    <row r="136" spans="1:6" x14ac:dyDescent="0.2">
      <c r="A136" s="21" t="s">
        <v>924</v>
      </c>
      <c r="B136" s="21" t="s">
        <v>1673</v>
      </c>
      <c r="C136" s="21" t="s">
        <v>1674</v>
      </c>
      <c r="D136" s="21" t="s">
        <v>1835</v>
      </c>
      <c r="E136" s="21" t="s">
        <v>1675</v>
      </c>
      <c r="F136" s="21" t="s">
        <v>1676</v>
      </c>
    </row>
    <row r="137" spans="1:6" x14ac:dyDescent="0.2">
      <c r="A137" s="21" t="s">
        <v>925</v>
      </c>
      <c r="B137" s="21" t="s">
        <v>1677</v>
      </c>
      <c r="C137" s="21" t="s">
        <v>1678</v>
      </c>
      <c r="D137" s="21" t="s">
        <v>1836</v>
      </c>
      <c r="E137" s="21" t="s">
        <v>1679</v>
      </c>
      <c r="F137" s="21" t="s">
        <v>1680</v>
      </c>
    </row>
    <row r="138" spans="1:6" x14ac:dyDescent="0.2">
      <c r="A138" s="21" t="s">
        <v>548</v>
      </c>
      <c r="B138" s="21" t="s">
        <v>1681</v>
      </c>
      <c r="C138" s="21" t="s">
        <v>1513</v>
      </c>
      <c r="D138" s="21" t="s">
        <v>1837</v>
      </c>
      <c r="E138" s="21" t="s">
        <v>1682</v>
      </c>
      <c r="F138" s="21" t="s">
        <v>1511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2B64-AEFD-4910-B7A0-D05951846BBB}">
  <sheetPr>
    <pageSetUpPr fitToPage="1"/>
  </sheetPr>
  <dimension ref="A1:BK92"/>
  <sheetViews>
    <sheetView topLeftCell="A10" zoomScale="51" workbookViewId="0">
      <selection activeCell="AB45" sqref="AB45:BK45"/>
    </sheetView>
  </sheetViews>
  <sheetFormatPr baseColWidth="10" defaultColWidth="9" defaultRowHeight="15" x14ac:dyDescent="0.2"/>
  <cols>
    <col min="1" max="1" width="7.1640625" style="61" bestFit="1" customWidth="1"/>
    <col min="2" max="2" width="14.5" style="61" bestFit="1" customWidth="1"/>
    <col min="3" max="3" width="7.83203125" style="61" bestFit="1" customWidth="1"/>
    <col min="4" max="4" width="7.33203125" style="61" bestFit="1" customWidth="1"/>
    <col min="5" max="5" width="9" style="61"/>
    <col min="6" max="6" width="7.5" style="61" bestFit="1" customWidth="1"/>
    <col min="7" max="7" width="13.6640625" style="61" bestFit="1" customWidth="1"/>
    <col min="8" max="8" width="7.83203125" style="61" bestFit="1" customWidth="1"/>
    <col min="9" max="9" width="7.33203125" style="61" bestFit="1" customWidth="1"/>
    <col min="10" max="11" width="9" style="61"/>
    <col min="12" max="12" width="7.5" style="61" bestFit="1" customWidth="1"/>
    <col min="13" max="13" width="13.5" style="61" bestFit="1" customWidth="1"/>
    <col min="14" max="14" width="7.83203125" style="61" bestFit="1" customWidth="1"/>
    <col min="15" max="15" width="7.33203125" style="61" bestFit="1" customWidth="1"/>
    <col min="16" max="16" width="9" style="61"/>
    <col min="17" max="17" width="7.5" style="61" bestFit="1" customWidth="1"/>
    <col min="18" max="18" width="12.5" style="61" bestFit="1" customWidth="1"/>
    <col min="19" max="19" width="7.83203125" style="61" bestFit="1" customWidth="1"/>
    <col min="20" max="20" width="7.33203125" style="61" bestFit="1" customWidth="1"/>
    <col min="21" max="22" width="9" style="61"/>
    <col min="23" max="23" width="7.5" style="61" customWidth="1"/>
    <col min="24" max="24" width="12.5" style="61" bestFit="1" customWidth="1"/>
    <col min="25" max="25" width="7.83203125" style="61" bestFit="1" customWidth="1"/>
    <col min="26" max="26" width="7.33203125" style="61" bestFit="1" customWidth="1"/>
    <col min="27" max="16384" width="9" style="61"/>
  </cols>
  <sheetData>
    <row r="1" spans="1:27" ht="48" x14ac:dyDescent="0.2">
      <c r="A1" s="60" t="s">
        <v>1211</v>
      </c>
      <c r="B1" s="60" t="s">
        <v>237</v>
      </c>
      <c r="C1" s="59" t="s">
        <v>1207</v>
      </c>
      <c r="D1" s="59" t="s">
        <v>1210</v>
      </c>
      <c r="E1" s="59" t="s">
        <v>1212</v>
      </c>
      <c r="F1" s="60" t="s">
        <v>1211</v>
      </c>
      <c r="G1" s="60" t="s">
        <v>237</v>
      </c>
      <c r="H1" s="59" t="s">
        <v>1207</v>
      </c>
      <c r="I1" s="59" t="s">
        <v>1210</v>
      </c>
      <c r="J1" s="59" t="s">
        <v>1212</v>
      </c>
      <c r="K1" s="59"/>
      <c r="L1" s="60" t="s">
        <v>1211</v>
      </c>
      <c r="M1" s="60" t="s">
        <v>237</v>
      </c>
      <c r="N1" s="59" t="s">
        <v>1207</v>
      </c>
      <c r="O1" s="59" t="s">
        <v>1210</v>
      </c>
      <c r="P1" s="59" t="s">
        <v>1212</v>
      </c>
      <c r="Q1" s="60" t="s">
        <v>1211</v>
      </c>
      <c r="R1" s="60" t="s">
        <v>237</v>
      </c>
      <c r="S1" s="59" t="s">
        <v>1207</v>
      </c>
      <c r="T1" s="59" t="s">
        <v>1210</v>
      </c>
      <c r="U1" s="59" t="s">
        <v>1212</v>
      </c>
      <c r="V1" s="59"/>
      <c r="W1" s="60" t="s">
        <v>1211</v>
      </c>
      <c r="X1" s="60" t="s">
        <v>237</v>
      </c>
      <c r="Y1" s="59" t="s">
        <v>1207</v>
      </c>
      <c r="Z1" s="59" t="s">
        <v>1210</v>
      </c>
      <c r="AA1" s="59" t="s">
        <v>1212</v>
      </c>
    </row>
    <row r="2" spans="1:27" x14ac:dyDescent="0.2">
      <c r="A2" s="61">
        <v>1</v>
      </c>
      <c r="B2" s="61" t="s">
        <v>300</v>
      </c>
      <c r="C2" s="62">
        <v>29.7</v>
      </c>
      <c r="D2" s="61" t="s">
        <v>1838</v>
      </c>
      <c r="E2" s="61">
        <v>14.85</v>
      </c>
      <c r="F2" s="61">
        <v>50</v>
      </c>
      <c r="G2" s="61" t="s">
        <v>617</v>
      </c>
      <c r="H2" s="62">
        <v>25.2</v>
      </c>
      <c r="I2" s="61" t="s">
        <v>1838</v>
      </c>
      <c r="J2" s="61">
        <v>12.6</v>
      </c>
      <c r="L2" s="61">
        <v>99</v>
      </c>
      <c r="M2" s="61" t="s">
        <v>713</v>
      </c>
      <c r="N2" s="62">
        <v>12.200000000000001</v>
      </c>
      <c r="O2" s="61" t="s">
        <v>1838</v>
      </c>
      <c r="P2" s="61">
        <v>6.1000000000000005</v>
      </c>
      <c r="Q2" s="61">
        <v>148</v>
      </c>
      <c r="R2" s="61" t="s">
        <v>699</v>
      </c>
      <c r="S2" s="62">
        <v>36.6</v>
      </c>
      <c r="T2" s="61" t="s">
        <v>1838</v>
      </c>
      <c r="U2" s="61">
        <v>18.3</v>
      </c>
      <c r="W2" s="63">
        <v>197</v>
      </c>
      <c r="X2" s="63" t="s">
        <v>761</v>
      </c>
      <c r="Y2" s="64">
        <v>3.3</v>
      </c>
      <c r="Z2" s="63" t="s">
        <v>614</v>
      </c>
      <c r="AA2" s="61">
        <v>3.3</v>
      </c>
    </row>
    <row r="3" spans="1:27" x14ac:dyDescent="0.2">
      <c r="A3" s="61">
        <v>2</v>
      </c>
      <c r="B3" s="61" t="s">
        <v>302</v>
      </c>
      <c r="C3" s="62">
        <v>19.3</v>
      </c>
      <c r="D3" s="61" t="s">
        <v>1838</v>
      </c>
      <c r="E3" s="61">
        <v>9.65</v>
      </c>
      <c r="F3" s="63">
        <v>51</v>
      </c>
      <c r="G3" s="63" t="s">
        <v>618</v>
      </c>
      <c r="H3" s="64">
        <v>7.1</v>
      </c>
      <c r="I3" s="63" t="s">
        <v>614</v>
      </c>
      <c r="J3" s="61">
        <v>7.1</v>
      </c>
      <c r="L3" s="61">
        <v>100</v>
      </c>
      <c r="M3" s="61" t="s">
        <v>714</v>
      </c>
      <c r="N3" s="62">
        <v>36.700000000000003</v>
      </c>
      <c r="O3" s="61" t="s">
        <v>1838</v>
      </c>
      <c r="P3" s="61">
        <v>18.350000000000001</v>
      </c>
      <c r="Q3" s="63">
        <v>149</v>
      </c>
      <c r="R3" s="63" t="s">
        <v>700</v>
      </c>
      <c r="S3" s="64">
        <v>6.4</v>
      </c>
      <c r="T3" s="63" t="s">
        <v>614</v>
      </c>
      <c r="U3" s="61">
        <v>6.4</v>
      </c>
      <c r="W3" s="61">
        <v>198</v>
      </c>
      <c r="X3" s="61" t="s">
        <v>762</v>
      </c>
      <c r="Y3" s="62">
        <v>70</v>
      </c>
      <c r="Z3" s="61" t="s">
        <v>1838</v>
      </c>
      <c r="AA3" s="61">
        <v>35</v>
      </c>
    </row>
    <row r="4" spans="1:27" x14ac:dyDescent="0.2">
      <c r="A4" s="61">
        <v>3</v>
      </c>
      <c r="B4" s="61" t="s">
        <v>378</v>
      </c>
      <c r="C4" s="62">
        <v>10.7</v>
      </c>
      <c r="D4" s="61" t="s">
        <v>1838</v>
      </c>
      <c r="E4" s="61">
        <v>5.35</v>
      </c>
      <c r="F4" s="61">
        <v>52</v>
      </c>
      <c r="G4" s="61" t="s">
        <v>619</v>
      </c>
      <c r="H4" s="62">
        <v>25.299999999999997</v>
      </c>
      <c r="I4" s="61" t="s">
        <v>1838</v>
      </c>
      <c r="J4" s="61">
        <v>12.649999999999999</v>
      </c>
      <c r="L4" s="61">
        <v>101</v>
      </c>
      <c r="M4" s="61" t="s">
        <v>715</v>
      </c>
      <c r="N4" s="62">
        <v>52.199999999999996</v>
      </c>
      <c r="O4" s="61" t="s">
        <v>1838</v>
      </c>
      <c r="P4" s="61">
        <v>26.099999999999998</v>
      </c>
      <c r="Q4" s="63">
        <v>150</v>
      </c>
      <c r="R4" s="63" t="s">
        <v>701</v>
      </c>
      <c r="S4" s="64">
        <v>4.8000000000000007</v>
      </c>
      <c r="T4" s="63" t="s">
        <v>614</v>
      </c>
      <c r="U4" s="61">
        <v>4.8000000000000007</v>
      </c>
      <c r="W4" s="61">
        <v>199</v>
      </c>
      <c r="X4" s="61" t="s">
        <v>772</v>
      </c>
      <c r="Y4" s="62">
        <v>46.1</v>
      </c>
      <c r="Z4" s="61" t="s">
        <v>1838</v>
      </c>
      <c r="AA4" s="61">
        <v>23.05</v>
      </c>
    </row>
    <row r="5" spans="1:27" x14ac:dyDescent="0.2">
      <c r="A5" s="61">
        <v>4</v>
      </c>
      <c r="B5" s="61" t="s">
        <v>371</v>
      </c>
      <c r="C5" s="62">
        <v>28</v>
      </c>
      <c r="D5" s="61" t="s">
        <v>1838</v>
      </c>
      <c r="E5" s="61">
        <v>14</v>
      </c>
      <c r="F5" s="61">
        <v>53</v>
      </c>
      <c r="G5" s="61" t="s">
        <v>620</v>
      </c>
      <c r="H5" s="62">
        <v>12.4</v>
      </c>
      <c r="I5" s="61" t="s">
        <v>1838</v>
      </c>
      <c r="J5" s="61">
        <v>6.2</v>
      </c>
      <c r="L5" s="61">
        <v>102</v>
      </c>
      <c r="M5" s="61" t="s">
        <v>741</v>
      </c>
      <c r="N5" s="62">
        <v>50.7</v>
      </c>
      <c r="O5" s="61" t="s">
        <v>1838</v>
      </c>
      <c r="P5" s="61">
        <v>25.35</v>
      </c>
      <c r="Q5" s="61">
        <v>151</v>
      </c>
      <c r="R5" s="61" t="s">
        <v>702</v>
      </c>
      <c r="S5" s="62">
        <v>10.8</v>
      </c>
      <c r="T5" s="61" t="s">
        <v>1838</v>
      </c>
      <c r="U5" s="61">
        <v>5.4</v>
      </c>
      <c r="W5" s="63">
        <v>200</v>
      </c>
      <c r="X5" s="63" t="s">
        <v>773</v>
      </c>
      <c r="Y5" s="64">
        <v>4.0999999999999996</v>
      </c>
      <c r="Z5" s="63" t="s">
        <v>614</v>
      </c>
      <c r="AA5" s="61">
        <v>4.0999999999999996</v>
      </c>
    </row>
    <row r="6" spans="1:27" x14ac:dyDescent="0.2">
      <c r="A6" s="61">
        <v>5</v>
      </c>
      <c r="B6" s="61" t="s">
        <v>372</v>
      </c>
      <c r="C6" s="62">
        <v>34</v>
      </c>
      <c r="D6" s="61" t="s">
        <v>1838</v>
      </c>
      <c r="E6" s="61">
        <v>17</v>
      </c>
      <c r="F6" s="63">
        <v>54</v>
      </c>
      <c r="G6" s="63" t="s">
        <v>621</v>
      </c>
      <c r="H6" s="64">
        <v>6.2</v>
      </c>
      <c r="I6" s="63" t="s">
        <v>614</v>
      </c>
      <c r="J6" s="61">
        <v>6.2</v>
      </c>
      <c r="L6" s="61">
        <v>103</v>
      </c>
      <c r="M6" s="61" t="s">
        <v>742</v>
      </c>
      <c r="N6" s="62">
        <v>52.6</v>
      </c>
      <c r="O6" s="61" t="s">
        <v>1838</v>
      </c>
      <c r="P6" s="61">
        <v>26.3</v>
      </c>
      <c r="Q6" s="61">
        <v>152</v>
      </c>
      <c r="R6" s="61" t="s">
        <v>763</v>
      </c>
      <c r="S6" s="62">
        <v>16.899999999999999</v>
      </c>
      <c r="T6" s="61" t="s">
        <v>1838</v>
      </c>
      <c r="U6" s="61">
        <v>8.4499999999999993</v>
      </c>
      <c r="W6" s="61">
        <v>201</v>
      </c>
      <c r="X6" s="61" t="s">
        <v>315</v>
      </c>
      <c r="Y6" s="62">
        <v>29.4</v>
      </c>
      <c r="Z6" s="61" t="s">
        <v>1838</v>
      </c>
      <c r="AA6" s="61">
        <v>14.7</v>
      </c>
    </row>
    <row r="7" spans="1:27" x14ac:dyDescent="0.2">
      <c r="A7" s="61">
        <v>6</v>
      </c>
      <c r="B7" s="61" t="s">
        <v>373</v>
      </c>
      <c r="C7" s="62">
        <v>22.9</v>
      </c>
      <c r="D7" s="61" t="s">
        <v>1838</v>
      </c>
      <c r="E7" s="61">
        <v>11.45</v>
      </c>
      <c r="F7" s="61">
        <v>55</v>
      </c>
      <c r="G7" s="61" t="s">
        <v>622</v>
      </c>
      <c r="H7" s="62">
        <v>12.6</v>
      </c>
      <c r="I7" s="61" t="s">
        <v>1838</v>
      </c>
      <c r="J7" s="61">
        <v>6.3</v>
      </c>
      <c r="L7" s="61">
        <v>104</v>
      </c>
      <c r="M7" s="61" t="s">
        <v>743</v>
      </c>
      <c r="N7" s="62">
        <v>80.900000000000006</v>
      </c>
      <c r="O7" s="61" t="s">
        <v>1838</v>
      </c>
      <c r="P7" s="61">
        <v>40.450000000000003</v>
      </c>
      <c r="Q7" s="63">
        <v>153</v>
      </c>
      <c r="R7" s="63" t="s">
        <v>764</v>
      </c>
      <c r="S7" s="64">
        <v>2.4</v>
      </c>
      <c r="T7" s="63" t="s">
        <v>614</v>
      </c>
      <c r="U7" s="61">
        <v>2.4</v>
      </c>
      <c r="W7" s="61">
        <v>202</v>
      </c>
      <c r="X7" s="61" t="s">
        <v>317</v>
      </c>
      <c r="Y7" s="62">
        <v>36</v>
      </c>
      <c r="Z7" s="61" t="s">
        <v>1838</v>
      </c>
      <c r="AA7" s="61">
        <v>18</v>
      </c>
    </row>
    <row r="8" spans="1:27" x14ac:dyDescent="0.2">
      <c r="A8" s="61">
        <v>7</v>
      </c>
      <c r="B8" s="61" t="s">
        <v>374</v>
      </c>
      <c r="C8" s="62">
        <v>32</v>
      </c>
      <c r="D8" s="61" t="s">
        <v>1838</v>
      </c>
      <c r="E8" s="61">
        <v>16</v>
      </c>
      <c r="F8" s="61">
        <v>56</v>
      </c>
      <c r="G8" s="61" t="s">
        <v>623</v>
      </c>
      <c r="H8" s="62">
        <v>29.7</v>
      </c>
      <c r="I8" s="61" t="s">
        <v>1838</v>
      </c>
      <c r="J8" s="61">
        <v>14.85</v>
      </c>
      <c r="L8" s="61">
        <v>105</v>
      </c>
      <c r="M8" s="61" t="s">
        <v>754</v>
      </c>
      <c r="N8" s="62">
        <v>129.69999999999999</v>
      </c>
      <c r="O8" s="61" t="s">
        <v>1838</v>
      </c>
      <c r="P8" s="61">
        <v>64.849999999999994</v>
      </c>
      <c r="Q8" s="63">
        <v>154</v>
      </c>
      <c r="R8" s="63" t="s">
        <v>765</v>
      </c>
      <c r="S8" s="64">
        <v>7.8000000000000007</v>
      </c>
      <c r="T8" s="63" t="s">
        <v>614</v>
      </c>
      <c r="U8" s="61">
        <v>7.8000000000000007</v>
      </c>
      <c r="W8" s="61">
        <v>203</v>
      </c>
      <c r="X8" s="61" t="s">
        <v>318</v>
      </c>
      <c r="Y8" s="62">
        <v>37.200000000000003</v>
      </c>
      <c r="Z8" s="61" t="s">
        <v>1838</v>
      </c>
      <c r="AA8" s="61">
        <v>18.600000000000001</v>
      </c>
    </row>
    <row r="9" spans="1:27" x14ac:dyDescent="0.2">
      <c r="A9" s="61">
        <v>8</v>
      </c>
      <c r="B9" s="61" t="s">
        <v>375</v>
      </c>
      <c r="C9" s="62">
        <v>37.1</v>
      </c>
      <c r="D9" s="61" t="s">
        <v>1838</v>
      </c>
      <c r="E9" s="61">
        <v>18.55</v>
      </c>
      <c r="F9" s="61">
        <v>57</v>
      </c>
      <c r="G9" s="61" t="s">
        <v>624</v>
      </c>
      <c r="H9" s="62">
        <v>45.6</v>
      </c>
      <c r="I9" s="61" t="s">
        <v>1838</v>
      </c>
      <c r="J9" s="61">
        <v>22.8</v>
      </c>
      <c r="L9" s="61">
        <v>106</v>
      </c>
      <c r="M9" s="61" t="s">
        <v>755</v>
      </c>
      <c r="N9" s="62">
        <v>26</v>
      </c>
      <c r="O9" s="61" t="s">
        <v>1838</v>
      </c>
      <c r="P9" s="61">
        <v>13</v>
      </c>
      <c r="Q9" s="63">
        <v>155</v>
      </c>
      <c r="R9" s="63" t="s">
        <v>766</v>
      </c>
      <c r="S9" s="64">
        <v>1.7000000000000002</v>
      </c>
      <c r="T9" s="63" t="s">
        <v>614</v>
      </c>
      <c r="U9" s="61">
        <v>1.7000000000000002</v>
      </c>
      <c r="W9" s="61">
        <v>204</v>
      </c>
      <c r="X9" s="61" t="s">
        <v>319</v>
      </c>
      <c r="Y9" s="62">
        <v>75.800000000000011</v>
      </c>
      <c r="Z9" s="61" t="s">
        <v>1838</v>
      </c>
      <c r="AA9" s="61">
        <v>37.900000000000006</v>
      </c>
    </row>
    <row r="10" spans="1:27" x14ac:dyDescent="0.2">
      <c r="A10" s="61">
        <v>9</v>
      </c>
      <c r="B10" s="61" t="s">
        <v>376</v>
      </c>
      <c r="C10" s="62">
        <v>23.2</v>
      </c>
      <c r="D10" s="61" t="s">
        <v>1838</v>
      </c>
      <c r="E10" s="61">
        <v>11.6</v>
      </c>
      <c r="F10" s="61">
        <v>58</v>
      </c>
      <c r="G10" s="61" t="s">
        <v>625</v>
      </c>
      <c r="H10" s="62">
        <v>38.9</v>
      </c>
      <c r="I10" s="61" t="s">
        <v>1838</v>
      </c>
      <c r="J10" s="61">
        <v>19.45</v>
      </c>
      <c r="L10" s="61">
        <v>107</v>
      </c>
      <c r="M10" s="61" t="s">
        <v>756</v>
      </c>
      <c r="N10" s="62">
        <v>67.800000000000011</v>
      </c>
      <c r="O10" s="61" t="s">
        <v>1838</v>
      </c>
      <c r="P10" s="61">
        <v>33.900000000000006</v>
      </c>
      <c r="Q10" s="61">
        <v>156</v>
      </c>
      <c r="R10" s="61" t="s">
        <v>767</v>
      </c>
      <c r="S10" s="62">
        <v>10.200000000000001</v>
      </c>
      <c r="T10" s="61" t="s">
        <v>1838</v>
      </c>
      <c r="U10" s="61">
        <v>5.1000000000000005</v>
      </c>
      <c r="W10" s="61">
        <v>205</v>
      </c>
      <c r="X10" s="61" t="s">
        <v>320</v>
      </c>
      <c r="Y10" s="62">
        <v>76.2</v>
      </c>
      <c r="Z10" s="61" t="s">
        <v>1838</v>
      </c>
      <c r="AA10" s="61">
        <v>38.1</v>
      </c>
    </row>
    <row r="11" spans="1:27" x14ac:dyDescent="0.2">
      <c r="A11" s="61">
        <v>10</v>
      </c>
      <c r="B11" s="61" t="s">
        <v>377</v>
      </c>
      <c r="C11" s="62">
        <v>24.400000000000002</v>
      </c>
      <c r="D11" s="61" t="s">
        <v>1838</v>
      </c>
      <c r="E11" s="61">
        <v>12.200000000000001</v>
      </c>
      <c r="F11" s="61">
        <v>59</v>
      </c>
      <c r="G11" s="61" t="s">
        <v>626</v>
      </c>
      <c r="H11" s="62">
        <v>43.7</v>
      </c>
      <c r="I11" s="61" t="s">
        <v>1838</v>
      </c>
      <c r="J11" s="61">
        <v>21.85</v>
      </c>
      <c r="L11" s="61">
        <v>108</v>
      </c>
      <c r="M11" s="61" t="s">
        <v>757</v>
      </c>
      <c r="N11" s="62">
        <v>54.2</v>
      </c>
      <c r="O11" s="61" t="s">
        <v>1838</v>
      </c>
      <c r="P11" s="61">
        <v>27.1</v>
      </c>
      <c r="Q11" s="61">
        <v>157</v>
      </c>
      <c r="R11" s="61" t="s">
        <v>309</v>
      </c>
      <c r="S11" s="62">
        <v>160.30000000000001</v>
      </c>
      <c r="T11" s="61" t="s">
        <v>1838</v>
      </c>
      <c r="U11" s="61">
        <v>80.150000000000006</v>
      </c>
      <c r="W11" s="61">
        <v>206</v>
      </c>
      <c r="X11" s="61" t="s">
        <v>321</v>
      </c>
      <c r="Y11" s="62">
        <v>45.2</v>
      </c>
      <c r="Z11" s="61" t="s">
        <v>1838</v>
      </c>
      <c r="AA11" s="61">
        <v>22.6</v>
      </c>
    </row>
    <row r="12" spans="1:27" x14ac:dyDescent="0.2">
      <c r="A12" s="61">
        <v>11</v>
      </c>
      <c r="B12" s="61" t="s">
        <v>353</v>
      </c>
      <c r="C12" s="62">
        <v>15.4</v>
      </c>
      <c r="D12" s="61" t="s">
        <v>1838</v>
      </c>
      <c r="E12" s="61">
        <v>7.7</v>
      </c>
      <c r="F12" s="61">
        <v>60</v>
      </c>
      <c r="G12" s="61" t="s">
        <v>627</v>
      </c>
      <c r="H12" s="62">
        <v>37.9</v>
      </c>
      <c r="I12" s="61" t="s">
        <v>1838</v>
      </c>
      <c r="J12" s="61">
        <v>18.95</v>
      </c>
      <c r="L12" s="61">
        <v>109</v>
      </c>
      <c r="M12" s="61" t="s">
        <v>758</v>
      </c>
      <c r="N12" s="62">
        <v>49.8</v>
      </c>
      <c r="O12" s="61" t="s">
        <v>1838</v>
      </c>
      <c r="P12" s="61">
        <v>24.9</v>
      </c>
      <c r="Q12" s="63">
        <v>158</v>
      </c>
      <c r="R12" s="63" t="s">
        <v>310</v>
      </c>
      <c r="S12" s="64">
        <v>8.5</v>
      </c>
      <c r="T12" s="63" t="s">
        <v>614</v>
      </c>
      <c r="U12" s="61">
        <v>8.5</v>
      </c>
      <c r="W12" s="61">
        <v>207</v>
      </c>
      <c r="X12" s="61" t="s">
        <v>827</v>
      </c>
      <c r="Y12" s="62">
        <v>37.700000000000003</v>
      </c>
      <c r="Z12" s="61" t="s">
        <v>1838</v>
      </c>
      <c r="AA12" s="61">
        <v>18.850000000000001</v>
      </c>
    </row>
    <row r="13" spans="1:27" x14ac:dyDescent="0.2">
      <c r="A13" s="63">
        <v>12</v>
      </c>
      <c r="B13" s="63" t="s">
        <v>349</v>
      </c>
      <c r="C13" s="64">
        <v>6.5</v>
      </c>
      <c r="D13" s="63" t="s">
        <v>614</v>
      </c>
      <c r="E13" s="61">
        <v>6.5</v>
      </c>
      <c r="F13" s="61">
        <v>61</v>
      </c>
      <c r="G13" s="61" t="s">
        <v>628</v>
      </c>
      <c r="H13" s="62">
        <v>15.6</v>
      </c>
      <c r="I13" s="61" t="s">
        <v>1838</v>
      </c>
      <c r="J13" s="61">
        <v>7.8</v>
      </c>
      <c r="L13" s="61">
        <v>110</v>
      </c>
      <c r="M13" s="61" t="s">
        <v>759</v>
      </c>
      <c r="N13" s="62">
        <v>13.9</v>
      </c>
      <c r="O13" s="61" t="s">
        <v>1838</v>
      </c>
      <c r="P13" s="61">
        <v>6.95</v>
      </c>
      <c r="Q13" s="63">
        <v>159</v>
      </c>
      <c r="R13" s="63" t="s">
        <v>311</v>
      </c>
      <c r="S13" s="64">
        <v>4.0999999999999996</v>
      </c>
      <c r="T13" s="63" t="s">
        <v>614</v>
      </c>
      <c r="U13" s="61">
        <v>4.0999999999999996</v>
      </c>
      <c r="W13" s="61">
        <v>208</v>
      </c>
      <c r="X13" s="61" t="s">
        <v>784</v>
      </c>
      <c r="Y13" s="62">
        <v>185.7</v>
      </c>
      <c r="Z13" s="61" t="s">
        <v>1838</v>
      </c>
      <c r="AA13" s="61">
        <v>92.85</v>
      </c>
    </row>
    <row r="14" spans="1:27" x14ac:dyDescent="0.2">
      <c r="A14" s="61">
        <v>13</v>
      </c>
      <c r="B14" s="61" t="s">
        <v>350</v>
      </c>
      <c r="C14" s="62">
        <v>22.8</v>
      </c>
      <c r="D14" s="61" t="s">
        <v>1838</v>
      </c>
      <c r="E14" s="61">
        <v>11.4</v>
      </c>
      <c r="F14" s="61">
        <v>62</v>
      </c>
      <c r="G14" s="61" t="s">
        <v>629</v>
      </c>
      <c r="H14" s="62">
        <v>26.299999999999997</v>
      </c>
      <c r="I14" s="61" t="s">
        <v>1838</v>
      </c>
      <c r="J14" s="61">
        <v>13.149999999999999</v>
      </c>
      <c r="L14" s="61">
        <v>111</v>
      </c>
      <c r="M14" s="61" t="s">
        <v>760</v>
      </c>
      <c r="N14" s="62">
        <v>28.599999999999998</v>
      </c>
      <c r="O14" s="61" t="s">
        <v>1838</v>
      </c>
      <c r="P14" s="61">
        <v>14.299999999999999</v>
      </c>
      <c r="Q14" s="61">
        <v>160</v>
      </c>
      <c r="R14" s="61" t="s">
        <v>560</v>
      </c>
      <c r="S14" s="62">
        <v>19.5</v>
      </c>
      <c r="T14" s="61" t="s">
        <v>1838</v>
      </c>
      <c r="U14" s="61">
        <v>9.75</v>
      </c>
      <c r="W14" s="61">
        <v>209</v>
      </c>
      <c r="X14" s="61" t="s">
        <v>340</v>
      </c>
      <c r="Y14" s="62">
        <v>38.700000000000003</v>
      </c>
      <c r="Z14" s="61" t="s">
        <v>1838</v>
      </c>
      <c r="AA14" s="61">
        <v>19.350000000000001</v>
      </c>
    </row>
    <row r="15" spans="1:27" x14ac:dyDescent="0.2">
      <c r="A15" s="63">
        <v>14</v>
      </c>
      <c r="B15" s="63" t="s">
        <v>351</v>
      </c>
      <c r="C15" s="64">
        <v>1.7</v>
      </c>
      <c r="D15" s="63" t="s">
        <v>614</v>
      </c>
      <c r="E15" s="61">
        <v>1.7</v>
      </c>
      <c r="F15" s="61">
        <v>63</v>
      </c>
      <c r="G15" s="61" t="s">
        <v>630</v>
      </c>
      <c r="H15" s="62">
        <v>11</v>
      </c>
      <c r="I15" s="61" t="s">
        <v>1838</v>
      </c>
      <c r="J15" s="61">
        <v>5.5</v>
      </c>
      <c r="L15" s="61">
        <v>112</v>
      </c>
      <c r="M15" s="61" t="s">
        <v>557</v>
      </c>
      <c r="N15" s="62">
        <v>13.6</v>
      </c>
      <c r="O15" s="61" t="s">
        <v>1838</v>
      </c>
      <c r="P15" s="61">
        <v>6.8</v>
      </c>
      <c r="Q15" s="61">
        <v>161</v>
      </c>
      <c r="R15" s="61" t="s">
        <v>768</v>
      </c>
      <c r="S15" s="62">
        <v>16.400000000000002</v>
      </c>
      <c r="T15" s="61" t="s">
        <v>1838</v>
      </c>
      <c r="U15" s="61">
        <v>8.2000000000000011</v>
      </c>
      <c r="W15" s="61">
        <v>210</v>
      </c>
      <c r="X15" s="61" t="s">
        <v>341</v>
      </c>
      <c r="Y15" s="62">
        <v>69.900000000000006</v>
      </c>
      <c r="Z15" s="61" t="s">
        <v>1838</v>
      </c>
      <c r="AA15" s="61">
        <v>34.950000000000003</v>
      </c>
    </row>
    <row r="16" spans="1:27" x14ac:dyDescent="0.2">
      <c r="A16" s="61">
        <v>15</v>
      </c>
      <c r="B16" s="61" t="s">
        <v>352</v>
      </c>
      <c r="C16" s="62">
        <v>11.9</v>
      </c>
      <c r="D16" s="61" t="s">
        <v>1838</v>
      </c>
      <c r="E16" s="61">
        <v>5.95</v>
      </c>
      <c r="F16" s="61">
        <v>64</v>
      </c>
      <c r="G16" s="61" t="s">
        <v>554</v>
      </c>
      <c r="H16" s="62">
        <v>42.300000000000004</v>
      </c>
      <c r="I16" s="61" t="s">
        <v>1838</v>
      </c>
      <c r="J16" s="61">
        <v>21.150000000000002</v>
      </c>
      <c r="L16" s="61">
        <v>113</v>
      </c>
      <c r="M16" s="61" t="s">
        <v>734</v>
      </c>
      <c r="N16" s="62">
        <v>34.799999999999997</v>
      </c>
      <c r="O16" s="61" t="s">
        <v>1838</v>
      </c>
      <c r="P16" s="61">
        <v>17.399999999999999</v>
      </c>
      <c r="Q16" s="61">
        <v>162</v>
      </c>
      <c r="R16" s="61" t="s">
        <v>774</v>
      </c>
      <c r="S16" s="62">
        <v>29.7</v>
      </c>
      <c r="T16" s="61" t="s">
        <v>1838</v>
      </c>
      <c r="U16" s="61">
        <v>14.85</v>
      </c>
      <c r="W16" s="61">
        <v>211</v>
      </c>
      <c r="X16" s="61" t="s">
        <v>342</v>
      </c>
      <c r="Y16" s="62">
        <v>135.4</v>
      </c>
      <c r="Z16" s="61" t="s">
        <v>1838</v>
      </c>
      <c r="AA16" s="61">
        <v>67.7</v>
      </c>
    </row>
    <row r="17" spans="1:27" x14ac:dyDescent="0.2">
      <c r="A17" s="61">
        <v>16</v>
      </c>
      <c r="B17" s="61" t="s">
        <v>549</v>
      </c>
      <c r="C17" s="62">
        <v>12</v>
      </c>
      <c r="D17" s="61" t="s">
        <v>1838</v>
      </c>
      <c r="E17" s="61">
        <v>6</v>
      </c>
      <c r="F17" s="61">
        <v>65</v>
      </c>
      <c r="G17" s="61" t="s">
        <v>664</v>
      </c>
      <c r="H17" s="62">
        <v>45.800000000000004</v>
      </c>
      <c r="I17" s="61" t="s">
        <v>1838</v>
      </c>
      <c r="J17" s="61">
        <v>22.900000000000002</v>
      </c>
      <c r="L17" s="61">
        <v>114</v>
      </c>
      <c r="M17" s="61" t="s">
        <v>735</v>
      </c>
      <c r="N17" s="62">
        <v>25.1</v>
      </c>
      <c r="O17" s="61" t="s">
        <v>1838</v>
      </c>
      <c r="P17" s="61">
        <v>12.55</v>
      </c>
      <c r="Q17" s="61">
        <v>163</v>
      </c>
      <c r="R17" s="61" t="s">
        <v>775</v>
      </c>
      <c r="S17" s="62">
        <v>47.699999999999996</v>
      </c>
      <c r="T17" s="61" t="s">
        <v>1838</v>
      </c>
      <c r="U17" s="61">
        <v>23.849999999999998</v>
      </c>
      <c r="W17" s="61">
        <v>212</v>
      </c>
      <c r="X17" s="61" t="s">
        <v>343</v>
      </c>
      <c r="Y17" s="62">
        <v>58</v>
      </c>
      <c r="Z17" s="61" t="s">
        <v>1838</v>
      </c>
      <c r="AA17" s="61">
        <v>29</v>
      </c>
    </row>
    <row r="18" spans="1:27" x14ac:dyDescent="0.2">
      <c r="A18" s="61">
        <v>17</v>
      </c>
      <c r="B18" s="61" t="s">
        <v>638</v>
      </c>
      <c r="C18" s="62">
        <v>36.400000000000006</v>
      </c>
      <c r="D18" s="61" t="s">
        <v>1838</v>
      </c>
      <c r="E18" s="61">
        <v>18.200000000000003</v>
      </c>
      <c r="F18" s="61">
        <v>66</v>
      </c>
      <c r="G18" s="61" t="s">
        <v>665</v>
      </c>
      <c r="H18" s="62">
        <v>44.9</v>
      </c>
      <c r="I18" s="61" t="s">
        <v>1838</v>
      </c>
      <c r="J18" s="61">
        <v>22.45</v>
      </c>
      <c r="L18" s="61">
        <v>115</v>
      </c>
      <c r="M18" s="61" t="s">
        <v>736</v>
      </c>
      <c r="N18" s="62">
        <v>13.100000000000001</v>
      </c>
      <c r="O18" s="61" t="s">
        <v>1838</v>
      </c>
      <c r="P18" s="61">
        <v>6.5500000000000007</v>
      </c>
      <c r="Q18" s="61">
        <v>164</v>
      </c>
      <c r="R18" s="61" t="s">
        <v>776</v>
      </c>
      <c r="S18" s="62">
        <v>20.6</v>
      </c>
      <c r="T18" s="61" t="s">
        <v>1838</v>
      </c>
      <c r="U18" s="61">
        <v>10.3</v>
      </c>
      <c r="W18" s="63">
        <v>213</v>
      </c>
      <c r="X18" s="63" t="s">
        <v>344</v>
      </c>
      <c r="Y18" s="64">
        <v>4.2</v>
      </c>
      <c r="Z18" s="63" t="s">
        <v>614</v>
      </c>
      <c r="AA18" s="61">
        <v>4.2</v>
      </c>
    </row>
    <row r="19" spans="1:27" x14ac:dyDescent="0.2">
      <c r="A19" s="61">
        <v>18</v>
      </c>
      <c r="B19" s="61" t="s">
        <v>639</v>
      </c>
      <c r="C19" s="62">
        <v>13.700000000000001</v>
      </c>
      <c r="D19" s="61" t="s">
        <v>1838</v>
      </c>
      <c r="E19" s="61">
        <v>6.8500000000000005</v>
      </c>
      <c r="F19" s="61">
        <v>67</v>
      </c>
      <c r="G19" s="61" t="s">
        <v>666</v>
      </c>
      <c r="H19" s="62">
        <v>41.4</v>
      </c>
      <c r="I19" s="61" t="s">
        <v>1838</v>
      </c>
      <c r="J19" s="61">
        <v>20.7</v>
      </c>
      <c r="L19" s="61">
        <v>116</v>
      </c>
      <c r="M19" s="61" t="s">
        <v>737</v>
      </c>
      <c r="N19" s="62">
        <v>28.6</v>
      </c>
      <c r="O19" s="61" t="s">
        <v>1838</v>
      </c>
      <c r="P19" s="61">
        <v>14.3</v>
      </c>
      <c r="Q19" s="61">
        <v>165</v>
      </c>
      <c r="R19" s="61" t="s">
        <v>777</v>
      </c>
      <c r="S19" s="62">
        <v>21</v>
      </c>
      <c r="T19" s="61" t="s">
        <v>1838</v>
      </c>
      <c r="U19" s="61">
        <v>10.5</v>
      </c>
      <c r="W19" s="61">
        <v>214</v>
      </c>
      <c r="X19" s="61" t="s">
        <v>345</v>
      </c>
      <c r="Y19" s="62">
        <v>60.400000000000006</v>
      </c>
      <c r="Z19" s="61" t="s">
        <v>1838</v>
      </c>
      <c r="AA19" s="61">
        <v>30.200000000000003</v>
      </c>
    </row>
    <row r="20" spans="1:27" x14ac:dyDescent="0.2">
      <c r="A20" s="63">
        <v>19</v>
      </c>
      <c r="B20" s="63" t="s">
        <v>640</v>
      </c>
      <c r="C20" s="64">
        <v>8.8000000000000007</v>
      </c>
      <c r="D20" s="63" t="s">
        <v>614</v>
      </c>
      <c r="E20" s="61">
        <v>8.8000000000000007</v>
      </c>
      <c r="F20" s="61">
        <v>68</v>
      </c>
      <c r="G20" s="61" t="s">
        <v>667</v>
      </c>
      <c r="H20" s="62">
        <v>35.700000000000003</v>
      </c>
      <c r="I20" s="61" t="s">
        <v>1838</v>
      </c>
      <c r="J20" s="61">
        <v>17.850000000000001</v>
      </c>
      <c r="L20" s="61">
        <v>117</v>
      </c>
      <c r="M20" s="61" t="s">
        <v>738</v>
      </c>
      <c r="N20" s="62">
        <v>70.5</v>
      </c>
      <c r="O20" s="61" t="s">
        <v>1838</v>
      </c>
      <c r="P20" s="61">
        <v>35.25</v>
      </c>
      <c r="Q20" s="61">
        <v>166</v>
      </c>
      <c r="R20" s="61" t="s">
        <v>778</v>
      </c>
      <c r="S20" s="62">
        <v>48.3</v>
      </c>
      <c r="T20" s="61" t="s">
        <v>1838</v>
      </c>
      <c r="U20" s="61">
        <v>24.15</v>
      </c>
      <c r="W20" s="61">
        <v>215</v>
      </c>
      <c r="X20" s="61" t="s">
        <v>346</v>
      </c>
      <c r="Y20" s="62">
        <v>21.9</v>
      </c>
      <c r="Z20" s="61" t="s">
        <v>1838</v>
      </c>
      <c r="AA20" s="61">
        <v>10.95</v>
      </c>
    </row>
    <row r="21" spans="1:27" x14ac:dyDescent="0.2">
      <c r="A21" s="61">
        <v>20</v>
      </c>
      <c r="B21" s="61" t="s">
        <v>641</v>
      </c>
      <c r="C21" s="62">
        <v>15.4</v>
      </c>
      <c r="D21" s="61" t="s">
        <v>1838</v>
      </c>
      <c r="E21" s="61">
        <v>7.7</v>
      </c>
      <c r="F21" s="61">
        <v>69</v>
      </c>
      <c r="G21" s="61" t="s">
        <v>668</v>
      </c>
      <c r="H21" s="62">
        <v>31.799999999999997</v>
      </c>
      <c r="I21" s="61" t="s">
        <v>1838</v>
      </c>
      <c r="J21" s="61">
        <v>15.899999999999999</v>
      </c>
      <c r="L21" s="61">
        <v>118</v>
      </c>
      <c r="M21" s="61" t="s">
        <v>739</v>
      </c>
      <c r="N21" s="62">
        <v>14</v>
      </c>
      <c r="O21" s="61" t="s">
        <v>1838</v>
      </c>
      <c r="P21" s="61">
        <v>7</v>
      </c>
      <c r="Q21" s="61">
        <v>167</v>
      </c>
      <c r="R21" s="61" t="s">
        <v>322</v>
      </c>
      <c r="S21" s="62">
        <v>20.399999999999999</v>
      </c>
      <c r="T21" s="61" t="s">
        <v>1838</v>
      </c>
      <c r="U21" s="61">
        <v>10.199999999999999</v>
      </c>
      <c r="W21" s="61">
        <v>216</v>
      </c>
      <c r="X21" s="61" t="s">
        <v>347</v>
      </c>
      <c r="Y21" s="62">
        <v>23.7</v>
      </c>
      <c r="Z21" s="61" t="s">
        <v>1838</v>
      </c>
      <c r="AA21" s="61">
        <v>11.85</v>
      </c>
    </row>
    <row r="22" spans="1:27" x14ac:dyDescent="0.2">
      <c r="A22" s="61">
        <v>21</v>
      </c>
      <c r="B22" s="61" t="s">
        <v>642</v>
      </c>
      <c r="C22" s="62">
        <v>29.2</v>
      </c>
      <c r="D22" s="61" t="s">
        <v>1838</v>
      </c>
      <c r="E22" s="61">
        <v>14.6</v>
      </c>
      <c r="F22" s="61">
        <v>70</v>
      </c>
      <c r="G22" s="61" t="s">
        <v>669</v>
      </c>
      <c r="H22" s="62">
        <v>21.9</v>
      </c>
      <c r="I22" s="61" t="s">
        <v>1838</v>
      </c>
      <c r="J22" s="61">
        <v>10.95</v>
      </c>
      <c r="L22" s="61">
        <v>119</v>
      </c>
      <c r="M22" s="61" t="s">
        <v>740</v>
      </c>
      <c r="N22" s="62">
        <v>80.099999999999994</v>
      </c>
      <c r="O22" s="61" t="s">
        <v>1838</v>
      </c>
      <c r="P22" s="61">
        <v>40.049999999999997</v>
      </c>
      <c r="Q22" s="61">
        <v>168</v>
      </c>
      <c r="R22" s="61" t="s">
        <v>323</v>
      </c>
      <c r="S22" s="62">
        <v>13.5</v>
      </c>
      <c r="T22" s="61" t="s">
        <v>1838</v>
      </c>
      <c r="U22" s="61">
        <v>6.75</v>
      </c>
      <c r="W22" s="61">
        <v>217</v>
      </c>
      <c r="X22" s="61" t="s">
        <v>348</v>
      </c>
      <c r="Y22" s="62">
        <v>17.5</v>
      </c>
      <c r="Z22" s="61" t="s">
        <v>1838</v>
      </c>
      <c r="AA22" s="61">
        <v>8.75</v>
      </c>
    </row>
    <row r="23" spans="1:27" x14ac:dyDescent="0.2">
      <c r="A23" s="61">
        <v>22</v>
      </c>
      <c r="B23" s="61" t="s">
        <v>643</v>
      </c>
      <c r="C23" s="62">
        <v>12.200000000000001</v>
      </c>
      <c r="D23" s="61" t="s">
        <v>1838</v>
      </c>
      <c r="E23" s="61">
        <v>6.1000000000000005</v>
      </c>
      <c r="F23" s="61">
        <v>71</v>
      </c>
      <c r="G23" s="61" t="s">
        <v>670</v>
      </c>
      <c r="H23" s="62">
        <v>42.7</v>
      </c>
      <c r="I23" s="61" t="s">
        <v>1838</v>
      </c>
      <c r="J23" s="61">
        <v>21.35</v>
      </c>
      <c r="L23" s="61">
        <v>120</v>
      </c>
      <c r="M23" s="61" t="s">
        <v>744</v>
      </c>
      <c r="N23" s="62">
        <v>34.1</v>
      </c>
      <c r="O23" s="61" t="s">
        <v>1838</v>
      </c>
      <c r="P23" s="61">
        <v>17.05</v>
      </c>
      <c r="Q23" s="63">
        <v>169</v>
      </c>
      <c r="R23" s="63" t="s">
        <v>324</v>
      </c>
      <c r="S23" s="64">
        <v>3.4</v>
      </c>
      <c r="T23" s="63" t="s">
        <v>614</v>
      </c>
      <c r="U23" s="61">
        <v>3.4</v>
      </c>
      <c r="W23" s="61">
        <v>218</v>
      </c>
      <c r="X23" s="61" t="s">
        <v>298</v>
      </c>
      <c r="Y23" s="62">
        <v>16.100000000000001</v>
      </c>
      <c r="Z23" s="61" t="s">
        <v>1838</v>
      </c>
      <c r="AA23" s="61">
        <v>8.0500000000000007</v>
      </c>
    </row>
    <row r="24" spans="1:27" x14ac:dyDescent="0.2">
      <c r="A24" s="61">
        <v>23</v>
      </c>
      <c r="B24" s="61" t="s">
        <v>644</v>
      </c>
      <c r="C24" s="62">
        <v>17.100000000000001</v>
      </c>
      <c r="D24" s="61" t="s">
        <v>1838</v>
      </c>
      <c r="E24" s="61">
        <v>8.5500000000000007</v>
      </c>
      <c r="F24" s="61">
        <v>72</v>
      </c>
      <c r="G24" s="61" t="s">
        <v>671</v>
      </c>
      <c r="H24" s="62">
        <v>18</v>
      </c>
      <c r="I24" s="61" t="s">
        <v>1838</v>
      </c>
      <c r="J24" s="61">
        <v>9</v>
      </c>
      <c r="L24" s="61">
        <v>121</v>
      </c>
      <c r="M24" s="61" t="s">
        <v>745</v>
      </c>
      <c r="N24" s="62">
        <v>45.8</v>
      </c>
      <c r="O24" s="61" t="s">
        <v>1838</v>
      </c>
      <c r="P24" s="61">
        <v>22.9</v>
      </c>
      <c r="Q24" s="61">
        <v>170</v>
      </c>
      <c r="R24" s="61" t="s">
        <v>336</v>
      </c>
      <c r="S24" s="62">
        <v>11.9</v>
      </c>
      <c r="T24" s="61" t="s">
        <v>1838</v>
      </c>
      <c r="U24" s="61">
        <v>5.95</v>
      </c>
      <c r="W24" s="61">
        <v>219</v>
      </c>
      <c r="X24" s="61" t="s">
        <v>828</v>
      </c>
      <c r="Y24" s="62">
        <v>29.599999999999998</v>
      </c>
      <c r="Z24" s="61" t="s">
        <v>1838</v>
      </c>
      <c r="AA24" s="61">
        <v>14.799999999999999</v>
      </c>
    </row>
    <row r="25" spans="1:27" x14ac:dyDescent="0.2">
      <c r="A25" s="61">
        <v>24</v>
      </c>
      <c r="B25" s="61" t="s">
        <v>645</v>
      </c>
      <c r="C25" s="62">
        <v>10.8</v>
      </c>
      <c r="D25" s="61" t="s">
        <v>1838</v>
      </c>
      <c r="E25" s="61">
        <v>5.4</v>
      </c>
      <c r="F25" s="61">
        <v>73</v>
      </c>
      <c r="G25" s="61" t="s">
        <v>672</v>
      </c>
      <c r="H25" s="62">
        <v>40.400000000000006</v>
      </c>
      <c r="I25" s="61" t="s">
        <v>1838</v>
      </c>
      <c r="J25" s="61">
        <v>20.200000000000003</v>
      </c>
      <c r="L25" s="61">
        <v>122</v>
      </c>
      <c r="M25" s="61" t="s">
        <v>746</v>
      </c>
      <c r="N25" s="62">
        <v>51</v>
      </c>
      <c r="O25" s="61" t="s">
        <v>1838</v>
      </c>
      <c r="P25" s="61">
        <v>25.5</v>
      </c>
      <c r="Q25" s="61">
        <v>171</v>
      </c>
      <c r="R25" s="61" t="s">
        <v>337</v>
      </c>
      <c r="S25" s="62">
        <v>36.800000000000004</v>
      </c>
      <c r="T25" s="61" t="s">
        <v>1838</v>
      </c>
      <c r="U25" s="61">
        <v>18.400000000000002</v>
      </c>
    </row>
    <row r="26" spans="1:27" x14ac:dyDescent="0.2">
      <c r="A26" s="61">
        <v>25</v>
      </c>
      <c r="B26" s="61" t="s">
        <v>646</v>
      </c>
      <c r="C26" s="62">
        <v>35.700000000000003</v>
      </c>
      <c r="D26" s="61" t="s">
        <v>1838</v>
      </c>
      <c r="E26" s="61">
        <v>17.850000000000001</v>
      </c>
      <c r="F26" s="63">
        <v>74</v>
      </c>
      <c r="G26" s="63" t="s">
        <v>673</v>
      </c>
      <c r="H26" s="64">
        <v>7.8000000000000007</v>
      </c>
      <c r="I26" s="63" t="s">
        <v>614</v>
      </c>
      <c r="J26" s="61">
        <v>7.8000000000000007</v>
      </c>
      <c r="L26" s="61">
        <v>123</v>
      </c>
      <c r="M26" s="61" t="s">
        <v>747</v>
      </c>
      <c r="N26" s="62">
        <v>51.8</v>
      </c>
      <c r="O26" s="61" t="s">
        <v>1838</v>
      </c>
      <c r="P26" s="61">
        <v>25.9</v>
      </c>
      <c r="Q26" s="61">
        <v>172</v>
      </c>
      <c r="R26" s="61" t="s">
        <v>338</v>
      </c>
      <c r="S26" s="62">
        <v>24.6</v>
      </c>
      <c r="T26" s="61" t="s">
        <v>1838</v>
      </c>
      <c r="U26" s="61">
        <v>12.3</v>
      </c>
    </row>
    <row r="27" spans="1:27" x14ac:dyDescent="0.2">
      <c r="A27" s="61">
        <v>26</v>
      </c>
      <c r="B27" s="61" t="s">
        <v>647</v>
      </c>
      <c r="C27" s="62">
        <v>26.5</v>
      </c>
      <c r="D27" s="61" t="s">
        <v>1838</v>
      </c>
      <c r="E27" s="61">
        <v>13.25</v>
      </c>
      <c r="F27" s="61">
        <v>75</v>
      </c>
      <c r="G27" s="61" t="s">
        <v>674</v>
      </c>
      <c r="H27" s="62">
        <v>52.9</v>
      </c>
      <c r="I27" s="61" t="s">
        <v>1838</v>
      </c>
      <c r="J27" s="61">
        <v>26.45</v>
      </c>
      <c r="L27" s="61">
        <v>124</v>
      </c>
      <c r="M27" s="61" t="s">
        <v>748</v>
      </c>
      <c r="N27" s="62">
        <v>18.899999999999999</v>
      </c>
      <c r="O27" s="61" t="s">
        <v>1838</v>
      </c>
      <c r="P27" s="61">
        <v>9.4499999999999993</v>
      </c>
      <c r="Q27" s="61">
        <v>173</v>
      </c>
      <c r="R27" s="61" t="s">
        <v>339</v>
      </c>
      <c r="S27" s="62">
        <v>16.7</v>
      </c>
      <c r="T27" s="61" t="s">
        <v>1838</v>
      </c>
      <c r="U27" s="61">
        <v>8.35</v>
      </c>
    </row>
    <row r="28" spans="1:27" x14ac:dyDescent="0.2">
      <c r="A28" s="61">
        <v>27</v>
      </c>
      <c r="B28" s="61" t="s">
        <v>648</v>
      </c>
      <c r="C28" s="62">
        <v>25.3</v>
      </c>
      <c r="D28" s="61" t="s">
        <v>1838</v>
      </c>
      <c r="E28" s="61">
        <v>12.65</v>
      </c>
      <c r="F28" s="61">
        <v>76</v>
      </c>
      <c r="G28" s="61" t="s">
        <v>675</v>
      </c>
      <c r="H28" s="62">
        <v>25.7</v>
      </c>
      <c r="I28" s="61" t="s">
        <v>1838</v>
      </c>
      <c r="J28" s="61">
        <v>12.85</v>
      </c>
      <c r="L28" s="61">
        <v>125</v>
      </c>
      <c r="M28" s="61" t="s">
        <v>769</v>
      </c>
      <c r="N28" s="62">
        <v>49.4</v>
      </c>
      <c r="O28" s="61" t="s">
        <v>1838</v>
      </c>
      <c r="P28" s="61">
        <v>24.7</v>
      </c>
      <c r="Q28" s="61">
        <v>174</v>
      </c>
      <c r="R28" s="61" t="s">
        <v>654</v>
      </c>
      <c r="S28" s="62">
        <v>19.2</v>
      </c>
      <c r="T28" s="61" t="s">
        <v>1838</v>
      </c>
      <c r="U28" s="61">
        <v>9.6</v>
      </c>
    </row>
    <row r="29" spans="1:27" x14ac:dyDescent="0.2">
      <c r="A29" s="61">
        <v>28</v>
      </c>
      <c r="B29" s="61" t="s">
        <v>649</v>
      </c>
      <c r="C29" s="62">
        <v>62.2</v>
      </c>
      <c r="D29" s="61" t="s">
        <v>1838</v>
      </c>
      <c r="E29" s="61">
        <v>31.1</v>
      </c>
      <c r="F29" s="61">
        <v>77</v>
      </c>
      <c r="G29" s="61" t="s">
        <v>676</v>
      </c>
      <c r="H29" s="62">
        <v>119.60000000000001</v>
      </c>
      <c r="I29" s="61" t="s">
        <v>1838</v>
      </c>
      <c r="J29" s="61">
        <v>59.800000000000004</v>
      </c>
      <c r="L29" s="61">
        <v>126</v>
      </c>
      <c r="M29" s="61" t="s">
        <v>770</v>
      </c>
      <c r="N29" s="62">
        <v>51.9</v>
      </c>
      <c r="O29" s="61" t="s">
        <v>1838</v>
      </c>
      <c r="P29" s="61">
        <v>25.95</v>
      </c>
      <c r="Q29" s="61">
        <v>175</v>
      </c>
      <c r="R29" s="61" t="s">
        <v>655</v>
      </c>
      <c r="S29" s="62">
        <v>37</v>
      </c>
      <c r="T29" s="61" t="s">
        <v>1838</v>
      </c>
      <c r="U29" s="61">
        <v>18.5</v>
      </c>
    </row>
    <row r="30" spans="1:27" x14ac:dyDescent="0.2">
      <c r="A30" s="61">
        <v>29</v>
      </c>
      <c r="B30" s="61" t="s">
        <v>650</v>
      </c>
      <c r="C30" s="62">
        <v>32.200000000000003</v>
      </c>
      <c r="D30" s="61" t="s">
        <v>1838</v>
      </c>
      <c r="E30" s="61">
        <v>16.100000000000001</v>
      </c>
      <c r="F30" s="61">
        <v>78</v>
      </c>
      <c r="G30" s="61" t="s">
        <v>677</v>
      </c>
      <c r="H30" s="62">
        <v>75.300000000000011</v>
      </c>
      <c r="I30" s="61" t="s">
        <v>1838</v>
      </c>
      <c r="J30" s="61">
        <v>37.650000000000006</v>
      </c>
      <c r="L30" s="61">
        <v>127</v>
      </c>
      <c r="M30" s="61" t="s">
        <v>771</v>
      </c>
      <c r="N30" s="62">
        <v>34.4</v>
      </c>
      <c r="O30" s="61" t="s">
        <v>1838</v>
      </c>
      <c r="P30" s="61">
        <v>17.2</v>
      </c>
      <c r="Q30" s="63">
        <v>176</v>
      </c>
      <c r="R30" s="63" t="s">
        <v>825</v>
      </c>
      <c r="S30" s="64">
        <v>7.6</v>
      </c>
      <c r="T30" s="63" t="s">
        <v>614</v>
      </c>
      <c r="U30" s="61">
        <v>7.6</v>
      </c>
    </row>
    <row r="31" spans="1:27" x14ac:dyDescent="0.2">
      <c r="A31" s="61">
        <v>30</v>
      </c>
      <c r="B31" s="61" t="s">
        <v>651</v>
      </c>
      <c r="C31" s="62">
        <v>35.299999999999997</v>
      </c>
      <c r="D31" s="61" t="s">
        <v>1838</v>
      </c>
      <c r="E31" s="61">
        <v>17.649999999999999</v>
      </c>
      <c r="F31" s="61">
        <v>79</v>
      </c>
      <c r="G31" s="61" t="s">
        <v>678</v>
      </c>
      <c r="H31" s="62">
        <v>66.3</v>
      </c>
      <c r="I31" s="61" t="s">
        <v>1838</v>
      </c>
      <c r="J31" s="61">
        <v>33.15</v>
      </c>
      <c r="L31" s="61">
        <v>128</v>
      </c>
      <c r="M31" s="61" t="s">
        <v>558</v>
      </c>
      <c r="N31" s="62">
        <v>20.100000000000001</v>
      </c>
      <c r="O31" s="61" t="s">
        <v>1838</v>
      </c>
      <c r="P31" s="61">
        <v>10.050000000000001</v>
      </c>
      <c r="Q31" s="63">
        <v>177</v>
      </c>
      <c r="R31" s="63" t="s">
        <v>779</v>
      </c>
      <c r="S31" s="64">
        <v>7.9</v>
      </c>
      <c r="T31" s="63" t="s">
        <v>614</v>
      </c>
      <c r="U31" s="61">
        <v>7.9</v>
      </c>
    </row>
    <row r="32" spans="1:27" x14ac:dyDescent="0.2">
      <c r="A32" s="61">
        <v>31</v>
      </c>
      <c r="B32" s="61" t="s">
        <v>652</v>
      </c>
      <c r="C32" s="62">
        <v>41.699999999999996</v>
      </c>
      <c r="D32" s="61" t="s">
        <v>1838</v>
      </c>
      <c r="E32" s="61">
        <v>20.849999999999998</v>
      </c>
      <c r="F32" s="63">
        <v>80</v>
      </c>
      <c r="G32" s="63" t="s">
        <v>555</v>
      </c>
      <c r="H32" s="64">
        <v>3.2</v>
      </c>
      <c r="I32" s="63" t="s">
        <v>614</v>
      </c>
      <c r="J32" s="61">
        <v>3.2</v>
      </c>
      <c r="L32" s="61">
        <v>129</v>
      </c>
      <c r="M32" s="61" t="s">
        <v>704</v>
      </c>
      <c r="N32" s="62">
        <v>46.5</v>
      </c>
      <c r="O32" s="61" t="s">
        <v>1838</v>
      </c>
      <c r="P32" s="61">
        <v>23.25</v>
      </c>
      <c r="Q32" s="61">
        <v>178</v>
      </c>
      <c r="R32" s="61" t="s">
        <v>364</v>
      </c>
      <c r="S32" s="62">
        <v>13.4</v>
      </c>
      <c r="T32" s="61" t="s">
        <v>1838</v>
      </c>
      <c r="U32" s="61">
        <v>6.7</v>
      </c>
    </row>
    <row r="33" spans="1:63" x14ac:dyDescent="0.2">
      <c r="A33" s="61">
        <v>32</v>
      </c>
      <c r="B33" s="61" t="s">
        <v>552</v>
      </c>
      <c r="C33" s="62">
        <v>22.6</v>
      </c>
      <c r="D33" s="61" t="s">
        <v>1838</v>
      </c>
      <c r="E33" s="61">
        <v>11.3</v>
      </c>
      <c r="F33" s="61">
        <v>81</v>
      </c>
      <c r="G33" s="61" t="s">
        <v>631</v>
      </c>
      <c r="H33" s="62">
        <v>32.800000000000004</v>
      </c>
      <c r="I33" s="61" t="s">
        <v>1838</v>
      </c>
      <c r="J33" s="61">
        <v>16.400000000000002</v>
      </c>
      <c r="L33" s="61">
        <v>130</v>
      </c>
      <c r="M33" s="61" t="s">
        <v>705</v>
      </c>
      <c r="N33" s="62">
        <v>32.9</v>
      </c>
      <c r="O33" s="61" t="s">
        <v>1838</v>
      </c>
      <c r="P33" s="61">
        <v>16.45</v>
      </c>
      <c r="Q33" s="63">
        <v>179</v>
      </c>
      <c r="R33" s="63" t="s">
        <v>359</v>
      </c>
      <c r="S33" s="64">
        <v>6.8</v>
      </c>
      <c r="T33" s="63" t="s">
        <v>614</v>
      </c>
      <c r="U33" s="61">
        <v>6.8</v>
      </c>
    </row>
    <row r="34" spans="1:63" x14ac:dyDescent="0.2">
      <c r="A34" s="61">
        <v>33</v>
      </c>
      <c r="B34" s="61" t="s">
        <v>679</v>
      </c>
      <c r="C34" s="62">
        <v>77.400000000000006</v>
      </c>
      <c r="D34" s="61" t="s">
        <v>1838</v>
      </c>
      <c r="E34" s="61">
        <v>38.700000000000003</v>
      </c>
      <c r="F34" s="61">
        <v>82</v>
      </c>
      <c r="G34" s="61" t="s">
        <v>632</v>
      </c>
      <c r="H34" s="62">
        <v>15.4</v>
      </c>
      <c r="I34" s="61" t="s">
        <v>1838</v>
      </c>
      <c r="J34" s="61">
        <v>7.7</v>
      </c>
      <c r="L34" s="61">
        <v>131</v>
      </c>
      <c r="M34" s="61" t="s">
        <v>706</v>
      </c>
      <c r="N34" s="62">
        <v>43.6</v>
      </c>
      <c r="O34" s="61" t="s">
        <v>1838</v>
      </c>
      <c r="P34" s="61">
        <v>21.8</v>
      </c>
      <c r="Q34" s="61">
        <v>180</v>
      </c>
      <c r="R34" s="61" t="s">
        <v>360</v>
      </c>
      <c r="S34" s="62">
        <v>24.6</v>
      </c>
      <c r="T34" s="61" t="s">
        <v>1838</v>
      </c>
      <c r="U34" s="61">
        <v>12.3</v>
      </c>
    </row>
    <row r="35" spans="1:63" x14ac:dyDescent="0.2">
      <c r="A35" s="61">
        <v>34</v>
      </c>
      <c r="B35" s="61" t="s">
        <v>680</v>
      </c>
      <c r="C35" s="62">
        <v>49.8</v>
      </c>
      <c r="D35" s="61" t="s">
        <v>1838</v>
      </c>
      <c r="E35" s="61">
        <v>24.9</v>
      </c>
      <c r="F35" s="61">
        <v>83</v>
      </c>
      <c r="G35" s="61" t="s">
        <v>716</v>
      </c>
      <c r="H35" s="62">
        <v>47.8</v>
      </c>
      <c r="I35" s="61" t="s">
        <v>1838</v>
      </c>
      <c r="J35" s="61">
        <v>23.9</v>
      </c>
      <c r="L35" s="61">
        <v>132</v>
      </c>
      <c r="M35" s="61" t="s">
        <v>707</v>
      </c>
      <c r="N35" s="62">
        <v>38.799999999999997</v>
      </c>
      <c r="O35" s="61" t="s">
        <v>1838</v>
      </c>
      <c r="P35" s="61">
        <v>19.399999999999999</v>
      </c>
      <c r="Q35" s="63">
        <v>181</v>
      </c>
      <c r="R35" s="63" t="s">
        <v>361</v>
      </c>
      <c r="S35" s="64">
        <v>9</v>
      </c>
      <c r="T35" s="63" t="s">
        <v>614</v>
      </c>
      <c r="U35" s="61">
        <v>9</v>
      </c>
    </row>
    <row r="36" spans="1:63" x14ac:dyDescent="0.2">
      <c r="A36" s="61">
        <v>35</v>
      </c>
      <c r="B36" s="61" t="s">
        <v>681</v>
      </c>
      <c r="C36" s="62">
        <v>28.3</v>
      </c>
      <c r="D36" s="61" t="s">
        <v>1838</v>
      </c>
      <c r="E36" s="61">
        <v>14.15</v>
      </c>
      <c r="F36" s="61">
        <v>84</v>
      </c>
      <c r="G36" s="61" t="s">
        <v>717</v>
      </c>
      <c r="H36" s="62">
        <v>77.300000000000011</v>
      </c>
      <c r="I36" s="61" t="s">
        <v>1838</v>
      </c>
      <c r="J36" s="61">
        <v>38.650000000000006</v>
      </c>
      <c r="L36" s="63">
        <v>133</v>
      </c>
      <c r="M36" s="63" t="s">
        <v>708</v>
      </c>
      <c r="N36" s="64">
        <v>5.0999999999999996</v>
      </c>
      <c r="O36" s="63" t="s">
        <v>614</v>
      </c>
      <c r="P36" s="61">
        <v>5.0999999999999996</v>
      </c>
      <c r="Q36" s="61">
        <v>182</v>
      </c>
      <c r="R36" s="61" t="s">
        <v>362</v>
      </c>
      <c r="S36" s="62">
        <v>17.2</v>
      </c>
      <c r="T36" s="61" t="s">
        <v>1838</v>
      </c>
      <c r="U36" s="61">
        <v>8.6</v>
      </c>
    </row>
    <row r="37" spans="1:63" x14ac:dyDescent="0.2">
      <c r="A37" s="61">
        <v>36</v>
      </c>
      <c r="B37" s="61" t="s">
        <v>682</v>
      </c>
      <c r="C37" s="62">
        <v>36.4</v>
      </c>
      <c r="D37" s="61" t="s">
        <v>1838</v>
      </c>
      <c r="E37" s="61">
        <v>18.2</v>
      </c>
      <c r="F37" s="61">
        <v>85</v>
      </c>
      <c r="G37" s="61" t="s">
        <v>718</v>
      </c>
      <c r="H37" s="62">
        <v>37.200000000000003</v>
      </c>
      <c r="I37" s="61" t="s">
        <v>1838</v>
      </c>
      <c r="J37" s="61">
        <v>18.600000000000001</v>
      </c>
      <c r="L37" s="61">
        <v>134</v>
      </c>
      <c r="M37" s="61" t="s">
        <v>709</v>
      </c>
      <c r="N37" s="62">
        <v>15.3</v>
      </c>
      <c r="O37" s="61" t="s">
        <v>1838</v>
      </c>
      <c r="P37" s="61">
        <v>7.65</v>
      </c>
      <c r="Q37" s="63">
        <v>183</v>
      </c>
      <c r="R37" s="63" t="s">
        <v>354</v>
      </c>
      <c r="S37" s="64">
        <v>5.0999999999999996</v>
      </c>
      <c r="T37" s="63" t="s">
        <v>614</v>
      </c>
      <c r="U37" s="61">
        <v>5.0999999999999996</v>
      </c>
    </row>
    <row r="38" spans="1:63" x14ac:dyDescent="0.2">
      <c r="A38" s="61">
        <v>37</v>
      </c>
      <c r="B38" s="61" t="s">
        <v>683</v>
      </c>
      <c r="C38" s="62">
        <v>37.5</v>
      </c>
      <c r="D38" s="61" t="s">
        <v>1838</v>
      </c>
      <c r="E38" s="61">
        <v>18.75</v>
      </c>
      <c r="F38" s="61">
        <v>86</v>
      </c>
      <c r="G38" s="61" t="s">
        <v>719</v>
      </c>
      <c r="H38" s="62">
        <v>21.1</v>
      </c>
      <c r="I38" s="61" t="s">
        <v>1838</v>
      </c>
      <c r="J38" s="61">
        <v>10.55</v>
      </c>
      <c r="L38" s="61">
        <v>135</v>
      </c>
      <c r="M38" s="61" t="s">
        <v>710</v>
      </c>
      <c r="N38" s="62">
        <v>14.1</v>
      </c>
      <c r="O38" s="61" t="s">
        <v>1838</v>
      </c>
      <c r="P38" s="61">
        <v>7.05</v>
      </c>
      <c r="Q38" s="63">
        <v>184</v>
      </c>
      <c r="R38" s="63" t="s">
        <v>355</v>
      </c>
      <c r="S38" s="64">
        <v>5.0999999999999996</v>
      </c>
      <c r="T38" s="63" t="s">
        <v>614</v>
      </c>
      <c r="U38" s="61">
        <v>5.0999999999999996</v>
      </c>
    </row>
    <row r="39" spans="1:63" x14ac:dyDescent="0.2">
      <c r="A39" s="61">
        <v>38</v>
      </c>
      <c r="B39" s="61" t="s">
        <v>684</v>
      </c>
      <c r="C39" s="62">
        <v>12.7</v>
      </c>
      <c r="D39" s="61" t="s">
        <v>1838</v>
      </c>
      <c r="E39" s="61">
        <v>6.35</v>
      </c>
      <c r="F39" s="61">
        <v>87</v>
      </c>
      <c r="G39" s="61" t="s">
        <v>720</v>
      </c>
      <c r="H39" s="62">
        <v>117.10000000000001</v>
      </c>
      <c r="I39" s="61" t="s">
        <v>1838</v>
      </c>
      <c r="J39" s="61">
        <v>58.550000000000004</v>
      </c>
      <c r="L39" s="61">
        <v>136</v>
      </c>
      <c r="M39" s="61" t="s">
        <v>749</v>
      </c>
      <c r="N39" s="62">
        <v>10.7</v>
      </c>
      <c r="O39" s="61" t="s">
        <v>1838</v>
      </c>
      <c r="P39" s="61">
        <v>5.35</v>
      </c>
      <c r="Q39" s="63">
        <v>185</v>
      </c>
      <c r="R39" s="63" t="s">
        <v>356</v>
      </c>
      <c r="S39" s="64">
        <v>7</v>
      </c>
      <c r="T39" s="63" t="s">
        <v>614</v>
      </c>
      <c r="U39" s="61">
        <v>7</v>
      </c>
    </row>
    <row r="40" spans="1:63" x14ac:dyDescent="0.2">
      <c r="A40" s="61">
        <v>39</v>
      </c>
      <c r="B40" s="61" t="s">
        <v>685</v>
      </c>
      <c r="C40" s="62">
        <v>42</v>
      </c>
      <c r="D40" s="61" t="s">
        <v>1838</v>
      </c>
      <c r="E40" s="61">
        <v>21</v>
      </c>
      <c r="F40" s="61">
        <v>88</v>
      </c>
      <c r="G40" s="61" t="s">
        <v>721</v>
      </c>
      <c r="H40" s="62">
        <v>56.7</v>
      </c>
      <c r="I40" s="61" t="s">
        <v>1838</v>
      </c>
      <c r="J40" s="61">
        <v>28.35</v>
      </c>
      <c r="L40" s="63">
        <v>137</v>
      </c>
      <c r="M40" s="63" t="s">
        <v>750</v>
      </c>
      <c r="N40" s="64">
        <v>9.8000000000000007</v>
      </c>
      <c r="O40" s="63" t="s">
        <v>614</v>
      </c>
      <c r="P40" s="61">
        <v>9.8000000000000007</v>
      </c>
      <c r="Q40" s="61">
        <v>186</v>
      </c>
      <c r="R40" s="61" t="s">
        <v>357</v>
      </c>
      <c r="S40" s="62">
        <v>57.6</v>
      </c>
      <c r="T40" s="61" t="s">
        <v>1838</v>
      </c>
      <c r="U40" s="61">
        <v>28.8</v>
      </c>
    </row>
    <row r="41" spans="1:63" x14ac:dyDescent="0.2">
      <c r="A41" s="61">
        <v>40</v>
      </c>
      <c r="B41" s="61" t="s">
        <v>927</v>
      </c>
      <c r="C41" s="62">
        <v>25.4</v>
      </c>
      <c r="D41" s="61" t="s">
        <v>1838</v>
      </c>
      <c r="E41" s="61">
        <v>12.7</v>
      </c>
      <c r="F41" s="61">
        <v>89</v>
      </c>
      <c r="G41" s="61" t="s">
        <v>722</v>
      </c>
      <c r="H41" s="62">
        <v>37.5</v>
      </c>
      <c r="I41" s="61" t="s">
        <v>1838</v>
      </c>
      <c r="J41" s="61">
        <v>18.75</v>
      </c>
      <c r="L41" s="61">
        <v>138</v>
      </c>
      <c r="M41" s="61" t="s">
        <v>751</v>
      </c>
      <c r="N41" s="62">
        <v>16.5</v>
      </c>
      <c r="O41" s="61" t="s">
        <v>1838</v>
      </c>
      <c r="P41" s="61">
        <v>8.25</v>
      </c>
      <c r="Q41" s="61">
        <v>187</v>
      </c>
      <c r="R41" s="61" t="s">
        <v>358</v>
      </c>
      <c r="S41" s="62">
        <v>14.7</v>
      </c>
      <c r="T41" s="61" t="s">
        <v>1838</v>
      </c>
      <c r="U41" s="61">
        <v>7.35</v>
      </c>
    </row>
    <row r="42" spans="1:63" x14ac:dyDescent="0.2">
      <c r="A42" s="61">
        <v>41</v>
      </c>
      <c r="B42" s="61" t="s">
        <v>653</v>
      </c>
      <c r="C42" s="62">
        <v>32.1</v>
      </c>
      <c r="D42" s="61" t="s">
        <v>1838</v>
      </c>
      <c r="E42" s="61">
        <v>16.05</v>
      </c>
      <c r="F42" s="61">
        <v>90</v>
      </c>
      <c r="G42" s="61" t="s">
        <v>723</v>
      </c>
      <c r="H42" s="62">
        <v>38.799999999999997</v>
      </c>
      <c r="I42" s="61" t="s">
        <v>1838</v>
      </c>
      <c r="J42" s="61">
        <v>19.399999999999999</v>
      </c>
      <c r="L42" s="61">
        <v>139</v>
      </c>
      <c r="M42" s="61" t="s">
        <v>752</v>
      </c>
      <c r="N42" s="62">
        <v>22.5</v>
      </c>
      <c r="O42" s="61" t="s">
        <v>1838</v>
      </c>
      <c r="P42" s="61">
        <v>11.25</v>
      </c>
      <c r="Q42" s="61">
        <v>188</v>
      </c>
      <c r="R42" s="61" t="s">
        <v>312</v>
      </c>
      <c r="S42" s="62">
        <v>17.100000000000001</v>
      </c>
      <c r="T42" s="61" t="s">
        <v>1838</v>
      </c>
      <c r="U42" s="61">
        <v>8.5500000000000007</v>
      </c>
    </row>
    <row r="43" spans="1:63" x14ac:dyDescent="0.2">
      <c r="A43" s="61">
        <v>42</v>
      </c>
      <c r="B43" s="61" t="s">
        <v>370</v>
      </c>
      <c r="C43" s="62">
        <v>19.600000000000001</v>
      </c>
      <c r="D43" s="61" t="s">
        <v>1838</v>
      </c>
      <c r="E43" s="61">
        <v>9.8000000000000007</v>
      </c>
      <c r="F43" s="61">
        <v>91</v>
      </c>
      <c r="G43" s="61" t="s">
        <v>733</v>
      </c>
      <c r="H43" s="62">
        <v>72</v>
      </c>
      <c r="I43" s="61" t="s">
        <v>1838</v>
      </c>
      <c r="J43" s="61">
        <v>36</v>
      </c>
      <c r="L43" s="63">
        <v>140</v>
      </c>
      <c r="M43" s="63" t="s">
        <v>753</v>
      </c>
      <c r="N43" s="64">
        <v>9.1</v>
      </c>
      <c r="O43" s="63" t="s">
        <v>614</v>
      </c>
      <c r="P43" s="61">
        <v>9.1</v>
      </c>
      <c r="Q43" s="61">
        <v>189</v>
      </c>
      <c r="R43" s="61" t="s">
        <v>313</v>
      </c>
      <c r="S43" s="62">
        <v>38.6</v>
      </c>
      <c r="T43" s="61" t="s">
        <v>1838</v>
      </c>
      <c r="U43" s="61">
        <v>19.3</v>
      </c>
    </row>
    <row r="44" spans="1:63" x14ac:dyDescent="0.2">
      <c r="A44" s="61">
        <v>43</v>
      </c>
      <c r="B44" s="61" t="s">
        <v>365</v>
      </c>
      <c r="C44" s="62">
        <v>37.300000000000004</v>
      </c>
      <c r="D44" s="61" t="s">
        <v>1838</v>
      </c>
      <c r="E44" s="61">
        <v>18.650000000000002</v>
      </c>
      <c r="F44" s="61">
        <v>92</v>
      </c>
      <c r="G44" s="61" t="s">
        <v>780</v>
      </c>
      <c r="H44" s="62">
        <v>47.699999999999996</v>
      </c>
      <c r="I44" s="61" t="s">
        <v>1838</v>
      </c>
      <c r="J44" s="61">
        <v>23.849999999999998</v>
      </c>
      <c r="L44" s="61">
        <v>141</v>
      </c>
      <c r="M44" s="61" t="s">
        <v>325</v>
      </c>
      <c r="N44" s="62">
        <v>26</v>
      </c>
      <c r="O44" s="61" t="s">
        <v>1838</v>
      </c>
      <c r="P44" s="61">
        <v>13</v>
      </c>
      <c r="Q44" s="61">
        <v>190</v>
      </c>
      <c r="R44" s="61" t="s">
        <v>314</v>
      </c>
      <c r="S44" s="62">
        <v>35.9</v>
      </c>
      <c r="T44" s="61" t="s">
        <v>1838</v>
      </c>
      <c r="U44" s="61">
        <v>17.95</v>
      </c>
    </row>
    <row r="45" spans="1:63" x14ac:dyDescent="0.2">
      <c r="A45" s="61">
        <v>44</v>
      </c>
      <c r="B45" s="61" t="s">
        <v>366</v>
      </c>
      <c r="C45" s="62">
        <v>42</v>
      </c>
      <c r="D45" s="61" t="s">
        <v>1838</v>
      </c>
      <c r="E45" s="61">
        <v>21</v>
      </c>
      <c r="F45" s="61">
        <v>93</v>
      </c>
      <c r="G45" s="61" t="s">
        <v>781</v>
      </c>
      <c r="H45" s="62">
        <v>56.599999999999994</v>
      </c>
      <c r="I45" s="61" t="s">
        <v>1838</v>
      </c>
      <c r="J45" s="61">
        <v>28.299999999999997</v>
      </c>
      <c r="L45" s="61">
        <v>142</v>
      </c>
      <c r="M45" s="61" t="s">
        <v>326</v>
      </c>
      <c r="N45" s="62">
        <v>23.7</v>
      </c>
      <c r="O45" s="61" t="s">
        <v>1838</v>
      </c>
      <c r="P45" s="61">
        <v>11.85</v>
      </c>
      <c r="Q45" s="61">
        <v>191</v>
      </c>
      <c r="R45" s="61" t="s">
        <v>826</v>
      </c>
      <c r="S45" s="62">
        <v>23.2</v>
      </c>
      <c r="T45" s="61" t="s">
        <v>1838</v>
      </c>
      <c r="U45" s="61">
        <v>11.6</v>
      </c>
      <c r="AB45" s="61" t="s">
        <v>753</v>
      </c>
      <c r="AC45" s="61" t="s">
        <v>325</v>
      </c>
      <c r="AD45" s="61" t="s">
        <v>326</v>
      </c>
      <c r="AE45" s="61" t="s">
        <v>327</v>
      </c>
      <c r="AF45" s="61" t="s">
        <v>559</v>
      </c>
      <c r="AG45" s="61" t="s">
        <v>696</v>
      </c>
      <c r="AH45" s="61" t="s">
        <v>697</v>
      </c>
      <c r="AI45" s="61" t="s">
        <v>698</v>
      </c>
      <c r="AJ45" s="61" t="s">
        <v>699</v>
      </c>
      <c r="AK45" s="61" t="s">
        <v>700</v>
      </c>
      <c r="AL45" s="61" t="s">
        <v>701</v>
      </c>
      <c r="AM45" s="61" t="s">
        <v>702</v>
      </c>
      <c r="AN45" s="61" t="s">
        <v>763</v>
      </c>
      <c r="AO45" s="61" t="s">
        <v>764</v>
      </c>
      <c r="AP45" s="61" t="s">
        <v>765</v>
      </c>
      <c r="AQ45" s="61" t="s">
        <v>766</v>
      </c>
      <c r="AR45" s="61" t="s">
        <v>767</v>
      </c>
      <c r="AS45" s="61" t="s">
        <v>309</v>
      </c>
      <c r="AT45" s="61" t="s">
        <v>310</v>
      </c>
      <c r="AU45" s="61" t="s">
        <v>311</v>
      </c>
      <c r="AV45" s="61" t="s">
        <v>560</v>
      </c>
      <c r="AW45" s="61" t="s">
        <v>768</v>
      </c>
      <c r="AX45" s="61" t="s">
        <v>774</v>
      </c>
      <c r="AY45" s="61" t="s">
        <v>775</v>
      </c>
      <c r="AZ45" s="61" t="s">
        <v>776</v>
      </c>
      <c r="BA45" s="61" t="s">
        <v>777</v>
      </c>
      <c r="BB45" s="61" t="s">
        <v>778</v>
      </c>
      <c r="BC45" s="61" t="s">
        <v>322</v>
      </c>
      <c r="BD45" s="61" t="s">
        <v>323</v>
      </c>
      <c r="BE45" s="61" t="s">
        <v>324</v>
      </c>
      <c r="BF45" s="61" t="s">
        <v>336</v>
      </c>
      <c r="BG45" s="61" t="s">
        <v>337</v>
      </c>
      <c r="BH45" s="61" t="s">
        <v>338</v>
      </c>
      <c r="BI45" s="61" t="s">
        <v>339</v>
      </c>
      <c r="BJ45" s="61" t="s">
        <v>654</v>
      </c>
      <c r="BK45" s="61" t="s">
        <v>655</v>
      </c>
    </row>
    <row r="46" spans="1:63" x14ac:dyDescent="0.2">
      <c r="A46" s="61">
        <v>45</v>
      </c>
      <c r="B46" s="61" t="s">
        <v>367</v>
      </c>
      <c r="C46" s="62">
        <v>44.199999999999996</v>
      </c>
      <c r="D46" s="61" t="s">
        <v>1838</v>
      </c>
      <c r="E46" s="61">
        <v>22.099999999999998</v>
      </c>
      <c r="F46" s="61">
        <v>94</v>
      </c>
      <c r="G46" s="61" t="s">
        <v>782</v>
      </c>
      <c r="H46" s="62">
        <v>103.19999999999999</v>
      </c>
      <c r="I46" s="61" t="s">
        <v>1838</v>
      </c>
      <c r="J46" s="61">
        <v>51.599999999999994</v>
      </c>
      <c r="L46" s="61">
        <v>143</v>
      </c>
      <c r="M46" s="61" t="s">
        <v>327</v>
      </c>
      <c r="N46" s="62">
        <v>13.5</v>
      </c>
      <c r="O46" s="61" t="s">
        <v>1838</v>
      </c>
      <c r="P46" s="61">
        <v>6.75</v>
      </c>
      <c r="Q46" s="61">
        <v>192</v>
      </c>
      <c r="R46" s="61" t="s">
        <v>633</v>
      </c>
      <c r="S46" s="62">
        <v>28.9</v>
      </c>
      <c r="T46" s="61" t="s">
        <v>1838</v>
      </c>
      <c r="U46" s="61">
        <v>14.45</v>
      </c>
    </row>
    <row r="47" spans="1:63" x14ac:dyDescent="0.2">
      <c r="A47" s="61">
        <v>46</v>
      </c>
      <c r="B47" s="61" t="s">
        <v>368</v>
      </c>
      <c r="C47" s="62">
        <v>134.4</v>
      </c>
      <c r="D47" s="61" t="s">
        <v>1838</v>
      </c>
      <c r="E47" s="61">
        <v>67.2</v>
      </c>
      <c r="F47" s="61">
        <v>95</v>
      </c>
      <c r="G47" s="61" t="s">
        <v>783</v>
      </c>
      <c r="H47" s="62">
        <v>87.4</v>
      </c>
      <c r="I47" s="61" t="s">
        <v>1838</v>
      </c>
      <c r="J47" s="61">
        <v>43.7</v>
      </c>
      <c r="L47" s="63">
        <v>144</v>
      </c>
      <c r="M47" s="63" t="s">
        <v>559</v>
      </c>
      <c r="N47" s="64">
        <v>4.4000000000000004</v>
      </c>
      <c r="O47" s="63" t="s">
        <v>614</v>
      </c>
      <c r="P47" s="61">
        <v>4.4000000000000004</v>
      </c>
      <c r="Q47" s="61">
        <v>193</v>
      </c>
      <c r="R47" s="61" t="s">
        <v>634</v>
      </c>
      <c r="S47" s="62">
        <v>49.1</v>
      </c>
      <c r="T47" s="61" t="s">
        <v>1838</v>
      </c>
      <c r="U47" s="61">
        <v>24.55</v>
      </c>
    </row>
    <row r="48" spans="1:63" x14ac:dyDescent="0.2">
      <c r="A48" s="61">
        <v>47</v>
      </c>
      <c r="B48" s="61" t="s">
        <v>369</v>
      </c>
      <c r="C48" s="62">
        <v>117.5</v>
      </c>
      <c r="D48" s="61" t="s">
        <v>1838</v>
      </c>
      <c r="E48" s="61">
        <v>58.75</v>
      </c>
      <c r="F48" s="61">
        <v>96</v>
      </c>
      <c r="G48" s="61" t="s">
        <v>556</v>
      </c>
      <c r="H48" s="62">
        <v>42.300000000000004</v>
      </c>
      <c r="I48" s="61" t="s">
        <v>1838</v>
      </c>
      <c r="J48" s="61">
        <v>21.150000000000002</v>
      </c>
      <c r="L48" s="61">
        <v>145</v>
      </c>
      <c r="M48" s="61" t="s">
        <v>696</v>
      </c>
      <c r="N48" s="62">
        <v>38.200000000000003</v>
      </c>
      <c r="O48" s="61" t="s">
        <v>1838</v>
      </c>
      <c r="P48" s="61">
        <v>19.100000000000001</v>
      </c>
      <c r="Q48" s="61">
        <v>194</v>
      </c>
      <c r="R48" s="61" t="s">
        <v>635</v>
      </c>
      <c r="S48" s="62">
        <v>63</v>
      </c>
      <c r="T48" s="61" t="s">
        <v>1838</v>
      </c>
      <c r="U48" s="61">
        <v>31.5</v>
      </c>
    </row>
    <row r="49" spans="1:27" x14ac:dyDescent="0.2">
      <c r="A49" s="61">
        <v>48</v>
      </c>
      <c r="B49" s="61" t="s">
        <v>553</v>
      </c>
      <c r="C49" s="62">
        <v>17.399999999999999</v>
      </c>
      <c r="D49" s="61" t="s">
        <v>1838</v>
      </c>
      <c r="E49" s="61">
        <v>8.6999999999999993</v>
      </c>
      <c r="F49" s="63">
        <v>97</v>
      </c>
      <c r="G49" s="63" t="s">
        <v>711</v>
      </c>
      <c r="H49" s="64">
        <v>10</v>
      </c>
      <c r="I49" s="63" t="s">
        <v>614</v>
      </c>
      <c r="J49" s="63">
        <v>10</v>
      </c>
      <c r="K49" s="63"/>
      <c r="L49" s="63">
        <v>146</v>
      </c>
      <c r="M49" s="63" t="s">
        <v>697</v>
      </c>
      <c r="N49" s="64">
        <v>3.1</v>
      </c>
      <c r="O49" s="63" t="s">
        <v>614</v>
      </c>
      <c r="P49" s="61">
        <v>3.1</v>
      </c>
      <c r="Q49" s="61">
        <v>195</v>
      </c>
      <c r="R49" s="61" t="s">
        <v>636</v>
      </c>
      <c r="S49" s="62">
        <v>44</v>
      </c>
      <c r="T49" s="61" t="s">
        <v>1838</v>
      </c>
      <c r="U49" s="61">
        <v>22</v>
      </c>
    </row>
    <row r="50" spans="1:27" x14ac:dyDescent="0.2">
      <c r="A50" s="61">
        <v>49</v>
      </c>
      <c r="B50" s="61" t="s">
        <v>686</v>
      </c>
      <c r="C50" s="62">
        <v>16.900000000000002</v>
      </c>
      <c r="D50" s="61" t="s">
        <v>1838</v>
      </c>
      <c r="E50" s="61">
        <v>8.4500000000000011</v>
      </c>
      <c r="F50" s="61">
        <v>98</v>
      </c>
      <c r="G50" s="61" t="s">
        <v>712</v>
      </c>
      <c r="H50" s="62">
        <v>22</v>
      </c>
      <c r="I50" s="61" t="s">
        <v>1838</v>
      </c>
      <c r="J50" s="61">
        <v>11</v>
      </c>
      <c r="L50" s="61">
        <v>147</v>
      </c>
      <c r="M50" s="61" t="s">
        <v>698</v>
      </c>
      <c r="N50" s="62">
        <v>32.9</v>
      </c>
      <c r="O50" s="61" t="s">
        <v>1838</v>
      </c>
      <c r="P50" s="61">
        <v>16.45</v>
      </c>
      <c r="Q50" s="61">
        <v>196</v>
      </c>
      <c r="R50" s="61" t="s">
        <v>637</v>
      </c>
      <c r="S50" s="62">
        <v>54.9</v>
      </c>
      <c r="T50" s="61" t="s">
        <v>1838</v>
      </c>
      <c r="U50" s="61">
        <v>27.45</v>
      </c>
    </row>
    <row r="57" spans="1:27" x14ac:dyDescent="0.2">
      <c r="AA57" s="63" t="s">
        <v>753</v>
      </c>
    </row>
    <row r="58" spans="1:27" x14ac:dyDescent="0.2">
      <c r="AA58" s="61" t="s">
        <v>325</v>
      </c>
    </row>
    <row r="59" spans="1:27" x14ac:dyDescent="0.2">
      <c r="AA59" s="61" t="s">
        <v>326</v>
      </c>
    </row>
    <row r="60" spans="1:27" x14ac:dyDescent="0.2">
      <c r="AA60" s="61" t="s">
        <v>327</v>
      </c>
    </row>
    <row r="61" spans="1:27" x14ac:dyDescent="0.2">
      <c r="AA61" s="63" t="s">
        <v>559</v>
      </c>
    </row>
    <row r="62" spans="1:27" x14ac:dyDescent="0.2">
      <c r="AA62" s="61" t="s">
        <v>696</v>
      </c>
    </row>
    <row r="63" spans="1:27" x14ac:dyDescent="0.2">
      <c r="AA63" s="63" t="s">
        <v>697</v>
      </c>
    </row>
    <row r="64" spans="1:27" x14ac:dyDescent="0.2">
      <c r="AA64" s="61" t="s">
        <v>698</v>
      </c>
    </row>
    <row r="65" spans="27:27" x14ac:dyDescent="0.2">
      <c r="AA65" s="61" t="s">
        <v>699</v>
      </c>
    </row>
    <row r="66" spans="27:27" x14ac:dyDescent="0.2">
      <c r="AA66" s="63" t="s">
        <v>700</v>
      </c>
    </row>
    <row r="67" spans="27:27" x14ac:dyDescent="0.2">
      <c r="AA67" s="63" t="s">
        <v>701</v>
      </c>
    </row>
    <row r="68" spans="27:27" x14ac:dyDescent="0.2">
      <c r="AA68" s="61" t="s">
        <v>702</v>
      </c>
    </row>
    <row r="69" spans="27:27" x14ac:dyDescent="0.2">
      <c r="AA69" s="61" t="s">
        <v>763</v>
      </c>
    </row>
    <row r="70" spans="27:27" x14ac:dyDescent="0.2">
      <c r="AA70" s="63" t="s">
        <v>764</v>
      </c>
    </row>
    <row r="71" spans="27:27" x14ac:dyDescent="0.2">
      <c r="AA71" s="63" t="s">
        <v>765</v>
      </c>
    </row>
    <row r="72" spans="27:27" x14ac:dyDescent="0.2">
      <c r="AA72" s="63" t="s">
        <v>766</v>
      </c>
    </row>
    <row r="73" spans="27:27" x14ac:dyDescent="0.2">
      <c r="AA73" s="61" t="s">
        <v>767</v>
      </c>
    </row>
    <row r="74" spans="27:27" x14ac:dyDescent="0.2">
      <c r="AA74" s="61" t="s">
        <v>309</v>
      </c>
    </row>
    <row r="75" spans="27:27" x14ac:dyDescent="0.2">
      <c r="AA75" s="63" t="s">
        <v>310</v>
      </c>
    </row>
    <row r="76" spans="27:27" x14ac:dyDescent="0.2">
      <c r="AA76" s="63" t="s">
        <v>311</v>
      </c>
    </row>
    <row r="77" spans="27:27" x14ac:dyDescent="0.2">
      <c r="AA77" s="61" t="s">
        <v>560</v>
      </c>
    </row>
    <row r="78" spans="27:27" x14ac:dyDescent="0.2">
      <c r="AA78" s="61" t="s">
        <v>768</v>
      </c>
    </row>
    <row r="79" spans="27:27" x14ac:dyDescent="0.2">
      <c r="AA79" s="61" t="s">
        <v>774</v>
      </c>
    </row>
    <row r="80" spans="27:27" x14ac:dyDescent="0.2">
      <c r="AA80" s="61" t="s">
        <v>775</v>
      </c>
    </row>
    <row r="81" spans="27:27" x14ac:dyDescent="0.2">
      <c r="AA81" s="61" t="s">
        <v>776</v>
      </c>
    </row>
    <row r="82" spans="27:27" x14ac:dyDescent="0.2">
      <c r="AA82" s="61" t="s">
        <v>777</v>
      </c>
    </row>
    <row r="83" spans="27:27" x14ac:dyDescent="0.2">
      <c r="AA83" s="61" t="s">
        <v>778</v>
      </c>
    </row>
    <row r="84" spans="27:27" x14ac:dyDescent="0.2">
      <c r="AA84" s="61" t="s">
        <v>322</v>
      </c>
    </row>
    <row r="85" spans="27:27" x14ac:dyDescent="0.2">
      <c r="AA85" s="61" t="s">
        <v>323</v>
      </c>
    </row>
    <row r="86" spans="27:27" x14ac:dyDescent="0.2">
      <c r="AA86" s="63" t="s">
        <v>324</v>
      </c>
    </row>
    <row r="87" spans="27:27" x14ac:dyDescent="0.2">
      <c r="AA87" s="61" t="s">
        <v>336</v>
      </c>
    </row>
    <row r="88" spans="27:27" x14ac:dyDescent="0.2">
      <c r="AA88" s="61" t="s">
        <v>337</v>
      </c>
    </row>
    <row r="89" spans="27:27" x14ac:dyDescent="0.2">
      <c r="AA89" s="61" t="s">
        <v>338</v>
      </c>
    </row>
    <row r="90" spans="27:27" x14ac:dyDescent="0.2">
      <c r="AA90" s="61" t="s">
        <v>339</v>
      </c>
    </row>
    <row r="91" spans="27:27" x14ac:dyDescent="0.2">
      <c r="AA91" s="61" t="s">
        <v>654</v>
      </c>
    </row>
    <row r="92" spans="27:27" x14ac:dyDescent="0.2">
      <c r="AA92" s="61" t="s">
        <v>655</v>
      </c>
    </row>
  </sheetData>
  <pageMargins left="0.7" right="0.7" top="0.75" bottom="0.75" header="0.3" footer="0.3"/>
  <pageSetup scale="90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32A0-D21D-48FA-93BB-F50545273654}">
  <dimension ref="A1:E129"/>
  <sheetViews>
    <sheetView workbookViewId="0">
      <selection activeCell="D41" sqref="D41"/>
    </sheetView>
  </sheetViews>
  <sheetFormatPr baseColWidth="10" defaultColWidth="9.1640625" defaultRowHeight="15" x14ac:dyDescent="0.2"/>
  <cols>
    <col min="1" max="1" width="13.6640625" bestFit="1" customWidth="1"/>
    <col min="2" max="2" width="14" bestFit="1" customWidth="1"/>
    <col min="3" max="5" width="11.33203125" bestFit="1" customWidth="1"/>
  </cols>
  <sheetData>
    <row r="1" spans="1:5" ht="96" x14ac:dyDescent="0.2">
      <c r="A1" s="56" t="s">
        <v>1213</v>
      </c>
      <c r="B1" s="56" t="s">
        <v>1214</v>
      </c>
      <c r="C1" s="57" t="s">
        <v>1215</v>
      </c>
      <c r="D1" s="57" t="s">
        <v>1216</v>
      </c>
      <c r="E1" s="57" t="s">
        <v>1217</v>
      </c>
    </row>
    <row r="2" spans="1:5" x14ac:dyDescent="0.2">
      <c r="A2" s="21" t="s">
        <v>533</v>
      </c>
      <c r="B2" s="21" t="s">
        <v>1218</v>
      </c>
      <c r="C2" s="21" t="s">
        <v>1219</v>
      </c>
      <c r="D2" s="21" t="s">
        <v>1220</v>
      </c>
      <c r="E2" s="21" t="s">
        <v>1221</v>
      </c>
    </row>
    <row r="3" spans="1:5" x14ac:dyDescent="0.2">
      <c r="A3" s="21" t="s">
        <v>534</v>
      </c>
      <c r="B3" s="21" t="s">
        <v>1222</v>
      </c>
      <c r="C3" s="21" t="s">
        <v>1223</v>
      </c>
      <c r="D3" s="21" t="s">
        <v>1224</v>
      </c>
      <c r="E3" s="21" t="s">
        <v>1225</v>
      </c>
    </row>
    <row r="4" spans="1:5" x14ac:dyDescent="0.2">
      <c r="A4" s="21" t="s">
        <v>817</v>
      </c>
      <c r="B4" s="21" t="s">
        <v>1226</v>
      </c>
      <c r="C4" s="21" t="s">
        <v>1227</v>
      </c>
      <c r="D4" s="21" t="s">
        <v>1228</v>
      </c>
      <c r="E4" s="21" t="s">
        <v>1229</v>
      </c>
    </row>
    <row r="5" spans="1:5" x14ac:dyDescent="0.2">
      <c r="A5" s="21" t="s">
        <v>818</v>
      </c>
      <c r="B5" s="21" t="s">
        <v>1230</v>
      </c>
      <c r="C5" s="21" t="s">
        <v>1231</v>
      </c>
      <c r="D5" s="21" t="s">
        <v>1232</v>
      </c>
      <c r="E5" s="21" t="s">
        <v>1233</v>
      </c>
    </row>
    <row r="6" spans="1:5" x14ac:dyDescent="0.2">
      <c r="A6" s="21" t="s">
        <v>819</v>
      </c>
      <c r="B6" s="21" t="s">
        <v>1234</v>
      </c>
      <c r="C6" s="21" t="s">
        <v>1235</v>
      </c>
      <c r="D6" s="21" t="s">
        <v>1236</v>
      </c>
      <c r="E6" s="21" t="s">
        <v>1237</v>
      </c>
    </row>
    <row r="7" spans="1:5" x14ac:dyDescent="0.2">
      <c r="A7" s="21" t="s">
        <v>820</v>
      </c>
      <c r="B7" s="21" t="s">
        <v>1238</v>
      </c>
      <c r="C7" s="21" t="s">
        <v>1239</v>
      </c>
      <c r="D7" s="21" t="s">
        <v>1240</v>
      </c>
      <c r="E7" s="21" t="s">
        <v>1241</v>
      </c>
    </row>
    <row r="8" spans="1:5" x14ac:dyDescent="0.2">
      <c r="A8" s="21" t="s">
        <v>821</v>
      </c>
      <c r="B8" s="21" t="s">
        <v>1242</v>
      </c>
      <c r="C8" s="21" t="s">
        <v>1243</v>
      </c>
      <c r="D8" s="21" t="s">
        <v>1244</v>
      </c>
      <c r="E8" s="21" t="s">
        <v>1245</v>
      </c>
    </row>
    <row r="9" spans="1:5" x14ac:dyDescent="0.2">
      <c r="A9" s="21" t="s">
        <v>822</v>
      </c>
      <c r="B9" s="21" t="s">
        <v>1246</v>
      </c>
      <c r="C9" s="21" t="s">
        <v>1247</v>
      </c>
      <c r="D9" s="21" t="s">
        <v>1248</v>
      </c>
      <c r="E9" s="21" t="s">
        <v>1249</v>
      </c>
    </row>
    <row r="10" spans="1:5" x14ac:dyDescent="0.2">
      <c r="A10" s="21" t="s">
        <v>823</v>
      </c>
      <c r="B10" s="21" t="s">
        <v>1250</v>
      </c>
      <c r="C10" s="21" t="s">
        <v>1251</v>
      </c>
      <c r="D10" s="21" t="s">
        <v>1252</v>
      </c>
      <c r="E10" s="21" t="s">
        <v>1253</v>
      </c>
    </row>
    <row r="11" spans="1:5" x14ac:dyDescent="0.2">
      <c r="A11" s="21" t="s">
        <v>824</v>
      </c>
      <c r="B11" s="21" t="s">
        <v>1254</v>
      </c>
      <c r="C11" s="21" t="s">
        <v>1255</v>
      </c>
      <c r="D11" s="21" t="s">
        <v>1256</v>
      </c>
      <c r="E11" s="21" t="s">
        <v>1257</v>
      </c>
    </row>
    <row r="12" spans="1:5" x14ac:dyDescent="0.2">
      <c r="A12" s="21" t="s">
        <v>535</v>
      </c>
      <c r="B12" s="21" t="s">
        <v>1258</v>
      </c>
      <c r="C12" s="21" t="s">
        <v>1259</v>
      </c>
      <c r="D12" s="21" t="s">
        <v>1260</v>
      </c>
      <c r="E12" s="21" t="s">
        <v>1261</v>
      </c>
    </row>
    <row r="13" spans="1:5" x14ac:dyDescent="0.2">
      <c r="A13" s="21" t="s">
        <v>536</v>
      </c>
      <c r="B13" s="21" t="s">
        <v>1262</v>
      </c>
      <c r="C13" s="21" t="s">
        <v>1263</v>
      </c>
      <c r="D13" s="21" t="s">
        <v>1264</v>
      </c>
      <c r="E13" s="21" t="s">
        <v>1265</v>
      </c>
    </row>
    <row r="14" spans="1:5" x14ac:dyDescent="0.2">
      <c r="A14" s="21" t="s">
        <v>537</v>
      </c>
      <c r="B14" s="21" t="s">
        <v>1266</v>
      </c>
      <c r="C14" s="21" t="s">
        <v>1265</v>
      </c>
      <c r="D14" s="21" t="s">
        <v>1267</v>
      </c>
      <c r="E14" s="21" t="s">
        <v>1263</v>
      </c>
    </row>
    <row r="15" spans="1:5" x14ac:dyDescent="0.2">
      <c r="A15" s="21" t="s">
        <v>538</v>
      </c>
      <c r="B15" s="21" t="s">
        <v>1268</v>
      </c>
      <c r="C15" s="21" t="s">
        <v>1269</v>
      </c>
      <c r="D15" s="21" t="s">
        <v>1270</v>
      </c>
      <c r="E15" s="21" t="s">
        <v>1271</v>
      </c>
    </row>
    <row r="16" spans="1:5" x14ac:dyDescent="0.2">
      <c r="A16" s="21" t="s">
        <v>539</v>
      </c>
      <c r="B16" s="21" t="s">
        <v>1272</v>
      </c>
      <c r="C16" s="21" t="s">
        <v>1273</v>
      </c>
      <c r="D16" s="21" t="s">
        <v>1274</v>
      </c>
      <c r="E16" s="21" t="s">
        <v>1275</v>
      </c>
    </row>
    <row r="17" spans="1:5" x14ac:dyDescent="0.2">
      <c r="A17" s="21" t="s">
        <v>540</v>
      </c>
      <c r="B17" s="21" t="s">
        <v>1276</v>
      </c>
      <c r="C17" s="21" t="s">
        <v>1245</v>
      </c>
      <c r="D17" s="21" t="s">
        <v>1277</v>
      </c>
      <c r="E17" s="21" t="s">
        <v>1243</v>
      </c>
    </row>
    <row r="18" spans="1:5" x14ac:dyDescent="0.2">
      <c r="A18" s="21" t="s">
        <v>831</v>
      </c>
      <c r="B18" s="21" t="s">
        <v>1278</v>
      </c>
      <c r="C18" s="21" t="s">
        <v>1279</v>
      </c>
      <c r="D18" s="21" t="s">
        <v>1280</v>
      </c>
      <c r="E18" s="21" t="s">
        <v>1281</v>
      </c>
    </row>
    <row r="19" spans="1:5" x14ac:dyDescent="0.2">
      <c r="A19" s="21" t="s">
        <v>832</v>
      </c>
      <c r="B19" s="21" t="s">
        <v>1282</v>
      </c>
      <c r="C19" s="21" t="s">
        <v>1283</v>
      </c>
      <c r="D19" s="21" t="s">
        <v>1284</v>
      </c>
      <c r="E19" s="21" t="s">
        <v>1285</v>
      </c>
    </row>
    <row r="20" spans="1:5" x14ac:dyDescent="0.2">
      <c r="A20" s="21" t="s">
        <v>833</v>
      </c>
      <c r="B20" s="21" t="s">
        <v>1286</v>
      </c>
      <c r="C20" s="21" t="s">
        <v>1287</v>
      </c>
      <c r="D20" s="21" t="s">
        <v>1288</v>
      </c>
      <c r="E20" s="21" t="s">
        <v>1289</v>
      </c>
    </row>
    <row r="21" spans="1:5" x14ac:dyDescent="0.2">
      <c r="A21" s="21" t="s">
        <v>834</v>
      </c>
      <c r="B21" s="21" t="s">
        <v>1290</v>
      </c>
      <c r="C21" s="21" t="s">
        <v>1291</v>
      </c>
      <c r="D21" s="21" t="s">
        <v>1292</v>
      </c>
      <c r="E21" s="21" t="s">
        <v>1293</v>
      </c>
    </row>
    <row r="22" spans="1:5" x14ac:dyDescent="0.2">
      <c r="A22" s="21" t="s">
        <v>835</v>
      </c>
      <c r="B22" s="21" t="s">
        <v>1294</v>
      </c>
      <c r="C22" s="21" t="s">
        <v>1295</v>
      </c>
      <c r="D22" s="21" t="s">
        <v>1296</v>
      </c>
      <c r="E22" s="21" t="s">
        <v>1297</v>
      </c>
    </row>
    <row r="23" spans="1:5" x14ac:dyDescent="0.2">
      <c r="A23" s="21" t="s">
        <v>836</v>
      </c>
      <c r="B23" s="21" t="s">
        <v>1298</v>
      </c>
      <c r="C23" s="21" t="s">
        <v>1299</v>
      </c>
      <c r="D23" s="21" t="s">
        <v>1300</v>
      </c>
      <c r="E23" s="21" t="s">
        <v>1301</v>
      </c>
    </row>
    <row r="24" spans="1:5" x14ac:dyDescent="0.2">
      <c r="A24" s="21" t="s">
        <v>837</v>
      </c>
      <c r="B24" s="21" t="s">
        <v>1302</v>
      </c>
      <c r="C24" s="21" t="s">
        <v>1237</v>
      </c>
      <c r="D24" s="21" t="s">
        <v>1303</v>
      </c>
      <c r="E24" s="21" t="s">
        <v>1235</v>
      </c>
    </row>
    <row r="25" spans="1:5" x14ac:dyDescent="0.2">
      <c r="A25" s="21" t="s">
        <v>838</v>
      </c>
      <c r="B25" s="21" t="s">
        <v>1304</v>
      </c>
      <c r="C25" s="21" t="s">
        <v>1233</v>
      </c>
      <c r="D25" s="21" t="s">
        <v>1305</v>
      </c>
      <c r="E25" s="21" t="s">
        <v>1231</v>
      </c>
    </row>
    <row r="26" spans="1:5" x14ac:dyDescent="0.2">
      <c r="A26" s="21" t="s">
        <v>839</v>
      </c>
      <c r="B26" s="21" t="s">
        <v>1306</v>
      </c>
      <c r="C26" s="21" t="s">
        <v>1307</v>
      </c>
      <c r="D26" s="21" t="s">
        <v>1308</v>
      </c>
      <c r="E26" s="21" t="s">
        <v>1309</v>
      </c>
    </row>
    <row r="27" spans="1:5" x14ac:dyDescent="0.2">
      <c r="A27" s="21" t="s">
        <v>840</v>
      </c>
      <c r="B27" s="21" t="s">
        <v>1310</v>
      </c>
      <c r="C27" s="21" t="s">
        <v>1311</v>
      </c>
      <c r="D27" s="21" t="s">
        <v>1312</v>
      </c>
      <c r="E27" s="21" t="s">
        <v>1313</v>
      </c>
    </row>
    <row r="28" spans="1:5" x14ac:dyDescent="0.2">
      <c r="A28" s="21" t="s">
        <v>541</v>
      </c>
      <c r="B28" s="21" t="s">
        <v>1314</v>
      </c>
      <c r="C28" s="21" t="s">
        <v>1315</v>
      </c>
      <c r="D28" s="21" t="s">
        <v>1316</v>
      </c>
      <c r="E28" s="21" t="s">
        <v>1317</v>
      </c>
    </row>
    <row r="29" spans="1:5" x14ac:dyDescent="0.2">
      <c r="A29" s="21" t="s">
        <v>841</v>
      </c>
      <c r="B29" s="21" t="s">
        <v>1318</v>
      </c>
      <c r="C29" s="21" t="s">
        <v>1319</v>
      </c>
      <c r="D29" s="21" t="s">
        <v>1320</v>
      </c>
      <c r="E29" s="21" t="s">
        <v>1321</v>
      </c>
    </row>
    <row r="30" spans="1:5" x14ac:dyDescent="0.2">
      <c r="A30" s="21" t="s">
        <v>842</v>
      </c>
      <c r="B30" s="21" t="s">
        <v>1322</v>
      </c>
      <c r="C30" s="21" t="s">
        <v>1323</v>
      </c>
      <c r="D30" s="21" t="s">
        <v>1324</v>
      </c>
      <c r="E30" s="21" t="s">
        <v>1325</v>
      </c>
    </row>
    <row r="31" spans="1:5" x14ac:dyDescent="0.2">
      <c r="A31" s="21" t="s">
        <v>843</v>
      </c>
      <c r="B31" s="21" t="s">
        <v>1326</v>
      </c>
      <c r="C31" s="21" t="s">
        <v>1327</v>
      </c>
      <c r="D31" s="21" t="s">
        <v>1328</v>
      </c>
      <c r="E31" s="21" t="s">
        <v>1329</v>
      </c>
    </row>
    <row r="32" spans="1:5" x14ac:dyDescent="0.2">
      <c r="A32" s="21" t="s">
        <v>844</v>
      </c>
      <c r="B32" s="21" t="s">
        <v>1330</v>
      </c>
      <c r="C32" s="21" t="s">
        <v>1331</v>
      </c>
      <c r="D32" s="21" t="s">
        <v>1332</v>
      </c>
      <c r="E32" s="21" t="s">
        <v>1333</v>
      </c>
    </row>
    <row r="33" spans="1:5" x14ac:dyDescent="0.2">
      <c r="A33" s="21" t="s">
        <v>542</v>
      </c>
      <c r="B33" s="21" t="s">
        <v>1334</v>
      </c>
      <c r="C33" s="21" t="s">
        <v>1335</v>
      </c>
      <c r="D33" s="21" t="s">
        <v>1336</v>
      </c>
      <c r="E33" s="21" t="s">
        <v>1337</v>
      </c>
    </row>
    <row r="34" spans="1:5" x14ac:dyDescent="0.2">
      <c r="A34" s="21" t="s">
        <v>845</v>
      </c>
      <c r="B34" s="21" t="s">
        <v>1338</v>
      </c>
      <c r="C34" s="21" t="s">
        <v>1339</v>
      </c>
      <c r="D34" s="21" t="s">
        <v>1340</v>
      </c>
      <c r="E34" s="21" t="s">
        <v>1341</v>
      </c>
    </row>
    <row r="35" spans="1:5" x14ac:dyDescent="0.2">
      <c r="A35" s="21" t="s">
        <v>846</v>
      </c>
      <c r="B35" s="21" t="s">
        <v>1342</v>
      </c>
      <c r="C35" s="21" t="s">
        <v>1343</v>
      </c>
      <c r="D35" s="21" t="s">
        <v>1344</v>
      </c>
      <c r="E35" s="21" t="s">
        <v>1345</v>
      </c>
    </row>
    <row r="36" spans="1:5" x14ac:dyDescent="0.2">
      <c r="A36" s="21" t="s">
        <v>847</v>
      </c>
      <c r="B36" s="21" t="s">
        <v>1346</v>
      </c>
      <c r="C36" s="21" t="s">
        <v>1347</v>
      </c>
      <c r="D36" s="21" t="s">
        <v>1348</v>
      </c>
      <c r="E36" s="21" t="s">
        <v>1349</v>
      </c>
    </row>
    <row r="37" spans="1:5" x14ac:dyDescent="0.2">
      <c r="A37" s="21" t="s">
        <v>848</v>
      </c>
      <c r="B37" s="21" t="s">
        <v>1350</v>
      </c>
      <c r="C37" s="21" t="s">
        <v>1351</v>
      </c>
      <c r="D37" s="21" t="s">
        <v>1352</v>
      </c>
      <c r="E37" s="21" t="s">
        <v>1353</v>
      </c>
    </row>
    <row r="38" spans="1:5" x14ac:dyDescent="0.2">
      <c r="A38" s="21" t="s">
        <v>849</v>
      </c>
      <c r="B38" s="21" t="s">
        <v>1354</v>
      </c>
      <c r="C38" s="21" t="s">
        <v>1355</v>
      </c>
      <c r="D38" s="21" t="s">
        <v>1356</v>
      </c>
      <c r="E38" s="21" t="s">
        <v>1357</v>
      </c>
    </row>
    <row r="39" spans="1:5" x14ac:dyDescent="0.2">
      <c r="A39" s="21" t="s">
        <v>850</v>
      </c>
      <c r="B39" s="21" t="s">
        <v>1358</v>
      </c>
      <c r="C39" s="21" t="s">
        <v>1359</v>
      </c>
      <c r="D39" s="21" t="s">
        <v>1360</v>
      </c>
      <c r="E39" s="21" t="s">
        <v>1361</v>
      </c>
    </row>
    <row r="40" spans="1:5" x14ac:dyDescent="0.2">
      <c r="A40" s="21" t="s">
        <v>851</v>
      </c>
      <c r="B40" s="21" t="s">
        <v>1362</v>
      </c>
      <c r="C40" s="21" t="s">
        <v>1363</v>
      </c>
      <c r="D40" s="21" t="s">
        <v>1364</v>
      </c>
      <c r="E40" s="21" t="s">
        <v>1365</v>
      </c>
    </row>
    <row r="41" spans="1:5" x14ac:dyDescent="0.2">
      <c r="A41" s="21" t="s">
        <v>852</v>
      </c>
      <c r="B41" s="21" t="s">
        <v>1366</v>
      </c>
      <c r="C41" s="21" t="s">
        <v>1367</v>
      </c>
      <c r="D41" s="21" t="s">
        <v>1368</v>
      </c>
      <c r="E41" s="21" t="s">
        <v>1369</v>
      </c>
    </row>
    <row r="42" spans="1:5" x14ac:dyDescent="0.2">
      <c r="A42" s="21" t="s">
        <v>853</v>
      </c>
      <c r="B42" s="21" t="s">
        <v>1370</v>
      </c>
      <c r="C42" s="21" t="s">
        <v>1371</v>
      </c>
      <c r="D42" s="21" t="s">
        <v>1372</v>
      </c>
      <c r="E42" s="21" t="s">
        <v>1373</v>
      </c>
    </row>
    <row r="43" spans="1:5" x14ac:dyDescent="0.2">
      <c r="A43" s="21" t="s">
        <v>854</v>
      </c>
      <c r="B43" s="21" t="s">
        <v>1374</v>
      </c>
      <c r="C43" s="21" t="s">
        <v>1375</v>
      </c>
      <c r="D43" s="21" t="s">
        <v>1376</v>
      </c>
      <c r="E43" s="21" t="s">
        <v>1377</v>
      </c>
    </row>
    <row r="44" spans="1:5" x14ac:dyDescent="0.2">
      <c r="A44" s="21" t="s">
        <v>855</v>
      </c>
      <c r="B44" s="21" t="s">
        <v>1378</v>
      </c>
      <c r="C44" s="21" t="s">
        <v>1379</v>
      </c>
      <c r="D44" s="21" t="s">
        <v>1380</v>
      </c>
      <c r="E44" s="21" t="s">
        <v>1381</v>
      </c>
    </row>
    <row r="45" spans="1:5" x14ac:dyDescent="0.2">
      <c r="A45" s="21" t="s">
        <v>856</v>
      </c>
      <c r="B45" s="21" t="s">
        <v>1382</v>
      </c>
      <c r="C45" s="21" t="s">
        <v>1383</v>
      </c>
      <c r="D45" s="21" t="s">
        <v>1384</v>
      </c>
      <c r="E45" s="21" t="s">
        <v>1385</v>
      </c>
    </row>
    <row r="46" spans="1:5" x14ac:dyDescent="0.2">
      <c r="A46" s="21" t="s">
        <v>857</v>
      </c>
      <c r="B46" s="21" t="s">
        <v>1386</v>
      </c>
      <c r="C46" s="21" t="s">
        <v>1387</v>
      </c>
      <c r="D46" s="21" t="s">
        <v>1388</v>
      </c>
      <c r="E46" s="21" t="s">
        <v>1389</v>
      </c>
    </row>
    <row r="47" spans="1:5" x14ac:dyDescent="0.2">
      <c r="A47" s="21" t="s">
        <v>858</v>
      </c>
      <c r="B47" s="21" t="s">
        <v>1390</v>
      </c>
      <c r="C47" s="21" t="s">
        <v>1391</v>
      </c>
      <c r="D47" s="21" t="s">
        <v>1392</v>
      </c>
      <c r="E47" s="21" t="s">
        <v>1393</v>
      </c>
    </row>
    <row r="48" spans="1:5" x14ac:dyDescent="0.2">
      <c r="A48" s="21" t="s">
        <v>859</v>
      </c>
      <c r="B48" s="21" t="s">
        <v>1394</v>
      </c>
      <c r="C48" s="21" t="s">
        <v>1395</v>
      </c>
      <c r="D48" s="21" t="s">
        <v>1396</v>
      </c>
      <c r="E48" s="21" t="s">
        <v>1397</v>
      </c>
    </row>
    <row r="49" spans="1:5" x14ac:dyDescent="0.2">
      <c r="A49" s="21" t="s">
        <v>543</v>
      </c>
      <c r="B49" s="21" t="s">
        <v>1398</v>
      </c>
      <c r="C49" s="21" t="s">
        <v>1399</v>
      </c>
      <c r="D49" s="21" t="s">
        <v>1400</v>
      </c>
      <c r="E49" s="21" t="s">
        <v>1401</v>
      </c>
    </row>
    <row r="50" spans="1:5" x14ac:dyDescent="0.2">
      <c r="A50" s="21" t="s">
        <v>860</v>
      </c>
      <c r="B50" s="21" t="s">
        <v>1402</v>
      </c>
      <c r="C50" s="21" t="s">
        <v>1403</v>
      </c>
      <c r="D50" s="21" t="s">
        <v>1404</v>
      </c>
      <c r="E50" s="21" t="s">
        <v>1405</v>
      </c>
    </row>
    <row r="51" spans="1:5" x14ac:dyDescent="0.2">
      <c r="A51" s="21" t="s">
        <v>861</v>
      </c>
      <c r="B51" s="21" t="s">
        <v>1406</v>
      </c>
      <c r="C51" s="21" t="s">
        <v>1407</v>
      </c>
      <c r="D51" s="21" t="s">
        <v>1408</v>
      </c>
      <c r="E51" s="21" t="s">
        <v>1409</v>
      </c>
    </row>
    <row r="52" spans="1:5" x14ac:dyDescent="0.2">
      <c r="A52" s="21" t="s">
        <v>862</v>
      </c>
      <c r="B52" s="21" t="s">
        <v>1410</v>
      </c>
      <c r="C52" s="21" t="s">
        <v>1411</v>
      </c>
      <c r="D52" s="21" t="s">
        <v>1412</v>
      </c>
      <c r="E52" s="21" t="s">
        <v>1413</v>
      </c>
    </row>
    <row r="53" spans="1:5" x14ac:dyDescent="0.2">
      <c r="A53" s="21" t="s">
        <v>863</v>
      </c>
      <c r="B53" s="21" t="s">
        <v>1414</v>
      </c>
      <c r="C53" s="21" t="s">
        <v>1415</v>
      </c>
      <c r="D53" s="21" t="s">
        <v>1416</v>
      </c>
      <c r="E53" s="21" t="s">
        <v>1417</v>
      </c>
    </row>
    <row r="54" spans="1:5" x14ac:dyDescent="0.2">
      <c r="A54" s="21" t="s">
        <v>864</v>
      </c>
      <c r="B54" s="21" t="s">
        <v>1418</v>
      </c>
      <c r="C54" s="21" t="s">
        <v>1419</v>
      </c>
      <c r="D54" s="21" t="s">
        <v>1420</v>
      </c>
      <c r="E54" s="21" t="s">
        <v>1421</v>
      </c>
    </row>
    <row r="55" spans="1:5" x14ac:dyDescent="0.2">
      <c r="A55" s="21" t="s">
        <v>865</v>
      </c>
      <c r="B55" s="21" t="s">
        <v>1422</v>
      </c>
      <c r="C55" s="21" t="s">
        <v>1423</v>
      </c>
      <c r="D55" s="21" t="s">
        <v>1424</v>
      </c>
      <c r="E55" s="21" t="s">
        <v>1425</v>
      </c>
    </row>
    <row r="56" spans="1:5" x14ac:dyDescent="0.2">
      <c r="A56" s="21" t="s">
        <v>866</v>
      </c>
      <c r="B56" s="21" t="s">
        <v>1426</v>
      </c>
      <c r="C56" s="21" t="s">
        <v>1427</v>
      </c>
      <c r="D56" s="21" t="s">
        <v>1428</v>
      </c>
      <c r="E56" s="21" t="s">
        <v>1429</v>
      </c>
    </row>
    <row r="57" spans="1:5" x14ac:dyDescent="0.2">
      <c r="A57" s="21" t="s">
        <v>867</v>
      </c>
      <c r="B57" s="21" t="s">
        <v>1430</v>
      </c>
      <c r="C57" s="21" t="s">
        <v>1431</v>
      </c>
      <c r="D57" s="21" t="s">
        <v>1432</v>
      </c>
      <c r="E57" s="21" t="s">
        <v>1433</v>
      </c>
    </row>
    <row r="58" spans="1:5" x14ac:dyDescent="0.2">
      <c r="A58" s="21" t="s">
        <v>868</v>
      </c>
      <c r="B58" s="21" t="s">
        <v>1434</v>
      </c>
      <c r="C58" s="21" t="s">
        <v>1435</v>
      </c>
      <c r="D58" s="21" t="s">
        <v>1436</v>
      </c>
      <c r="E58" s="21" t="s">
        <v>1437</v>
      </c>
    </row>
    <row r="59" spans="1:5" x14ac:dyDescent="0.2">
      <c r="A59" s="21" t="s">
        <v>869</v>
      </c>
      <c r="B59" s="21" t="s">
        <v>1438</v>
      </c>
      <c r="C59" s="21" t="s">
        <v>1373</v>
      </c>
      <c r="D59" s="21" t="s">
        <v>1439</v>
      </c>
      <c r="E59" s="21" t="s">
        <v>1371</v>
      </c>
    </row>
    <row r="60" spans="1:5" x14ac:dyDescent="0.2">
      <c r="A60" s="21" t="s">
        <v>870</v>
      </c>
      <c r="B60" s="21" t="s">
        <v>1440</v>
      </c>
      <c r="C60" s="21" t="s">
        <v>1441</v>
      </c>
      <c r="D60" s="21" t="s">
        <v>1442</v>
      </c>
      <c r="E60" s="21" t="s">
        <v>1443</v>
      </c>
    </row>
    <row r="61" spans="1:5" x14ac:dyDescent="0.2">
      <c r="A61" s="21" t="s">
        <v>871</v>
      </c>
      <c r="B61" s="21" t="s">
        <v>1444</v>
      </c>
      <c r="C61" s="21" t="s">
        <v>1445</v>
      </c>
      <c r="D61" s="21" t="s">
        <v>1446</v>
      </c>
      <c r="E61" s="21" t="s">
        <v>1447</v>
      </c>
    </row>
    <row r="62" spans="1:5" x14ac:dyDescent="0.2">
      <c r="A62" s="21" t="s">
        <v>872</v>
      </c>
      <c r="B62" s="21" t="s">
        <v>1448</v>
      </c>
      <c r="C62" s="21" t="s">
        <v>1353</v>
      </c>
      <c r="D62" s="21" t="s">
        <v>1449</v>
      </c>
      <c r="E62" s="21" t="s">
        <v>1351</v>
      </c>
    </row>
    <row r="63" spans="1:5" x14ac:dyDescent="0.2">
      <c r="A63" s="21" t="s">
        <v>873</v>
      </c>
      <c r="B63" s="21" t="s">
        <v>1450</v>
      </c>
      <c r="C63" s="21" t="s">
        <v>1451</v>
      </c>
      <c r="D63" s="21" t="s">
        <v>1452</v>
      </c>
      <c r="E63" s="21" t="s">
        <v>1453</v>
      </c>
    </row>
    <row r="64" spans="1:5" x14ac:dyDescent="0.2">
      <c r="A64" s="21" t="s">
        <v>874</v>
      </c>
      <c r="B64" s="21" t="s">
        <v>1454</v>
      </c>
      <c r="C64" s="21" t="s">
        <v>1455</v>
      </c>
      <c r="D64" s="21" t="s">
        <v>1456</v>
      </c>
      <c r="E64" s="21" t="s">
        <v>1457</v>
      </c>
    </row>
    <row r="65" spans="1:5" x14ac:dyDescent="0.2">
      <c r="A65" s="21" t="s">
        <v>544</v>
      </c>
      <c r="B65" s="21" t="s">
        <v>1458</v>
      </c>
      <c r="C65" s="21" t="s">
        <v>1459</v>
      </c>
      <c r="D65" s="21" t="s">
        <v>1460</v>
      </c>
      <c r="E65" s="21" t="s">
        <v>1461</v>
      </c>
    </row>
    <row r="66" spans="1:5" x14ac:dyDescent="0.2">
      <c r="A66" s="21" t="s">
        <v>875</v>
      </c>
      <c r="B66" s="21" t="s">
        <v>1462</v>
      </c>
      <c r="C66" s="21" t="s">
        <v>1463</v>
      </c>
      <c r="D66" s="21" t="s">
        <v>1464</v>
      </c>
      <c r="E66" s="21" t="s">
        <v>1465</v>
      </c>
    </row>
    <row r="67" spans="1:5" x14ac:dyDescent="0.2">
      <c r="A67" s="21" t="s">
        <v>876</v>
      </c>
      <c r="B67" s="21" t="s">
        <v>1466</v>
      </c>
      <c r="C67" s="21" t="s">
        <v>1467</v>
      </c>
      <c r="D67" s="21" t="s">
        <v>1468</v>
      </c>
      <c r="E67" s="21" t="s">
        <v>1469</v>
      </c>
    </row>
    <row r="68" spans="1:5" x14ac:dyDescent="0.2">
      <c r="A68" s="21" t="s">
        <v>877</v>
      </c>
      <c r="B68" s="21" t="s">
        <v>1470</v>
      </c>
      <c r="C68" s="21" t="s">
        <v>1471</v>
      </c>
      <c r="D68" s="21" t="s">
        <v>1472</v>
      </c>
      <c r="E68" s="21" t="s">
        <v>1473</v>
      </c>
    </row>
    <row r="69" spans="1:5" x14ac:dyDescent="0.2">
      <c r="A69" s="21" t="s">
        <v>878</v>
      </c>
      <c r="B69" s="21" t="s">
        <v>1474</v>
      </c>
      <c r="C69" s="21" t="s">
        <v>1475</v>
      </c>
      <c r="D69" s="21" t="s">
        <v>1476</v>
      </c>
      <c r="E69" s="21" t="s">
        <v>1477</v>
      </c>
    </row>
    <row r="70" spans="1:5" x14ac:dyDescent="0.2">
      <c r="A70" s="21" t="s">
        <v>879</v>
      </c>
      <c r="B70" s="21" t="s">
        <v>1478</v>
      </c>
      <c r="C70" s="21" t="s">
        <v>1479</v>
      </c>
      <c r="D70" s="21" t="s">
        <v>1480</v>
      </c>
      <c r="E70" s="21" t="s">
        <v>1481</v>
      </c>
    </row>
    <row r="71" spans="1:5" x14ac:dyDescent="0.2">
      <c r="A71" s="21" t="s">
        <v>880</v>
      </c>
      <c r="B71" s="21" t="s">
        <v>1482</v>
      </c>
      <c r="C71" s="21" t="s">
        <v>1483</v>
      </c>
      <c r="D71" s="21" t="s">
        <v>1484</v>
      </c>
      <c r="E71" s="21" t="s">
        <v>1485</v>
      </c>
    </row>
    <row r="72" spans="1:5" x14ac:dyDescent="0.2">
      <c r="A72" s="21" t="s">
        <v>881</v>
      </c>
      <c r="B72" s="21" t="s">
        <v>1486</v>
      </c>
      <c r="C72" s="21" t="s">
        <v>1487</v>
      </c>
      <c r="D72" s="21" t="s">
        <v>1488</v>
      </c>
      <c r="E72" s="21" t="s">
        <v>1489</v>
      </c>
    </row>
    <row r="73" spans="1:5" x14ac:dyDescent="0.2">
      <c r="A73" s="21" t="s">
        <v>882</v>
      </c>
      <c r="B73" s="21" t="s">
        <v>1490</v>
      </c>
      <c r="C73" s="21" t="s">
        <v>1491</v>
      </c>
      <c r="D73" s="21" t="s">
        <v>1492</v>
      </c>
      <c r="E73" s="21" t="s">
        <v>1493</v>
      </c>
    </row>
    <row r="74" spans="1:5" x14ac:dyDescent="0.2">
      <c r="A74" s="21" t="s">
        <v>883</v>
      </c>
      <c r="B74" s="21" t="s">
        <v>1494</v>
      </c>
      <c r="C74" s="21" t="s">
        <v>1495</v>
      </c>
      <c r="D74" s="21" t="s">
        <v>1496</v>
      </c>
      <c r="E74" s="21" t="s">
        <v>1497</v>
      </c>
    </row>
    <row r="75" spans="1:5" x14ac:dyDescent="0.2">
      <c r="A75" s="21" t="s">
        <v>884</v>
      </c>
      <c r="B75" s="21" t="s">
        <v>1498</v>
      </c>
      <c r="C75" s="21" t="s">
        <v>1499</v>
      </c>
      <c r="D75" s="21" t="s">
        <v>1500</v>
      </c>
      <c r="E75" s="21" t="s">
        <v>1501</v>
      </c>
    </row>
    <row r="76" spans="1:5" x14ac:dyDescent="0.2">
      <c r="A76" s="21" t="s">
        <v>885</v>
      </c>
      <c r="B76" s="21" t="s">
        <v>1502</v>
      </c>
      <c r="C76" s="21" t="s">
        <v>1503</v>
      </c>
      <c r="D76" s="21" t="s">
        <v>1504</v>
      </c>
      <c r="E76" s="21" t="s">
        <v>1505</v>
      </c>
    </row>
    <row r="77" spans="1:5" x14ac:dyDescent="0.2">
      <c r="A77" s="21" t="s">
        <v>886</v>
      </c>
      <c r="B77" s="21" t="s">
        <v>1506</v>
      </c>
      <c r="C77" s="21" t="s">
        <v>1507</v>
      </c>
      <c r="D77" s="21" t="s">
        <v>1508</v>
      </c>
      <c r="E77" s="21" t="s">
        <v>1509</v>
      </c>
    </row>
    <row r="78" spans="1:5" x14ac:dyDescent="0.2">
      <c r="A78" s="21" t="s">
        <v>887</v>
      </c>
      <c r="B78" s="21" t="s">
        <v>1510</v>
      </c>
      <c r="C78" s="21" t="s">
        <v>1511</v>
      </c>
      <c r="D78" s="21" t="s">
        <v>1512</v>
      </c>
      <c r="E78" s="21" t="s">
        <v>1513</v>
      </c>
    </row>
    <row r="79" spans="1:5" x14ac:dyDescent="0.2">
      <c r="A79" s="21" t="s">
        <v>888</v>
      </c>
      <c r="B79" s="21" t="s">
        <v>1514</v>
      </c>
      <c r="C79" s="21" t="s">
        <v>1515</v>
      </c>
      <c r="D79" s="21" t="s">
        <v>1516</v>
      </c>
      <c r="E79" s="21" t="s">
        <v>1517</v>
      </c>
    </row>
    <row r="80" spans="1:5" x14ac:dyDescent="0.2">
      <c r="A80" s="21" t="s">
        <v>889</v>
      </c>
      <c r="B80" s="21" t="s">
        <v>1518</v>
      </c>
      <c r="C80" s="21" t="s">
        <v>1519</v>
      </c>
      <c r="D80" s="21" t="s">
        <v>1520</v>
      </c>
      <c r="E80" s="21" t="s">
        <v>1521</v>
      </c>
    </row>
    <row r="81" spans="1:5" x14ac:dyDescent="0.2">
      <c r="A81" s="21" t="s">
        <v>545</v>
      </c>
      <c r="B81" s="21" t="s">
        <v>1522</v>
      </c>
      <c r="C81" s="21" t="s">
        <v>1523</v>
      </c>
      <c r="D81" s="21" t="s">
        <v>1524</v>
      </c>
      <c r="E81" s="21" t="s">
        <v>1525</v>
      </c>
    </row>
    <row r="82" spans="1:5" x14ac:dyDescent="0.2">
      <c r="A82" s="21" t="s">
        <v>890</v>
      </c>
      <c r="B82" s="21" t="s">
        <v>1526</v>
      </c>
      <c r="C82" s="21" t="s">
        <v>1527</v>
      </c>
      <c r="D82" s="21" t="s">
        <v>1528</v>
      </c>
      <c r="E82" s="21" t="s">
        <v>1529</v>
      </c>
    </row>
    <row r="83" spans="1:5" x14ac:dyDescent="0.2">
      <c r="A83" s="21" t="s">
        <v>891</v>
      </c>
      <c r="B83" s="21" t="s">
        <v>1530</v>
      </c>
      <c r="C83" s="21" t="s">
        <v>1531</v>
      </c>
      <c r="D83" s="21" t="s">
        <v>1532</v>
      </c>
      <c r="E83" s="21" t="s">
        <v>1533</v>
      </c>
    </row>
    <row r="84" spans="1:5" x14ac:dyDescent="0.2">
      <c r="A84" s="21" t="s">
        <v>892</v>
      </c>
      <c r="B84" s="21" t="s">
        <v>1534</v>
      </c>
      <c r="C84" s="21" t="s">
        <v>1535</v>
      </c>
      <c r="D84" s="21" t="s">
        <v>1536</v>
      </c>
      <c r="E84" s="21" t="s">
        <v>1537</v>
      </c>
    </row>
    <row r="85" spans="1:5" x14ac:dyDescent="0.2">
      <c r="A85" s="21" t="s">
        <v>893</v>
      </c>
      <c r="B85" s="21" t="s">
        <v>1538</v>
      </c>
      <c r="C85" s="21" t="s">
        <v>1539</v>
      </c>
      <c r="D85" s="21" t="s">
        <v>1540</v>
      </c>
      <c r="E85" s="21" t="s">
        <v>1541</v>
      </c>
    </row>
    <row r="86" spans="1:5" x14ac:dyDescent="0.2">
      <c r="A86" s="21" t="s">
        <v>894</v>
      </c>
      <c r="B86" s="21" t="s">
        <v>1542</v>
      </c>
      <c r="C86" s="21" t="s">
        <v>1543</v>
      </c>
      <c r="D86" s="21" t="s">
        <v>1544</v>
      </c>
      <c r="E86" s="21" t="s">
        <v>1545</v>
      </c>
    </row>
    <row r="87" spans="1:5" x14ac:dyDescent="0.2">
      <c r="A87" s="21" t="s">
        <v>895</v>
      </c>
      <c r="B87" s="21" t="s">
        <v>1546</v>
      </c>
      <c r="C87" s="21" t="s">
        <v>1301</v>
      </c>
      <c r="D87" s="21" t="s">
        <v>1547</v>
      </c>
      <c r="E87" s="21" t="s">
        <v>1299</v>
      </c>
    </row>
    <row r="88" spans="1:5" x14ac:dyDescent="0.2">
      <c r="A88" s="21" t="s">
        <v>896</v>
      </c>
      <c r="B88" s="21" t="s">
        <v>1548</v>
      </c>
      <c r="C88" s="21" t="s">
        <v>1549</v>
      </c>
      <c r="D88" s="21" t="s">
        <v>1550</v>
      </c>
      <c r="E88" s="21" t="s">
        <v>1551</v>
      </c>
    </row>
    <row r="89" spans="1:5" x14ac:dyDescent="0.2">
      <c r="A89" s="21" t="s">
        <v>897</v>
      </c>
      <c r="B89" s="21" t="s">
        <v>1552</v>
      </c>
      <c r="C89" s="21" t="s">
        <v>1297</v>
      </c>
      <c r="D89" s="21" t="s">
        <v>1553</v>
      </c>
      <c r="E89" s="21" t="s">
        <v>1295</v>
      </c>
    </row>
    <row r="90" spans="1:5" x14ac:dyDescent="0.2">
      <c r="A90" s="21" t="s">
        <v>898</v>
      </c>
      <c r="B90" s="21" t="s">
        <v>1554</v>
      </c>
      <c r="C90" s="21" t="s">
        <v>1293</v>
      </c>
      <c r="D90" s="21" t="s">
        <v>1555</v>
      </c>
      <c r="E90" s="21" t="s">
        <v>1291</v>
      </c>
    </row>
    <row r="91" spans="1:5" x14ac:dyDescent="0.2">
      <c r="A91" s="21" t="s">
        <v>899</v>
      </c>
      <c r="B91" s="21" t="s">
        <v>1556</v>
      </c>
      <c r="C91" s="21" t="s">
        <v>1289</v>
      </c>
      <c r="D91" s="21" t="s">
        <v>1557</v>
      </c>
      <c r="E91" s="21" t="s">
        <v>1287</v>
      </c>
    </row>
    <row r="92" spans="1:5" x14ac:dyDescent="0.2">
      <c r="A92" s="21" t="s">
        <v>900</v>
      </c>
      <c r="B92" s="21" t="s">
        <v>1558</v>
      </c>
      <c r="C92" s="21" t="s">
        <v>1285</v>
      </c>
      <c r="D92" s="21" t="s">
        <v>1559</v>
      </c>
      <c r="E92" s="21" t="s">
        <v>1283</v>
      </c>
    </row>
    <row r="93" spans="1:5" x14ac:dyDescent="0.2">
      <c r="A93" s="21" t="s">
        <v>901</v>
      </c>
      <c r="B93" s="21" t="s">
        <v>1560</v>
      </c>
      <c r="C93" s="21" t="s">
        <v>1281</v>
      </c>
      <c r="D93" s="21" t="s">
        <v>1561</v>
      </c>
      <c r="E93" s="21" t="s">
        <v>1279</v>
      </c>
    </row>
    <row r="94" spans="1:5" x14ac:dyDescent="0.2">
      <c r="A94" s="21" t="s">
        <v>902</v>
      </c>
      <c r="B94" s="21" t="s">
        <v>1562</v>
      </c>
      <c r="C94" s="21" t="s">
        <v>1563</v>
      </c>
      <c r="D94" s="21" t="s">
        <v>1564</v>
      </c>
      <c r="E94" s="21" t="s">
        <v>1565</v>
      </c>
    </row>
    <row r="95" spans="1:5" x14ac:dyDescent="0.2">
      <c r="A95" s="21" t="s">
        <v>903</v>
      </c>
      <c r="B95" s="21" t="s">
        <v>1566</v>
      </c>
      <c r="C95" s="21" t="s">
        <v>1567</v>
      </c>
      <c r="D95" s="21" t="s">
        <v>1568</v>
      </c>
      <c r="E95" s="21" t="s">
        <v>1569</v>
      </c>
    </row>
    <row r="96" spans="1:5" x14ac:dyDescent="0.2">
      <c r="A96" s="21" t="s">
        <v>904</v>
      </c>
      <c r="B96" s="21" t="s">
        <v>1570</v>
      </c>
      <c r="C96" s="21" t="s">
        <v>1571</v>
      </c>
      <c r="D96" s="21" t="s">
        <v>1572</v>
      </c>
      <c r="E96" s="21" t="s">
        <v>1573</v>
      </c>
    </row>
    <row r="97" spans="1:5" x14ac:dyDescent="0.2">
      <c r="A97" s="21" t="s">
        <v>546</v>
      </c>
      <c r="B97" s="21" t="s">
        <v>1574</v>
      </c>
      <c r="C97" s="21" t="s">
        <v>1575</v>
      </c>
      <c r="D97" s="21" t="s">
        <v>1576</v>
      </c>
      <c r="E97" s="21" t="s">
        <v>1577</v>
      </c>
    </row>
    <row r="98" spans="1:5" x14ac:dyDescent="0.2">
      <c r="A98" s="21" t="s">
        <v>905</v>
      </c>
      <c r="B98" s="21" t="s">
        <v>1578</v>
      </c>
      <c r="C98" s="21" t="s">
        <v>1579</v>
      </c>
      <c r="D98" s="21" t="s">
        <v>1580</v>
      </c>
      <c r="E98" s="21" t="s">
        <v>1581</v>
      </c>
    </row>
    <row r="99" spans="1:5" x14ac:dyDescent="0.2">
      <c r="A99" s="21" t="s">
        <v>906</v>
      </c>
      <c r="B99" s="21" t="s">
        <v>1582</v>
      </c>
      <c r="C99" s="21" t="s">
        <v>1583</v>
      </c>
      <c r="D99" s="21" t="s">
        <v>1584</v>
      </c>
      <c r="E99" s="21" t="s">
        <v>1585</v>
      </c>
    </row>
    <row r="100" spans="1:5" x14ac:dyDescent="0.2">
      <c r="A100" s="21" t="s">
        <v>907</v>
      </c>
      <c r="B100" s="21" t="s">
        <v>1586</v>
      </c>
      <c r="C100" s="21" t="s">
        <v>1587</v>
      </c>
      <c r="D100" s="21" t="s">
        <v>1588</v>
      </c>
      <c r="E100" s="21" t="s">
        <v>1589</v>
      </c>
    </row>
    <row r="101" spans="1:5" x14ac:dyDescent="0.2">
      <c r="A101" s="21" t="s">
        <v>908</v>
      </c>
      <c r="B101" s="21" t="s">
        <v>1590</v>
      </c>
      <c r="C101" s="21" t="s">
        <v>1275</v>
      </c>
      <c r="D101" s="21" t="s">
        <v>1591</v>
      </c>
      <c r="E101" s="21" t="s">
        <v>1273</v>
      </c>
    </row>
    <row r="102" spans="1:5" x14ac:dyDescent="0.2">
      <c r="A102" s="21" t="s">
        <v>1592</v>
      </c>
      <c r="B102" s="21" t="s">
        <v>1593</v>
      </c>
      <c r="C102" s="21" t="s">
        <v>1594</v>
      </c>
      <c r="D102" s="21" t="s">
        <v>1595</v>
      </c>
      <c r="E102" s="21" t="s">
        <v>1596</v>
      </c>
    </row>
    <row r="103" spans="1:5" x14ac:dyDescent="0.2">
      <c r="A103" s="21" t="s">
        <v>1597</v>
      </c>
      <c r="B103" s="21" t="s">
        <v>1598</v>
      </c>
      <c r="C103" s="21" t="s">
        <v>1599</v>
      </c>
      <c r="D103" s="21" t="s">
        <v>1600</v>
      </c>
      <c r="E103" s="21" t="s">
        <v>1601</v>
      </c>
    </row>
    <row r="104" spans="1:5" x14ac:dyDescent="0.2">
      <c r="A104" s="21" t="s">
        <v>1602</v>
      </c>
      <c r="B104" s="21" t="s">
        <v>1603</v>
      </c>
      <c r="C104" s="21" t="s">
        <v>1604</v>
      </c>
      <c r="D104" s="21" t="s">
        <v>1605</v>
      </c>
      <c r="E104" s="21" t="s">
        <v>1606</v>
      </c>
    </row>
    <row r="105" spans="1:5" x14ac:dyDescent="0.2">
      <c r="A105" s="21" t="s">
        <v>1607</v>
      </c>
      <c r="B105" s="21" t="s">
        <v>1608</v>
      </c>
      <c r="C105" s="21" t="s">
        <v>1609</v>
      </c>
      <c r="D105" s="21" t="s">
        <v>1610</v>
      </c>
      <c r="E105" s="21" t="s">
        <v>1611</v>
      </c>
    </row>
    <row r="106" spans="1:5" x14ac:dyDescent="0.2">
      <c r="A106" s="21" t="s">
        <v>1612</v>
      </c>
      <c r="B106" s="21" t="s">
        <v>1613</v>
      </c>
      <c r="C106" s="21" t="s">
        <v>1614</v>
      </c>
      <c r="D106" s="21" t="s">
        <v>1615</v>
      </c>
      <c r="E106" s="21" t="s">
        <v>1616</v>
      </c>
    </row>
    <row r="107" spans="1:5" x14ac:dyDescent="0.2">
      <c r="A107" s="21" t="s">
        <v>1617</v>
      </c>
      <c r="B107" s="21" t="s">
        <v>1618</v>
      </c>
      <c r="C107" s="21" t="s">
        <v>1619</v>
      </c>
      <c r="D107" s="21" t="s">
        <v>1620</v>
      </c>
      <c r="E107" s="21" t="s">
        <v>1621</v>
      </c>
    </row>
    <row r="108" spans="1:5" x14ac:dyDescent="0.2">
      <c r="A108" s="21" t="s">
        <v>1622</v>
      </c>
      <c r="B108" s="21" t="s">
        <v>1623</v>
      </c>
      <c r="C108" s="21" t="s">
        <v>1261</v>
      </c>
      <c r="D108" s="21" t="s">
        <v>1624</v>
      </c>
      <c r="E108" s="21" t="s">
        <v>1259</v>
      </c>
    </row>
    <row r="109" spans="1:5" x14ac:dyDescent="0.2">
      <c r="A109" s="21" t="s">
        <v>1625</v>
      </c>
      <c r="B109" s="21" t="s">
        <v>1626</v>
      </c>
      <c r="C109" s="21" t="s">
        <v>1627</v>
      </c>
      <c r="D109" s="21" t="s">
        <v>1628</v>
      </c>
      <c r="E109" s="21" t="s">
        <v>1629</v>
      </c>
    </row>
    <row r="110" spans="1:5" x14ac:dyDescent="0.2">
      <c r="A110" s="21" t="s">
        <v>1630</v>
      </c>
      <c r="B110" s="21" t="s">
        <v>1631</v>
      </c>
      <c r="C110" s="21" t="s">
        <v>1257</v>
      </c>
      <c r="D110" s="21" t="s">
        <v>1632</v>
      </c>
      <c r="E110" s="21" t="s">
        <v>1255</v>
      </c>
    </row>
    <row r="111" spans="1:5" x14ac:dyDescent="0.2">
      <c r="A111" s="21" t="s">
        <v>909</v>
      </c>
      <c r="B111" s="21" t="s">
        <v>1633</v>
      </c>
      <c r="C111" s="21" t="s">
        <v>1621</v>
      </c>
      <c r="D111" s="21" t="s">
        <v>1634</v>
      </c>
      <c r="E111" s="21" t="s">
        <v>1619</v>
      </c>
    </row>
    <row r="112" spans="1:5" x14ac:dyDescent="0.2">
      <c r="A112" s="21" t="s">
        <v>910</v>
      </c>
      <c r="B112" s="21" t="s">
        <v>1635</v>
      </c>
      <c r="C112" s="21" t="s">
        <v>1616</v>
      </c>
      <c r="D112" s="21" t="s">
        <v>1636</v>
      </c>
      <c r="E112" s="21" t="s">
        <v>1614</v>
      </c>
    </row>
    <row r="113" spans="1:5" x14ac:dyDescent="0.2">
      <c r="A113" s="21" t="s">
        <v>547</v>
      </c>
      <c r="B113" s="21" t="s">
        <v>1637</v>
      </c>
      <c r="C113" s="21" t="s">
        <v>1611</v>
      </c>
      <c r="D113" s="21" t="s">
        <v>1638</v>
      </c>
      <c r="E113" s="21" t="s">
        <v>1609</v>
      </c>
    </row>
    <row r="114" spans="1:5" x14ac:dyDescent="0.2">
      <c r="A114" s="21" t="s">
        <v>911</v>
      </c>
      <c r="B114" s="21" t="s">
        <v>1639</v>
      </c>
      <c r="C114" s="21" t="s">
        <v>1606</v>
      </c>
      <c r="D114" s="21" t="s">
        <v>1640</v>
      </c>
      <c r="E114" s="21" t="s">
        <v>1604</v>
      </c>
    </row>
    <row r="115" spans="1:5" x14ac:dyDescent="0.2">
      <c r="A115" s="21" t="s">
        <v>912</v>
      </c>
      <c r="B115" s="21" t="s">
        <v>1641</v>
      </c>
      <c r="C115" s="21" t="s">
        <v>1601</v>
      </c>
      <c r="D115" s="21" t="s">
        <v>1642</v>
      </c>
      <c r="E115" s="21" t="s">
        <v>1599</v>
      </c>
    </row>
    <row r="116" spans="1:5" x14ac:dyDescent="0.2">
      <c r="A116" s="21" t="s">
        <v>913</v>
      </c>
      <c r="B116" s="21" t="s">
        <v>1643</v>
      </c>
      <c r="C116" s="21" t="s">
        <v>1596</v>
      </c>
      <c r="D116" s="21" t="s">
        <v>1644</v>
      </c>
      <c r="E116" s="21" t="s">
        <v>1594</v>
      </c>
    </row>
    <row r="117" spans="1:5" x14ac:dyDescent="0.2">
      <c r="A117" s="21" t="s">
        <v>914</v>
      </c>
      <c r="B117" s="21" t="s">
        <v>1645</v>
      </c>
      <c r="C117" s="21" t="s">
        <v>1646</v>
      </c>
      <c r="D117" s="21" t="s">
        <v>1647</v>
      </c>
      <c r="E117" s="21" t="s">
        <v>1648</v>
      </c>
    </row>
    <row r="118" spans="1:5" x14ac:dyDescent="0.2">
      <c r="A118" s="21" t="s">
        <v>915</v>
      </c>
      <c r="B118" s="21" t="s">
        <v>1649</v>
      </c>
      <c r="C118" s="21" t="s">
        <v>1650</v>
      </c>
      <c r="D118" s="21" t="s">
        <v>1651</v>
      </c>
      <c r="E118" s="21" t="s">
        <v>1652</v>
      </c>
    </row>
    <row r="119" spans="1:5" x14ac:dyDescent="0.2">
      <c r="A119" s="21" t="s">
        <v>916</v>
      </c>
      <c r="B119" s="21" t="s">
        <v>1653</v>
      </c>
      <c r="C119" s="21" t="s">
        <v>1654</v>
      </c>
      <c r="D119" s="21" t="s">
        <v>1655</v>
      </c>
      <c r="E119" s="21" t="s">
        <v>1656</v>
      </c>
    </row>
    <row r="120" spans="1:5" x14ac:dyDescent="0.2">
      <c r="A120" s="21" t="s">
        <v>917</v>
      </c>
      <c r="B120" s="21" t="s">
        <v>1657</v>
      </c>
      <c r="C120" s="21" t="s">
        <v>1229</v>
      </c>
      <c r="D120" s="21" t="s">
        <v>1658</v>
      </c>
      <c r="E120" s="21" t="s">
        <v>1227</v>
      </c>
    </row>
    <row r="121" spans="1:5" x14ac:dyDescent="0.2">
      <c r="A121" s="21" t="s">
        <v>918</v>
      </c>
      <c r="B121" s="21" t="s">
        <v>1659</v>
      </c>
      <c r="C121" s="21" t="s">
        <v>1660</v>
      </c>
      <c r="D121" s="21" t="s">
        <v>1661</v>
      </c>
      <c r="E121" s="21" t="s">
        <v>1662</v>
      </c>
    </row>
    <row r="122" spans="1:5" x14ac:dyDescent="0.2">
      <c r="A122" s="21" t="s">
        <v>919</v>
      </c>
      <c r="B122" s="21" t="s">
        <v>1663</v>
      </c>
      <c r="C122" s="21" t="s">
        <v>1225</v>
      </c>
      <c r="D122" s="21" t="s">
        <v>1664</v>
      </c>
      <c r="E122" s="21" t="s">
        <v>1223</v>
      </c>
    </row>
    <row r="123" spans="1:5" x14ac:dyDescent="0.2">
      <c r="A123" s="21" t="s">
        <v>920</v>
      </c>
      <c r="B123" s="21" t="s">
        <v>1665</v>
      </c>
      <c r="C123" s="21" t="s">
        <v>1221</v>
      </c>
      <c r="D123" s="21" t="s">
        <v>1666</v>
      </c>
      <c r="E123" s="21" t="s">
        <v>1219</v>
      </c>
    </row>
    <row r="124" spans="1:5" x14ac:dyDescent="0.2">
      <c r="A124" s="21" t="s">
        <v>921</v>
      </c>
      <c r="B124" s="21" t="s">
        <v>1667</v>
      </c>
      <c r="C124" s="21" t="s">
        <v>1525</v>
      </c>
      <c r="D124" s="21" t="s">
        <v>1668</v>
      </c>
      <c r="E124" s="21" t="s">
        <v>1523</v>
      </c>
    </row>
    <row r="125" spans="1:5" x14ac:dyDescent="0.2">
      <c r="A125" s="21" t="s">
        <v>922</v>
      </c>
      <c r="B125" s="21" t="s">
        <v>1669</v>
      </c>
      <c r="C125" s="21" t="s">
        <v>1521</v>
      </c>
      <c r="D125" s="21" t="s">
        <v>1670</v>
      </c>
      <c r="E125" s="21" t="s">
        <v>1519</v>
      </c>
    </row>
    <row r="126" spans="1:5" x14ac:dyDescent="0.2">
      <c r="A126" s="21" t="s">
        <v>923</v>
      </c>
      <c r="B126" s="21" t="s">
        <v>1671</v>
      </c>
      <c r="C126" s="21" t="s">
        <v>1517</v>
      </c>
      <c r="D126" s="21" t="s">
        <v>1672</v>
      </c>
      <c r="E126" s="21" t="s">
        <v>1515</v>
      </c>
    </row>
    <row r="127" spans="1:5" x14ac:dyDescent="0.2">
      <c r="A127" s="21" t="s">
        <v>924</v>
      </c>
      <c r="B127" s="21" t="s">
        <v>1673</v>
      </c>
      <c r="C127" s="21" t="s">
        <v>1674</v>
      </c>
      <c r="D127" s="21" t="s">
        <v>1675</v>
      </c>
      <c r="E127" s="21" t="s">
        <v>1676</v>
      </c>
    </row>
    <row r="128" spans="1:5" x14ac:dyDescent="0.2">
      <c r="A128" s="21" t="s">
        <v>925</v>
      </c>
      <c r="B128" s="21" t="s">
        <v>1677</v>
      </c>
      <c r="C128" s="21" t="s">
        <v>1678</v>
      </c>
      <c r="D128" s="21" t="s">
        <v>1679</v>
      </c>
      <c r="E128" s="21" t="s">
        <v>1680</v>
      </c>
    </row>
    <row r="129" spans="1:5" x14ac:dyDescent="0.2">
      <c r="A129" s="21" t="s">
        <v>548</v>
      </c>
      <c r="B129" s="21" t="s">
        <v>1681</v>
      </c>
      <c r="C129" s="21" t="s">
        <v>1513</v>
      </c>
      <c r="D129" s="21" t="s">
        <v>1682</v>
      </c>
      <c r="E129" s="21" t="s">
        <v>1511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96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P29" sqref="P29"/>
    </sheetView>
  </sheetViews>
  <sheetFormatPr baseColWidth="10" defaultColWidth="8.83203125" defaultRowHeight="15" x14ac:dyDescent="0.2"/>
  <cols>
    <col min="6" max="6" width="25.83203125" style="1" bestFit="1" customWidth="1"/>
    <col min="13" max="13" width="14.83203125" bestFit="1" customWidth="1"/>
    <col min="15" max="15" width="10.6640625" style="1" bestFit="1" customWidth="1"/>
    <col min="17" max="17" width="19.33203125" bestFit="1" customWidth="1"/>
    <col min="20" max="20" width="9.6640625" style="1" bestFit="1" customWidth="1"/>
    <col min="22" max="22" width="9.6640625" bestFit="1" customWidth="1"/>
    <col min="46" max="46" width="9.6640625" style="1" bestFit="1" customWidth="1"/>
  </cols>
  <sheetData>
    <row r="1" spans="1:74" x14ac:dyDescent="0.2">
      <c r="A1" t="s">
        <v>0</v>
      </c>
      <c r="B1" t="s">
        <v>4</v>
      </c>
      <c r="C1" t="s">
        <v>232</v>
      </c>
      <c r="D1" t="s">
        <v>238</v>
      </c>
      <c r="E1" t="s">
        <v>1</v>
      </c>
      <c r="F1" s="1" t="s">
        <v>235</v>
      </c>
      <c r="G1" t="s">
        <v>282</v>
      </c>
      <c r="H1" t="s">
        <v>27</v>
      </c>
      <c r="I1" t="s">
        <v>290</v>
      </c>
      <c r="J1" t="s">
        <v>26</v>
      </c>
      <c r="K1" t="s">
        <v>3</v>
      </c>
      <c r="L1" t="s">
        <v>28</v>
      </c>
      <c r="M1" t="s">
        <v>29</v>
      </c>
      <c r="N1" t="s">
        <v>29</v>
      </c>
      <c r="O1" s="1" t="s">
        <v>234</v>
      </c>
      <c r="P1" t="s">
        <v>291</v>
      </c>
      <c r="Q1" t="s">
        <v>237</v>
      </c>
      <c r="R1" t="s">
        <v>293</v>
      </c>
      <c r="S1" t="s">
        <v>432</v>
      </c>
      <c r="T1" s="8" t="s">
        <v>379</v>
      </c>
      <c r="U1" s="9" t="s">
        <v>380</v>
      </c>
      <c r="V1" s="9" t="s">
        <v>381</v>
      </c>
      <c r="W1" s="9" t="s">
        <v>382</v>
      </c>
      <c r="X1" s="9" t="s">
        <v>383</v>
      </c>
      <c r="Y1" s="9" t="s">
        <v>384</v>
      </c>
      <c r="Z1" s="10" t="s">
        <v>385</v>
      </c>
      <c r="AA1" s="11" t="s">
        <v>386</v>
      </c>
      <c r="AB1" s="10" t="s">
        <v>387</v>
      </c>
      <c r="AC1" s="11" t="s">
        <v>388</v>
      </c>
      <c r="AD1" s="10" t="s">
        <v>389</v>
      </c>
      <c r="AE1" s="11" t="s">
        <v>390</v>
      </c>
      <c r="AF1" s="9" t="s">
        <v>391</v>
      </c>
      <c r="AG1" s="10" t="s">
        <v>392</v>
      </c>
      <c r="AH1" s="9" t="s">
        <v>393</v>
      </c>
      <c r="AI1" s="9" t="s">
        <v>394</v>
      </c>
      <c r="AJ1" s="9" t="s">
        <v>395</v>
      </c>
      <c r="AK1" s="9" t="s">
        <v>396</v>
      </c>
      <c r="AL1" s="9" t="s">
        <v>397</v>
      </c>
      <c r="AM1" s="9" t="s">
        <v>398</v>
      </c>
      <c r="AN1" s="9" t="s">
        <v>399</v>
      </c>
      <c r="AO1" s="21" t="s">
        <v>564</v>
      </c>
      <c r="AP1" s="9" t="s">
        <v>400</v>
      </c>
      <c r="AQ1" s="9" t="s">
        <v>401</v>
      </c>
      <c r="AR1" s="9" t="s">
        <v>402</v>
      </c>
      <c r="AS1" s="9" t="s">
        <v>403</v>
      </c>
      <c r="AT1" s="9" t="s">
        <v>404</v>
      </c>
      <c r="AU1" s="8" t="s">
        <v>405</v>
      </c>
      <c r="AV1" s="9" t="s">
        <v>406</v>
      </c>
      <c r="AW1" s="9" t="s">
        <v>407</v>
      </c>
      <c r="AX1" s="9" t="s">
        <v>408</v>
      </c>
      <c r="AY1" s="9" t="s">
        <v>380</v>
      </c>
      <c r="AZ1" s="9" t="s">
        <v>409</v>
      </c>
      <c r="BA1" s="12" t="s">
        <v>410</v>
      </c>
      <c r="BB1" s="9" t="s">
        <v>411</v>
      </c>
      <c r="BC1" s="9" t="s">
        <v>412</v>
      </c>
      <c r="BD1" s="9" t="s">
        <v>413</v>
      </c>
      <c r="BE1" s="9" t="s">
        <v>414</v>
      </c>
      <c r="BF1" s="9" t="s">
        <v>415</v>
      </c>
      <c r="BG1" s="9" t="s">
        <v>416</v>
      </c>
      <c r="BH1" s="9" t="s">
        <v>417</v>
      </c>
      <c r="BI1" s="9" t="s">
        <v>418</v>
      </c>
      <c r="BJ1" s="9" t="s">
        <v>419</v>
      </c>
      <c r="BK1" s="9" t="s">
        <v>420</v>
      </c>
      <c r="BL1" s="9" t="s">
        <v>421</v>
      </c>
      <c r="BM1" s="9" t="s">
        <v>422</v>
      </c>
      <c r="BN1" s="9" t="s">
        <v>423</v>
      </c>
      <c r="BO1" s="9" t="s">
        <v>424</v>
      </c>
      <c r="BP1" s="9" t="s">
        <v>425</v>
      </c>
      <c r="BQ1" s="9" t="s">
        <v>426</v>
      </c>
      <c r="BR1" s="9" t="s">
        <v>427</v>
      </c>
      <c r="BS1" s="9" t="s">
        <v>428</v>
      </c>
      <c r="BT1" s="9" t="s">
        <v>429</v>
      </c>
      <c r="BU1" s="9" t="s">
        <v>430</v>
      </c>
      <c r="BV1" s="9" t="s">
        <v>431</v>
      </c>
    </row>
    <row r="2" spans="1:74" x14ac:dyDescent="0.2"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</row>
    <row r="3" spans="1:74" x14ac:dyDescent="0.2">
      <c r="A3">
        <v>778</v>
      </c>
      <c r="B3" t="s">
        <v>2</v>
      </c>
      <c r="C3" t="str">
        <f t="shared" ref="C3:C8" si="0">_xlfn.CONCAT(A3:B3)</f>
        <v>778A</v>
      </c>
      <c r="D3" t="str">
        <f t="shared" ref="D3:D8" si="1">B3</f>
        <v>A</v>
      </c>
      <c r="E3">
        <v>1</v>
      </c>
      <c r="F3" s="1">
        <v>42768</v>
      </c>
      <c r="I3">
        <v>1483.8806200367201</v>
      </c>
      <c r="J3" t="s">
        <v>7</v>
      </c>
      <c r="K3">
        <v>9</v>
      </c>
      <c r="L3">
        <f>VLOOKUP($C3,samples!$D$2:$I$1000,4, FALSE)</f>
        <v>1</v>
      </c>
      <c r="M3" t="str">
        <f>VLOOKUP($C3,samples!$D$2:$I$1000,5, FALSE)</f>
        <v>I</v>
      </c>
      <c r="N3" t="str">
        <f>VLOOKUP($C3,samples!$D$2:$I$1000,6, FALSE)</f>
        <v>1,2,3</v>
      </c>
      <c r="O3" s="1">
        <f>VLOOKUP($C3,samples!$D$2:$I$689,3, FALSE)</f>
        <v>42768</v>
      </c>
      <c r="P3" s="2">
        <f t="shared" ref="P3:P8" si="2">O3-F3</f>
        <v>0</v>
      </c>
      <c r="Q3" s="1" t="str">
        <f>VLOOKUP($C3,samples!$D$2:$R$1000,8, FALSE)</f>
        <v>CGPLPA798P</v>
      </c>
      <c r="S3" t="e">
        <f>VLOOKUP($C3,subset1!$D:$BX,S$2,FALSE)</f>
        <v>#N/A</v>
      </c>
      <c r="T3" s="1" t="e">
        <f>VLOOKUP($C3,subset1!$D:$BX,T$2,FALSE)</f>
        <v>#N/A</v>
      </c>
      <c r="U3" t="e">
        <f>VLOOKUP($C3,subset1!$D:$BX,U$2,FALSE)</f>
        <v>#N/A</v>
      </c>
      <c r="V3" t="e">
        <f>VLOOKUP($C3,subset1!$D:$BX,V$2,FALSE)</f>
        <v>#N/A</v>
      </c>
      <c r="W3" t="e">
        <f>VLOOKUP($C3,subset1!$D:$BX,W$2,FALSE)</f>
        <v>#N/A</v>
      </c>
      <c r="X3" t="e">
        <f>VLOOKUP($C3,subset1!$D:$BX,X$2,FALSE)</f>
        <v>#N/A</v>
      </c>
      <c r="Y3" t="e">
        <f>VLOOKUP($C3,subset1!$D:$BX,Y$2,FALSE)</f>
        <v>#N/A</v>
      </c>
      <c r="Z3" t="e">
        <f>VLOOKUP($C3,subset1!$D:$BX,Z$2,FALSE)</f>
        <v>#N/A</v>
      </c>
      <c r="AA3" t="e">
        <f>VLOOKUP($C3,subset1!$D:$BX,AA$2,FALSE)</f>
        <v>#N/A</v>
      </c>
      <c r="AB3" t="e">
        <f>VLOOKUP($C3,subset1!$D:$BX,AB$2,FALSE)</f>
        <v>#N/A</v>
      </c>
      <c r="AC3" t="e">
        <f>VLOOKUP($C3,subset1!$D:$BX,AC$2,FALSE)</f>
        <v>#N/A</v>
      </c>
      <c r="AD3" t="e">
        <f>VLOOKUP($C3,subset1!$D:$BX,AD$2,FALSE)</f>
        <v>#N/A</v>
      </c>
      <c r="AE3" t="e">
        <f>VLOOKUP($C3,subset1!$D:$BX,AE$2,FALSE)</f>
        <v>#N/A</v>
      </c>
      <c r="AF3" t="e">
        <f>VLOOKUP($C3,subset1!$D:$BX,AF$2,FALSE)</f>
        <v>#N/A</v>
      </c>
      <c r="AG3" t="e">
        <f>VLOOKUP($C3,subset1!$D:$BX,AG$2,FALSE)</f>
        <v>#N/A</v>
      </c>
      <c r="AH3" t="e">
        <f>VLOOKUP($C3,subset1!$D:$BX,AH$2,FALSE)</f>
        <v>#N/A</v>
      </c>
      <c r="AI3" t="e">
        <f>VLOOKUP($C3,subset1!$D:$BX,AI$2,FALSE)</f>
        <v>#N/A</v>
      </c>
      <c r="AJ3" t="e">
        <f>VLOOKUP($C3,subset1!$D:$BX,AJ$2,FALSE)</f>
        <v>#N/A</v>
      </c>
      <c r="AK3" t="e">
        <f>VLOOKUP($C3,subset1!$D:$BX,AK$2,FALSE)</f>
        <v>#N/A</v>
      </c>
      <c r="AL3" t="e">
        <f>VLOOKUP($C3,subset1!$D:$BX,AL$2,FALSE)</f>
        <v>#N/A</v>
      </c>
      <c r="AM3" t="e">
        <f>VLOOKUP($C3,subset1!$D:$BX,AM$2,FALSE)</f>
        <v>#N/A</v>
      </c>
      <c r="AN3" t="e">
        <f>VLOOKUP($C3,subset1!$D:$BX,AN$2,FALSE)</f>
        <v>#N/A</v>
      </c>
      <c r="AO3" t="e">
        <f>VLOOKUP($C3,subset1!$D:$BX,AO$2,FALSE)</f>
        <v>#N/A</v>
      </c>
      <c r="AP3" t="e">
        <f>VLOOKUP($C3,subset1!$D:$BX,AP$2,FALSE)</f>
        <v>#N/A</v>
      </c>
      <c r="AQ3" t="e">
        <f>VLOOKUP($C3,subset1!$D:$BX,AQ$2,FALSE)</f>
        <v>#N/A</v>
      </c>
      <c r="AR3" t="e">
        <f>VLOOKUP($C3,subset1!$D:$BX,AR$2,FALSE)</f>
        <v>#N/A</v>
      </c>
      <c r="AS3" t="e">
        <f>VLOOKUP($C3,subset1!$D:$BX,AS$2,FALSE)</f>
        <v>#N/A</v>
      </c>
      <c r="AT3" s="1" t="e">
        <f>VLOOKUP($C3,subset1!$D:$BX,AT$2,FALSE)</f>
        <v>#N/A</v>
      </c>
      <c r="AU3" t="e">
        <f>VLOOKUP($C3,subset1!$D:$BX,AU$2,FALSE)</f>
        <v>#N/A</v>
      </c>
      <c r="AV3" t="e">
        <f>VLOOKUP($C3,subset1!$D:$BX,AV$2,FALSE)</f>
        <v>#N/A</v>
      </c>
      <c r="AW3" t="e">
        <f>VLOOKUP($C3,subset1!$D:$BX,AW$2,FALSE)</f>
        <v>#N/A</v>
      </c>
      <c r="AX3" t="e">
        <f>VLOOKUP($C3,subset1!$D:$BX,AX$2,FALSE)</f>
        <v>#N/A</v>
      </c>
      <c r="AY3" t="e">
        <f>VLOOKUP($C3,subset1!$D:$BX,AY$2,FALSE)</f>
        <v>#N/A</v>
      </c>
      <c r="AZ3" t="e">
        <f>VLOOKUP($C3,subset1!$D:$BX,AZ$2,FALSE)</f>
        <v>#N/A</v>
      </c>
      <c r="BA3" t="e">
        <f>VLOOKUP($C3,subset1!$D:$BX,BA$2,FALSE)</f>
        <v>#N/A</v>
      </c>
      <c r="BB3" t="e">
        <f>VLOOKUP($C3,subset1!$D:$BX,BB$2,FALSE)</f>
        <v>#N/A</v>
      </c>
      <c r="BC3" t="e">
        <f>VLOOKUP($C3,subset1!$D:$BX,BC$2,FALSE)</f>
        <v>#N/A</v>
      </c>
      <c r="BD3" t="e">
        <f>VLOOKUP($C3,subset1!$D:$BX,BD$2,FALSE)</f>
        <v>#N/A</v>
      </c>
      <c r="BE3" t="e">
        <f>VLOOKUP($C3,subset1!$D:$BX,BE$2,FALSE)</f>
        <v>#N/A</v>
      </c>
      <c r="BF3" t="e">
        <f>VLOOKUP($C3,subset1!$D:$BX,BF$2,FALSE)</f>
        <v>#N/A</v>
      </c>
      <c r="BG3" t="e">
        <f>VLOOKUP($C3,subset1!$D:$BX,BG$2,FALSE)</f>
        <v>#N/A</v>
      </c>
      <c r="BH3" t="e">
        <f>VLOOKUP($C3,subset1!$D:$BX,BH$2,FALSE)</f>
        <v>#N/A</v>
      </c>
      <c r="BI3" t="e">
        <f>VLOOKUP($C3,subset1!$D:$BX,BI$2,FALSE)</f>
        <v>#N/A</v>
      </c>
      <c r="BJ3" t="e">
        <f>VLOOKUP($C3,subset1!$D:$BX,BJ$2,FALSE)</f>
        <v>#N/A</v>
      </c>
      <c r="BK3" t="e">
        <f>VLOOKUP($C3,subset1!$D:$BX,BK$2,FALSE)</f>
        <v>#N/A</v>
      </c>
      <c r="BL3" t="e">
        <f>VLOOKUP($C3,subset1!$D:$BX,BL$2,FALSE)</f>
        <v>#N/A</v>
      </c>
      <c r="BM3" t="e">
        <f>VLOOKUP($C3,subset1!$D:$BX,BM$2,FALSE)</f>
        <v>#N/A</v>
      </c>
      <c r="BN3" t="e">
        <f>VLOOKUP($C3,subset1!$D:$BX,BN$2,FALSE)</f>
        <v>#N/A</v>
      </c>
      <c r="BO3" t="e">
        <f>VLOOKUP($C3,subset1!$D:$BX,BO$2,FALSE)</f>
        <v>#N/A</v>
      </c>
      <c r="BP3" t="e">
        <f>VLOOKUP($C3,subset1!$D:$BX,BP$2,FALSE)</f>
        <v>#N/A</v>
      </c>
      <c r="BQ3" t="e">
        <f>VLOOKUP($C3,subset1!$D:$BX,BQ$2,FALSE)</f>
        <v>#N/A</v>
      </c>
      <c r="BR3" t="e">
        <f>VLOOKUP($C3,subset1!$D:$BX,BR$2,FALSE)</f>
        <v>#N/A</v>
      </c>
      <c r="BS3" t="e">
        <f>VLOOKUP($C3,subset1!$D:$BX,BS$2,FALSE)</f>
        <v>#N/A</v>
      </c>
      <c r="BT3" t="e">
        <f>VLOOKUP($C3,subset1!$D:$BX,BT$2,FALSE)</f>
        <v>#N/A</v>
      </c>
      <c r="BU3" t="e">
        <f>VLOOKUP($C3,subset1!$D:$BX,BU$2,FALSE)</f>
        <v>#N/A</v>
      </c>
    </row>
    <row r="4" spans="1:74" x14ac:dyDescent="0.2">
      <c r="A4">
        <v>778</v>
      </c>
      <c r="B4" t="s">
        <v>8</v>
      </c>
      <c r="C4" t="str">
        <f t="shared" si="0"/>
        <v>778B1</v>
      </c>
      <c r="D4" t="str">
        <f t="shared" si="1"/>
        <v>B1</v>
      </c>
      <c r="E4">
        <v>1</v>
      </c>
      <c r="F4" s="1">
        <v>42768</v>
      </c>
      <c r="I4">
        <v>1483.8806200367201</v>
      </c>
      <c r="J4" t="s">
        <v>7</v>
      </c>
      <c r="K4">
        <v>10</v>
      </c>
      <c r="L4">
        <f>VLOOKUP($C4,samples!$D$2:$I$1000,4, FALSE)</f>
        <v>6</v>
      </c>
      <c r="M4" t="str">
        <f>VLOOKUP($C4,samples!$D$2:$I$1000,5, FALSE)</f>
        <v>I</v>
      </c>
      <c r="N4" t="str">
        <f>VLOOKUP($C4,samples!$D$2:$I$1000,6, FALSE)</f>
        <v>1,2,3</v>
      </c>
      <c r="O4" s="1">
        <f>VLOOKUP($C4,samples!$D$2:$I$689,3, FALSE)</f>
        <v>42795</v>
      </c>
      <c r="P4" s="2">
        <f t="shared" si="2"/>
        <v>27</v>
      </c>
      <c r="Q4" s="1" t="str">
        <f>VLOOKUP($C4,samples!$D$2:$R$1000,8, FALSE)</f>
        <v>CGPLPA798P1</v>
      </c>
      <c r="S4" t="e">
        <f>VLOOKUP($C4,subset1!$D:$BX,S$2,FALSE)</f>
        <v>#N/A</v>
      </c>
      <c r="T4" s="1" t="e">
        <f>VLOOKUP($C4,subset1!$D:$BX,T$2,FALSE)</f>
        <v>#N/A</v>
      </c>
      <c r="U4" t="e">
        <f>VLOOKUP($C4,subset1!$D:$BX,U$2,FALSE)</f>
        <v>#N/A</v>
      </c>
      <c r="V4" t="e">
        <f>VLOOKUP($C4,subset1!$D:$BX,V$2,FALSE)</f>
        <v>#N/A</v>
      </c>
      <c r="W4" t="e">
        <f>VLOOKUP($C4,subset1!$D:$BX,W$2,FALSE)</f>
        <v>#N/A</v>
      </c>
      <c r="X4" t="e">
        <f>VLOOKUP($C4,subset1!$D:$BX,X$2,FALSE)</f>
        <v>#N/A</v>
      </c>
      <c r="Y4" t="e">
        <f>VLOOKUP($C4,subset1!$D:$BX,Y$2,FALSE)</f>
        <v>#N/A</v>
      </c>
      <c r="Z4" t="e">
        <f>VLOOKUP($C4,subset1!$D:$BX,Z$2,FALSE)</f>
        <v>#N/A</v>
      </c>
      <c r="AA4" t="e">
        <f>VLOOKUP($C4,subset1!$D:$BX,AA$2,FALSE)</f>
        <v>#N/A</v>
      </c>
      <c r="AB4" t="e">
        <f>VLOOKUP($C4,subset1!$D:$BX,AB$2,FALSE)</f>
        <v>#N/A</v>
      </c>
      <c r="AC4" t="e">
        <f>VLOOKUP($C4,subset1!$D:$BX,AC$2,FALSE)</f>
        <v>#N/A</v>
      </c>
      <c r="AD4" t="e">
        <f>VLOOKUP($C4,subset1!$D:$BX,AD$2,FALSE)</f>
        <v>#N/A</v>
      </c>
      <c r="AE4" t="e">
        <f>VLOOKUP($C4,subset1!$D:$BX,AE$2,FALSE)</f>
        <v>#N/A</v>
      </c>
      <c r="AF4" t="e">
        <f>VLOOKUP($C4,subset1!$D:$BX,AF$2,FALSE)</f>
        <v>#N/A</v>
      </c>
      <c r="AG4" t="e">
        <f>VLOOKUP($C4,subset1!$D:$BX,AG$2,FALSE)</f>
        <v>#N/A</v>
      </c>
      <c r="AH4" t="e">
        <f>VLOOKUP($C4,subset1!$D:$BX,AH$2,FALSE)</f>
        <v>#N/A</v>
      </c>
      <c r="AI4" t="e">
        <f>VLOOKUP($C4,subset1!$D:$BX,AI$2,FALSE)</f>
        <v>#N/A</v>
      </c>
      <c r="AJ4" t="e">
        <f>VLOOKUP($C4,subset1!$D:$BX,AJ$2,FALSE)</f>
        <v>#N/A</v>
      </c>
      <c r="AK4" t="e">
        <f>VLOOKUP($C4,subset1!$D:$BX,AK$2,FALSE)</f>
        <v>#N/A</v>
      </c>
      <c r="AL4" t="e">
        <f>VLOOKUP($C4,subset1!$D:$BX,AL$2,FALSE)</f>
        <v>#N/A</v>
      </c>
      <c r="AM4" t="e">
        <f>VLOOKUP($C4,subset1!$D:$BX,AM$2,FALSE)</f>
        <v>#N/A</v>
      </c>
      <c r="AN4" t="e">
        <f>VLOOKUP($C4,subset1!$D:$BX,AN$2,FALSE)</f>
        <v>#N/A</v>
      </c>
      <c r="AO4" t="e">
        <f>VLOOKUP($C4,subset1!$D:$BX,AO$2,FALSE)</f>
        <v>#N/A</v>
      </c>
      <c r="AP4" t="e">
        <f>VLOOKUP($C4,subset1!$D:$BX,AP$2,FALSE)</f>
        <v>#N/A</v>
      </c>
      <c r="AQ4" t="e">
        <f>VLOOKUP($C4,subset1!$D:$BX,AQ$2,FALSE)</f>
        <v>#N/A</v>
      </c>
      <c r="AR4" t="e">
        <f>VLOOKUP($C4,subset1!$D:$BX,AR$2,FALSE)</f>
        <v>#N/A</v>
      </c>
      <c r="AS4" t="e">
        <f>VLOOKUP($C4,subset1!$D:$BX,AS$2,FALSE)</f>
        <v>#N/A</v>
      </c>
      <c r="AT4" s="1" t="e">
        <f>VLOOKUP($C4,subset1!$D:$BX,AT$2,FALSE)</f>
        <v>#N/A</v>
      </c>
      <c r="AU4" t="e">
        <f>VLOOKUP($C4,subset1!$D:$BX,AU$2,FALSE)</f>
        <v>#N/A</v>
      </c>
      <c r="AV4" t="e">
        <f>VLOOKUP($C4,subset1!$D:$BX,AV$2,FALSE)</f>
        <v>#N/A</v>
      </c>
      <c r="AW4" t="e">
        <f>VLOOKUP($C4,subset1!$D:$BX,AW$2,FALSE)</f>
        <v>#N/A</v>
      </c>
      <c r="AX4" t="e">
        <f>VLOOKUP($C4,subset1!$D:$BX,AX$2,FALSE)</f>
        <v>#N/A</v>
      </c>
      <c r="AY4" t="e">
        <f>VLOOKUP($C4,subset1!$D:$BX,AY$2,FALSE)</f>
        <v>#N/A</v>
      </c>
      <c r="AZ4" t="e">
        <f>VLOOKUP($C4,subset1!$D:$BX,AZ$2,FALSE)</f>
        <v>#N/A</v>
      </c>
      <c r="BA4" t="e">
        <f>VLOOKUP($C4,subset1!$D:$BX,BA$2,FALSE)</f>
        <v>#N/A</v>
      </c>
      <c r="BB4" t="e">
        <f>VLOOKUP($C4,subset1!$D:$BX,BB$2,FALSE)</f>
        <v>#N/A</v>
      </c>
      <c r="BC4" t="e">
        <f>VLOOKUP($C4,subset1!$D:$BX,BC$2,FALSE)</f>
        <v>#N/A</v>
      </c>
      <c r="BD4" t="e">
        <f>VLOOKUP($C4,subset1!$D:$BX,BD$2,FALSE)</f>
        <v>#N/A</v>
      </c>
      <c r="BE4" t="e">
        <f>VLOOKUP($C4,subset1!$D:$BX,BE$2,FALSE)</f>
        <v>#N/A</v>
      </c>
      <c r="BF4" t="e">
        <f>VLOOKUP($C4,subset1!$D:$BX,BF$2,FALSE)</f>
        <v>#N/A</v>
      </c>
      <c r="BG4" t="e">
        <f>VLOOKUP($C4,subset1!$D:$BX,BG$2,FALSE)</f>
        <v>#N/A</v>
      </c>
      <c r="BH4" t="e">
        <f>VLOOKUP($C4,subset1!$D:$BX,BH$2,FALSE)</f>
        <v>#N/A</v>
      </c>
      <c r="BI4" t="e">
        <f>VLOOKUP($C4,subset1!$D:$BX,BI$2,FALSE)</f>
        <v>#N/A</v>
      </c>
      <c r="BJ4" t="e">
        <f>VLOOKUP($C4,subset1!$D:$BX,BJ$2,FALSE)</f>
        <v>#N/A</v>
      </c>
      <c r="BK4" t="e">
        <f>VLOOKUP($C4,subset1!$D:$BX,BK$2,FALSE)</f>
        <v>#N/A</v>
      </c>
      <c r="BL4" t="e">
        <f>VLOOKUP($C4,subset1!$D:$BX,BL$2,FALSE)</f>
        <v>#N/A</v>
      </c>
      <c r="BM4" t="e">
        <f>VLOOKUP($C4,subset1!$D:$BX,BM$2,FALSE)</f>
        <v>#N/A</v>
      </c>
      <c r="BN4" t="e">
        <f>VLOOKUP($C4,subset1!$D:$BX,BN$2,FALSE)</f>
        <v>#N/A</v>
      </c>
      <c r="BO4" t="e">
        <f>VLOOKUP($C4,subset1!$D:$BX,BO$2,FALSE)</f>
        <v>#N/A</v>
      </c>
      <c r="BP4" t="e">
        <f>VLOOKUP($C4,subset1!$D:$BX,BP$2,FALSE)</f>
        <v>#N/A</v>
      </c>
      <c r="BQ4" t="e">
        <f>VLOOKUP($C4,subset1!$D:$BX,BQ$2,FALSE)</f>
        <v>#N/A</v>
      </c>
      <c r="BR4" t="e">
        <f>VLOOKUP($C4,subset1!$D:$BX,BR$2,FALSE)</f>
        <v>#N/A</v>
      </c>
      <c r="BS4" t="e">
        <f>VLOOKUP($C4,subset1!$D:$BX,BS$2,FALSE)</f>
        <v>#N/A</v>
      </c>
      <c r="BT4" t="e">
        <f>VLOOKUP($C4,subset1!$D:$BX,BT$2,FALSE)</f>
        <v>#N/A</v>
      </c>
      <c r="BU4" t="e">
        <f>VLOOKUP($C4,subset1!$D:$BX,BU$2,FALSE)</f>
        <v>#N/A</v>
      </c>
    </row>
    <row r="5" spans="1:74" x14ac:dyDescent="0.2">
      <c r="A5">
        <v>778</v>
      </c>
      <c r="B5" t="s">
        <v>9</v>
      </c>
      <c r="C5" t="str">
        <f t="shared" si="0"/>
        <v>778E1</v>
      </c>
      <c r="D5" t="str">
        <f t="shared" si="1"/>
        <v>E1</v>
      </c>
      <c r="E5">
        <v>1</v>
      </c>
      <c r="F5" s="1">
        <v>42768</v>
      </c>
      <c r="I5">
        <v>1483.8806200367201</v>
      </c>
      <c r="J5" t="s">
        <v>7</v>
      </c>
      <c r="K5">
        <v>11</v>
      </c>
      <c r="L5">
        <f>VLOOKUP($C5,samples!$D$2:$I$1000,4, FALSE)</f>
        <v>10</v>
      </c>
      <c r="M5" t="str">
        <f>VLOOKUP($C5,samples!$D$2:$I$1000,5, FALSE)</f>
        <v>F</v>
      </c>
      <c r="N5" t="str">
        <f>VLOOKUP($C5,samples!$D$2:$I$1000,6, FALSE)</f>
        <v>1,2,3</v>
      </c>
      <c r="O5" s="1">
        <f>VLOOKUP($C5,samples!$D$2:$I$689,3, FALSE)</f>
        <v>42823</v>
      </c>
      <c r="P5" s="2">
        <f t="shared" si="2"/>
        <v>55</v>
      </c>
      <c r="Q5" s="1" t="str">
        <f>VLOOKUP($C5,samples!$D$2:$R$1000,8, FALSE)</f>
        <v>CGPLPA798P2</v>
      </c>
      <c r="S5" t="e">
        <f>VLOOKUP($C5,subset1!$D:$BX,S$2,FALSE)</f>
        <v>#N/A</v>
      </c>
      <c r="T5" s="1" t="e">
        <f>VLOOKUP($C5,subset1!$D:$BX,T$2,FALSE)</f>
        <v>#N/A</v>
      </c>
      <c r="U5" t="e">
        <f>VLOOKUP($C5,subset1!$D:$BX,U$2,FALSE)</f>
        <v>#N/A</v>
      </c>
      <c r="V5" t="e">
        <f>VLOOKUP($C5,subset1!$D:$BX,V$2,FALSE)</f>
        <v>#N/A</v>
      </c>
      <c r="W5" t="e">
        <f>VLOOKUP($C5,subset1!$D:$BX,W$2,FALSE)</f>
        <v>#N/A</v>
      </c>
      <c r="X5" t="e">
        <f>VLOOKUP($C5,subset1!$D:$BX,X$2,FALSE)</f>
        <v>#N/A</v>
      </c>
      <c r="Y5" t="e">
        <f>VLOOKUP($C5,subset1!$D:$BX,Y$2,FALSE)</f>
        <v>#N/A</v>
      </c>
      <c r="Z5" t="e">
        <f>VLOOKUP($C5,subset1!$D:$BX,Z$2,FALSE)</f>
        <v>#N/A</v>
      </c>
      <c r="AA5" t="e">
        <f>VLOOKUP($C5,subset1!$D:$BX,AA$2,FALSE)</f>
        <v>#N/A</v>
      </c>
      <c r="AB5" t="e">
        <f>VLOOKUP($C5,subset1!$D:$BX,AB$2,FALSE)</f>
        <v>#N/A</v>
      </c>
      <c r="AC5" t="e">
        <f>VLOOKUP($C5,subset1!$D:$BX,AC$2,FALSE)</f>
        <v>#N/A</v>
      </c>
      <c r="AD5" t="e">
        <f>VLOOKUP($C5,subset1!$D:$BX,AD$2,FALSE)</f>
        <v>#N/A</v>
      </c>
      <c r="AE5" t="e">
        <f>VLOOKUP($C5,subset1!$D:$BX,AE$2,FALSE)</f>
        <v>#N/A</v>
      </c>
      <c r="AF5" t="e">
        <f>VLOOKUP($C5,subset1!$D:$BX,AF$2,FALSE)</f>
        <v>#N/A</v>
      </c>
      <c r="AG5" t="e">
        <f>VLOOKUP($C5,subset1!$D:$BX,AG$2,FALSE)</f>
        <v>#N/A</v>
      </c>
      <c r="AH5" t="e">
        <f>VLOOKUP($C5,subset1!$D:$BX,AH$2,FALSE)</f>
        <v>#N/A</v>
      </c>
      <c r="AI5" t="e">
        <f>VLOOKUP($C5,subset1!$D:$BX,AI$2,FALSE)</f>
        <v>#N/A</v>
      </c>
      <c r="AJ5" t="e">
        <f>VLOOKUP($C5,subset1!$D:$BX,AJ$2,FALSE)</f>
        <v>#N/A</v>
      </c>
      <c r="AK5" t="e">
        <f>VLOOKUP($C5,subset1!$D:$BX,AK$2,FALSE)</f>
        <v>#N/A</v>
      </c>
      <c r="AL5" t="e">
        <f>VLOOKUP($C5,subset1!$D:$BX,AL$2,FALSE)</f>
        <v>#N/A</v>
      </c>
      <c r="AM5" t="e">
        <f>VLOOKUP($C5,subset1!$D:$BX,AM$2,FALSE)</f>
        <v>#N/A</v>
      </c>
      <c r="AN5" t="e">
        <f>VLOOKUP($C5,subset1!$D:$BX,AN$2,FALSE)</f>
        <v>#N/A</v>
      </c>
      <c r="AO5" t="e">
        <f>VLOOKUP($C5,subset1!$D:$BX,AO$2,FALSE)</f>
        <v>#N/A</v>
      </c>
      <c r="AP5" t="e">
        <f>VLOOKUP($C5,subset1!$D:$BX,AP$2,FALSE)</f>
        <v>#N/A</v>
      </c>
      <c r="AQ5" t="e">
        <f>VLOOKUP($C5,subset1!$D:$BX,AQ$2,FALSE)</f>
        <v>#N/A</v>
      </c>
      <c r="AR5" t="e">
        <f>VLOOKUP($C5,subset1!$D:$BX,AR$2,FALSE)</f>
        <v>#N/A</v>
      </c>
      <c r="AS5" t="e">
        <f>VLOOKUP($C5,subset1!$D:$BX,AS$2,FALSE)</f>
        <v>#N/A</v>
      </c>
      <c r="AT5" s="1" t="e">
        <f>VLOOKUP($C5,subset1!$D:$BX,AT$2,FALSE)</f>
        <v>#N/A</v>
      </c>
      <c r="AU5" t="e">
        <f>VLOOKUP($C5,subset1!$D:$BX,AU$2,FALSE)</f>
        <v>#N/A</v>
      </c>
      <c r="AV5" t="e">
        <f>VLOOKUP($C5,subset1!$D:$BX,AV$2,FALSE)</f>
        <v>#N/A</v>
      </c>
      <c r="AW5" t="e">
        <f>VLOOKUP($C5,subset1!$D:$BX,AW$2,FALSE)</f>
        <v>#N/A</v>
      </c>
      <c r="AX5" t="e">
        <f>VLOOKUP($C5,subset1!$D:$BX,AX$2,FALSE)</f>
        <v>#N/A</v>
      </c>
      <c r="AY5" t="e">
        <f>VLOOKUP($C5,subset1!$D:$BX,AY$2,FALSE)</f>
        <v>#N/A</v>
      </c>
      <c r="AZ5" t="e">
        <f>VLOOKUP($C5,subset1!$D:$BX,AZ$2,FALSE)</f>
        <v>#N/A</v>
      </c>
      <c r="BA5" t="e">
        <f>VLOOKUP($C5,subset1!$D:$BX,BA$2,FALSE)</f>
        <v>#N/A</v>
      </c>
      <c r="BB5" t="e">
        <f>VLOOKUP($C5,subset1!$D:$BX,BB$2,FALSE)</f>
        <v>#N/A</v>
      </c>
      <c r="BC5" t="e">
        <f>VLOOKUP($C5,subset1!$D:$BX,BC$2,FALSE)</f>
        <v>#N/A</v>
      </c>
      <c r="BD5" t="e">
        <f>VLOOKUP($C5,subset1!$D:$BX,BD$2,FALSE)</f>
        <v>#N/A</v>
      </c>
      <c r="BE5" t="e">
        <f>VLOOKUP($C5,subset1!$D:$BX,BE$2,FALSE)</f>
        <v>#N/A</v>
      </c>
      <c r="BF5" t="e">
        <f>VLOOKUP($C5,subset1!$D:$BX,BF$2,FALSE)</f>
        <v>#N/A</v>
      </c>
      <c r="BG5" t="e">
        <f>VLOOKUP($C5,subset1!$D:$BX,BG$2,FALSE)</f>
        <v>#N/A</v>
      </c>
      <c r="BH5" t="e">
        <f>VLOOKUP($C5,subset1!$D:$BX,BH$2,FALSE)</f>
        <v>#N/A</v>
      </c>
      <c r="BI5" t="e">
        <f>VLOOKUP($C5,subset1!$D:$BX,BI$2,FALSE)</f>
        <v>#N/A</v>
      </c>
      <c r="BJ5" t="e">
        <f>VLOOKUP($C5,subset1!$D:$BX,BJ$2,FALSE)</f>
        <v>#N/A</v>
      </c>
      <c r="BK5" t="e">
        <f>VLOOKUP($C5,subset1!$D:$BX,BK$2,FALSE)</f>
        <v>#N/A</v>
      </c>
      <c r="BL5" t="e">
        <f>VLOOKUP($C5,subset1!$D:$BX,BL$2,FALSE)</f>
        <v>#N/A</v>
      </c>
      <c r="BM5" t="e">
        <f>VLOOKUP($C5,subset1!$D:$BX,BM$2,FALSE)</f>
        <v>#N/A</v>
      </c>
      <c r="BN5" t="e">
        <f>VLOOKUP($C5,subset1!$D:$BX,BN$2,FALSE)</f>
        <v>#N/A</v>
      </c>
      <c r="BO5" t="e">
        <f>VLOOKUP($C5,subset1!$D:$BX,BO$2,FALSE)</f>
        <v>#N/A</v>
      </c>
      <c r="BP5" t="e">
        <f>VLOOKUP($C5,subset1!$D:$BX,BP$2,FALSE)</f>
        <v>#N/A</v>
      </c>
      <c r="BQ5" t="e">
        <f>VLOOKUP($C5,subset1!$D:$BX,BQ$2,FALSE)</f>
        <v>#N/A</v>
      </c>
      <c r="BR5" t="e">
        <f>VLOOKUP($C5,subset1!$D:$BX,BR$2,FALSE)</f>
        <v>#N/A</v>
      </c>
      <c r="BS5" t="e">
        <f>VLOOKUP($C5,subset1!$D:$BX,BS$2,FALSE)</f>
        <v>#N/A</v>
      </c>
      <c r="BT5" t="e">
        <f>VLOOKUP($C5,subset1!$D:$BX,BT$2,FALSE)</f>
        <v>#N/A</v>
      </c>
      <c r="BU5" t="e">
        <f>VLOOKUP($C5,subset1!$D:$BX,BU$2,FALSE)</f>
        <v>#N/A</v>
      </c>
    </row>
    <row r="6" spans="1:74" x14ac:dyDescent="0.2">
      <c r="A6">
        <v>778</v>
      </c>
      <c r="B6" t="s">
        <v>10</v>
      </c>
      <c r="C6" t="str">
        <f t="shared" si="0"/>
        <v>778E2</v>
      </c>
      <c r="D6" t="str">
        <f t="shared" si="1"/>
        <v>E2</v>
      </c>
      <c r="E6">
        <v>1</v>
      </c>
      <c r="F6" s="1">
        <v>42768</v>
      </c>
      <c r="I6">
        <v>1483.8806200367201</v>
      </c>
      <c r="J6" t="s">
        <v>7</v>
      </c>
      <c r="K6">
        <v>12</v>
      </c>
      <c r="L6">
        <f>VLOOKUP($C6,samples!$D$2:$I$1000,4, FALSE)</f>
        <v>15</v>
      </c>
      <c r="M6" t="str">
        <f>VLOOKUP($C6,samples!$D$2:$I$1000,5, FALSE)</f>
        <v>I</v>
      </c>
      <c r="N6" t="str">
        <f>VLOOKUP($C6,samples!$D$2:$I$1000,6, FALSE)</f>
        <v>1,2,3</v>
      </c>
      <c r="O6" s="1">
        <f>VLOOKUP($C6,samples!$D$2:$I$689,3, FALSE)</f>
        <v>42879</v>
      </c>
      <c r="P6" s="2">
        <f t="shared" si="2"/>
        <v>111</v>
      </c>
      <c r="Q6" s="1" t="str">
        <f>VLOOKUP($C6,samples!$D$2:$R$1000,8, FALSE)</f>
        <v>CGPLPA798P3</v>
      </c>
      <c r="S6" t="e">
        <f>VLOOKUP($C6,subset1!$D:$BX,S$2,FALSE)</f>
        <v>#N/A</v>
      </c>
      <c r="T6" s="1" t="e">
        <f>VLOOKUP($C6,subset1!$D:$BX,T$2,FALSE)</f>
        <v>#N/A</v>
      </c>
      <c r="U6" t="e">
        <f>VLOOKUP($C6,subset1!$D:$BX,U$2,FALSE)</f>
        <v>#N/A</v>
      </c>
      <c r="V6" t="e">
        <f>VLOOKUP($C6,subset1!$D:$BX,V$2,FALSE)</f>
        <v>#N/A</v>
      </c>
      <c r="W6" t="e">
        <f>VLOOKUP($C6,subset1!$D:$BX,W$2,FALSE)</f>
        <v>#N/A</v>
      </c>
      <c r="X6" t="e">
        <f>VLOOKUP($C6,subset1!$D:$BX,X$2,FALSE)</f>
        <v>#N/A</v>
      </c>
      <c r="Y6" t="e">
        <f>VLOOKUP($C6,subset1!$D:$BX,Y$2,FALSE)</f>
        <v>#N/A</v>
      </c>
      <c r="Z6" t="e">
        <f>VLOOKUP($C6,subset1!$D:$BX,Z$2,FALSE)</f>
        <v>#N/A</v>
      </c>
      <c r="AA6" t="e">
        <f>VLOOKUP($C6,subset1!$D:$BX,AA$2,FALSE)</f>
        <v>#N/A</v>
      </c>
      <c r="AB6" t="e">
        <f>VLOOKUP($C6,subset1!$D:$BX,AB$2,FALSE)</f>
        <v>#N/A</v>
      </c>
      <c r="AC6" t="e">
        <f>VLOOKUP($C6,subset1!$D:$BX,AC$2,FALSE)</f>
        <v>#N/A</v>
      </c>
      <c r="AD6" t="e">
        <f>VLOOKUP($C6,subset1!$D:$BX,AD$2,FALSE)</f>
        <v>#N/A</v>
      </c>
      <c r="AE6" t="e">
        <f>VLOOKUP($C6,subset1!$D:$BX,AE$2,FALSE)</f>
        <v>#N/A</v>
      </c>
      <c r="AF6" t="e">
        <f>VLOOKUP($C6,subset1!$D:$BX,AF$2,FALSE)</f>
        <v>#N/A</v>
      </c>
      <c r="AG6" t="e">
        <f>VLOOKUP($C6,subset1!$D:$BX,AG$2,FALSE)</f>
        <v>#N/A</v>
      </c>
      <c r="AH6" t="e">
        <f>VLOOKUP($C6,subset1!$D:$BX,AH$2,FALSE)</f>
        <v>#N/A</v>
      </c>
      <c r="AI6" t="e">
        <f>VLOOKUP($C6,subset1!$D:$BX,AI$2,FALSE)</f>
        <v>#N/A</v>
      </c>
      <c r="AJ6" t="e">
        <f>VLOOKUP($C6,subset1!$D:$BX,AJ$2,FALSE)</f>
        <v>#N/A</v>
      </c>
      <c r="AK6" t="e">
        <f>VLOOKUP($C6,subset1!$D:$BX,AK$2,FALSE)</f>
        <v>#N/A</v>
      </c>
      <c r="AL6" t="e">
        <f>VLOOKUP($C6,subset1!$D:$BX,AL$2,FALSE)</f>
        <v>#N/A</v>
      </c>
      <c r="AM6" t="e">
        <f>VLOOKUP($C6,subset1!$D:$BX,AM$2,FALSE)</f>
        <v>#N/A</v>
      </c>
      <c r="AN6" t="e">
        <f>VLOOKUP($C6,subset1!$D:$BX,AN$2,FALSE)</f>
        <v>#N/A</v>
      </c>
      <c r="AO6" t="e">
        <f>VLOOKUP($C6,subset1!$D:$BX,AO$2,FALSE)</f>
        <v>#N/A</v>
      </c>
      <c r="AP6" t="e">
        <f>VLOOKUP($C6,subset1!$D:$BX,AP$2,FALSE)</f>
        <v>#N/A</v>
      </c>
      <c r="AQ6" t="e">
        <f>VLOOKUP($C6,subset1!$D:$BX,AQ$2,FALSE)</f>
        <v>#N/A</v>
      </c>
      <c r="AR6" t="e">
        <f>VLOOKUP($C6,subset1!$D:$BX,AR$2,FALSE)</f>
        <v>#N/A</v>
      </c>
      <c r="AS6" t="e">
        <f>VLOOKUP($C6,subset1!$D:$BX,AS$2,FALSE)</f>
        <v>#N/A</v>
      </c>
      <c r="AT6" s="1" t="e">
        <f>VLOOKUP($C6,subset1!$D:$BX,AT$2,FALSE)</f>
        <v>#N/A</v>
      </c>
      <c r="AU6" t="e">
        <f>VLOOKUP($C6,subset1!$D:$BX,AU$2,FALSE)</f>
        <v>#N/A</v>
      </c>
      <c r="AV6" t="e">
        <f>VLOOKUP($C6,subset1!$D:$BX,AV$2,FALSE)</f>
        <v>#N/A</v>
      </c>
      <c r="AW6" t="e">
        <f>VLOOKUP($C6,subset1!$D:$BX,AW$2,FALSE)</f>
        <v>#N/A</v>
      </c>
      <c r="AX6" t="e">
        <f>VLOOKUP($C6,subset1!$D:$BX,AX$2,FALSE)</f>
        <v>#N/A</v>
      </c>
      <c r="AY6" t="e">
        <f>VLOOKUP($C6,subset1!$D:$BX,AY$2,FALSE)</f>
        <v>#N/A</v>
      </c>
      <c r="AZ6" t="e">
        <f>VLOOKUP($C6,subset1!$D:$BX,AZ$2,FALSE)</f>
        <v>#N/A</v>
      </c>
      <c r="BA6" t="e">
        <f>VLOOKUP($C6,subset1!$D:$BX,BA$2,FALSE)</f>
        <v>#N/A</v>
      </c>
      <c r="BB6" t="e">
        <f>VLOOKUP($C6,subset1!$D:$BX,BB$2,FALSE)</f>
        <v>#N/A</v>
      </c>
      <c r="BC6" t="e">
        <f>VLOOKUP($C6,subset1!$D:$BX,BC$2,FALSE)</f>
        <v>#N/A</v>
      </c>
      <c r="BD6" t="e">
        <f>VLOOKUP($C6,subset1!$D:$BX,BD$2,FALSE)</f>
        <v>#N/A</v>
      </c>
      <c r="BE6" t="e">
        <f>VLOOKUP($C6,subset1!$D:$BX,BE$2,FALSE)</f>
        <v>#N/A</v>
      </c>
      <c r="BF6" t="e">
        <f>VLOOKUP($C6,subset1!$D:$BX,BF$2,FALSE)</f>
        <v>#N/A</v>
      </c>
      <c r="BG6" t="e">
        <f>VLOOKUP($C6,subset1!$D:$BX,BG$2,FALSE)</f>
        <v>#N/A</v>
      </c>
      <c r="BH6" t="e">
        <f>VLOOKUP($C6,subset1!$D:$BX,BH$2,FALSE)</f>
        <v>#N/A</v>
      </c>
      <c r="BI6" t="e">
        <f>VLOOKUP($C6,subset1!$D:$BX,BI$2,FALSE)</f>
        <v>#N/A</v>
      </c>
      <c r="BJ6" t="e">
        <f>VLOOKUP($C6,subset1!$D:$BX,BJ$2,FALSE)</f>
        <v>#N/A</v>
      </c>
      <c r="BK6" t="e">
        <f>VLOOKUP($C6,subset1!$D:$BX,BK$2,FALSE)</f>
        <v>#N/A</v>
      </c>
      <c r="BL6" t="e">
        <f>VLOOKUP($C6,subset1!$D:$BX,BL$2,FALSE)</f>
        <v>#N/A</v>
      </c>
      <c r="BM6" t="e">
        <f>VLOOKUP($C6,subset1!$D:$BX,BM$2,FALSE)</f>
        <v>#N/A</v>
      </c>
      <c r="BN6" t="e">
        <f>VLOOKUP($C6,subset1!$D:$BX,BN$2,FALSE)</f>
        <v>#N/A</v>
      </c>
      <c r="BO6" t="e">
        <f>VLOOKUP($C6,subset1!$D:$BX,BO$2,FALSE)</f>
        <v>#N/A</v>
      </c>
      <c r="BP6" t="e">
        <f>VLOOKUP($C6,subset1!$D:$BX,BP$2,FALSE)</f>
        <v>#N/A</v>
      </c>
      <c r="BQ6" t="e">
        <f>VLOOKUP($C6,subset1!$D:$BX,BQ$2,FALSE)</f>
        <v>#N/A</v>
      </c>
      <c r="BR6" t="e">
        <f>VLOOKUP($C6,subset1!$D:$BX,BR$2,FALSE)</f>
        <v>#N/A</v>
      </c>
      <c r="BS6" t="e">
        <f>VLOOKUP($C6,subset1!$D:$BX,BS$2,FALSE)</f>
        <v>#N/A</v>
      </c>
      <c r="BT6" t="e">
        <f>VLOOKUP($C6,subset1!$D:$BX,BT$2,FALSE)</f>
        <v>#N/A</v>
      </c>
      <c r="BU6" t="e">
        <f>VLOOKUP($C6,subset1!$D:$BX,BU$2,FALSE)</f>
        <v>#N/A</v>
      </c>
    </row>
    <row r="7" spans="1:74" x14ac:dyDescent="0.2">
      <c r="A7">
        <v>778</v>
      </c>
      <c r="B7" t="s">
        <v>11</v>
      </c>
      <c r="C7" t="str">
        <f t="shared" si="0"/>
        <v>778E3</v>
      </c>
      <c r="D7" t="str">
        <f t="shared" si="1"/>
        <v>E3</v>
      </c>
      <c r="E7">
        <v>1</v>
      </c>
      <c r="F7" s="1">
        <v>42768</v>
      </c>
      <c r="I7">
        <v>1483.8806200367201</v>
      </c>
      <c r="J7" t="s">
        <v>7</v>
      </c>
      <c r="K7">
        <v>13</v>
      </c>
      <c r="L7">
        <f>VLOOKUP($C7,samples!$D$2:$I$1000,4, FALSE)</f>
        <v>17</v>
      </c>
      <c r="M7" t="str">
        <f>VLOOKUP($C7,samples!$D$2:$I$1000,5, FALSE)</f>
        <v>I</v>
      </c>
      <c r="N7" t="str">
        <f>VLOOKUP($C7,samples!$D$2:$I$1000,6, FALSE)</f>
        <v>1,2,3</v>
      </c>
      <c r="O7" s="1">
        <f>VLOOKUP($C7,samples!$D$2:$I$689,3, FALSE)</f>
        <v>42936</v>
      </c>
      <c r="P7" s="2">
        <f t="shared" si="2"/>
        <v>168</v>
      </c>
      <c r="Q7" s="1" t="str">
        <f>VLOOKUP($C7,samples!$D$2:$R$1000,8, FALSE)</f>
        <v>CGPLPA798P4</v>
      </c>
      <c r="S7" t="e">
        <f>VLOOKUP($C7,subset1!$D:$BX,S$2,FALSE)</f>
        <v>#N/A</v>
      </c>
      <c r="T7" s="1" t="e">
        <f>VLOOKUP($C7,subset1!$D:$BX,T$2,FALSE)</f>
        <v>#N/A</v>
      </c>
      <c r="U7" t="e">
        <f>VLOOKUP($C7,subset1!$D:$BX,U$2,FALSE)</f>
        <v>#N/A</v>
      </c>
      <c r="V7" t="e">
        <f>VLOOKUP($C7,subset1!$D:$BX,V$2,FALSE)</f>
        <v>#N/A</v>
      </c>
      <c r="W7" t="e">
        <f>VLOOKUP($C7,subset1!$D:$BX,W$2,FALSE)</f>
        <v>#N/A</v>
      </c>
      <c r="X7" t="e">
        <f>VLOOKUP($C7,subset1!$D:$BX,X$2,FALSE)</f>
        <v>#N/A</v>
      </c>
      <c r="Y7" t="e">
        <f>VLOOKUP($C7,subset1!$D:$BX,Y$2,FALSE)</f>
        <v>#N/A</v>
      </c>
      <c r="Z7" t="e">
        <f>VLOOKUP($C7,subset1!$D:$BX,Z$2,FALSE)</f>
        <v>#N/A</v>
      </c>
      <c r="AA7" t="e">
        <f>VLOOKUP($C7,subset1!$D:$BX,AA$2,FALSE)</f>
        <v>#N/A</v>
      </c>
      <c r="AB7" t="e">
        <f>VLOOKUP($C7,subset1!$D:$BX,AB$2,FALSE)</f>
        <v>#N/A</v>
      </c>
      <c r="AC7" t="e">
        <f>VLOOKUP($C7,subset1!$D:$BX,AC$2,FALSE)</f>
        <v>#N/A</v>
      </c>
      <c r="AD7" t="e">
        <f>VLOOKUP($C7,subset1!$D:$BX,AD$2,FALSE)</f>
        <v>#N/A</v>
      </c>
      <c r="AE7" t="e">
        <f>VLOOKUP($C7,subset1!$D:$BX,AE$2,FALSE)</f>
        <v>#N/A</v>
      </c>
      <c r="AF7" t="e">
        <f>VLOOKUP($C7,subset1!$D:$BX,AF$2,FALSE)</f>
        <v>#N/A</v>
      </c>
      <c r="AG7" t="e">
        <f>VLOOKUP($C7,subset1!$D:$BX,AG$2,FALSE)</f>
        <v>#N/A</v>
      </c>
      <c r="AH7" t="e">
        <f>VLOOKUP($C7,subset1!$D:$BX,AH$2,FALSE)</f>
        <v>#N/A</v>
      </c>
      <c r="AI7" t="e">
        <f>VLOOKUP($C7,subset1!$D:$BX,AI$2,FALSE)</f>
        <v>#N/A</v>
      </c>
      <c r="AJ7" t="e">
        <f>VLOOKUP($C7,subset1!$D:$BX,AJ$2,FALSE)</f>
        <v>#N/A</v>
      </c>
      <c r="AK7" t="e">
        <f>VLOOKUP($C7,subset1!$D:$BX,AK$2,FALSE)</f>
        <v>#N/A</v>
      </c>
      <c r="AL7" t="e">
        <f>VLOOKUP($C7,subset1!$D:$BX,AL$2,FALSE)</f>
        <v>#N/A</v>
      </c>
      <c r="AM7" t="e">
        <f>VLOOKUP($C7,subset1!$D:$BX,AM$2,FALSE)</f>
        <v>#N/A</v>
      </c>
      <c r="AN7" t="e">
        <f>VLOOKUP($C7,subset1!$D:$BX,AN$2,FALSE)</f>
        <v>#N/A</v>
      </c>
      <c r="AO7" t="e">
        <f>VLOOKUP($C7,subset1!$D:$BX,AO$2,FALSE)</f>
        <v>#N/A</v>
      </c>
      <c r="AP7" t="e">
        <f>VLOOKUP($C7,subset1!$D:$BX,AP$2,FALSE)</f>
        <v>#N/A</v>
      </c>
      <c r="AQ7" t="e">
        <f>VLOOKUP($C7,subset1!$D:$BX,AQ$2,FALSE)</f>
        <v>#N/A</v>
      </c>
      <c r="AR7" t="e">
        <f>VLOOKUP($C7,subset1!$D:$BX,AR$2,FALSE)</f>
        <v>#N/A</v>
      </c>
      <c r="AS7" t="e">
        <f>VLOOKUP($C7,subset1!$D:$BX,AS$2,FALSE)</f>
        <v>#N/A</v>
      </c>
      <c r="AT7" s="1" t="e">
        <f>VLOOKUP($C7,subset1!$D:$BX,AT$2,FALSE)</f>
        <v>#N/A</v>
      </c>
      <c r="AU7" t="e">
        <f>VLOOKUP($C7,subset1!$D:$BX,AU$2,FALSE)</f>
        <v>#N/A</v>
      </c>
      <c r="AV7" t="e">
        <f>VLOOKUP($C7,subset1!$D:$BX,AV$2,FALSE)</f>
        <v>#N/A</v>
      </c>
      <c r="AW7" t="e">
        <f>VLOOKUP($C7,subset1!$D:$BX,AW$2,FALSE)</f>
        <v>#N/A</v>
      </c>
      <c r="AX7" t="e">
        <f>VLOOKUP($C7,subset1!$D:$BX,AX$2,FALSE)</f>
        <v>#N/A</v>
      </c>
      <c r="AY7" t="e">
        <f>VLOOKUP($C7,subset1!$D:$BX,AY$2,FALSE)</f>
        <v>#N/A</v>
      </c>
      <c r="AZ7" t="e">
        <f>VLOOKUP($C7,subset1!$D:$BX,AZ$2,FALSE)</f>
        <v>#N/A</v>
      </c>
      <c r="BA7" t="e">
        <f>VLOOKUP($C7,subset1!$D:$BX,BA$2,FALSE)</f>
        <v>#N/A</v>
      </c>
      <c r="BB7" t="e">
        <f>VLOOKUP($C7,subset1!$D:$BX,BB$2,FALSE)</f>
        <v>#N/A</v>
      </c>
      <c r="BC7" t="e">
        <f>VLOOKUP($C7,subset1!$D:$BX,BC$2,FALSE)</f>
        <v>#N/A</v>
      </c>
      <c r="BD7" t="e">
        <f>VLOOKUP($C7,subset1!$D:$BX,BD$2,FALSE)</f>
        <v>#N/A</v>
      </c>
      <c r="BE7" t="e">
        <f>VLOOKUP($C7,subset1!$D:$BX,BE$2,FALSE)</f>
        <v>#N/A</v>
      </c>
      <c r="BF7" t="e">
        <f>VLOOKUP($C7,subset1!$D:$BX,BF$2,FALSE)</f>
        <v>#N/A</v>
      </c>
      <c r="BG7" t="e">
        <f>VLOOKUP($C7,subset1!$D:$BX,BG$2,FALSE)</f>
        <v>#N/A</v>
      </c>
      <c r="BH7" t="e">
        <f>VLOOKUP($C7,subset1!$D:$BX,BH$2,FALSE)</f>
        <v>#N/A</v>
      </c>
      <c r="BI7" t="e">
        <f>VLOOKUP($C7,subset1!$D:$BX,BI$2,FALSE)</f>
        <v>#N/A</v>
      </c>
      <c r="BJ7" t="e">
        <f>VLOOKUP($C7,subset1!$D:$BX,BJ$2,FALSE)</f>
        <v>#N/A</v>
      </c>
      <c r="BK7" t="e">
        <f>VLOOKUP($C7,subset1!$D:$BX,BK$2,FALSE)</f>
        <v>#N/A</v>
      </c>
      <c r="BL7" t="e">
        <f>VLOOKUP($C7,subset1!$D:$BX,BL$2,FALSE)</f>
        <v>#N/A</v>
      </c>
      <c r="BM7" t="e">
        <f>VLOOKUP($C7,subset1!$D:$BX,BM$2,FALSE)</f>
        <v>#N/A</v>
      </c>
      <c r="BN7" t="e">
        <f>VLOOKUP($C7,subset1!$D:$BX,BN$2,FALSE)</f>
        <v>#N/A</v>
      </c>
      <c r="BO7" t="e">
        <f>VLOOKUP($C7,subset1!$D:$BX,BO$2,FALSE)</f>
        <v>#N/A</v>
      </c>
      <c r="BP7" t="e">
        <f>VLOOKUP($C7,subset1!$D:$BX,BP$2,FALSE)</f>
        <v>#N/A</v>
      </c>
      <c r="BQ7" t="e">
        <f>VLOOKUP($C7,subset1!$D:$BX,BQ$2,FALSE)</f>
        <v>#N/A</v>
      </c>
      <c r="BR7" t="e">
        <f>VLOOKUP($C7,subset1!$D:$BX,BR$2,FALSE)</f>
        <v>#N/A</v>
      </c>
      <c r="BS7" t="e">
        <f>VLOOKUP($C7,subset1!$D:$BX,BS$2,FALSE)</f>
        <v>#N/A</v>
      </c>
      <c r="BT7" t="e">
        <f>VLOOKUP($C7,subset1!$D:$BX,BT$2,FALSE)</f>
        <v>#N/A</v>
      </c>
      <c r="BU7" t="e">
        <f>VLOOKUP($C7,subset1!$D:$BX,BU$2,FALSE)</f>
        <v>#N/A</v>
      </c>
    </row>
    <row r="8" spans="1:74" x14ac:dyDescent="0.2">
      <c r="A8">
        <v>778</v>
      </c>
      <c r="B8" t="s">
        <v>12</v>
      </c>
      <c r="C8" t="str">
        <f t="shared" si="0"/>
        <v>778E4</v>
      </c>
      <c r="D8" t="str">
        <f t="shared" si="1"/>
        <v>E4</v>
      </c>
      <c r="E8">
        <v>1</v>
      </c>
      <c r="F8" s="1">
        <v>42768</v>
      </c>
      <c r="I8">
        <v>1483.8806200367201</v>
      </c>
      <c r="J8" t="s">
        <v>7</v>
      </c>
      <c r="K8">
        <v>14</v>
      </c>
      <c r="L8">
        <f>VLOOKUP($C8,samples!$D$2:$I$1000,4, FALSE)</f>
        <v>19</v>
      </c>
      <c r="M8" t="str">
        <f>VLOOKUP($C8,samples!$D$2:$I$1000,5, FALSE)</f>
        <v>I</v>
      </c>
      <c r="N8" t="str">
        <f>VLOOKUP($C8,samples!$D$2:$I$1000,6, FALSE)</f>
        <v>1,2,3</v>
      </c>
      <c r="O8" s="1">
        <f>VLOOKUP($C8,samples!$D$2:$I$689,3, FALSE)</f>
        <v>43000</v>
      </c>
      <c r="P8" s="2">
        <f t="shared" si="2"/>
        <v>232</v>
      </c>
      <c r="Q8" s="1" t="str">
        <f>VLOOKUP($C8,samples!$D$2:$R$1000,8, FALSE)</f>
        <v>CGPLPA798P5</v>
      </c>
      <c r="S8" t="e">
        <f>VLOOKUP($C8,subset1!$D:$BX,S$2,FALSE)</f>
        <v>#N/A</v>
      </c>
      <c r="T8" s="1" t="e">
        <f>VLOOKUP($C8,subset1!$D:$BX,T$2,FALSE)</f>
        <v>#N/A</v>
      </c>
      <c r="U8" t="e">
        <f>VLOOKUP($C8,subset1!$D:$BX,U$2,FALSE)</f>
        <v>#N/A</v>
      </c>
      <c r="V8" t="e">
        <f>VLOOKUP($C8,subset1!$D:$BX,V$2,FALSE)</f>
        <v>#N/A</v>
      </c>
      <c r="W8" t="e">
        <f>VLOOKUP($C8,subset1!$D:$BX,W$2,FALSE)</f>
        <v>#N/A</v>
      </c>
      <c r="X8" t="e">
        <f>VLOOKUP($C8,subset1!$D:$BX,X$2,FALSE)</f>
        <v>#N/A</v>
      </c>
      <c r="Y8" t="e">
        <f>VLOOKUP($C8,subset1!$D:$BX,Y$2,FALSE)</f>
        <v>#N/A</v>
      </c>
      <c r="Z8" t="e">
        <f>VLOOKUP($C8,subset1!$D:$BX,Z$2,FALSE)</f>
        <v>#N/A</v>
      </c>
      <c r="AA8" t="e">
        <f>VLOOKUP($C8,subset1!$D:$BX,AA$2,FALSE)</f>
        <v>#N/A</v>
      </c>
      <c r="AB8" t="e">
        <f>VLOOKUP($C8,subset1!$D:$BX,AB$2,FALSE)</f>
        <v>#N/A</v>
      </c>
      <c r="AC8" t="e">
        <f>VLOOKUP($C8,subset1!$D:$BX,AC$2,FALSE)</f>
        <v>#N/A</v>
      </c>
      <c r="AD8" t="e">
        <f>VLOOKUP($C8,subset1!$D:$BX,AD$2,FALSE)</f>
        <v>#N/A</v>
      </c>
      <c r="AE8" t="e">
        <f>VLOOKUP($C8,subset1!$D:$BX,AE$2,FALSE)</f>
        <v>#N/A</v>
      </c>
      <c r="AF8" t="e">
        <f>VLOOKUP($C8,subset1!$D:$BX,AF$2,FALSE)</f>
        <v>#N/A</v>
      </c>
      <c r="AG8" t="e">
        <f>VLOOKUP($C8,subset1!$D:$BX,AG$2,FALSE)</f>
        <v>#N/A</v>
      </c>
      <c r="AH8" t="e">
        <f>VLOOKUP($C8,subset1!$D:$BX,AH$2,FALSE)</f>
        <v>#N/A</v>
      </c>
      <c r="AI8" t="e">
        <f>VLOOKUP($C8,subset1!$D:$BX,AI$2,FALSE)</f>
        <v>#N/A</v>
      </c>
      <c r="AJ8" t="e">
        <f>VLOOKUP($C8,subset1!$D:$BX,AJ$2,FALSE)</f>
        <v>#N/A</v>
      </c>
      <c r="AK8" t="e">
        <f>VLOOKUP($C8,subset1!$D:$BX,AK$2,FALSE)</f>
        <v>#N/A</v>
      </c>
      <c r="AL8" t="e">
        <f>VLOOKUP($C8,subset1!$D:$BX,AL$2,FALSE)</f>
        <v>#N/A</v>
      </c>
      <c r="AM8" t="e">
        <f>VLOOKUP($C8,subset1!$D:$BX,AM$2,FALSE)</f>
        <v>#N/A</v>
      </c>
      <c r="AN8" t="e">
        <f>VLOOKUP($C8,subset1!$D:$BX,AN$2,FALSE)</f>
        <v>#N/A</v>
      </c>
      <c r="AO8" t="e">
        <f>VLOOKUP($C8,subset1!$D:$BX,AO$2,FALSE)</f>
        <v>#N/A</v>
      </c>
      <c r="AP8" t="e">
        <f>VLOOKUP($C8,subset1!$D:$BX,AP$2,FALSE)</f>
        <v>#N/A</v>
      </c>
      <c r="AQ8" t="e">
        <f>VLOOKUP($C8,subset1!$D:$BX,AQ$2,FALSE)</f>
        <v>#N/A</v>
      </c>
      <c r="AR8" t="e">
        <f>VLOOKUP($C8,subset1!$D:$BX,AR$2,FALSE)</f>
        <v>#N/A</v>
      </c>
      <c r="AS8" t="e">
        <f>VLOOKUP($C8,subset1!$D:$BX,AS$2,FALSE)</f>
        <v>#N/A</v>
      </c>
      <c r="AT8" s="1" t="e">
        <f>VLOOKUP($C8,subset1!$D:$BX,AT$2,FALSE)</f>
        <v>#N/A</v>
      </c>
      <c r="AU8" t="e">
        <f>VLOOKUP($C8,subset1!$D:$BX,AU$2,FALSE)</f>
        <v>#N/A</v>
      </c>
      <c r="AV8" t="e">
        <f>VLOOKUP($C8,subset1!$D:$BX,AV$2,FALSE)</f>
        <v>#N/A</v>
      </c>
      <c r="AW8" t="e">
        <f>VLOOKUP($C8,subset1!$D:$BX,AW$2,FALSE)</f>
        <v>#N/A</v>
      </c>
      <c r="AX8" t="e">
        <f>VLOOKUP($C8,subset1!$D:$BX,AX$2,FALSE)</f>
        <v>#N/A</v>
      </c>
      <c r="AY8" t="e">
        <f>VLOOKUP($C8,subset1!$D:$BX,AY$2,FALSE)</f>
        <v>#N/A</v>
      </c>
      <c r="AZ8" t="e">
        <f>VLOOKUP($C8,subset1!$D:$BX,AZ$2,FALSE)</f>
        <v>#N/A</v>
      </c>
      <c r="BA8" t="e">
        <f>VLOOKUP($C8,subset1!$D:$BX,BA$2,FALSE)</f>
        <v>#N/A</v>
      </c>
      <c r="BB8" t="e">
        <f>VLOOKUP($C8,subset1!$D:$BX,BB$2,FALSE)</f>
        <v>#N/A</v>
      </c>
      <c r="BC8" t="e">
        <f>VLOOKUP($C8,subset1!$D:$BX,BC$2,FALSE)</f>
        <v>#N/A</v>
      </c>
      <c r="BD8" t="e">
        <f>VLOOKUP($C8,subset1!$D:$BX,BD$2,FALSE)</f>
        <v>#N/A</v>
      </c>
      <c r="BE8" t="e">
        <f>VLOOKUP($C8,subset1!$D:$BX,BE$2,FALSE)</f>
        <v>#N/A</v>
      </c>
      <c r="BF8" t="e">
        <f>VLOOKUP($C8,subset1!$D:$BX,BF$2,FALSE)</f>
        <v>#N/A</v>
      </c>
      <c r="BG8" t="e">
        <f>VLOOKUP($C8,subset1!$D:$BX,BG$2,FALSE)</f>
        <v>#N/A</v>
      </c>
      <c r="BH8" t="e">
        <f>VLOOKUP($C8,subset1!$D:$BX,BH$2,FALSE)</f>
        <v>#N/A</v>
      </c>
      <c r="BI8" t="e">
        <f>VLOOKUP($C8,subset1!$D:$BX,BI$2,FALSE)</f>
        <v>#N/A</v>
      </c>
      <c r="BJ8" t="e">
        <f>VLOOKUP($C8,subset1!$D:$BX,BJ$2,FALSE)</f>
        <v>#N/A</v>
      </c>
      <c r="BK8" t="e">
        <f>VLOOKUP($C8,subset1!$D:$BX,BK$2,FALSE)</f>
        <v>#N/A</v>
      </c>
      <c r="BL8" t="e">
        <f>VLOOKUP($C8,subset1!$D:$BX,BL$2,FALSE)</f>
        <v>#N/A</v>
      </c>
      <c r="BM8" t="e">
        <f>VLOOKUP($C8,subset1!$D:$BX,BM$2,FALSE)</f>
        <v>#N/A</v>
      </c>
      <c r="BN8" t="e">
        <f>VLOOKUP($C8,subset1!$D:$BX,BN$2,FALSE)</f>
        <v>#N/A</v>
      </c>
      <c r="BO8" t="e">
        <f>VLOOKUP($C8,subset1!$D:$BX,BO$2,FALSE)</f>
        <v>#N/A</v>
      </c>
      <c r="BP8" t="e">
        <f>VLOOKUP($C8,subset1!$D:$BX,BP$2,FALSE)</f>
        <v>#N/A</v>
      </c>
      <c r="BQ8" t="e">
        <f>VLOOKUP($C8,subset1!$D:$BX,BQ$2,FALSE)</f>
        <v>#N/A</v>
      </c>
      <c r="BR8" t="e">
        <f>VLOOKUP($C8,subset1!$D:$BX,BR$2,FALSE)</f>
        <v>#N/A</v>
      </c>
      <c r="BS8" t="e">
        <f>VLOOKUP($C8,subset1!$D:$BX,BS$2,FALSE)</f>
        <v>#N/A</v>
      </c>
      <c r="BT8" t="e">
        <f>VLOOKUP($C8,subset1!$D:$BX,BT$2,FALSE)</f>
        <v>#N/A</v>
      </c>
      <c r="BU8" t="e">
        <f>VLOOKUP($C8,subset1!$D:$BX,BU$2,FALSE)</f>
        <v>#N/A</v>
      </c>
    </row>
    <row r="9" spans="1:74" x14ac:dyDescent="0.2">
      <c r="A9">
        <v>778</v>
      </c>
      <c r="B9" t="s">
        <v>13</v>
      </c>
      <c r="C9" t="str">
        <f t="shared" ref="C9:C72" si="3">_xlfn.CONCAT(A9:B9)</f>
        <v>778E5</v>
      </c>
      <c r="D9" t="str">
        <f t="shared" ref="D9:D72" si="4">B9</f>
        <v>E5</v>
      </c>
      <c r="E9">
        <v>1</v>
      </c>
      <c r="F9" s="1">
        <v>42768</v>
      </c>
      <c r="I9">
        <v>1483.8806200367201</v>
      </c>
      <c r="J9" t="s">
        <v>7</v>
      </c>
      <c r="K9">
        <v>15</v>
      </c>
      <c r="L9">
        <f>VLOOKUP($C9,samples!$D$2:$I$1000,4, FALSE)</f>
        <v>0</v>
      </c>
      <c r="M9">
        <f>VLOOKUP($C9,samples!$D$2:$I$1000,5, FALSE)</f>
        <v>0</v>
      </c>
      <c r="N9">
        <f>VLOOKUP($C9,samples!$D$2:$I$1000,6, FALSE)</f>
        <v>0</v>
      </c>
      <c r="O9" s="1">
        <f>VLOOKUP($C9,samples!$D$2:$I$689,3, FALSE)</f>
        <v>43026</v>
      </c>
      <c r="P9" s="2">
        <f t="shared" ref="P9:P72" si="5">O9-F9</f>
        <v>258</v>
      </c>
      <c r="Q9" s="1" t="str">
        <f>VLOOKUP($C9,samples!$D$2:$R$1000,8, FALSE)</f>
        <v>CGPLPA798P6</v>
      </c>
      <c r="S9" t="e">
        <f>VLOOKUP($C9,subset1!$D:$BX,S$2,FALSE)</f>
        <v>#N/A</v>
      </c>
      <c r="T9" s="1" t="e">
        <f>VLOOKUP($C9,subset1!$D:$BX,T$2,FALSE)</f>
        <v>#N/A</v>
      </c>
      <c r="U9" t="e">
        <f>VLOOKUP($C9,subset1!$D:$BX,U$2,FALSE)</f>
        <v>#N/A</v>
      </c>
      <c r="V9" t="e">
        <f>VLOOKUP($C9,subset1!$D:$BX,V$2,FALSE)</f>
        <v>#N/A</v>
      </c>
      <c r="W9" t="e">
        <f>VLOOKUP($C9,subset1!$D:$BX,W$2,FALSE)</f>
        <v>#N/A</v>
      </c>
      <c r="X9" t="e">
        <f>VLOOKUP($C9,subset1!$D:$BX,X$2,FALSE)</f>
        <v>#N/A</v>
      </c>
      <c r="Y9" t="e">
        <f>VLOOKUP($C9,subset1!$D:$BX,Y$2,FALSE)</f>
        <v>#N/A</v>
      </c>
      <c r="Z9" t="e">
        <f>VLOOKUP($C9,subset1!$D:$BX,Z$2,FALSE)</f>
        <v>#N/A</v>
      </c>
      <c r="AA9" t="e">
        <f>VLOOKUP($C9,subset1!$D:$BX,AA$2,FALSE)</f>
        <v>#N/A</v>
      </c>
      <c r="AB9" t="e">
        <f>VLOOKUP($C9,subset1!$D:$BX,AB$2,FALSE)</f>
        <v>#N/A</v>
      </c>
      <c r="AC9" t="e">
        <f>VLOOKUP($C9,subset1!$D:$BX,AC$2,FALSE)</f>
        <v>#N/A</v>
      </c>
      <c r="AD9" t="e">
        <f>VLOOKUP($C9,subset1!$D:$BX,AD$2,FALSE)</f>
        <v>#N/A</v>
      </c>
      <c r="AE9" t="e">
        <f>VLOOKUP($C9,subset1!$D:$BX,AE$2,FALSE)</f>
        <v>#N/A</v>
      </c>
      <c r="AF9" t="e">
        <f>VLOOKUP($C9,subset1!$D:$BX,AF$2,FALSE)</f>
        <v>#N/A</v>
      </c>
      <c r="AG9" t="e">
        <f>VLOOKUP($C9,subset1!$D:$BX,AG$2,FALSE)</f>
        <v>#N/A</v>
      </c>
      <c r="AH9" t="e">
        <f>VLOOKUP($C9,subset1!$D:$BX,AH$2,FALSE)</f>
        <v>#N/A</v>
      </c>
      <c r="AI9" t="e">
        <f>VLOOKUP($C9,subset1!$D:$BX,AI$2,FALSE)</f>
        <v>#N/A</v>
      </c>
      <c r="AJ9" t="e">
        <f>VLOOKUP($C9,subset1!$D:$BX,AJ$2,FALSE)</f>
        <v>#N/A</v>
      </c>
      <c r="AK9" t="e">
        <f>VLOOKUP($C9,subset1!$D:$BX,AK$2,FALSE)</f>
        <v>#N/A</v>
      </c>
      <c r="AL9" t="e">
        <f>VLOOKUP($C9,subset1!$D:$BX,AL$2,FALSE)</f>
        <v>#N/A</v>
      </c>
      <c r="AM9" t="e">
        <f>VLOOKUP($C9,subset1!$D:$BX,AM$2,FALSE)</f>
        <v>#N/A</v>
      </c>
      <c r="AN9" t="e">
        <f>VLOOKUP($C9,subset1!$D:$BX,AN$2,FALSE)</f>
        <v>#N/A</v>
      </c>
      <c r="AO9" t="e">
        <f>VLOOKUP($C9,subset1!$D:$BX,AO$2,FALSE)</f>
        <v>#N/A</v>
      </c>
      <c r="AP9" t="e">
        <f>VLOOKUP($C9,subset1!$D:$BX,AP$2,FALSE)</f>
        <v>#N/A</v>
      </c>
      <c r="AQ9" t="e">
        <f>VLOOKUP($C9,subset1!$D:$BX,AQ$2,FALSE)</f>
        <v>#N/A</v>
      </c>
      <c r="AR9" t="e">
        <f>VLOOKUP($C9,subset1!$D:$BX,AR$2,FALSE)</f>
        <v>#N/A</v>
      </c>
      <c r="AS9" t="e">
        <f>VLOOKUP($C9,subset1!$D:$BX,AS$2,FALSE)</f>
        <v>#N/A</v>
      </c>
      <c r="AT9" s="1" t="e">
        <f>VLOOKUP($C9,subset1!$D:$BX,AT$2,FALSE)</f>
        <v>#N/A</v>
      </c>
      <c r="AU9" t="e">
        <f>VLOOKUP($C9,subset1!$D:$BX,AU$2,FALSE)</f>
        <v>#N/A</v>
      </c>
      <c r="AV9" t="e">
        <f>VLOOKUP($C9,subset1!$D:$BX,AV$2,FALSE)</f>
        <v>#N/A</v>
      </c>
      <c r="AW9" t="e">
        <f>VLOOKUP($C9,subset1!$D:$BX,AW$2,FALSE)</f>
        <v>#N/A</v>
      </c>
      <c r="AX9" t="e">
        <f>VLOOKUP($C9,subset1!$D:$BX,AX$2,FALSE)</f>
        <v>#N/A</v>
      </c>
      <c r="AY9" t="e">
        <f>VLOOKUP($C9,subset1!$D:$BX,AY$2,FALSE)</f>
        <v>#N/A</v>
      </c>
      <c r="AZ9" t="e">
        <f>VLOOKUP($C9,subset1!$D:$BX,AZ$2,FALSE)</f>
        <v>#N/A</v>
      </c>
      <c r="BA9" t="e">
        <f>VLOOKUP($C9,subset1!$D:$BX,BA$2,FALSE)</f>
        <v>#N/A</v>
      </c>
      <c r="BB9" t="e">
        <f>VLOOKUP($C9,subset1!$D:$BX,BB$2,FALSE)</f>
        <v>#N/A</v>
      </c>
      <c r="BC9" t="e">
        <f>VLOOKUP($C9,subset1!$D:$BX,BC$2,FALSE)</f>
        <v>#N/A</v>
      </c>
      <c r="BD9" t="e">
        <f>VLOOKUP($C9,subset1!$D:$BX,BD$2,FALSE)</f>
        <v>#N/A</v>
      </c>
      <c r="BE9" t="e">
        <f>VLOOKUP($C9,subset1!$D:$BX,BE$2,FALSE)</f>
        <v>#N/A</v>
      </c>
      <c r="BF9" t="e">
        <f>VLOOKUP($C9,subset1!$D:$BX,BF$2,FALSE)</f>
        <v>#N/A</v>
      </c>
      <c r="BG9" t="e">
        <f>VLOOKUP($C9,subset1!$D:$BX,BG$2,FALSE)</f>
        <v>#N/A</v>
      </c>
      <c r="BH9" t="e">
        <f>VLOOKUP($C9,subset1!$D:$BX,BH$2,FALSE)</f>
        <v>#N/A</v>
      </c>
      <c r="BI9" t="e">
        <f>VLOOKUP($C9,subset1!$D:$BX,BI$2,FALSE)</f>
        <v>#N/A</v>
      </c>
      <c r="BJ9" t="e">
        <f>VLOOKUP($C9,subset1!$D:$BX,BJ$2,FALSE)</f>
        <v>#N/A</v>
      </c>
      <c r="BK9" t="e">
        <f>VLOOKUP($C9,subset1!$D:$BX,BK$2,FALSE)</f>
        <v>#N/A</v>
      </c>
      <c r="BL9" t="e">
        <f>VLOOKUP($C9,subset1!$D:$BX,BL$2,FALSE)</f>
        <v>#N/A</v>
      </c>
      <c r="BM9" t="e">
        <f>VLOOKUP($C9,subset1!$D:$BX,BM$2,FALSE)</f>
        <v>#N/A</v>
      </c>
      <c r="BN9" t="e">
        <f>VLOOKUP($C9,subset1!$D:$BX,BN$2,FALSE)</f>
        <v>#N/A</v>
      </c>
      <c r="BO9" t="e">
        <f>VLOOKUP($C9,subset1!$D:$BX,BO$2,FALSE)</f>
        <v>#N/A</v>
      </c>
      <c r="BP9" t="e">
        <f>VLOOKUP($C9,subset1!$D:$BX,BP$2,FALSE)</f>
        <v>#N/A</v>
      </c>
      <c r="BQ9" t="e">
        <f>VLOOKUP($C9,subset1!$D:$BX,BQ$2,FALSE)</f>
        <v>#N/A</v>
      </c>
      <c r="BR9" t="e">
        <f>VLOOKUP($C9,subset1!$D:$BX,BR$2,FALSE)</f>
        <v>#N/A</v>
      </c>
      <c r="BS9" t="e">
        <f>VLOOKUP($C9,subset1!$D:$BX,BS$2,FALSE)</f>
        <v>#N/A</v>
      </c>
      <c r="BT9" t="e">
        <f>VLOOKUP($C9,subset1!$D:$BX,BT$2,FALSE)</f>
        <v>#N/A</v>
      </c>
      <c r="BU9" t="e">
        <f>VLOOKUP($C9,subset1!$D:$BX,BU$2,FALSE)</f>
        <v>#N/A</v>
      </c>
    </row>
    <row r="10" spans="1:74" x14ac:dyDescent="0.2">
      <c r="A10">
        <v>778</v>
      </c>
      <c r="B10" t="s">
        <v>14</v>
      </c>
      <c r="C10" t="str">
        <f t="shared" si="3"/>
        <v>778E6</v>
      </c>
      <c r="D10" t="str">
        <f t="shared" si="4"/>
        <v>E6</v>
      </c>
      <c r="E10">
        <v>1</v>
      </c>
      <c r="F10" s="1">
        <v>42768</v>
      </c>
      <c r="I10">
        <v>1483.8806200367201</v>
      </c>
      <c r="J10" t="s">
        <v>7</v>
      </c>
      <c r="K10">
        <v>16</v>
      </c>
      <c r="L10">
        <f>VLOOKUP($C10,samples!$D$2:$I$1000,4, FALSE)</f>
        <v>22</v>
      </c>
      <c r="M10" t="str">
        <f>VLOOKUP($C10,samples!$D$2:$I$1000,5, FALSE)</f>
        <v>C</v>
      </c>
      <c r="N10" t="str">
        <f>VLOOKUP($C10,samples!$D$2:$I$1000,6, FALSE)</f>
        <v>1,2,3</v>
      </c>
      <c r="O10" s="1">
        <f>VLOOKUP($C10,samples!$D$2:$I$689,3, FALSE)</f>
        <v>43042</v>
      </c>
      <c r="P10" s="2">
        <f t="shared" si="5"/>
        <v>274</v>
      </c>
      <c r="Q10" s="1" t="str">
        <f>VLOOKUP($C10,samples!$D$2:$R$1000,8, FALSE)</f>
        <v>CGPLPA798P7</v>
      </c>
      <c r="S10" t="e">
        <f>VLOOKUP($C10,subset1!$D:$BX,S$2,FALSE)</f>
        <v>#N/A</v>
      </c>
      <c r="T10" s="1" t="e">
        <f>VLOOKUP($C10,subset1!$D:$BX,T$2,FALSE)</f>
        <v>#N/A</v>
      </c>
      <c r="U10" t="e">
        <f>VLOOKUP($C10,subset1!$D:$BX,U$2,FALSE)</f>
        <v>#N/A</v>
      </c>
      <c r="V10" t="e">
        <f>VLOOKUP($C10,subset1!$D:$BX,V$2,FALSE)</f>
        <v>#N/A</v>
      </c>
      <c r="W10" t="e">
        <f>VLOOKUP($C10,subset1!$D:$BX,W$2,FALSE)</f>
        <v>#N/A</v>
      </c>
      <c r="X10" t="e">
        <f>VLOOKUP($C10,subset1!$D:$BX,X$2,FALSE)</f>
        <v>#N/A</v>
      </c>
      <c r="Y10" t="e">
        <f>VLOOKUP($C10,subset1!$D:$BX,Y$2,FALSE)</f>
        <v>#N/A</v>
      </c>
      <c r="Z10" t="e">
        <f>VLOOKUP($C10,subset1!$D:$BX,Z$2,FALSE)</f>
        <v>#N/A</v>
      </c>
      <c r="AA10" t="e">
        <f>VLOOKUP($C10,subset1!$D:$BX,AA$2,FALSE)</f>
        <v>#N/A</v>
      </c>
      <c r="AB10" t="e">
        <f>VLOOKUP($C10,subset1!$D:$BX,AB$2,FALSE)</f>
        <v>#N/A</v>
      </c>
      <c r="AC10" t="e">
        <f>VLOOKUP($C10,subset1!$D:$BX,AC$2,FALSE)</f>
        <v>#N/A</v>
      </c>
      <c r="AD10" t="e">
        <f>VLOOKUP($C10,subset1!$D:$BX,AD$2,FALSE)</f>
        <v>#N/A</v>
      </c>
      <c r="AE10" t="e">
        <f>VLOOKUP($C10,subset1!$D:$BX,AE$2,FALSE)</f>
        <v>#N/A</v>
      </c>
      <c r="AF10" t="e">
        <f>VLOOKUP($C10,subset1!$D:$BX,AF$2,FALSE)</f>
        <v>#N/A</v>
      </c>
      <c r="AG10" t="e">
        <f>VLOOKUP($C10,subset1!$D:$BX,AG$2,FALSE)</f>
        <v>#N/A</v>
      </c>
      <c r="AH10" t="e">
        <f>VLOOKUP($C10,subset1!$D:$BX,AH$2,FALSE)</f>
        <v>#N/A</v>
      </c>
      <c r="AI10" t="e">
        <f>VLOOKUP($C10,subset1!$D:$BX,AI$2,FALSE)</f>
        <v>#N/A</v>
      </c>
      <c r="AJ10" t="e">
        <f>VLOOKUP($C10,subset1!$D:$BX,AJ$2,FALSE)</f>
        <v>#N/A</v>
      </c>
      <c r="AK10" t="e">
        <f>VLOOKUP($C10,subset1!$D:$BX,AK$2,FALSE)</f>
        <v>#N/A</v>
      </c>
      <c r="AL10" t="e">
        <f>VLOOKUP($C10,subset1!$D:$BX,AL$2,FALSE)</f>
        <v>#N/A</v>
      </c>
      <c r="AM10" t="e">
        <f>VLOOKUP($C10,subset1!$D:$BX,AM$2,FALSE)</f>
        <v>#N/A</v>
      </c>
      <c r="AN10" t="e">
        <f>VLOOKUP($C10,subset1!$D:$BX,AN$2,FALSE)</f>
        <v>#N/A</v>
      </c>
      <c r="AO10" t="e">
        <f>VLOOKUP($C10,subset1!$D:$BX,AO$2,FALSE)</f>
        <v>#N/A</v>
      </c>
      <c r="AP10" t="e">
        <f>VLOOKUP($C10,subset1!$D:$BX,AP$2,FALSE)</f>
        <v>#N/A</v>
      </c>
      <c r="AQ10" t="e">
        <f>VLOOKUP($C10,subset1!$D:$BX,AQ$2,FALSE)</f>
        <v>#N/A</v>
      </c>
      <c r="AR10" t="e">
        <f>VLOOKUP($C10,subset1!$D:$BX,AR$2,FALSE)</f>
        <v>#N/A</v>
      </c>
      <c r="AS10" t="e">
        <f>VLOOKUP($C10,subset1!$D:$BX,AS$2,FALSE)</f>
        <v>#N/A</v>
      </c>
      <c r="AT10" s="1" t="e">
        <f>VLOOKUP($C10,subset1!$D:$BX,AT$2,FALSE)</f>
        <v>#N/A</v>
      </c>
      <c r="AU10" t="e">
        <f>VLOOKUP($C10,subset1!$D:$BX,AU$2,FALSE)</f>
        <v>#N/A</v>
      </c>
      <c r="AV10" t="e">
        <f>VLOOKUP($C10,subset1!$D:$BX,AV$2,FALSE)</f>
        <v>#N/A</v>
      </c>
      <c r="AW10" t="e">
        <f>VLOOKUP($C10,subset1!$D:$BX,AW$2,FALSE)</f>
        <v>#N/A</v>
      </c>
      <c r="AX10" t="e">
        <f>VLOOKUP($C10,subset1!$D:$BX,AX$2,FALSE)</f>
        <v>#N/A</v>
      </c>
      <c r="AY10" t="e">
        <f>VLOOKUP($C10,subset1!$D:$BX,AY$2,FALSE)</f>
        <v>#N/A</v>
      </c>
      <c r="AZ10" t="e">
        <f>VLOOKUP($C10,subset1!$D:$BX,AZ$2,FALSE)</f>
        <v>#N/A</v>
      </c>
      <c r="BA10" t="e">
        <f>VLOOKUP($C10,subset1!$D:$BX,BA$2,FALSE)</f>
        <v>#N/A</v>
      </c>
      <c r="BB10" t="e">
        <f>VLOOKUP($C10,subset1!$D:$BX,BB$2,FALSE)</f>
        <v>#N/A</v>
      </c>
      <c r="BC10" t="e">
        <f>VLOOKUP($C10,subset1!$D:$BX,BC$2,FALSE)</f>
        <v>#N/A</v>
      </c>
      <c r="BD10" t="e">
        <f>VLOOKUP($C10,subset1!$D:$BX,BD$2,FALSE)</f>
        <v>#N/A</v>
      </c>
      <c r="BE10" t="e">
        <f>VLOOKUP($C10,subset1!$D:$BX,BE$2,FALSE)</f>
        <v>#N/A</v>
      </c>
      <c r="BF10" t="e">
        <f>VLOOKUP($C10,subset1!$D:$BX,BF$2,FALSE)</f>
        <v>#N/A</v>
      </c>
      <c r="BG10" t="e">
        <f>VLOOKUP($C10,subset1!$D:$BX,BG$2,FALSE)</f>
        <v>#N/A</v>
      </c>
      <c r="BH10" t="e">
        <f>VLOOKUP($C10,subset1!$D:$BX,BH$2,FALSE)</f>
        <v>#N/A</v>
      </c>
      <c r="BI10" t="e">
        <f>VLOOKUP($C10,subset1!$D:$BX,BI$2,FALSE)</f>
        <v>#N/A</v>
      </c>
      <c r="BJ10" t="e">
        <f>VLOOKUP($C10,subset1!$D:$BX,BJ$2,FALSE)</f>
        <v>#N/A</v>
      </c>
      <c r="BK10" t="e">
        <f>VLOOKUP($C10,subset1!$D:$BX,BK$2,FALSE)</f>
        <v>#N/A</v>
      </c>
      <c r="BL10" t="e">
        <f>VLOOKUP($C10,subset1!$D:$BX,BL$2,FALSE)</f>
        <v>#N/A</v>
      </c>
      <c r="BM10" t="e">
        <f>VLOOKUP($C10,subset1!$D:$BX,BM$2,FALSE)</f>
        <v>#N/A</v>
      </c>
      <c r="BN10" t="e">
        <f>VLOOKUP($C10,subset1!$D:$BX,BN$2,FALSE)</f>
        <v>#N/A</v>
      </c>
      <c r="BO10" t="e">
        <f>VLOOKUP($C10,subset1!$D:$BX,BO$2,FALSE)</f>
        <v>#N/A</v>
      </c>
      <c r="BP10" t="e">
        <f>VLOOKUP($C10,subset1!$D:$BX,BP$2,FALSE)</f>
        <v>#N/A</v>
      </c>
      <c r="BQ10" t="e">
        <f>VLOOKUP($C10,subset1!$D:$BX,BQ$2,FALSE)</f>
        <v>#N/A</v>
      </c>
      <c r="BR10" t="e">
        <f>VLOOKUP($C10,subset1!$D:$BX,BR$2,FALSE)</f>
        <v>#N/A</v>
      </c>
      <c r="BS10" t="e">
        <f>VLOOKUP($C10,subset1!$D:$BX,BS$2,FALSE)</f>
        <v>#N/A</v>
      </c>
      <c r="BT10" t="e">
        <f>VLOOKUP($C10,subset1!$D:$BX,BT$2,FALSE)</f>
        <v>#N/A</v>
      </c>
      <c r="BU10" t="e">
        <f>VLOOKUP($C10,subset1!$D:$BX,BU$2,FALSE)</f>
        <v>#N/A</v>
      </c>
    </row>
    <row r="11" spans="1:74" x14ac:dyDescent="0.2">
      <c r="A11">
        <v>778</v>
      </c>
      <c r="B11" t="s">
        <v>15</v>
      </c>
      <c r="C11" t="str">
        <f t="shared" si="3"/>
        <v>778E7</v>
      </c>
      <c r="D11" t="str">
        <f t="shared" si="4"/>
        <v>E7</v>
      </c>
      <c r="E11">
        <v>1</v>
      </c>
      <c r="F11" s="1">
        <v>42768</v>
      </c>
      <c r="I11">
        <v>1483.8806200367201</v>
      </c>
      <c r="J11" t="s">
        <v>7</v>
      </c>
      <c r="K11">
        <v>17</v>
      </c>
      <c r="L11">
        <f>VLOOKUP($C11,samples!$D$2:$I$1000,4, FALSE)</f>
        <v>24</v>
      </c>
      <c r="M11" t="str">
        <f>VLOOKUP($C11,samples!$D$2:$I$1000,5, FALSE)</f>
        <v>D</v>
      </c>
      <c r="N11" t="str">
        <f>VLOOKUP($C11,samples!$D$2:$I$1000,6, FALSE)</f>
        <v>1,2,3</v>
      </c>
      <c r="O11" s="1">
        <f>VLOOKUP($C11,samples!$D$2:$I$689,3, FALSE)</f>
        <v>43096</v>
      </c>
      <c r="P11" s="2">
        <f t="shared" si="5"/>
        <v>328</v>
      </c>
      <c r="Q11" s="1" t="str">
        <f>VLOOKUP($C11,samples!$D$2:$R$1000,8, FALSE)</f>
        <v>CGPLPA798P8</v>
      </c>
      <c r="S11" t="e">
        <f>VLOOKUP($C11,subset1!$D:$BX,S$2,FALSE)</f>
        <v>#N/A</v>
      </c>
      <c r="T11" s="1" t="e">
        <f>VLOOKUP($C11,subset1!$D:$BX,T$2,FALSE)</f>
        <v>#N/A</v>
      </c>
      <c r="U11" t="e">
        <f>VLOOKUP($C11,subset1!$D:$BX,U$2,FALSE)</f>
        <v>#N/A</v>
      </c>
      <c r="V11" t="e">
        <f>VLOOKUP($C11,subset1!$D:$BX,V$2,FALSE)</f>
        <v>#N/A</v>
      </c>
      <c r="W11" t="e">
        <f>VLOOKUP($C11,subset1!$D:$BX,W$2,FALSE)</f>
        <v>#N/A</v>
      </c>
      <c r="X11" t="e">
        <f>VLOOKUP($C11,subset1!$D:$BX,X$2,FALSE)</f>
        <v>#N/A</v>
      </c>
      <c r="Y11" t="e">
        <f>VLOOKUP($C11,subset1!$D:$BX,Y$2,FALSE)</f>
        <v>#N/A</v>
      </c>
      <c r="Z11" t="e">
        <f>VLOOKUP($C11,subset1!$D:$BX,Z$2,FALSE)</f>
        <v>#N/A</v>
      </c>
      <c r="AA11" t="e">
        <f>VLOOKUP($C11,subset1!$D:$BX,AA$2,FALSE)</f>
        <v>#N/A</v>
      </c>
      <c r="AB11" t="e">
        <f>VLOOKUP($C11,subset1!$D:$BX,AB$2,FALSE)</f>
        <v>#N/A</v>
      </c>
      <c r="AC11" t="e">
        <f>VLOOKUP($C11,subset1!$D:$BX,AC$2,FALSE)</f>
        <v>#N/A</v>
      </c>
      <c r="AD11" t="e">
        <f>VLOOKUP($C11,subset1!$D:$BX,AD$2,FALSE)</f>
        <v>#N/A</v>
      </c>
      <c r="AE11" t="e">
        <f>VLOOKUP($C11,subset1!$D:$BX,AE$2,FALSE)</f>
        <v>#N/A</v>
      </c>
      <c r="AF11" t="e">
        <f>VLOOKUP($C11,subset1!$D:$BX,AF$2,FALSE)</f>
        <v>#N/A</v>
      </c>
      <c r="AG11" t="e">
        <f>VLOOKUP($C11,subset1!$D:$BX,AG$2,FALSE)</f>
        <v>#N/A</v>
      </c>
      <c r="AH11" t="e">
        <f>VLOOKUP($C11,subset1!$D:$BX,AH$2,FALSE)</f>
        <v>#N/A</v>
      </c>
      <c r="AI11" t="e">
        <f>VLOOKUP($C11,subset1!$D:$BX,AI$2,FALSE)</f>
        <v>#N/A</v>
      </c>
      <c r="AJ11" t="e">
        <f>VLOOKUP($C11,subset1!$D:$BX,AJ$2,FALSE)</f>
        <v>#N/A</v>
      </c>
      <c r="AK11" t="e">
        <f>VLOOKUP($C11,subset1!$D:$BX,AK$2,FALSE)</f>
        <v>#N/A</v>
      </c>
      <c r="AL11" t="e">
        <f>VLOOKUP($C11,subset1!$D:$BX,AL$2,FALSE)</f>
        <v>#N/A</v>
      </c>
      <c r="AM11" t="e">
        <f>VLOOKUP($C11,subset1!$D:$BX,AM$2,FALSE)</f>
        <v>#N/A</v>
      </c>
      <c r="AN11" t="e">
        <f>VLOOKUP($C11,subset1!$D:$BX,AN$2,FALSE)</f>
        <v>#N/A</v>
      </c>
      <c r="AO11" t="e">
        <f>VLOOKUP($C11,subset1!$D:$BX,AO$2,FALSE)</f>
        <v>#N/A</v>
      </c>
      <c r="AP11" t="e">
        <f>VLOOKUP($C11,subset1!$D:$BX,AP$2,FALSE)</f>
        <v>#N/A</v>
      </c>
      <c r="AQ11" t="e">
        <f>VLOOKUP($C11,subset1!$D:$BX,AQ$2,FALSE)</f>
        <v>#N/A</v>
      </c>
      <c r="AR11" t="e">
        <f>VLOOKUP($C11,subset1!$D:$BX,AR$2,FALSE)</f>
        <v>#N/A</v>
      </c>
      <c r="AS11" t="e">
        <f>VLOOKUP($C11,subset1!$D:$BX,AS$2,FALSE)</f>
        <v>#N/A</v>
      </c>
      <c r="AT11" s="1" t="e">
        <f>VLOOKUP($C11,subset1!$D:$BX,AT$2,FALSE)</f>
        <v>#N/A</v>
      </c>
      <c r="AU11" t="e">
        <f>VLOOKUP($C11,subset1!$D:$BX,AU$2,FALSE)</f>
        <v>#N/A</v>
      </c>
      <c r="AV11" t="e">
        <f>VLOOKUP($C11,subset1!$D:$BX,AV$2,FALSE)</f>
        <v>#N/A</v>
      </c>
      <c r="AW11" t="e">
        <f>VLOOKUP($C11,subset1!$D:$BX,AW$2,FALSE)</f>
        <v>#N/A</v>
      </c>
      <c r="AX11" t="e">
        <f>VLOOKUP($C11,subset1!$D:$BX,AX$2,FALSE)</f>
        <v>#N/A</v>
      </c>
      <c r="AY11" t="e">
        <f>VLOOKUP($C11,subset1!$D:$BX,AY$2,FALSE)</f>
        <v>#N/A</v>
      </c>
      <c r="AZ11" t="e">
        <f>VLOOKUP($C11,subset1!$D:$BX,AZ$2,FALSE)</f>
        <v>#N/A</v>
      </c>
      <c r="BA11" t="e">
        <f>VLOOKUP($C11,subset1!$D:$BX,BA$2,FALSE)</f>
        <v>#N/A</v>
      </c>
      <c r="BB11" t="e">
        <f>VLOOKUP($C11,subset1!$D:$BX,BB$2,FALSE)</f>
        <v>#N/A</v>
      </c>
      <c r="BC11" t="e">
        <f>VLOOKUP($C11,subset1!$D:$BX,BC$2,FALSE)</f>
        <v>#N/A</v>
      </c>
      <c r="BD11" t="e">
        <f>VLOOKUP($C11,subset1!$D:$BX,BD$2,FALSE)</f>
        <v>#N/A</v>
      </c>
      <c r="BE11" t="e">
        <f>VLOOKUP($C11,subset1!$D:$BX,BE$2,FALSE)</f>
        <v>#N/A</v>
      </c>
      <c r="BF11" t="e">
        <f>VLOOKUP($C11,subset1!$D:$BX,BF$2,FALSE)</f>
        <v>#N/A</v>
      </c>
      <c r="BG11" t="e">
        <f>VLOOKUP($C11,subset1!$D:$BX,BG$2,FALSE)</f>
        <v>#N/A</v>
      </c>
      <c r="BH11" t="e">
        <f>VLOOKUP($C11,subset1!$D:$BX,BH$2,FALSE)</f>
        <v>#N/A</v>
      </c>
      <c r="BI11" t="e">
        <f>VLOOKUP($C11,subset1!$D:$BX,BI$2,FALSE)</f>
        <v>#N/A</v>
      </c>
      <c r="BJ11" t="e">
        <f>VLOOKUP($C11,subset1!$D:$BX,BJ$2,FALSE)</f>
        <v>#N/A</v>
      </c>
      <c r="BK11" t="e">
        <f>VLOOKUP($C11,subset1!$D:$BX,BK$2,FALSE)</f>
        <v>#N/A</v>
      </c>
      <c r="BL11" t="e">
        <f>VLOOKUP($C11,subset1!$D:$BX,BL$2,FALSE)</f>
        <v>#N/A</v>
      </c>
      <c r="BM11" t="e">
        <f>VLOOKUP($C11,subset1!$D:$BX,BM$2,FALSE)</f>
        <v>#N/A</v>
      </c>
      <c r="BN11" t="e">
        <f>VLOOKUP($C11,subset1!$D:$BX,BN$2,FALSE)</f>
        <v>#N/A</v>
      </c>
      <c r="BO11" t="e">
        <f>VLOOKUP($C11,subset1!$D:$BX,BO$2,FALSE)</f>
        <v>#N/A</v>
      </c>
      <c r="BP11" t="e">
        <f>VLOOKUP($C11,subset1!$D:$BX,BP$2,FALSE)</f>
        <v>#N/A</v>
      </c>
      <c r="BQ11" t="e">
        <f>VLOOKUP($C11,subset1!$D:$BX,BQ$2,FALSE)</f>
        <v>#N/A</v>
      </c>
      <c r="BR11" t="e">
        <f>VLOOKUP($C11,subset1!$D:$BX,BR$2,FALSE)</f>
        <v>#N/A</v>
      </c>
      <c r="BS11" t="e">
        <f>VLOOKUP($C11,subset1!$D:$BX,BS$2,FALSE)</f>
        <v>#N/A</v>
      </c>
      <c r="BT11" t="e">
        <f>VLOOKUP($C11,subset1!$D:$BX,BT$2,FALSE)</f>
        <v>#N/A</v>
      </c>
      <c r="BU11" t="e">
        <f>VLOOKUP($C11,subset1!$D:$BX,BU$2,FALSE)</f>
        <v>#N/A</v>
      </c>
    </row>
    <row r="12" spans="1:74" x14ac:dyDescent="0.2">
      <c r="A12">
        <v>780</v>
      </c>
      <c r="B12" t="s">
        <v>2</v>
      </c>
      <c r="C12" t="str">
        <f t="shared" si="3"/>
        <v>780A</v>
      </c>
      <c r="D12" t="str">
        <f t="shared" si="4"/>
        <v>A</v>
      </c>
      <c r="E12">
        <v>2</v>
      </c>
      <c r="F12" s="1">
        <v>42772</v>
      </c>
      <c r="I12">
        <v>1479.8806200367201</v>
      </c>
      <c r="J12" t="s">
        <v>23</v>
      </c>
      <c r="K12">
        <v>18</v>
      </c>
      <c r="L12">
        <f>VLOOKUP($C12,samples!$D$2:$I$1000,4, FALSE)</f>
        <v>1</v>
      </c>
      <c r="M12" t="str">
        <f>VLOOKUP($C12,samples!$D$2:$I$1000,5, FALSE)</f>
        <v>I</v>
      </c>
      <c r="N12" t="str">
        <f>VLOOKUP($C12,samples!$D$2:$I$1000,6, FALSE)</f>
        <v>4,5,6</v>
      </c>
      <c r="O12" s="1">
        <f>VLOOKUP($C12,samples!$D$2:$I$689,3, FALSE)</f>
        <v>42772</v>
      </c>
      <c r="P12" s="2">
        <f t="shared" si="5"/>
        <v>0</v>
      </c>
      <c r="Q12" s="1" t="str">
        <f>VLOOKUP($C12,samples!$D$2:$R$1000,8, FALSE)</f>
        <v>CGPLPA799P</v>
      </c>
      <c r="S12" t="e">
        <f>VLOOKUP($C12,subset1!$D:$BX,S$2,FALSE)</f>
        <v>#N/A</v>
      </c>
      <c r="T12" s="1" t="e">
        <f>VLOOKUP($C12,subset1!$D:$BX,T$2,FALSE)</f>
        <v>#N/A</v>
      </c>
      <c r="U12" t="e">
        <f>VLOOKUP($C12,subset1!$D:$BX,U$2,FALSE)</f>
        <v>#N/A</v>
      </c>
      <c r="V12" t="e">
        <f>VLOOKUP($C12,subset1!$D:$BX,V$2,FALSE)</f>
        <v>#N/A</v>
      </c>
      <c r="W12" t="e">
        <f>VLOOKUP($C12,subset1!$D:$BX,W$2,FALSE)</f>
        <v>#N/A</v>
      </c>
      <c r="X12" t="e">
        <f>VLOOKUP($C12,subset1!$D:$BX,X$2,FALSE)</f>
        <v>#N/A</v>
      </c>
      <c r="Y12" t="e">
        <f>VLOOKUP($C12,subset1!$D:$BX,Y$2,FALSE)</f>
        <v>#N/A</v>
      </c>
      <c r="Z12" t="e">
        <f>VLOOKUP($C12,subset1!$D:$BX,Z$2,FALSE)</f>
        <v>#N/A</v>
      </c>
      <c r="AA12" t="e">
        <f>VLOOKUP($C12,subset1!$D:$BX,AA$2,FALSE)</f>
        <v>#N/A</v>
      </c>
      <c r="AB12" t="e">
        <f>VLOOKUP($C12,subset1!$D:$BX,AB$2,FALSE)</f>
        <v>#N/A</v>
      </c>
      <c r="AC12" t="e">
        <f>VLOOKUP($C12,subset1!$D:$BX,AC$2,FALSE)</f>
        <v>#N/A</v>
      </c>
      <c r="AD12" t="e">
        <f>VLOOKUP($C12,subset1!$D:$BX,AD$2,FALSE)</f>
        <v>#N/A</v>
      </c>
      <c r="AE12" t="e">
        <f>VLOOKUP($C12,subset1!$D:$BX,AE$2,FALSE)</f>
        <v>#N/A</v>
      </c>
      <c r="AF12" t="e">
        <f>VLOOKUP($C12,subset1!$D:$BX,AF$2,FALSE)</f>
        <v>#N/A</v>
      </c>
      <c r="AG12" t="e">
        <f>VLOOKUP($C12,subset1!$D:$BX,AG$2,FALSE)</f>
        <v>#N/A</v>
      </c>
      <c r="AH12" t="e">
        <f>VLOOKUP($C12,subset1!$D:$BX,AH$2,FALSE)</f>
        <v>#N/A</v>
      </c>
      <c r="AI12" t="e">
        <f>VLOOKUP($C12,subset1!$D:$BX,AI$2,FALSE)</f>
        <v>#N/A</v>
      </c>
      <c r="AJ12" t="e">
        <f>VLOOKUP($C12,subset1!$D:$BX,AJ$2,FALSE)</f>
        <v>#N/A</v>
      </c>
      <c r="AK12" t="e">
        <f>VLOOKUP($C12,subset1!$D:$BX,AK$2,FALSE)</f>
        <v>#N/A</v>
      </c>
      <c r="AL12" t="e">
        <f>VLOOKUP($C12,subset1!$D:$BX,AL$2,FALSE)</f>
        <v>#N/A</v>
      </c>
      <c r="AM12" t="e">
        <f>VLOOKUP($C12,subset1!$D:$BX,AM$2,FALSE)</f>
        <v>#N/A</v>
      </c>
      <c r="AN12" t="e">
        <f>VLOOKUP($C12,subset1!$D:$BX,AN$2,FALSE)</f>
        <v>#N/A</v>
      </c>
      <c r="AO12" t="e">
        <f>VLOOKUP($C12,subset1!$D:$BX,AO$2,FALSE)</f>
        <v>#N/A</v>
      </c>
      <c r="AP12" t="e">
        <f>VLOOKUP($C12,subset1!$D:$BX,AP$2,FALSE)</f>
        <v>#N/A</v>
      </c>
      <c r="AQ12" t="e">
        <f>VLOOKUP($C12,subset1!$D:$BX,AQ$2,FALSE)</f>
        <v>#N/A</v>
      </c>
      <c r="AR12" t="e">
        <f>VLOOKUP($C12,subset1!$D:$BX,AR$2,FALSE)</f>
        <v>#N/A</v>
      </c>
      <c r="AS12" t="e">
        <f>VLOOKUP($C12,subset1!$D:$BX,AS$2,FALSE)</f>
        <v>#N/A</v>
      </c>
      <c r="AT12" s="1" t="e">
        <f>VLOOKUP($C12,subset1!$D:$BX,AT$2,FALSE)</f>
        <v>#N/A</v>
      </c>
      <c r="AU12" t="e">
        <f>VLOOKUP($C12,subset1!$D:$BX,AU$2,FALSE)</f>
        <v>#N/A</v>
      </c>
      <c r="AV12" t="e">
        <f>VLOOKUP($C12,subset1!$D:$BX,AV$2,FALSE)</f>
        <v>#N/A</v>
      </c>
      <c r="AW12" t="e">
        <f>VLOOKUP($C12,subset1!$D:$BX,AW$2,FALSE)</f>
        <v>#N/A</v>
      </c>
      <c r="AX12" t="e">
        <f>VLOOKUP($C12,subset1!$D:$BX,AX$2,FALSE)</f>
        <v>#N/A</v>
      </c>
      <c r="AY12" t="e">
        <f>VLOOKUP($C12,subset1!$D:$BX,AY$2,FALSE)</f>
        <v>#N/A</v>
      </c>
      <c r="AZ12" t="e">
        <f>VLOOKUP($C12,subset1!$D:$BX,AZ$2,FALSE)</f>
        <v>#N/A</v>
      </c>
      <c r="BA12" t="e">
        <f>VLOOKUP($C12,subset1!$D:$BX,BA$2,FALSE)</f>
        <v>#N/A</v>
      </c>
      <c r="BB12" t="e">
        <f>VLOOKUP($C12,subset1!$D:$BX,BB$2,FALSE)</f>
        <v>#N/A</v>
      </c>
      <c r="BC12" t="e">
        <f>VLOOKUP($C12,subset1!$D:$BX,BC$2,FALSE)</f>
        <v>#N/A</v>
      </c>
      <c r="BD12" t="e">
        <f>VLOOKUP($C12,subset1!$D:$BX,BD$2,FALSE)</f>
        <v>#N/A</v>
      </c>
      <c r="BE12" t="e">
        <f>VLOOKUP($C12,subset1!$D:$BX,BE$2,FALSE)</f>
        <v>#N/A</v>
      </c>
      <c r="BF12" t="e">
        <f>VLOOKUP($C12,subset1!$D:$BX,BF$2,FALSE)</f>
        <v>#N/A</v>
      </c>
      <c r="BG12" t="e">
        <f>VLOOKUP($C12,subset1!$D:$BX,BG$2,FALSE)</f>
        <v>#N/A</v>
      </c>
      <c r="BH12" t="e">
        <f>VLOOKUP($C12,subset1!$D:$BX,BH$2,FALSE)</f>
        <v>#N/A</v>
      </c>
      <c r="BI12" t="e">
        <f>VLOOKUP($C12,subset1!$D:$BX,BI$2,FALSE)</f>
        <v>#N/A</v>
      </c>
      <c r="BJ12" t="e">
        <f>VLOOKUP($C12,subset1!$D:$BX,BJ$2,FALSE)</f>
        <v>#N/A</v>
      </c>
      <c r="BK12" t="e">
        <f>VLOOKUP($C12,subset1!$D:$BX,BK$2,FALSE)</f>
        <v>#N/A</v>
      </c>
      <c r="BL12" t="e">
        <f>VLOOKUP($C12,subset1!$D:$BX,BL$2,FALSE)</f>
        <v>#N/A</v>
      </c>
      <c r="BM12" t="e">
        <f>VLOOKUP($C12,subset1!$D:$BX,BM$2,FALSE)</f>
        <v>#N/A</v>
      </c>
      <c r="BN12" t="e">
        <f>VLOOKUP($C12,subset1!$D:$BX,BN$2,FALSE)</f>
        <v>#N/A</v>
      </c>
      <c r="BO12" t="e">
        <f>VLOOKUP($C12,subset1!$D:$BX,BO$2,FALSE)</f>
        <v>#N/A</v>
      </c>
      <c r="BP12" t="e">
        <f>VLOOKUP($C12,subset1!$D:$BX,BP$2,FALSE)</f>
        <v>#N/A</v>
      </c>
      <c r="BQ12" t="e">
        <f>VLOOKUP($C12,subset1!$D:$BX,BQ$2,FALSE)</f>
        <v>#N/A</v>
      </c>
      <c r="BR12" t="e">
        <f>VLOOKUP($C12,subset1!$D:$BX,BR$2,FALSE)</f>
        <v>#N/A</v>
      </c>
      <c r="BS12" t="e">
        <f>VLOOKUP($C12,subset1!$D:$BX,BS$2,FALSE)</f>
        <v>#N/A</v>
      </c>
      <c r="BT12" t="e">
        <f>VLOOKUP($C12,subset1!$D:$BX,BT$2,FALSE)</f>
        <v>#N/A</v>
      </c>
      <c r="BU12" t="e">
        <f>VLOOKUP($C12,subset1!$D:$BX,BU$2,FALSE)</f>
        <v>#N/A</v>
      </c>
    </row>
    <row r="13" spans="1:74" x14ac:dyDescent="0.2">
      <c r="A13">
        <v>780</v>
      </c>
      <c r="B13" t="s">
        <v>8</v>
      </c>
      <c r="C13" t="str">
        <f t="shared" si="3"/>
        <v>780B1</v>
      </c>
      <c r="D13" t="str">
        <f t="shared" si="4"/>
        <v>B1</v>
      </c>
      <c r="E13">
        <v>2</v>
      </c>
      <c r="F13" s="1">
        <v>42772</v>
      </c>
      <c r="I13">
        <v>1479.8806200367201</v>
      </c>
      <c r="J13" t="s">
        <v>23</v>
      </c>
      <c r="K13">
        <v>19</v>
      </c>
      <c r="L13">
        <f>VLOOKUP($C13,samples!$D$2:$I$1000,4, FALSE)</f>
        <v>6</v>
      </c>
      <c r="M13" t="str">
        <f>VLOOKUP($C13,samples!$D$2:$I$1000,5, FALSE)</f>
        <v>I</v>
      </c>
      <c r="N13" t="str">
        <f>VLOOKUP($C13,samples!$D$2:$I$1000,6, FALSE)</f>
        <v>4,5,6</v>
      </c>
      <c r="O13" s="1">
        <f>VLOOKUP($C13,samples!$D$2:$I$689,3, FALSE)</f>
        <v>42800</v>
      </c>
      <c r="P13" s="2">
        <f t="shared" si="5"/>
        <v>28</v>
      </c>
      <c r="Q13" s="1" t="str">
        <f>VLOOKUP($C13,samples!$D$2:$R$1000,8, FALSE)</f>
        <v>CGPLPA799P1</v>
      </c>
      <c r="S13" t="e">
        <f>VLOOKUP($C13,subset1!$D:$BX,S$2,FALSE)</f>
        <v>#N/A</v>
      </c>
      <c r="T13" s="1" t="e">
        <f>VLOOKUP($C13,subset1!$D:$BX,T$2,FALSE)</f>
        <v>#N/A</v>
      </c>
      <c r="U13" t="e">
        <f>VLOOKUP($C13,subset1!$D:$BX,U$2,FALSE)</f>
        <v>#N/A</v>
      </c>
      <c r="V13" t="e">
        <f>VLOOKUP($C13,subset1!$D:$BX,V$2,FALSE)</f>
        <v>#N/A</v>
      </c>
      <c r="W13" t="e">
        <f>VLOOKUP($C13,subset1!$D:$BX,W$2,FALSE)</f>
        <v>#N/A</v>
      </c>
      <c r="X13" t="e">
        <f>VLOOKUP($C13,subset1!$D:$BX,X$2,FALSE)</f>
        <v>#N/A</v>
      </c>
      <c r="Y13" t="e">
        <f>VLOOKUP($C13,subset1!$D:$BX,Y$2,FALSE)</f>
        <v>#N/A</v>
      </c>
      <c r="Z13" t="e">
        <f>VLOOKUP($C13,subset1!$D:$BX,Z$2,FALSE)</f>
        <v>#N/A</v>
      </c>
      <c r="AA13" t="e">
        <f>VLOOKUP($C13,subset1!$D:$BX,AA$2,FALSE)</f>
        <v>#N/A</v>
      </c>
      <c r="AB13" t="e">
        <f>VLOOKUP($C13,subset1!$D:$BX,AB$2,FALSE)</f>
        <v>#N/A</v>
      </c>
      <c r="AC13" t="e">
        <f>VLOOKUP($C13,subset1!$D:$BX,AC$2,FALSE)</f>
        <v>#N/A</v>
      </c>
      <c r="AD13" t="e">
        <f>VLOOKUP($C13,subset1!$D:$BX,AD$2,FALSE)</f>
        <v>#N/A</v>
      </c>
      <c r="AE13" t="e">
        <f>VLOOKUP($C13,subset1!$D:$BX,AE$2,FALSE)</f>
        <v>#N/A</v>
      </c>
      <c r="AF13" t="e">
        <f>VLOOKUP($C13,subset1!$D:$BX,AF$2,FALSE)</f>
        <v>#N/A</v>
      </c>
      <c r="AG13" t="e">
        <f>VLOOKUP($C13,subset1!$D:$BX,AG$2,FALSE)</f>
        <v>#N/A</v>
      </c>
      <c r="AH13" t="e">
        <f>VLOOKUP($C13,subset1!$D:$BX,AH$2,FALSE)</f>
        <v>#N/A</v>
      </c>
      <c r="AI13" t="e">
        <f>VLOOKUP($C13,subset1!$D:$BX,AI$2,FALSE)</f>
        <v>#N/A</v>
      </c>
      <c r="AJ13" t="e">
        <f>VLOOKUP($C13,subset1!$D:$BX,AJ$2,FALSE)</f>
        <v>#N/A</v>
      </c>
      <c r="AK13" t="e">
        <f>VLOOKUP($C13,subset1!$D:$BX,AK$2,FALSE)</f>
        <v>#N/A</v>
      </c>
      <c r="AL13" t="e">
        <f>VLOOKUP($C13,subset1!$D:$BX,AL$2,FALSE)</f>
        <v>#N/A</v>
      </c>
      <c r="AM13" t="e">
        <f>VLOOKUP($C13,subset1!$D:$BX,AM$2,FALSE)</f>
        <v>#N/A</v>
      </c>
      <c r="AN13" t="e">
        <f>VLOOKUP($C13,subset1!$D:$BX,AN$2,FALSE)</f>
        <v>#N/A</v>
      </c>
      <c r="AO13" t="e">
        <f>VLOOKUP($C13,subset1!$D:$BX,AO$2,FALSE)</f>
        <v>#N/A</v>
      </c>
      <c r="AP13" t="e">
        <f>VLOOKUP($C13,subset1!$D:$BX,AP$2,FALSE)</f>
        <v>#N/A</v>
      </c>
      <c r="AQ13" t="e">
        <f>VLOOKUP($C13,subset1!$D:$BX,AQ$2,FALSE)</f>
        <v>#N/A</v>
      </c>
      <c r="AR13" t="e">
        <f>VLOOKUP($C13,subset1!$D:$BX,AR$2,FALSE)</f>
        <v>#N/A</v>
      </c>
      <c r="AS13" t="e">
        <f>VLOOKUP($C13,subset1!$D:$BX,AS$2,FALSE)</f>
        <v>#N/A</v>
      </c>
      <c r="AT13" s="1" t="e">
        <f>VLOOKUP($C13,subset1!$D:$BX,AT$2,FALSE)</f>
        <v>#N/A</v>
      </c>
      <c r="AU13" t="e">
        <f>VLOOKUP($C13,subset1!$D:$BX,AU$2,FALSE)</f>
        <v>#N/A</v>
      </c>
      <c r="AV13" t="e">
        <f>VLOOKUP($C13,subset1!$D:$BX,AV$2,FALSE)</f>
        <v>#N/A</v>
      </c>
      <c r="AW13" t="e">
        <f>VLOOKUP($C13,subset1!$D:$BX,AW$2,FALSE)</f>
        <v>#N/A</v>
      </c>
      <c r="AX13" t="e">
        <f>VLOOKUP($C13,subset1!$D:$BX,AX$2,FALSE)</f>
        <v>#N/A</v>
      </c>
      <c r="AY13" t="e">
        <f>VLOOKUP($C13,subset1!$D:$BX,AY$2,FALSE)</f>
        <v>#N/A</v>
      </c>
      <c r="AZ13" t="e">
        <f>VLOOKUP($C13,subset1!$D:$BX,AZ$2,FALSE)</f>
        <v>#N/A</v>
      </c>
      <c r="BA13" t="e">
        <f>VLOOKUP($C13,subset1!$D:$BX,BA$2,FALSE)</f>
        <v>#N/A</v>
      </c>
      <c r="BB13" t="e">
        <f>VLOOKUP($C13,subset1!$D:$BX,BB$2,FALSE)</f>
        <v>#N/A</v>
      </c>
      <c r="BC13" t="e">
        <f>VLOOKUP($C13,subset1!$D:$BX,BC$2,FALSE)</f>
        <v>#N/A</v>
      </c>
      <c r="BD13" t="e">
        <f>VLOOKUP($C13,subset1!$D:$BX,BD$2,FALSE)</f>
        <v>#N/A</v>
      </c>
      <c r="BE13" t="e">
        <f>VLOOKUP($C13,subset1!$D:$BX,BE$2,FALSE)</f>
        <v>#N/A</v>
      </c>
      <c r="BF13" t="e">
        <f>VLOOKUP($C13,subset1!$D:$BX,BF$2,FALSE)</f>
        <v>#N/A</v>
      </c>
      <c r="BG13" t="e">
        <f>VLOOKUP($C13,subset1!$D:$BX,BG$2,FALSE)</f>
        <v>#N/A</v>
      </c>
      <c r="BH13" t="e">
        <f>VLOOKUP($C13,subset1!$D:$BX,BH$2,FALSE)</f>
        <v>#N/A</v>
      </c>
      <c r="BI13" t="e">
        <f>VLOOKUP($C13,subset1!$D:$BX,BI$2,FALSE)</f>
        <v>#N/A</v>
      </c>
      <c r="BJ13" t="e">
        <f>VLOOKUP($C13,subset1!$D:$BX,BJ$2,FALSE)</f>
        <v>#N/A</v>
      </c>
      <c r="BK13" t="e">
        <f>VLOOKUP($C13,subset1!$D:$BX,BK$2,FALSE)</f>
        <v>#N/A</v>
      </c>
      <c r="BL13" t="e">
        <f>VLOOKUP($C13,subset1!$D:$BX,BL$2,FALSE)</f>
        <v>#N/A</v>
      </c>
      <c r="BM13" t="e">
        <f>VLOOKUP($C13,subset1!$D:$BX,BM$2,FALSE)</f>
        <v>#N/A</v>
      </c>
      <c r="BN13" t="e">
        <f>VLOOKUP($C13,subset1!$D:$BX,BN$2,FALSE)</f>
        <v>#N/A</v>
      </c>
      <c r="BO13" t="e">
        <f>VLOOKUP($C13,subset1!$D:$BX,BO$2,FALSE)</f>
        <v>#N/A</v>
      </c>
      <c r="BP13" t="e">
        <f>VLOOKUP($C13,subset1!$D:$BX,BP$2,FALSE)</f>
        <v>#N/A</v>
      </c>
      <c r="BQ13" t="e">
        <f>VLOOKUP($C13,subset1!$D:$BX,BQ$2,FALSE)</f>
        <v>#N/A</v>
      </c>
      <c r="BR13" t="e">
        <f>VLOOKUP($C13,subset1!$D:$BX,BR$2,FALSE)</f>
        <v>#N/A</v>
      </c>
      <c r="BS13" t="e">
        <f>VLOOKUP($C13,subset1!$D:$BX,BS$2,FALSE)</f>
        <v>#N/A</v>
      </c>
      <c r="BT13" t="e">
        <f>VLOOKUP($C13,subset1!$D:$BX,BT$2,FALSE)</f>
        <v>#N/A</v>
      </c>
      <c r="BU13" t="e">
        <f>VLOOKUP($C13,subset1!$D:$BX,BU$2,FALSE)</f>
        <v>#N/A</v>
      </c>
    </row>
    <row r="14" spans="1:74" x14ac:dyDescent="0.2">
      <c r="A14">
        <v>780</v>
      </c>
      <c r="B14" t="s">
        <v>9</v>
      </c>
      <c r="C14" t="str">
        <f t="shared" si="3"/>
        <v>780E1</v>
      </c>
      <c r="D14" t="str">
        <f t="shared" si="4"/>
        <v>E1</v>
      </c>
      <c r="E14">
        <v>2</v>
      </c>
      <c r="F14" s="1">
        <v>42772</v>
      </c>
      <c r="I14">
        <v>1479.8806200367201</v>
      </c>
      <c r="J14" t="s">
        <v>23</v>
      </c>
      <c r="K14">
        <v>20</v>
      </c>
      <c r="L14">
        <f>VLOOKUP($C14,samples!$D$2:$I$1000,4, FALSE)</f>
        <v>10</v>
      </c>
      <c r="M14" t="str">
        <f>VLOOKUP($C14,samples!$D$2:$I$1000,5, FALSE)</f>
        <v>F</v>
      </c>
      <c r="N14" t="str">
        <f>VLOOKUP($C14,samples!$D$2:$I$1000,6, FALSE)</f>
        <v>4,5,6</v>
      </c>
      <c r="O14" s="1">
        <f>VLOOKUP($C14,samples!$D$2:$I$689,3, FALSE)</f>
        <v>42825</v>
      </c>
      <c r="P14" s="2">
        <f t="shared" si="5"/>
        <v>53</v>
      </c>
      <c r="Q14" s="1" t="str">
        <f>VLOOKUP($C14,samples!$D$2:$R$1000,8, FALSE)</f>
        <v>CGPLPA799P2</v>
      </c>
      <c r="S14" t="e">
        <f>VLOOKUP($C14,subset1!$D:$BX,S$2,FALSE)</f>
        <v>#N/A</v>
      </c>
      <c r="T14" s="1" t="e">
        <f>VLOOKUP($C14,subset1!$D:$BX,T$2,FALSE)</f>
        <v>#N/A</v>
      </c>
      <c r="U14" t="e">
        <f>VLOOKUP($C14,subset1!$D:$BX,U$2,FALSE)</f>
        <v>#N/A</v>
      </c>
      <c r="V14" t="e">
        <f>VLOOKUP($C14,subset1!$D:$BX,V$2,FALSE)</f>
        <v>#N/A</v>
      </c>
      <c r="W14" t="e">
        <f>VLOOKUP($C14,subset1!$D:$BX,W$2,FALSE)</f>
        <v>#N/A</v>
      </c>
      <c r="X14" t="e">
        <f>VLOOKUP($C14,subset1!$D:$BX,X$2,FALSE)</f>
        <v>#N/A</v>
      </c>
      <c r="Y14" t="e">
        <f>VLOOKUP($C14,subset1!$D:$BX,Y$2,FALSE)</f>
        <v>#N/A</v>
      </c>
      <c r="Z14" t="e">
        <f>VLOOKUP($C14,subset1!$D:$BX,Z$2,FALSE)</f>
        <v>#N/A</v>
      </c>
      <c r="AA14" t="e">
        <f>VLOOKUP($C14,subset1!$D:$BX,AA$2,FALSE)</f>
        <v>#N/A</v>
      </c>
      <c r="AB14" t="e">
        <f>VLOOKUP($C14,subset1!$D:$BX,AB$2,FALSE)</f>
        <v>#N/A</v>
      </c>
      <c r="AC14" t="e">
        <f>VLOOKUP($C14,subset1!$D:$BX,AC$2,FALSE)</f>
        <v>#N/A</v>
      </c>
      <c r="AD14" t="e">
        <f>VLOOKUP($C14,subset1!$D:$BX,AD$2,FALSE)</f>
        <v>#N/A</v>
      </c>
      <c r="AE14" t="e">
        <f>VLOOKUP($C14,subset1!$D:$BX,AE$2,FALSE)</f>
        <v>#N/A</v>
      </c>
      <c r="AF14" t="e">
        <f>VLOOKUP($C14,subset1!$D:$BX,AF$2,FALSE)</f>
        <v>#N/A</v>
      </c>
      <c r="AG14" t="e">
        <f>VLOOKUP($C14,subset1!$D:$BX,AG$2,FALSE)</f>
        <v>#N/A</v>
      </c>
      <c r="AH14" t="e">
        <f>VLOOKUP($C14,subset1!$D:$BX,AH$2,FALSE)</f>
        <v>#N/A</v>
      </c>
      <c r="AI14" t="e">
        <f>VLOOKUP($C14,subset1!$D:$BX,AI$2,FALSE)</f>
        <v>#N/A</v>
      </c>
      <c r="AJ14" t="e">
        <f>VLOOKUP($C14,subset1!$D:$BX,AJ$2,FALSE)</f>
        <v>#N/A</v>
      </c>
      <c r="AK14" t="e">
        <f>VLOOKUP($C14,subset1!$D:$BX,AK$2,FALSE)</f>
        <v>#N/A</v>
      </c>
      <c r="AL14" t="e">
        <f>VLOOKUP($C14,subset1!$D:$BX,AL$2,FALSE)</f>
        <v>#N/A</v>
      </c>
      <c r="AM14" t="e">
        <f>VLOOKUP($C14,subset1!$D:$BX,AM$2,FALSE)</f>
        <v>#N/A</v>
      </c>
      <c r="AN14" t="e">
        <f>VLOOKUP($C14,subset1!$D:$BX,AN$2,FALSE)</f>
        <v>#N/A</v>
      </c>
      <c r="AO14" t="e">
        <f>VLOOKUP($C14,subset1!$D:$BX,AO$2,FALSE)</f>
        <v>#N/A</v>
      </c>
      <c r="AP14" t="e">
        <f>VLOOKUP($C14,subset1!$D:$BX,AP$2,FALSE)</f>
        <v>#N/A</v>
      </c>
      <c r="AQ14" t="e">
        <f>VLOOKUP($C14,subset1!$D:$BX,AQ$2,FALSE)</f>
        <v>#N/A</v>
      </c>
      <c r="AR14" t="e">
        <f>VLOOKUP($C14,subset1!$D:$BX,AR$2,FALSE)</f>
        <v>#N/A</v>
      </c>
      <c r="AS14" t="e">
        <f>VLOOKUP($C14,subset1!$D:$BX,AS$2,FALSE)</f>
        <v>#N/A</v>
      </c>
      <c r="AT14" s="1" t="e">
        <f>VLOOKUP($C14,subset1!$D:$BX,AT$2,FALSE)</f>
        <v>#N/A</v>
      </c>
      <c r="AU14" t="e">
        <f>VLOOKUP($C14,subset1!$D:$BX,AU$2,FALSE)</f>
        <v>#N/A</v>
      </c>
      <c r="AV14" t="e">
        <f>VLOOKUP($C14,subset1!$D:$BX,AV$2,FALSE)</f>
        <v>#N/A</v>
      </c>
      <c r="AW14" t="e">
        <f>VLOOKUP($C14,subset1!$D:$BX,AW$2,FALSE)</f>
        <v>#N/A</v>
      </c>
      <c r="AX14" t="e">
        <f>VLOOKUP($C14,subset1!$D:$BX,AX$2,FALSE)</f>
        <v>#N/A</v>
      </c>
      <c r="AY14" t="e">
        <f>VLOOKUP($C14,subset1!$D:$BX,AY$2,FALSE)</f>
        <v>#N/A</v>
      </c>
      <c r="AZ14" t="e">
        <f>VLOOKUP($C14,subset1!$D:$BX,AZ$2,FALSE)</f>
        <v>#N/A</v>
      </c>
      <c r="BA14" t="e">
        <f>VLOOKUP($C14,subset1!$D:$BX,BA$2,FALSE)</f>
        <v>#N/A</v>
      </c>
      <c r="BB14" t="e">
        <f>VLOOKUP($C14,subset1!$D:$BX,BB$2,FALSE)</f>
        <v>#N/A</v>
      </c>
      <c r="BC14" t="e">
        <f>VLOOKUP($C14,subset1!$D:$BX,BC$2,FALSE)</f>
        <v>#N/A</v>
      </c>
      <c r="BD14" t="e">
        <f>VLOOKUP($C14,subset1!$D:$BX,BD$2,FALSE)</f>
        <v>#N/A</v>
      </c>
      <c r="BE14" t="e">
        <f>VLOOKUP($C14,subset1!$D:$BX,BE$2,FALSE)</f>
        <v>#N/A</v>
      </c>
      <c r="BF14" t="e">
        <f>VLOOKUP($C14,subset1!$D:$BX,BF$2,FALSE)</f>
        <v>#N/A</v>
      </c>
      <c r="BG14" t="e">
        <f>VLOOKUP($C14,subset1!$D:$BX,BG$2,FALSE)</f>
        <v>#N/A</v>
      </c>
      <c r="BH14" t="e">
        <f>VLOOKUP($C14,subset1!$D:$BX,BH$2,FALSE)</f>
        <v>#N/A</v>
      </c>
      <c r="BI14" t="e">
        <f>VLOOKUP($C14,subset1!$D:$BX,BI$2,FALSE)</f>
        <v>#N/A</v>
      </c>
      <c r="BJ14" t="e">
        <f>VLOOKUP($C14,subset1!$D:$BX,BJ$2,FALSE)</f>
        <v>#N/A</v>
      </c>
      <c r="BK14" t="e">
        <f>VLOOKUP($C14,subset1!$D:$BX,BK$2,FALSE)</f>
        <v>#N/A</v>
      </c>
      <c r="BL14" t="e">
        <f>VLOOKUP($C14,subset1!$D:$BX,BL$2,FALSE)</f>
        <v>#N/A</v>
      </c>
      <c r="BM14" t="e">
        <f>VLOOKUP($C14,subset1!$D:$BX,BM$2,FALSE)</f>
        <v>#N/A</v>
      </c>
      <c r="BN14" t="e">
        <f>VLOOKUP($C14,subset1!$D:$BX,BN$2,FALSE)</f>
        <v>#N/A</v>
      </c>
      <c r="BO14" t="e">
        <f>VLOOKUP($C14,subset1!$D:$BX,BO$2,FALSE)</f>
        <v>#N/A</v>
      </c>
      <c r="BP14" t="e">
        <f>VLOOKUP($C14,subset1!$D:$BX,BP$2,FALSE)</f>
        <v>#N/A</v>
      </c>
      <c r="BQ14" t="e">
        <f>VLOOKUP($C14,subset1!$D:$BX,BQ$2,FALSE)</f>
        <v>#N/A</v>
      </c>
      <c r="BR14" t="e">
        <f>VLOOKUP($C14,subset1!$D:$BX,BR$2,FALSE)</f>
        <v>#N/A</v>
      </c>
      <c r="BS14" t="e">
        <f>VLOOKUP($C14,subset1!$D:$BX,BS$2,FALSE)</f>
        <v>#N/A</v>
      </c>
      <c r="BT14" t="e">
        <f>VLOOKUP($C14,subset1!$D:$BX,BT$2,FALSE)</f>
        <v>#N/A</v>
      </c>
      <c r="BU14" t="e">
        <f>VLOOKUP($C14,subset1!$D:$BX,BU$2,FALSE)</f>
        <v>#N/A</v>
      </c>
    </row>
    <row r="15" spans="1:74" x14ac:dyDescent="0.2">
      <c r="A15">
        <v>780</v>
      </c>
      <c r="B15" t="s">
        <v>10</v>
      </c>
      <c r="C15" t="str">
        <f t="shared" si="3"/>
        <v>780E2</v>
      </c>
      <c r="D15" t="str">
        <f t="shared" si="4"/>
        <v>E2</v>
      </c>
      <c r="E15">
        <v>2</v>
      </c>
      <c r="F15" s="1">
        <v>42772</v>
      </c>
      <c r="I15">
        <v>1479.8806200367201</v>
      </c>
      <c r="J15" t="s">
        <v>23</v>
      </c>
      <c r="K15">
        <v>21</v>
      </c>
      <c r="L15">
        <f>VLOOKUP($C15,samples!$D$2:$I$1000,4, FALSE)</f>
        <v>15</v>
      </c>
      <c r="M15" t="str">
        <f>VLOOKUP($C15,samples!$D$2:$I$1000,5, FALSE)</f>
        <v>I</v>
      </c>
      <c r="N15" t="str">
        <f>VLOOKUP($C15,samples!$D$2:$I$1000,6, FALSE)</f>
        <v>4,5,6</v>
      </c>
      <c r="O15" s="1">
        <f>VLOOKUP($C15,samples!$D$2:$I$689,3, FALSE)</f>
        <v>42885</v>
      </c>
      <c r="P15" s="2">
        <f t="shared" si="5"/>
        <v>113</v>
      </c>
      <c r="Q15" s="1" t="str">
        <f>VLOOKUP($C15,samples!$D$2:$R$1000,8, FALSE)</f>
        <v>CGPLPA799P3</v>
      </c>
      <c r="S15" t="e">
        <f>VLOOKUP($C15,subset1!$D:$BX,S$2,FALSE)</f>
        <v>#N/A</v>
      </c>
      <c r="T15" s="1" t="e">
        <f>VLOOKUP($C15,subset1!$D:$BX,T$2,FALSE)</f>
        <v>#N/A</v>
      </c>
      <c r="U15" t="e">
        <f>VLOOKUP($C15,subset1!$D:$BX,U$2,FALSE)</f>
        <v>#N/A</v>
      </c>
      <c r="V15" t="e">
        <f>VLOOKUP($C15,subset1!$D:$BX,V$2,FALSE)</f>
        <v>#N/A</v>
      </c>
      <c r="W15" t="e">
        <f>VLOOKUP($C15,subset1!$D:$BX,W$2,FALSE)</f>
        <v>#N/A</v>
      </c>
      <c r="X15" t="e">
        <f>VLOOKUP($C15,subset1!$D:$BX,X$2,FALSE)</f>
        <v>#N/A</v>
      </c>
      <c r="Y15" t="e">
        <f>VLOOKUP($C15,subset1!$D:$BX,Y$2,FALSE)</f>
        <v>#N/A</v>
      </c>
      <c r="Z15" t="e">
        <f>VLOOKUP($C15,subset1!$D:$BX,Z$2,FALSE)</f>
        <v>#N/A</v>
      </c>
      <c r="AA15" t="e">
        <f>VLOOKUP($C15,subset1!$D:$BX,AA$2,FALSE)</f>
        <v>#N/A</v>
      </c>
      <c r="AB15" t="e">
        <f>VLOOKUP($C15,subset1!$D:$BX,AB$2,FALSE)</f>
        <v>#N/A</v>
      </c>
      <c r="AC15" t="e">
        <f>VLOOKUP($C15,subset1!$D:$BX,AC$2,FALSE)</f>
        <v>#N/A</v>
      </c>
      <c r="AD15" t="e">
        <f>VLOOKUP($C15,subset1!$D:$BX,AD$2,FALSE)</f>
        <v>#N/A</v>
      </c>
      <c r="AE15" t="e">
        <f>VLOOKUP($C15,subset1!$D:$BX,AE$2,FALSE)</f>
        <v>#N/A</v>
      </c>
      <c r="AF15" t="e">
        <f>VLOOKUP($C15,subset1!$D:$BX,AF$2,FALSE)</f>
        <v>#N/A</v>
      </c>
      <c r="AG15" t="e">
        <f>VLOOKUP($C15,subset1!$D:$BX,AG$2,FALSE)</f>
        <v>#N/A</v>
      </c>
      <c r="AH15" t="e">
        <f>VLOOKUP($C15,subset1!$D:$BX,AH$2,FALSE)</f>
        <v>#N/A</v>
      </c>
      <c r="AI15" t="e">
        <f>VLOOKUP($C15,subset1!$D:$BX,AI$2,FALSE)</f>
        <v>#N/A</v>
      </c>
      <c r="AJ15" t="e">
        <f>VLOOKUP($C15,subset1!$D:$BX,AJ$2,FALSE)</f>
        <v>#N/A</v>
      </c>
      <c r="AK15" t="e">
        <f>VLOOKUP($C15,subset1!$D:$BX,AK$2,FALSE)</f>
        <v>#N/A</v>
      </c>
      <c r="AL15" t="e">
        <f>VLOOKUP($C15,subset1!$D:$BX,AL$2,FALSE)</f>
        <v>#N/A</v>
      </c>
      <c r="AM15" t="e">
        <f>VLOOKUP($C15,subset1!$D:$BX,AM$2,FALSE)</f>
        <v>#N/A</v>
      </c>
      <c r="AN15" t="e">
        <f>VLOOKUP($C15,subset1!$D:$BX,AN$2,FALSE)</f>
        <v>#N/A</v>
      </c>
      <c r="AO15" t="e">
        <f>VLOOKUP($C15,subset1!$D:$BX,AO$2,FALSE)</f>
        <v>#N/A</v>
      </c>
      <c r="AP15" t="e">
        <f>VLOOKUP($C15,subset1!$D:$BX,AP$2,FALSE)</f>
        <v>#N/A</v>
      </c>
      <c r="AQ15" t="e">
        <f>VLOOKUP($C15,subset1!$D:$BX,AQ$2,FALSE)</f>
        <v>#N/A</v>
      </c>
      <c r="AR15" t="e">
        <f>VLOOKUP($C15,subset1!$D:$BX,AR$2,FALSE)</f>
        <v>#N/A</v>
      </c>
      <c r="AS15" t="e">
        <f>VLOOKUP($C15,subset1!$D:$BX,AS$2,FALSE)</f>
        <v>#N/A</v>
      </c>
      <c r="AT15" s="1" t="e">
        <f>VLOOKUP($C15,subset1!$D:$BX,AT$2,FALSE)</f>
        <v>#N/A</v>
      </c>
      <c r="AU15" t="e">
        <f>VLOOKUP($C15,subset1!$D:$BX,AU$2,FALSE)</f>
        <v>#N/A</v>
      </c>
      <c r="AV15" t="e">
        <f>VLOOKUP($C15,subset1!$D:$BX,AV$2,FALSE)</f>
        <v>#N/A</v>
      </c>
      <c r="AW15" t="e">
        <f>VLOOKUP($C15,subset1!$D:$BX,AW$2,FALSE)</f>
        <v>#N/A</v>
      </c>
      <c r="AX15" t="e">
        <f>VLOOKUP($C15,subset1!$D:$BX,AX$2,FALSE)</f>
        <v>#N/A</v>
      </c>
      <c r="AY15" t="e">
        <f>VLOOKUP($C15,subset1!$D:$BX,AY$2,FALSE)</f>
        <v>#N/A</v>
      </c>
      <c r="AZ15" t="e">
        <f>VLOOKUP($C15,subset1!$D:$BX,AZ$2,FALSE)</f>
        <v>#N/A</v>
      </c>
      <c r="BA15" t="e">
        <f>VLOOKUP($C15,subset1!$D:$BX,BA$2,FALSE)</f>
        <v>#N/A</v>
      </c>
      <c r="BB15" t="e">
        <f>VLOOKUP($C15,subset1!$D:$BX,BB$2,FALSE)</f>
        <v>#N/A</v>
      </c>
      <c r="BC15" t="e">
        <f>VLOOKUP($C15,subset1!$D:$BX,BC$2,FALSE)</f>
        <v>#N/A</v>
      </c>
      <c r="BD15" t="e">
        <f>VLOOKUP($C15,subset1!$D:$BX,BD$2,FALSE)</f>
        <v>#N/A</v>
      </c>
      <c r="BE15" t="e">
        <f>VLOOKUP($C15,subset1!$D:$BX,BE$2,FALSE)</f>
        <v>#N/A</v>
      </c>
      <c r="BF15" t="e">
        <f>VLOOKUP($C15,subset1!$D:$BX,BF$2,FALSE)</f>
        <v>#N/A</v>
      </c>
      <c r="BG15" t="e">
        <f>VLOOKUP($C15,subset1!$D:$BX,BG$2,FALSE)</f>
        <v>#N/A</v>
      </c>
      <c r="BH15" t="e">
        <f>VLOOKUP($C15,subset1!$D:$BX,BH$2,FALSE)</f>
        <v>#N/A</v>
      </c>
      <c r="BI15" t="e">
        <f>VLOOKUP($C15,subset1!$D:$BX,BI$2,FALSE)</f>
        <v>#N/A</v>
      </c>
      <c r="BJ15" t="e">
        <f>VLOOKUP($C15,subset1!$D:$BX,BJ$2,FALSE)</f>
        <v>#N/A</v>
      </c>
      <c r="BK15" t="e">
        <f>VLOOKUP($C15,subset1!$D:$BX,BK$2,FALSE)</f>
        <v>#N/A</v>
      </c>
      <c r="BL15" t="e">
        <f>VLOOKUP($C15,subset1!$D:$BX,BL$2,FALSE)</f>
        <v>#N/A</v>
      </c>
      <c r="BM15" t="e">
        <f>VLOOKUP($C15,subset1!$D:$BX,BM$2,FALSE)</f>
        <v>#N/A</v>
      </c>
      <c r="BN15" t="e">
        <f>VLOOKUP($C15,subset1!$D:$BX,BN$2,FALSE)</f>
        <v>#N/A</v>
      </c>
      <c r="BO15" t="e">
        <f>VLOOKUP($C15,subset1!$D:$BX,BO$2,FALSE)</f>
        <v>#N/A</v>
      </c>
      <c r="BP15" t="e">
        <f>VLOOKUP($C15,subset1!$D:$BX,BP$2,FALSE)</f>
        <v>#N/A</v>
      </c>
      <c r="BQ15" t="e">
        <f>VLOOKUP($C15,subset1!$D:$BX,BQ$2,FALSE)</f>
        <v>#N/A</v>
      </c>
      <c r="BR15" t="e">
        <f>VLOOKUP($C15,subset1!$D:$BX,BR$2,FALSE)</f>
        <v>#N/A</v>
      </c>
      <c r="BS15" t="e">
        <f>VLOOKUP($C15,subset1!$D:$BX,BS$2,FALSE)</f>
        <v>#N/A</v>
      </c>
      <c r="BT15" t="e">
        <f>VLOOKUP($C15,subset1!$D:$BX,BT$2,FALSE)</f>
        <v>#N/A</v>
      </c>
      <c r="BU15" t="e">
        <f>VLOOKUP($C15,subset1!$D:$BX,BU$2,FALSE)</f>
        <v>#N/A</v>
      </c>
    </row>
    <row r="16" spans="1:74" x14ac:dyDescent="0.2">
      <c r="A16">
        <v>780</v>
      </c>
      <c r="B16" t="s">
        <v>11</v>
      </c>
      <c r="C16" t="str">
        <f t="shared" si="3"/>
        <v>780E3</v>
      </c>
      <c r="D16" t="str">
        <f t="shared" si="4"/>
        <v>E3</v>
      </c>
      <c r="E16">
        <v>2</v>
      </c>
      <c r="F16" s="1">
        <v>42772</v>
      </c>
      <c r="I16">
        <v>1479.8806200367201</v>
      </c>
      <c r="J16" t="s">
        <v>23</v>
      </c>
      <c r="K16">
        <v>22</v>
      </c>
      <c r="L16">
        <f>VLOOKUP($C16,samples!$D$2:$I$1000,4, FALSE)</f>
        <v>17</v>
      </c>
      <c r="M16" t="str">
        <f>VLOOKUP($C16,samples!$D$2:$I$1000,5, FALSE)</f>
        <v>I</v>
      </c>
      <c r="N16" t="str">
        <f>VLOOKUP($C16,samples!$D$2:$I$1000,6, FALSE)</f>
        <v>4,5,6</v>
      </c>
      <c r="O16" s="1">
        <f>VLOOKUP($C16,samples!$D$2:$I$689,3, FALSE)</f>
        <v>42898</v>
      </c>
      <c r="P16" s="2">
        <f t="shared" si="5"/>
        <v>126</v>
      </c>
      <c r="Q16" s="1" t="str">
        <f>VLOOKUP($C16,samples!$D$2:$R$1000,8, FALSE)</f>
        <v>CGPLPA799P4</v>
      </c>
      <c r="S16" t="e">
        <f>VLOOKUP($C16,subset1!$D:$BX,S$2,FALSE)</f>
        <v>#N/A</v>
      </c>
      <c r="T16" s="1" t="e">
        <f>VLOOKUP($C16,subset1!$D:$BX,T$2,FALSE)</f>
        <v>#N/A</v>
      </c>
      <c r="U16" t="e">
        <f>VLOOKUP($C16,subset1!$D:$BX,U$2,FALSE)</f>
        <v>#N/A</v>
      </c>
      <c r="V16" t="e">
        <f>VLOOKUP($C16,subset1!$D:$BX,V$2,FALSE)</f>
        <v>#N/A</v>
      </c>
      <c r="W16" t="e">
        <f>VLOOKUP($C16,subset1!$D:$BX,W$2,FALSE)</f>
        <v>#N/A</v>
      </c>
      <c r="X16" t="e">
        <f>VLOOKUP($C16,subset1!$D:$BX,X$2,FALSE)</f>
        <v>#N/A</v>
      </c>
      <c r="Y16" t="e">
        <f>VLOOKUP($C16,subset1!$D:$BX,Y$2,FALSE)</f>
        <v>#N/A</v>
      </c>
      <c r="Z16" t="e">
        <f>VLOOKUP($C16,subset1!$D:$BX,Z$2,FALSE)</f>
        <v>#N/A</v>
      </c>
      <c r="AA16" t="e">
        <f>VLOOKUP($C16,subset1!$D:$BX,AA$2,FALSE)</f>
        <v>#N/A</v>
      </c>
      <c r="AB16" t="e">
        <f>VLOOKUP($C16,subset1!$D:$BX,AB$2,FALSE)</f>
        <v>#N/A</v>
      </c>
      <c r="AC16" t="e">
        <f>VLOOKUP($C16,subset1!$D:$BX,AC$2,FALSE)</f>
        <v>#N/A</v>
      </c>
      <c r="AD16" t="e">
        <f>VLOOKUP($C16,subset1!$D:$BX,AD$2,FALSE)</f>
        <v>#N/A</v>
      </c>
      <c r="AE16" t="e">
        <f>VLOOKUP($C16,subset1!$D:$BX,AE$2,FALSE)</f>
        <v>#N/A</v>
      </c>
      <c r="AF16" t="e">
        <f>VLOOKUP($C16,subset1!$D:$BX,AF$2,FALSE)</f>
        <v>#N/A</v>
      </c>
      <c r="AG16" t="e">
        <f>VLOOKUP($C16,subset1!$D:$BX,AG$2,FALSE)</f>
        <v>#N/A</v>
      </c>
      <c r="AH16" t="e">
        <f>VLOOKUP($C16,subset1!$D:$BX,AH$2,FALSE)</f>
        <v>#N/A</v>
      </c>
      <c r="AI16" t="e">
        <f>VLOOKUP($C16,subset1!$D:$BX,AI$2,FALSE)</f>
        <v>#N/A</v>
      </c>
      <c r="AJ16" t="e">
        <f>VLOOKUP($C16,subset1!$D:$BX,AJ$2,FALSE)</f>
        <v>#N/A</v>
      </c>
      <c r="AK16" t="e">
        <f>VLOOKUP($C16,subset1!$D:$BX,AK$2,FALSE)</f>
        <v>#N/A</v>
      </c>
      <c r="AL16" t="e">
        <f>VLOOKUP($C16,subset1!$D:$BX,AL$2,FALSE)</f>
        <v>#N/A</v>
      </c>
      <c r="AM16" t="e">
        <f>VLOOKUP($C16,subset1!$D:$BX,AM$2,FALSE)</f>
        <v>#N/A</v>
      </c>
      <c r="AN16" t="e">
        <f>VLOOKUP($C16,subset1!$D:$BX,AN$2,FALSE)</f>
        <v>#N/A</v>
      </c>
      <c r="AO16" t="e">
        <f>VLOOKUP($C16,subset1!$D:$BX,AO$2,FALSE)</f>
        <v>#N/A</v>
      </c>
      <c r="AP16" t="e">
        <f>VLOOKUP($C16,subset1!$D:$BX,AP$2,FALSE)</f>
        <v>#N/A</v>
      </c>
      <c r="AQ16" t="e">
        <f>VLOOKUP($C16,subset1!$D:$BX,AQ$2,FALSE)</f>
        <v>#N/A</v>
      </c>
      <c r="AR16" t="e">
        <f>VLOOKUP($C16,subset1!$D:$BX,AR$2,FALSE)</f>
        <v>#N/A</v>
      </c>
      <c r="AS16" t="e">
        <f>VLOOKUP($C16,subset1!$D:$BX,AS$2,FALSE)</f>
        <v>#N/A</v>
      </c>
      <c r="AT16" s="1" t="e">
        <f>VLOOKUP($C16,subset1!$D:$BX,AT$2,FALSE)</f>
        <v>#N/A</v>
      </c>
      <c r="AU16" t="e">
        <f>VLOOKUP($C16,subset1!$D:$BX,AU$2,FALSE)</f>
        <v>#N/A</v>
      </c>
      <c r="AV16" t="e">
        <f>VLOOKUP($C16,subset1!$D:$BX,AV$2,FALSE)</f>
        <v>#N/A</v>
      </c>
      <c r="AW16" t="e">
        <f>VLOOKUP($C16,subset1!$D:$BX,AW$2,FALSE)</f>
        <v>#N/A</v>
      </c>
      <c r="AX16" t="e">
        <f>VLOOKUP($C16,subset1!$D:$BX,AX$2,FALSE)</f>
        <v>#N/A</v>
      </c>
      <c r="AY16" t="e">
        <f>VLOOKUP($C16,subset1!$D:$BX,AY$2,FALSE)</f>
        <v>#N/A</v>
      </c>
      <c r="AZ16" t="e">
        <f>VLOOKUP($C16,subset1!$D:$BX,AZ$2,FALSE)</f>
        <v>#N/A</v>
      </c>
      <c r="BA16" t="e">
        <f>VLOOKUP($C16,subset1!$D:$BX,BA$2,FALSE)</f>
        <v>#N/A</v>
      </c>
      <c r="BB16" t="e">
        <f>VLOOKUP($C16,subset1!$D:$BX,BB$2,FALSE)</f>
        <v>#N/A</v>
      </c>
      <c r="BC16" t="e">
        <f>VLOOKUP($C16,subset1!$D:$BX,BC$2,FALSE)</f>
        <v>#N/A</v>
      </c>
      <c r="BD16" t="e">
        <f>VLOOKUP($C16,subset1!$D:$BX,BD$2,FALSE)</f>
        <v>#N/A</v>
      </c>
      <c r="BE16" t="e">
        <f>VLOOKUP($C16,subset1!$D:$BX,BE$2,FALSE)</f>
        <v>#N/A</v>
      </c>
      <c r="BF16" t="e">
        <f>VLOOKUP($C16,subset1!$D:$BX,BF$2,FALSE)</f>
        <v>#N/A</v>
      </c>
      <c r="BG16" t="e">
        <f>VLOOKUP($C16,subset1!$D:$BX,BG$2,FALSE)</f>
        <v>#N/A</v>
      </c>
      <c r="BH16" t="e">
        <f>VLOOKUP($C16,subset1!$D:$BX,BH$2,FALSE)</f>
        <v>#N/A</v>
      </c>
      <c r="BI16" t="e">
        <f>VLOOKUP($C16,subset1!$D:$BX,BI$2,FALSE)</f>
        <v>#N/A</v>
      </c>
      <c r="BJ16" t="e">
        <f>VLOOKUP($C16,subset1!$D:$BX,BJ$2,FALSE)</f>
        <v>#N/A</v>
      </c>
      <c r="BK16" t="e">
        <f>VLOOKUP($C16,subset1!$D:$BX,BK$2,FALSE)</f>
        <v>#N/A</v>
      </c>
      <c r="BL16" t="e">
        <f>VLOOKUP($C16,subset1!$D:$BX,BL$2,FALSE)</f>
        <v>#N/A</v>
      </c>
      <c r="BM16" t="e">
        <f>VLOOKUP($C16,subset1!$D:$BX,BM$2,FALSE)</f>
        <v>#N/A</v>
      </c>
      <c r="BN16" t="e">
        <f>VLOOKUP($C16,subset1!$D:$BX,BN$2,FALSE)</f>
        <v>#N/A</v>
      </c>
      <c r="BO16" t="e">
        <f>VLOOKUP($C16,subset1!$D:$BX,BO$2,FALSE)</f>
        <v>#N/A</v>
      </c>
      <c r="BP16" t="e">
        <f>VLOOKUP($C16,subset1!$D:$BX,BP$2,FALSE)</f>
        <v>#N/A</v>
      </c>
      <c r="BQ16" t="e">
        <f>VLOOKUP($C16,subset1!$D:$BX,BQ$2,FALSE)</f>
        <v>#N/A</v>
      </c>
      <c r="BR16" t="e">
        <f>VLOOKUP($C16,subset1!$D:$BX,BR$2,FALSE)</f>
        <v>#N/A</v>
      </c>
      <c r="BS16" t="e">
        <f>VLOOKUP($C16,subset1!$D:$BX,BS$2,FALSE)</f>
        <v>#N/A</v>
      </c>
      <c r="BT16" t="e">
        <f>VLOOKUP($C16,subset1!$D:$BX,BT$2,FALSE)</f>
        <v>#N/A</v>
      </c>
      <c r="BU16" t="e">
        <f>VLOOKUP($C16,subset1!$D:$BX,BU$2,FALSE)</f>
        <v>#N/A</v>
      </c>
    </row>
    <row r="17" spans="1:73" x14ac:dyDescent="0.2">
      <c r="A17">
        <v>796</v>
      </c>
      <c r="B17" t="s">
        <v>2</v>
      </c>
      <c r="C17" t="str">
        <f t="shared" si="3"/>
        <v>796A</v>
      </c>
      <c r="D17" t="str">
        <f t="shared" si="4"/>
        <v>A</v>
      </c>
      <c r="E17">
        <v>3</v>
      </c>
      <c r="F17" s="1">
        <v>42822</v>
      </c>
      <c r="I17">
        <v>1429.8806200367201</v>
      </c>
      <c r="J17" t="s">
        <v>24</v>
      </c>
      <c r="K17">
        <v>23</v>
      </c>
      <c r="L17">
        <f>VLOOKUP($C17,samples!$D$2:$I$1000,4, FALSE)</f>
        <v>1</v>
      </c>
      <c r="M17" t="str">
        <f>VLOOKUP($C17,samples!$D$2:$I$1000,5, FALSE)</f>
        <v>I</v>
      </c>
      <c r="N17" t="str">
        <f>VLOOKUP($C17,samples!$D$2:$I$1000,6, FALSE)</f>
        <v>7,8,9</v>
      </c>
      <c r="O17" s="1">
        <f>VLOOKUP($C17,samples!$D$2:$I$689,3, FALSE)</f>
        <v>42822</v>
      </c>
      <c r="P17" s="2">
        <f t="shared" si="5"/>
        <v>0</v>
      </c>
      <c r="Q17" s="1" t="str">
        <f>VLOOKUP($C17,samples!$D$2:$R$1000,8, FALSE)</f>
        <v>CGPLPA800P</v>
      </c>
      <c r="S17" t="e">
        <f>VLOOKUP($C17,subset1!$D:$BX,S$2,FALSE)</f>
        <v>#N/A</v>
      </c>
      <c r="T17" s="1" t="e">
        <f>VLOOKUP($C17,subset1!$D:$BX,T$2,FALSE)</f>
        <v>#N/A</v>
      </c>
      <c r="U17" t="e">
        <f>VLOOKUP($C17,subset1!$D:$BX,U$2,FALSE)</f>
        <v>#N/A</v>
      </c>
      <c r="V17" t="e">
        <f>VLOOKUP($C17,subset1!$D:$BX,V$2,FALSE)</f>
        <v>#N/A</v>
      </c>
      <c r="W17" t="e">
        <f>VLOOKUP($C17,subset1!$D:$BX,W$2,FALSE)</f>
        <v>#N/A</v>
      </c>
      <c r="X17" t="e">
        <f>VLOOKUP($C17,subset1!$D:$BX,X$2,FALSE)</f>
        <v>#N/A</v>
      </c>
      <c r="Y17" t="e">
        <f>VLOOKUP($C17,subset1!$D:$BX,Y$2,FALSE)</f>
        <v>#N/A</v>
      </c>
      <c r="Z17" t="e">
        <f>VLOOKUP($C17,subset1!$D:$BX,Z$2,FALSE)</f>
        <v>#N/A</v>
      </c>
      <c r="AA17" t="e">
        <f>VLOOKUP($C17,subset1!$D:$BX,AA$2,FALSE)</f>
        <v>#N/A</v>
      </c>
      <c r="AB17" t="e">
        <f>VLOOKUP($C17,subset1!$D:$BX,AB$2,FALSE)</f>
        <v>#N/A</v>
      </c>
      <c r="AC17" t="e">
        <f>VLOOKUP($C17,subset1!$D:$BX,AC$2,FALSE)</f>
        <v>#N/A</v>
      </c>
      <c r="AD17" t="e">
        <f>VLOOKUP($C17,subset1!$D:$BX,AD$2,FALSE)</f>
        <v>#N/A</v>
      </c>
      <c r="AE17" t="e">
        <f>VLOOKUP($C17,subset1!$D:$BX,AE$2,FALSE)</f>
        <v>#N/A</v>
      </c>
      <c r="AF17" t="e">
        <f>VLOOKUP($C17,subset1!$D:$BX,AF$2,FALSE)</f>
        <v>#N/A</v>
      </c>
      <c r="AG17" t="e">
        <f>VLOOKUP($C17,subset1!$D:$BX,AG$2,FALSE)</f>
        <v>#N/A</v>
      </c>
      <c r="AH17" t="e">
        <f>VLOOKUP($C17,subset1!$D:$BX,AH$2,FALSE)</f>
        <v>#N/A</v>
      </c>
      <c r="AI17" t="e">
        <f>VLOOKUP($C17,subset1!$D:$BX,AI$2,FALSE)</f>
        <v>#N/A</v>
      </c>
      <c r="AJ17" t="e">
        <f>VLOOKUP($C17,subset1!$D:$BX,AJ$2,FALSE)</f>
        <v>#N/A</v>
      </c>
      <c r="AK17" t="e">
        <f>VLOOKUP($C17,subset1!$D:$BX,AK$2,FALSE)</f>
        <v>#N/A</v>
      </c>
      <c r="AL17" t="e">
        <f>VLOOKUP($C17,subset1!$D:$BX,AL$2,FALSE)</f>
        <v>#N/A</v>
      </c>
      <c r="AM17" t="e">
        <f>VLOOKUP($C17,subset1!$D:$BX,AM$2,FALSE)</f>
        <v>#N/A</v>
      </c>
      <c r="AN17" t="e">
        <f>VLOOKUP($C17,subset1!$D:$BX,AN$2,FALSE)</f>
        <v>#N/A</v>
      </c>
      <c r="AO17" t="e">
        <f>VLOOKUP($C17,subset1!$D:$BX,AO$2,FALSE)</f>
        <v>#N/A</v>
      </c>
      <c r="AP17" t="e">
        <f>VLOOKUP($C17,subset1!$D:$BX,AP$2,FALSE)</f>
        <v>#N/A</v>
      </c>
      <c r="AQ17" t="e">
        <f>VLOOKUP($C17,subset1!$D:$BX,AQ$2,FALSE)</f>
        <v>#N/A</v>
      </c>
      <c r="AR17" t="e">
        <f>VLOOKUP($C17,subset1!$D:$BX,AR$2,FALSE)</f>
        <v>#N/A</v>
      </c>
      <c r="AS17" t="e">
        <f>VLOOKUP($C17,subset1!$D:$BX,AS$2,FALSE)</f>
        <v>#N/A</v>
      </c>
      <c r="AT17" s="1" t="e">
        <f>VLOOKUP($C17,subset1!$D:$BX,AT$2,FALSE)</f>
        <v>#N/A</v>
      </c>
      <c r="AU17" t="e">
        <f>VLOOKUP($C17,subset1!$D:$BX,AU$2,FALSE)</f>
        <v>#N/A</v>
      </c>
      <c r="AV17" t="e">
        <f>VLOOKUP($C17,subset1!$D:$BX,AV$2,FALSE)</f>
        <v>#N/A</v>
      </c>
      <c r="AW17" t="e">
        <f>VLOOKUP($C17,subset1!$D:$BX,AW$2,FALSE)</f>
        <v>#N/A</v>
      </c>
      <c r="AX17" t="e">
        <f>VLOOKUP($C17,subset1!$D:$BX,AX$2,FALSE)</f>
        <v>#N/A</v>
      </c>
      <c r="AY17" t="e">
        <f>VLOOKUP($C17,subset1!$D:$BX,AY$2,FALSE)</f>
        <v>#N/A</v>
      </c>
      <c r="AZ17" t="e">
        <f>VLOOKUP($C17,subset1!$D:$BX,AZ$2,FALSE)</f>
        <v>#N/A</v>
      </c>
      <c r="BA17" t="e">
        <f>VLOOKUP($C17,subset1!$D:$BX,BA$2,FALSE)</f>
        <v>#N/A</v>
      </c>
      <c r="BB17" t="e">
        <f>VLOOKUP($C17,subset1!$D:$BX,BB$2,FALSE)</f>
        <v>#N/A</v>
      </c>
      <c r="BC17" t="e">
        <f>VLOOKUP($C17,subset1!$D:$BX,BC$2,FALSE)</f>
        <v>#N/A</v>
      </c>
      <c r="BD17" t="e">
        <f>VLOOKUP($C17,subset1!$D:$BX,BD$2,FALSE)</f>
        <v>#N/A</v>
      </c>
      <c r="BE17" t="e">
        <f>VLOOKUP($C17,subset1!$D:$BX,BE$2,FALSE)</f>
        <v>#N/A</v>
      </c>
      <c r="BF17" t="e">
        <f>VLOOKUP($C17,subset1!$D:$BX,BF$2,FALSE)</f>
        <v>#N/A</v>
      </c>
      <c r="BG17" t="e">
        <f>VLOOKUP($C17,subset1!$D:$BX,BG$2,FALSE)</f>
        <v>#N/A</v>
      </c>
      <c r="BH17" t="e">
        <f>VLOOKUP($C17,subset1!$D:$BX,BH$2,FALSE)</f>
        <v>#N/A</v>
      </c>
      <c r="BI17" t="e">
        <f>VLOOKUP($C17,subset1!$D:$BX,BI$2,FALSE)</f>
        <v>#N/A</v>
      </c>
      <c r="BJ17" t="e">
        <f>VLOOKUP($C17,subset1!$D:$BX,BJ$2,FALSE)</f>
        <v>#N/A</v>
      </c>
      <c r="BK17" t="e">
        <f>VLOOKUP($C17,subset1!$D:$BX,BK$2,FALSE)</f>
        <v>#N/A</v>
      </c>
      <c r="BL17" t="e">
        <f>VLOOKUP($C17,subset1!$D:$BX,BL$2,FALSE)</f>
        <v>#N/A</v>
      </c>
      <c r="BM17" t="e">
        <f>VLOOKUP($C17,subset1!$D:$BX,BM$2,FALSE)</f>
        <v>#N/A</v>
      </c>
      <c r="BN17" t="e">
        <f>VLOOKUP($C17,subset1!$D:$BX,BN$2,FALSE)</f>
        <v>#N/A</v>
      </c>
      <c r="BO17" t="e">
        <f>VLOOKUP($C17,subset1!$D:$BX,BO$2,FALSE)</f>
        <v>#N/A</v>
      </c>
      <c r="BP17" t="e">
        <f>VLOOKUP($C17,subset1!$D:$BX,BP$2,FALSE)</f>
        <v>#N/A</v>
      </c>
      <c r="BQ17" t="e">
        <f>VLOOKUP($C17,subset1!$D:$BX,BQ$2,FALSE)</f>
        <v>#N/A</v>
      </c>
      <c r="BR17" t="e">
        <f>VLOOKUP($C17,subset1!$D:$BX,BR$2,FALSE)</f>
        <v>#N/A</v>
      </c>
      <c r="BS17" t="e">
        <f>VLOOKUP($C17,subset1!$D:$BX,BS$2,FALSE)</f>
        <v>#N/A</v>
      </c>
      <c r="BT17" t="e">
        <f>VLOOKUP($C17,subset1!$D:$BX,BT$2,FALSE)</f>
        <v>#N/A</v>
      </c>
      <c r="BU17" t="e">
        <f>VLOOKUP($C17,subset1!$D:$BX,BU$2,FALSE)</f>
        <v>#N/A</v>
      </c>
    </row>
    <row r="18" spans="1:73" x14ac:dyDescent="0.2">
      <c r="A18">
        <v>804</v>
      </c>
      <c r="B18" t="s">
        <v>2</v>
      </c>
      <c r="C18" t="str">
        <f t="shared" si="3"/>
        <v>804A</v>
      </c>
      <c r="D18" t="str">
        <f t="shared" si="4"/>
        <v>A</v>
      </c>
      <c r="E18">
        <v>4</v>
      </c>
      <c r="F18" s="1">
        <v>42843</v>
      </c>
      <c r="I18">
        <v>1408.8806200367201</v>
      </c>
      <c r="J18" t="s">
        <v>7</v>
      </c>
      <c r="K18">
        <v>24</v>
      </c>
      <c r="L18">
        <f>VLOOKUP($C18,samples!$D$2:$I$1000,4, FALSE)</f>
        <v>1</v>
      </c>
      <c r="M18" t="str">
        <f>VLOOKUP($C18,samples!$D$2:$I$1000,5, FALSE)</f>
        <v>H</v>
      </c>
      <c r="N18" t="str">
        <f>VLOOKUP($C18,samples!$D$2:$I$1000,6, FALSE)</f>
        <v>1,2,3</v>
      </c>
      <c r="O18" s="1">
        <f>VLOOKUP($C18,samples!$D$2:$I$689,3, FALSE)</f>
        <v>42843</v>
      </c>
      <c r="P18" s="2">
        <f t="shared" si="5"/>
        <v>0</v>
      </c>
      <c r="Q18" s="1" t="str">
        <f>VLOOKUP($C18,samples!$D$2:$R$1000,8, FALSE)</f>
        <v>CGPLPA801P</v>
      </c>
      <c r="S18" t="e">
        <f>VLOOKUP($C18,subset1!$D:$BX,S$2,FALSE)</f>
        <v>#N/A</v>
      </c>
      <c r="T18" s="1" t="e">
        <f>VLOOKUP($C18,subset1!$D:$BX,T$2,FALSE)</f>
        <v>#N/A</v>
      </c>
      <c r="U18" t="e">
        <f>VLOOKUP($C18,subset1!$D:$BX,U$2,FALSE)</f>
        <v>#N/A</v>
      </c>
      <c r="V18" t="e">
        <f>VLOOKUP($C18,subset1!$D:$BX,V$2,FALSE)</f>
        <v>#N/A</v>
      </c>
      <c r="W18" t="e">
        <f>VLOOKUP($C18,subset1!$D:$BX,W$2,FALSE)</f>
        <v>#N/A</v>
      </c>
      <c r="X18" t="e">
        <f>VLOOKUP($C18,subset1!$D:$BX,X$2,FALSE)</f>
        <v>#N/A</v>
      </c>
      <c r="Y18" t="e">
        <f>VLOOKUP($C18,subset1!$D:$BX,Y$2,FALSE)</f>
        <v>#N/A</v>
      </c>
      <c r="Z18" t="e">
        <f>VLOOKUP($C18,subset1!$D:$BX,Z$2,FALSE)</f>
        <v>#N/A</v>
      </c>
      <c r="AA18" t="e">
        <f>VLOOKUP($C18,subset1!$D:$BX,AA$2,FALSE)</f>
        <v>#N/A</v>
      </c>
      <c r="AB18" t="e">
        <f>VLOOKUP($C18,subset1!$D:$BX,AB$2,FALSE)</f>
        <v>#N/A</v>
      </c>
      <c r="AC18" t="e">
        <f>VLOOKUP($C18,subset1!$D:$BX,AC$2,FALSE)</f>
        <v>#N/A</v>
      </c>
      <c r="AD18" t="e">
        <f>VLOOKUP($C18,subset1!$D:$BX,AD$2,FALSE)</f>
        <v>#N/A</v>
      </c>
      <c r="AE18" t="e">
        <f>VLOOKUP($C18,subset1!$D:$BX,AE$2,FALSE)</f>
        <v>#N/A</v>
      </c>
      <c r="AF18" t="e">
        <f>VLOOKUP($C18,subset1!$D:$BX,AF$2,FALSE)</f>
        <v>#N/A</v>
      </c>
      <c r="AG18" t="e">
        <f>VLOOKUP($C18,subset1!$D:$BX,AG$2,FALSE)</f>
        <v>#N/A</v>
      </c>
      <c r="AH18" t="e">
        <f>VLOOKUP($C18,subset1!$D:$BX,AH$2,FALSE)</f>
        <v>#N/A</v>
      </c>
      <c r="AI18" t="e">
        <f>VLOOKUP($C18,subset1!$D:$BX,AI$2,FALSE)</f>
        <v>#N/A</v>
      </c>
      <c r="AJ18" t="e">
        <f>VLOOKUP($C18,subset1!$D:$BX,AJ$2,FALSE)</f>
        <v>#N/A</v>
      </c>
      <c r="AK18" t="e">
        <f>VLOOKUP($C18,subset1!$D:$BX,AK$2,FALSE)</f>
        <v>#N/A</v>
      </c>
      <c r="AL18" t="e">
        <f>VLOOKUP($C18,subset1!$D:$BX,AL$2,FALSE)</f>
        <v>#N/A</v>
      </c>
      <c r="AM18" t="e">
        <f>VLOOKUP($C18,subset1!$D:$BX,AM$2,FALSE)</f>
        <v>#N/A</v>
      </c>
      <c r="AN18" t="e">
        <f>VLOOKUP($C18,subset1!$D:$BX,AN$2,FALSE)</f>
        <v>#N/A</v>
      </c>
      <c r="AO18" t="e">
        <f>VLOOKUP($C18,subset1!$D:$BX,AO$2,FALSE)</f>
        <v>#N/A</v>
      </c>
      <c r="AP18" t="e">
        <f>VLOOKUP($C18,subset1!$D:$BX,AP$2,FALSE)</f>
        <v>#N/A</v>
      </c>
      <c r="AQ18" t="e">
        <f>VLOOKUP($C18,subset1!$D:$BX,AQ$2,FALSE)</f>
        <v>#N/A</v>
      </c>
      <c r="AR18" t="e">
        <f>VLOOKUP($C18,subset1!$D:$BX,AR$2,FALSE)</f>
        <v>#N/A</v>
      </c>
      <c r="AS18" t="e">
        <f>VLOOKUP($C18,subset1!$D:$BX,AS$2,FALSE)</f>
        <v>#N/A</v>
      </c>
      <c r="AT18" s="1" t="e">
        <f>VLOOKUP($C18,subset1!$D:$BX,AT$2,FALSE)</f>
        <v>#N/A</v>
      </c>
      <c r="AU18" t="e">
        <f>VLOOKUP($C18,subset1!$D:$BX,AU$2,FALSE)</f>
        <v>#N/A</v>
      </c>
      <c r="AV18" t="e">
        <f>VLOOKUP($C18,subset1!$D:$BX,AV$2,FALSE)</f>
        <v>#N/A</v>
      </c>
      <c r="AW18" t="e">
        <f>VLOOKUP($C18,subset1!$D:$BX,AW$2,FALSE)</f>
        <v>#N/A</v>
      </c>
      <c r="AX18" t="e">
        <f>VLOOKUP($C18,subset1!$D:$BX,AX$2,FALSE)</f>
        <v>#N/A</v>
      </c>
      <c r="AY18" t="e">
        <f>VLOOKUP($C18,subset1!$D:$BX,AY$2,FALSE)</f>
        <v>#N/A</v>
      </c>
      <c r="AZ18" t="e">
        <f>VLOOKUP($C18,subset1!$D:$BX,AZ$2,FALSE)</f>
        <v>#N/A</v>
      </c>
      <c r="BA18" t="e">
        <f>VLOOKUP($C18,subset1!$D:$BX,BA$2,FALSE)</f>
        <v>#N/A</v>
      </c>
      <c r="BB18" t="e">
        <f>VLOOKUP($C18,subset1!$D:$BX,BB$2,FALSE)</f>
        <v>#N/A</v>
      </c>
      <c r="BC18" t="e">
        <f>VLOOKUP($C18,subset1!$D:$BX,BC$2,FALSE)</f>
        <v>#N/A</v>
      </c>
      <c r="BD18" t="e">
        <f>VLOOKUP($C18,subset1!$D:$BX,BD$2,FALSE)</f>
        <v>#N/A</v>
      </c>
      <c r="BE18" t="e">
        <f>VLOOKUP($C18,subset1!$D:$BX,BE$2,FALSE)</f>
        <v>#N/A</v>
      </c>
      <c r="BF18" t="e">
        <f>VLOOKUP($C18,subset1!$D:$BX,BF$2,FALSE)</f>
        <v>#N/A</v>
      </c>
      <c r="BG18" t="e">
        <f>VLOOKUP($C18,subset1!$D:$BX,BG$2,FALSE)</f>
        <v>#N/A</v>
      </c>
      <c r="BH18" t="e">
        <f>VLOOKUP($C18,subset1!$D:$BX,BH$2,FALSE)</f>
        <v>#N/A</v>
      </c>
      <c r="BI18" t="e">
        <f>VLOOKUP($C18,subset1!$D:$BX,BI$2,FALSE)</f>
        <v>#N/A</v>
      </c>
      <c r="BJ18" t="e">
        <f>VLOOKUP($C18,subset1!$D:$BX,BJ$2,FALSE)</f>
        <v>#N/A</v>
      </c>
      <c r="BK18" t="e">
        <f>VLOOKUP($C18,subset1!$D:$BX,BK$2,FALSE)</f>
        <v>#N/A</v>
      </c>
      <c r="BL18" t="e">
        <f>VLOOKUP($C18,subset1!$D:$BX,BL$2,FALSE)</f>
        <v>#N/A</v>
      </c>
      <c r="BM18" t="e">
        <f>VLOOKUP($C18,subset1!$D:$BX,BM$2,FALSE)</f>
        <v>#N/A</v>
      </c>
      <c r="BN18" t="e">
        <f>VLOOKUP($C18,subset1!$D:$BX,BN$2,FALSE)</f>
        <v>#N/A</v>
      </c>
      <c r="BO18" t="e">
        <f>VLOOKUP($C18,subset1!$D:$BX,BO$2,FALSE)</f>
        <v>#N/A</v>
      </c>
      <c r="BP18" t="e">
        <f>VLOOKUP($C18,subset1!$D:$BX,BP$2,FALSE)</f>
        <v>#N/A</v>
      </c>
      <c r="BQ18" t="e">
        <f>VLOOKUP($C18,subset1!$D:$BX,BQ$2,FALSE)</f>
        <v>#N/A</v>
      </c>
      <c r="BR18" t="e">
        <f>VLOOKUP($C18,subset1!$D:$BX,BR$2,FALSE)</f>
        <v>#N/A</v>
      </c>
      <c r="BS18" t="e">
        <f>VLOOKUP($C18,subset1!$D:$BX,BS$2,FALSE)</f>
        <v>#N/A</v>
      </c>
      <c r="BT18" t="e">
        <f>VLOOKUP($C18,subset1!$D:$BX,BT$2,FALSE)</f>
        <v>#N/A</v>
      </c>
      <c r="BU18" t="e">
        <f>VLOOKUP($C18,subset1!$D:$BX,BU$2,FALSE)</f>
        <v>#N/A</v>
      </c>
    </row>
    <row r="19" spans="1:73" x14ac:dyDescent="0.2">
      <c r="A19">
        <v>804</v>
      </c>
      <c r="B19" t="s">
        <v>8</v>
      </c>
      <c r="C19" t="str">
        <f t="shared" si="3"/>
        <v>804B1</v>
      </c>
      <c r="D19" t="str">
        <f t="shared" si="4"/>
        <v>B1</v>
      </c>
      <c r="E19">
        <v>4</v>
      </c>
      <c r="F19" s="1">
        <v>42843</v>
      </c>
      <c r="I19">
        <v>1408.8806200367201</v>
      </c>
      <c r="J19" t="s">
        <v>7</v>
      </c>
      <c r="K19">
        <v>25</v>
      </c>
      <c r="L19">
        <f>VLOOKUP($C19,samples!$D$2:$I$1000,4, FALSE)</f>
        <v>6</v>
      </c>
      <c r="M19" t="str">
        <f>VLOOKUP($C19,samples!$D$2:$I$1000,5, FALSE)</f>
        <v>I</v>
      </c>
      <c r="N19" t="str">
        <f>VLOOKUP($C19,samples!$D$2:$I$1000,6, FALSE)</f>
        <v>7,8,9</v>
      </c>
      <c r="O19" s="1">
        <f>VLOOKUP($C19,samples!$D$2:$I$689,3, FALSE)</f>
        <v>42877</v>
      </c>
      <c r="P19" s="2">
        <f t="shared" si="5"/>
        <v>34</v>
      </c>
      <c r="Q19" s="1" t="str">
        <f>VLOOKUP($C19,samples!$D$2:$R$1000,8, FALSE)</f>
        <v>CGPLPA801P1</v>
      </c>
      <c r="S19" t="e">
        <f>VLOOKUP($C19,subset1!$D:$BX,S$2,FALSE)</f>
        <v>#N/A</v>
      </c>
      <c r="T19" s="1" t="e">
        <f>VLOOKUP($C19,subset1!$D:$BX,T$2,FALSE)</f>
        <v>#N/A</v>
      </c>
      <c r="U19" t="e">
        <f>VLOOKUP($C19,subset1!$D:$BX,U$2,FALSE)</f>
        <v>#N/A</v>
      </c>
      <c r="V19" t="e">
        <f>VLOOKUP($C19,subset1!$D:$BX,V$2,FALSE)</f>
        <v>#N/A</v>
      </c>
      <c r="W19" t="e">
        <f>VLOOKUP($C19,subset1!$D:$BX,W$2,FALSE)</f>
        <v>#N/A</v>
      </c>
      <c r="X19" t="e">
        <f>VLOOKUP($C19,subset1!$D:$BX,X$2,FALSE)</f>
        <v>#N/A</v>
      </c>
      <c r="Y19" t="e">
        <f>VLOOKUP($C19,subset1!$D:$BX,Y$2,FALSE)</f>
        <v>#N/A</v>
      </c>
      <c r="Z19" t="e">
        <f>VLOOKUP($C19,subset1!$D:$BX,Z$2,FALSE)</f>
        <v>#N/A</v>
      </c>
      <c r="AA19" t="e">
        <f>VLOOKUP($C19,subset1!$D:$BX,AA$2,FALSE)</f>
        <v>#N/A</v>
      </c>
      <c r="AB19" t="e">
        <f>VLOOKUP($C19,subset1!$D:$BX,AB$2,FALSE)</f>
        <v>#N/A</v>
      </c>
      <c r="AC19" t="e">
        <f>VLOOKUP($C19,subset1!$D:$BX,AC$2,FALSE)</f>
        <v>#N/A</v>
      </c>
      <c r="AD19" t="e">
        <f>VLOOKUP($C19,subset1!$D:$BX,AD$2,FALSE)</f>
        <v>#N/A</v>
      </c>
      <c r="AE19" t="e">
        <f>VLOOKUP($C19,subset1!$D:$BX,AE$2,FALSE)</f>
        <v>#N/A</v>
      </c>
      <c r="AF19" t="e">
        <f>VLOOKUP($C19,subset1!$D:$BX,AF$2,FALSE)</f>
        <v>#N/A</v>
      </c>
      <c r="AG19" t="e">
        <f>VLOOKUP($C19,subset1!$D:$BX,AG$2,FALSE)</f>
        <v>#N/A</v>
      </c>
      <c r="AH19" t="e">
        <f>VLOOKUP($C19,subset1!$D:$BX,AH$2,FALSE)</f>
        <v>#N/A</v>
      </c>
      <c r="AI19" t="e">
        <f>VLOOKUP($C19,subset1!$D:$BX,AI$2,FALSE)</f>
        <v>#N/A</v>
      </c>
      <c r="AJ19" t="e">
        <f>VLOOKUP($C19,subset1!$D:$BX,AJ$2,FALSE)</f>
        <v>#N/A</v>
      </c>
      <c r="AK19" t="e">
        <f>VLOOKUP($C19,subset1!$D:$BX,AK$2,FALSE)</f>
        <v>#N/A</v>
      </c>
      <c r="AL19" t="e">
        <f>VLOOKUP($C19,subset1!$D:$BX,AL$2,FALSE)</f>
        <v>#N/A</v>
      </c>
      <c r="AM19" t="e">
        <f>VLOOKUP($C19,subset1!$D:$BX,AM$2,FALSE)</f>
        <v>#N/A</v>
      </c>
      <c r="AN19" t="e">
        <f>VLOOKUP($C19,subset1!$D:$BX,AN$2,FALSE)</f>
        <v>#N/A</v>
      </c>
      <c r="AO19" t="e">
        <f>VLOOKUP($C19,subset1!$D:$BX,AO$2,FALSE)</f>
        <v>#N/A</v>
      </c>
      <c r="AP19" t="e">
        <f>VLOOKUP($C19,subset1!$D:$BX,AP$2,FALSE)</f>
        <v>#N/A</v>
      </c>
      <c r="AQ19" t="e">
        <f>VLOOKUP($C19,subset1!$D:$BX,AQ$2,FALSE)</f>
        <v>#N/A</v>
      </c>
      <c r="AR19" t="e">
        <f>VLOOKUP($C19,subset1!$D:$BX,AR$2,FALSE)</f>
        <v>#N/A</v>
      </c>
      <c r="AS19" t="e">
        <f>VLOOKUP($C19,subset1!$D:$BX,AS$2,FALSE)</f>
        <v>#N/A</v>
      </c>
      <c r="AT19" s="1" t="e">
        <f>VLOOKUP($C19,subset1!$D:$BX,AT$2,FALSE)</f>
        <v>#N/A</v>
      </c>
      <c r="AU19" t="e">
        <f>VLOOKUP($C19,subset1!$D:$BX,AU$2,FALSE)</f>
        <v>#N/A</v>
      </c>
      <c r="AV19" t="e">
        <f>VLOOKUP($C19,subset1!$D:$BX,AV$2,FALSE)</f>
        <v>#N/A</v>
      </c>
      <c r="AW19" t="e">
        <f>VLOOKUP($C19,subset1!$D:$BX,AW$2,FALSE)</f>
        <v>#N/A</v>
      </c>
      <c r="AX19" t="e">
        <f>VLOOKUP($C19,subset1!$D:$BX,AX$2,FALSE)</f>
        <v>#N/A</v>
      </c>
      <c r="AY19" t="e">
        <f>VLOOKUP($C19,subset1!$D:$BX,AY$2,FALSE)</f>
        <v>#N/A</v>
      </c>
      <c r="AZ19" t="e">
        <f>VLOOKUP($C19,subset1!$D:$BX,AZ$2,FALSE)</f>
        <v>#N/A</v>
      </c>
      <c r="BA19" t="e">
        <f>VLOOKUP($C19,subset1!$D:$BX,BA$2,FALSE)</f>
        <v>#N/A</v>
      </c>
      <c r="BB19" t="e">
        <f>VLOOKUP($C19,subset1!$D:$BX,BB$2,FALSE)</f>
        <v>#N/A</v>
      </c>
      <c r="BC19" t="e">
        <f>VLOOKUP($C19,subset1!$D:$BX,BC$2,FALSE)</f>
        <v>#N/A</v>
      </c>
      <c r="BD19" t="e">
        <f>VLOOKUP($C19,subset1!$D:$BX,BD$2,FALSE)</f>
        <v>#N/A</v>
      </c>
      <c r="BE19" t="e">
        <f>VLOOKUP($C19,subset1!$D:$BX,BE$2,FALSE)</f>
        <v>#N/A</v>
      </c>
      <c r="BF19" t="e">
        <f>VLOOKUP($C19,subset1!$D:$BX,BF$2,FALSE)</f>
        <v>#N/A</v>
      </c>
      <c r="BG19" t="e">
        <f>VLOOKUP($C19,subset1!$D:$BX,BG$2,FALSE)</f>
        <v>#N/A</v>
      </c>
      <c r="BH19" t="e">
        <f>VLOOKUP($C19,subset1!$D:$BX,BH$2,FALSE)</f>
        <v>#N/A</v>
      </c>
      <c r="BI19" t="e">
        <f>VLOOKUP($C19,subset1!$D:$BX,BI$2,FALSE)</f>
        <v>#N/A</v>
      </c>
      <c r="BJ19" t="e">
        <f>VLOOKUP($C19,subset1!$D:$BX,BJ$2,FALSE)</f>
        <v>#N/A</v>
      </c>
      <c r="BK19" t="e">
        <f>VLOOKUP($C19,subset1!$D:$BX,BK$2,FALSE)</f>
        <v>#N/A</v>
      </c>
      <c r="BL19" t="e">
        <f>VLOOKUP($C19,subset1!$D:$BX,BL$2,FALSE)</f>
        <v>#N/A</v>
      </c>
      <c r="BM19" t="e">
        <f>VLOOKUP($C19,subset1!$D:$BX,BM$2,FALSE)</f>
        <v>#N/A</v>
      </c>
      <c r="BN19" t="e">
        <f>VLOOKUP($C19,subset1!$D:$BX,BN$2,FALSE)</f>
        <v>#N/A</v>
      </c>
      <c r="BO19" t="e">
        <f>VLOOKUP($C19,subset1!$D:$BX,BO$2,FALSE)</f>
        <v>#N/A</v>
      </c>
      <c r="BP19" t="e">
        <f>VLOOKUP($C19,subset1!$D:$BX,BP$2,FALSE)</f>
        <v>#N/A</v>
      </c>
      <c r="BQ19" t="e">
        <f>VLOOKUP($C19,subset1!$D:$BX,BQ$2,FALSE)</f>
        <v>#N/A</v>
      </c>
      <c r="BR19" t="e">
        <f>VLOOKUP($C19,subset1!$D:$BX,BR$2,FALSE)</f>
        <v>#N/A</v>
      </c>
      <c r="BS19" t="e">
        <f>VLOOKUP($C19,subset1!$D:$BX,BS$2,FALSE)</f>
        <v>#N/A</v>
      </c>
      <c r="BT19" t="e">
        <f>VLOOKUP($C19,subset1!$D:$BX,BT$2,FALSE)</f>
        <v>#N/A</v>
      </c>
      <c r="BU19" t="e">
        <f>VLOOKUP($C19,subset1!$D:$BX,BU$2,FALSE)</f>
        <v>#N/A</v>
      </c>
    </row>
    <row r="20" spans="1:73" x14ac:dyDescent="0.2">
      <c r="A20">
        <v>804</v>
      </c>
      <c r="B20" t="s">
        <v>9</v>
      </c>
      <c r="C20" t="str">
        <f t="shared" si="3"/>
        <v>804E1</v>
      </c>
      <c r="D20" t="str">
        <f t="shared" si="4"/>
        <v>E1</v>
      </c>
      <c r="E20">
        <v>4</v>
      </c>
      <c r="F20" s="1">
        <v>42843</v>
      </c>
      <c r="I20">
        <v>1408.8806200367201</v>
      </c>
      <c r="J20" t="s">
        <v>7</v>
      </c>
      <c r="K20">
        <v>26</v>
      </c>
      <c r="L20">
        <f>VLOOKUP($C20,samples!$D$2:$I$1000,4, FALSE)</f>
        <v>10</v>
      </c>
      <c r="M20" t="str">
        <f>VLOOKUP($C20,samples!$D$2:$I$1000,5, FALSE)</f>
        <v>F</v>
      </c>
      <c r="N20" t="str">
        <f>VLOOKUP($C20,samples!$D$2:$I$1000,6, FALSE)</f>
        <v>7,8,9</v>
      </c>
      <c r="O20" s="1">
        <f>VLOOKUP($C20,samples!$D$2:$I$689,3, FALSE)</f>
        <v>42884</v>
      </c>
      <c r="P20" s="2">
        <f t="shared" si="5"/>
        <v>41</v>
      </c>
      <c r="Q20" s="1" t="str">
        <f>VLOOKUP($C20,samples!$D$2:$R$1000,8, FALSE)</f>
        <v>CGPLPA801P2</v>
      </c>
      <c r="S20" t="e">
        <f>VLOOKUP($C20,subset1!$D:$BX,S$2,FALSE)</f>
        <v>#N/A</v>
      </c>
      <c r="T20" s="1" t="e">
        <f>VLOOKUP($C20,subset1!$D:$BX,T$2,FALSE)</f>
        <v>#N/A</v>
      </c>
      <c r="U20" t="e">
        <f>VLOOKUP($C20,subset1!$D:$BX,U$2,FALSE)</f>
        <v>#N/A</v>
      </c>
      <c r="V20" t="e">
        <f>VLOOKUP($C20,subset1!$D:$BX,V$2,FALSE)</f>
        <v>#N/A</v>
      </c>
      <c r="W20" t="e">
        <f>VLOOKUP($C20,subset1!$D:$BX,W$2,FALSE)</f>
        <v>#N/A</v>
      </c>
      <c r="X20" t="e">
        <f>VLOOKUP($C20,subset1!$D:$BX,X$2,FALSE)</f>
        <v>#N/A</v>
      </c>
      <c r="Y20" t="e">
        <f>VLOOKUP($C20,subset1!$D:$BX,Y$2,FALSE)</f>
        <v>#N/A</v>
      </c>
      <c r="Z20" t="e">
        <f>VLOOKUP($C20,subset1!$D:$BX,Z$2,FALSE)</f>
        <v>#N/A</v>
      </c>
      <c r="AA20" t="e">
        <f>VLOOKUP($C20,subset1!$D:$BX,AA$2,FALSE)</f>
        <v>#N/A</v>
      </c>
      <c r="AB20" t="e">
        <f>VLOOKUP($C20,subset1!$D:$BX,AB$2,FALSE)</f>
        <v>#N/A</v>
      </c>
      <c r="AC20" t="e">
        <f>VLOOKUP($C20,subset1!$D:$BX,AC$2,FALSE)</f>
        <v>#N/A</v>
      </c>
      <c r="AD20" t="e">
        <f>VLOOKUP($C20,subset1!$D:$BX,AD$2,FALSE)</f>
        <v>#N/A</v>
      </c>
      <c r="AE20" t="e">
        <f>VLOOKUP($C20,subset1!$D:$BX,AE$2,FALSE)</f>
        <v>#N/A</v>
      </c>
      <c r="AF20" t="e">
        <f>VLOOKUP($C20,subset1!$D:$BX,AF$2,FALSE)</f>
        <v>#N/A</v>
      </c>
      <c r="AG20" t="e">
        <f>VLOOKUP($C20,subset1!$D:$BX,AG$2,FALSE)</f>
        <v>#N/A</v>
      </c>
      <c r="AH20" t="e">
        <f>VLOOKUP($C20,subset1!$D:$BX,AH$2,FALSE)</f>
        <v>#N/A</v>
      </c>
      <c r="AI20" t="e">
        <f>VLOOKUP($C20,subset1!$D:$BX,AI$2,FALSE)</f>
        <v>#N/A</v>
      </c>
      <c r="AJ20" t="e">
        <f>VLOOKUP($C20,subset1!$D:$BX,AJ$2,FALSE)</f>
        <v>#N/A</v>
      </c>
      <c r="AK20" t="e">
        <f>VLOOKUP($C20,subset1!$D:$BX,AK$2,FALSE)</f>
        <v>#N/A</v>
      </c>
      <c r="AL20" t="e">
        <f>VLOOKUP($C20,subset1!$D:$BX,AL$2,FALSE)</f>
        <v>#N/A</v>
      </c>
      <c r="AM20" t="e">
        <f>VLOOKUP($C20,subset1!$D:$BX,AM$2,FALSE)</f>
        <v>#N/A</v>
      </c>
      <c r="AN20" t="e">
        <f>VLOOKUP($C20,subset1!$D:$BX,AN$2,FALSE)</f>
        <v>#N/A</v>
      </c>
      <c r="AO20" t="e">
        <f>VLOOKUP($C20,subset1!$D:$BX,AO$2,FALSE)</f>
        <v>#N/A</v>
      </c>
      <c r="AP20" t="e">
        <f>VLOOKUP($C20,subset1!$D:$BX,AP$2,FALSE)</f>
        <v>#N/A</v>
      </c>
      <c r="AQ20" t="e">
        <f>VLOOKUP($C20,subset1!$D:$BX,AQ$2,FALSE)</f>
        <v>#N/A</v>
      </c>
      <c r="AR20" t="e">
        <f>VLOOKUP($C20,subset1!$D:$BX,AR$2,FALSE)</f>
        <v>#N/A</v>
      </c>
      <c r="AS20" t="e">
        <f>VLOOKUP($C20,subset1!$D:$BX,AS$2,FALSE)</f>
        <v>#N/A</v>
      </c>
      <c r="AT20" s="1" t="e">
        <f>VLOOKUP($C20,subset1!$D:$BX,AT$2,FALSE)</f>
        <v>#N/A</v>
      </c>
      <c r="AU20" t="e">
        <f>VLOOKUP($C20,subset1!$D:$BX,AU$2,FALSE)</f>
        <v>#N/A</v>
      </c>
      <c r="AV20" t="e">
        <f>VLOOKUP($C20,subset1!$D:$BX,AV$2,FALSE)</f>
        <v>#N/A</v>
      </c>
      <c r="AW20" t="e">
        <f>VLOOKUP($C20,subset1!$D:$BX,AW$2,FALSE)</f>
        <v>#N/A</v>
      </c>
      <c r="AX20" t="e">
        <f>VLOOKUP($C20,subset1!$D:$BX,AX$2,FALSE)</f>
        <v>#N/A</v>
      </c>
      <c r="AY20" t="e">
        <f>VLOOKUP($C20,subset1!$D:$BX,AY$2,FALSE)</f>
        <v>#N/A</v>
      </c>
      <c r="AZ20" t="e">
        <f>VLOOKUP($C20,subset1!$D:$BX,AZ$2,FALSE)</f>
        <v>#N/A</v>
      </c>
      <c r="BA20" t="e">
        <f>VLOOKUP($C20,subset1!$D:$BX,BA$2,FALSE)</f>
        <v>#N/A</v>
      </c>
      <c r="BB20" t="e">
        <f>VLOOKUP($C20,subset1!$D:$BX,BB$2,FALSE)</f>
        <v>#N/A</v>
      </c>
      <c r="BC20" t="e">
        <f>VLOOKUP($C20,subset1!$D:$BX,BC$2,FALSE)</f>
        <v>#N/A</v>
      </c>
      <c r="BD20" t="e">
        <f>VLOOKUP($C20,subset1!$D:$BX,BD$2,FALSE)</f>
        <v>#N/A</v>
      </c>
      <c r="BE20" t="e">
        <f>VLOOKUP($C20,subset1!$D:$BX,BE$2,FALSE)</f>
        <v>#N/A</v>
      </c>
      <c r="BF20" t="e">
        <f>VLOOKUP($C20,subset1!$D:$BX,BF$2,FALSE)</f>
        <v>#N/A</v>
      </c>
      <c r="BG20" t="e">
        <f>VLOOKUP($C20,subset1!$D:$BX,BG$2,FALSE)</f>
        <v>#N/A</v>
      </c>
      <c r="BH20" t="e">
        <f>VLOOKUP($C20,subset1!$D:$BX,BH$2,FALSE)</f>
        <v>#N/A</v>
      </c>
      <c r="BI20" t="e">
        <f>VLOOKUP($C20,subset1!$D:$BX,BI$2,FALSE)</f>
        <v>#N/A</v>
      </c>
      <c r="BJ20" t="e">
        <f>VLOOKUP($C20,subset1!$D:$BX,BJ$2,FALSE)</f>
        <v>#N/A</v>
      </c>
      <c r="BK20" t="e">
        <f>VLOOKUP($C20,subset1!$D:$BX,BK$2,FALSE)</f>
        <v>#N/A</v>
      </c>
      <c r="BL20" t="e">
        <f>VLOOKUP($C20,subset1!$D:$BX,BL$2,FALSE)</f>
        <v>#N/A</v>
      </c>
      <c r="BM20" t="e">
        <f>VLOOKUP($C20,subset1!$D:$BX,BM$2,FALSE)</f>
        <v>#N/A</v>
      </c>
      <c r="BN20" t="e">
        <f>VLOOKUP($C20,subset1!$D:$BX,BN$2,FALSE)</f>
        <v>#N/A</v>
      </c>
      <c r="BO20" t="e">
        <f>VLOOKUP($C20,subset1!$D:$BX,BO$2,FALSE)</f>
        <v>#N/A</v>
      </c>
      <c r="BP20" t="e">
        <f>VLOOKUP($C20,subset1!$D:$BX,BP$2,FALSE)</f>
        <v>#N/A</v>
      </c>
      <c r="BQ20" t="e">
        <f>VLOOKUP($C20,subset1!$D:$BX,BQ$2,FALSE)</f>
        <v>#N/A</v>
      </c>
      <c r="BR20" t="e">
        <f>VLOOKUP($C20,subset1!$D:$BX,BR$2,FALSE)</f>
        <v>#N/A</v>
      </c>
      <c r="BS20" t="e">
        <f>VLOOKUP($C20,subset1!$D:$BX,BS$2,FALSE)</f>
        <v>#N/A</v>
      </c>
      <c r="BT20" t="e">
        <f>VLOOKUP($C20,subset1!$D:$BX,BT$2,FALSE)</f>
        <v>#N/A</v>
      </c>
      <c r="BU20" t="e">
        <f>VLOOKUP($C20,subset1!$D:$BX,BU$2,FALSE)</f>
        <v>#N/A</v>
      </c>
    </row>
    <row r="21" spans="1:73" x14ac:dyDescent="0.2">
      <c r="A21">
        <v>804</v>
      </c>
      <c r="B21" t="s">
        <v>10</v>
      </c>
      <c r="C21" t="str">
        <f t="shared" si="3"/>
        <v>804E2</v>
      </c>
      <c r="D21" t="str">
        <f t="shared" si="4"/>
        <v>E2</v>
      </c>
      <c r="E21">
        <v>4</v>
      </c>
      <c r="F21" s="1">
        <v>42843</v>
      </c>
      <c r="I21">
        <v>1408.8806200367201</v>
      </c>
      <c r="J21" t="s">
        <v>7</v>
      </c>
      <c r="K21">
        <v>27</v>
      </c>
      <c r="L21">
        <f>VLOOKUP($C21,samples!$D$2:$I$1000,4, FALSE)</f>
        <v>15</v>
      </c>
      <c r="M21" t="str">
        <f>VLOOKUP($C21,samples!$D$2:$I$1000,5, FALSE)</f>
        <v>I</v>
      </c>
      <c r="N21" t="str">
        <f>VLOOKUP($C21,samples!$D$2:$I$1000,6, FALSE)</f>
        <v>7,8,9</v>
      </c>
      <c r="O21" s="1">
        <f>VLOOKUP($C21,samples!$D$2:$I$689,3, FALSE)</f>
        <v>42912</v>
      </c>
      <c r="P21" s="2">
        <f t="shared" si="5"/>
        <v>69</v>
      </c>
      <c r="Q21" s="1" t="str">
        <f>VLOOKUP($C21,samples!$D$2:$R$1000,8, FALSE)</f>
        <v>CGPLPA801P3</v>
      </c>
      <c r="S21" t="e">
        <f>VLOOKUP($C21,subset1!$D:$BX,S$2,FALSE)</f>
        <v>#N/A</v>
      </c>
      <c r="T21" s="1" t="e">
        <f>VLOOKUP($C21,subset1!$D:$BX,T$2,FALSE)</f>
        <v>#N/A</v>
      </c>
      <c r="U21" t="e">
        <f>VLOOKUP($C21,subset1!$D:$BX,U$2,FALSE)</f>
        <v>#N/A</v>
      </c>
      <c r="V21" t="e">
        <f>VLOOKUP($C21,subset1!$D:$BX,V$2,FALSE)</f>
        <v>#N/A</v>
      </c>
      <c r="W21" t="e">
        <f>VLOOKUP($C21,subset1!$D:$BX,W$2,FALSE)</f>
        <v>#N/A</v>
      </c>
      <c r="X21" t="e">
        <f>VLOOKUP($C21,subset1!$D:$BX,X$2,FALSE)</f>
        <v>#N/A</v>
      </c>
      <c r="Y21" t="e">
        <f>VLOOKUP($C21,subset1!$D:$BX,Y$2,FALSE)</f>
        <v>#N/A</v>
      </c>
      <c r="Z21" t="e">
        <f>VLOOKUP($C21,subset1!$D:$BX,Z$2,FALSE)</f>
        <v>#N/A</v>
      </c>
      <c r="AA21" t="e">
        <f>VLOOKUP($C21,subset1!$D:$BX,AA$2,FALSE)</f>
        <v>#N/A</v>
      </c>
      <c r="AB21" t="e">
        <f>VLOOKUP($C21,subset1!$D:$BX,AB$2,FALSE)</f>
        <v>#N/A</v>
      </c>
      <c r="AC21" t="e">
        <f>VLOOKUP($C21,subset1!$D:$BX,AC$2,FALSE)</f>
        <v>#N/A</v>
      </c>
      <c r="AD21" t="e">
        <f>VLOOKUP($C21,subset1!$D:$BX,AD$2,FALSE)</f>
        <v>#N/A</v>
      </c>
      <c r="AE21" t="e">
        <f>VLOOKUP($C21,subset1!$D:$BX,AE$2,FALSE)</f>
        <v>#N/A</v>
      </c>
      <c r="AF21" t="e">
        <f>VLOOKUP($C21,subset1!$D:$BX,AF$2,FALSE)</f>
        <v>#N/A</v>
      </c>
      <c r="AG21" t="e">
        <f>VLOOKUP($C21,subset1!$D:$BX,AG$2,FALSE)</f>
        <v>#N/A</v>
      </c>
      <c r="AH21" t="e">
        <f>VLOOKUP($C21,subset1!$D:$BX,AH$2,FALSE)</f>
        <v>#N/A</v>
      </c>
      <c r="AI21" t="e">
        <f>VLOOKUP($C21,subset1!$D:$BX,AI$2,FALSE)</f>
        <v>#N/A</v>
      </c>
      <c r="AJ21" t="e">
        <f>VLOOKUP($C21,subset1!$D:$BX,AJ$2,FALSE)</f>
        <v>#N/A</v>
      </c>
      <c r="AK21" t="e">
        <f>VLOOKUP($C21,subset1!$D:$BX,AK$2,FALSE)</f>
        <v>#N/A</v>
      </c>
      <c r="AL21" t="e">
        <f>VLOOKUP($C21,subset1!$D:$BX,AL$2,FALSE)</f>
        <v>#N/A</v>
      </c>
      <c r="AM21" t="e">
        <f>VLOOKUP($C21,subset1!$D:$BX,AM$2,FALSE)</f>
        <v>#N/A</v>
      </c>
      <c r="AN21" t="e">
        <f>VLOOKUP($C21,subset1!$D:$BX,AN$2,FALSE)</f>
        <v>#N/A</v>
      </c>
      <c r="AO21" t="e">
        <f>VLOOKUP($C21,subset1!$D:$BX,AO$2,FALSE)</f>
        <v>#N/A</v>
      </c>
      <c r="AP21" t="e">
        <f>VLOOKUP($C21,subset1!$D:$BX,AP$2,FALSE)</f>
        <v>#N/A</v>
      </c>
      <c r="AQ21" t="e">
        <f>VLOOKUP($C21,subset1!$D:$BX,AQ$2,FALSE)</f>
        <v>#N/A</v>
      </c>
      <c r="AR21" t="e">
        <f>VLOOKUP($C21,subset1!$D:$BX,AR$2,FALSE)</f>
        <v>#N/A</v>
      </c>
      <c r="AS21" t="e">
        <f>VLOOKUP($C21,subset1!$D:$BX,AS$2,FALSE)</f>
        <v>#N/A</v>
      </c>
      <c r="AT21" s="1" t="e">
        <f>VLOOKUP($C21,subset1!$D:$BX,AT$2,FALSE)</f>
        <v>#N/A</v>
      </c>
      <c r="AU21" t="e">
        <f>VLOOKUP($C21,subset1!$D:$BX,AU$2,FALSE)</f>
        <v>#N/A</v>
      </c>
      <c r="AV21" t="e">
        <f>VLOOKUP($C21,subset1!$D:$BX,AV$2,FALSE)</f>
        <v>#N/A</v>
      </c>
      <c r="AW21" t="e">
        <f>VLOOKUP($C21,subset1!$D:$BX,AW$2,FALSE)</f>
        <v>#N/A</v>
      </c>
      <c r="AX21" t="e">
        <f>VLOOKUP($C21,subset1!$D:$BX,AX$2,FALSE)</f>
        <v>#N/A</v>
      </c>
      <c r="AY21" t="e">
        <f>VLOOKUP($C21,subset1!$D:$BX,AY$2,FALSE)</f>
        <v>#N/A</v>
      </c>
      <c r="AZ21" t="e">
        <f>VLOOKUP($C21,subset1!$D:$BX,AZ$2,FALSE)</f>
        <v>#N/A</v>
      </c>
      <c r="BA21" t="e">
        <f>VLOOKUP($C21,subset1!$D:$BX,BA$2,FALSE)</f>
        <v>#N/A</v>
      </c>
      <c r="BB21" t="e">
        <f>VLOOKUP($C21,subset1!$D:$BX,BB$2,FALSE)</f>
        <v>#N/A</v>
      </c>
      <c r="BC21" t="e">
        <f>VLOOKUP($C21,subset1!$D:$BX,BC$2,FALSE)</f>
        <v>#N/A</v>
      </c>
      <c r="BD21" t="e">
        <f>VLOOKUP($C21,subset1!$D:$BX,BD$2,FALSE)</f>
        <v>#N/A</v>
      </c>
      <c r="BE21" t="e">
        <f>VLOOKUP($C21,subset1!$D:$BX,BE$2,FALSE)</f>
        <v>#N/A</v>
      </c>
      <c r="BF21" t="e">
        <f>VLOOKUP($C21,subset1!$D:$BX,BF$2,FALSE)</f>
        <v>#N/A</v>
      </c>
      <c r="BG21" t="e">
        <f>VLOOKUP($C21,subset1!$D:$BX,BG$2,FALSE)</f>
        <v>#N/A</v>
      </c>
      <c r="BH21" t="e">
        <f>VLOOKUP($C21,subset1!$D:$BX,BH$2,FALSE)</f>
        <v>#N/A</v>
      </c>
      <c r="BI21" t="e">
        <f>VLOOKUP($C21,subset1!$D:$BX,BI$2,FALSE)</f>
        <v>#N/A</v>
      </c>
      <c r="BJ21" t="e">
        <f>VLOOKUP($C21,subset1!$D:$BX,BJ$2,FALSE)</f>
        <v>#N/A</v>
      </c>
      <c r="BK21" t="e">
        <f>VLOOKUP($C21,subset1!$D:$BX,BK$2,FALSE)</f>
        <v>#N/A</v>
      </c>
      <c r="BL21" t="e">
        <f>VLOOKUP($C21,subset1!$D:$BX,BL$2,FALSE)</f>
        <v>#N/A</v>
      </c>
      <c r="BM21" t="e">
        <f>VLOOKUP($C21,subset1!$D:$BX,BM$2,FALSE)</f>
        <v>#N/A</v>
      </c>
      <c r="BN21" t="e">
        <f>VLOOKUP($C21,subset1!$D:$BX,BN$2,FALSE)</f>
        <v>#N/A</v>
      </c>
      <c r="BO21" t="e">
        <f>VLOOKUP($C21,subset1!$D:$BX,BO$2,FALSE)</f>
        <v>#N/A</v>
      </c>
      <c r="BP21" t="e">
        <f>VLOOKUP($C21,subset1!$D:$BX,BP$2,FALSE)</f>
        <v>#N/A</v>
      </c>
      <c r="BQ21" t="e">
        <f>VLOOKUP($C21,subset1!$D:$BX,BQ$2,FALSE)</f>
        <v>#N/A</v>
      </c>
      <c r="BR21" t="e">
        <f>VLOOKUP($C21,subset1!$D:$BX,BR$2,FALSE)</f>
        <v>#N/A</v>
      </c>
      <c r="BS21" t="e">
        <f>VLOOKUP($C21,subset1!$D:$BX,BS$2,FALSE)</f>
        <v>#N/A</v>
      </c>
      <c r="BT21" t="e">
        <f>VLOOKUP($C21,subset1!$D:$BX,BT$2,FALSE)</f>
        <v>#N/A</v>
      </c>
      <c r="BU21" t="e">
        <f>VLOOKUP($C21,subset1!$D:$BX,BU$2,FALSE)</f>
        <v>#N/A</v>
      </c>
    </row>
    <row r="22" spans="1:73" x14ac:dyDescent="0.2">
      <c r="A22">
        <v>804</v>
      </c>
      <c r="B22" t="s">
        <v>11</v>
      </c>
      <c r="C22" t="str">
        <f t="shared" si="3"/>
        <v>804E3</v>
      </c>
      <c r="D22" t="str">
        <f t="shared" si="4"/>
        <v>E3</v>
      </c>
      <c r="E22">
        <v>4</v>
      </c>
      <c r="F22" s="1">
        <v>42843</v>
      </c>
      <c r="I22">
        <v>1408.8806200367201</v>
      </c>
      <c r="J22" t="s">
        <v>7</v>
      </c>
      <c r="K22">
        <v>28</v>
      </c>
      <c r="L22">
        <f>VLOOKUP($C22,samples!$D$2:$I$1000,4, FALSE)</f>
        <v>17</v>
      </c>
      <c r="M22" t="str">
        <f>VLOOKUP($C22,samples!$D$2:$I$1000,5, FALSE)</f>
        <v>I</v>
      </c>
      <c r="N22" t="str">
        <f>VLOOKUP($C22,samples!$D$2:$I$1000,6, FALSE)</f>
        <v>7,8,9</v>
      </c>
      <c r="O22" s="1">
        <f>VLOOKUP($C22,samples!$D$2:$I$689,3, FALSE)</f>
        <v>42962</v>
      </c>
      <c r="P22" s="2">
        <f t="shared" si="5"/>
        <v>119</v>
      </c>
      <c r="Q22" s="1" t="str">
        <f>VLOOKUP($C22,samples!$D$2:$R$1000,8, FALSE)</f>
        <v>CGPLPA801P4</v>
      </c>
      <c r="S22" t="e">
        <f>VLOOKUP($C22,subset1!$D:$BX,S$2,FALSE)</f>
        <v>#N/A</v>
      </c>
      <c r="T22" s="1" t="e">
        <f>VLOOKUP($C22,subset1!$D:$BX,T$2,FALSE)</f>
        <v>#N/A</v>
      </c>
      <c r="U22" t="e">
        <f>VLOOKUP($C22,subset1!$D:$BX,U$2,FALSE)</f>
        <v>#N/A</v>
      </c>
      <c r="V22" t="e">
        <f>VLOOKUP($C22,subset1!$D:$BX,V$2,FALSE)</f>
        <v>#N/A</v>
      </c>
      <c r="W22" t="e">
        <f>VLOOKUP($C22,subset1!$D:$BX,W$2,FALSE)</f>
        <v>#N/A</v>
      </c>
      <c r="X22" t="e">
        <f>VLOOKUP($C22,subset1!$D:$BX,X$2,FALSE)</f>
        <v>#N/A</v>
      </c>
      <c r="Y22" t="e">
        <f>VLOOKUP($C22,subset1!$D:$BX,Y$2,FALSE)</f>
        <v>#N/A</v>
      </c>
      <c r="Z22" t="e">
        <f>VLOOKUP($C22,subset1!$D:$BX,Z$2,FALSE)</f>
        <v>#N/A</v>
      </c>
      <c r="AA22" t="e">
        <f>VLOOKUP($C22,subset1!$D:$BX,AA$2,FALSE)</f>
        <v>#N/A</v>
      </c>
      <c r="AB22" t="e">
        <f>VLOOKUP($C22,subset1!$D:$BX,AB$2,FALSE)</f>
        <v>#N/A</v>
      </c>
      <c r="AC22" t="e">
        <f>VLOOKUP($C22,subset1!$D:$BX,AC$2,FALSE)</f>
        <v>#N/A</v>
      </c>
      <c r="AD22" t="e">
        <f>VLOOKUP($C22,subset1!$D:$BX,AD$2,FALSE)</f>
        <v>#N/A</v>
      </c>
      <c r="AE22" t="e">
        <f>VLOOKUP($C22,subset1!$D:$BX,AE$2,FALSE)</f>
        <v>#N/A</v>
      </c>
      <c r="AF22" t="e">
        <f>VLOOKUP($C22,subset1!$D:$BX,AF$2,FALSE)</f>
        <v>#N/A</v>
      </c>
      <c r="AG22" t="e">
        <f>VLOOKUP($C22,subset1!$D:$BX,AG$2,FALSE)</f>
        <v>#N/A</v>
      </c>
      <c r="AH22" t="e">
        <f>VLOOKUP($C22,subset1!$D:$BX,AH$2,FALSE)</f>
        <v>#N/A</v>
      </c>
      <c r="AI22" t="e">
        <f>VLOOKUP($C22,subset1!$D:$BX,AI$2,FALSE)</f>
        <v>#N/A</v>
      </c>
      <c r="AJ22" t="e">
        <f>VLOOKUP($C22,subset1!$D:$BX,AJ$2,FALSE)</f>
        <v>#N/A</v>
      </c>
      <c r="AK22" t="e">
        <f>VLOOKUP($C22,subset1!$D:$BX,AK$2,FALSE)</f>
        <v>#N/A</v>
      </c>
      <c r="AL22" t="e">
        <f>VLOOKUP($C22,subset1!$D:$BX,AL$2,FALSE)</f>
        <v>#N/A</v>
      </c>
      <c r="AM22" t="e">
        <f>VLOOKUP($C22,subset1!$D:$BX,AM$2,FALSE)</f>
        <v>#N/A</v>
      </c>
      <c r="AN22" t="e">
        <f>VLOOKUP($C22,subset1!$D:$BX,AN$2,FALSE)</f>
        <v>#N/A</v>
      </c>
      <c r="AO22" t="e">
        <f>VLOOKUP($C22,subset1!$D:$BX,AO$2,FALSE)</f>
        <v>#N/A</v>
      </c>
      <c r="AP22" t="e">
        <f>VLOOKUP($C22,subset1!$D:$BX,AP$2,FALSE)</f>
        <v>#N/A</v>
      </c>
      <c r="AQ22" t="e">
        <f>VLOOKUP($C22,subset1!$D:$BX,AQ$2,FALSE)</f>
        <v>#N/A</v>
      </c>
      <c r="AR22" t="e">
        <f>VLOOKUP($C22,subset1!$D:$BX,AR$2,FALSE)</f>
        <v>#N/A</v>
      </c>
      <c r="AS22" t="e">
        <f>VLOOKUP($C22,subset1!$D:$BX,AS$2,FALSE)</f>
        <v>#N/A</v>
      </c>
      <c r="AT22" s="1" t="e">
        <f>VLOOKUP($C22,subset1!$D:$BX,AT$2,FALSE)</f>
        <v>#N/A</v>
      </c>
      <c r="AU22" t="e">
        <f>VLOOKUP($C22,subset1!$D:$BX,AU$2,FALSE)</f>
        <v>#N/A</v>
      </c>
      <c r="AV22" t="e">
        <f>VLOOKUP($C22,subset1!$D:$BX,AV$2,FALSE)</f>
        <v>#N/A</v>
      </c>
      <c r="AW22" t="e">
        <f>VLOOKUP($C22,subset1!$D:$BX,AW$2,FALSE)</f>
        <v>#N/A</v>
      </c>
      <c r="AX22" t="e">
        <f>VLOOKUP($C22,subset1!$D:$BX,AX$2,FALSE)</f>
        <v>#N/A</v>
      </c>
      <c r="AY22" t="e">
        <f>VLOOKUP($C22,subset1!$D:$BX,AY$2,FALSE)</f>
        <v>#N/A</v>
      </c>
      <c r="AZ22" t="e">
        <f>VLOOKUP($C22,subset1!$D:$BX,AZ$2,FALSE)</f>
        <v>#N/A</v>
      </c>
      <c r="BA22" t="e">
        <f>VLOOKUP($C22,subset1!$D:$BX,BA$2,FALSE)</f>
        <v>#N/A</v>
      </c>
      <c r="BB22" t="e">
        <f>VLOOKUP($C22,subset1!$D:$BX,BB$2,FALSE)</f>
        <v>#N/A</v>
      </c>
      <c r="BC22" t="e">
        <f>VLOOKUP($C22,subset1!$D:$BX,BC$2,FALSE)</f>
        <v>#N/A</v>
      </c>
      <c r="BD22" t="e">
        <f>VLOOKUP($C22,subset1!$D:$BX,BD$2,FALSE)</f>
        <v>#N/A</v>
      </c>
      <c r="BE22" t="e">
        <f>VLOOKUP($C22,subset1!$D:$BX,BE$2,FALSE)</f>
        <v>#N/A</v>
      </c>
      <c r="BF22" t="e">
        <f>VLOOKUP($C22,subset1!$D:$BX,BF$2,FALSE)</f>
        <v>#N/A</v>
      </c>
      <c r="BG22" t="e">
        <f>VLOOKUP($C22,subset1!$D:$BX,BG$2,FALSE)</f>
        <v>#N/A</v>
      </c>
      <c r="BH22" t="e">
        <f>VLOOKUP($C22,subset1!$D:$BX,BH$2,FALSE)</f>
        <v>#N/A</v>
      </c>
      <c r="BI22" t="e">
        <f>VLOOKUP($C22,subset1!$D:$BX,BI$2,FALSE)</f>
        <v>#N/A</v>
      </c>
      <c r="BJ22" t="e">
        <f>VLOOKUP($C22,subset1!$D:$BX,BJ$2,FALSE)</f>
        <v>#N/A</v>
      </c>
      <c r="BK22" t="e">
        <f>VLOOKUP($C22,subset1!$D:$BX,BK$2,FALSE)</f>
        <v>#N/A</v>
      </c>
      <c r="BL22" t="e">
        <f>VLOOKUP($C22,subset1!$D:$BX,BL$2,FALSE)</f>
        <v>#N/A</v>
      </c>
      <c r="BM22" t="e">
        <f>VLOOKUP($C22,subset1!$D:$BX,BM$2,FALSE)</f>
        <v>#N/A</v>
      </c>
      <c r="BN22" t="e">
        <f>VLOOKUP($C22,subset1!$D:$BX,BN$2,FALSE)</f>
        <v>#N/A</v>
      </c>
      <c r="BO22" t="e">
        <f>VLOOKUP($C22,subset1!$D:$BX,BO$2,FALSE)</f>
        <v>#N/A</v>
      </c>
      <c r="BP22" t="e">
        <f>VLOOKUP($C22,subset1!$D:$BX,BP$2,FALSE)</f>
        <v>#N/A</v>
      </c>
      <c r="BQ22" t="e">
        <f>VLOOKUP($C22,subset1!$D:$BX,BQ$2,FALSE)</f>
        <v>#N/A</v>
      </c>
      <c r="BR22" t="e">
        <f>VLOOKUP($C22,subset1!$D:$BX,BR$2,FALSE)</f>
        <v>#N/A</v>
      </c>
      <c r="BS22" t="e">
        <f>VLOOKUP($C22,subset1!$D:$BX,BS$2,FALSE)</f>
        <v>#N/A</v>
      </c>
      <c r="BT22" t="e">
        <f>VLOOKUP($C22,subset1!$D:$BX,BT$2,FALSE)</f>
        <v>#N/A</v>
      </c>
      <c r="BU22" t="e">
        <f>VLOOKUP($C22,subset1!$D:$BX,BU$2,FALSE)</f>
        <v>#N/A</v>
      </c>
    </row>
    <row r="23" spans="1:73" x14ac:dyDescent="0.2">
      <c r="A23">
        <v>804</v>
      </c>
      <c r="B23" t="s">
        <v>12</v>
      </c>
      <c r="C23" t="str">
        <f t="shared" si="3"/>
        <v>804E4</v>
      </c>
      <c r="D23" t="str">
        <f t="shared" si="4"/>
        <v>E4</v>
      </c>
      <c r="E23">
        <v>4</v>
      </c>
      <c r="F23" s="1">
        <v>42843</v>
      </c>
      <c r="I23">
        <v>1408.8806200367201</v>
      </c>
      <c r="J23" t="s">
        <v>7</v>
      </c>
      <c r="K23">
        <v>29</v>
      </c>
      <c r="L23">
        <f>VLOOKUP($C23,samples!$D$2:$I$1000,4, FALSE)</f>
        <v>19</v>
      </c>
      <c r="M23" t="str">
        <f>VLOOKUP($C23,samples!$D$2:$I$1000,5, FALSE)</f>
        <v>I</v>
      </c>
      <c r="N23" t="str">
        <f>VLOOKUP($C23,samples!$D$2:$I$1000,6, FALSE)</f>
        <v>4,5,6</v>
      </c>
      <c r="O23" s="1">
        <f>VLOOKUP($C23,samples!$D$2:$I$689,3, FALSE)</f>
        <v>42972</v>
      </c>
      <c r="P23" s="2">
        <f t="shared" si="5"/>
        <v>129</v>
      </c>
      <c r="Q23" s="1" t="str">
        <f>VLOOKUP($C23,samples!$D$2:$R$1000,8, FALSE)</f>
        <v>CGPLPA801P5</v>
      </c>
      <c r="S23" t="e">
        <f>VLOOKUP($C23,subset1!$D:$BX,S$2,FALSE)</f>
        <v>#N/A</v>
      </c>
      <c r="T23" s="1" t="e">
        <f>VLOOKUP($C23,subset1!$D:$BX,T$2,FALSE)</f>
        <v>#N/A</v>
      </c>
      <c r="U23" t="e">
        <f>VLOOKUP($C23,subset1!$D:$BX,U$2,FALSE)</f>
        <v>#N/A</v>
      </c>
      <c r="V23" t="e">
        <f>VLOOKUP($C23,subset1!$D:$BX,V$2,FALSE)</f>
        <v>#N/A</v>
      </c>
      <c r="W23" t="e">
        <f>VLOOKUP($C23,subset1!$D:$BX,W$2,FALSE)</f>
        <v>#N/A</v>
      </c>
      <c r="X23" t="e">
        <f>VLOOKUP($C23,subset1!$D:$BX,X$2,FALSE)</f>
        <v>#N/A</v>
      </c>
      <c r="Y23" t="e">
        <f>VLOOKUP($C23,subset1!$D:$BX,Y$2,FALSE)</f>
        <v>#N/A</v>
      </c>
      <c r="Z23" t="e">
        <f>VLOOKUP($C23,subset1!$D:$BX,Z$2,FALSE)</f>
        <v>#N/A</v>
      </c>
      <c r="AA23" t="e">
        <f>VLOOKUP($C23,subset1!$D:$BX,AA$2,FALSE)</f>
        <v>#N/A</v>
      </c>
      <c r="AB23" t="e">
        <f>VLOOKUP($C23,subset1!$D:$BX,AB$2,FALSE)</f>
        <v>#N/A</v>
      </c>
      <c r="AC23" t="e">
        <f>VLOOKUP($C23,subset1!$D:$BX,AC$2,FALSE)</f>
        <v>#N/A</v>
      </c>
      <c r="AD23" t="e">
        <f>VLOOKUP($C23,subset1!$D:$BX,AD$2,FALSE)</f>
        <v>#N/A</v>
      </c>
      <c r="AE23" t="e">
        <f>VLOOKUP($C23,subset1!$D:$BX,AE$2,FALSE)</f>
        <v>#N/A</v>
      </c>
      <c r="AF23" t="e">
        <f>VLOOKUP($C23,subset1!$D:$BX,AF$2,FALSE)</f>
        <v>#N/A</v>
      </c>
      <c r="AG23" t="e">
        <f>VLOOKUP($C23,subset1!$D:$BX,AG$2,FALSE)</f>
        <v>#N/A</v>
      </c>
      <c r="AH23" t="e">
        <f>VLOOKUP($C23,subset1!$D:$BX,AH$2,FALSE)</f>
        <v>#N/A</v>
      </c>
      <c r="AI23" t="e">
        <f>VLOOKUP($C23,subset1!$D:$BX,AI$2,FALSE)</f>
        <v>#N/A</v>
      </c>
      <c r="AJ23" t="e">
        <f>VLOOKUP($C23,subset1!$D:$BX,AJ$2,FALSE)</f>
        <v>#N/A</v>
      </c>
      <c r="AK23" t="e">
        <f>VLOOKUP($C23,subset1!$D:$BX,AK$2,FALSE)</f>
        <v>#N/A</v>
      </c>
      <c r="AL23" t="e">
        <f>VLOOKUP($C23,subset1!$D:$BX,AL$2,FALSE)</f>
        <v>#N/A</v>
      </c>
      <c r="AM23" t="e">
        <f>VLOOKUP($C23,subset1!$D:$BX,AM$2,FALSE)</f>
        <v>#N/A</v>
      </c>
      <c r="AN23" t="e">
        <f>VLOOKUP($C23,subset1!$D:$BX,AN$2,FALSE)</f>
        <v>#N/A</v>
      </c>
      <c r="AO23" t="e">
        <f>VLOOKUP($C23,subset1!$D:$BX,AO$2,FALSE)</f>
        <v>#N/A</v>
      </c>
      <c r="AP23" t="e">
        <f>VLOOKUP($C23,subset1!$D:$BX,AP$2,FALSE)</f>
        <v>#N/A</v>
      </c>
      <c r="AQ23" t="e">
        <f>VLOOKUP($C23,subset1!$D:$BX,AQ$2,FALSE)</f>
        <v>#N/A</v>
      </c>
      <c r="AR23" t="e">
        <f>VLOOKUP($C23,subset1!$D:$BX,AR$2,FALSE)</f>
        <v>#N/A</v>
      </c>
      <c r="AS23" t="e">
        <f>VLOOKUP($C23,subset1!$D:$BX,AS$2,FALSE)</f>
        <v>#N/A</v>
      </c>
      <c r="AT23" s="1" t="e">
        <f>VLOOKUP($C23,subset1!$D:$BX,AT$2,FALSE)</f>
        <v>#N/A</v>
      </c>
      <c r="AU23" t="e">
        <f>VLOOKUP($C23,subset1!$D:$BX,AU$2,FALSE)</f>
        <v>#N/A</v>
      </c>
      <c r="AV23" t="e">
        <f>VLOOKUP($C23,subset1!$D:$BX,AV$2,FALSE)</f>
        <v>#N/A</v>
      </c>
      <c r="AW23" t="e">
        <f>VLOOKUP($C23,subset1!$D:$BX,AW$2,FALSE)</f>
        <v>#N/A</v>
      </c>
      <c r="AX23" t="e">
        <f>VLOOKUP($C23,subset1!$D:$BX,AX$2,FALSE)</f>
        <v>#N/A</v>
      </c>
      <c r="AY23" t="e">
        <f>VLOOKUP($C23,subset1!$D:$BX,AY$2,FALSE)</f>
        <v>#N/A</v>
      </c>
      <c r="AZ23" t="e">
        <f>VLOOKUP($C23,subset1!$D:$BX,AZ$2,FALSE)</f>
        <v>#N/A</v>
      </c>
      <c r="BA23" t="e">
        <f>VLOOKUP($C23,subset1!$D:$BX,BA$2,FALSE)</f>
        <v>#N/A</v>
      </c>
      <c r="BB23" t="e">
        <f>VLOOKUP($C23,subset1!$D:$BX,BB$2,FALSE)</f>
        <v>#N/A</v>
      </c>
      <c r="BC23" t="e">
        <f>VLOOKUP($C23,subset1!$D:$BX,BC$2,FALSE)</f>
        <v>#N/A</v>
      </c>
      <c r="BD23" t="e">
        <f>VLOOKUP($C23,subset1!$D:$BX,BD$2,FALSE)</f>
        <v>#N/A</v>
      </c>
      <c r="BE23" t="e">
        <f>VLOOKUP($C23,subset1!$D:$BX,BE$2,FALSE)</f>
        <v>#N/A</v>
      </c>
      <c r="BF23" t="e">
        <f>VLOOKUP($C23,subset1!$D:$BX,BF$2,FALSE)</f>
        <v>#N/A</v>
      </c>
      <c r="BG23" t="e">
        <f>VLOOKUP($C23,subset1!$D:$BX,BG$2,FALSE)</f>
        <v>#N/A</v>
      </c>
      <c r="BH23" t="e">
        <f>VLOOKUP($C23,subset1!$D:$BX,BH$2,FALSE)</f>
        <v>#N/A</v>
      </c>
      <c r="BI23" t="e">
        <f>VLOOKUP($C23,subset1!$D:$BX,BI$2,FALSE)</f>
        <v>#N/A</v>
      </c>
      <c r="BJ23" t="e">
        <f>VLOOKUP($C23,subset1!$D:$BX,BJ$2,FALSE)</f>
        <v>#N/A</v>
      </c>
      <c r="BK23" t="e">
        <f>VLOOKUP($C23,subset1!$D:$BX,BK$2,FALSE)</f>
        <v>#N/A</v>
      </c>
      <c r="BL23" t="e">
        <f>VLOOKUP($C23,subset1!$D:$BX,BL$2,FALSE)</f>
        <v>#N/A</v>
      </c>
      <c r="BM23" t="e">
        <f>VLOOKUP($C23,subset1!$D:$BX,BM$2,FALSE)</f>
        <v>#N/A</v>
      </c>
      <c r="BN23" t="e">
        <f>VLOOKUP($C23,subset1!$D:$BX,BN$2,FALSE)</f>
        <v>#N/A</v>
      </c>
      <c r="BO23" t="e">
        <f>VLOOKUP($C23,subset1!$D:$BX,BO$2,FALSE)</f>
        <v>#N/A</v>
      </c>
      <c r="BP23" t="e">
        <f>VLOOKUP($C23,subset1!$D:$BX,BP$2,FALSE)</f>
        <v>#N/A</v>
      </c>
      <c r="BQ23" t="e">
        <f>VLOOKUP($C23,subset1!$D:$BX,BQ$2,FALSE)</f>
        <v>#N/A</v>
      </c>
      <c r="BR23" t="e">
        <f>VLOOKUP($C23,subset1!$D:$BX,BR$2,FALSE)</f>
        <v>#N/A</v>
      </c>
      <c r="BS23" t="e">
        <f>VLOOKUP($C23,subset1!$D:$BX,BS$2,FALSE)</f>
        <v>#N/A</v>
      </c>
      <c r="BT23" t="e">
        <f>VLOOKUP($C23,subset1!$D:$BX,BT$2,FALSE)</f>
        <v>#N/A</v>
      </c>
      <c r="BU23" t="e">
        <f>VLOOKUP($C23,subset1!$D:$BX,BU$2,FALSE)</f>
        <v>#N/A</v>
      </c>
    </row>
    <row r="24" spans="1:73" x14ac:dyDescent="0.2">
      <c r="A24">
        <v>804</v>
      </c>
      <c r="B24" t="s">
        <v>13</v>
      </c>
      <c r="C24" t="str">
        <f t="shared" si="3"/>
        <v>804E5</v>
      </c>
      <c r="D24" t="str">
        <f t="shared" si="4"/>
        <v>E5</v>
      </c>
      <c r="E24">
        <v>4</v>
      </c>
      <c r="F24" s="1">
        <v>42843</v>
      </c>
      <c r="I24">
        <v>1408.8806200367201</v>
      </c>
      <c r="J24" t="s">
        <v>7</v>
      </c>
      <c r="K24">
        <v>30</v>
      </c>
      <c r="L24">
        <f>VLOOKUP($C24,samples!$D$2:$I$1000,4, FALSE)</f>
        <v>21</v>
      </c>
      <c r="M24" t="str">
        <f>VLOOKUP($C24,samples!$D$2:$I$1000,5, FALSE)</f>
        <v>D</v>
      </c>
      <c r="N24" t="str">
        <f>VLOOKUP($C24,samples!$D$2:$I$1000,6, FALSE)</f>
        <v>7,8,9</v>
      </c>
      <c r="O24" s="1">
        <f>VLOOKUP($C24,samples!$D$2:$I$689,3, FALSE)</f>
        <v>43031</v>
      </c>
      <c r="P24" s="2">
        <f t="shared" si="5"/>
        <v>188</v>
      </c>
      <c r="Q24" s="1" t="str">
        <f>VLOOKUP($C24,samples!$D$2:$R$1000,8, FALSE)</f>
        <v>CGPLPA801P6</v>
      </c>
      <c r="S24" t="e">
        <f>VLOOKUP($C24,subset1!$D:$BX,S$2,FALSE)</f>
        <v>#N/A</v>
      </c>
      <c r="T24" s="1" t="e">
        <f>VLOOKUP($C24,subset1!$D:$BX,T$2,FALSE)</f>
        <v>#N/A</v>
      </c>
      <c r="U24" t="e">
        <f>VLOOKUP($C24,subset1!$D:$BX,U$2,FALSE)</f>
        <v>#N/A</v>
      </c>
      <c r="V24" t="e">
        <f>VLOOKUP($C24,subset1!$D:$BX,V$2,FALSE)</f>
        <v>#N/A</v>
      </c>
      <c r="W24" t="e">
        <f>VLOOKUP($C24,subset1!$D:$BX,W$2,FALSE)</f>
        <v>#N/A</v>
      </c>
      <c r="X24" t="e">
        <f>VLOOKUP($C24,subset1!$D:$BX,X$2,FALSE)</f>
        <v>#N/A</v>
      </c>
      <c r="Y24" t="e">
        <f>VLOOKUP($C24,subset1!$D:$BX,Y$2,FALSE)</f>
        <v>#N/A</v>
      </c>
      <c r="Z24" t="e">
        <f>VLOOKUP($C24,subset1!$D:$BX,Z$2,FALSE)</f>
        <v>#N/A</v>
      </c>
      <c r="AA24" t="e">
        <f>VLOOKUP($C24,subset1!$D:$BX,AA$2,FALSE)</f>
        <v>#N/A</v>
      </c>
      <c r="AB24" t="e">
        <f>VLOOKUP($C24,subset1!$D:$BX,AB$2,FALSE)</f>
        <v>#N/A</v>
      </c>
      <c r="AC24" t="e">
        <f>VLOOKUP($C24,subset1!$D:$BX,AC$2,FALSE)</f>
        <v>#N/A</v>
      </c>
      <c r="AD24" t="e">
        <f>VLOOKUP($C24,subset1!$D:$BX,AD$2,FALSE)</f>
        <v>#N/A</v>
      </c>
      <c r="AE24" t="e">
        <f>VLOOKUP($C24,subset1!$D:$BX,AE$2,FALSE)</f>
        <v>#N/A</v>
      </c>
      <c r="AF24" t="e">
        <f>VLOOKUP($C24,subset1!$D:$BX,AF$2,FALSE)</f>
        <v>#N/A</v>
      </c>
      <c r="AG24" t="e">
        <f>VLOOKUP($C24,subset1!$D:$BX,AG$2,FALSE)</f>
        <v>#N/A</v>
      </c>
      <c r="AH24" t="e">
        <f>VLOOKUP($C24,subset1!$D:$BX,AH$2,FALSE)</f>
        <v>#N/A</v>
      </c>
      <c r="AI24" t="e">
        <f>VLOOKUP($C24,subset1!$D:$BX,AI$2,FALSE)</f>
        <v>#N/A</v>
      </c>
      <c r="AJ24" t="e">
        <f>VLOOKUP($C24,subset1!$D:$BX,AJ$2,FALSE)</f>
        <v>#N/A</v>
      </c>
      <c r="AK24" t="e">
        <f>VLOOKUP($C24,subset1!$D:$BX,AK$2,FALSE)</f>
        <v>#N/A</v>
      </c>
      <c r="AL24" t="e">
        <f>VLOOKUP($C24,subset1!$D:$BX,AL$2,FALSE)</f>
        <v>#N/A</v>
      </c>
      <c r="AM24" t="e">
        <f>VLOOKUP($C24,subset1!$D:$BX,AM$2,FALSE)</f>
        <v>#N/A</v>
      </c>
      <c r="AN24" t="e">
        <f>VLOOKUP($C24,subset1!$D:$BX,AN$2,FALSE)</f>
        <v>#N/A</v>
      </c>
      <c r="AO24" t="e">
        <f>VLOOKUP($C24,subset1!$D:$BX,AO$2,FALSE)</f>
        <v>#N/A</v>
      </c>
      <c r="AP24" t="e">
        <f>VLOOKUP($C24,subset1!$D:$BX,AP$2,FALSE)</f>
        <v>#N/A</v>
      </c>
      <c r="AQ24" t="e">
        <f>VLOOKUP($C24,subset1!$D:$BX,AQ$2,FALSE)</f>
        <v>#N/A</v>
      </c>
      <c r="AR24" t="e">
        <f>VLOOKUP($C24,subset1!$D:$BX,AR$2,FALSE)</f>
        <v>#N/A</v>
      </c>
      <c r="AS24" t="e">
        <f>VLOOKUP($C24,subset1!$D:$BX,AS$2,FALSE)</f>
        <v>#N/A</v>
      </c>
      <c r="AT24" s="1" t="e">
        <f>VLOOKUP($C24,subset1!$D:$BX,AT$2,FALSE)</f>
        <v>#N/A</v>
      </c>
      <c r="AU24" t="e">
        <f>VLOOKUP($C24,subset1!$D:$BX,AU$2,FALSE)</f>
        <v>#N/A</v>
      </c>
      <c r="AV24" t="e">
        <f>VLOOKUP($C24,subset1!$D:$BX,AV$2,FALSE)</f>
        <v>#N/A</v>
      </c>
      <c r="AW24" t="e">
        <f>VLOOKUP($C24,subset1!$D:$BX,AW$2,FALSE)</f>
        <v>#N/A</v>
      </c>
      <c r="AX24" t="e">
        <f>VLOOKUP($C24,subset1!$D:$BX,AX$2,FALSE)</f>
        <v>#N/A</v>
      </c>
      <c r="AY24" t="e">
        <f>VLOOKUP($C24,subset1!$D:$BX,AY$2,FALSE)</f>
        <v>#N/A</v>
      </c>
      <c r="AZ24" t="e">
        <f>VLOOKUP($C24,subset1!$D:$BX,AZ$2,FALSE)</f>
        <v>#N/A</v>
      </c>
      <c r="BA24" t="e">
        <f>VLOOKUP($C24,subset1!$D:$BX,BA$2,FALSE)</f>
        <v>#N/A</v>
      </c>
      <c r="BB24" t="e">
        <f>VLOOKUP($C24,subset1!$D:$BX,BB$2,FALSE)</f>
        <v>#N/A</v>
      </c>
      <c r="BC24" t="e">
        <f>VLOOKUP($C24,subset1!$D:$BX,BC$2,FALSE)</f>
        <v>#N/A</v>
      </c>
      <c r="BD24" t="e">
        <f>VLOOKUP($C24,subset1!$D:$BX,BD$2,FALSE)</f>
        <v>#N/A</v>
      </c>
      <c r="BE24" t="e">
        <f>VLOOKUP($C24,subset1!$D:$BX,BE$2,FALSE)</f>
        <v>#N/A</v>
      </c>
      <c r="BF24" t="e">
        <f>VLOOKUP($C24,subset1!$D:$BX,BF$2,FALSE)</f>
        <v>#N/A</v>
      </c>
      <c r="BG24" t="e">
        <f>VLOOKUP($C24,subset1!$D:$BX,BG$2,FALSE)</f>
        <v>#N/A</v>
      </c>
      <c r="BH24" t="e">
        <f>VLOOKUP($C24,subset1!$D:$BX,BH$2,FALSE)</f>
        <v>#N/A</v>
      </c>
      <c r="BI24" t="e">
        <f>VLOOKUP($C24,subset1!$D:$BX,BI$2,FALSE)</f>
        <v>#N/A</v>
      </c>
      <c r="BJ24" t="e">
        <f>VLOOKUP($C24,subset1!$D:$BX,BJ$2,FALSE)</f>
        <v>#N/A</v>
      </c>
      <c r="BK24" t="e">
        <f>VLOOKUP($C24,subset1!$D:$BX,BK$2,FALSE)</f>
        <v>#N/A</v>
      </c>
      <c r="BL24" t="e">
        <f>VLOOKUP($C24,subset1!$D:$BX,BL$2,FALSE)</f>
        <v>#N/A</v>
      </c>
      <c r="BM24" t="e">
        <f>VLOOKUP($C24,subset1!$D:$BX,BM$2,FALSE)</f>
        <v>#N/A</v>
      </c>
      <c r="BN24" t="e">
        <f>VLOOKUP($C24,subset1!$D:$BX,BN$2,FALSE)</f>
        <v>#N/A</v>
      </c>
      <c r="BO24" t="e">
        <f>VLOOKUP($C24,subset1!$D:$BX,BO$2,FALSE)</f>
        <v>#N/A</v>
      </c>
      <c r="BP24" t="e">
        <f>VLOOKUP($C24,subset1!$D:$BX,BP$2,FALSE)</f>
        <v>#N/A</v>
      </c>
      <c r="BQ24" t="e">
        <f>VLOOKUP($C24,subset1!$D:$BX,BQ$2,FALSE)</f>
        <v>#N/A</v>
      </c>
      <c r="BR24" t="e">
        <f>VLOOKUP($C24,subset1!$D:$BX,BR$2,FALSE)</f>
        <v>#N/A</v>
      </c>
      <c r="BS24" t="e">
        <f>VLOOKUP($C24,subset1!$D:$BX,BS$2,FALSE)</f>
        <v>#N/A</v>
      </c>
      <c r="BT24" t="e">
        <f>VLOOKUP($C24,subset1!$D:$BX,BT$2,FALSE)</f>
        <v>#N/A</v>
      </c>
      <c r="BU24" t="e">
        <f>VLOOKUP($C24,subset1!$D:$BX,BU$2,FALSE)</f>
        <v>#N/A</v>
      </c>
    </row>
    <row r="25" spans="1:73" x14ac:dyDescent="0.2">
      <c r="A25">
        <v>804</v>
      </c>
      <c r="B25" t="s">
        <v>14</v>
      </c>
      <c r="C25" t="str">
        <f t="shared" si="3"/>
        <v>804E6</v>
      </c>
      <c r="D25" t="str">
        <f t="shared" si="4"/>
        <v>E6</v>
      </c>
      <c r="E25">
        <v>4</v>
      </c>
      <c r="F25" s="1">
        <v>42843</v>
      </c>
      <c r="I25">
        <v>1408.8806200367201</v>
      </c>
      <c r="J25" t="s">
        <v>7</v>
      </c>
      <c r="K25">
        <v>31</v>
      </c>
      <c r="L25">
        <f>VLOOKUP($C25,samples!$D$2:$I$1000,4, FALSE)</f>
        <v>22</v>
      </c>
      <c r="M25" t="str">
        <f>VLOOKUP($C25,samples!$D$2:$I$1000,5, FALSE)</f>
        <v>I</v>
      </c>
      <c r="N25" t="str">
        <f>VLOOKUP($C25,samples!$D$2:$I$1000,6, FALSE)</f>
        <v>1,2,3</v>
      </c>
      <c r="O25" s="1">
        <f>VLOOKUP($C25,samples!$D$2:$I$689,3, FALSE)</f>
        <v>43087</v>
      </c>
      <c r="P25" s="2">
        <f t="shared" si="5"/>
        <v>244</v>
      </c>
      <c r="Q25" s="1" t="str">
        <f>VLOOKUP($C25,samples!$D$2:$R$1000,8, FALSE)</f>
        <v>CGPLPA801P7</v>
      </c>
      <c r="S25" t="e">
        <f>VLOOKUP($C25,subset1!$D:$BX,S$2,FALSE)</f>
        <v>#N/A</v>
      </c>
      <c r="T25" s="1" t="e">
        <f>VLOOKUP($C25,subset1!$D:$BX,T$2,FALSE)</f>
        <v>#N/A</v>
      </c>
      <c r="U25" t="e">
        <f>VLOOKUP($C25,subset1!$D:$BX,U$2,FALSE)</f>
        <v>#N/A</v>
      </c>
      <c r="V25" t="e">
        <f>VLOOKUP($C25,subset1!$D:$BX,V$2,FALSE)</f>
        <v>#N/A</v>
      </c>
      <c r="W25" t="e">
        <f>VLOOKUP($C25,subset1!$D:$BX,W$2,FALSE)</f>
        <v>#N/A</v>
      </c>
      <c r="X25" t="e">
        <f>VLOOKUP($C25,subset1!$D:$BX,X$2,FALSE)</f>
        <v>#N/A</v>
      </c>
      <c r="Y25" t="e">
        <f>VLOOKUP($C25,subset1!$D:$BX,Y$2,FALSE)</f>
        <v>#N/A</v>
      </c>
      <c r="Z25" t="e">
        <f>VLOOKUP($C25,subset1!$D:$BX,Z$2,FALSE)</f>
        <v>#N/A</v>
      </c>
      <c r="AA25" t="e">
        <f>VLOOKUP($C25,subset1!$D:$BX,AA$2,FALSE)</f>
        <v>#N/A</v>
      </c>
      <c r="AB25" t="e">
        <f>VLOOKUP($C25,subset1!$D:$BX,AB$2,FALSE)</f>
        <v>#N/A</v>
      </c>
      <c r="AC25" t="e">
        <f>VLOOKUP($C25,subset1!$D:$BX,AC$2,FALSE)</f>
        <v>#N/A</v>
      </c>
      <c r="AD25" t="e">
        <f>VLOOKUP($C25,subset1!$D:$BX,AD$2,FALSE)</f>
        <v>#N/A</v>
      </c>
      <c r="AE25" t="e">
        <f>VLOOKUP($C25,subset1!$D:$BX,AE$2,FALSE)</f>
        <v>#N/A</v>
      </c>
      <c r="AF25" t="e">
        <f>VLOOKUP($C25,subset1!$D:$BX,AF$2,FALSE)</f>
        <v>#N/A</v>
      </c>
      <c r="AG25" t="e">
        <f>VLOOKUP($C25,subset1!$D:$BX,AG$2,FALSE)</f>
        <v>#N/A</v>
      </c>
      <c r="AH25" t="e">
        <f>VLOOKUP($C25,subset1!$D:$BX,AH$2,FALSE)</f>
        <v>#N/A</v>
      </c>
      <c r="AI25" t="e">
        <f>VLOOKUP($C25,subset1!$D:$BX,AI$2,FALSE)</f>
        <v>#N/A</v>
      </c>
      <c r="AJ25" t="e">
        <f>VLOOKUP($C25,subset1!$D:$BX,AJ$2,FALSE)</f>
        <v>#N/A</v>
      </c>
      <c r="AK25" t="e">
        <f>VLOOKUP($C25,subset1!$D:$BX,AK$2,FALSE)</f>
        <v>#N/A</v>
      </c>
      <c r="AL25" t="e">
        <f>VLOOKUP($C25,subset1!$D:$BX,AL$2,FALSE)</f>
        <v>#N/A</v>
      </c>
      <c r="AM25" t="e">
        <f>VLOOKUP($C25,subset1!$D:$BX,AM$2,FALSE)</f>
        <v>#N/A</v>
      </c>
      <c r="AN25" t="e">
        <f>VLOOKUP($C25,subset1!$D:$BX,AN$2,FALSE)</f>
        <v>#N/A</v>
      </c>
      <c r="AO25" t="e">
        <f>VLOOKUP($C25,subset1!$D:$BX,AO$2,FALSE)</f>
        <v>#N/A</v>
      </c>
      <c r="AP25" t="e">
        <f>VLOOKUP($C25,subset1!$D:$BX,AP$2,FALSE)</f>
        <v>#N/A</v>
      </c>
      <c r="AQ25" t="e">
        <f>VLOOKUP($C25,subset1!$D:$BX,AQ$2,FALSE)</f>
        <v>#N/A</v>
      </c>
      <c r="AR25" t="e">
        <f>VLOOKUP($C25,subset1!$D:$BX,AR$2,FALSE)</f>
        <v>#N/A</v>
      </c>
      <c r="AS25" t="e">
        <f>VLOOKUP($C25,subset1!$D:$BX,AS$2,FALSE)</f>
        <v>#N/A</v>
      </c>
      <c r="AT25" s="1" t="e">
        <f>VLOOKUP($C25,subset1!$D:$BX,AT$2,FALSE)</f>
        <v>#N/A</v>
      </c>
      <c r="AU25" t="e">
        <f>VLOOKUP($C25,subset1!$D:$BX,AU$2,FALSE)</f>
        <v>#N/A</v>
      </c>
      <c r="AV25" t="e">
        <f>VLOOKUP($C25,subset1!$D:$BX,AV$2,FALSE)</f>
        <v>#N/A</v>
      </c>
      <c r="AW25" t="e">
        <f>VLOOKUP($C25,subset1!$D:$BX,AW$2,FALSE)</f>
        <v>#N/A</v>
      </c>
      <c r="AX25" t="e">
        <f>VLOOKUP($C25,subset1!$D:$BX,AX$2,FALSE)</f>
        <v>#N/A</v>
      </c>
      <c r="AY25" t="e">
        <f>VLOOKUP($C25,subset1!$D:$BX,AY$2,FALSE)</f>
        <v>#N/A</v>
      </c>
      <c r="AZ25" t="e">
        <f>VLOOKUP($C25,subset1!$D:$BX,AZ$2,FALSE)</f>
        <v>#N/A</v>
      </c>
      <c r="BA25" t="e">
        <f>VLOOKUP($C25,subset1!$D:$BX,BA$2,FALSE)</f>
        <v>#N/A</v>
      </c>
      <c r="BB25" t="e">
        <f>VLOOKUP($C25,subset1!$D:$BX,BB$2,FALSE)</f>
        <v>#N/A</v>
      </c>
      <c r="BC25" t="e">
        <f>VLOOKUP($C25,subset1!$D:$BX,BC$2,FALSE)</f>
        <v>#N/A</v>
      </c>
      <c r="BD25" t="e">
        <f>VLOOKUP($C25,subset1!$D:$BX,BD$2,FALSE)</f>
        <v>#N/A</v>
      </c>
      <c r="BE25" t="e">
        <f>VLOOKUP($C25,subset1!$D:$BX,BE$2,FALSE)</f>
        <v>#N/A</v>
      </c>
      <c r="BF25" t="e">
        <f>VLOOKUP($C25,subset1!$D:$BX,BF$2,FALSE)</f>
        <v>#N/A</v>
      </c>
      <c r="BG25" t="e">
        <f>VLOOKUP($C25,subset1!$D:$BX,BG$2,FALSE)</f>
        <v>#N/A</v>
      </c>
      <c r="BH25" t="e">
        <f>VLOOKUP($C25,subset1!$D:$BX,BH$2,FALSE)</f>
        <v>#N/A</v>
      </c>
      <c r="BI25" t="e">
        <f>VLOOKUP($C25,subset1!$D:$BX,BI$2,FALSE)</f>
        <v>#N/A</v>
      </c>
      <c r="BJ25" t="e">
        <f>VLOOKUP($C25,subset1!$D:$BX,BJ$2,FALSE)</f>
        <v>#N/A</v>
      </c>
      <c r="BK25" t="e">
        <f>VLOOKUP($C25,subset1!$D:$BX,BK$2,FALSE)</f>
        <v>#N/A</v>
      </c>
      <c r="BL25" t="e">
        <f>VLOOKUP($C25,subset1!$D:$BX,BL$2,FALSE)</f>
        <v>#N/A</v>
      </c>
      <c r="BM25" t="e">
        <f>VLOOKUP($C25,subset1!$D:$BX,BM$2,FALSE)</f>
        <v>#N/A</v>
      </c>
      <c r="BN25" t="e">
        <f>VLOOKUP($C25,subset1!$D:$BX,BN$2,FALSE)</f>
        <v>#N/A</v>
      </c>
      <c r="BO25" t="e">
        <f>VLOOKUP($C25,subset1!$D:$BX,BO$2,FALSE)</f>
        <v>#N/A</v>
      </c>
      <c r="BP25" t="e">
        <f>VLOOKUP($C25,subset1!$D:$BX,BP$2,FALSE)</f>
        <v>#N/A</v>
      </c>
      <c r="BQ25" t="e">
        <f>VLOOKUP($C25,subset1!$D:$BX,BQ$2,FALSE)</f>
        <v>#N/A</v>
      </c>
      <c r="BR25" t="e">
        <f>VLOOKUP($C25,subset1!$D:$BX,BR$2,FALSE)</f>
        <v>#N/A</v>
      </c>
      <c r="BS25" t="e">
        <f>VLOOKUP($C25,subset1!$D:$BX,BS$2,FALSE)</f>
        <v>#N/A</v>
      </c>
      <c r="BT25" t="e">
        <f>VLOOKUP($C25,subset1!$D:$BX,BT$2,FALSE)</f>
        <v>#N/A</v>
      </c>
      <c r="BU25" t="e">
        <f>VLOOKUP($C25,subset1!$D:$BX,BU$2,FALSE)</f>
        <v>#N/A</v>
      </c>
    </row>
    <row r="26" spans="1:73" x14ac:dyDescent="0.2">
      <c r="A26">
        <v>804</v>
      </c>
      <c r="B26" t="s">
        <v>15</v>
      </c>
      <c r="C26" t="str">
        <f t="shared" si="3"/>
        <v>804E7</v>
      </c>
      <c r="D26" t="str">
        <f t="shared" si="4"/>
        <v>E7</v>
      </c>
      <c r="E26">
        <v>4</v>
      </c>
      <c r="F26" s="1">
        <v>42843</v>
      </c>
      <c r="I26">
        <v>1408.8806200367201</v>
      </c>
      <c r="J26" t="s">
        <v>7</v>
      </c>
      <c r="K26">
        <v>32</v>
      </c>
      <c r="L26">
        <f>VLOOKUP($C26,samples!$D$2:$I$1000,4, FALSE)</f>
        <v>24</v>
      </c>
      <c r="M26" t="str">
        <f>VLOOKUP($C26,samples!$D$2:$I$1000,5, FALSE)</f>
        <v>D</v>
      </c>
      <c r="N26" t="str">
        <f>VLOOKUP($C26,samples!$D$2:$I$1000,6, FALSE)</f>
        <v>4,5,6</v>
      </c>
      <c r="O26" s="1">
        <f>VLOOKUP($C26,samples!$D$2:$I$689,3, FALSE)</f>
        <v>43117</v>
      </c>
      <c r="P26" s="2">
        <f t="shared" si="5"/>
        <v>274</v>
      </c>
      <c r="Q26" s="1" t="str">
        <f>VLOOKUP($C26,samples!$D$2:$R$1000,8, FALSE)</f>
        <v>CGPLPA801P8</v>
      </c>
      <c r="S26" t="e">
        <f>VLOOKUP($C26,subset1!$D:$BX,S$2,FALSE)</f>
        <v>#N/A</v>
      </c>
      <c r="T26" s="1" t="e">
        <f>VLOOKUP($C26,subset1!$D:$BX,T$2,FALSE)</f>
        <v>#N/A</v>
      </c>
      <c r="U26" t="e">
        <f>VLOOKUP($C26,subset1!$D:$BX,U$2,FALSE)</f>
        <v>#N/A</v>
      </c>
      <c r="V26" t="e">
        <f>VLOOKUP($C26,subset1!$D:$BX,V$2,FALSE)</f>
        <v>#N/A</v>
      </c>
      <c r="W26" t="e">
        <f>VLOOKUP($C26,subset1!$D:$BX,W$2,FALSE)</f>
        <v>#N/A</v>
      </c>
      <c r="X26" t="e">
        <f>VLOOKUP($C26,subset1!$D:$BX,X$2,FALSE)</f>
        <v>#N/A</v>
      </c>
      <c r="Y26" t="e">
        <f>VLOOKUP($C26,subset1!$D:$BX,Y$2,FALSE)</f>
        <v>#N/A</v>
      </c>
      <c r="Z26" t="e">
        <f>VLOOKUP($C26,subset1!$D:$BX,Z$2,FALSE)</f>
        <v>#N/A</v>
      </c>
      <c r="AA26" t="e">
        <f>VLOOKUP($C26,subset1!$D:$BX,AA$2,FALSE)</f>
        <v>#N/A</v>
      </c>
      <c r="AB26" t="e">
        <f>VLOOKUP($C26,subset1!$D:$BX,AB$2,FALSE)</f>
        <v>#N/A</v>
      </c>
      <c r="AC26" t="e">
        <f>VLOOKUP($C26,subset1!$D:$BX,AC$2,FALSE)</f>
        <v>#N/A</v>
      </c>
      <c r="AD26" t="e">
        <f>VLOOKUP($C26,subset1!$D:$BX,AD$2,FALSE)</f>
        <v>#N/A</v>
      </c>
      <c r="AE26" t="e">
        <f>VLOOKUP($C26,subset1!$D:$BX,AE$2,FALSE)</f>
        <v>#N/A</v>
      </c>
      <c r="AF26" t="e">
        <f>VLOOKUP($C26,subset1!$D:$BX,AF$2,FALSE)</f>
        <v>#N/A</v>
      </c>
      <c r="AG26" t="e">
        <f>VLOOKUP($C26,subset1!$D:$BX,AG$2,FALSE)</f>
        <v>#N/A</v>
      </c>
      <c r="AH26" t="e">
        <f>VLOOKUP($C26,subset1!$D:$BX,AH$2,FALSE)</f>
        <v>#N/A</v>
      </c>
      <c r="AI26" t="e">
        <f>VLOOKUP($C26,subset1!$D:$BX,AI$2,FALSE)</f>
        <v>#N/A</v>
      </c>
      <c r="AJ26" t="e">
        <f>VLOOKUP($C26,subset1!$D:$BX,AJ$2,FALSE)</f>
        <v>#N/A</v>
      </c>
      <c r="AK26" t="e">
        <f>VLOOKUP($C26,subset1!$D:$BX,AK$2,FALSE)</f>
        <v>#N/A</v>
      </c>
      <c r="AL26" t="e">
        <f>VLOOKUP($C26,subset1!$D:$BX,AL$2,FALSE)</f>
        <v>#N/A</v>
      </c>
      <c r="AM26" t="e">
        <f>VLOOKUP($C26,subset1!$D:$BX,AM$2,FALSE)</f>
        <v>#N/A</v>
      </c>
      <c r="AN26" t="e">
        <f>VLOOKUP($C26,subset1!$D:$BX,AN$2,FALSE)</f>
        <v>#N/A</v>
      </c>
      <c r="AO26" t="e">
        <f>VLOOKUP($C26,subset1!$D:$BX,AO$2,FALSE)</f>
        <v>#N/A</v>
      </c>
      <c r="AP26" t="e">
        <f>VLOOKUP($C26,subset1!$D:$BX,AP$2,FALSE)</f>
        <v>#N/A</v>
      </c>
      <c r="AQ26" t="e">
        <f>VLOOKUP($C26,subset1!$D:$BX,AQ$2,FALSE)</f>
        <v>#N/A</v>
      </c>
      <c r="AR26" t="e">
        <f>VLOOKUP($C26,subset1!$D:$BX,AR$2,FALSE)</f>
        <v>#N/A</v>
      </c>
      <c r="AS26" t="e">
        <f>VLOOKUP($C26,subset1!$D:$BX,AS$2,FALSE)</f>
        <v>#N/A</v>
      </c>
      <c r="AT26" s="1" t="e">
        <f>VLOOKUP($C26,subset1!$D:$BX,AT$2,FALSE)</f>
        <v>#N/A</v>
      </c>
      <c r="AU26" t="e">
        <f>VLOOKUP($C26,subset1!$D:$BX,AU$2,FALSE)</f>
        <v>#N/A</v>
      </c>
      <c r="AV26" t="e">
        <f>VLOOKUP($C26,subset1!$D:$BX,AV$2,FALSE)</f>
        <v>#N/A</v>
      </c>
      <c r="AW26" t="e">
        <f>VLOOKUP($C26,subset1!$D:$BX,AW$2,FALSE)</f>
        <v>#N/A</v>
      </c>
      <c r="AX26" t="e">
        <f>VLOOKUP($C26,subset1!$D:$BX,AX$2,FALSE)</f>
        <v>#N/A</v>
      </c>
      <c r="AY26" t="e">
        <f>VLOOKUP($C26,subset1!$D:$BX,AY$2,FALSE)</f>
        <v>#N/A</v>
      </c>
      <c r="AZ26" t="e">
        <f>VLOOKUP($C26,subset1!$D:$BX,AZ$2,FALSE)</f>
        <v>#N/A</v>
      </c>
      <c r="BA26" t="e">
        <f>VLOOKUP($C26,subset1!$D:$BX,BA$2,FALSE)</f>
        <v>#N/A</v>
      </c>
      <c r="BB26" t="e">
        <f>VLOOKUP($C26,subset1!$D:$BX,BB$2,FALSE)</f>
        <v>#N/A</v>
      </c>
      <c r="BC26" t="e">
        <f>VLOOKUP($C26,subset1!$D:$BX,BC$2,FALSE)</f>
        <v>#N/A</v>
      </c>
      <c r="BD26" t="e">
        <f>VLOOKUP($C26,subset1!$D:$BX,BD$2,FALSE)</f>
        <v>#N/A</v>
      </c>
      <c r="BE26" t="e">
        <f>VLOOKUP($C26,subset1!$D:$BX,BE$2,FALSE)</f>
        <v>#N/A</v>
      </c>
      <c r="BF26" t="e">
        <f>VLOOKUP($C26,subset1!$D:$BX,BF$2,FALSE)</f>
        <v>#N/A</v>
      </c>
      <c r="BG26" t="e">
        <f>VLOOKUP($C26,subset1!$D:$BX,BG$2,FALSE)</f>
        <v>#N/A</v>
      </c>
      <c r="BH26" t="e">
        <f>VLOOKUP($C26,subset1!$D:$BX,BH$2,FALSE)</f>
        <v>#N/A</v>
      </c>
      <c r="BI26" t="e">
        <f>VLOOKUP($C26,subset1!$D:$BX,BI$2,FALSE)</f>
        <v>#N/A</v>
      </c>
      <c r="BJ26" t="e">
        <f>VLOOKUP($C26,subset1!$D:$BX,BJ$2,FALSE)</f>
        <v>#N/A</v>
      </c>
      <c r="BK26" t="e">
        <f>VLOOKUP($C26,subset1!$D:$BX,BK$2,FALSE)</f>
        <v>#N/A</v>
      </c>
      <c r="BL26" t="e">
        <f>VLOOKUP($C26,subset1!$D:$BX,BL$2,FALSE)</f>
        <v>#N/A</v>
      </c>
      <c r="BM26" t="e">
        <f>VLOOKUP($C26,subset1!$D:$BX,BM$2,FALSE)</f>
        <v>#N/A</v>
      </c>
      <c r="BN26" t="e">
        <f>VLOOKUP($C26,subset1!$D:$BX,BN$2,FALSE)</f>
        <v>#N/A</v>
      </c>
      <c r="BO26" t="e">
        <f>VLOOKUP($C26,subset1!$D:$BX,BO$2,FALSE)</f>
        <v>#N/A</v>
      </c>
      <c r="BP26" t="e">
        <f>VLOOKUP($C26,subset1!$D:$BX,BP$2,FALSE)</f>
        <v>#N/A</v>
      </c>
      <c r="BQ26" t="e">
        <f>VLOOKUP($C26,subset1!$D:$BX,BQ$2,FALSE)</f>
        <v>#N/A</v>
      </c>
      <c r="BR26" t="e">
        <f>VLOOKUP($C26,subset1!$D:$BX,BR$2,FALSE)</f>
        <v>#N/A</v>
      </c>
      <c r="BS26" t="e">
        <f>VLOOKUP($C26,subset1!$D:$BX,BS$2,FALSE)</f>
        <v>#N/A</v>
      </c>
      <c r="BT26" t="e">
        <f>VLOOKUP($C26,subset1!$D:$BX,BT$2,FALSE)</f>
        <v>#N/A</v>
      </c>
      <c r="BU26" t="e">
        <f>VLOOKUP($C26,subset1!$D:$BX,BU$2,FALSE)</f>
        <v>#N/A</v>
      </c>
    </row>
    <row r="27" spans="1:73" x14ac:dyDescent="0.2">
      <c r="A27">
        <v>804</v>
      </c>
      <c r="B27" t="s">
        <v>16</v>
      </c>
      <c r="C27" t="str">
        <f t="shared" si="3"/>
        <v>804E8</v>
      </c>
      <c r="D27" t="str">
        <f t="shared" si="4"/>
        <v>E8</v>
      </c>
      <c r="E27">
        <v>4</v>
      </c>
      <c r="F27" s="1">
        <v>42843</v>
      </c>
      <c r="I27">
        <v>1408.8806200367201</v>
      </c>
      <c r="J27" t="s">
        <v>7</v>
      </c>
      <c r="K27">
        <v>33</v>
      </c>
      <c r="L27">
        <f>VLOOKUP($C27,samples!$D$2:$I$1000,4, FALSE)</f>
        <v>23</v>
      </c>
      <c r="M27" t="str">
        <f>VLOOKUP($C27,samples!$D$2:$I$1000,5, FALSE)</f>
        <v>D</v>
      </c>
      <c r="N27" t="str">
        <f>VLOOKUP($C27,samples!$D$2:$I$1000,6, FALSE)</f>
        <v>4,5,6</v>
      </c>
      <c r="O27" s="1">
        <f>VLOOKUP($C27,samples!$D$2:$I$689,3, FALSE)</f>
        <v>43153</v>
      </c>
      <c r="P27" s="2">
        <f t="shared" si="5"/>
        <v>310</v>
      </c>
      <c r="Q27" s="1" t="str">
        <f>VLOOKUP($C27,samples!$D$2:$R$1000,8, FALSE)</f>
        <v>CGPLPA801P9</v>
      </c>
      <c r="S27" t="e">
        <f>VLOOKUP($C27,subset1!$D:$BX,S$2,FALSE)</f>
        <v>#N/A</v>
      </c>
      <c r="T27" s="1" t="e">
        <f>VLOOKUP($C27,subset1!$D:$BX,T$2,FALSE)</f>
        <v>#N/A</v>
      </c>
      <c r="U27" t="e">
        <f>VLOOKUP($C27,subset1!$D:$BX,U$2,FALSE)</f>
        <v>#N/A</v>
      </c>
      <c r="V27" t="e">
        <f>VLOOKUP($C27,subset1!$D:$BX,V$2,FALSE)</f>
        <v>#N/A</v>
      </c>
      <c r="W27" t="e">
        <f>VLOOKUP($C27,subset1!$D:$BX,W$2,FALSE)</f>
        <v>#N/A</v>
      </c>
      <c r="X27" t="e">
        <f>VLOOKUP($C27,subset1!$D:$BX,X$2,FALSE)</f>
        <v>#N/A</v>
      </c>
      <c r="Y27" t="e">
        <f>VLOOKUP($C27,subset1!$D:$BX,Y$2,FALSE)</f>
        <v>#N/A</v>
      </c>
      <c r="Z27" t="e">
        <f>VLOOKUP($C27,subset1!$D:$BX,Z$2,FALSE)</f>
        <v>#N/A</v>
      </c>
      <c r="AA27" t="e">
        <f>VLOOKUP($C27,subset1!$D:$BX,AA$2,FALSE)</f>
        <v>#N/A</v>
      </c>
      <c r="AB27" t="e">
        <f>VLOOKUP($C27,subset1!$D:$BX,AB$2,FALSE)</f>
        <v>#N/A</v>
      </c>
      <c r="AC27" t="e">
        <f>VLOOKUP($C27,subset1!$D:$BX,AC$2,FALSE)</f>
        <v>#N/A</v>
      </c>
      <c r="AD27" t="e">
        <f>VLOOKUP($C27,subset1!$D:$BX,AD$2,FALSE)</f>
        <v>#N/A</v>
      </c>
      <c r="AE27" t="e">
        <f>VLOOKUP($C27,subset1!$D:$BX,AE$2,FALSE)</f>
        <v>#N/A</v>
      </c>
      <c r="AF27" t="e">
        <f>VLOOKUP($C27,subset1!$D:$BX,AF$2,FALSE)</f>
        <v>#N/A</v>
      </c>
      <c r="AG27" t="e">
        <f>VLOOKUP($C27,subset1!$D:$BX,AG$2,FALSE)</f>
        <v>#N/A</v>
      </c>
      <c r="AH27" t="e">
        <f>VLOOKUP($C27,subset1!$D:$BX,AH$2,FALSE)</f>
        <v>#N/A</v>
      </c>
      <c r="AI27" t="e">
        <f>VLOOKUP($C27,subset1!$D:$BX,AI$2,FALSE)</f>
        <v>#N/A</v>
      </c>
      <c r="AJ27" t="e">
        <f>VLOOKUP($C27,subset1!$D:$BX,AJ$2,FALSE)</f>
        <v>#N/A</v>
      </c>
      <c r="AK27" t="e">
        <f>VLOOKUP($C27,subset1!$D:$BX,AK$2,FALSE)</f>
        <v>#N/A</v>
      </c>
      <c r="AL27" t="e">
        <f>VLOOKUP($C27,subset1!$D:$BX,AL$2,FALSE)</f>
        <v>#N/A</v>
      </c>
      <c r="AM27" t="e">
        <f>VLOOKUP($C27,subset1!$D:$BX,AM$2,FALSE)</f>
        <v>#N/A</v>
      </c>
      <c r="AN27" t="e">
        <f>VLOOKUP($C27,subset1!$D:$BX,AN$2,FALSE)</f>
        <v>#N/A</v>
      </c>
      <c r="AO27" t="e">
        <f>VLOOKUP($C27,subset1!$D:$BX,AO$2,FALSE)</f>
        <v>#N/A</v>
      </c>
      <c r="AP27" t="e">
        <f>VLOOKUP($C27,subset1!$D:$BX,AP$2,FALSE)</f>
        <v>#N/A</v>
      </c>
      <c r="AQ27" t="e">
        <f>VLOOKUP($C27,subset1!$D:$BX,AQ$2,FALSE)</f>
        <v>#N/A</v>
      </c>
      <c r="AR27" t="e">
        <f>VLOOKUP($C27,subset1!$D:$BX,AR$2,FALSE)</f>
        <v>#N/A</v>
      </c>
      <c r="AS27" t="e">
        <f>VLOOKUP($C27,subset1!$D:$BX,AS$2,FALSE)</f>
        <v>#N/A</v>
      </c>
      <c r="AT27" s="1" t="e">
        <f>VLOOKUP($C27,subset1!$D:$BX,AT$2,FALSE)</f>
        <v>#N/A</v>
      </c>
      <c r="AU27" t="e">
        <f>VLOOKUP($C27,subset1!$D:$BX,AU$2,FALSE)</f>
        <v>#N/A</v>
      </c>
      <c r="AV27" t="e">
        <f>VLOOKUP($C27,subset1!$D:$BX,AV$2,FALSE)</f>
        <v>#N/A</v>
      </c>
      <c r="AW27" t="e">
        <f>VLOOKUP($C27,subset1!$D:$BX,AW$2,FALSE)</f>
        <v>#N/A</v>
      </c>
      <c r="AX27" t="e">
        <f>VLOOKUP($C27,subset1!$D:$BX,AX$2,FALSE)</f>
        <v>#N/A</v>
      </c>
      <c r="AY27" t="e">
        <f>VLOOKUP($C27,subset1!$D:$BX,AY$2,FALSE)</f>
        <v>#N/A</v>
      </c>
      <c r="AZ27" t="e">
        <f>VLOOKUP($C27,subset1!$D:$BX,AZ$2,FALSE)</f>
        <v>#N/A</v>
      </c>
      <c r="BA27" t="e">
        <f>VLOOKUP($C27,subset1!$D:$BX,BA$2,FALSE)</f>
        <v>#N/A</v>
      </c>
      <c r="BB27" t="e">
        <f>VLOOKUP($C27,subset1!$D:$BX,BB$2,FALSE)</f>
        <v>#N/A</v>
      </c>
      <c r="BC27" t="e">
        <f>VLOOKUP($C27,subset1!$D:$BX,BC$2,FALSE)</f>
        <v>#N/A</v>
      </c>
      <c r="BD27" t="e">
        <f>VLOOKUP($C27,subset1!$D:$BX,BD$2,FALSE)</f>
        <v>#N/A</v>
      </c>
      <c r="BE27" t="e">
        <f>VLOOKUP($C27,subset1!$D:$BX,BE$2,FALSE)</f>
        <v>#N/A</v>
      </c>
      <c r="BF27" t="e">
        <f>VLOOKUP($C27,subset1!$D:$BX,BF$2,FALSE)</f>
        <v>#N/A</v>
      </c>
      <c r="BG27" t="e">
        <f>VLOOKUP($C27,subset1!$D:$BX,BG$2,FALSE)</f>
        <v>#N/A</v>
      </c>
      <c r="BH27" t="e">
        <f>VLOOKUP($C27,subset1!$D:$BX,BH$2,FALSE)</f>
        <v>#N/A</v>
      </c>
      <c r="BI27" t="e">
        <f>VLOOKUP($C27,subset1!$D:$BX,BI$2,FALSE)</f>
        <v>#N/A</v>
      </c>
      <c r="BJ27" t="e">
        <f>VLOOKUP($C27,subset1!$D:$BX,BJ$2,FALSE)</f>
        <v>#N/A</v>
      </c>
      <c r="BK27" t="e">
        <f>VLOOKUP($C27,subset1!$D:$BX,BK$2,FALSE)</f>
        <v>#N/A</v>
      </c>
      <c r="BL27" t="e">
        <f>VLOOKUP($C27,subset1!$D:$BX,BL$2,FALSE)</f>
        <v>#N/A</v>
      </c>
      <c r="BM27" t="e">
        <f>VLOOKUP($C27,subset1!$D:$BX,BM$2,FALSE)</f>
        <v>#N/A</v>
      </c>
      <c r="BN27" t="e">
        <f>VLOOKUP($C27,subset1!$D:$BX,BN$2,FALSE)</f>
        <v>#N/A</v>
      </c>
      <c r="BO27" t="e">
        <f>VLOOKUP($C27,subset1!$D:$BX,BO$2,FALSE)</f>
        <v>#N/A</v>
      </c>
      <c r="BP27" t="e">
        <f>VLOOKUP($C27,subset1!$D:$BX,BP$2,FALSE)</f>
        <v>#N/A</v>
      </c>
      <c r="BQ27" t="e">
        <f>VLOOKUP($C27,subset1!$D:$BX,BQ$2,FALSE)</f>
        <v>#N/A</v>
      </c>
      <c r="BR27" t="e">
        <f>VLOOKUP($C27,subset1!$D:$BX,BR$2,FALSE)</f>
        <v>#N/A</v>
      </c>
      <c r="BS27" t="e">
        <f>VLOOKUP($C27,subset1!$D:$BX,BS$2,FALSE)</f>
        <v>#N/A</v>
      </c>
      <c r="BT27" t="e">
        <f>VLOOKUP($C27,subset1!$D:$BX,BT$2,FALSE)</f>
        <v>#N/A</v>
      </c>
      <c r="BU27" t="e">
        <f>VLOOKUP($C27,subset1!$D:$BX,BU$2,FALSE)</f>
        <v>#N/A</v>
      </c>
    </row>
    <row r="28" spans="1:73" x14ac:dyDescent="0.2">
      <c r="A28">
        <v>804</v>
      </c>
      <c r="B28" t="s">
        <v>17</v>
      </c>
      <c r="C28" t="str">
        <f t="shared" si="3"/>
        <v>804E9</v>
      </c>
      <c r="D28" t="str">
        <f t="shared" si="4"/>
        <v>E9</v>
      </c>
      <c r="E28">
        <v>4</v>
      </c>
      <c r="F28" s="1">
        <v>42843</v>
      </c>
      <c r="I28">
        <v>1408.8806200367201</v>
      </c>
      <c r="J28" t="s">
        <v>7</v>
      </c>
      <c r="K28">
        <v>34</v>
      </c>
      <c r="L28">
        <f>VLOOKUP($C28,samples!$D$2:$I$1000,4, FALSE)</f>
        <v>23</v>
      </c>
      <c r="M28" t="str">
        <f>VLOOKUP($C28,samples!$D$2:$I$1000,5, FALSE)</f>
        <v>C</v>
      </c>
      <c r="N28" t="str">
        <f>VLOOKUP($C28,samples!$D$2:$I$1000,6, FALSE)</f>
        <v>4,5,6</v>
      </c>
      <c r="O28" s="1">
        <f>VLOOKUP($C28,samples!$D$2:$I$689,3, FALSE)</f>
        <v>43180</v>
      </c>
      <c r="P28" s="2">
        <f t="shared" si="5"/>
        <v>337</v>
      </c>
      <c r="Q28" s="1" t="str">
        <f>VLOOKUP($C28,samples!$D$2:$R$1000,8, FALSE)</f>
        <v>CGPLPA801P10</v>
      </c>
      <c r="S28" t="e">
        <f>VLOOKUP($C28,subset1!$D:$BX,S$2,FALSE)</f>
        <v>#N/A</v>
      </c>
      <c r="T28" s="1" t="e">
        <f>VLOOKUP($C28,subset1!$D:$BX,T$2,FALSE)</f>
        <v>#N/A</v>
      </c>
      <c r="U28" t="e">
        <f>VLOOKUP($C28,subset1!$D:$BX,U$2,FALSE)</f>
        <v>#N/A</v>
      </c>
      <c r="V28" t="e">
        <f>VLOOKUP($C28,subset1!$D:$BX,V$2,FALSE)</f>
        <v>#N/A</v>
      </c>
      <c r="W28" t="e">
        <f>VLOOKUP($C28,subset1!$D:$BX,W$2,FALSE)</f>
        <v>#N/A</v>
      </c>
      <c r="X28" t="e">
        <f>VLOOKUP($C28,subset1!$D:$BX,X$2,FALSE)</f>
        <v>#N/A</v>
      </c>
      <c r="Y28" t="e">
        <f>VLOOKUP($C28,subset1!$D:$BX,Y$2,FALSE)</f>
        <v>#N/A</v>
      </c>
      <c r="Z28" t="e">
        <f>VLOOKUP($C28,subset1!$D:$BX,Z$2,FALSE)</f>
        <v>#N/A</v>
      </c>
      <c r="AA28" t="e">
        <f>VLOOKUP($C28,subset1!$D:$BX,AA$2,FALSE)</f>
        <v>#N/A</v>
      </c>
      <c r="AB28" t="e">
        <f>VLOOKUP($C28,subset1!$D:$BX,AB$2,FALSE)</f>
        <v>#N/A</v>
      </c>
      <c r="AC28" t="e">
        <f>VLOOKUP($C28,subset1!$D:$BX,AC$2,FALSE)</f>
        <v>#N/A</v>
      </c>
      <c r="AD28" t="e">
        <f>VLOOKUP($C28,subset1!$D:$BX,AD$2,FALSE)</f>
        <v>#N/A</v>
      </c>
      <c r="AE28" t="e">
        <f>VLOOKUP($C28,subset1!$D:$BX,AE$2,FALSE)</f>
        <v>#N/A</v>
      </c>
      <c r="AF28" t="e">
        <f>VLOOKUP($C28,subset1!$D:$BX,AF$2,FALSE)</f>
        <v>#N/A</v>
      </c>
      <c r="AG28" t="e">
        <f>VLOOKUP($C28,subset1!$D:$BX,AG$2,FALSE)</f>
        <v>#N/A</v>
      </c>
      <c r="AH28" t="e">
        <f>VLOOKUP($C28,subset1!$D:$BX,AH$2,FALSE)</f>
        <v>#N/A</v>
      </c>
      <c r="AI28" t="e">
        <f>VLOOKUP($C28,subset1!$D:$BX,AI$2,FALSE)</f>
        <v>#N/A</v>
      </c>
      <c r="AJ28" t="e">
        <f>VLOOKUP($C28,subset1!$D:$BX,AJ$2,FALSE)</f>
        <v>#N/A</v>
      </c>
      <c r="AK28" t="e">
        <f>VLOOKUP($C28,subset1!$D:$BX,AK$2,FALSE)</f>
        <v>#N/A</v>
      </c>
      <c r="AL28" t="e">
        <f>VLOOKUP($C28,subset1!$D:$BX,AL$2,FALSE)</f>
        <v>#N/A</v>
      </c>
      <c r="AM28" t="e">
        <f>VLOOKUP($C28,subset1!$D:$BX,AM$2,FALSE)</f>
        <v>#N/A</v>
      </c>
      <c r="AN28" t="e">
        <f>VLOOKUP($C28,subset1!$D:$BX,AN$2,FALSE)</f>
        <v>#N/A</v>
      </c>
      <c r="AO28" t="e">
        <f>VLOOKUP($C28,subset1!$D:$BX,AO$2,FALSE)</f>
        <v>#N/A</v>
      </c>
      <c r="AP28" t="e">
        <f>VLOOKUP($C28,subset1!$D:$BX,AP$2,FALSE)</f>
        <v>#N/A</v>
      </c>
      <c r="AQ28" t="e">
        <f>VLOOKUP($C28,subset1!$D:$BX,AQ$2,FALSE)</f>
        <v>#N/A</v>
      </c>
      <c r="AR28" t="e">
        <f>VLOOKUP($C28,subset1!$D:$BX,AR$2,FALSE)</f>
        <v>#N/A</v>
      </c>
      <c r="AS28" t="e">
        <f>VLOOKUP($C28,subset1!$D:$BX,AS$2,FALSE)</f>
        <v>#N/A</v>
      </c>
      <c r="AT28" s="1" t="e">
        <f>VLOOKUP($C28,subset1!$D:$BX,AT$2,FALSE)</f>
        <v>#N/A</v>
      </c>
      <c r="AU28" t="e">
        <f>VLOOKUP($C28,subset1!$D:$BX,AU$2,FALSE)</f>
        <v>#N/A</v>
      </c>
      <c r="AV28" t="e">
        <f>VLOOKUP($C28,subset1!$D:$BX,AV$2,FALSE)</f>
        <v>#N/A</v>
      </c>
      <c r="AW28" t="e">
        <f>VLOOKUP($C28,subset1!$D:$BX,AW$2,FALSE)</f>
        <v>#N/A</v>
      </c>
      <c r="AX28" t="e">
        <f>VLOOKUP($C28,subset1!$D:$BX,AX$2,FALSE)</f>
        <v>#N/A</v>
      </c>
      <c r="AY28" t="e">
        <f>VLOOKUP($C28,subset1!$D:$BX,AY$2,FALSE)</f>
        <v>#N/A</v>
      </c>
      <c r="AZ28" t="e">
        <f>VLOOKUP($C28,subset1!$D:$BX,AZ$2,FALSE)</f>
        <v>#N/A</v>
      </c>
      <c r="BA28" t="e">
        <f>VLOOKUP($C28,subset1!$D:$BX,BA$2,FALSE)</f>
        <v>#N/A</v>
      </c>
      <c r="BB28" t="e">
        <f>VLOOKUP($C28,subset1!$D:$BX,BB$2,FALSE)</f>
        <v>#N/A</v>
      </c>
      <c r="BC28" t="e">
        <f>VLOOKUP($C28,subset1!$D:$BX,BC$2,FALSE)</f>
        <v>#N/A</v>
      </c>
      <c r="BD28" t="e">
        <f>VLOOKUP($C28,subset1!$D:$BX,BD$2,FALSE)</f>
        <v>#N/A</v>
      </c>
      <c r="BE28" t="e">
        <f>VLOOKUP($C28,subset1!$D:$BX,BE$2,FALSE)</f>
        <v>#N/A</v>
      </c>
      <c r="BF28" t="e">
        <f>VLOOKUP($C28,subset1!$D:$BX,BF$2,FALSE)</f>
        <v>#N/A</v>
      </c>
      <c r="BG28" t="e">
        <f>VLOOKUP($C28,subset1!$D:$BX,BG$2,FALSE)</f>
        <v>#N/A</v>
      </c>
      <c r="BH28" t="e">
        <f>VLOOKUP($C28,subset1!$D:$BX,BH$2,FALSE)</f>
        <v>#N/A</v>
      </c>
      <c r="BI28" t="e">
        <f>VLOOKUP($C28,subset1!$D:$BX,BI$2,FALSE)</f>
        <v>#N/A</v>
      </c>
      <c r="BJ28" t="e">
        <f>VLOOKUP($C28,subset1!$D:$BX,BJ$2,FALSE)</f>
        <v>#N/A</v>
      </c>
      <c r="BK28" t="e">
        <f>VLOOKUP($C28,subset1!$D:$BX,BK$2,FALSE)</f>
        <v>#N/A</v>
      </c>
      <c r="BL28" t="e">
        <f>VLOOKUP($C28,subset1!$D:$BX,BL$2,FALSE)</f>
        <v>#N/A</v>
      </c>
      <c r="BM28" t="e">
        <f>VLOOKUP($C28,subset1!$D:$BX,BM$2,FALSE)</f>
        <v>#N/A</v>
      </c>
      <c r="BN28" t="e">
        <f>VLOOKUP($C28,subset1!$D:$BX,BN$2,FALSE)</f>
        <v>#N/A</v>
      </c>
      <c r="BO28" t="e">
        <f>VLOOKUP($C28,subset1!$D:$BX,BO$2,FALSE)</f>
        <v>#N/A</v>
      </c>
      <c r="BP28" t="e">
        <f>VLOOKUP($C28,subset1!$D:$BX,BP$2,FALSE)</f>
        <v>#N/A</v>
      </c>
      <c r="BQ28" t="e">
        <f>VLOOKUP($C28,subset1!$D:$BX,BQ$2,FALSE)</f>
        <v>#N/A</v>
      </c>
      <c r="BR28" t="e">
        <f>VLOOKUP($C28,subset1!$D:$BX,BR$2,FALSE)</f>
        <v>#N/A</v>
      </c>
      <c r="BS28" t="e">
        <f>VLOOKUP($C28,subset1!$D:$BX,BS$2,FALSE)</f>
        <v>#N/A</v>
      </c>
      <c r="BT28" t="e">
        <f>VLOOKUP($C28,subset1!$D:$BX,BT$2,FALSE)</f>
        <v>#N/A</v>
      </c>
      <c r="BU28" t="e">
        <f>VLOOKUP($C28,subset1!$D:$BX,BU$2,FALSE)</f>
        <v>#N/A</v>
      </c>
    </row>
    <row r="29" spans="1:73" x14ac:dyDescent="0.2">
      <c r="A29">
        <v>804</v>
      </c>
      <c r="B29" t="s">
        <v>18</v>
      </c>
      <c r="C29" t="str">
        <f t="shared" si="3"/>
        <v>804E10</v>
      </c>
      <c r="D29" t="str">
        <f t="shared" si="4"/>
        <v>E10</v>
      </c>
      <c r="E29">
        <v>4</v>
      </c>
      <c r="F29" s="1">
        <v>42843</v>
      </c>
      <c r="I29">
        <v>1408.8806200367201</v>
      </c>
      <c r="J29" t="s">
        <v>7</v>
      </c>
      <c r="K29">
        <v>35</v>
      </c>
      <c r="L29">
        <f>VLOOKUP($C29,samples!$D$2:$I$1000,4, FALSE)</f>
        <v>22</v>
      </c>
      <c r="M29" t="str">
        <f>VLOOKUP($C29,samples!$D$2:$I$1000,5, FALSE)</f>
        <v>I</v>
      </c>
      <c r="N29" t="str">
        <f>VLOOKUP($C29,samples!$D$2:$I$1000,6, FALSE)</f>
        <v>4,5,6</v>
      </c>
      <c r="O29" s="1">
        <f>VLOOKUP($C29,samples!$D$2:$I$689,3, FALSE)</f>
        <v>43210</v>
      </c>
      <c r="P29" s="2">
        <f t="shared" si="5"/>
        <v>367</v>
      </c>
      <c r="Q29" s="1" t="str">
        <f>VLOOKUP($C29,samples!$D$2:$R$1000,8, FALSE)</f>
        <v>CGPLPA801P11</v>
      </c>
      <c r="S29" t="e">
        <f>VLOOKUP($C29,subset1!$D:$BX,S$2,FALSE)</f>
        <v>#N/A</v>
      </c>
      <c r="T29" s="1" t="e">
        <f>VLOOKUP($C29,subset1!$D:$BX,T$2,FALSE)</f>
        <v>#N/A</v>
      </c>
      <c r="U29" t="e">
        <f>VLOOKUP($C29,subset1!$D:$BX,U$2,FALSE)</f>
        <v>#N/A</v>
      </c>
      <c r="V29" t="e">
        <f>VLOOKUP($C29,subset1!$D:$BX,V$2,FALSE)</f>
        <v>#N/A</v>
      </c>
      <c r="W29" t="e">
        <f>VLOOKUP($C29,subset1!$D:$BX,W$2,FALSE)</f>
        <v>#N/A</v>
      </c>
      <c r="X29" t="e">
        <f>VLOOKUP($C29,subset1!$D:$BX,X$2,FALSE)</f>
        <v>#N/A</v>
      </c>
      <c r="Y29" t="e">
        <f>VLOOKUP($C29,subset1!$D:$BX,Y$2,FALSE)</f>
        <v>#N/A</v>
      </c>
      <c r="Z29" t="e">
        <f>VLOOKUP($C29,subset1!$D:$BX,Z$2,FALSE)</f>
        <v>#N/A</v>
      </c>
      <c r="AA29" t="e">
        <f>VLOOKUP($C29,subset1!$D:$BX,AA$2,FALSE)</f>
        <v>#N/A</v>
      </c>
      <c r="AB29" t="e">
        <f>VLOOKUP($C29,subset1!$D:$BX,AB$2,FALSE)</f>
        <v>#N/A</v>
      </c>
      <c r="AC29" t="e">
        <f>VLOOKUP($C29,subset1!$D:$BX,AC$2,FALSE)</f>
        <v>#N/A</v>
      </c>
      <c r="AD29" t="e">
        <f>VLOOKUP($C29,subset1!$D:$BX,AD$2,FALSE)</f>
        <v>#N/A</v>
      </c>
      <c r="AE29" t="e">
        <f>VLOOKUP($C29,subset1!$D:$BX,AE$2,FALSE)</f>
        <v>#N/A</v>
      </c>
      <c r="AF29" t="e">
        <f>VLOOKUP($C29,subset1!$D:$BX,AF$2,FALSE)</f>
        <v>#N/A</v>
      </c>
      <c r="AG29" t="e">
        <f>VLOOKUP($C29,subset1!$D:$BX,AG$2,FALSE)</f>
        <v>#N/A</v>
      </c>
      <c r="AH29" t="e">
        <f>VLOOKUP($C29,subset1!$D:$BX,AH$2,FALSE)</f>
        <v>#N/A</v>
      </c>
      <c r="AI29" t="e">
        <f>VLOOKUP($C29,subset1!$D:$BX,AI$2,FALSE)</f>
        <v>#N/A</v>
      </c>
      <c r="AJ29" t="e">
        <f>VLOOKUP($C29,subset1!$D:$BX,AJ$2,FALSE)</f>
        <v>#N/A</v>
      </c>
      <c r="AK29" t="e">
        <f>VLOOKUP($C29,subset1!$D:$BX,AK$2,FALSE)</f>
        <v>#N/A</v>
      </c>
      <c r="AL29" t="e">
        <f>VLOOKUP($C29,subset1!$D:$BX,AL$2,FALSE)</f>
        <v>#N/A</v>
      </c>
      <c r="AM29" t="e">
        <f>VLOOKUP($C29,subset1!$D:$BX,AM$2,FALSE)</f>
        <v>#N/A</v>
      </c>
      <c r="AN29" t="e">
        <f>VLOOKUP($C29,subset1!$D:$BX,AN$2,FALSE)</f>
        <v>#N/A</v>
      </c>
      <c r="AO29" t="e">
        <f>VLOOKUP($C29,subset1!$D:$BX,AO$2,FALSE)</f>
        <v>#N/A</v>
      </c>
      <c r="AP29" t="e">
        <f>VLOOKUP($C29,subset1!$D:$BX,AP$2,FALSE)</f>
        <v>#N/A</v>
      </c>
      <c r="AQ29" t="e">
        <f>VLOOKUP($C29,subset1!$D:$BX,AQ$2,FALSE)</f>
        <v>#N/A</v>
      </c>
      <c r="AR29" t="e">
        <f>VLOOKUP($C29,subset1!$D:$BX,AR$2,FALSE)</f>
        <v>#N/A</v>
      </c>
      <c r="AS29" t="e">
        <f>VLOOKUP($C29,subset1!$D:$BX,AS$2,FALSE)</f>
        <v>#N/A</v>
      </c>
      <c r="AT29" s="1" t="e">
        <f>VLOOKUP($C29,subset1!$D:$BX,AT$2,FALSE)</f>
        <v>#N/A</v>
      </c>
      <c r="AU29" t="e">
        <f>VLOOKUP($C29,subset1!$D:$BX,AU$2,FALSE)</f>
        <v>#N/A</v>
      </c>
      <c r="AV29" t="e">
        <f>VLOOKUP($C29,subset1!$D:$BX,AV$2,FALSE)</f>
        <v>#N/A</v>
      </c>
      <c r="AW29" t="e">
        <f>VLOOKUP($C29,subset1!$D:$BX,AW$2,FALSE)</f>
        <v>#N/A</v>
      </c>
      <c r="AX29" t="e">
        <f>VLOOKUP($C29,subset1!$D:$BX,AX$2,FALSE)</f>
        <v>#N/A</v>
      </c>
      <c r="AY29" t="e">
        <f>VLOOKUP($C29,subset1!$D:$BX,AY$2,FALSE)</f>
        <v>#N/A</v>
      </c>
      <c r="AZ29" t="e">
        <f>VLOOKUP($C29,subset1!$D:$BX,AZ$2,FALSE)</f>
        <v>#N/A</v>
      </c>
      <c r="BA29" t="e">
        <f>VLOOKUP($C29,subset1!$D:$BX,BA$2,FALSE)</f>
        <v>#N/A</v>
      </c>
      <c r="BB29" t="e">
        <f>VLOOKUP($C29,subset1!$D:$BX,BB$2,FALSE)</f>
        <v>#N/A</v>
      </c>
      <c r="BC29" t="e">
        <f>VLOOKUP($C29,subset1!$D:$BX,BC$2,FALSE)</f>
        <v>#N/A</v>
      </c>
      <c r="BD29" t="e">
        <f>VLOOKUP($C29,subset1!$D:$BX,BD$2,FALSE)</f>
        <v>#N/A</v>
      </c>
      <c r="BE29" t="e">
        <f>VLOOKUP($C29,subset1!$D:$BX,BE$2,FALSE)</f>
        <v>#N/A</v>
      </c>
      <c r="BF29" t="e">
        <f>VLOOKUP($C29,subset1!$D:$BX,BF$2,FALSE)</f>
        <v>#N/A</v>
      </c>
      <c r="BG29" t="e">
        <f>VLOOKUP($C29,subset1!$D:$BX,BG$2,FALSE)</f>
        <v>#N/A</v>
      </c>
      <c r="BH29" t="e">
        <f>VLOOKUP($C29,subset1!$D:$BX,BH$2,FALSE)</f>
        <v>#N/A</v>
      </c>
      <c r="BI29" t="e">
        <f>VLOOKUP($C29,subset1!$D:$BX,BI$2,FALSE)</f>
        <v>#N/A</v>
      </c>
      <c r="BJ29" t="e">
        <f>VLOOKUP($C29,subset1!$D:$BX,BJ$2,FALSE)</f>
        <v>#N/A</v>
      </c>
      <c r="BK29" t="e">
        <f>VLOOKUP($C29,subset1!$D:$BX,BK$2,FALSE)</f>
        <v>#N/A</v>
      </c>
      <c r="BL29" t="e">
        <f>VLOOKUP($C29,subset1!$D:$BX,BL$2,FALSE)</f>
        <v>#N/A</v>
      </c>
      <c r="BM29" t="e">
        <f>VLOOKUP($C29,subset1!$D:$BX,BM$2,FALSE)</f>
        <v>#N/A</v>
      </c>
      <c r="BN29" t="e">
        <f>VLOOKUP($C29,subset1!$D:$BX,BN$2,FALSE)</f>
        <v>#N/A</v>
      </c>
      <c r="BO29" t="e">
        <f>VLOOKUP($C29,subset1!$D:$BX,BO$2,FALSE)</f>
        <v>#N/A</v>
      </c>
      <c r="BP29" t="e">
        <f>VLOOKUP($C29,subset1!$D:$BX,BP$2,FALSE)</f>
        <v>#N/A</v>
      </c>
      <c r="BQ29" t="e">
        <f>VLOOKUP($C29,subset1!$D:$BX,BQ$2,FALSE)</f>
        <v>#N/A</v>
      </c>
      <c r="BR29" t="e">
        <f>VLOOKUP($C29,subset1!$D:$BX,BR$2,FALSE)</f>
        <v>#N/A</v>
      </c>
      <c r="BS29" t="e">
        <f>VLOOKUP($C29,subset1!$D:$BX,BS$2,FALSE)</f>
        <v>#N/A</v>
      </c>
      <c r="BT29" t="e">
        <f>VLOOKUP($C29,subset1!$D:$BX,BT$2,FALSE)</f>
        <v>#N/A</v>
      </c>
      <c r="BU29" t="e">
        <f>VLOOKUP($C29,subset1!$D:$BX,BU$2,FALSE)</f>
        <v>#N/A</v>
      </c>
    </row>
    <row r="30" spans="1:73" x14ac:dyDescent="0.2">
      <c r="A30">
        <v>810</v>
      </c>
      <c r="B30" t="s">
        <v>2</v>
      </c>
      <c r="C30" t="str">
        <f t="shared" si="3"/>
        <v>810A</v>
      </c>
      <c r="D30" t="str">
        <f t="shared" si="4"/>
        <v>A</v>
      </c>
      <c r="E30">
        <v>5</v>
      </c>
      <c r="F30" s="1">
        <v>42852</v>
      </c>
      <c r="I30">
        <v>1399.8806200367201</v>
      </c>
      <c r="J30" t="s">
        <v>23</v>
      </c>
      <c r="K30">
        <v>36</v>
      </c>
      <c r="L30">
        <f>VLOOKUP($C30,samples!$D$2:$I$1000,4, FALSE)</f>
        <v>1</v>
      </c>
      <c r="M30" t="str">
        <f>VLOOKUP($C30,samples!$D$2:$I$1000,5, FALSE)</f>
        <v>H</v>
      </c>
      <c r="N30" t="str">
        <f>VLOOKUP($C30,samples!$D$2:$I$1000,6, FALSE)</f>
        <v>4,5,6</v>
      </c>
      <c r="O30" s="1">
        <f>VLOOKUP($C30,samples!$D$2:$I$689,3, FALSE)</f>
        <v>42852</v>
      </c>
      <c r="P30" s="2">
        <f t="shared" si="5"/>
        <v>0</v>
      </c>
      <c r="Q30" s="1" t="str">
        <f>VLOOKUP($C30,samples!$D$2:$R$1000,8, FALSE)</f>
        <v>CGPLPA802P</v>
      </c>
      <c r="S30" t="e">
        <f>VLOOKUP($C30,subset1!$D:$BX,S$2,FALSE)</f>
        <v>#N/A</v>
      </c>
      <c r="T30" s="1" t="e">
        <f>VLOOKUP($C30,subset1!$D:$BX,T$2,FALSE)</f>
        <v>#N/A</v>
      </c>
      <c r="U30" t="e">
        <f>VLOOKUP($C30,subset1!$D:$BX,U$2,FALSE)</f>
        <v>#N/A</v>
      </c>
      <c r="V30" t="e">
        <f>VLOOKUP($C30,subset1!$D:$BX,V$2,FALSE)</f>
        <v>#N/A</v>
      </c>
      <c r="W30" t="e">
        <f>VLOOKUP($C30,subset1!$D:$BX,W$2,FALSE)</f>
        <v>#N/A</v>
      </c>
      <c r="X30" t="e">
        <f>VLOOKUP($C30,subset1!$D:$BX,X$2,FALSE)</f>
        <v>#N/A</v>
      </c>
      <c r="Y30" t="e">
        <f>VLOOKUP($C30,subset1!$D:$BX,Y$2,FALSE)</f>
        <v>#N/A</v>
      </c>
      <c r="Z30" t="e">
        <f>VLOOKUP($C30,subset1!$D:$BX,Z$2,FALSE)</f>
        <v>#N/A</v>
      </c>
      <c r="AA30" t="e">
        <f>VLOOKUP($C30,subset1!$D:$BX,AA$2,FALSE)</f>
        <v>#N/A</v>
      </c>
      <c r="AB30" t="e">
        <f>VLOOKUP($C30,subset1!$D:$BX,AB$2,FALSE)</f>
        <v>#N/A</v>
      </c>
      <c r="AC30" t="e">
        <f>VLOOKUP($C30,subset1!$D:$BX,AC$2,FALSE)</f>
        <v>#N/A</v>
      </c>
      <c r="AD30" t="e">
        <f>VLOOKUP($C30,subset1!$D:$BX,AD$2,FALSE)</f>
        <v>#N/A</v>
      </c>
      <c r="AE30" t="e">
        <f>VLOOKUP($C30,subset1!$D:$BX,AE$2,FALSE)</f>
        <v>#N/A</v>
      </c>
      <c r="AF30" t="e">
        <f>VLOOKUP($C30,subset1!$D:$BX,AF$2,FALSE)</f>
        <v>#N/A</v>
      </c>
      <c r="AG30" t="e">
        <f>VLOOKUP($C30,subset1!$D:$BX,AG$2,FALSE)</f>
        <v>#N/A</v>
      </c>
      <c r="AH30" t="e">
        <f>VLOOKUP($C30,subset1!$D:$BX,AH$2,FALSE)</f>
        <v>#N/A</v>
      </c>
      <c r="AI30" t="e">
        <f>VLOOKUP($C30,subset1!$D:$BX,AI$2,FALSE)</f>
        <v>#N/A</v>
      </c>
      <c r="AJ30" t="e">
        <f>VLOOKUP($C30,subset1!$D:$BX,AJ$2,FALSE)</f>
        <v>#N/A</v>
      </c>
      <c r="AK30" t="e">
        <f>VLOOKUP($C30,subset1!$D:$BX,AK$2,FALSE)</f>
        <v>#N/A</v>
      </c>
      <c r="AL30" t="e">
        <f>VLOOKUP($C30,subset1!$D:$BX,AL$2,FALSE)</f>
        <v>#N/A</v>
      </c>
      <c r="AM30" t="e">
        <f>VLOOKUP($C30,subset1!$D:$BX,AM$2,FALSE)</f>
        <v>#N/A</v>
      </c>
      <c r="AN30" t="e">
        <f>VLOOKUP($C30,subset1!$D:$BX,AN$2,FALSE)</f>
        <v>#N/A</v>
      </c>
      <c r="AO30" t="e">
        <f>VLOOKUP($C30,subset1!$D:$BX,AO$2,FALSE)</f>
        <v>#N/A</v>
      </c>
      <c r="AP30" t="e">
        <f>VLOOKUP($C30,subset1!$D:$BX,AP$2,FALSE)</f>
        <v>#N/A</v>
      </c>
      <c r="AQ30" t="e">
        <f>VLOOKUP($C30,subset1!$D:$BX,AQ$2,FALSE)</f>
        <v>#N/A</v>
      </c>
      <c r="AR30" t="e">
        <f>VLOOKUP($C30,subset1!$D:$BX,AR$2,FALSE)</f>
        <v>#N/A</v>
      </c>
      <c r="AS30" t="e">
        <f>VLOOKUP($C30,subset1!$D:$BX,AS$2,FALSE)</f>
        <v>#N/A</v>
      </c>
      <c r="AT30" s="1" t="e">
        <f>VLOOKUP($C30,subset1!$D:$BX,AT$2,FALSE)</f>
        <v>#N/A</v>
      </c>
      <c r="AU30" t="e">
        <f>VLOOKUP($C30,subset1!$D:$BX,AU$2,FALSE)</f>
        <v>#N/A</v>
      </c>
      <c r="AV30" t="e">
        <f>VLOOKUP($C30,subset1!$D:$BX,AV$2,FALSE)</f>
        <v>#N/A</v>
      </c>
      <c r="AW30" t="e">
        <f>VLOOKUP($C30,subset1!$D:$BX,AW$2,FALSE)</f>
        <v>#N/A</v>
      </c>
      <c r="AX30" t="e">
        <f>VLOOKUP($C30,subset1!$D:$BX,AX$2,FALSE)</f>
        <v>#N/A</v>
      </c>
      <c r="AY30" t="e">
        <f>VLOOKUP($C30,subset1!$D:$BX,AY$2,FALSE)</f>
        <v>#N/A</v>
      </c>
      <c r="AZ30" t="e">
        <f>VLOOKUP($C30,subset1!$D:$BX,AZ$2,FALSE)</f>
        <v>#N/A</v>
      </c>
      <c r="BA30" t="e">
        <f>VLOOKUP($C30,subset1!$D:$BX,BA$2,FALSE)</f>
        <v>#N/A</v>
      </c>
      <c r="BB30" t="e">
        <f>VLOOKUP($C30,subset1!$D:$BX,BB$2,FALSE)</f>
        <v>#N/A</v>
      </c>
      <c r="BC30" t="e">
        <f>VLOOKUP($C30,subset1!$D:$BX,BC$2,FALSE)</f>
        <v>#N/A</v>
      </c>
      <c r="BD30" t="e">
        <f>VLOOKUP($C30,subset1!$D:$BX,BD$2,FALSE)</f>
        <v>#N/A</v>
      </c>
      <c r="BE30" t="e">
        <f>VLOOKUP($C30,subset1!$D:$BX,BE$2,FALSE)</f>
        <v>#N/A</v>
      </c>
      <c r="BF30" t="e">
        <f>VLOOKUP($C30,subset1!$D:$BX,BF$2,FALSE)</f>
        <v>#N/A</v>
      </c>
      <c r="BG30" t="e">
        <f>VLOOKUP($C30,subset1!$D:$BX,BG$2,FALSE)</f>
        <v>#N/A</v>
      </c>
      <c r="BH30" t="e">
        <f>VLOOKUP($C30,subset1!$D:$BX,BH$2,FALSE)</f>
        <v>#N/A</v>
      </c>
      <c r="BI30" t="e">
        <f>VLOOKUP($C30,subset1!$D:$BX,BI$2,FALSE)</f>
        <v>#N/A</v>
      </c>
      <c r="BJ30" t="e">
        <f>VLOOKUP($C30,subset1!$D:$BX,BJ$2,FALSE)</f>
        <v>#N/A</v>
      </c>
      <c r="BK30" t="e">
        <f>VLOOKUP($C30,subset1!$D:$BX,BK$2,FALSE)</f>
        <v>#N/A</v>
      </c>
      <c r="BL30" t="e">
        <f>VLOOKUP($C30,subset1!$D:$BX,BL$2,FALSE)</f>
        <v>#N/A</v>
      </c>
      <c r="BM30" t="e">
        <f>VLOOKUP($C30,subset1!$D:$BX,BM$2,FALSE)</f>
        <v>#N/A</v>
      </c>
      <c r="BN30" t="e">
        <f>VLOOKUP($C30,subset1!$D:$BX,BN$2,FALSE)</f>
        <v>#N/A</v>
      </c>
      <c r="BO30" t="e">
        <f>VLOOKUP($C30,subset1!$D:$BX,BO$2,FALSE)</f>
        <v>#N/A</v>
      </c>
      <c r="BP30" t="e">
        <f>VLOOKUP($C30,subset1!$D:$BX,BP$2,FALSE)</f>
        <v>#N/A</v>
      </c>
      <c r="BQ30" t="e">
        <f>VLOOKUP($C30,subset1!$D:$BX,BQ$2,FALSE)</f>
        <v>#N/A</v>
      </c>
      <c r="BR30" t="e">
        <f>VLOOKUP($C30,subset1!$D:$BX,BR$2,FALSE)</f>
        <v>#N/A</v>
      </c>
      <c r="BS30" t="e">
        <f>VLOOKUP($C30,subset1!$D:$BX,BS$2,FALSE)</f>
        <v>#N/A</v>
      </c>
      <c r="BT30" t="e">
        <f>VLOOKUP($C30,subset1!$D:$BX,BT$2,FALSE)</f>
        <v>#N/A</v>
      </c>
      <c r="BU30" t="e">
        <f>VLOOKUP($C30,subset1!$D:$BX,BU$2,FALSE)</f>
        <v>#N/A</v>
      </c>
    </row>
    <row r="31" spans="1:73" x14ac:dyDescent="0.2">
      <c r="A31">
        <v>810</v>
      </c>
      <c r="B31" t="s">
        <v>8</v>
      </c>
      <c r="C31" t="str">
        <f t="shared" si="3"/>
        <v>810B1</v>
      </c>
      <c r="D31" t="str">
        <f t="shared" si="4"/>
        <v>B1</v>
      </c>
      <c r="E31">
        <v>5</v>
      </c>
      <c r="F31" s="1">
        <v>42852</v>
      </c>
      <c r="I31">
        <v>1399.8806200367201</v>
      </c>
      <c r="J31" t="s">
        <v>23</v>
      </c>
      <c r="K31">
        <v>37</v>
      </c>
      <c r="L31">
        <f>VLOOKUP($C31,samples!$D$2:$I$1000,4, FALSE)</f>
        <v>6</v>
      </c>
      <c r="M31" t="str">
        <f>VLOOKUP($C31,samples!$D$2:$I$1000,5, FALSE)</f>
        <v>H</v>
      </c>
      <c r="N31" t="str">
        <f>VLOOKUP($C31,samples!$D$2:$I$1000,6, FALSE)</f>
        <v>1,2,3</v>
      </c>
      <c r="O31" s="1">
        <f>VLOOKUP($C31,samples!$D$2:$I$689,3, FALSE)</f>
        <v>42881</v>
      </c>
      <c r="P31" s="2">
        <f t="shared" si="5"/>
        <v>29</v>
      </c>
      <c r="Q31" s="1" t="str">
        <f>VLOOKUP($C31,samples!$D$2:$R$1000,8, FALSE)</f>
        <v>CGPLPA802P1</v>
      </c>
      <c r="S31" t="e">
        <f>VLOOKUP($C31,subset1!$D:$BX,S$2,FALSE)</f>
        <v>#N/A</v>
      </c>
      <c r="T31" s="1" t="e">
        <f>VLOOKUP($C31,subset1!$D:$BX,T$2,FALSE)</f>
        <v>#N/A</v>
      </c>
      <c r="U31" t="e">
        <f>VLOOKUP($C31,subset1!$D:$BX,U$2,FALSE)</f>
        <v>#N/A</v>
      </c>
      <c r="V31" t="e">
        <f>VLOOKUP($C31,subset1!$D:$BX,V$2,FALSE)</f>
        <v>#N/A</v>
      </c>
      <c r="W31" t="e">
        <f>VLOOKUP($C31,subset1!$D:$BX,W$2,FALSE)</f>
        <v>#N/A</v>
      </c>
      <c r="X31" t="e">
        <f>VLOOKUP($C31,subset1!$D:$BX,X$2,FALSE)</f>
        <v>#N/A</v>
      </c>
      <c r="Y31" t="e">
        <f>VLOOKUP($C31,subset1!$D:$BX,Y$2,FALSE)</f>
        <v>#N/A</v>
      </c>
      <c r="Z31" t="e">
        <f>VLOOKUP($C31,subset1!$D:$BX,Z$2,FALSE)</f>
        <v>#N/A</v>
      </c>
      <c r="AA31" t="e">
        <f>VLOOKUP($C31,subset1!$D:$BX,AA$2,FALSE)</f>
        <v>#N/A</v>
      </c>
      <c r="AB31" t="e">
        <f>VLOOKUP($C31,subset1!$D:$BX,AB$2,FALSE)</f>
        <v>#N/A</v>
      </c>
      <c r="AC31" t="e">
        <f>VLOOKUP($C31,subset1!$D:$BX,AC$2,FALSE)</f>
        <v>#N/A</v>
      </c>
      <c r="AD31" t="e">
        <f>VLOOKUP($C31,subset1!$D:$BX,AD$2,FALSE)</f>
        <v>#N/A</v>
      </c>
      <c r="AE31" t="e">
        <f>VLOOKUP($C31,subset1!$D:$BX,AE$2,FALSE)</f>
        <v>#N/A</v>
      </c>
      <c r="AF31" t="e">
        <f>VLOOKUP($C31,subset1!$D:$BX,AF$2,FALSE)</f>
        <v>#N/A</v>
      </c>
      <c r="AG31" t="e">
        <f>VLOOKUP($C31,subset1!$D:$BX,AG$2,FALSE)</f>
        <v>#N/A</v>
      </c>
      <c r="AH31" t="e">
        <f>VLOOKUP($C31,subset1!$D:$BX,AH$2,FALSE)</f>
        <v>#N/A</v>
      </c>
      <c r="AI31" t="e">
        <f>VLOOKUP($C31,subset1!$D:$BX,AI$2,FALSE)</f>
        <v>#N/A</v>
      </c>
      <c r="AJ31" t="e">
        <f>VLOOKUP($C31,subset1!$D:$BX,AJ$2,FALSE)</f>
        <v>#N/A</v>
      </c>
      <c r="AK31" t="e">
        <f>VLOOKUP($C31,subset1!$D:$BX,AK$2,FALSE)</f>
        <v>#N/A</v>
      </c>
      <c r="AL31" t="e">
        <f>VLOOKUP($C31,subset1!$D:$BX,AL$2,FALSE)</f>
        <v>#N/A</v>
      </c>
      <c r="AM31" t="e">
        <f>VLOOKUP($C31,subset1!$D:$BX,AM$2,FALSE)</f>
        <v>#N/A</v>
      </c>
      <c r="AN31" t="e">
        <f>VLOOKUP($C31,subset1!$D:$BX,AN$2,FALSE)</f>
        <v>#N/A</v>
      </c>
      <c r="AO31" t="e">
        <f>VLOOKUP($C31,subset1!$D:$BX,AO$2,FALSE)</f>
        <v>#N/A</v>
      </c>
      <c r="AP31" t="e">
        <f>VLOOKUP($C31,subset1!$D:$BX,AP$2,FALSE)</f>
        <v>#N/A</v>
      </c>
      <c r="AQ31" t="e">
        <f>VLOOKUP($C31,subset1!$D:$BX,AQ$2,FALSE)</f>
        <v>#N/A</v>
      </c>
      <c r="AR31" t="e">
        <f>VLOOKUP($C31,subset1!$D:$BX,AR$2,FALSE)</f>
        <v>#N/A</v>
      </c>
      <c r="AS31" t="e">
        <f>VLOOKUP($C31,subset1!$D:$BX,AS$2,FALSE)</f>
        <v>#N/A</v>
      </c>
      <c r="AT31" s="1" t="e">
        <f>VLOOKUP($C31,subset1!$D:$BX,AT$2,FALSE)</f>
        <v>#N/A</v>
      </c>
      <c r="AU31" t="e">
        <f>VLOOKUP($C31,subset1!$D:$BX,AU$2,FALSE)</f>
        <v>#N/A</v>
      </c>
      <c r="AV31" t="e">
        <f>VLOOKUP($C31,subset1!$D:$BX,AV$2,FALSE)</f>
        <v>#N/A</v>
      </c>
      <c r="AW31" t="e">
        <f>VLOOKUP($C31,subset1!$D:$BX,AW$2,FALSE)</f>
        <v>#N/A</v>
      </c>
      <c r="AX31" t="e">
        <f>VLOOKUP($C31,subset1!$D:$BX,AX$2,FALSE)</f>
        <v>#N/A</v>
      </c>
      <c r="AY31" t="e">
        <f>VLOOKUP($C31,subset1!$D:$BX,AY$2,FALSE)</f>
        <v>#N/A</v>
      </c>
      <c r="AZ31" t="e">
        <f>VLOOKUP($C31,subset1!$D:$BX,AZ$2,FALSE)</f>
        <v>#N/A</v>
      </c>
      <c r="BA31" t="e">
        <f>VLOOKUP($C31,subset1!$D:$BX,BA$2,FALSE)</f>
        <v>#N/A</v>
      </c>
      <c r="BB31" t="e">
        <f>VLOOKUP($C31,subset1!$D:$BX,BB$2,FALSE)</f>
        <v>#N/A</v>
      </c>
      <c r="BC31" t="e">
        <f>VLOOKUP($C31,subset1!$D:$BX,BC$2,FALSE)</f>
        <v>#N/A</v>
      </c>
      <c r="BD31" t="e">
        <f>VLOOKUP($C31,subset1!$D:$BX,BD$2,FALSE)</f>
        <v>#N/A</v>
      </c>
      <c r="BE31" t="e">
        <f>VLOOKUP($C31,subset1!$D:$BX,BE$2,FALSE)</f>
        <v>#N/A</v>
      </c>
      <c r="BF31" t="e">
        <f>VLOOKUP($C31,subset1!$D:$BX,BF$2,FALSE)</f>
        <v>#N/A</v>
      </c>
      <c r="BG31" t="e">
        <f>VLOOKUP($C31,subset1!$D:$BX,BG$2,FALSE)</f>
        <v>#N/A</v>
      </c>
      <c r="BH31" t="e">
        <f>VLOOKUP($C31,subset1!$D:$BX,BH$2,FALSE)</f>
        <v>#N/A</v>
      </c>
      <c r="BI31" t="e">
        <f>VLOOKUP($C31,subset1!$D:$BX,BI$2,FALSE)</f>
        <v>#N/A</v>
      </c>
      <c r="BJ31" t="e">
        <f>VLOOKUP($C31,subset1!$D:$BX,BJ$2,FALSE)</f>
        <v>#N/A</v>
      </c>
      <c r="BK31" t="e">
        <f>VLOOKUP($C31,subset1!$D:$BX,BK$2,FALSE)</f>
        <v>#N/A</v>
      </c>
      <c r="BL31" t="e">
        <f>VLOOKUP($C31,subset1!$D:$BX,BL$2,FALSE)</f>
        <v>#N/A</v>
      </c>
      <c r="BM31" t="e">
        <f>VLOOKUP($C31,subset1!$D:$BX,BM$2,FALSE)</f>
        <v>#N/A</v>
      </c>
      <c r="BN31" t="e">
        <f>VLOOKUP($C31,subset1!$D:$BX,BN$2,FALSE)</f>
        <v>#N/A</v>
      </c>
      <c r="BO31" t="e">
        <f>VLOOKUP($C31,subset1!$D:$BX,BO$2,FALSE)</f>
        <v>#N/A</v>
      </c>
      <c r="BP31" t="e">
        <f>VLOOKUP($C31,subset1!$D:$BX,BP$2,FALSE)</f>
        <v>#N/A</v>
      </c>
      <c r="BQ31" t="e">
        <f>VLOOKUP($C31,subset1!$D:$BX,BQ$2,FALSE)</f>
        <v>#N/A</v>
      </c>
      <c r="BR31" t="e">
        <f>VLOOKUP($C31,subset1!$D:$BX,BR$2,FALSE)</f>
        <v>#N/A</v>
      </c>
      <c r="BS31" t="e">
        <f>VLOOKUP($C31,subset1!$D:$BX,BS$2,FALSE)</f>
        <v>#N/A</v>
      </c>
      <c r="BT31" t="e">
        <f>VLOOKUP($C31,subset1!$D:$BX,BT$2,FALSE)</f>
        <v>#N/A</v>
      </c>
      <c r="BU31" t="e">
        <f>VLOOKUP($C31,subset1!$D:$BX,BU$2,FALSE)</f>
        <v>#N/A</v>
      </c>
    </row>
    <row r="32" spans="1:73" x14ac:dyDescent="0.2">
      <c r="A32">
        <v>810</v>
      </c>
      <c r="B32" t="s">
        <v>9</v>
      </c>
      <c r="C32" t="str">
        <f t="shared" si="3"/>
        <v>810E1</v>
      </c>
      <c r="D32" t="str">
        <f t="shared" si="4"/>
        <v>E1</v>
      </c>
      <c r="E32">
        <v>5</v>
      </c>
      <c r="F32" s="1">
        <v>42852</v>
      </c>
      <c r="I32">
        <v>1399.8806200367201</v>
      </c>
      <c r="J32" t="s">
        <v>23</v>
      </c>
      <c r="K32">
        <v>38</v>
      </c>
      <c r="L32">
        <f>VLOOKUP($C32,samples!$D$2:$I$1000,4, FALSE)</f>
        <v>10</v>
      </c>
      <c r="M32" t="str">
        <f>VLOOKUP($C32,samples!$D$2:$I$1000,5, FALSE)</f>
        <v>E</v>
      </c>
      <c r="N32" t="str">
        <f>VLOOKUP($C32,samples!$D$2:$I$1000,6, FALSE)</f>
        <v>1,2,3</v>
      </c>
      <c r="O32" s="1">
        <f>VLOOKUP($C32,samples!$D$2:$I$689,3, FALSE)</f>
        <v>42907</v>
      </c>
      <c r="P32" s="2">
        <f t="shared" si="5"/>
        <v>55</v>
      </c>
      <c r="Q32" s="1" t="str">
        <f>VLOOKUP($C32,samples!$D$2:$R$1000,8, FALSE)</f>
        <v>CGPLPA802P2</v>
      </c>
      <c r="S32" t="e">
        <f>VLOOKUP($C32,subset1!$D:$BX,S$2,FALSE)</f>
        <v>#N/A</v>
      </c>
      <c r="T32" s="1" t="e">
        <f>VLOOKUP($C32,subset1!$D:$BX,T$2,FALSE)</f>
        <v>#N/A</v>
      </c>
      <c r="U32" t="e">
        <f>VLOOKUP($C32,subset1!$D:$BX,U$2,FALSE)</f>
        <v>#N/A</v>
      </c>
      <c r="V32" t="e">
        <f>VLOOKUP($C32,subset1!$D:$BX,V$2,FALSE)</f>
        <v>#N/A</v>
      </c>
      <c r="W32" t="e">
        <f>VLOOKUP($C32,subset1!$D:$BX,W$2,FALSE)</f>
        <v>#N/A</v>
      </c>
      <c r="X32" t="e">
        <f>VLOOKUP($C32,subset1!$D:$BX,X$2,FALSE)</f>
        <v>#N/A</v>
      </c>
      <c r="Y32" t="e">
        <f>VLOOKUP($C32,subset1!$D:$BX,Y$2,FALSE)</f>
        <v>#N/A</v>
      </c>
      <c r="Z32" t="e">
        <f>VLOOKUP($C32,subset1!$D:$BX,Z$2,FALSE)</f>
        <v>#N/A</v>
      </c>
      <c r="AA32" t="e">
        <f>VLOOKUP($C32,subset1!$D:$BX,AA$2,FALSE)</f>
        <v>#N/A</v>
      </c>
      <c r="AB32" t="e">
        <f>VLOOKUP($C32,subset1!$D:$BX,AB$2,FALSE)</f>
        <v>#N/A</v>
      </c>
      <c r="AC32" t="e">
        <f>VLOOKUP($C32,subset1!$D:$BX,AC$2,FALSE)</f>
        <v>#N/A</v>
      </c>
      <c r="AD32" t="e">
        <f>VLOOKUP($C32,subset1!$D:$BX,AD$2,FALSE)</f>
        <v>#N/A</v>
      </c>
      <c r="AE32" t="e">
        <f>VLOOKUP($C32,subset1!$D:$BX,AE$2,FALSE)</f>
        <v>#N/A</v>
      </c>
      <c r="AF32" t="e">
        <f>VLOOKUP($C32,subset1!$D:$BX,AF$2,FALSE)</f>
        <v>#N/A</v>
      </c>
      <c r="AG32" t="e">
        <f>VLOOKUP($C32,subset1!$D:$BX,AG$2,FALSE)</f>
        <v>#N/A</v>
      </c>
      <c r="AH32" t="e">
        <f>VLOOKUP($C32,subset1!$D:$BX,AH$2,FALSE)</f>
        <v>#N/A</v>
      </c>
      <c r="AI32" t="e">
        <f>VLOOKUP($C32,subset1!$D:$BX,AI$2,FALSE)</f>
        <v>#N/A</v>
      </c>
      <c r="AJ32" t="e">
        <f>VLOOKUP($C32,subset1!$D:$BX,AJ$2,FALSE)</f>
        <v>#N/A</v>
      </c>
      <c r="AK32" t="e">
        <f>VLOOKUP($C32,subset1!$D:$BX,AK$2,FALSE)</f>
        <v>#N/A</v>
      </c>
      <c r="AL32" t="e">
        <f>VLOOKUP($C32,subset1!$D:$BX,AL$2,FALSE)</f>
        <v>#N/A</v>
      </c>
      <c r="AM32" t="e">
        <f>VLOOKUP($C32,subset1!$D:$BX,AM$2,FALSE)</f>
        <v>#N/A</v>
      </c>
      <c r="AN32" t="e">
        <f>VLOOKUP($C32,subset1!$D:$BX,AN$2,FALSE)</f>
        <v>#N/A</v>
      </c>
      <c r="AO32" t="e">
        <f>VLOOKUP($C32,subset1!$D:$BX,AO$2,FALSE)</f>
        <v>#N/A</v>
      </c>
      <c r="AP32" t="e">
        <f>VLOOKUP($C32,subset1!$D:$BX,AP$2,FALSE)</f>
        <v>#N/A</v>
      </c>
      <c r="AQ32" t="e">
        <f>VLOOKUP($C32,subset1!$D:$BX,AQ$2,FALSE)</f>
        <v>#N/A</v>
      </c>
      <c r="AR32" t="e">
        <f>VLOOKUP($C32,subset1!$D:$BX,AR$2,FALSE)</f>
        <v>#N/A</v>
      </c>
      <c r="AS32" t="e">
        <f>VLOOKUP($C32,subset1!$D:$BX,AS$2,FALSE)</f>
        <v>#N/A</v>
      </c>
      <c r="AT32" s="1" t="e">
        <f>VLOOKUP($C32,subset1!$D:$BX,AT$2,FALSE)</f>
        <v>#N/A</v>
      </c>
      <c r="AU32" t="e">
        <f>VLOOKUP($C32,subset1!$D:$BX,AU$2,FALSE)</f>
        <v>#N/A</v>
      </c>
      <c r="AV32" t="e">
        <f>VLOOKUP($C32,subset1!$D:$BX,AV$2,FALSE)</f>
        <v>#N/A</v>
      </c>
      <c r="AW32" t="e">
        <f>VLOOKUP($C32,subset1!$D:$BX,AW$2,FALSE)</f>
        <v>#N/A</v>
      </c>
      <c r="AX32" t="e">
        <f>VLOOKUP($C32,subset1!$D:$BX,AX$2,FALSE)</f>
        <v>#N/A</v>
      </c>
      <c r="AY32" t="e">
        <f>VLOOKUP($C32,subset1!$D:$BX,AY$2,FALSE)</f>
        <v>#N/A</v>
      </c>
      <c r="AZ32" t="e">
        <f>VLOOKUP($C32,subset1!$D:$BX,AZ$2,FALSE)</f>
        <v>#N/A</v>
      </c>
      <c r="BA32" t="e">
        <f>VLOOKUP($C32,subset1!$D:$BX,BA$2,FALSE)</f>
        <v>#N/A</v>
      </c>
      <c r="BB32" t="e">
        <f>VLOOKUP($C32,subset1!$D:$BX,BB$2,FALSE)</f>
        <v>#N/A</v>
      </c>
      <c r="BC32" t="e">
        <f>VLOOKUP($C32,subset1!$D:$BX,BC$2,FALSE)</f>
        <v>#N/A</v>
      </c>
      <c r="BD32" t="e">
        <f>VLOOKUP($C32,subset1!$D:$BX,BD$2,FALSE)</f>
        <v>#N/A</v>
      </c>
      <c r="BE32" t="e">
        <f>VLOOKUP($C32,subset1!$D:$BX,BE$2,FALSE)</f>
        <v>#N/A</v>
      </c>
      <c r="BF32" t="e">
        <f>VLOOKUP($C32,subset1!$D:$BX,BF$2,FALSE)</f>
        <v>#N/A</v>
      </c>
      <c r="BG32" t="e">
        <f>VLOOKUP($C32,subset1!$D:$BX,BG$2,FALSE)</f>
        <v>#N/A</v>
      </c>
      <c r="BH32" t="e">
        <f>VLOOKUP($C32,subset1!$D:$BX,BH$2,FALSE)</f>
        <v>#N/A</v>
      </c>
      <c r="BI32" t="e">
        <f>VLOOKUP($C32,subset1!$D:$BX,BI$2,FALSE)</f>
        <v>#N/A</v>
      </c>
      <c r="BJ32" t="e">
        <f>VLOOKUP($C32,subset1!$D:$BX,BJ$2,FALSE)</f>
        <v>#N/A</v>
      </c>
      <c r="BK32" t="e">
        <f>VLOOKUP($C32,subset1!$D:$BX,BK$2,FALSE)</f>
        <v>#N/A</v>
      </c>
      <c r="BL32" t="e">
        <f>VLOOKUP($C32,subset1!$D:$BX,BL$2,FALSE)</f>
        <v>#N/A</v>
      </c>
      <c r="BM32" t="e">
        <f>VLOOKUP($C32,subset1!$D:$BX,BM$2,FALSE)</f>
        <v>#N/A</v>
      </c>
      <c r="BN32" t="e">
        <f>VLOOKUP($C32,subset1!$D:$BX,BN$2,FALSE)</f>
        <v>#N/A</v>
      </c>
      <c r="BO32" t="e">
        <f>VLOOKUP($C32,subset1!$D:$BX,BO$2,FALSE)</f>
        <v>#N/A</v>
      </c>
      <c r="BP32" t="e">
        <f>VLOOKUP($C32,subset1!$D:$BX,BP$2,FALSE)</f>
        <v>#N/A</v>
      </c>
      <c r="BQ32" t="e">
        <f>VLOOKUP($C32,subset1!$D:$BX,BQ$2,FALSE)</f>
        <v>#N/A</v>
      </c>
      <c r="BR32" t="e">
        <f>VLOOKUP($C32,subset1!$D:$BX,BR$2,FALSE)</f>
        <v>#N/A</v>
      </c>
      <c r="BS32" t="e">
        <f>VLOOKUP($C32,subset1!$D:$BX,BS$2,FALSE)</f>
        <v>#N/A</v>
      </c>
      <c r="BT32" t="e">
        <f>VLOOKUP($C32,subset1!$D:$BX,BT$2,FALSE)</f>
        <v>#N/A</v>
      </c>
      <c r="BU32" t="e">
        <f>VLOOKUP($C32,subset1!$D:$BX,BU$2,FALSE)</f>
        <v>#N/A</v>
      </c>
    </row>
    <row r="33" spans="1:73" x14ac:dyDescent="0.2">
      <c r="A33">
        <v>810</v>
      </c>
      <c r="B33" t="s">
        <v>10</v>
      </c>
      <c r="C33" t="str">
        <f t="shared" si="3"/>
        <v>810E2</v>
      </c>
      <c r="D33" t="str">
        <f t="shared" si="4"/>
        <v>E2</v>
      </c>
      <c r="E33">
        <v>5</v>
      </c>
      <c r="F33" s="1">
        <v>42852</v>
      </c>
      <c r="I33">
        <v>1399.8806200367201</v>
      </c>
      <c r="J33" t="s">
        <v>23</v>
      </c>
      <c r="K33">
        <v>39</v>
      </c>
      <c r="L33">
        <f>VLOOKUP($C33,samples!$D$2:$I$1000,4, FALSE)</f>
        <v>15</v>
      </c>
      <c r="M33" t="str">
        <f>VLOOKUP($C33,samples!$D$2:$I$1000,5, FALSE)</f>
        <v>H</v>
      </c>
      <c r="N33" t="str">
        <f>VLOOKUP($C33,samples!$D$2:$I$1000,6, FALSE)</f>
        <v>1,2,3</v>
      </c>
      <c r="O33" s="1">
        <f>VLOOKUP($C33,samples!$D$2:$I$689,3, FALSE)</f>
        <v>42927</v>
      </c>
      <c r="P33" s="2">
        <f t="shared" si="5"/>
        <v>75</v>
      </c>
      <c r="Q33" s="1" t="str">
        <f>VLOOKUP($C33,samples!$D$2:$R$1000,8, FALSE)</f>
        <v>CGPLPA802P3</v>
      </c>
      <c r="S33" t="e">
        <f>VLOOKUP($C33,subset1!$D:$BX,S$2,FALSE)</f>
        <v>#N/A</v>
      </c>
      <c r="T33" s="1" t="e">
        <f>VLOOKUP($C33,subset1!$D:$BX,T$2,FALSE)</f>
        <v>#N/A</v>
      </c>
      <c r="U33" t="e">
        <f>VLOOKUP($C33,subset1!$D:$BX,U$2,FALSE)</f>
        <v>#N/A</v>
      </c>
      <c r="V33" t="e">
        <f>VLOOKUP($C33,subset1!$D:$BX,V$2,FALSE)</f>
        <v>#N/A</v>
      </c>
      <c r="W33" t="e">
        <f>VLOOKUP($C33,subset1!$D:$BX,W$2,FALSE)</f>
        <v>#N/A</v>
      </c>
      <c r="X33" t="e">
        <f>VLOOKUP($C33,subset1!$D:$BX,X$2,FALSE)</f>
        <v>#N/A</v>
      </c>
      <c r="Y33" t="e">
        <f>VLOOKUP($C33,subset1!$D:$BX,Y$2,FALSE)</f>
        <v>#N/A</v>
      </c>
      <c r="Z33" t="e">
        <f>VLOOKUP($C33,subset1!$D:$BX,Z$2,FALSE)</f>
        <v>#N/A</v>
      </c>
      <c r="AA33" t="e">
        <f>VLOOKUP($C33,subset1!$D:$BX,AA$2,FALSE)</f>
        <v>#N/A</v>
      </c>
      <c r="AB33" t="e">
        <f>VLOOKUP($C33,subset1!$D:$BX,AB$2,FALSE)</f>
        <v>#N/A</v>
      </c>
      <c r="AC33" t="e">
        <f>VLOOKUP($C33,subset1!$D:$BX,AC$2,FALSE)</f>
        <v>#N/A</v>
      </c>
      <c r="AD33" t="e">
        <f>VLOOKUP($C33,subset1!$D:$BX,AD$2,FALSE)</f>
        <v>#N/A</v>
      </c>
      <c r="AE33" t="e">
        <f>VLOOKUP($C33,subset1!$D:$BX,AE$2,FALSE)</f>
        <v>#N/A</v>
      </c>
      <c r="AF33" t="e">
        <f>VLOOKUP($C33,subset1!$D:$BX,AF$2,FALSE)</f>
        <v>#N/A</v>
      </c>
      <c r="AG33" t="e">
        <f>VLOOKUP($C33,subset1!$D:$BX,AG$2,FALSE)</f>
        <v>#N/A</v>
      </c>
      <c r="AH33" t="e">
        <f>VLOOKUP($C33,subset1!$D:$BX,AH$2,FALSE)</f>
        <v>#N/A</v>
      </c>
      <c r="AI33" t="e">
        <f>VLOOKUP($C33,subset1!$D:$BX,AI$2,FALSE)</f>
        <v>#N/A</v>
      </c>
      <c r="AJ33" t="e">
        <f>VLOOKUP($C33,subset1!$D:$BX,AJ$2,FALSE)</f>
        <v>#N/A</v>
      </c>
      <c r="AK33" t="e">
        <f>VLOOKUP($C33,subset1!$D:$BX,AK$2,FALSE)</f>
        <v>#N/A</v>
      </c>
      <c r="AL33" t="e">
        <f>VLOOKUP($C33,subset1!$D:$BX,AL$2,FALSE)</f>
        <v>#N/A</v>
      </c>
      <c r="AM33" t="e">
        <f>VLOOKUP($C33,subset1!$D:$BX,AM$2,FALSE)</f>
        <v>#N/A</v>
      </c>
      <c r="AN33" t="e">
        <f>VLOOKUP($C33,subset1!$D:$BX,AN$2,FALSE)</f>
        <v>#N/A</v>
      </c>
      <c r="AO33" t="e">
        <f>VLOOKUP($C33,subset1!$D:$BX,AO$2,FALSE)</f>
        <v>#N/A</v>
      </c>
      <c r="AP33" t="e">
        <f>VLOOKUP($C33,subset1!$D:$BX,AP$2,FALSE)</f>
        <v>#N/A</v>
      </c>
      <c r="AQ33" t="e">
        <f>VLOOKUP($C33,subset1!$D:$BX,AQ$2,FALSE)</f>
        <v>#N/A</v>
      </c>
      <c r="AR33" t="e">
        <f>VLOOKUP($C33,subset1!$D:$BX,AR$2,FALSE)</f>
        <v>#N/A</v>
      </c>
      <c r="AS33" t="e">
        <f>VLOOKUP($C33,subset1!$D:$BX,AS$2,FALSE)</f>
        <v>#N/A</v>
      </c>
      <c r="AT33" s="1" t="e">
        <f>VLOOKUP($C33,subset1!$D:$BX,AT$2,FALSE)</f>
        <v>#N/A</v>
      </c>
      <c r="AU33" t="e">
        <f>VLOOKUP($C33,subset1!$D:$BX,AU$2,FALSE)</f>
        <v>#N/A</v>
      </c>
      <c r="AV33" t="e">
        <f>VLOOKUP($C33,subset1!$D:$BX,AV$2,FALSE)</f>
        <v>#N/A</v>
      </c>
      <c r="AW33" t="e">
        <f>VLOOKUP($C33,subset1!$D:$BX,AW$2,FALSE)</f>
        <v>#N/A</v>
      </c>
      <c r="AX33" t="e">
        <f>VLOOKUP($C33,subset1!$D:$BX,AX$2,FALSE)</f>
        <v>#N/A</v>
      </c>
      <c r="AY33" t="e">
        <f>VLOOKUP($C33,subset1!$D:$BX,AY$2,FALSE)</f>
        <v>#N/A</v>
      </c>
      <c r="AZ33" t="e">
        <f>VLOOKUP($C33,subset1!$D:$BX,AZ$2,FALSE)</f>
        <v>#N/A</v>
      </c>
      <c r="BA33" t="e">
        <f>VLOOKUP($C33,subset1!$D:$BX,BA$2,FALSE)</f>
        <v>#N/A</v>
      </c>
      <c r="BB33" t="e">
        <f>VLOOKUP($C33,subset1!$D:$BX,BB$2,FALSE)</f>
        <v>#N/A</v>
      </c>
      <c r="BC33" t="e">
        <f>VLOOKUP($C33,subset1!$D:$BX,BC$2,FALSE)</f>
        <v>#N/A</v>
      </c>
      <c r="BD33" t="e">
        <f>VLOOKUP($C33,subset1!$D:$BX,BD$2,FALSE)</f>
        <v>#N/A</v>
      </c>
      <c r="BE33" t="e">
        <f>VLOOKUP($C33,subset1!$D:$BX,BE$2,FALSE)</f>
        <v>#N/A</v>
      </c>
      <c r="BF33" t="e">
        <f>VLOOKUP($C33,subset1!$D:$BX,BF$2,FALSE)</f>
        <v>#N/A</v>
      </c>
      <c r="BG33" t="e">
        <f>VLOOKUP($C33,subset1!$D:$BX,BG$2,FALSE)</f>
        <v>#N/A</v>
      </c>
      <c r="BH33" t="e">
        <f>VLOOKUP($C33,subset1!$D:$BX,BH$2,FALSE)</f>
        <v>#N/A</v>
      </c>
      <c r="BI33" t="e">
        <f>VLOOKUP($C33,subset1!$D:$BX,BI$2,FALSE)</f>
        <v>#N/A</v>
      </c>
      <c r="BJ33" t="e">
        <f>VLOOKUP($C33,subset1!$D:$BX,BJ$2,FALSE)</f>
        <v>#N/A</v>
      </c>
      <c r="BK33" t="e">
        <f>VLOOKUP($C33,subset1!$D:$BX,BK$2,FALSE)</f>
        <v>#N/A</v>
      </c>
      <c r="BL33" t="e">
        <f>VLOOKUP($C33,subset1!$D:$BX,BL$2,FALSE)</f>
        <v>#N/A</v>
      </c>
      <c r="BM33" t="e">
        <f>VLOOKUP($C33,subset1!$D:$BX,BM$2,FALSE)</f>
        <v>#N/A</v>
      </c>
      <c r="BN33" t="e">
        <f>VLOOKUP($C33,subset1!$D:$BX,BN$2,FALSE)</f>
        <v>#N/A</v>
      </c>
      <c r="BO33" t="e">
        <f>VLOOKUP($C33,subset1!$D:$BX,BO$2,FALSE)</f>
        <v>#N/A</v>
      </c>
      <c r="BP33" t="e">
        <f>VLOOKUP($C33,subset1!$D:$BX,BP$2,FALSE)</f>
        <v>#N/A</v>
      </c>
      <c r="BQ33" t="e">
        <f>VLOOKUP($C33,subset1!$D:$BX,BQ$2,FALSE)</f>
        <v>#N/A</v>
      </c>
      <c r="BR33" t="e">
        <f>VLOOKUP($C33,subset1!$D:$BX,BR$2,FALSE)</f>
        <v>#N/A</v>
      </c>
      <c r="BS33" t="e">
        <f>VLOOKUP($C33,subset1!$D:$BX,BS$2,FALSE)</f>
        <v>#N/A</v>
      </c>
      <c r="BT33" t="e">
        <f>VLOOKUP($C33,subset1!$D:$BX,BT$2,FALSE)</f>
        <v>#N/A</v>
      </c>
      <c r="BU33" t="e">
        <f>VLOOKUP($C33,subset1!$D:$BX,BU$2,FALSE)</f>
        <v>#N/A</v>
      </c>
    </row>
    <row r="34" spans="1:73" x14ac:dyDescent="0.2">
      <c r="A34">
        <v>810</v>
      </c>
      <c r="B34" t="s">
        <v>11</v>
      </c>
      <c r="C34" t="str">
        <f t="shared" si="3"/>
        <v>810E3</v>
      </c>
      <c r="D34" t="str">
        <f t="shared" si="4"/>
        <v>E3</v>
      </c>
      <c r="E34">
        <v>5</v>
      </c>
      <c r="F34" s="1">
        <v>42852</v>
      </c>
      <c r="I34">
        <v>1399.8806200367201</v>
      </c>
      <c r="J34" t="s">
        <v>23</v>
      </c>
      <c r="K34">
        <v>40</v>
      </c>
      <c r="L34">
        <f>VLOOKUP($C34,samples!$D$2:$I$1000,4, FALSE)</f>
        <v>17</v>
      </c>
      <c r="M34" t="str">
        <f>VLOOKUP($C34,samples!$D$2:$I$1000,5, FALSE)</f>
        <v>H</v>
      </c>
      <c r="N34" t="str">
        <f>VLOOKUP($C34,samples!$D$2:$I$1000,6, FALSE)</f>
        <v>1,2,3</v>
      </c>
      <c r="O34" s="1">
        <f>VLOOKUP($C34,samples!$D$2:$I$689,3, FALSE)</f>
        <v>42963</v>
      </c>
      <c r="P34" s="2">
        <f t="shared" si="5"/>
        <v>111</v>
      </c>
      <c r="Q34" s="1" t="str">
        <f>VLOOKUP($C34,samples!$D$2:$R$1000,8, FALSE)</f>
        <v>CGPLPA802P4</v>
      </c>
      <c r="S34" t="e">
        <f>VLOOKUP($C34,subset1!$D:$BX,S$2,FALSE)</f>
        <v>#N/A</v>
      </c>
      <c r="T34" s="1" t="e">
        <f>VLOOKUP($C34,subset1!$D:$BX,T$2,FALSE)</f>
        <v>#N/A</v>
      </c>
      <c r="U34" t="e">
        <f>VLOOKUP($C34,subset1!$D:$BX,U$2,FALSE)</f>
        <v>#N/A</v>
      </c>
      <c r="V34" t="e">
        <f>VLOOKUP($C34,subset1!$D:$BX,V$2,FALSE)</f>
        <v>#N/A</v>
      </c>
      <c r="W34" t="e">
        <f>VLOOKUP($C34,subset1!$D:$BX,W$2,FALSE)</f>
        <v>#N/A</v>
      </c>
      <c r="X34" t="e">
        <f>VLOOKUP($C34,subset1!$D:$BX,X$2,FALSE)</f>
        <v>#N/A</v>
      </c>
      <c r="Y34" t="e">
        <f>VLOOKUP($C34,subset1!$D:$BX,Y$2,FALSE)</f>
        <v>#N/A</v>
      </c>
      <c r="Z34" t="e">
        <f>VLOOKUP($C34,subset1!$D:$BX,Z$2,FALSE)</f>
        <v>#N/A</v>
      </c>
      <c r="AA34" t="e">
        <f>VLOOKUP($C34,subset1!$D:$BX,AA$2,FALSE)</f>
        <v>#N/A</v>
      </c>
      <c r="AB34" t="e">
        <f>VLOOKUP($C34,subset1!$D:$BX,AB$2,FALSE)</f>
        <v>#N/A</v>
      </c>
      <c r="AC34" t="e">
        <f>VLOOKUP($C34,subset1!$D:$BX,AC$2,FALSE)</f>
        <v>#N/A</v>
      </c>
      <c r="AD34" t="e">
        <f>VLOOKUP($C34,subset1!$D:$BX,AD$2,FALSE)</f>
        <v>#N/A</v>
      </c>
      <c r="AE34" t="e">
        <f>VLOOKUP($C34,subset1!$D:$BX,AE$2,FALSE)</f>
        <v>#N/A</v>
      </c>
      <c r="AF34" t="e">
        <f>VLOOKUP($C34,subset1!$D:$BX,AF$2,FALSE)</f>
        <v>#N/A</v>
      </c>
      <c r="AG34" t="e">
        <f>VLOOKUP($C34,subset1!$D:$BX,AG$2,FALSE)</f>
        <v>#N/A</v>
      </c>
      <c r="AH34" t="e">
        <f>VLOOKUP($C34,subset1!$D:$BX,AH$2,FALSE)</f>
        <v>#N/A</v>
      </c>
      <c r="AI34" t="e">
        <f>VLOOKUP($C34,subset1!$D:$BX,AI$2,FALSE)</f>
        <v>#N/A</v>
      </c>
      <c r="AJ34" t="e">
        <f>VLOOKUP($C34,subset1!$D:$BX,AJ$2,FALSE)</f>
        <v>#N/A</v>
      </c>
      <c r="AK34" t="e">
        <f>VLOOKUP($C34,subset1!$D:$BX,AK$2,FALSE)</f>
        <v>#N/A</v>
      </c>
      <c r="AL34" t="e">
        <f>VLOOKUP($C34,subset1!$D:$BX,AL$2,FALSE)</f>
        <v>#N/A</v>
      </c>
      <c r="AM34" t="e">
        <f>VLOOKUP($C34,subset1!$D:$BX,AM$2,FALSE)</f>
        <v>#N/A</v>
      </c>
      <c r="AN34" t="e">
        <f>VLOOKUP($C34,subset1!$D:$BX,AN$2,FALSE)</f>
        <v>#N/A</v>
      </c>
      <c r="AO34" t="e">
        <f>VLOOKUP($C34,subset1!$D:$BX,AO$2,FALSE)</f>
        <v>#N/A</v>
      </c>
      <c r="AP34" t="e">
        <f>VLOOKUP($C34,subset1!$D:$BX,AP$2,FALSE)</f>
        <v>#N/A</v>
      </c>
      <c r="AQ34" t="e">
        <f>VLOOKUP($C34,subset1!$D:$BX,AQ$2,FALSE)</f>
        <v>#N/A</v>
      </c>
      <c r="AR34" t="e">
        <f>VLOOKUP($C34,subset1!$D:$BX,AR$2,FALSE)</f>
        <v>#N/A</v>
      </c>
      <c r="AS34" t="e">
        <f>VLOOKUP($C34,subset1!$D:$BX,AS$2,FALSE)</f>
        <v>#N/A</v>
      </c>
      <c r="AT34" s="1" t="e">
        <f>VLOOKUP($C34,subset1!$D:$BX,AT$2,FALSE)</f>
        <v>#N/A</v>
      </c>
      <c r="AU34" t="e">
        <f>VLOOKUP($C34,subset1!$D:$BX,AU$2,FALSE)</f>
        <v>#N/A</v>
      </c>
      <c r="AV34" t="e">
        <f>VLOOKUP($C34,subset1!$D:$BX,AV$2,FALSE)</f>
        <v>#N/A</v>
      </c>
      <c r="AW34" t="e">
        <f>VLOOKUP($C34,subset1!$D:$BX,AW$2,FALSE)</f>
        <v>#N/A</v>
      </c>
      <c r="AX34" t="e">
        <f>VLOOKUP($C34,subset1!$D:$BX,AX$2,FALSE)</f>
        <v>#N/A</v>
      </c>
      <c r="AY34" t="e">
        <f>VLOOKUP($C34,subset1!$D:$BX,AY$2,FALSE)</f>
        <v>#N/A</v>
      </c>
      <c r="AZ34" t="e">
        <f>VLOOKUP($C34,subset1!$D:$BX,AZ$2,FALSE)</f>
        <v>#N/A</v>
      </c>
      <c r="BA34" t="e">
        <f>VLOOKUP($C34,subset1!$D:$BX,BA$2,FALSE)</f>
        <v>#N/A</v>
      </c>
      <c r="BB34" t="e">
        <f>VLOOKUP($C34,subset1!$D:$BX,BB$2,FALSE)</f>
        <v>#N/A</v>
      </c>
      <c r="BC34" t="e">
        <f>VLOOKUP($C34,subset1!$D:$BX,BC$2,FALSE)</f>
        <v>#N/A</v>
      </c>
      <c r="BD34" t="e">
        <f>VLOOKUP($C34,subset1!$D:$BX,BD$2,FALSE)</f>
        <v>#N/A</v>
      </c>
      <c r="BE34" t="e">
        <f>VLOOKUP($C34,subset1!$D:$BX,BE$2,FALSE)</f>
        <v>#N/A</v>
      </c>
      <c r="BF34" t="e">
        <f>VLOOKUP($C34,subset1!$D:$BX,BF$2,FALSE)</f>
        <v>#N/A</v>
      </c>
      <c r="BG34" t="e">
        <f>VLOOKUP($C34,subset1!$D:$BX,BG$2,FALSE)</f>
        <v>#N/A</v>
      </c>
      <c r="BH34" t="e">
        <f>VLOOKUP($C34,subset1!$D:$BX,BH$2,FALSE)</f>
        <v>#N/A</v>
      </c>
      <c r="BI34" t="e">
        <f>VLOOKUP($C34,subset1!$D:$BX,BI$2,FALSE)</f>
        <v>#N/A</v>
      </c>
      <c r="BJ34" t="e">
        <f>VLOOKUP($C34,subset1!$D:$BX,BJ$2,FALSE)</f>
        <v>#N/A</v>
      </c>
      <c r="BK34" t="e">
        <f>VLOOKUP($C34,subset1!$D:$BX,BK$2,FALSE)</f>
        <v>#N/A</v>
      </c>
      <c r="BL34" t="e">
        <f>VLOOKUP($C34,subset1!$D:$BX,BL$2,FALSE)</f>
        <v>#N/A</v>
      </c>
      <c r="BM34" t="e">
        <f>VLOOKUP($C34,subset1!$D:$BX,BM$2,FALSE)</f>
        <v>#N/A</v>
      </c>
      <c r="BN34" t="e">
        <f>VLOOKUP($C34,subset1!$D:$BX,BN$2,FALSE)</f>
        <v>#N/A</v>
      </c>
      <c r="BO34" t="e">
        <f>VLOOKUP($C34,subset1!$D:$BX,BO$2,FALSE)</f>
        <v>#N/A</v>
      </c>
      <c r="BP34" t="e">
        <f>VLOOKUP($C34,subset1!$D:$BX,BP$2,FALSE)</f>
        <v>#N/A</v>
      </c>
      <c r="BQ34" t="e">
        <f>VLOOKUP($C34,subset1!$D:$BX,BQ$2,FALSE)</f>
        <v>#N/A</v>
      </c>
      <c r="BR34" t="e">
        <f>VLOOKUP($C34,subset1!$D:$BX,BR$2,FALSE)</f>
        <v>#N/A</v>
      </c>
      <c r="BS34" t="e">
        <f>VLOOKUP($C34,subset1!$D:$BX,BS$2,FALSE)</f>
        <v>#N/A</v>
      </c>
      <c r="BT34" t="e">
        <f>VLOOKUP($C34,subset1!$D:$BX,BT$2,FALSE)</f>
        <v>#N/A</v>
      </c>
      <c r="BU34" t="e">
        <f>VLOOKUP($C34,subset1!$D:$BX,BU$2,FALSE)</f>
        <v>#N/A</v>
      </c>
    </row>
    <row r="35" spans="1:73" x14ac:dyDescent="0.2">
      <c r="A35">
        <v>810</v>
      </c>
      <c r="B35" t="s">
        <v>12</v>
      </c>
      <c r="C35" t="str">
        <f t="shared" si="3"/>
        <v>810E4</v>
      </c>
      <c r="D35" t="str">
        <f t="shared" si="4"/>
        <v>E4</v>
      </c>
      <c r="E35">
        <v>5</v>
      </c>
      <c r="F35" s="1">
        <v>42852</v>
      </c>
      <c r="I35">
        <v>1399.8806200367201</v>
      </c>
      <c r="J35" t="s">
        <v>23</v>
      </c>
      <c r="K35">
        <v>41</v>
      </c>
      <c r="L35">
        <f>VLOOKUP($C35,samples!$D$2:$I$1000,4, FALSE)</f>
        <v>19</v>
      </c>
      <c r="M35" t="str">
        <f>VLOOKUP($C35,samples!$D$2:$I$1000,5, FALSE)</f>
        <v>I</v>
      </c>
      <c r="N35" t="str">
        <f>VLOOKUP($C35,samples!$D$2:$I$1000,6, FALSE)</f>
        <v>7,8,9</v>
      </c>
      <c r="O35" s="1">
        <f>VLOOKUP($C35,samples!$D$2:$I$689,3, FALSE)</f>
        <v>42989</v>
      </c>
      <c r="P35" s="2">
        <f t="shared" si="5"/>
        <v>137</v>
      </c>
      <c r="Q35" s="1" t="str">
        <f>VLOOKUP($C35,samples!$D$2:$R$1000,8, FALSE)</f>
        <v>CGPLPA802P5</v>
      </c>
      <c r="S35" t="e">
        <f>VLOOKUP($C35,subset1!$D:$BX,S$2,FALSE)</f>
        <v>#N/A</v>
      </c>
      <c r="T35" s="1" t="e">
        <f>VLOOKUP($C35,subset1!$D:$BX,T$2,FALSE)</f>
        <v>#N/A</v>
      </c>
      <c r="U35" t="e">
        <f>VLOOKUP($C35,subset1!$D:$BX,U$2,FALSE)</f>
        <v>#N/A</v>
      </c>
      <c r="V35" t="e">
        <f>VLOOKUP($C35,subset1!$D:$BX,V$2,FALSE)</f>
        <v>#N/A</v>
      </c>
      <c r="W35" t="e">
        <f>VLOOKUP($C35,subset1!$D:$BX,W$2,FALSE)</f>
        <v>#N/A</v>
      </c>
      <c r="X35" t="e">
        <f>VLOOKUP($C35,subset1!$D:$BX,X$2,FALSE)</f>
        <v>#N/A</v>
      </c>
      <c r="Y35" t="e">
        <f>VLOOKUP($C35,subset1!$D:$BX,Y$2,FALSE)</f>
        <v>#N/A</v>
      </c>
      <c r="Z35" t="e">
        <f>VLOOKUP($C35,subset1!$D:$BX,Z$2,FALSE)</f>
        <v>#N/A</v>
      </c>
      <c r="AA35" t="e">
        <f>VLOOKUP($C35,subset1!$D:$BX,AA$2,FALSE)</f>
        <v>#N/A</v>
      </c>
      <c r="AB35" t="e">
        <f>VLOOKUP($C35,subset1!$D:$BX,AB$2,FALSE)</f>
        <v>#N/A</v>
      </c>
      <c r="AC35" t="e">
        <f>VLOOKUP($C35,subset1!$D:$BX,AC$2,FALSE)</f>
        <v>#N/A</v>
      </c>
      <c r="AD35" t="e">
        <f>VLOOKUP($C35,subset1!$D:$BX,AD$2,FALSE)</f>
        <v>#N/A</v>
      </c>
      <c r="AE35" t="e">
        <f>VLOOKUP($C35,subset1!$D:$BX,AE$2,FALSE)</f>
        <v>#N/A</v>
      </c>
      <c r="AF35" t="e">
        <f>VLOOKUP($C35,subset1!$D:$BX,AF$2,FALSE)</f>
        <v>#N/A</v>
      </c>
      <c r="AG35" t="e">
        <f>VLOOKUP($C35,subset1!$D:$BX,AG$2,FALSE)</f>
        <v>#N/A</v>
      </c>
      <c r="AH35" t="e">
        <f>VLOOKUP($C35,subset1!$D:$BX,AH$2,FALSE)</f>
        <v>#N/A</v>
      </c>
      <c r="AI35" t="e">
        <f>VLOOKUP($C35,subset1!$D:$BX,AI$2,FALSE)</f>
        <v>#N/A</v>
      </c>
      <c r="AJ35" t="e">
        <f>VLOOKUP($C35,subset1!$D:$BX,AJ$2,FALSE)</f>
        <v>#N/A</v>
      </c>
      <c r="AK35" t="e">
        <f>VLOOKUP($C35,subset1!$D:$BX,AK$2,FALSE)</f>
        <v>#N/A</v>
      </c>
      <c r="AL35" t="e">
        <f>VLOOKUP($C35,subset1!$D:$BX,AL$2,FALSE)</f>
        <v>#N/A</v>
      </c>
      <c r="AM35" t="e">
        <f>VLOOKUP($C35,subset1!$D:$BX,AM$2,FALSE)</f>
        <v>#N/A</v>
      </c>
      <c r="AN35" t="e">
        <f>VLOOKUP($C35,subset1!$D:$BX,AN$2,FALSE)</f>
        <v>#N/A</v>
      </c>
      <c r="AO35" t="e">
        <f>VLOOKUP($C35,subset1!$D:$BX,AO$2,FALSE)</f>
        <v>#N/A</v>
      </c>
      <c r="AP35" t="e">
        <f>VLOOKUP($C35,subset1!$D:$BX,AP$2,FALSE)</f>
        <v>#N/A</v>
      </c>
      <c r="AQ35" t="e">
        <f>VLOOKUP($C35,subset1!$D:$BX,AQ$2,FALSE)</f>
        <v>#N/A</v>
      </c>
      <c r="AR35" t="e">
        <f>VLOOKUP($C35,subset1!$D:$BX,AR$2,FALSE)</f>
        <v>#N/A</v>
      </c>
      <c r="AS35" t="e">
        <f>VLOOKUP($C35,subset1!$D:$BX,AS$2,FALSE)</f>
        <v>#N/A</v>
      </c>
      <c r="AT35" s="1" t="e">
        <f>VLOOKUP($C35,subset1!$D:$BX,AT$2,FALSE)</f>
        <v>#N/A</v>
      </c>
      <c r="AU35" t="e">
        <f>VLOOKUP($C35,subset1!$D:$BX,AU$2,FALSE)</f>
        <v>#N/A</v>
      </c>
      <c r="AV35" t="e">
        <f>VLOOKUP($C35,subset1!$D:$BX,AV$2,FALSE)</f>
        <v>#N/A</v>
      </c>
      <c r="AW35" t="e">
        <f>VLOOKUP($C35,subset1!$D:$BX,AW$2,FALSE)</f>
        <v>#N/A</v>
      </c>
      <c r="AX35" t="e">
        <f>VLOOKUP($C35,subset1!$D:$BX,AX$2,FALSE)</f>
        <v>#N/A</v>
      </c>
      <c r="AY35" t="e">
        <f>VLOOKUP($C35,subset1!$D:$BX,AY$2,FALSE)</f>
        <v>#N/A</v>
      </c>
      <c r="AZ35" t="e">
        <f>VLOOKUP($C35,subset1!$D:$BX,AZ$2,FALSE)</f>
        <v>#N/A</v>
      </c>
      <c r="BA35" t="e">
        <f>VLOOKUP($C35,subset1!$D:$BX,BA$2,FALSE)</f>
        <v>#N/A</v>
      </c>
      <c r="BB35" t="e">
        <f>VLOOKUP($C35,subset1!$D:$BX,BB$2,FALSE)</f>
        <v>#N/A</v>
      </c>
      <c r="BC35" t="e">
        <f>VLOOKUP($C35,subset1!$D:$BX,BC$2,FALSE)</f>
        <v>#N/A</v>
      </c>
      <c r="BD35" t="e">
        <f>VLOOKUP($C35,subset1!$D:$BX,BD$2,FALSE)</f>
        <v>#N/A</v>
      </c>
      <c r="BE35" t="e">
        <f>VLOOKUP($C35,subset1!$D:$BX,BE$2,FALSE)</f>
        <v>#N/A</v>
      </c>
      <c r="BF35" t="e">
        <f>VLOOKUP($C35,subset1!$D:$BX,BF$2,FALSE)</f>
        <v>#N/A</v>
      </c>
      <c r="BG35" t="e">
        <f>VLOOKUP($C35,subset1!$D:$BX,BG$2,FALSE)</f>
        <v>#N/A</v>
      </c>
      <c r="BH35" t="e">
        <f>VLOOKUP($C35,subset1!$D:$BX,BH$2,FALSE)</f>
        <v>#N/A</v>
      </c>
      <c r="BI35" t="e">
        <f>VLOOKUP($C35,subset1!$D:$BX,BI$2,FALSE)</f>
        <v>#N/A</v>
      </c>
      <c r="BJ35" t="e">
        <f>VLOOKUP($C35,subset1!$D:$BX,BJ$2,FALSE)</f>
        <v>#N/A</v>
      </c>
      <c r="BK35" t="e">
        <f>VLOOKUP($C35,subset1!$D:$BX,BK$2,FALSE)</f>
        <v>#N/A</v>
      </c>
      <c r="BL35" t="e">
        <f>VLOOKUP($C35,subset1!$D:$BX,BL$2,FALSE)</f>
        <v>#N/A</v>
      </c>
      <c r="BM35" t="e">
        <f>VLOOKUP($C35,subset1!$D:$BX,BM$2,FALSE)</f>
        <v>#N/A</v>
      </c>
      <c r="BN35" t="e">
        <f>VLOOKUP($C35,subset1!$D:$BX,BN$2,FALSE)</f>
        <v>#N/A</v>
      </c>
      <c r="BO35" t="e">
        <f>VLOOKUP($C35,subset1!$D:$BX,BO$2,FALSE)</f>
        <v>#N/A</v>
      </c>
      <c r="BP35" t="e">
        <f>VLOOKUP($C35,subset1!$D:$BX,BP$2,FALSE)</f>
        <v>#N/A</v>
      </c>
      <c r="BQ35" t="e">
        <f>VLOOKUP($C35,subset1!$D:$BX,BQ$2,FALSE)</f>
        <v>#N/A</v>
      </c>
      <c r="BR35" t="e">
        <f>VLOOKUP($C35,subset1!$D:$BX,BR$2,FALSE)</f>
        <v>#N/A</v>
      </c>
      <c r="BS35" t="e">
        <f>VLOOKUP($C35,subset1!$D:$BX,BS$2,FALSE)</f>
        <v>#N/A</v>
      </c>
      <c r="BT35" t="e">
        <f>VLOOKUP($C35,subset1!$D:$BX,BT$2,FALSE)</f>
        <v>#N/A</v>
      </c>
      <c r="BU35" t="e">
        <f>VLOOKUP($C35,subset1!$D:$BX,BU$2,FALSE)</f>
        <v>#N/A</v>
      </c>
    </row>
    <row r="36" spans="1:73" x14ac:dyDescent="0.2">
      <c r="A36">
        <v>815</v>
      </c>
      <c r="B36" t="s">
        <v>2</v>
      </c>
      <c r="C36" t="str">
        <f t="shared" si="3"/>
        <v>815A</v>
      </c>
      <c r="D36" t="str">
        <f t="shared" si="4"/>
        <v>A</v>
      </c>
      <c r="E36">
        <v>6</v>
      </c>
      <c r="F36" s="1">
        <v>42881</v>
      </c>
      <c r="I36">
        <v>1370.8806200367201</v>
      </c>
      <c r="J36" t="s">
        <v>25</v>
      </c>
      <c r="K36">
        <v>42</v>
      </c>
      <c r="L36">
        <f>VLOOKUP($C36,samples!$D$2:$I$1000,4, FALSE)</f>
        <v>1</v>
      </c>
      <c r="M36" t="str">
        <f>VLOOKUP($C36,samples!$D$2:$I$1000,5, FALSE)</f>
        <v>H</v>
      </c>
      <c r="N36" t="str">
        <f>VLOOKUP($C36,samples!$D$2:$I$1000,6, FALSE)</f>
        <v>7,8,9</v>
      </c>
      <c r="O36" s="1">
        <f>VLOOKUP($C36,samples!$D$2:$I$689,3, FALSE)</f>
        <v>42881</v>
      </c>
      <c r="P36" s="2">
        <f t="shared" si="5"/>
        <v>0</v>
      </c>
      <c r="Q36" s="1" t="str">
        <f>VLOOKUP($C36,samples!$D$2:$R$1000,8, FALSE)</f>
        <v>CGPLPA803P</v>
      </c>
      <c r="S36" t="e">
        <f>VLOOKUP($C36,subset1!$D:$BX,S$2,FALSE)</f>
        <v>#N/A</v>
      </c>
      <c r="T36" s="1" t="e">
        <f>VLOOKUP($C36,subset1!$D:$BX,T$2,FALSE)</f>
        <v>#N/A</v>
      </c>
      <c r="U36" t="e">
        <f>VLOOKUP($C36,subset1!$D:$BX,U$2,FALSE)</f>
        <v>#N/A</v>
      </c>
      <c r="V36" t="e">
        <f>VLOOKUP($C36,subset1!$D:$BX,V$2,FALSE)</f>
        <v>#N/A</v>
      </c>
      <c r="W36" t="e">
        <f>VLOOKUP($C36,subset1!$D:$BX,W$2,FALSE)</f>
        <v>#N/A</v>
      </c>
      <c r="X36" t="e">
        <f>VLOOKUP($C36,subset1!$D:$BX,X$2,FALSE)</f>
        <v>#N/A</v>
      </c>
      <c r="Y36" t="e">
        <f>VLOOKUP($C36,subset1!$D:$BX,Y$2,FALSE)</f>
        <v>#N/A</v>
      </c>
      <c r="Z36" t="e">
        <f>VLOOKUP($C36,subset1!$D:$BX,Z$2,FALSE)</f>
        <v>#N/A</v>
      </c>
      <c r="AA36" t="e">
        <f>VLOOKUP($C36,subset1!$D:$BX,AA$2,FALSE)</f>
        <v>#N/A</v>
      </c>
      <c r="AB36" t="e">
        <f>VLOOKUP($C36,subset1!$D:$BX,AB$2,FALSE)</f>
        <v>#N/A</v>
      </c>
      <c r="AC36" t="e">
        <f>VLOOKUP($C36,subset1!$D:$BX,AC$2,FALSE)</f>
        <v>#N/A</v>
      </c>
      <c r="AD36" t="e">
        <f>VLOOKUP($C36,subset1!$D:$BX,AD$2,FALSE)</f>
        <v>#N/A</v>
      </c>
      <c r="AE36" t="e">
        <f>VLOOKUP($C36,subset1!$D:$BX,AE$2,FALSE)</f>
        <v>#N/A</v>
      </c>
      <c r="AF36" t="e">
        <f>VLOOKUP($C36,subset1!$D:$BX,AF$2,FALSE)</f>
        <v>#N/A</v>
      </c>
      <c r="AG36" t="e">
        <f>VLOOKUP($C36,subset1!$D:$BX,AG$2,FALSE)</f>
        <v>#N/A</v>
      </c>
      <c r="AH36" t="e">
        <f>VLOOKUP($C36,subset1!$D:$BX,AH$2,FALSE)</f>
        <v>#N/A</v>
      </c>
      <c r="AI36" t="e">
        <f>VLOOKUP($C36,subset1!$D:$BX,AI$2,FALSE)</f>
        <v>#N/A</v>
      </c>
      <c r="AJ36" t="e">
        <f>VLOOKUP($C36,subset1!$D:$BX,AJ$2,FALSE)</f>
        <v>#N/A</v>
      </c>
      <c r="AK36" t="e">
        <f>VLOOKUP($C36,subset1!$D:$BX,AK$2,FALSE)</f>
        <v>#N/A</v>
      </c>
      <c r="AL36" t="e">
        <f>VLOOKUP($C36,subset1!$D:$BX,AL$2,FALSE)</f>
        <v>#N/A</v>
      </c>
      <c r="AM36" t="e">
        <f>VLOOKUP($C36,subset1!$D:$BX,AM$2,FALSE)</f>
        <v>#N/A</v>
      </c>
      <c r="AN36" t="e">
        <f>VLOOKUP($C36,subset1!$D:$BX,AN$2,FALSE)</f>
        <v>#N/A</v>
      </c>
      <c r="AO36" t="e">
        <f>VLOOKUP($C36,subset1!$D:$BX,AO$2,FALSE)</f>
        <v>#N/A</v>
      </c>
      <c r="AP36" t="e">
        <f>VLOOKUP($C36,subset1!$D:$BX,AP$2,FALSE)</f>
        <v>#N/A</v>
      </c>
      <c r="AQ36" t="e">
        <f>VLOOKUP($C36,subset1!$D:$BX,AQ$2,FALSE)</f>
        <v>#N/A</v>
      </c>
      <c r="AR36" t="e">
        <f>VLOOKUP($C36,subset1!$D:$BX,AR$2,FALSE)</f>
        <v>#N/A</v>
      </c>
      <c r="AS36" t="e">
        <f>VLOOKUP($C36,subset1!$D:$BX,AS$2,FALSE)</f>
        <v>#N/A</v>
      </c>
      <c r="AT36" s="1" t="e">
        <f>VLOOKUP($C36,subset1!$D:$BX,AT$2,FALSE)</f>
        <v>#N/A</v>
      </c>
      <c r="AU36" t="e">
        <f>VLOOKUP($C36,subset1!$D:$BX,AU$2,FALSE)</f>
        <v>#N/A</v>
      </c>
      <c r="AV36" t="e">
        <f>VLOOKUP($C36,subset1!$D:$BX,AV$2,FALSE)</f>
        <v>#N/A</v>
      </c>
      <c r="AW36" t="e">
        <f>VLOOKUP($C36,subset1!$D:$BX,AW$2,FALSE)</f>
        <v>#N/A</v>
      </c>
      <c r="AX36" t="e">
        <f>VLOOKUP($C36,subset1!$D:$BX,AX$2,FALSE)</f>
        <v>#N/A</v>
      </c>
      <c r="AY36" t="e">
        <f>VLOOKUP($C36,subset1!$D:$BX,AY$2,FALSE)</f>
        <v>#N/A</v>
      </c>
      <c r="AZ36" t="e">
        <f>VLOOKUP($C36,subset1!$D:$BX,AZ$2,FALSE)</f>
        <v>#N/A</v>
      </c>
      <c r="BA36" t="e">
        <f>VLOOKUP($C36,subset1!$D:$BX,BA$2,FALSE)</f>
        <v>#N/A</v>
      </c>
      <c r="BB36" t="e">
        <f>VLOOKUP($C36,subset1!$D:$BX,BB$2,FALSE)</f>
        <v>#N/A</v>
      </c>
      <c r="BC36" t="e">
        <f>VLOOKUP($C36,subset1!$D:$BX,BC$2,FALSE)</f>
        <v>#N/A</v>
      </c>
      <c r="BD36" t="e">
        <f>VLOOKUP($C36,subset1!$D:$BX,BD$2,FALSE)</f>
        <v>#N/A</v>
      </c>
      <c r="BE36" t="e">
        <f>VLOOKUP($C36,subset1!$D:$BX,BE$2,FALSE)</f>
        <v>#N/A</v>
      </c>
      <c r="BF36" t="e">
        <f>VLOOKUP($C36,subset1!$D:$BX,BF$2,FALSE)</f>
        <v>#N/A</v>
      </c>
      <c r="BG36" t="e">
        <f>VLOOKUP($C36,subset1!$D:$BX,BG$2,FALSE)</f>
        <v>#N/A</v>
      </c>
      <c r="BH36" t="e">
        <f>VLOOKUP($C36,subset1!$D:$BX,BH$2,FALSE)</f>
        <v>#N/A</v>
      </c>
      <c r="BI36" t="e">
        <f>VLOOKUP($C36,subset1!$D:$BX,BI$2,FALSE)</f>
        <v>#N/A</v>
      </c>
      <c r="BJ36" t="e">
        <f>VLOOKUP($C36,subset1!$D:$BX,BJ$2,FALSE)</f>
        <v>#N/A</v>
      </c>
      <c r="BK36" t="e">
        <f>VLOOKUP($C36,subset1!$D:$BX,BK$2,FALSE)</f>
        <v>#N/A</v>
      </c>
      <c r="BL36" t="e">
        <f>VLOOKUP($C36,subset1!$D:$BX,BL$2,FALSE)</f>
        <v>#N/A</v>
      </c>
      <c r="BM36" t="e">
        <f>VLOOKUP($C36,subset1!$D:$BX,BM$2,FALSE)</f>
        <v>#N/A</v>
      </c>
      <c r="BN36" t="e">
        <f>VLOOKUP($C36,subset1!$D:$BX,BN$2,FALSE)</f>
        <v>#N/A</v>
      </c>
      <c r="BO36" t="e">
        <f>VLOOKUP($C36,subset1!$D:$BX,BO$2,FALSE)</f>
        <v>#N/A</v>
      </c>
      <c r="BP36" t="e">
        <f>VLOOKUP($C36,subset1!$D:$BX,BP$2,FALSE)</f>
        <v>#N/A</v>
      </c>
      <c r="BQ36" t="e">
        <f>VLOOKUP($C36,subset1!$D:$BX,BQ$2,FALSE)</f>
        <v>#N/A</v>
      </c>
      <c r="BR36" t="e">
        <f>VLOOKUP($C36,subset1!$D:$BX,BR$2,FALSE)</f>
        <v>#N/A</v>
      </c>
      <c r="BS36" t="e">
        <f>VLOOKUP($C36,subset1!$D:$BX,BS$2,FALSE)</f>
        <v>#N/A</v>
      </c>
      <c r="BT36" t="e">
        <f>VLOOKUP($C36,subset1!$D:$BX,BT$2,FALSE)</f>
        <v>#N/A</v>
      </c>
      <c r="BU36" t="e">
        <f>VLOOKUP($C36,subset1!$D:$BX,BU$2,FALSE)</f>
        <v>#N/A</v>
      </c>
    </row>
    <row r="37" spans="1:73" x14ac:dyDescent="0.2">
      <c r="A37">
        <v>815</v>
      </c>
      <c r="B37" t="s">
        <v>8</v>
      </c>
      <c r="C37" t="str">
        <f t="shared" si="3"/>
        <v>815B1</v>
      </c>
      <c r="D37" t="str">
        <f t="shared" si="4"/>
        <v>B1</v>
      </c>
      <c r="E37">
        <v>6</v>
      </c>
      <c r="F37" s="1">
        <v>42881</v>
      </c>
      <c r="I37">
        <v>1370.8806200367201</v>
      </c>
      <c r="J37" t="s">
        <v>25</v>
      </c>
      <c r="K37">
        <v>43</v>
      </c>
      <c r="L37">
        <f>VLOOKUP($C37,samples!$D$2:$I$1000,4, FALSE)</f>
        <v>6</v>
      </c>
      <c r="M37" t="str">
        <f>VLOOKUP($C37,samples!$D$2:$I$1000,5, FALSE)</f>
        <v>H</v>
      </c>
      <c r="N37" t="str">
        <f>VLOOKUP($C37,samples!$D$2:$I$1000,6, FALSE)</f>
        <v>4,5,6</v>
      </c>
      <c r="O37" s="1">
        <f>VLOOKUP($C37,samples!$D$2:$I$689,3, FALSE)</f>
        <v>42909</v>
      </c>
      <c r="P37" s="2">
        <f t="shared" si="5"/>
        <v>28</v>
      </c>
      <c r="Q37" s="1" t="str">
        <f>VLOOKUP($C37,samples!$D$2:$R$1000,8, FALSE)</f>
        <v>CGPLPA803P1</v>
      </c>
      <c r="S37" t="e">
        <f>VLOOKUP($C37,subset1!$D:$BX,S$2,FALSE)</f>
        <v>#N/A</v>
      </c>
      <c r="T37" s="1" t="e">
        <f>VLOOKUP($C37,subset1!$D:$BX,T$2,FALSE)</f>
        <v>#N/A</v>
      </c>
      <c r="U37" t="e">
        <f>VLOOKUP($C37,subset1!$D:$BX,U$2,FALSE)</f>
        <v>#N/A</v>
      </c>
      <c r="V37" t="e">
        <f>VLOOKUP($C37,subset1!$D:$BX,V$2,FALSE)</f>
        <v>#N/A</v>
      </c>
      <c r="W37" t="e">
        <f>VLOOKUP($C37,subset1!$D:$BX,W$2,FALSE)</f>
        <v>#N/A</v>
      </c>
      <c r="X37" t="e">
        <f>VLOOKUP($C37,subset1!$D:$BX,X$2,FALSE)</f>
        <v>#N/A</v>
      </c>
      <c r="Y37" t="e">
        <f>VLOOKUP($C37,subset1!$D:$BX,Y$2,FALSE)</f>
        <v>#N/A</v>
      </c>
      <c r="Z37" t="e">
        <f>VLOOKUP($C37,subset1!$D:$BX,Z$2,FALSE)</f>
        <v>#N/A</v>
      </c>
      <c r="AA37" t="e">
        <f>VLOOKUP($C37,subset1!$D:$BX,AA$2,FALSE)</f>
        <v>#N/A</v>
      </c>
      <c r="AB37" t="e">
        <f>VLOOKUP($C37,subset1!$D:$BX,AB$2,FALSE)</f>
        <v>#N/A</v>
      </c>
      <c r="AC37" t="e">
        <f>VLOOKUP($C37,subset1!$D:$BX,AC$2,FALSE)</f>
        <v>#N/A</v>
      </c>
      <c r="AD37" t="e">
        <f>VLOOKUP($C37,subset1!$D:$BX,AD$2,FALSE)</f>
        <v>#N/A</v>
      </c>
      <c r="AE37" t="e">
        <f>VLOOKUP($C37,subset1!$D:$BX,AE$2,FALSE)</f>
        <v>#N/A</v>
      </c>
      <c r="AF37" t="e">
        <f>VLOOKUP($C37,subset1!$D:$BX,AF$2,FALSE)</f>
        <v>#N/A</v>
      </c>
      <c r="AG37" t="e">
        <f>VLOOKUP($C37,subset1!$D:$BX,AG$2,FALSE)</f>
        <v>#N/A</v>
      </c>
      <c r="AH37" t="e">
        <f>VLOOKUP($C37,subset1!$D:$BX,AH$2,FALSE)</f>
        <v>#N/A</v>
      </c>
      <c r="AI37" t="e">
        <f>VLOOKUP($C37,subset1!$D:$BX,AI$2,FALSE)</f>
        <v>#N/A</v>
      </c>
      <c r="AJ37" t="e">
        <f>VLOOKUP($C37,subset1!$D:$BX,AJ$2,FALSE)</f>
        <v>#N/A</v>
      </c>
      <c r="AK37" t="e">
        <f>VLOOKUP($C37,subset1!$D:$BX,AK$2,FALSE)</f>
        <v>#N/A</v>
      </c>
      <c r="AL37" t="e">
        <f>VLOOKUP($C37,subset1!$D:$BX,AL$2,FALSE)</f>
        <v>#N/A</v>
      </c>
      <c r="AM37" t="e">
        <f>VLOOKUP($C37,subset1!$D:$BX,AM$2,FALSE)</f>
        <v>#N/A</v>
      </c>
      <c r="AN37" t="e">
        <f>VLOOKUP($C37,subset1!$D:$BX,AN$2,FALSE)</f>
        <v>#N/A</v>
      </c>
      <c r="AO37" t="e">
        <f>VLOOKUP($C37,subset1!$D:$BX,AO$2,FALSE)</f>
        <v>#N/A</v>
      </c>
      <c r="AP37" t="e">
        <f>VLOOKUP($C37,subset1!$D:$BX,AP$2,FALSE)</f>
        <v>#N/A</v>
      </c>
      <c r="AQ37" t="e">
        <f>VLOOKUP($C37,subset1!$D:$BX,AQ$2,FALSE)</f>
        <v>#N/A</v>
      </c>
      <c r="AR37" t="e">
        <f>VLOOKUP($C37,subset1!$D:$BX,AR$2,FALSE)</f>
        <v>#N/A</v>
      </c>
      <c r="AS37" t="e">
        <f>VLOOKUP($C37,subset1!$D:$BX,AS$2,FALSE)</f>
        <v>#N/A</v>
      </c>
      <c r="AT37" s="1" t="e">
        <f>VLOOKUP($C37,subset1!$D:$BX,AT$2,FALSE)</f>
        <v>#N/A</v>
      </c>
      <c r="AU37" t="e">
        <f>VLOOKUP($C37,subset1!$D:$BX,AU$2,FALSE)</f>
        <v>#N/A</v>
      </c>
      <c r="AV37" t="e">
        <f>VLOOKUP($C37,subset1!$D:$BX,AV$2,FALSE)</f>
        <v>#N/A</v>
      </c>
      <c r="AW37" t="e">
        <f>VLOOKUP($C37,subset1!$D:$BX,AW$2,FALSE)</f>
        <v>#N/A</v>
      </c>
      <c r="AX37" t="e">
        <f>VLOOKUP($C37,subset1!$D:$BX,AX$2,FALSE)</f>
        <v>#N/A</v>
      </c>
      <c r="AY37" t="e">
        <f>VLOOKUP($C37,subset1!$D:$BX,AY$2,FALSE)</f>
        <v>#N/A</v>
      </c>
      <c r="AZ37" t="e">
        <f>VLOOKUP($C37,subset1!$D:$BX,AZ$2,FALSE)</f>
        <v>#N/A</v>
      </c>
      <c r="BA37" t="e">
        <f>VLOOKUP($C37,subset1!$D:$BX,BA$2,FALSE)</f>
        <v>#N/A</v>
      </c>
      <c r="BB37" t="e">
        <f>VLOOKUP($C37,subset1!$D:$BX,BB$2,FALSE)</f>
        <v>#N/A</v>
      </c>
      <c r="BC37" t="e">
        <f>VLOOKUP($C37,subset1!$D:$BX,BC$2,FALSE)</f>
        <v>#N/A</v>
      </c>
      <c r="BD37" t="e">
        <f>VLOOKUP($C37,subset1!$D:$BX,BD$2,FALSE)</f>
        <v>#N/A</v>
      </c>
      <c r="BE37" t="e">
        <f>VLOOKUP($C37,subset1!$D:$BX,BE$2,FALSE)</f>
        <v>#N/A</v>
      </c>
      <c r="BF37" t="e">
        <f>VLOOKUP($C37,subset1!$D:$BX,BF$2,FALSE)</f>
        <v>#N/A</v>
      </c>
      <c r="BG37" t="e">
        <f>VLOOKUP($C37,subset1!$D:$BX,BG$2,FALSE)</f>
        <v>#N/A</v>
      </c>
      <c r="BH37" t="e">
        <f>VLOOKUP($C37,subset1!$D:$BX,BH$2,FALSE)</f>
        <v>#N/A</v>
      </c>
      <c r="BI37" t="e">
        <f>VLOOKUP($C37,subset1!$D:$BX,BI$2,FALSE)</f>
        <v>#N/A</v>
      </c>
      <c r="BJ37" t="e">
        <f>VLOOKUP($C37,subset1!$D:$BX,BJ$2,FALSE)</f>
        <v>#N/A</v>
      </c>
      <c r="BK37" t="e">
        <f>VLOOKUP($C37,subset1!$D:$BX,BK$2,FALSE)</f>
        <v>#N/A</v>
      </c>
      <c r="BL37" t="e">
        <f>VLOOKUP($C37,subset1!$D:$BX,BL$2,FALSE)</f>
        <v>#N/A</v>
      </c>
      <c r="BM37" t="e">
        <f>VLOOKUP($C37,subset1!$D:$BX,BM$2,FALSE)</f>
        <v>#N/A</v>
      </c>
      <c r="BN37" t="e">
        <f>VLOOKUP($C37,subset1!$D:$BX,BN$2,FALSE)</f>
        <v>#N/A</v>
      </c>
      <c r="BO37" t="e">
        <f>VLOOKUP($C37,subset1!$D:$BX,BO$2,FALSE)</f>
        <v>#N/A</v>
      </c>
      <c r="BP37" t="e">
        <f>VLOOKUP($C37,subset1!$D:$BX,BP$2,FALSE)</f>
        <v>#N/A</v>
      </c>
      <c r="BQ37" t="e">
        <f>VLOOKUP($C37,subset1!$D:$BX,BQ$2,FALSE)</f>
        <v>#N/A</v>
      </c>
      <c r="BR37" t="e">
        <f>VLOOKUP($C37,subset1!$D:$BX,BR$2,FALSE)</f>
        <v>#N/A</v>
      </c>
      <c r="BS37" t="e">
        <f>VLOOKUP($C37,subset1!$D:$BX,BS$2,FALSE)</f>
        <v>#N/A</v>
      </c>
      <c r="BT37" t="e">
        <f>VLOOKUP($C37,subset1!$D:$BX,BT$2,FALSE)</f>
        <v>#N/A</v>
      </c>
      <c r="BU37" t="e">
        <f>VLOOKUP($C37,subset1!$D:$BX,BU$2,FALSE)</f>
        <v>#N/A</v>
      </c>
    </row>
    <row r="38" spans="1:73" x14ac:dyDescent="0.2">
      <c r="A38">
        <v>815</v>
      </c>
      <c r="B38" t="s">
        <v>9</v>
      </c>
      <c r="C38" t="str">
        <f t="shared" si="3"/>
        <v>815E1</v>
      </c>
      <c r="D38" t="str">
        <f t="shared" si="4"/>
        <v>E1</v>
      </c>
      <c r="E38">
        <v>6</v>
      </c>
      <c r="F38" s="1">
        <v>42881</v>
      </c>
      <c r="I38">
        <v>1370.8806200367201</v>
      </c>
      <c r="J38" t="s">
        <v>25</v>
      </c>
      <c r="K38">
        <v>44</v>
      </c>
      <c r="L38">
        <f>VLOOKUP($C38,samples!$D$2:$I$1000,4, FALSE)</f>
        <v>10</v>
      </c>
      <c r="M38" t="str">
        <f>VLOOKUP($C38,samples!$D$2:$I$1000,5, FALSE)</f>
        <v>E</v>
      </c>
      <c r="N38" t="str">
        <f>VLOOKUP($C38,samples!$D$2:$I$1000,6, FALSE)</f>
        <v>4,5,6</v>
      </c>
      <c r="O38" s="1">
        <f>VLOOKUP($C38,samples!$D$2:$I$689,3, FALSE)</f>
        <v>42937</v>
      </c>
      <c r="P38" s="2">
        <f t="shared" si="5"/>
        <v>56</v>
      </c>
      <c r="Q38" s="1" t="str">
        <f>VLOOKUP($C38,samples!$D$2:$R$1000,8, FALSE)</f>
        <v>CGPLPA803P2</v>
      </c>
      <c r="S38" t="e">
        <f>VLOOKUP($C38,subset1!$D:$BX,S$2,FALSE)</f>
        <v>#N/A</v>
      </c>
      <c r="T38" s="1" t="e">
        <f>VLOOKUP($C38,subset1!$D:$BX,T$2,FALSE)</f>
        <v>#N/A</v>
      </c>
      <c r="U38" t="e">
        <f>VLOOKUP($C38,subset1!$D:$BX,U$2,FALSE)</f>
        <v>#N/A</v>
      </c>
      <c r="V38" t="e">
        <f>VLOOKUP($C38,subset1!$D:$BX,V$2,FALSE)</f>
        <v>#N/A</v>
      </c>
      <c r="W38" t="e">
        <f>VLOOKUP($C38,subset1!$D:$BX,W$2,FALSE)</f>
        <v>#N/A</v>
      </c>
      <c r="X38" t="e">
        <f>VLOOKUP($C38,subset1!$D:$BX,X$2,FALSE)</f>
        <v>#N/A</v>
      </c>
      <c r="Y38" t="e">
        <f>VLOOKUP($C38,subset1!$D:$BX,Y$2,FALSE)</f>
        <v>#N/A</v>
      </c>
      <c r="Z38" t="e">
        <f>VLOOKUP($C38,subset1!$D:$BX,Z$2,FALSE)</f>
        <v>#N/A</v>
      </c>
      <c r="AA38" t="e">
        <f>VLOOKUP($C38,subset1!$D:$BX,AA$2,FALSE)</f>
        <v>#N/A</v>
      </c>
      <c r="AB38" t="e">
        <f>VLOOKUP($C38,subset1!$D:$BX,AB$2,FALSE)</f>
        <v>#N/A</v>
      </c>
      <c r="AC38" t="e">
        <f>VLOOKUP($C38,subset1!$D:$BX,AC$2,FALSE)</f>
        <v>#N/A</v>
      </c>
      <c r="AD38" t="e">
        <f>VLOOKUP($C38,subset1!$D:$BX,AD$2,FALSE)</f>
        <v>#N/A</v>
      </c>
      <c r="AE38" t="e">
        <f>VLOOKUP($C38,subset1!$D:$BX,AE$2,FALSE)</f>
        <v>#N/A</v>
      </c>
      <c r="AF38" t="e">
        <f>VLOOKUP($C38,subset1!$D:$BX,AF$2,FALSE)</f>
        <v>#N/A</v>
      </c>
      <c r="AG38" t="e">
        <f>VLOOKUP($C38,subset1!$D:$BX,AG$2,FALSE)</f>
        <v>#N/A</v>
      </c>
      <c r="AH38" t="e">
        <f>VLOOKUP($C38,subset1!$D:$BX,AH$2,FALSE)</f>
        <v>#N/A</v>
      </c>
      <c r="AI38" t="e">
        <f>VLOOKUP($C38,subset1!$D:$BX,AI$2,FALSE)</f>
        <v>#N/A</v>
      </c>
      <c r="AJ38" t="e">
        <f>VLOOKUP($C38,subset1!$D:$BX,AJ$2,FALSE)</f>
        <v>#N/A</v>
      </c>
      <c r="AK38" t="e">
        <f>VLOOKUP($C38,subset1!$D:$BX,AK$2,FALSE)</f>
        <v>#N/A</v>
      </c>
      <c r="AL38" t="e">
        <f>VLOOKUP($C38,subset1!$D:$BX,AL$2,FALSE)</f>
        <v>#N/A</v>
      </c>
      <c r="AM38" t="e">
        <f>VLOOKUP($C38,subset1!$D:$BX,AM$2,FALSE)</f>
        <v>#N/A</v>
      </c>
      <c r="AN38" t="e">
        <f>VLOOKUP($C38,subset1!$D:$BX,AN$2,FALSE)</f>
        <v>#N/A</v>
      </c>
      <c r="AO38" t="e">
        <f>VLOOKUP($C38,subset1!$D:$BX,AO$2,FALSE)</f>
        <v>#N/A</v>
      </c>
      <c r="AP38" t="e">
        <f>VLOOKUP($C38,subset1!$D:$BX,AP$2,FALSE)</f>
        <v>#N/A</v>
      </c>
      <c r="AQ38" t="e">
        <f>VLOOKUP($C38,subset1!$D:$BX,AQ$2,FALSE)</f>
        <v>#N/A</v>
      </c>
      <c r="AR38" t="e">
        <f>VLOOKUP($C38,subset1!$D:$BX,AR$2,FALSE)</f>
        <v>#N/A</v>
      </c>
      <c r="AS38" t="e">
        <f>VLOOKUP($C38,subset1!$D:$BX,AS$2,FALSE)</f>
        <v>#N/A</v>
      </c>
      <c r="AT38" s="1" t="e">
        <f>VLOOKUP($C38,subset1!$D:$BX,AT$2,FALSE)</f>
        <v>#N/A</v>
      </c>
      <c r="AU38" t="e">
        <f>VLOOKUP($C38,subset1!$D:$BX,AU$2,FALSE)</f>
        <v>#N/A</v>
      </c>
      <c r="AV38" t="e">
        <f>VLOOKUP($C38,subset1!$D:$BX,AV$2,FALSE)</f>
        <v>#N/A</v>
      </c>
      <c r="AW38" t="e">
        <f>VLOOKUP($C38,subset1!$D:$BX,AW$2,FALSE)</f>
        <v>#N/A</v>
      </c>
      <c r="AX38" t="e">
        <f>VLOOKUP($C38,subset1!$D:$BX,AX$2,FALSE)</f>
        <v>#N/A</v>
      </c>
      <c r="AY38" t="e">
        <f>VLOOKUP($C38,subset1!$D:$BX,AY$2,FALSE)</f>
        <v>#N/A</v>
      </c>
      <c r="AZ38" t="e">
        <f>VLOOKUP($C38,subset1!$D:$BX,AZ$2,FALSE)</f>
        <v>#N/A</v>
      </c>
      <c r="BA38" t="e">
        <f>VLOOKUP($C38,subset1!$D:$BX,BA$2,FALSE)</f>
        <v>#N/A</v>
      </c>
      <c r="BB38" t="e">
        <f>VLOOKUP($C38,subset1!$D:$BX,BB$2,FALSE)</f>
        <v>#N/A</v>
      </c>
      <c r="BC38" t="e">
        <f>VLOOKUP($C38,subset1!$D:$BX,BC$2,FALSE)</f>
        <v>#N/A</v>
      </c>
      <c r="BD38" t="e">
        <f>VLOOKUP($C38,subset1!$D:$BX,BD$2,FALSE)</f>
        <v>#N/A</v>
      </c>
      <c r="BE38" t="e">
        <f>VLOOKUP($C38,subset1!$D:$BX,BE$2,FALSE)</f>
        <v>#N/A</v>
      </c>
      <c r="BF38" t="e">
        <f>VLOOKUP($C38,subset1!$D:$BX,BF$2,FALSE)</f>
        <v>#N/A</v>
      </c>
      <c r="BG38" t="e">
        <f>VLOOKUP($C38,subset1!$D:$BX,BG$2,FALSE)</f>
        <v>#N/A</v>
      </c>
      <c r="BH38" t="e">
        <f>VLOOKUP($C38,subset1!$D:$BX,BH$2,FALSE)</f>
        <v>#N/A</v>
      </c>
      <c r="BI38" t="e">
        <f>VLOOKUP($C38,subset1!$D:$BX,BI$2,FALSE)</f>
        <v>#N/A</v>
      </c>
      <c r="BJ38" t="e">
        <f>VLOOKUP($C38,subset1!$D:$BX,BJ$2,FALSE)</f>
        <v>#N/A</v>
      </c>
      <c r="BK38" t="e">
        <f>VLOOKUP($C38,subset1!$D:$BX,BK$2,FALSE)</f>
        <v>#N/A</v>
      </c>
      <c r="BL38" t="e">
        <f>VLOOKUP($C38,subset1!$D:$BX,BL$2,FALSE)</f>
        <v>#N/A</v>
      </c>
      <c r="BM38" t="e">
        <f>VLOOKUP($C38,subset1!$D:$BX,BM$2,FALSE)</f>
        <v>#N/A</v>
      </c>
      <c r="BN38" t="e">
        <f>VLOOKUP($C38,subset1!$D:$BX,BN$2,FALSE)</f>
        <v>#N/A</v>
      </c>
      <c r="BO38" t="e">
        <f>VLOOKUP($C38,subset1!$D:$BX,BO$2,FALSE)</f>
        <v>#N/A</v>
      </c>
      <c r="BP38" t="e">
        <f>VLOOKUP($C38,subset1!$D:$BX,BP$2,FALSE)</f>
        <v>#N/A</v>
      </c>
      <c r="BQ38" t="e">
        <f>VLOOKUP($C38,subset1!$D:$BX,BQ$2,FALSE)</f>
        <v>#N/A</v>
      </c>
      <c r="BR38" t="e">
        <f>VLOOKUP($C38,subset1!$D:$BX,BR$2,FALSE)</f>
        <v>#N/A</v>
      </c>
      <c r="BS38" t="e">
        <f>VLOOKUP($C38,subset1!$D:$BX,BS$2,FALSE)</f>
        <v>#N/A</v>
      </c>
      <c r="BT38" t="e">
        <f>VLOOKUP($C38,subset1!$D:$BX,BT$2,FALSE)</f>
        <v>#N/A</v>
      </c>
      <c r="BU38" t="e">
        <f>VLOOKUP($C38,subset1!$D:$BX,BU$2,FALSE)</f>
        <v>#N/A</v>
      </c>
    </row>
    <row r="39" spans="1:73" x14ac:dyDescent="0.2">
      <c r="A39">
        <v>816</v>
      </c>
      <c r="B39" t="s">
        <v>2</v>
      </c>
      <c r="C39" t="str">
        <f t="shared" si="3"/>
        <v>816A</v>
      </c>
      <c r="D39" t="str">
        <f t="shared" si="4"/>
        <v>A</v>
      </c>
      <c r="E39">
        <v>7</v>
      </c>
      <c r="F39" s="1">
        <v>42884</v>
      </c>
      <c r="I39">
        <v>1367.8806200367201</v>
      </c>
      <c r="J39" t="s">
        <v>25</v>
      </c>
      <c r="K39">
        <v>45</v>
      </c>
      <c r="L39">
        <f>VLOOKUP($C39,samples!$D$2:$I$1000,4, FALSE)</f>
        <v>1</v>
      </c>
      <c r="M39" t="str">
        <f>VLOOKUP($C39,samples!$D$2:$I$1000,5, FALSE)</f>
        <v>G</v>
      </c>
      <c r="N39" t="str">
        <f>VLOOKUP($C39,samples!$D$2:$I$1000,6, FALSE)</f>
        <v>1,2,3</v>
      </c>
      <c r="O39" s="1">
        <f>VLOOKUP($C39,samples!$D$2:$I$689,3, FALSE)</f>
        <v>42884</v>
      </c>
      <c r="P39" s="2">
        <f t="shared" si="5"/>
        <v>0</v>
      </c>
      <c r="Q39" s="1" t="str">
        <f>VLOOKUP($C39,samples!$D$2:$R$1000,8, FALSE)</f>
        <v>CGPLPA804P</v>
      </c>
      <c r="S39" t="e">
        <f>VLOOKUP($C39,subset1!$D:$BX,S$2,FALSE)</f>
        <v>#N/A</v>
      </c>
      <c r="T39" s="1" t="e">
        <f>VLOOKUP($C39,subset1!$D:$BX,T$2,FALSE)</f>
        <v>#N/A</v>
      </c>
      <c r="U39" t="e">
        <f>VLOOKUP($C39,subset1!$D:$BX,U$2,FALSE)</f>
        <v>#N/A</v>
      </c>
      <c r="V39" t="e">
        <f>VLOOKUP($C39,subset1!$D:$BX,V$2,FALSE)</f>
        <v>#N/A</v>
      </c>
      <c r="W39" t="e">
        <f>VLOOKUP($C39,subset1!$D:$BX,W$2,FALSE)</f>
        <v>#N/A</v>
      </c>
      <c r="X39" t="e">
        <f>VLOOKUP($C39,subset1!$D:$BX,X$2,FALSE)</f>
        <v>#N/A</v>
      </c>
      <c r="Y39" t="e">
        <f>VLOOKUP($C39,subset1!$D:$BX,Y$2,FALSE)</f>
        <v>#N/A</v>
      </c>
      <c r="Z39" t="e">
        <f>VLOOKUP($C39,subset1!$D:$BX,Z$2,FALSE)</f>
        <v>#N/A</v>
      </c>
      <c r="AA39" t="e">
        <f>VLOOKUP($C39,subset1!$D:$BX,AA$2,FALSE)</f>
        <v>#N/A</v>
      </c>
      <c r="AB39" t="e">
        <f>VLOOKUP($C39,subset1!$D:$BX,AB$2,FALSE)</f>
        <v>#N/A</v>
      </c>
      <c r="AC39" t="e">
        <f>VLOOKUP($C39,subset1!$D:$BX,AC$2,FALSE)</f>
        <v>#N/A</v>
      </c>
      <c r="AD39" t="e">
        <f>VLOOKUP($C39,subset1!$D:$BX,AD$2,FALSE)</f>
        <v>#N/A</v>
      </c>
      <c r="AE39" t="e">
        <f>VLOOKUP($C39,subset1!$D:$BX,AE$2,FALSE)</f>
        <v>#N/A</v>
      </c>
      <c r="AF39" t="e">
        <f>VLOOKUP($C39,subset1!$D:$BX,AF$2,FALSE)</f>
        <v>#N/A</v>
      </c>
      <c r="AG39" t="e">
        <f>VLOOKUP($C39,subset1!$D:$BX,AG$2,FALSE)</f>
        <v>#N/A</v>
      </c>
      <c r="AH39" t="e">
        <f>VLOOKUP($C39,subset1!$D:$BX,AH$2,FALSE)</f>
        <v>#N/A</v>
      </c>
      <c r="AI39" t="e">
        <f>VLOOKUP($C39,subset1!$D:$BX,AI$2,FALSE)</f>
        <v>#N/A</v>
      </c>
      <c r="AJ39" t="e">
        <f>VLOOKUP($C39,subset1!$D:$BX,AJ$2,FALSE)</f>
        <v>#N/A</v>
      </c>
      <c r="AK39" t="e">
        <f>VLOOKUP($C39,subset1!$D:$BX,AK$2,FALSE)</f>
        <v>#N/A</v>
      </c>
      <c r="AL39" t="e">
        <f>VLOOKUP($C39,subset1!$D:$BX,AL$2,FALSE)</f>
        <v>#N/A</v>
      </c>
      <c r="AM39" t="e">
        <f>VLOOKUP($C39,subset1!$D:$BX,AM$2,FALSE)</f>
        <v>#N/A</v>
      </c>
      <c r="AN39" t="e">
        <f>VLOOKUP($C39,subset1!$D:$BX,AN$2,FALSE)</f>
        <v>#N/A</v>
      </c>
      <c r="AO39" t="e">
        <f>VLOOKUP($C39,subset1!$D:$BX,AO$2,FALSE)</f>
        <v>#N/A</v>
      </c>
      <c r="AP39" t="e">
        <f>VLOOKUP($C39,subset1!$D:$BX,AP$2,FALSE)</f>
        <v>#N/A</v>
      </c>
      <c r="AQ39" t="e">
        <f>VLOOKUP($C39,subset1!$D:$BX,AQ$2,FALSE)</f>
        <v>#N/A</v>
      </c>
      <c r="AR39" t="e">
        <f>VLOOKUP($C39,subset1!$D:$BX,AR$2,FALSE)</f>
        <v>#N/A</v>
      </c>
      <c r="AS39" t="e">
        <f>VLOOKUP($C39,subset1!$D:$BX,AS$2,FALSE)</f>
        <v>#N/A</v>
      </c>
      <c r="AT39" s="1" t="e">
        <f>VLOOKUP($C39,subset1!$D:$BX,AT$2,FALSE)</f>
        <v>#N/A</v>
      </c>
      <c r="AU39" t="e">
        <f>VLOOKUP($C39,subset1!$D:$BX,AU$2,FALSE)</f>
        <v>#N/A</v>
      </c>
      <c r="AV39" t="e">
        <f>VLOOKUP($C39,subset1!$D:$BX,AV$2,FALSE)</f>
        <v>#N/A</v>
      </c>
      <c r="AW39" t="e">
        <f>VLOOKUP($C39,subset1!$D:$BX,AW$2,FALSE)</f>
        <v>#N/A</v>
      </c>
      <c r="AX39" t="e">
        <f>VLOOKUP($C39,subset1!$D:$BX,AX$2,FALSE)</f>
        <v>#N/A</v>
      </c>
      <c r="AY39" t="e">
        <f>VLOOKUP($C39,subset1!$D:$BX,AY$2,FALSE)</f>
        <v>#N/A</v>
      </c>
      <c r="AZ39" t="e">
        <f>VLOOKUP($C39,subset1!$D:$BX,AZ$2,FALSE)</f>
        <v>#N/A</v>
      </c>
      <c r="BA39" t="e">
        <f>VLOOKUP($C39,subset1!$D:$BX,BA$2,FALSE)</f>
        <v>#N/A</v>
      </c>
      <c r="BB39" t="e">
        <f>VLOOKUP($C39,subset1!$D:$BX,BB$2,FALSE)</f>
        <v>#N/A</v>
      </c>
      <c r="BC39" t="e">
        <f>VLOOKUP($C39,subset1!$D:$BX,BC$2,FALSE)</f>
        <v>#N/A</v>
      </c>
      <c r="BD39" t="e">
        <f>VLOOKUP($C39,subset1!$D:$BX,BD$2,FALSE)</f>
        <v>#N/A</v>
      </c>
      <c r="BE39" t="e">
        <f>VLOOKUP($C39,subset1!$D:$BX,BE$2,FALSE)</f>
        <v>#N/A</v>
      </c>
      <c r="BF39" t="e">
        <f>VLOOKUP($C39,subset1!$D:$BX,BF$2,FALSE)</f>
        <v>#N/A</v>
      </c>
      <c r="BG39" t="e">
        <f>VLOOKUP($C39,subset1!$D:$BX,BG$2,FALSE)</f>
        <v>#N/A</v>
      </c>
      <c r="BH39" t="e">
        <f>VLOOKUP($C39,subset1!$D:$BX,BH$2,FALSE)</f>
        <v>#N/A</v>
      </c>
      <c r="BI39" t="e">
        <f>VLOOKUP($C39,subset1!$D:$BX,BI$2,FALSE)</f>
        <v>#N/A</v>
      </c>
      <c r="BJ39" t="e">
        <f>VLOOKUP($C39,subset1!$D:$BX,BJ$2,FALSE)</f>
        <v>#N/A</v>
      </c>
      <c r="BK39" t="e">
        <f>VLOOKUP($C39,subset1!$D:$BX,BK$2,FALSE)</f>
        <v>#N/A</v>
      </c>
      <c r="BL39" t="e">
        <f>VLOOKUP($C39,subset1!$D:$BX,BL$2,FALSE)</f>
        <v>#N/A</v>
      </c>
      <c r="BM39" t="e">
        <f>VLOOKUP($C39,subset1!$D:$BX,BM$2,FALSE)</f>
        <v>#N/A</v>
      </c>
      <c r="BN39" t="e">
        <f>VLOOKUP($C39,subset1!$D:$BX,BN$2,FALSE)</f>
        <v>#N/A</v>
      </c>
      <c r="BO39" t="e">
        <f>VLOOKUP($C39,subset1!$D:$BX,BO$2,FALSE)</f>
        <v>#N/A</v>
      </c>
      <c r="BP39" t="e">
        <f>VLOOKUP($C39,subset1!$D:$BX,BP$2,FALSE)</f>
        <v>#N/A</v>
      </c>
      <c r="BQ39" t="e">
        <f>VLOOKUP($C39,subset1!$D:$BX,BQ$2,FALSE)</f>
        <v>#N/A</v>
      </c>
      <c r="BR39" t="e">
        <f>VLOOKUP($C39,subset1!$D:$BX,BR$2,FALSE)</f>
        <v>#N/A</v>
      </c>
      <c r="BS39" t="e">
        <f>VLOOKUP($C39,subset1!$D:$BX,BS$2,FALSE)</f>
        <v>#N/A</v>
      </c>
      <c r="BT39" t="e">
        <f>VLOOKUP($C39,subset1!$D:$BX,BT$2,FALSE)</f>
        <v>#N/A</v>
      </c>
      <c r="BU39" t="e">
        <f>VLOOKUP($C39,subset1!$D:$BX,BU$2,FALSE)</f>
        <v>#N/A</v>
      </c>
    </row>
    <row r="40" spans="1:73" x14ac:dyDescent="0.2">
      <c r="A40">
        <v>816</v>
      </c>
      <c r="B40" t="s">
        <v>8</v>
      </c>
      <c r="C40" t="str">
        <f t="shared" si="3"/>
        <v>816B1</v>
      </c>
      <c r="D40" t="str">
        <f t="shared" si="4"/>
        <v>B1</v>
      </c>
      <c r="E40">
        <v>7</v>
      </c>
      <c r="F40" s="1">
        <v>42884</v>
      </c>
      <c r="I40">
        <v>1367.8806200367201</v>
      </c>
      <c r="J40" t="s">
        <v>25</v>
      </c>
      <c r="K40">
        <v>46</v>
      </c>
      <c r="L40">
        <f>VLOOKUP($C40,samples!$D$2:$I$1000,4, FALSE)</f>
        <v>6</v>
      </c>
      <c r="M40" t="str">
        <f>VLOOKUP($C40,samples!$D$2:$I$1000,5, FALSE)</f>
        <v>H</v>
      </c>
      <c r="N40" t="str">
        <f>VLOOKUP($C40,samples!$D$2:$I$1000,6, FALSE)</f>
        <v>7,8,9</v>
      </c>
      <c r="O40" s="1">
        <f>VLOOKUP($C40,samples!$D$2:$I$689,3, FALSE)</f>
        <v>42913</v>
      </c>
      <c r="P40" s="2">
        <f t="shared" si="5"/>
        <v>29</v>
      </c>
      <c r="Q40" s="1" t="str">
        <f>VLOOKUP($C40,samples!$D$2:$R$1000,8, FALSE)</f>
        <v>CGPLPA804P1</v>
      </c>
      <c r="S40" t="e">
        <f>VLOOKUP($C40,subset1!$D:$BX,S$2,FALSE)</f>
        <v>#N/A</v>
      </c>
      <c r="T40" s="1" t="e">
        <f>VLOOKUP($C40,subset1!$D:$BX,T$2,FALSE)</f>
        <v>#N/A</v>
      </c>
      <c r="U40" t="e">
        <f>VLOOKUP($C40,subset1!$D:$BX,U$2,FALSE)</f>
        <v>#N/A</v>
      </c>
      <c r="V40" t="e">
        <f>VLOOKUP($C40,subset1!$D:$BX,V$2,FALSE)</f>
        <v>#N/A</v>
      </c>
      <c r="W40" t="e">
        <f>VLOOKUP($C40,subset1!$D:$BX,W$2,FALSE)</f>
        <v>#N/A</v>
      </c>
      <c r="X40" t="e">
        <f>VLOOKUP($C40,subset1!$D:$BX,X$2,FALSE)</f>
        <v>#N/A</v>
      </c>
      <c r="Y40" t="e">
        <f>VLOOKUP($C40,subset1!$D:$BX,Y$2,FALSE)</f>
        <v>#N/A</v>
      </c>
      <c r="Z40" t="e">
        <f>VLOOKUP($C40,subset1!$D:$BX,Z$2,FALSE)</f>
        <v>#N/A</v>
      </c>
      <c r="AA40" t="e">
        <f>VLOOKUP($C40,subset1!$D:$BX,AA$2,FALSE)</f>
        <v>#N/A</v>
      </c>
      <c r="AB40" t="e">
        <f>VLOOKUP($C40,subset1!$D:$BX,AB$2,FALSE)</f>
        <v>#N/A</v>
      </c>
      <c r="AC40" t="e">
        <f>VLOOKUP($C40,subset1!$D:$BX,AC$2,FALSE)</f>
        <v>#N/A</v>
      </c>
      <c r="AD40" t="e">
        <f>VLOOKUP($C40,subset1!$D:$BX,AD$2,FALSE)</f>
        <v>#N/A</v>
      </c>
      <c r="AE40" t="e">
        <f>VLOOKUP($C40,subset1!$D:$BX,AE$2,FALSE)</f>
        <v>#N/A</v>
      </c>
      <c r="AF40" t="e">
        <f>VLOOKUP($C40,subset1!$D:$BX,AF$2,FALSE)</f>
        <v>#N/A</v>
      </c>
      <c r="AG40" t="e">
        <f>VLOOKUP($C40,subset1!$D:$BX,AG$2,FALSE)</f>
        <v>#N/A</v>
      </c>
      <c r="AH40" t="e">
        <f>VLOOKUP($C40,subset1!$D:$BX,AH$2,FALSE)</f>
        <v>#N/A</v>
      </c>
      <c r="AI40" t="e">
        <f>VLOOKUP($C40,subset1!$D:$BX,AI$2,FALSE)</f>
        <v>#N/A</v>
      </c>
      <c r="AJ40" t="e">
        <f>VLOOKUP($C40,subset1!$D:$BX,AJ$2,FALSE)</f>
        <v>#N/A</v>
      </c>
      <c r="AK40" t="e">
        <f>VLOOKUP($C40,subset1!$D:$BX,AK$2,FALSE)</f>
        <v>#N/A</v>
      </c>
      <c r="AL40" t="e">
        <f>VLOOKUP($C40,subset1!$D:$BX,AL$2,FALSE)</f>
        <v>#N/A</v>
      </c>
      <c r="AM40" t="e">
        <f>VLOOKUP($C40,subset1!$D:$BX,AM$2,FALSE)</f>
        <v>#N/A</v>
      </c>
      <c r="AN40" t="e">
        <f>VLOOKUP($C40,subset1!$D:$BX,AN$2,FALSE)</f>
        <v>#N/A</v>
      </c>
      <c r="AO40" t="e">
        <f>VLOOKUP($C40,subset1!$D:$BX,AO$2,FALSE)</f>
        <v>#N/A</v>
      </c>
      <c r="AP40" t="e">
        <f>VLOOKUP($C40,subset1!$D:$BX,AP$2,FALSE)</f>
        <v>#N/A</v>
      </c>
      <c r="AQ40" t="e">
        <f>VLOOKUP($C40,subset1!$D:$BX,AQ$2,FALSE)</f>
        <v>#N/A</v>
      </c>
      <c r="AR40" t="e">
        <f>VLOOKUP($C40,subset1!$D:$BX,AR$2,FALSE)</f>
        <v>#N/A</v>
      </c>
      <c r="AS40" t="e">
        <f>VLOOKUP($C40,subset1!$D:$BX,AS$2,FALSE)</f>
        <v>#N/A</v>
      </c>
      <c r="AT40" s="1" t="e">
        <f>VLOOKUP($C40,subset1!$D:$BX,AT$2,FALSE)</f>
        <v>#N/A</v>
      </c>
      <c r="AU40" t="e">
        <f>VLOOKUP($C40,subset1!$D:$BX,AU$2,FALSE)</f>
        <v>#N/A</v>
      </c>
      <c r="AV40" t="e">
        <f>VLOOKUP($C40,subset1!$D:$BX,AV$2,FALSE)</f>
        <v>#N/A</v>
      </c>
      <c r="AW40" t="e">
        <f>VLOOKUP($C40,subset1!$D:$BX,AW$2,FALSE)</f>
        <v>#N/A</v>
      </c>
      <c r="AX40" t="e">
        <f>VLOOKUP($C40,subset1!$D:$BX,AX$2,FALSE)</f>
        <v>#N/A</v>
      </c>
      <c r="AY40" t="e">
        <f>VLOOKUP($C40,subset1!$D:$BX,AY$2,FALSE)</f>
        <v>#N/A</v>
      </c>
      <c r="AZ40" t="e">
        <f>VLOOKUP($C40,subset1!$D:$BX,AZ$2,FALSE)</f>
        <v>#N/A</v>
      </c>
      <c r="BA40" t="e">
        <f>VLOOKUP($C40,subset1!$D:$BX,BA$2,FALSE)</f>
        <v>#N/A</v>
      </c>
      <c r="BB40" t="e">
        <f>VLOOKUP($C40,subset1!$D:$BX,BB$2,FALSE)</f>
        <v>#N/A</v>
      </c>
      <c r="BC40" t="e">
        <f>VLOOKUP($C40,subset1!$D:$BX,BC$2,FALSE)</f>
        <v>#N/A</v>
      </c>
      <c r="BD40" t="e">
        <f>VLOOKUP($C40,subset1!$D:$BX,BD$2,FALSE)</f>
        <v>#N/A</v>
      </c>
      <c r="BE40" t="e">
        <f>VLOOKUP($C40,subset1!$D:$BX,BE$2,FALSE)</f>
        <v>#N/A</v>
      </c>
      <c r="BF40" t="e">
        <f>VLOOKUP($C40,subset1!$D:$BX,BF$2,FALSE)</f>
        <v>#N/A</v>
      </c>
      <c r="BG40" t="e">
        <f>VLOOKUP($C40,subset1!$D:$BX,BG$2,FALSE)</f>
        <v>#N/A</v>
      </c>
      <c r="BH40" t="e">
        <f>VLOOKUP($C40,subset1!$D:$BX,BH$2,FALSE)</f>
        <v>#N/A</v>
      </c>
      <c r="BI40" t="e">
        <f>VLOOKUP($C40,subset1!$D:$BX,BI$2,FALSE)</f>
        <v>#N/A</v>
      </c>
      <c r="BJ40" t="e">
        <f>VLOOKUP($C40,subset1!$D:$BX,BJ$2,FALSE)</f>
        <v>#N/A</v>
      </c>
      <c r="BK40" t="e">
        <f>VLOOKUP($C40,subset1!$D:$BX,BK$2,FALSE)</f>
        <v>#N/A</v>
      </c>
      <c r="BL40" t="e">
        <f>VLOOKUP($C40,subset1!$D:$BX,BL$2,FALSE)</f>
        <v>#N/A</v>
      </c>
      <c r="BM40" t="e">
        <f>VLOOKUP($C40,subset1!$D:$BX,BM$2,FALSE)</f>
        <v>#N/A</v>
      </c>
      <c r="BN40" t="e">
        <f>VLOOKUP($C40,subset1!$D:$BX,BN$2,FALSE)</f>
        <v>#N/A</v>
      </c>
      <c r="BO40" t="e">
        <f>VLOOKUP($C40,subset1!$D:$BX,BO$2,FALSE)</f>
        <v>#N/A</v>
      </c>
      <c r="BP40" t="e">
        <f>VLOOKUP($C40,subset1!$D:$BX,BP$2,FALSE)</f>
        <v>#N/A</v>
      </c>
      <c r="BQ40" t="e">
        <f>VLOOKUP($C40,subset1!$D:$BX,BQ$2,FALSE)</f>
        <v>#N/A</v>
      </c>
      <c r="BR40" t="e">
        <f>VLOOKUP($C40,subset1!$D:$BX,BR$2,FALSE)</f>
        <v>#N/A</v>
      </c>
      <c r="BS40" t="e">
        <f>VLOOKUP($C40,subset1!$D:$BX,BS$2,FALSE)</f>
        <v>#N/A</v>
      </c>
      <c r="BT40" t="e">
        <f>VLOOKUP($C40,subset1!$D:$BX,BT$2,FALSE)</f>
        <v>#N/A</v>
      </c>
      <c r="BU40" t="e">
        <f>VLOOKUP($C40,subset1!$D:$BX,BU$2,FALSE)</f>
        <v>#N/A</v>
      </c>
    </row>
    <row r="41" spans="1:73" x14ac:dyDescent="0.2">
      <c r="A41">
        <v>816</v>
      </c>
      <c r="B41" t="s">
        <v>9</v>
      </c>
      <c r="C41" t="str">
        <f t="shared" si="3"/>
        <v>816E1</v>
      </c>
      <c r="D41" t="str">
        <f t="shared" si="4"/>
        <v>E1</v>
      </c>
      <c r="E41">
        <v>7</v>
      </c>
      <c r="F41" s="1">
        <v>42884</v>
      </c>
      <c r="I41">
        <v>1367.8806200367201</v>
      </c>
      <c r="J41" t="s">
        <v>25</v>
      </c>
      <c r="K41">
        <v>47</v>
      </c>
      <c r="L41">
        <f>VLOOKUP($C41,samples!$D$2:$I$1000,4, FALSE)</f>
        <v>10</v>
      </c>
      <c r="M41" t="str">
        <f>VLOOKUP($C41,samples!$D$2:$I$1000,5, FALSE)</f>
        <v>E</v>
      </c>
      <c r="N41" t="str">
        <f>VLOOKUP($C41,samples!$D$2:$I$1000,6, FALSE)</f>
        <v>7,8,9</v>
      </c>
      <c r="O41" s="1">
        <f>VLOOKUP($C41,samples!$D$2:$I$689,3, FALSE)</f>
        <v>43010</v>
      </c>
      <c r="P41" s="2">
        <f t="shared" si="5"/>
        <v>126</v>
      </c>
      <c r="Q41" s="1" t="str">
        <f>VLOOKUP($C41,samples!$D$2:$R$1000,8, FALSE)</f>
        <v>CGPLPA804P2</v>
      </c>
      <c r="S41" t="e">
        <f>VLOOKUP($C41,subset1!$D:$BX,S$2,FALSE)</f>
        <v>#N/A</v>
      </c>
      <c r="T41" s="1" t="e">
        <f>VLOOKUP($C41,subset1!$D:$BX,T$2,FALSE)</f>
        <v>#N/A</v>
      </c>
      <c r="U41" t="e">
        <f>VLOOKUP($C41,subset1!$D:$BX,U$2,FALSE)</f>
        <v>#N/A</v>
      </c>
      <c r="V41" t="e">
        <f>VLOOKUP($C41,subset1!$D:$BX,V$2,FALSE)</f>
        <v>#N/A</v>
      </c>
      <c r="W41" t="e">
        <f>VLOOKUP($C41,subset1!$D:$BX,W$2,FALSE)</f>
        <v>#N/A</v>
      </c>
      <c r="X41" t="e">
        <f>VLOOKUP($C41,subset1!$D:$BX,X$2,FALSE)</f>
        <v>#N/A</v>
      </c>
      <c r="Y41" t="e">
        <f>VLOOKUP($C41,subset1!$D:$BX,Y$2,FALSE)</f>
        <v>#N/A</v>
      </c>
      <c r="Z41" t="e">
        <f>VLOOKUP($C41,subset1!$D:$BX,Z$2,FALSE)</f>
        <v>#N/A</v>
      </c>
      <c r="AA41" t="e">
        <f>VLOOKUP($C41,subset1!$D:$BX,AA$2,FALSE)</f>
        <v>#N/A</v>
      </c>
      <c r="AB41" t="e">
        <f>VLOOKUP($C41,subset1!$D:$BX,AB$2,FALSE)</f>
        <v>#N/A</v>
      </c>
      <c r="AC41" t="e">
        <f>VLOOKUP($C41,subset1!$D:$BX,AC$2,FALSE)</f>
        <v>#N/A</v>
      </c>
      <c r="AD41" t="e">
        <f>VLOOKUP($C41,subset1!$D:$BX,AD$2,FALSE)</f>
        <v>#N/A</v>
      </c>
      <c r="AE41" t="e">
        <f>VLOOKUP($C41,subset1!$D:$BX,AE$2,FALSE)</f>
        <v>#N/A</v>
      </c>
      <c r="AF41" t="e">
        <f>VLOOKUP($C41,subset1!$D:$BX,AF$2,FALSE)</f>
        <v>#N/A</v>
      </c>
      <c r="AG41" t="e">
        <f>VLOOKUP($C41,subset1!$D:$BX,AG$2,FALSE)</f>
        <v>#N/A</v>
      </c>
      <c r="AH41" t="e">
        <f>VLOOKUP($C41,subset1!$D:$BX,AH$2,FALSE)</f>
        <v>#N/A</v>
      </c>
      <c r="AI41" t="e">
        <f>VLOOKUP($C41,subset1!$D:$BX,AI$2,FALSE)</f>
        <v>#N/A</v>
      </c>
      <c r="AJ41" t="e">
        <f>VLOOKUP($C41,subset1!$D:$BX,AJ$2,FALSE)</f>
        <v>#N/A</v>
      </c>
      <c r="AK41" t="e">
        <f>VLOOKUP($C41,subset1!$D:$BX,AK$2,FALSE)</f>
        <v>#N/A</v>
      </c>
      <c r="AL41" t="e">
        <f>VLOOKUP($C41,subset1!$D:$BX,AL$2,FALSE)</f>
        <v>#N/A</v>
      </c>
      <c r="AM41" t="e">
        <f>VLOOKUP($C41,subset1!$D:$BX,AM$2,FALSE)</f>
        <v>#N/A</v>
      </c>
      <c r="AN41" t="e">
        <f>VLOOKUP($C41,subset1!$D:$BX,AN$2,FALSE)</f>
        <v>#N/A</v>
      </c>
      <c r="AO41" t="e">
        <f>VLOOKUP($C41,subset1!$D:$BX,AO$2,FALSE)</f>
        <v>#N/A</v>
      </c>
      <c r="AP41" t="e">
        <f>VLOOKUP($C41,subset1!$D:$BX,AP$2,FALSE)</f>
        <v>#N/A</v>
      </c>
      <c r="AQ41" t="e">
        <f>VLOOKUP($C41,subset1!$D:$BX,AQ$2,FALSE)</f>
        <v>#N/A</v>
      </c>
      <c r="AR41" t="e">
        <f>VLOOKUP($C41,subset1!$D:$BX,AR$2,FALSE)</f>
        <v>#N/A</v>
      </c>
      <c r="AS41" t="e">
        <f>VLOOKUP($C41,subset1!$D:$BX,AS$2,FALSE)</f>
        <v>#N/A</v>
      </c>
      <c r="AT41" s="1" t="e">
        <f>VLOOKUP($C41,subset1!$D:$BX,AT$2,FALSE)</f>
        <v>#N/A</v>
      </c>
      <c r="AU41" t="e">
        <f>VLOOKUP($C41,subset1!$D:$BX,AU$2,FALSE)</f>
        <v>#N/A</v>
      </c>
      <c r="AV41" t="e">
        <f>VLOOKUP($C41,subset1!$D:$BX,AV$2,FALSE)</f>
        <v>#N/A</v>
      </c>
      <c r="AW41" t="e">
        <f>VLOOKUP($C41,subset1!$D:$BX,AW$2,FALSE)</f>
        <v>#N/A</v>
      </c>
      <c r="AX41" t="e">
        <f>VLOOKUP($C41,subset1!$D:$BX,AX$2,FALSE)</f>
        <v>#N/A</v>
      </c>
      <c r="AY41" t="e">
        <f>VLOOKUP($C41,subset1!$D:$BX,AY$2,FALSE)</f>
        <v>#N/A</v>
      </c>
      <c r="AZ41" t="e">
        <f>VLOOKUP($C41,subset1!$D:$BX,AZ$2,FALSE)</f>
        <v>#N/A</v>
      </c>
      <c r="BA41" t="e">
        <f>VLOOKUP($C41,subset1!$D:$BX,BA$2,FALSE)</f>
        <v>#N/A</v>
      </c>
      <c r="BB41" t="e">
        <f>VLOOKUP($C41,subset1!$D:$BX,BB$2,FALSE)</f>
        <v>#N/A</v>
      </c>
      <c r="BC41" t="e">
        <f>VLOOKUP($C41,subset1!$D:$BX,BC$2,FALSE)</f>
        <v>#N/A</v>
      </c>
      <c r="BD41" t="e">
        <f>VLOOKUP($C41,subset1!$D:$BX,BD$2,FALSE)</f>
        <v>#N/A</v>
      </c>
      <c r="BE41" t="e">
        <f>VLOOKUP($C41,subset1!$D:$BX,BE$2,FALSE)</f>
        <v>#N/A</v>
      </c>
      <c r="BF41" t="e">
        <f>VLOOKUP($C41,subset1!$D:$BX,BF$2,FALSE)</f>
        <v>#N/A</v>
      </c>
      <c r="BG41" t="e">
        <f>VLOOKUP($C41,subset1!$D:$BX,BG$2,FALSE)</f>
        <v>#N/A</v>
      </c>
      <c r="BH41" t="e">
        <f>VLOOKUP($C41,subset1!$D:$BX,BH$2,FALSE)</f>
        <v>#N/A</v>
      </c>
      <c r="BI41" t="e">
        <f>VLOOKUP($C41,subset1!$D:$BX,BI$2,FALSE)</f>
        <v>#N/A</v>
      </c>
      <c r="BJ41" t="e">
        <f>VLOOKUP($C41,subset1!$D:$BX,BJ$2,FALSE)</f>
        <v>#N/A</v>
      </c>
      <c r="BK41" t="e">
        <f>VLOOKUP($C41,subset1!$D:$BX,BK$2,FALSE)</f>
        <v>#N/A</v>
      </c>
      <c r="BL41" t="e">
        <f>VLOOKUP($C41,subset1!$D:$BX,BL$2,FALSE)</f>
        <v>#N/A</v>
      </c>
      <c r="BM41" t="e">
        <f>VLOOKUP($C41,subset1!$D:$BX,BM$2,FALSE)</f>
        <v>#N/A</v>
      </c>
      <c r="BN41" t="e">
        <f>VLOOKUP($C41,subset1!$D:$BX,BN$2,FALSE)</f>
        <v>#N/A</v>
      </c>
      <c r="BO41" t="e">
        <f>VLOOKUP($C41,subset1!$D:$BX,BO$2,FALSE)</f>
        <v>#N/A</v>
      </c>
      <c r="BP41" t="e">
        <f>VLOOKUP($C41,subset1!$D:$BX,BP$2,FALSE)</f>
        <v>#N/A</v>
      </c>
      <c r="BQ41" t="e">
        <f>VLOOKUP($C41,subset1!$D:$BX,BQ$2,FALSE)</f>
        <v>#N/A</v>
      </c>
      <c r="BR41" t="e">
        <f>VLOOKUP($C41,subset1!$D:$BX,BR$2,FALSE)</f>
        <v>#N/A</v>
      </c>
      <c r="BS41" t="e">
        <f>VLOOKUP($C41,subset1!$D:$BX,BS$2,FALSE)</f>
        <v>#N/A</v>
      </c>
      <c r="BT41" t="e">
        <f>VLOOKUP($C41,subset1!$D:$BX,BT$2,FALSE)</f>
        <v>#N/A</v>
      </c>
      <c r="BU41" t="e">
        <f>VLOOKUP($C41,subset1!$D:$BX,BU$2,FALSE)</f>
        <v>#N/A</v>
      </c>
    </row>
    <row r="42" spans="1:73" x14ac:dyDescent="0.2">
      <c r="A42">
        <v>819</v>
      </c>
      <c r="B42" t="s">
        <v>2</v>
      </c>
      <c r="C42" t="str">
        <f t="shared" si="3"/>
        <v>819A</v>
      </c>
      <c r="D42" t="str">
        <f t="shared" si="4"/>
        <v>A</v>
      </c>
      <c r="E42">
        <v>8</v>
      </c>
      <c r="F42" s="1">
        <v>42886</v>
      </c>
      <c r="I42">
        <v>1365.8806200367201</v>
      </c>
      <c r="J42" t="s">
        <v>23</v>
      </c>
      <c r="K42">
        <v>48</v>
      </c>
      <c r="L42">
        <f>VLOOKUP($C42,samples!$D$2:$I$1000,4, FALSE)</f>
        <v>1</v>
      </c>
      <c r="M42" t="str">
        <f>VLOOKUP($C42,samples!$D$2:$I$1000,5, FALSE)</f>
        <v>G</v>
      </c>
      <c r="N42" t="str">
        <f>VLOOKUP($C42,samples!$D$2:$I$1000,6, FALSE)</f>
        <v>4,5,6</v>
      </c>
      <c r="O42" s="1">
        <f>VLOOKUP($C42,samples!$D$2:$I$689,3, FALSE)</f>
        <v>42886</v>
      </c>
      <c r="P42" s="2">
        <f t="shared" si="5"/>
        <v>0</v>
      </c>
      <c r="Q42" s="1" t="str">
        <f>VLOOKUP($C42,samples!$D$2:$R$1000,8, FALSE)</f>
        <v>CGPLPA805P</v>
      </c>
      <c r="S42" t="e">
        <f>VLOOKUP($C42,subset1!$D:$BX,S$2,FALSE)</f>
        <v>#N/A</v>
      </c>
      <c r="T42" s="1" t="e">
        <f>VLOOKUP($C42,subset1!$D:$BX,T$2,FALSE)</f>
        <v>#N/A</v>
      </c>
      <c r="U42" t="e">
        <f>VLOOKUP($C42,subset1!$D:$BX,U$2,FALSE)</f>
        <v>#N/A</v>
      </c>
      <c r="V42" t="e">
        <f>VLOOKUP($C42,subset1!$D:$BX,V$2,FALSE)</f>
        <v>#N/A</v>
      </c>
      <c r="W42" t="e">
        <f>VLOOKUP($C42,subset1!$D:$BX,W$2,FALSE)</f>
        <v>#N/A</v>
      </c>
      <c r="X42" t="e">
        <f>VLOOKUP($C42,subset1!$D:$BX,X$2,FALSE)</f>
        <v>#N/A</v>
      </c>
      <c r="Y42" t="e">
        <f>VLOOKUP($C42,subset1!$D:$BX,Y$2,FALSE)</f>
        <v>#N/A</v>
      </c>
      <c r="Z42" t="e">
        <f>VLOOKUP($C42,subset1!$D:$BX,Z$2,FALSE)</f>
        <v>#N/A</v>
      </c>
      <c r="AA42" t="e">
        <f>VLOOKUP($C42,subset1!$D:$BX,AA$2,FALSE)</f>
        <v>#N/A</v>
      </c>
      <c r="AB42" t="e">
        <f>VLOOKUP($C42,subset1!$D:$BX,AB$2,FALSE)</f>
        <v>#N/A</v>
      </c>
      <c r="AC42" t="e">
        <f>VLOOKUP($C42,subset1!$D:$BX,AC$2,FALSE)</f>
        <v>#N/A</v>
      </c>
      <c r="AD42" t="e">
        <f>VLOOKUP($C42,subset1!$D:$BX,AD$2,FALSE)</f>
        <v>#N/A</v>
      </c>
      <c r="AE42" t="e">
        <f>VLOOKUP($C42,subset1!$D:$BX,AE$2,FALSE)</f>
        <v>#N/A</v>
      </c>
      <c r="AF42" t="e">
        <f>VLOOKUP($C42,subset1!$D:$BX,AF$2,FALSE)</f>
        <v>#N/A</v>
      </c>
      <c r="AG42" t="e">
        <f>VLOOKUP($C42,subset1!$D:$BX,AG$2,FALSE)</f>
        <v>#N/A</v>
      </c>
      <c r="AH42" t="e">
        <f>VLOOKUP($C42,subset1!$D:$BX,AH$2,FALSE)</f>
        <v>#N/A</v>
      </c>
      <c r="AI42" t="e">
        <f>VLOOKUP($C42,subset1!$D:$BX,AI$2,FALSE)</f>
        <v>#N/A</v>
      </c>
      <c r="AJ42" t="e">
        <f>VLOOKUP($C42,subset1!$D:$BX,AJ$2,FALSE)</f>
        <v>#N/A</v>
      </c>
      <c r="AK42" t="e">
        <f>VLOOKUP($C42,subset1!$D:$BX,AK$2,FALSE)</f>
        <v>#N/A</v>
      </c>
      <c r="AL42" t="e">
        <f>VLOOKUP($C42,subset1!$D:$BX,AL$2,FALSE)</f>
        <v>#N/A</v>
      </c>
      <c r="AM42" t="e">
        <f>VLOOKUP($C42,subset1!$D:$BX,AM$2,FALSE)</f>
        <v>#N/A</v>
      </c>
      <c r="AN42" t="e">
        <f>VLOOKUP($C42,subset1!$D:$BX,AN$2,FALSE)</f>
        <v>#N/A</v>
      </c>
      <c r="AO42" t="e">
        <f>VLOOKUP($C42,subset1!$D:$BX,AO$2,FALSE)</f>
        <v>#N/A</v>
      </c>
      <c r="AP42" t="e">
        <f>VLOOKUP($C42,subset1!$D:$BX,AP$2,FALSE)</f>
        <v>#N/A</v>
      </c>
      <c r="AQ42" t="e">
        <f>VLOOKUP($C42,subset1!$D:$BX,AQ$2,FALSE)</f>
        <v>#N/A</v>
      </c>
      <c r="AR42" t="e">
        <f>VLOOKUP($C42,subset1!$D:$BX,AR$2,FALSE)</f>
        <v>#N/A</v>
      </c>
      <c r="AS42" t="e">
        <f>VLOOKUP($C42,subset1!$D:$BX,AS$2,FALSE)</f>
        <v>#N/A</v>
      </c>
      <c r="AT42" s="1" t="e">
        <f>VLOOKUP($C42,subset1!$D:$BX,AT$2,FALSE)</f>
        <v>#N/A</v>
      </c>
      <c r="AU42" t="e">
        <f>VLOOKUP($C42,subset1!$D:$BX,AU$2,FALSE)</f>
        <v>#N/A</v>
      </c>
      <c r="AV42" t="e">
        <f>VLOOKUP($C42,subset1!$D:$BX,AV$2,FALSE)</f>
        <v>#N/A</v>
      </c>
      <c r="AW42" t="e">
        <f>VLOOKUP($C42,subset1!$D:$BX,AW$2,FALSE)</f>
        <v>#N/A</v>
      </c>
      <c r="AX42" t="e">
        <f>VLOOKUP($C42,subset1!$D:$BX,AX$2,FALSE)</f>
        <v>#N/A</v>
      </c>
      <c r="AY42" t="e">
        <f>VLOOKUP($C42,subset1!$D:$BX,AY$2,FALSE)</f>
        <v>#N/A</v>
      </c>
      <c r="AZ42" t="e">
        <f>VLOOKUP($C42,subset1!$D:$BX,AZ$2,FALSE)</f>
        <v>#N/A</v>
      </c>
      <c r="BA42" t="e">
        <f>VLOOKUP($C42,subset1!$D:$BX,BA$2,FALSE)</f>
        <v>#N/A</v>
      </c>
      <c r="BB42" t="e">
        <f>VLOOKUP($C42,subset1!$D:$BX,BB$2,FALSE)</f>
        <v>#N/A</v>
      </c>
      <c r="BC42" t="e">
        <f>VLOOKUP($C42,subset1!$D:$BX,BC$2,FALSE)</f>
        <v>#N/A</v>
      </c>
      <c r="BD42" t="e">
        <f>VLOOKUP($C42,subset1!$D:$BX,BD$2,FALSE)</f>
        <v>#N/A</v>
      </c>
      <c r="BE42" t="e">
        <f>VLOOKUP($C42,subset1!$D:$BX,BE$2,FALSE)</f>
        <v>#N/A</v>
      </c>
      <c r="BF42" t="e">
        <f>VLOOKUP($C42,subset1!$D:$BX,BF$2,FALSE)</f>
        <v>#N/A</v>
      </c>
      <c r="BG42" t="e">
        <f>VLOOKUP($C42,subset1!$D:$BX,BG$2,FALSE)</f>
        <v>#N/A</v>
      </c>
      <c r="BH42" t="e">
        <f>VLOOKUP($C42,subset1!$D:$BX,BH$2,FALSE)</f>
        <v>#N/A</v>
      </c>
      <c r="BI42" t="e">
        <f>VLOOKUP($C42,subset1!$D:$BX,BI$2,FALSE)</f>
        <v>#N/A</v>
      </c>
      <c r="BJ42" t="e">
        <f>VLOOKUP($C42,subset1!$D:$BX,BJ$2,FALSE)</f>
        <v>#N/A</v>
      </c>
      <c r="BK42" t="e">
        <f>VLOOKUP($C42,subset1!$D:$BX,BK$2,FALSE)</f>
        <v>#N/A</v>
      </c>
      <c r="BL42" t="e">
        <f>VLOOKUP($C42,subset1!$D:$BX,BL$2,FALSE)</f>
        <v>#N/A</v>
      </c>
      <c r="BM42" t="e">
        <f>VLOOKUP($C42,subset1!$D:$BX,BM$2,FALSE)</f>
        <v>#N/A</v>
      </c>
      <c r="BN42" t="e">
        <f>VLOOKUP($C42,subset1!$D:$BX,BN$2,FALSE)</f>
        <v>#N/A</v>
      </c>
      <c r="BO42" t="e">
        <f>VLOOKUP($C42,subset1!$D:$BX,BO$2,FALSE)</f>
        <v>#N/A</v>
      </c>
      <c r="BP42" t="e">
        <f>VLOOKUP($C42,subset1!$D:$BX,BP$2,FALSE)</f>
        <v>#N/A</v>
      </c>
      <c r="BQ42" t="e">
        <f>VLOOKUP($C42,subset1!$D:$BX,BQ$2,FALSE)</f>
        <v>#N/A</v>
      </c>
      <c r="BR42" t="e">
        <f>VLOOKUP($C42,subset1!$D:$BX,BR$2,FALSE)</f>
        <v>#N/A</v>
      </c>
      <c r="BS42" t="e">
        <f>VLOOKUP($C42,subset1!$D:$BX,BS$2,FALSE)</f>
        <v>#N/A</v>
      </c>
      <c r="BT42" t="e">
        <f>VLOOKUP($C42,subset1!$D:$BX,BT$2,FALSE)</f>
        <v>#N/A</v>
      </c>
      <c r="BU42" t="e">
        <f>VLOOKUP($C42,subset1!$D:$BX,BU$2,FALSE)</f>
        <v>#N/A</v>
      </c>
    </row>
    <row r="43" spans="1:73" x14ac:dyDescent="0.2">
      <c r="A43">
        <v>819</v>
      </c>
      <c r="B43" t="s">
        <v>8</v>
      </c>
      <c r="C43" t="str">
        <f t="shared" si="3"/>
        <v>819B1</v>
      </c>
      <c r="D43" t="str">
        <f t="shared" si="4"/>
        <v>B1</v>
      </c>
      <c r="E43">
        <v>8</v>
      </c>
      <c r="F43" s="1">
        <v>42886</v>
      </c>
      <c r="I43">
        <v>1365.8806200367201</v>
      </c>
      <c r="J43" t="s">
        <v>23</v>
      </c>
      <c r="K43">
        <v>49</v>
      </c>
      <c r="L43">
        <f>VLOOKUP($C43,samples!$D$2:$I$1000,4, FALSE)</f>
        <v>6</v>
      </c>
      <c r="M43" t="str">
        <f>VLOOKUP($C43,samples!$D$2:$I$1000,5, FALSE)</f>
        <v>G</v>
      </c>
      <c r="N43" t="str">
        <f>VLOOKUP($C43,samples!$D$2:$I$1000,6, FALSE)</f>
        <v>1,2,3</v>
      </c>
      <c r="O43" s="1">
        <f>VLOOKUP($C43,samples!$D$2:$I$689,3, FALSE)</f>
        <v>42926</v>
      </c>
      <c r="P43" s="2">
        <f t="shared" si="5"/>
        <v>40</v>
      </c>
      <c r="Q43" s="1" t="str">
        <f>VLOOKUP($C43,samples!$D$2:$R$1000,8, FALSE)</f>
        <v>CGPLPA805P1</v>
      </c>
      <c r="S43" t="e">
        <f>VLOOKUP($C43,subset1!$D:$BX,S$2,FALSE)</f>
        <v>#N/A</v>
      </c>
      <c r="T43" s="1" t="e">
        <f>VLOOKUP($C43,subset1!$D:$BX,T$2,FALSE)</f>
        <v>#N/A</v>
      </c>
      <c r="U43" t="e">
        <f>VLOOKUP($C43,subset1!$D:$BX,U$2,FALSE)</f>
        <v>#N/A</v>
      </c>
      <c r="V43" t="e">
        <f>VLOOKUP($C43,subset1!$D:$BX,V$2,FALSE)</f>
        <v>#N/A</v>
      </c>
      <c r="W43" t="e">
        <f>VLOOKUP($C43,subset1!$D:$BX,W$2,FALSE)</f>
        <v>#N/A</v>
      </c>
      <c r="X43" t="e">
        <f>VLOOKUP($C43,subset1!$D:$BX,X$2,FALSE)</f>
        <v>#N/A</v>
      </c>
      <c r="Y43" t="e">
        <f>VLOOKUP($C43,subset1!$D:$BX,Y$2,FALSE)</f>
        <v>#N/A</v>
      </c>
      <c r="Z43" t="e">
        <f>VLOOKUP($C43,subset1!$D:$BX,Z$2,FALSE)</f>
        <v>#N/A</v>
      </c>
      <c r="AA43" t="e">
        <f>VLOOKUP($C43,subset1!$D:$BX,AA$2,FALSE)</f>
        <v>#N/A</v>
      </c>
      <c r="AB43" t="e">
        <f>VLOOKUP($C43,subset1!$D:$BX,AB$2,FALSE)</f>
        <v>#N/A</v>
      </c>
      <c r="AC43" t="e">
        <f>VLOOKUP($C43,subset1!$D:$BX,AC$2,FALSE)</f>
        <v>#N/A</v>
      </c>
      <c r="AD43" t="e">
        <f>VLOOKUP($C43,subset1!$D:$BX,AD$2,FALSE)</f>
        <v>#N/A</v>
      </c>
      <c r="AE43" t="e">
        <f>VLOOKUP($C43,subset1!$D:$BX,AE$2,FALSE)</f>
        <v>#N/A</v>
      </c>
      <c r="AF43" t="e">
        <f>VLOOKUP($C43,subset1!$D:$BX,AF$2,FALSE)</f>
        <v>#N/A</v>
      </c>
      <c r="AG43" t="e">
        <f>VLOOKUP($C43,subset1!$D:$BX,AG$2,FALSE)</f>
        <v>#N/A</v>
      </c>
      <c r="AH43" t="e">
        <f>VLOOKUP($C43,subset1!$D:$BX,AH$2,FALSE)</f>
        <v>#N/A</v>
      </c>
      <c r="AI43" t="e">
        <f>VLOOKUP($C43,subset1!$D:$BX,AI$2,FALSE)</f>
        <v>#N/A</v>
      </c>
      <c r="AJ43" t="e">
        <f>VLOOKUP($C43,subset1!$D:$BX,AJ$2,FALSE)</f>
        <v>#N/A</v>
      </c>
      <c r="AK43" t="e">
        <f>VLOOKUP($C43,subset1!$D:$BX,AK$2,FALSE)</f>
        <v>#N/A</v>
      </c>
      <c r="AL43" t="e">
        <f>VLOOKUP($C43,subset1!$D:$BX,AL$2,FALSE)</f>
        <v>#N/A</v>
      </c>
      <c r="AM43" t="e">
        <f>VLOOKUP($C43,subset1!$D:$BX,AM$2,FALSE)</f>
        <v>#N/A</v>
      </c>
      <c r="AN43" t="e">
        <f>VLOOKUP($C43,subset1!$D:$BX,AN$2,FALSE)</f>
        <v>#N/A</v>
      </c>
      <c r="AO43" t="e">
        <f>VLOOKUP($C43,subset1!$D:$BX,AO$2,FALSE)</f>
        <v>#N/A</v>
      </c>
      <c r="AP43" t="e">
        <f>VLOOKUP($C43,subset1!$D:$BX,AP$2,FALSE)</f>
        <v>#N/A</v>
      </c>
      <c r="AQ43" t="e">
        <f>VLOOKUP($C43,subset1!$D:$BX,AQ$2,FALSE)</f>
        <v>#N/A</v>
      </c>
      <c r="AR43" t="e">
        <f>VLOOKUP($C43,subset1!$D:$BX,AR$2,FALSE)</f>
        <v>#N/A</v>
      </c>
      <c r="AS43" t="e">
        <f>VLOOKUP($C43,subset1!$D:$BX,AS$2,FALSE)</f>
        <v>#N/A</v>
      </c>
      <c r="AT43" s="1" t="e">
        <f>VLOOKUP($C43,subset1!$D:$BX,AT$2,FALSE)</f>
        <v>#N/A</v>
      </c>
      <c r="AU43" t="e">
        <f>VLOOKUP($C43,subset1!$D:$BX,AU$2,FALSE)</f>
        <v>#N/A</v>
      </c>
      <c r="AV43" t="e">
        <f>VLOOKUP($C43,subset1!$D:$BX,AV$2,FALSE)</f>
        <v>#N/A</v>
      </c>
      <c r="AW43" t="e">
        <f>VLOOKUP($C43,subset1!$D:$BX,AW$2,FALSE)</f>
        <v>#N/A</v>
      </c>
      <c r="AX43" t="e">
        <f>VLOOKUP($C43,subset1!$D:$BX,AX$2,FALSE)</f>
        <v>#N/A</v>
      </c>
      <c r="AY43" t="e">
        <f>VLOOKUP($C43,subset1!$D:$BX,AY$2,FALSE)</f>
        <v>#N/A</v>
      </c>
      <c r="AZ43" t="e">
        <f>VLOOKUP($C43,subset1!$D:$BX,AZ$2,FALSE)</f>
        <v>#N/A</v>
      </c>
      <c r="BA43" t="e">
        <f>VLOOKUP($C43,subset1!$D:$BX,BA$2,FALSE)</f>
        <v>#N/A</v>
      </c>
      <c r="BB43" t="e">
        <f>VLOOKUP($C43,subset1!$D:$BX,BB$2,FALSE)</f>
        <v>#N/A</v>
      </c>
      <c r="BC43" t="e">
        <f>VLOOKUP($C43,subset1!$D:$BX,BC$2,FALSE)</f>
        <v>#N/A</v>
      </c>
      <c r="BD43" t="e">
        <f>VLOOKUP($C43,subset1!$D:$BX,BD$2,FALSE)</f>
        <v>#N/A</v>
      </c>
      <c r="BE43" t="e">
        <f>VLOOKUP($C43,subset1!$D:$BX,BE$2,FALSE)</f>
        <v>#N/A</v>
      </c>
      <c r="BF43" t="e">
        <f>VLOOKUP($C43,subset1!$D:$BX,BF$2,FALSE)</f>
        <v>#N/A</v>
      </c>
      <c r="BG43" t="e">
        <f>VLOOKUP($C43,subset1!$D:$BX,BG$2,FALSE)</f>
        <v>#N/A</v>
      </c>
      <c r="BH43" t="e">
        <f>VLOOKUP($C43,subset1!$D:$BX,BH$2,FALSE)</f>
        <v>#N/A</v>
      </c>
      <c r="BI43" t="e">
        <f>VLOOKUP($C43,subset1!$D:$BX,BI$2,FALSE)</f>
        <v>#N/A</v>
      </c>
      <c r="BJ43" t="e">
        <f>VLOOKUP($C43,subset1!$D:$BX,BJ$2,FALSE)</f>
        <v>#N/A</v>
      </c>
      <c r="BK43" t="e">
        <f>VLOOKUP($C43,subset1!$D:$BX,BK$2,FALSE)</f>
        <v>#N/A</v>
      </c>
      <c r="BL43" t="e">
        <f>VLOOKUP($C43,subset1!$D:$BX,BL$2,FALSE)</f>
        <v>#N/A</v>
      </c>
      <c r="BM43" t="e">
        <f>VLOOKUP($C43,subset1!$D:$BX,BM$2,FALSE)</f>
        <v>#N/A</v>
      </c>
      <c r="BN43" t="e">
        <f>VLOOKUP($C43,subset1!$D:$BX,BN$2,FALSE)</f>
        <v>#N/A</v>
      </c>
      <c r="BO43" t="e">
        <f>VLOOKUP($C43,subset1!$D:$BX,BO$2,FALSE)</f>
        <v>#N/A</v>
      </c>
      <c r="BP43" t="e">
        <f>VLOOKUP($C43,subset1!$D:$BX,BP$2,FALSE)</f>
        <v>#N/A</v>
      </c>
      <c r="BQ43" t="e">
        <f>VLOOKUP($C43,subset1!$D:$BX,BQ$2,FALSE)</f>
        <v>#N/A</v>
      </c>
      <c r="BR43" t="e">
        <f>VLOOKUP($C43,subset1!$D:$BX,BR$2,FALSE)</f>
        <v>#N/A</v>
      </c>
      <c r="BS43" t="e">
        <f>VLOOKUP($C43,subset1!$D:$BX,BS$2,FALSE)</f>
        <v>#N/A</v>
      </c>
      <c r="BT43" t="e">
        <f>VLOOKUP($C43,subset1!$D:$BX,BT$2,FALSE)</f>
        <v>#N/A</v>
      </c>
      <c r="BU43" t="e">
        <f>VLOOKUP($C43,subset1!$D:$BX,BU$2,FALSE)</f>
        <v>#N/A</v>
      </c>
    </row>
    <row r="44" spans="1:73" x14ac:dyDescent="0.2">
      <c r="A44">
        <v>819</v>
      </c>
      <c r="B44" t="s">
        <v>9</v>
      </c>
      <c r="C44" t="str">
        <f t="shared" si="3"/>
        <v>819E1</v>
      </c>
      <c r="D44" t="str">
        <f t="shared" si="4"/>
        <v>E1</v>
      </c>
      <c r="E44">
        <v>8</v>
      </c>
      <c r="F44" s="1">
        <v>42886</v>
      </c>
      <c r="I44">
        <v>1365.8806200367201</v>
      </c>
      <c r="J44" t="s">
        <v>23</v>
      </c>
      <c r="K44">
        <v>50</v>
      </c>
      <c r="L44">
        <f>VLOOKUP($C44,samples!$D$2:$I$1000,4, FALSE)</f>
        <v>10</v>
      </c>
      <c r="M44" t="str">
        <f>VLOOKUP($C44,samples!$D$2:$I$1000,5, FALSE)</f>
        <v>D</v>
      </c>
      <c r="N44" t="str">
        <f>VLOOKUP($C44,samples!$D$2:$I$1000,6, FALSE)</f>
        <v>1,2,3</v>
      </c>
      <c r="O44" s="1">
        <f>VLOOKUP($C44,samples!$D$2:$I$689,3, FALSE)</f>
        <v>42954</v>
      </c>
      <c r="P44" s="2">
        <f t="shared" si="5"/>
        <v>68</v>
      </c>
      <c r="Q44" s="1" t="str">
        <f>VLOOKUP($C44,samples!$D$2:$R$1000,8, FALSE)</f>
        <v>CGPLPA805P2</v>
      </c>
      <c r="S44" t="e">
        <f>VLOOKUP($C44,subset1!$D:$BX,S$2,FALSE)</f>
        <v>#N/A</v>
      </c>
      <c r="T44" s="1" t="e">
        <f>VLOOKUP($C44,subset1!$D:$BX,T$2,FALSE)</f>
        <v>#N/A</v>
      </c>
      <c r="U44" t="e">
        <f>VLOOKUP($C44,subset1!$D:$BX,U$2,FALSE)</f>
        <v>#N/A</v>
      </c>
      <c r="V44" t="e">
        <f>VLOOKUP($C44,subset1!$D:$BX,V$2,FALSE)</f>
        <v>#N/A</v>
      </c>
      <c r="W44" t="e">
        <f>VLOOKUP($C44,subset1!$D:$BX,W$2,FALSE)</f>
        <v>#N/A</v>
      </c>
      <c r="X44" t="e">
        <f>VLOOKUP($C44,subset1!$D:$BX,X$2,FALSE)</f>
        <v>#N/A</v>
      </c>
      <c r="Y44" t="e">
        <f>VLOOKUP($C44,subset1!$D:$BX,Y$2,FALSE)</f>
        <v>#N/A</v>
      </c>
      <c r="Z44" t="e">
        <f>VLOOKUP($C44,subset1!$D:$BX,Z$2,FALSE)</f>
        <v>#N/A</v>
      </c>
      <c r="AA44" t="e">
        <f>VLOOKUP($C44,subset1!$D:$BX,AA$2,FALSE)</f>
        <v>#N/A</v>
      </c>
      <c r="AB44" t="e">
        <f>VLOOKUP($C44,subset1!$D:$BX,AB$2,FALSE)</f>
        <v>#N/A</v>
      </c>
      <c r="AC44" t="e">
        <f>VLOOKUP($C44,subset1!$D:$BX,AC$2,FALSE)</f>
        <v>#N/A</v>
      </c>
      <c r="AD44" t="e">
        <f>VLOOKUP($C44,subset1!$D:$BX,AD$2,FALSE)</f>
        <v>#N/A</v>
      </c>
      <c r="AE44" t="e">
        <f>VLOOKUP($C44,subset1!$D:$BX,AE$2,FALSE)</f>
        <v>#N/A</v>
      </c>
      <c r="AF44" t="e">
        <f>VLOOKUP($C44,subset1!$D:$BX,AF$2,FALSE)</f>
        <v>#N/A</v>
      </c>
      <c r="AG44" t="e">
        <f>VLOOKUP($C44,subset1!$D:$BX,AG$2,FALSE)</f>
        <v>#N/A</v>
      </c>
      <c r="AH44" t="e">
        <f>VLOOKUP($C44,subset1!$D:$BX,AH$2,FALSE)</f>
        <v>#N/A</v>
      </c>
      <c r="AI44" t="e">
        <f>VLOOKUP($C44,subset1!$D:$BX,AI$2,FALSE)</f>
        <v>#N/A</v>
      </c>
      <c r="AJ44" t="e">
        <f>VLOOKUP($C44,subset1!$D:$BX,AJ$2,FALSE)</f>
        <v>#N/A</v>
      </c>
      <c r="AK44" t="e">
        <f>VLOOKUP($C44,subset1!$D:$BX,AK$2,FALSE)</f>
        <v>#N/A</v>
      </c>
      <c r="AL44" t="e">
        <f>VLOOKUP($C44,subset1!$D:$BX,AL$2,FALSE)</f>
        <v>#N/A</v>
      </c>
      <c r="AM44" t="e">
        <f>VLOOKUP($C44,subset1!$D:$BX,AM$2,FALSE)</f>
        <v>#N/A</v>
      </c>
      <c r="AN44" t="e">
        <f>VLOOKUP($C44,subset1!$D:$BX,AN$2,FALSE)</f>
        <v>#N/A</v>
      </c>
      <c r="AO44" t="e">
        <f>VLOOKUP($C44,subset1!$D:$BX,AO$2,FALSE)</f>
        <v>#N/A</v>
      </c>
      <c r="AP44" t="e">
        <f>VLOOKUP($C44,subset1!$D:$BX,AP$2,FALSE)</f>
        <v>#N/A</v>
      </c>
      <c r="AQ44" t="e">
        <f>VLOOKUP($C44,subset1!$D:$BX,AQ$2,FALSE)</f>
        <v>#N/A</v>
      </c>
      <c r="AR44" t="e">
        <f>VLOOKUP($C44,subset1!$D:$BX,AR$2,FALSE)</f>
        <v>#N/A</v>
      </c>
      <c r="AS44" t="e">
        <f>VLOOKUP($C44,subset1!$D:$BX,AS$2,FALSE)</f>
        <v>#N/A</v>
      </c>
      <c r="AT44" s="1" t="e">
        <f>VLOOKUP($C44,subset1!$D:$BX,AT$2,FALSE)</f>
        <v>#N/A</v>
      </c>
      <c r="AU44" t="e">
        <f>VLOOKUP($C44,subset1!$D:$BX,AU$2,FALSE)</f>
        <v>#N/A</v>
      </c>
      <c r="AV44" t="e">
        <f>VLOOKUP($C44,subset1!$D:$BX,AV$2,FALSE)</f>
        <v>#N/A</v>
      </c>
      <c r="AW44" t="e">
        <f>VLOOKUP($C44,subset1!$D:$BX,AW$2,FALSE)</f>
        <v>#N/A</v>
      </c>
      <c r="AX44" t="e">
        <f>VLOOKUP($C44,subset1!$D:$BX,AX$2,FALSE)</f>
        <v>#N/A</v>
      </c>
      <c r="AY44" t="e">
        <f>VLOOKUP($C44,subset1!$D:$BX,AY$2,FALSE)</f>
        <v>#N/A</v>
      </c>
      <c r="AZ44" t="e">
        <f>VLOOKUP($C44,subset1!$D:$BX,AZ$2,FALSE)</f>
        <v>#N/A</v>
      </c>
      <c r="BA44" t="e">
        <f>VLOOKUP($C44,subset1!$D:$BX,BA$2,FALSE)</f>
        <v>#N/A</v>
      </c>
      <c r="BB44" t="e">
        <f>VLOOKUP($C44,subset1!$D:$BX,BB$2,FALSE)</f>
        <v>#N/A</v>
      </c>
      <c r="BC44" t="e">
        <f>VLOOKUP($C44,subset1!$D:$BX,BC$2,FALSE)</f>
        <v>#N/A</v>
      </c>
      <c r="BD44" t="e">
        <f>VLOOKUP($C44,subset1!$D:$BX,BD$2,FALSE)</f>
        <v>#N/A</v>
      </c>
      <c r="BE44" t="e">
        <f>VLOOKUP($C44,subset1!$D:$BX,BE$2,FALSE)</f>
        <v>#N/A</v>
      </c>
      <c r="BF44" t="e">
        <f>VLOOKUP($C44,subset1!$D:$BX,BF$2,FALSE)</f>
        <v>#N/A</v>
      </c>
      <c r="BG44" t="e">
        <f>VLOOKUP($C44,subset1!$D:$BX,BG$2,FALSE)</f>
        <v>#N/A</v>
      </c>
      <c r="BH44" t="e">
        <f>VLOOKUP($C44,subset1!$D:$BX,BH$2,FALSE)</f>
        <v>#N/A</v>
      </c>
      <c r="BI44" t="e">
        <f>VLOOKUP($C44,subset1!$D:$BX,BI$2,FALSE)</f>
        <v>#N/A</v>
      </c>
      <c r="BJ44" t="e">
        <f>VLOOKUP($C44,subset1!$D:$BX,BJ$2,FALSE)</f>
        <v>#N/A</v>
      </c>
      <c r="BK44" t="e">
        <f>VLOOKUP($C44,subset1!$D:$BX,BK$2,FALSE)</f>
        <v>#N/A</v>
      </c>
      <c r="BL44" t="e">
        <f>VLOOKUP($C44,subset1!$D:$BX,BL$2,FALSE)</f>
        <v>#N/A</v>
      </c>
      <c r="BM44" t="e">
        <f>VLOOKUP($C44,subset1!$D:$BX,BM$2,FALSE)</f>
        <v>#N/A</v>
      </c>
      <c r="BN44" t="e">
        <f>VLOOKUP($C44,subset1!$D:$BX,BN$2,FALSE)</f>
        <v>#N/A</v>
      </c>
      <c r="BO44" t="e">
        <f>VLOOKUP($C44,subset1!$D:$BX,BO$2,FALSE)</f>
        <v>#N/A</v>
      </c>
      <c r="BP44" t="e">
        <f>VLOOKUP($C44,subset1!$D:$BX,BP$2,FALSE)</f>
        <v>#N/A</v>
      </c>
      <c r="BQ44" t="e">
        <f>VLOOKUP($C44,subset1!$D:$BX,BQ$2,FALSE)</f>
        <v>#N/A</v>
      </c>
      <c r="BR44" t="e">
        <f>VLOOKUP($C44,subset1!$D:$BX,BR$2,FALSE)</f>
        <v>#N/A</v>
      </c>
      <c r="BS44" t="e">
        <f>VLOOKUP($C44,subset1!$D:$BX,BS$2,FALSE)</f>
        <v>#N/A</v>
      </c>
      <c r="BT44" t="e">
        <f>VLOOKUP($C44,subset1!$D:$BX,BT$2,FALSE)</f>
        <v>#N/A</v>
      </c>
      <c r="BU44" t="e">
        <f>VLOOKUP($C44,subset1!$D:$BX,BU$2,FALSE)</f>
        <v>#N/A</v>
      </c>
    </row>
    <row r="45" spans="1:73" x14ac:dyDescent="0.2">
      <c r="A45">
        <v>819</v>
      </c>
      <c r="B45" t="s">
        <v>10</v>
      </c>
      <c r="C45" t="str">
        <f t="shared" si="3"/>
        <v>819E2</v>
      </c>
      <c r="D45" t="str">
        <f t="shared" si="4"/>
        <v>E2</v>
      </c>
      <c r="E45">
        <v>8</v>
      </c>
      <c r="F45" s="1">
        <v>42886</v>
      </c>
      <c r="I45">
        <v>1365.8806200367201</v>
      </c>
      <c r="J45" t="s">
        <v>23</v>
      </c>
      <c r="K45">
        <v>51</v>
      </c>
      <c r="L45">
        <f>VLOOKUP($C45,samples!$D$2:$I$1000,4, FALSE)</f>
        <v>15</v>
      </c>
      <c r="M45" t="str">
        <f>VLOOKUP($C45,samples!$D$2:$I$1000,5, FALSE)</f>
        <v>H</v>
      </c>
      <c r="N45" t="str">
        <f>VLOOKUP($C45,samples!$D$2:$I$1000,6, FALSE)</f>
        <v>4,5,6</v>
      </c>
      <c r="O45" s="1">
        <f>VLOOKUP($C45,samples!$D$2:$I$689,3, FALSE)</f>
        <v>43091</v>
      </c>
      <c r="P45" s="2">
        <f t="shared" si="5"/>
        <v>205</v>
      </c>
      <c r="Q45" s="1" t="str">
        <f>VLOOKUP($C45,samples!$D$2:$R$1000,8, FALSE)</f>
        <v>CGPLPA805P3</v>
      </c>
      <c r="S45" t="e">
        <f>VLOOKUP($C45,subset1!$D:$BX,S$2,FALSE)</f>
        <v>#N/A</v>
      </c>
      <c r="T45" s="1" t="e">
        <f>VLOOKUP($C45,subset1!$D:$BX,T$2,FALSE)</f>
        <v>#N/A</v>
      </c>
      <c r="U45" t="e">
        <f>VLOOKUP($C45,subset1!$D:$BX,U$2,FALSE)</f>
        <v>#N/A</v>
      </c>
      <c r="V45" t="e">
        <f>VLOOKUP($C45,subset1!$D:$BX,V$2,FALSE)</f>
        <v>#N/A</v>
      </c>
      <c r="W45" t="e">
        <f>VLOOKUP($C45,subset1!$D:$BX,W$2,FALSE)</f>
        <v>#N/A</v>
      </c>
      <c r="X45" t="e">
        <f>VLOOKUP($C45,subset1!$D:$BX,X$2,FALSE)</f>
        <v>#N/A</v>
      </c>
      <c r="Y45" t="e">
        <f>VLOOKUP($C45,subset1!$D:$BX,Y$2,FALSE)</f>
        <v>#N/A</v>
      </c>
      <c r="Z45" t="e">
        <f>VLOOKUP($C45,subset1!$D:$BX,Z$2,FALSE)</f>
        <v>#N/A</v>
      </c>
      <c r="AA45" t="e">
        <f>VLOOKUP($C45,subset1!$D:$BX,AA$2,FALSE)</f>
        <v>#N/A</v>
      </c>
      <c r="AB45" t="e">
        <f>VLOOKUP($C45,subset1!$D:$BX,AB$2,FALSE)</f>
        <v>#N/A</v>
      </c>
      <c r="AC45" t="e">
        <f>VLOOKUP($C45,subset1!$D:$BX,AC$2,FALSE)</f>
        <v>#N/A</v>
      </c>
      <c r="AD45" t="e">
        <f>VLOOKUP($C45,subset1!$D:$BX,AD$2,FALSE)</f>
        <v>#N/A</v>
      </c>
      <c r="AE45" t="e">
        <f>VLOOKUP($C45,subset1!$D:$BX,AE$2,FALSE)</f>
        <v>#N/A</v>
      </c>
      <c r="AF45" t="e">
        <f>VLOOKUP($C45,subset1!$D:$BX,AF$2,FALSE)</f>
        <v>#N/A</v>
      </c>
      <c r="AG45" t="e">
        <f>VLOOKUP($C45,subset1!$D:$BX,AG$2,FALSE)</f>
        <v>#N/A</v>
      </c>
      <c r="AH45" t="e">
        <f>VLOOKUP($C45,subset1!$D:$BX,AH$2,FALSE)</f>
        <v>#N/A</v>
      </c>
      <c r="AI45" t="e">
        <f>VLOOKUP($C45,subset1!$D:$BX,AI$2,FALSE)</f>
        <v>#N/A</v>
      </c>
      <c r="AJ45" t="e">
        <f>VLOOKUP($C45,subset1!$D:$BX,AJ$2,FALSE)</f>
        <v>#N/A</v>
      </c>
      <c r="AK45" t="e">
        <f>VLOOKUP($C45,subset1!$D:$BX,AK$2,FALSE)</f>
        <v>#N/A</v>
      </c>
      <c r="AL45" t="e">
        <f>VLOOKUP($C45,subset1!$D:$BX,AL$2,FALSE)</f>
        <v>#N/A</v>
      </c>
      <c r="AM45" t="e">
        <f>VLOOKUP($C45,subset1!$D:$BX,AM$2,FALSE)</f>
        <v>#N/A</v>
      </c>
      <c r="AN45" t="e">
        <f>VLOOKUP($C45,subset1!$D:$BX,AN$2,FALSE)</f>
        <v>#N/A</v>
      </c>
      <c r="AO45" t="e">
        <f>VLOOKUP($C45,subset1!$D:$BX,AO$2,FALSE)</f>
        <v>#N/A</v>
      </c>
      <c r="AP45" t="e">
        <f>VLOOKUP($C45,subset1!$D:$BX,AP$2,FALSE)</f>
        <v>#N/A</v>
      </c>
      <c r="AQ45" t="e">
        <f>VLOOKUP($C45,subset1!$D:$BX,AQ$2,FALSE)</f>
        <v>#N/A</v>
      </c>
      <c r="AR45" t="e">
        <f>VLOOKUP($C45,subset1!$D:$BX,AR$2,FALSE)</f>
        <v>#N/A</v>
      </c>
      <c r="AS45" t="e">
        <f>VLOOKUP($C45,subset1!$D:$BX,AS$2,FALSE)</f>
        <v>#N/A</v>
      </c>
      <c r="AT45" s="1" t="e">
        <f>VLOOKUP($C45,subset1!$D:$BX,AT$2,FALSE)</f>
        <v>#N/A</v>
      </c>
      <c r="AU45" t="e">
        <f>VLOOKUP($C45,subset1!$D:$BX,AU$2,FALSE)</f>
        <v>#N/A</v>
      </c>
      <c r="AV45" t="e">
        <f>VLOOKUP($C45,subset1!$D:$BX,AV$2,FALSE)</f>
        <v>#N/A</v>
      </c>
      <c r="AW45" t="e">
        <f>VLOOKUP($C45,subset1!$D:$BX,AW$2,FALSE)</f>
        <v>#N/A</v>
      </c>
      <c r="AX45" t="e">
        <f>VLOOKUP($C45,subset1!$D:$BX,AX$2,FALSE)</f>
        <v>#N/A</v>
      </c>
      <c r="AY45" t="e">
        <f>VLOOKUP($C45,subset1!$D:$BX,AY$2,FALSE)</f>
        <v>#N/A</v>
      </c>
      <c r="AZ45" t="e">
        <f>VLOOKUP($C45,subset1!$D:$BX,AZ$2,FALSE)</f>
        <v>#N/A</v>
      </c>
      <c r="BA45" t="e">
        <f>VLOOKUP($C45,subset1!$D:$BX,BA$2,FALSE)</f>
        <v>#N/A</v>
      </c>
      <c r="BB45" t="e">
        <f>VLOOKUP($C45,subset1!$D:$BX,BB$2,FALSE)</f>
        <v>#N/A</v>
      </c>
      <c r="BC45" t="e">
        <f>VLOOKUP($C45,subset1!$D:$BX,BC$2,FALSE)</f>
        <v>#N/A</v>
      </c>
      <c r="BD45" t="e">
        <f>VLOOKUP($C45,subset1!$D:$BX,BD$2,FALSE)</f>
        <v>#N/A</v>
      </c>
      <c r="BE45" t="e">
        <f>VLOOKUP($C45,subset1!$D:$BX,BE$2,FALSE)</f>
        <v>#N/A</v>
      </c>
      <c r="BF45" t="e">
        <f>VLOOKUP($C45,subset1!$D:$BX,BF$2,FALSE)</f>
        <v>#N/A</v>
      </c>
      <c r="BG45" t="e">
        <f>VLOOKUP($C45,subset1!$D:$BX,BG$2,FALSE)</f>
        <v>#N/A</v>
      </c>
      <c r="BH45" t="e">
        <f>VLOOKUP($C45,subset1!$D:$BX,BH$2,FALSE)</f>
        <v>#N/A</v>
      </c>
      <c r="BI45" t="e">
        <f>VLOOKUP($C45,subset1!$D:$BX,BI$2,FALSE)</f>
        <v>#N/A</v>
      </c>
      <c r="BJ45" t="e">
        <f>VLOOKUP($C45,subset1!$D:$BX,BJ$2,FALSE)</f>
        <v>#N/A</v>
      </c>
      <c r="BK45" t="e">
        <f>VLOOKUP($C45,subset1!$D:$BX,BK$2,FALSE)</f>
        <v>#N/A</v>
      </c>
      <c r="BL45" t="e">
        <f>VLOOKUP($C45,subset1!$D:$BX,BL$2,FALSE)</f>
        <v>#N/A</v>
      </c>
      <c r="BM45" t="e">
        <f>VLOOKUP($C45,subset1!$D:$BX,BM$2,FALSE)</f>
        <v>#N/A</v>
      </c>
      <c r="BN45" t="e">
        <f>VLOOKUP($C45,subset1!$D:$BX,BN$2,FALSE)</f>
        <v>#N/A</v>
      </c>
      <c r="BO45" t="e">
        <f>VLOOKUP($C45,subset1!$D:$BX,BO$2,FALSE)</f>
        <v>#N/A</v>
      </c>
      <c r="BP45" t="e">
        <f>VLOOKUP($C45,subset1!$D:$BX,BP$2,FALSE)</f>
        <v>#N/A</v>
      </c>
      <c r="BQ45" t="e">
        <f>VLOOKUP($C45,subset1!$D:$BX,BQ$2,FALSE)</f>
        <v>#N/A</v>
      </c>
      <c r="BR45" t="e">
        <f>VLOOKUP($C45,subset1!$D:$BX,BR$2,FALSE)</f>
        <v>#N/A</v>
      </c>
      <c r="BS45" t="e">
        <f>VLOOKUP($C45,subset1!$D:$BX,BS$2,FALSE)</f>
        <v>#N/A</v>
      </c>
      <c r="BT45" t="e">
        <f>VLOOKUP($C45,subset1!$D:$BX,BT$2,FALSE)</f>
        <v>#N/A</v>
      </c>
      <c r="BU45" t="e">
        <f>VLOOKUP($C45,subset1!$D:$BX,BU$2,FALSE)</f>
        <v>#N/A</v>
      </c>
    </row>
    <row r="46" spans="1:73" x14ac:dyDescent="0.2">
      <c r="A46">
        <v>819</v>
      </c>
      <c r="B46" t="s">
        <v>11</v>
      </c>
      <c r="C46" t="str">
        <f t="shared" si="3"/>
        <v>819E3</v>
      </c>
      <c r="D46" t="str">
        <f t="shared" si="4"/>
        <v>E3</v>
      </c>
      <c r="E46">
        <v>8</v>
      </c>
      <c r="F46" s="1">
        <v>42886</v>
      </c>
      <c r="I46">
        <v>1365.8806200367201</v>
      </c>
      <c r="J46" t="s">
        <v>23</v>
      </c>
      <c r="K46">
        <v>52</v>
      </c>
      <c r="L46">
        <f>VLOOKUP($C46,samples!$D$2:$I$1000,4, FALSE)</f>
        <v>17</v>
      </c>
      <c r="M46" t="str">
        <f>VLOOKUP($C46,samples!$D$2:$I$1000,5, FALSE)</f>
        <v>H</v>
      </c>
      <c r="N46" t="str">
        <f>VLOOKUP($C46,samples!$D$2:$I$1000,6, FALSE)</f>
        <v>4,5,6</v>
      </c>
      <c r="O46" s="1">
        <f>VLOOKUP($C46,samples!$D$2:$I$689,3, FALSE)</f>
        <v>43139</v>
      </c>
      <c r="P46" s="2">
        <f t="shared" si="5"/>
        <v>253</v>
      </c>
      <c r="Q46" s="1" t="str">
        <f>VLOOKUP($C46,samples!$D$2:$R$1000,8, FALSE)</f>
        <v>CGPLPA805P4</v>
      </c>
      <c r="S46" t="e">
        <f>VLOOKUP($C46,subset1!$D:$BX,S$2,FALSE)</f>
        <v>#N/A</v>
      </c>
      <c r="T46" s="1" t="e">
        <f>VLOOKUP($C46,subset1!$D:$BX,T$2,FALSE)</f>
        <v>#N/A</v>
      </c>
      <c r="U46" t="e">
        <f>VLOOKUP($C46,subset1!$D:$BX,U$2,FALSE)</f>
        <v>#N/A</v>
      </c>
      <c r="V46" t="e">
        <f>VLOOKUP($C46,subset1!$D:$BX,V$2,FALSE)</f>
        <v>#N/A</v>
      </c>
      <c r="W46" t="e">
        <f>VLOOKUP($C46,subset1!$D:$BX,W$2,FALSE)</f>
        <v>#N/A</v>
      </c>
      <c r="X46" t="e">
        <f>VLOOKUP($C46,subset1!$D:$BX,X$2,FALSE)</f>
        <v>#N/A</v>
      </c>
      <c r="Y46" t="e">
        <f>VLOOKUP($C46,subset1!$D:$BX,Y$2,FALSE)</f>
        <v>#N/A</v>
      </c>
      <c r="Z46" t="e">
        <f>VLOOKUP($C46,subset1!$D:$BX,Z$2,FALSE)</f>
        <v>#N/A</v>
      </c>
      <c r="AA46" t="e">
        <f>VLOOKUP($C46,subset1!$D:$BX,AA$2,FALSE)</f>
        <v>#N/A</v>
      </c>
      <c r="AB46" t="e">
        <f>VLOOKUP($C46,subset1!$D:$BX,AB$2,FALSE)</f>
        <v>#N/A</v>
      </c>
      <c r="AC46" t="e">
        <f>VLOOKUP($C46,subset1!$D:$BX,AC$2,FALSE)</f>
        <v>#N/A</v>
      </c>
      <c r="AD46" t="e">
        <f>VLOOKUP($C46,subset1!$D:$BX,AD$2,FALSE)</f>
        <v>#N/A</v>
      </c>
      <c r="AE46" t="e">
        <f>VLOOKUP($C46,subset1!$D:$BX,AE$2,FALSE)</f>
        <v>#N/A</v>
      </c>
      <c r="AF46" t="e">
        <f>VLOOKUP($C46,subset1!$D:$BX,AF$2,FALSE)</f>
        <v>#N/A</v>
      </c>
      <c r="AG46" t="e">
        <f>VLOOKUP($C46,subset1!$D:$BX,AG$2,FALSE)</f>
        <v>#N/A</v>
      </c>
      <c r="AH46" t="e">
        <f>VLOOKUP($C46,subset1!$D:$BX,AH$2,FALSE)</f>
        <v>#N/A</v>
      </c>
      <c r="AI46" t="e">
        <f>VLOOKUP($C46,subset1!$D:$BX,AI$2,FALSE)</f>
        <v>#N/A</v>
      </c>
      <c r="AJ46" t="e">
        <f>VLOOKUP($C46,subset1!$D:$BX,AJ$2,FALSE)</f>
        <v>#N/A</v>
      </c>
      <c r="AK46" t="e">
        <f>VLOOKUP($C46,subset1!$D:$BX,AK$2,FALSE)</f>
        <v>#N/A</v>
      </c>
      <c r="AL46" t="e">
        <f>VLOOKUP($C46,subset1!$D:$BX,AL$2,FALSE)</f>
        <v>#N/A</v>
      </c>
      <c r="AM46" t="e">
        <f>VLOOKUP($C46,subset1!$D:$BX,AM$2,FALSE)</f>
        <v>#N/A</v>
      </c>
      <c r="AN46" t="e">
        <f>VLOOKUP($C46,subset1!$D:$BX,AN$2,FALSE)</f>
        <v>#N/A</v>
      </c>
      <c r="AO46" t="e">
        <f>VLOOKUP($C46,subset1!$D:$BX,AO$2,FALSE)</f>
        <v>#N/A</v>
      </c>
      <c r="AP46" t="e">
        <f>VLOOKUP($C46,subset1!$D:$BX,AP$2,FALSE)</f>
        <v>#N/A</v>
      </c>
      <c r="AQ46" t="e">
        <f>VLOOKUP($C46,subset1!$D:$BX,AQ$2,FALSE)</f>
        <v>#N/A</v>
      </c>
      <c r="AR46" t="e">
        <f>VLOOKUP($C46,subset1!$D:$BX,AR$2,FALSE)</f>
        <v>#N/A</v>
      </c>
      <c r="AS46" t="e">
        <f>VLOOKUP($C46,subset1!$D:$BX,AS$2,FALSE)</f>
        <v>#N/A</v>
      </c>
      <c r="AT46" s="1" t="e">
        <f>VLOOKUP($C46,subset1!$D:$BX,AT$2,FALSE)</f>
        <v>#N/A</v>
      </c>
      <c r="AU46" t="e">
        <f>VLOOKUP($C46,subset1!$D:$BX,AU$2,FALSE)</f>
        <v>#N/A</v>
      </c>
      <c r="AV46" t="e">
        <f>VLOOKUP($C46,subset1!$D:$BX,AV$2,FALSE)</f>
        <v>#N/A</v>
      </c>
      <c r="AW46" t="e">
        <f>VLOOKUP($C46,subset1!$D:$BX,AW$2,FALSE)</f>
        <v>#N/A</v>
      </c>
      <c r="AX46" t="e">
        <f>VLOOKUP($C46,subset1!$D:$BX,AX$2,FALSE)</f>
        <v>#N/A</v>
      </c>
      <c r="AY46" t="e">
        <f>VLOOKUP($C46,subset1!$D:$BX,AY$2,FALSE)</f>
        <v>#N/A</v>
      </c>
      <c r="AZ46" t="e">
        <f>VLOOKUP($C46,subset1!$D:$BX,AZ$2,FALSE)</f>
        <v>#N/A</v>
      </c>
      <c r="BA46" t="e">
        <f>VLOOKUP($C46,subset1!$D:$BX,BA$2,FALSE)</f>
        <v>#N/A</v>
      </c>
      <c r="BB46" t="e">
        <f>VLOOKUP($C46,subset1!$D:$BX,BB$2,FALSE)</f>
        <v>#N/A</v>
      </c>
      <c r="BC46" t="e">
        <f>VLOOKUP($C46,subset1!$D:$BX,BC$2,FALSE)</f>
        <v>#N/A</v>
      </c>
      <c r="BD46" t="e">
        <f>VLOOKUP($C46,subset1!$D:$BX,BD$2,FALSE)</f>
        <v>#N/A</v>
      </c>
      <c r="BE46" t="e">
        <f>VLOOKUP($C46,subset1!$D:$BX,BE$2,FALSE)</f>
        <v>#N/A</v>
      </c>
      <c r="BF46" t="e">
        <f>VLOOKUP($C46,subset1!$D:$BX,BF$2,FALSE)</f>
        <v>#N/A</v>
      </c>
      <c r="BG46" t="e">
        <f>VLOOKUP($C46,subset1!$D:$BX,BG$2,FALSE)</f>
        <v>#N/A</v>
      </c>
      <c r="BH46" t="e">
        <f>VLOOKUP($C46,subset1!$D:$BX,BH$2,FALSE)</f>
        <v>#N/A</v>
      </c>
      <c r="BI46" t="e">
        <f>VLOOKUP($C46,subset1!$D:$BX,BI$2,FALSE)</f>
        <v>#N/A</v>
      </c>
      <c r="BJ46" t="e">
        <f>VLOOKUP($C46,subset1!$D:$BX,BJ$2,FALSE)</f>
        <v>#N/A</v>
      </c>
      <c r="BK46" t="e">
        <f>VLOOKUP($C46,subset1!$D:$BX,BK$2,FALSE)</f>
        <v>#N/A</v>
      </c>
      <c r="BL46" t="e">
        <f>VLOOKUP($C46,subset1!$D:$BX,BL$2,FALSE)</f>
        <v>#N/A</v>
      </c>
      <c r="BM46" t="e">
        <f>VLOOKUP($C46,subset1!$D:$BX,BM$2,FALSE)</f>
        <v>#N/A</v>
      </c>
      <c r="BN46" t="e">
        <f>VLOOKUP($C46,subset1!$D:$BX,BN$2,FALSE)</f>
        <v>#N/A</v>
      </c>
      <c r="BO46" t="e">
        <f>VLOOKUP($C46,subset1!$D:$BX,BO$2,FALSE)</f>
        <v>#N/A</v>
      </c>
      <c r="BP46" t="e">
        <f>VLOOKUP($C46,subset1!$D:$BX,BP$2,FALSE)</f>
        <v>#N/A</v>
      </c>
      <c r="BQ46" t="e">
        <f>VLOOKUP($C46,subset1!$D:$BX,BQ$2,FALSE)</f>
        <v>#N/A</v>
      </c>
      <c r="BR46" t="e">
        <f>VLOOKUP($C46,subset1!$D:$BX,BR$2,FALSE)</f>
        <v>#N/A</v>
      </c>
      <c r="BS46" t="e">
        <f>VLOOKUP($C46,subset1!$D:$BX,BS$2,FALSE)</f>
        <v>#N/A</v>
      </c>
      <c r="BT46" t="e">
        <f>VLOOKUP($C46,subset1!$D:$BX,BT$2,FALSE)</f>
        <v>#N/A</v>
      </c>
      <c r="BU46" t="e">
        <f>VLOOKUP($C46,subset1!$D:$BX,BU$2,FALSE)</f>
        <v>#N/A</v>
      </c>
    </row>
    <row r="47" spans="1:73" x14ac:dyDescent="0.2">
      <c r="A47">
        <v>824</v>
      </c>
      <c r="B47" t="s">
        <v>2</v>
      </c>
      <c r="C47" t="str">
        <f t="shared" si="3"/>
        <v>824A</v>
      </c>
      <c r="D47" t="str">
        <f t="shared" si="4"/>
        <v>A</v>
      </c>
      <c r="E47">
        <v>9</v>
      </c>
      <c r="F47" s="1">
        <v>42901</v>
      </c>
      <c r="I47">
        <v>1350.8806200367201</v>
      </c>
      <c r="J47" t="s">
        <v>25</v>
      </c>
      <c r="K47">
        <v>53</v>
      </c>
      <c r="L47">
        <f>VLOOKUP($C47,samples!$D$2:$I$1000,4, FALSE)</f>
        <v>1</v>
      </c>
      <c r="M47" t="str">
        <f>VLOOKUP($C47,samples!$D$2:$I$1000,5, FALSE)</f>
        <v>G</v>
      </c>
      <c r="N47" t="str">
        <f>VLOOKUP($C47,samples!$D$2:$I$1000,6, FALSE)</f>
        <v>7,8,9</v>
      </c>
      <c r="O47" s="1">
        <f>VLOOKUP($C47,samples!$D$2:$I$689,3, FALSE)</f>
        <v>42901</v>
      </c>
      <c r="P47" s="2">
        <f t="shared" si="5"/>
        <v>0</v>
      </c>
      <c r="Q47" s="1" t="str">
        <f>VLOOKUP($C47,samples!$D$2:$R$1000,8, FALSE)</f>
        <v>CGPLPA806P</v>
      </c>
      <c r="S47" t="e">
        <f>VLOOKUP($C47,subset1!$D:$BX,S$2,FALSE)</f>
        <v>#N/A</v>
      </c>
      <c r="T47" s="1" t="e">
        <f>VLOOKUP($C47,subset1!$D:$BX,T$2,FALSE)</f>
        <v>#N/A</v>
      </c>
      <c r="U47" t="e">
        <f>VLOOKUP($C47,subset1!$D:$BX,U$2,FALSE)</f>
        <v>#N/A</v>
      </c>
      <c r="V47" t="e">
        <f>VLOOKUP($C47,subset1!$D:$BX,V$2,FALSE)</f>
        <v>#N/A</v>
      </c>
      <c r="W47" t="e">
        <f>VLOOKUP($C47,subset1!$D:$BX,W$2,FALSE)</f>
        <v>#N/A</v>
      </c>
      <c r="X47" t="e">
        <f>VLOOKUP($C47,subset1!$D:$BX,X$2,FALSE)</f>
        <v>#N/A</v>
      </c>
      <c r="Y47" t="e">
        <f>VLOOKUP($C47,subset1!$D:$BX,Y$2,FALSE)</f>
        <v>#N/A</v>
      </c>
      <c r="Z47" t="e">
        <f>VLOOKUP($C47,subset1!$D:$BX,Z$2,FALSE)</f>
        <v>#N/A</v>
      </c>
      <c r="AA47" t="e">
        <f>VLOOKUP($C47,subset1!$D:$BX,AA$2,FALSE)</f>
        <v>#N/A</v>
      </c>
      <c r="AB47" t="e">
        <f>VLOOKUP($C47,subset1!$D:$BX,AB$2,FALSE)</f>
        <v>#N/A</v>
      </c>
      <c r="AC47" t="e">
        <f>VLOOKUP($C47,subset1!$D:$BX,AC$2,FALSE)</f>
        <v>#N/A</v>
      </c>
      <c r="AD47" t="e">
        <f>VLOOKUP($C47,subset1!$D:$BX,AD$2,FALSE)</f>
        <v>#N/A</v>
      </c>
      <c r="AE47" t="e">
        <f>VLOOKUP($C47,subset1!$D:$BX,AE$2,FALSE)</f>
        <v>#N/A</v>
      </c>
      <c r="AF47" t="e">
        <f>VLOOKUP($C47,subset1!$D:$BX,AF$2,FALSE)</f>
        <v>#N/A</v>
      </c>
      <c r="AG47" t="e">
        <f>VLOOKUP($C47,subset1!$D:$BX,AG$2,FALSE)</f>
        <v>#N/A</v>
      </c>
      <c r="AH47" t="e">
        <f>VLOOKUP($C47,subset1!$D:$BX,AH$2,FALSE)</f>
        <v>#N/A</v>
      </c>
      <c r="AI47" t="e">
        <f>VLOOKUP($C47,subset1!$D:$BX,AI$2,FALSE)</f>
        <v>#N/A</v>
      </c>
      <c r="AJ47" t="e">
        <f>VLOOKUP($C47,subset1!$D:$BX,AJ$2,FALSE)</f>
        <v>#N/A</v>
      </c>
      <c r="AK47" t="e">
        <f>VLOOKUP($C47,subset1!$D:$BX,AK$2,FALSE)</f>
        <v>#N/A</v>
      </c>
      <c r="AL47" t="e">
        <f>VLOOKUP($C47,subset1!$D:$BX,AL$2,FALSE)</f>
        <v>#N/A</v>
      </c>
      <c r="AM47" t="e">
        <f>VLOOKUP($C47,subset1!$D:$BX,AM$2,FALSE)</f>
        <v>#N/A</v>
      </c>
      <c r="AN47" t="e">
        <f>VLOOKUP($C47,subset1!$D:$BX,AN$2,FALSE)</f>
        <v>#N/A</v>
      </c>
      <c r="AO47" t="e">
        <f>VLOOKUP($C47,subset1!$D:$BX,AO$2,FALSE)</f>
        <v>#N/A</v>
      </c>
      <c r="AP47" t="e">
        <f>VLOOKUP($C47,subset1!$D:$BX,AP$2,FALSE)</f>
        <v>#N/A</v>
      </c>
      <c r="AQ47" t="e">
        <f>VLOOKUP($C47,subset1!$D:$BX,AQ$2,FALSE)</f>
        <v>#N/A</v>
      </c>
      <c r="AR47" t="e">
        <f>VLOOKUP($C47,subset1!$D:$BX,AR$2,FALSE)</f>
        <v>#N/A</v>
      </c>
      <c r="AS47" t="e">
        <f>VLOOKUP($C47,subset1!$D:$BX,AS$2,FALSE)</f>
        <v>#N/A</v>
      </c>
      <c r="AT47" s="1" t="e">
        <f>VLOOKUP($C47,subset1!$D:$BX,AT$2,FALSE)</f>
        <v>#N/A</v>
      </c>
      <c r="AU47" t="e">
        <f>VLOOKUP($C47,subset1!$D:$BX,AU$2,FALSE)</f>
        <v>#N/A</v>
      </c>
      <c r="AV47" t="e">
        <f>VLOOKUP($C47,subset1!$D:$BX,AV$2,FALSE)</f>
        <v>#N/A</v>
      </c>
      <c r="AW47" t="e">
        <f>VLOOKUP($C47,subset1!$D:$BX,AW$2,FALSE)</f>
        <v>#N/A</v>
      </c>
      <c r="AX47" t="e">
        <f>VLOOKUP($C47,subset1!$D:$BX,AX$2,FALSE)</f>
        <v>#N/A</v>
      </c>
      <c r="AY47" t="e">
        <f>VLOOKUP($C47,subset1!$D:$BX,AY$2,FALSE)</f>
        <v>#N/A</v>
      </c>
      <c r="AZ47" t="e">
        <f>VLOOKUP($C47,subset1!$D:$BX,AZ$2,FALSE)</f>
        <v>#N/A</v>
      </c>
      <c r="BA47" t="e">
        <f>VLOOKUP($C47,subset1!$D:$BX,BA$2,FALSE)</f>
        <v>#N/A</v>
      </c>
      <c r="BB47" t="e">
        <f>VLOOKUP($C47,subset1!$D:$BX,BB$2,FALSE)</f>
        <v>#N/A</v>
      </c>
      <c r="BC47" t="e">
        <f>VLOOKUP($C47,subset1!$D:$BX,BC$2,FALSE)</f>
        <v>#N/A</v>
      </c>
      <c r="BD47" t="e">
        <f>VLOOKUP($C47,subset1!$D:$BX,BD$2,FALSE)</f>
        <v>#N/A</v>
      </c>
      <c r="BE47" t="e">
        <f>VLOOKUP($C47,subset1!$D:$BX,BE$2,FALSE)</f>
        <v>#N/A</v>
      </c>
      <c r="BF47" t="e">
        <f>VLOOKUP($C47,subset1!$D:$BX,BF$2,FALSE)</f>
        <v>#N/A</v>
      </c>
      <c r="BG47" t="e">
        <f>VLOOKUP($C47,subset1!$D:$BX,BG$2,FALSE)</f>
        <v>#N/A</v>
      </c>
      <c r="BH47" t="e">
        <f>VLOOKUP($C47,subset1!$D:$BX,BH$2,FALSE)</f>
        <v>#N/A</v>
      </c>
      <c r="BI47" t="e">
        <f>VLOOKUP($C47,subset1!$D:$BX,BI$2,FALSE)</f>
        <v>#N/A</v>
      </c>
      <c r="BJ47" t="e">
        <f>VLOOKUP($C47,subset1!$D:$BX,BJ$2,FALSE)</f>
        <v>#N/A</v>
      </c>
      <c r="BK47" t="e">
        <f>VLOOKUP($C47,subset1!$D:$BX,BK$2,FALSE)</f>
        <v>#N/A</v>
      </c>
      <c r="BL47" t="e">
        <f>VLOOKUP($C47,subset1!$D:$BX,BL$2,FALSE)</f>
        <v>#N/A</v>
      </c>
      <c r="BM47" t="e">
        <f>VLOOKUP($C47,subset1!$D:$BX,BM$2,FALSE)</f>
        <v>#N/A</v>
      </c>
      <c r="BN47" t="e">
        <f>VLOOKUP($C47,subset1!$D:$BX,BN$2,FALSE)</f>
        <v>#N/A</v>
      </c>
      <c r="BO47" t="e">
        <f>VLOOKUP($C47,subset1!$D:$BX,BO$2,FALSE)</f>
        <v>#N/A</v>
      </c>
      <c r="BP47" t="e">
        <f>VLOOKUP($C47,subset1!$D:$BX,BP$2,FALSE)</f>
        <v>#N/A</v>
      </c>
      <c r="BQ47" t="e">
        <f>VLOOKUP($C47,subset1!$D:$BX,BQ$2,FALSE)</f>
        <v>#N/A</v>
      </c>
      <c r="BR47" t="e">
        <f>VLOOKUP($C47,subset1!$D:$BX,BR$2,FALSE)</f>
        <v>#N/A</v>
      </c>
      <c r="BS47" t="e">
        <f>VLOOKUP($C47,subset1!$D:$BX,BS$2,FALSE)</f>
        <v>#N/A</v>
      </c>
      <c r="BT47" t="e">
        <f>VLOOKUP($C47,subset1!$D:$BX,BT$2,FALSE)</f>
        <v>#N/A</v>
      </c>
      <c r="BU47" t="e">
        <f>VLOOKUP($C47,subset1!$D:$BX,BU$2,FALSE)</f>
        <v>#N/A</v>
      </c>
    </row>
    <row r="48" spans="1:73" x14ac:dyDescent="0.2">
      <c r="A48">
        <v>824</v>
      </c>
      <c r="B48" t="s">
        <v>8</v>
      </c>
      <c r="C48" t="str">
        <f t="shared" si="3"/>
        <v>824B1</v>
      </c>
      <c r="D48" t="str">
        <f t="shared" si="4"/>
        <v>B1</v>
      </c>
      <c r="E48">
        <v>9</v>
      </c>
      <c r="F48" s="1">
        <v>42901</v>
      </c>
      <c r="I48">
        <v>1350.8806200367201</v>
      </c>
      <c r="J48" t="s">
        <v>25</v>
      </c>
      <c r="K48">
        <v>54</v>
      </c>
      <c r="L48">
        <f>VLOOKUP($C48,samples!$D$2:$I$1000,4, FALSE)</f>
        <v>6</v>
      </c>
      <c r="M48" t="str">
        <f>VLOOKUP($C48,samples!$D$2:$I$1000,5, FALSE)</f>
        <v>G</v>
      </c>
      <c r="N48" t="str">
        <f>VLOOKUP($C48,samples!$D$2:$I$1000,6, FALSE)</f>
        <v>4,5,6</v>
      </c>
      <c r="O48" s="1">
        <f>VLOOKUP($C48,samples!$D$2:$I$689,3, FALSE)</f>
        <v>42929</v>
      </c>
      <c r="P48" s="2">
        <f t="shared" si="5"/>
        <v>28</v>
      </c>
      <c r="Q48" s="1" t="str">
        <f>VLOOKUP($C48,samples!$D$2:$R$1000,8, FALSE)</f>
        <v>CGPLPA806P1</v>
      </c>
      <c r="S48" t="e">
        <f>VLOOKUP($C48,subset1!$D:$BX,S$2,FALSE)</f>
        <v>#N/A</v>
      </c>
      <c r="T48" s="1" t="e">
        <f>VLOOKUP($C48,subset1!$D:$BX,T$2,FALSE)</f>
        <v>#N/A</v>
      </c>
      <c r="U48" t="e">
        <f>VLOOKUP($C48,subset1!$D:$BX,U$2,FALSE)</f>
        <v>#N/A</v>
      </c>
      <c r="V48" t="e">
        <f>VLOOKUP($C48,subset1!$D:$BX,V$2,FALSE)</f>
        <v>#N/A</v>
      </c>
      <c r="W48" t="e">
        <f>VLOOKUP($C48,subset1!$D:$BX,W$2,FALSE)</f>
        <v>#N/A</v>
      </c>
      <c r="X48" t="e">
        <f>VLOOKUP($C48,subset1!$D:$BX,X$2,FALSE)</f>
        <v>#N/A</v>
      </c>
      <c r="Y48" t="e">
        <f>VLOOKUP($C48,subset1!$D:$BX,Y$2,FALSE)</f>
        <v>#N/A</v>
      </c>
      <c r="Z48" t="e">
        <f>VLOOKUP($C48,subset1!$D:$BX,Z$2,FALSE)</f>
        <v>#N/A</v>
      </c>
      <c r="AA48" t="e">
        <f>VLOOKUP($C48,subset1!$D:$BX,AA$2,FALSE)</f>
        <v>#N/A</v>
      </c>
      <c r="AB48" t="e">
        <f>VLOOKUP($C48,subset1!$D:$BX,AB$2,FALSE)</f>
        <v>#N/A</v>
      </c>
      <c r="AC48" t="e">
        <f>VLOOKUP($C48,subset1!$D:$BX,AC$2,FALSE)</f>
        <v>#N/A</v>
      </c>
      <c r="AD48" t="e">
        <f>VLOOKUP($C48,subset1!$D:$BX,AD$2,FALSE)</f>
        <v>#N/A</v>
      </c>
      <c r="AE48" t="e">
        <f>VLOOKUP($C48,subset1!$D:$BX,AE$2,FALSE)</f>
        <v>#N/A</v>
      </c>
      <c r="AF48" t="e">
        <f>VLOOKUP($C48,subset1!$D:$BX,AF$2,FALSE)</f>
        <v>#N/A</v>
      </c>
      <c r="AG48" t="e">
        <f>VLOOKUP($C48,subset1!$D:$BX,AG$2,FALSE)</f>
        <v>#N/A</v>
      </c>
      <c r="AH48" t="e">
        <f>VLOOKUP($C48,subset1!$D:$BX,AH$2,FALSE)</f>
        <v>#N/A</v>
      </c>
      <c r="AI48" t="e">
        <f>VLOOKUP($C48,subset1!$D:$BX,AI$2,FALSE)</f>
        <v>#N/A</v>
      </c>
      <c r="AJ48" t="e">
        <f>VLOOKUP($C48,subset1!$D:$BX,AJ$2,FALSE)</f>
        <v>#N/A</v>
      </c>
      <c r="AK48" t="e">
        <f>VLOOKUP($C48,subset1!$D:$BX,AK$2,FALSE)</f>
        <v>#N/A</v>
      </c>
      <c r="AL48" t="e">
        <f>VLOOKUP($C48,subset1!$D:$BX,AL$2,FALSE)</f>
        <v>#N/A</v>
      </c>
      <c r="AM48" t="e">
        <f>VLOOKUP($C48,subset1!$D:$BX,AM$2,FALSE)</f>
        <v>#N/A</v>
      </c>
      <c r="AN48" t="e">
        <f>VLOOKUP($C48,subset1!$D:$BX,AN$2,FALSE)</f>
        <v>#N/A</v>
      </c>
      <c r="AO48" t="e">
        <f>VLOOKUP($C48,subset1!$D:$BX,AO$2,FALSE)</f>
        <v>#N/A</v>
      </c>
      <c r="AP48" t="e">
        <f>VLOOKUP($C48,subset1!$D:$BX,AP$2,FALSE)</f>
        <v>#N/A</v>
      </c>
      <c r="AQ48" t="e">
        <f>VLOOKUP($C48,subset1!$D:$BX,AQ$2,FALSE)</f>
        <v>#N/A</v>
      </c>
      <c r="AR48" t="e">
        <f>VLOOKUP($C48,subset1!$D:$BX,AR$2,FALSE)</f>
        <v>#N/A</v>
      </c>
      <c r="AS48" t="e">
        <f>VLOOKUP($C48,subset1!$D:$BX,AS$2,FALSE)</f>
        <v>#N/A</v>
      </c>
      <c r="AT48" s="1" t="e">
        <f>VLOOKUP($C48,subset1!$D:$BX,AT$2,FALSE)</f>
        <v>#N/A</v>
      </c>
      <c r="AU48" t="e">
        <f>VLOOKUP($C48,subset1!$D:$BX,AU$2,FALSE)</f>
        <v>#N/A</v>
      </c>
      <c r="AV48" t="e">
        <f>VLOOKUP($C48,subset1!$D:$BX,AV$2,FALSE)</f>
        <v>#N/A</v>
      </c>
      <c r="AW48" t="e">
        <f>VLOOKUP($C48,subset1!$D:$BX,AW$2,FALSE)</f>
        <v>#N/A</v>
      </c>
      <c r="AX48" t="e">
        <f>VLOOKUP($C48,subset1!$D:$BX,AX$2,FALSE)</f>
        <v>#N/A</v>
      </c>
      <c r="AY48" t="e">
        <f>VLOOKUP($C48,subset1!$D:$BX,AY$2,FALSE)</f>
        <v>#N/A</v>
      </c>
      <c r="AZ48" t="e">
        <f>VLOOKUP($C48,subset1!$D:$BX,AZ$2,FALSE)</f>
        <v>#N/A</v>
      </c>
      <c r="BA48" t="e">
        <f>VLOOKUP($C48,subset1!$D:$BX,BA$2,FALSE)</f>
        <v>#N/A</v>
      </c>
      <c r="BB48" t="e">
        <f>VLOOKUP($C48,subset1!$D:$BX,BB$2,FALSE)</f>
        <v>#N/A</v>
      </c>
      <c r="BC48" t="e">
        <f>VLOOKUP($C48,subset1!$D:$BX,BC$2,FALSE)</f>
        <v>#N/A</v>
      </c>
      <c r="BD48" t="e">
        <f>VLOOKUP($C48,subset1!$D:$BX,BD$2,FALSE)</f>
        <v>#N/A</v>
      </c>
      <c r="BE48" t="e">
        <f>VLOOKUP($C48,subset1!$D:$BX,BE$2,FALSE)</f>
        <v>#N/A</v>
      </c>
      <c r="BF48" t="e">
        <f>VLOOKUP($C48,subset1!$D:$BX,BF$2,FALSE)</f>
        <v>#N/A</v>
      </c>
      <c r="BG48" t="e">
        <f>VLOOKUP($C48,subset1!$D:$BX,BG$2,FALSE)</f>
        <v>#N/A</v>
      </c>
      <c r="BH48" t="e">
        <f>VLOOKUP($C48,subset1!$D:$BX,BH$2,FALSE)</f>
        <v>#N/A</v>
      </c>
      <c r="BI48" t="e">
        <f>VLOOKUP($C48,subset1!$D:$BX,BI$2,FALSE)</f>
        <v>#N/A</v>
      </c>
      <c r="BJ48" t="e">
        <f>VLOOKUP($C48,subset1!$D:$BX,BJ$2,FALSE)</f>
        <v>#N/A</v>
      </c>
      <c r="BK48" t="e">
        <f>VLOOKUP($C48,subset1!$D:$BX,BK$2,FALSE)</f>
        <v>#N/A</v>
      </c>
      <c r="BL48" t="e">
        <f>VLOOKUP($C48,subset1!$D:$BX,BL$2,FALSE)</f>
        <v>#N/A</v>
      </c>
      <c r="BM48" t="e">
        <f>VLOOKUP($C48,subset1!$D:$BX,BM$2,FALSE)</f>
        <v>#N/A</v>
      </c>
      <c r="BN48" t="e">
        <f>VLOOKUP($C48,subset1!$D:$BX,BN$2,FALSE)</f>
        <v>#N/A</v>
      </c>
      <c r="BO48" t="e">
        <f>VLOOKUP($C48,subset1!$D:$BX,BO$2,FALSE)</f>
        <v>#N/A</v>
      </c>
      <c r="BP48" t="e">
        <f>VLOOKUP($C48,subset1!$D:$BX,BP$2,FALSE)</f>
        <v>#N/A</v>
      </c>
      <c r="BQ48" t="e">
        <f>VLOOKUP($C48,subset1!$D:$BX,BQ$2,FALSE)</f>
        <v>#N/A</v>
      </c>
      <c r="BR48" t="e">
        <f>VLOOKUP($C48,subset1!$D:$BX,BR$2,FALSE)</f>
        <v>#N/A</v>
      </c>
      <c r="BS48" t="e">
        <f>VLOOKUP($C48,subset1!$D:$BX,BS$2,FALSE)</f>
        <v>#N/A</v>
      </c>
      <c r="BT48" t="e">
        <f>VLOOKUP($C48,subset1!$D:$BX,BT$2,FALSE)</f>
        <v>#N/A</v>
      </c>
      <c r="BU48" t="e">
        <f>VLOOKUP($C48,subset1!$D:$BX,BU$2,FALSE)</f>
        <v>#N/A</v>
      </c>
    </row>
    <row r="49" spans="1:73" x14ac:dyDescent="0.2">
      <c r="A49">
        <v>824</v>
      </c>
      <c r="B49" t="s">
        <v>9</v>
      </c>
      <c r="C49" t="str">
        <f t="shared" si="3"/>
        <v>824E1</v>
      </c>
      <c r="D49" t="str">
        <f t="shared" si="4"/>
        <v>E1</v>
      </c>
      <c r="E49">
        <v>9</v>
      </c>
      <c r="F49" s="1">
        <v>42901</v>
      </c>
      <c r="I49">
        <v>1350.8806200367201</v>
      </c>
      <c r="J49" t="s">
        <v>25</v>
      </c>
      <c r="K49">
        <v>55</v>
      </c>
      <c r="L49">
        <f>VLOOKUP($C49,samples!$D$2:$I$1000,4, FALSE)</f>
        <v>10</v>
      </c>
      <c r="M49" t="str">
        <f>VLOOKUP($C49,samples!$D$2:$I$1000,5, FALSE)</f>
        <v>D</v>
      </c>
      <c r="N49" t="str">
        <f>VLOOKUP($C49,samples!$D$2:$I$1000,6, FALSE)</f>
        <v>4,5,6</v>
      </c>
      <c r="O49" s="1">
        <f>VLOOKUP($C49,samples!$D$2:$I$689,3, FALSE)</f>
        <v>42957</v>
      </c>
      <c r="P49" s="2">
        <f t="shared" si="5"/>
        <v>56</v>
      </c>
      <c r="Q49" s="1" t="str">
        <f>VLOOKUP($C49,samples!$D$2:$R$1000,8, FALSE)</f>
        <v>CGPLPA806P2</v>
      </c>
      <c r="S49" t="e">
        <f>VLOOKUP($C49,subset1!$D:$BX,S$2,FALSE)</f>
        <v>#N/A</v>
      </c>
      <c r="T49" s="1" t="e">
        <f>VLOOKUP($C49,subset1!$D:$BX,T$2,FALSE)</f>
        <v>#N/A</v>
      </c>
      <c r="U49" t="e">
        <f>VLOOKUP($C49,subset1!$D:$BX,U$2,FALSE)</f>
        <v>#N/A</v>
      </c>
      <c r="V49" t="e">
        <f>VLOOKUP($C49,subset1!$D:$BX,V$2,FALSE)</f>
        <v>#N/A</v>
      </c>
      <c r="W49" t="e">
        <f>VLOOKUP($C49,subset1!$D:$BX,W$2,FALSE)</f>
        <v>#N/A</v>
      </c>
      <c r="X49" t="e">
        <f>VLOOKUP($C49,subset1!$D:$BX,X$2,FALSE)</f>
        <v>#N/A</v>
      </c>
      <c r="Y49" t="e">
        <f>VLOOKUP($C49,subset1!$D:$BX,Y$2,FALSE)</f>
        <v>#N/A</v>
      </c>
      <c r="Z49" t="e">
        <f>VLOOKUP($C49,subset1!$D:$BX,Z$2,FALSE)</f>
        <v>#N/A</v>
      </c>
      <c r="AA49" t="e">
        <f>VLOOKUP($C49,subset1!$D:$BX,AA$2,FALSE)</f>
        <v>#N/A</v>
      </c>
      <c r="AB49" t="e">
        <f>VLOOKUP($C49,subset1!$D:$BX,AB$2,FALSE)</f>
        <v>#N/A</v>
      </c>
      <c r="AC49" t="e">
        <f>VLOOKUP($C49,subset1!$D:$BX,AC$2,FALSE)</f>
        <v>#N/A</v>
      </c>
      <c r="AD49" t="e">
        <f>VLOOKUP($C49,subset1!$D:$BX,AD$2,FALSE)</f>
        <v>#N/A</v>
      </c>
      <c r="AE49" t="e">
        <f>VLOOKUP($C49,subset1!$D:$BX,AE$2,FALSE)</f>
        <v>#N/A</v>
      </c>
      <c r="AF49" t="e">
        <f>VLOOKUP($C49,subset1!$D:$BX,AF$2,FALSE)</f>
        <v>#N/A</v>
      </c>
      <c r="AG49" t="e">
        <f>VLOOKUP($C49,subset1!$D:$BX,AG$2,FALSE)</f>
        <v>#N/A</v>
      </c>
      <c r="AH49" t="e">
        <f>VLOOKUP($C49,subset1!$D:$BX,AH$2,FALSE)</f>
        <v>#N/A</v>
      </c>
      <c r="AI49" t="e">
        <f>VLOOKUP($C49,subset1!$D:$BX,AI$2,FALSE)</f>
        <v>#N/A</v>
      </c>
      <c r="AJ49" t="e">
        <f>VLOOKUP($C49,subset1!$D:$BX,AJ$2,FALSE)</f>
        <v>#N/A</v>
      </c>
      <c r="AK49" t="e">
        <f>VLOOKUP($C49,subset1!$D:$BX,AK$2,FALSE)</f>
        <v>#N/A</v>
      </c>
      <c r="AL49" t="e">
        <f>VLOOKUP($C49,subset1!$D:$BX,AL$2,FALSE)</f>
        <v>#N/A</v>
      </c>
      <c r="AM49" t="e">
        <f>VLOOKUP($C49,subset1!$D:$BX,AM$2,FALSE)</f>
        <v>#N/A</v>
      </c>
      <c r="AN49" t="e">
        <f>VLOOKUP($C49,subset1!$D:$BX,AN$2,FALSE)</f>
        <v>#N/A</v>
      </c>
      <c r="AO49" t="e">
        <f>VLOOKUP($C49,subset1!$D:$BX,AO$2,FALSE)</f>
        <v>#N/A</v>
      </c>
      <c r="AP49" t="e">
        <f>VLOOKUP($C49,subset1!$D:$BX,AP$2,FALSE)</f>
        <v>#N/A</v>
      </c>
      <c r="AQ49" t="e">
        <f>VLOOKUP($C49,subset1!$D:$BX,AQ$2,FALSE)</f>
        <v>#N/A</v>
      </c>
      <c r="AR49" t="e">
        <f>VLOOKUP($C49,subset1!$D:$BX,AR$2,FALSE)</f>
        <v>#N/A</v>
      </c>
      <c r="AS49" t="e">
        <f>VLOOKUP($C49,subset1!$D:$BX,AS$2,FALSE)</f>
        <v>#N/A</v>
      </c>
      <c r="AT49" s="1" t="e">
        <f>VLOOKUP($C49,subset1!$D:$BX,AT$2,FALSE)</f>
        <v>#N/A</v>
      </c>
      <c r="AU49" t="e">
        <f>VLOOKUP($C49,subset1!$D:$BX,AU$2,FALSE)</f>
        <v>#N/A</v>
      </c>
      <c r="AV49" t="e">
        <f>VLOOKUP($C49,subset1!$D:$BX,AV$2,FALSE)</f>
        <v>#N/A</v>
      </c>
      <c r="AW49" t="e">
        <f>VLOOKUP($C49,subset1!$D:$BX,AW$2,FALSE)</f>
        <v>#N/A</v>
      </c>
      <c r="AX49" t="e">
        <f>VLOOKUP($C49,subset1!$D:$BX,AX$2,FALSE)</f>
        <v>#N/A</v>
      </c>
      <c r="AY49" t="e">
        <f>VLOOKUP($C49,subset1!$D:$BX,AY$2,FALSE)</f>
        <v>#N/A</v>
      </c>
      <c r="AZ49" t="e">
        <f>VLOOKUP($C49,subset1!$D:$BX,AZ$2,FALSE)</f>
        <v>#N/A</v>
      </c>
      <c r="BA49" t="e">
        <f>VLOOKUP($C49,subset1!$D:$BX,BA$2,FALSE)</f>
        <v>#N/A</v>
      </c>
      <c r="BB49" t="e">
        <f>VLOOKUP($C49,subset1!$D:$BX,BB$2,FALSE)</f>
        <v>#N/A</v>
      </c>
      <c r="BC49" t="e">
        <f>VLOOKUP($C49,subset1!$D:$BX,BC$2,FALSE)</f>
        <v>#N/A</v>
      </c>
      <c r="BD49" t="e">
        <f>VLOOKUP($C49,subset1!$D:$BX,BD$2,FALSE)</f>
        <v>#N/A</v>
      </c>
      <c r="BE49" t="e">
        <f>VLOOKUP($C49,subset1!$D:$BX,BE$2,FALSE)</f>
        <v>#N/A</v>
      </c>
      <c r="BF49" t="e">
        <f>VLOOKUP($C49,subset1!$D:$BX,BF$2,FALSE)</f>
        <v>#N/A</v>
      </c>
      <c r="BG49" t="e">
        <f>VLOOKUP($C49,subset1!$D:$BX,BG$2,FALSE)</f>
        <v>#N/A</v>
      </c>
      <c r="BH49" t="e">
        <f>VLOOKUP($C49,subset1!$D:$BX,BH$2,FALSE)</f>
        <v>#N/A</v>
      </c>
      <c r="BI49" t="e">
        <f>VLOOKUP($C49,subset1!$D:$BX,BI$2,FALSE)</f>
        <v>#N/A</v>
      </c>
      <c r="BJ49" t="e">
        <f>VLOOKUP($C49,subset1!$D:$BX,BJ$2,FALSE)</f>
        <v>#N/A</v>
      </c>
      <c r="BK49" t="e">
        <f>VLOOKUP($C49,subset1!$D:$BX,BK$2,FALSE)</f>
        <v>#N/A</v>
      </c>
      <c r="BL49" t="e">
        <f>VLOOKUP($C49,subset1!$D:$BX,BL$2,FALSE)</f>
        <v>#N/A</v>
      </c>
      <c r="BM49" t="e">
        <f>VLOOKUP($C49,subset1!$D:$BX,BM$2,FALSE)</f>
        <v>#N/A</v>
      </c>
      <c r="BN49" t="e">
        <f>VLOOKUP($C49,subset1!$D:$BX,BN$2,FALSE)</f>
        <v>#N/A</v>
      </c>
      <c r="BO49" t="e">
        <f>VLOOKUP($C49,subset1!$D:$BX,BO$2,FALSE)</f>
        <v>#N/A</v>
      </c>
      <c r="BP49" t="e">
        <f>VLOOKUP($C49,subset1!$D:$BX,BP$2,FALSE)</f>
        <v>#N/A</v>
      </c>
      <c r="BQ49" t="e">
        <f>VLOOKUP($C49,subset1!$D:$BX,BQ$2,FALSE)</f>
        <v>#N/A</v>
      </c>
      <c r="BR49" t="e">
        <f>VLOOKUP($C49,subset1!$D:$BX,BR$2,FALSE)</f>
        <v>#N/A</v>
      </c>
      <c r="BS49" t="e">
        <f>VLOOKUP($C49,subset1!$D:$BX,BS$2,FALSE)</f>
        <v>#N/A</v>
      </c>
      <c r="BT49" t="e">
        <f>VLOOKUP($C49,subset1!$D:$BX,BT$2,FALSE)</f>
        <v>#N/A</v>
      </c>
      <c r="BU49" t="e">
        <f>VLOOKUP($C49,subset1!$D:$BX,BU$2,FALSE)</f>
        <v>#N/A</v>
      </c>
    </row>
    <row r="50" spans="1:73" x14ac:dyDescent="0.2">
      <c r="A50">
        <v>824</v>
      </c>
      <c r="B50" t="s">
        <v>10</v>
      </c>
      <c r="C50" t="str">
        <f t="shared" si="3"/>
        <v>824E2</v>
      </c>
      <c r="D50" t="str">
        <f t="shared" si="4"/>
        <v>E2</v>
      </c>
      <c r="E50">
        <v>9</v>
      </c>
      <c r="F50" s="1">
        <v>42901</v>
      </c>
      <c r="I50">
        <v>1350.8806200367201</v>
      </c>
      <c r="J50" t="s">
        <v>25</v>
      </c>
      <c r="K50">
        <v>56</v>
      </c>
      <c r="L50">
        <f>VLOOKUP($C50,samples!$D$2:$I$1000,4, FALSE)</f>
        <v>15</v>
      </c>
      <c r="M50" t="str">
        <f>VLOOKUP($C50,samples!$D$2:$I$1000,5, FALSE)</f>
        <v>H</v>
      </c>
      <c r="N50" t="str">
        <f>VLOOKUP($C50,samples!$D$2:$I$1000,6, FALSE)</f>
        <v>7,8,9</v>
      </c>
      <c r="O50" s="1">
        <f>VLOOKUP($C50,samples!$D$2:$I$689,3, FALSE)</f>
        <v>43012</v>
      </c>
      <c r="P50" s="2">
        <f t="shared" si="5"/>
        <v>111</v>
      </c>
      <c r="Q50" s="1" t="str">
        <f>VLOOKUP($C50,samples!$D$2:$R$1000,8, FALSE)</f>
        <v>CGPLPA806P3</v>
      </c>
      <c r="S50" t="e">
        <f>VLOOKUP($C50,subset1!$D:$BX,S$2,FALSE)</f>
        <v>#N/A</v>
      </c>
      <c r="T50" s="1" t="e">
        <f>VLOOKUP($C50,subset1!$D:$BX,T$2,FALSE)</f>
        <v>#N/A</v>
      </c>
      <c r="U50" t="e">
        <f>VLOOKUP($C50,subset1!$D:$BX,U$2,FALSE)</f>
        <v>#N/A</v>
      </c>
      <c r="V50" t="e">
        <f>VLOOKUP($C50,subset1!$D:$BX,V$2,FALSE)</f>
        <v>#N/A</v>
      </c>
      <c r="W50" t="e">
        <f>VLOOKUP($C50,subset1!$D:$BX,W$2,FALSE)</f>
        <v>#N/A</v>
      </c>
      <c r="X50" t="e">
        <f>VLOOKUP($C50,subset1!$D:$BX,X$2,FALSE)</f>
        <v>#N/A</v>
      </c>
      <c r="Y50" t="e">
        <f>VLOOKUP($C50,subset1!$D:$BX,Y$2,FALSE)</f>
        <v>#N/A</v>
      </c>
      <c r="Z50" t="e">
        <f>VLOOKUP($C50,subset1!$D:$BX,Z$2,FALSE)</f>
        <v>#N/A</v>
      </c>
      <c r="AA50" t="e">
        <f>VLOOKUP($C50,subset1!$D:$BX,AA$2,FALSE)</f>
        <v>#N/A</v>
      </c>
      <c r="AB50" t="e">
        <f>VLOOKUP($C50,subset1!$D:$BX,AB$2,FALSE)</f>
        <v>#N/A</v>
      </c>
      <c r="AC50" t="e">
        <f>VLOOKUP($C50,subset1!$D:$BX,AC$2,FALSE)</f>
        <v>#N/A</v>
      </c>
      <c r="AD50" t="e">
        <f>VLOOKUP($C50,subset1!$D:$BX,AD$2,FALSE)</f>
        <v>#N/A</v>
      </c>
      <c r="AE50" t="e">
        <f>VLOOKUP($C50,subset1!$D:$BX,AE$2,FALSE)</f>
        <v>#N/A</v>
      </c>
      <c r="AF50" t="e">
        <f>VLOOKUP($C50,subset1!$D:$BX,AF$2,FALSE)</f>
        <v>#N/A</v>
      </c>
      <c r="AG50" t="e">
        <f>VLOOKUP($C50,subset1!$D:$BX,AG$2,FALSE)</f>
        <v>#N/A</v>
      </c>
      <c r="AH50" t="e">
        <f>VLOOKUP($C50,subset1!$D:$BX,AH$2,FALSE)</f>
        <v>#N/A</v>
      </c>
      <c r="AI50" t="e">
        <f>VLOOKUP($C50,subset1!$D:$BX,AI$2,FALSE)</f>
        <v>#N/A</v>
      </c>
      <c r="AJ50" t="e">
        <f>VLOOKUP($C50,subset1!$D:$BX,AJ$2,FALSE)</f>
        <v>#N/A</v>
      </c>
      <c r="AK50" t="e">
        <f>VLOOKUP($C50,subset1!$D:$BX,AK$2,FALSE)</f>
        <v>#N/A</v>
      </c>
      <c r="AL50" t="e">
        <f>VLOOKUP($C50,subset1!$D:$BX,AL$2,FALSE)</f>
        <v>#N/A</v>
      </c>
      <c r="AM50" t="e">
        <f>VLOOKUP($C50,subset1!$D:$BX,AM$2,FALSE)</f>
        <v>#N/A</v>
      </c>
      <c r="AN50" t="e">
        <f>VLOOKUP($C50,subset1!$D:$BX,AN$2,FALSE)</f>
        <v>#N/A</v>
      </c>
      <c r="AO50" t="e">
        <f>VLOOKUP($C50,subset1!$D:$BX,AO$2,FALSE)</f>
        <v>#N/A</v>
      </c>
      <c r="AP50" t="e">
        <f>VLOOKUP($C50,subset1!$D:$BX,AP$2,FALSE)</f>
        <v>#N/A</v>
      </c>
      <c r="AQ50" t="e">
        <f>VLOOKUP($C50,subset1!$D:$BX,AQ$2,FALSE)</f>
        <v>#N/A</v>
      </c>
      <c r="AR50" t="e">
        <f>VLOOKUP($C50,subset1!$D:$BX,AR$2,FALSE)</f>
        <v>#N/A</v>
      </c>
      <c r="AS50" t="e">
        <f>VLOOKUP($C50,subset1!$D:$BX,AS$2,FALSE)</f>
        <v>#N/A</v>
      </c>
      <c r="AT50" s="1" t="e">
        <f>VLOOKUP($C50,subset1!$D:$BX,AT$2,FALSE)</f>
        <v>#N/A</v>
      </c>
      <c r="AU50" t="e">
        <f>VLOOKUP($C50,subset1!$D:$BX,AU$2,FALSE)</f>
        <v>#N/A</v>
      </c>
      <c r="AV50" t="e">
        <f>VLOOKUP($C50,subset1!$D:$BX,AV$2,FALSE)</f>
        <v>#N/A</v>
      </c>
      <c r="AW50" t="e">
        <f>VLOOKUP($C50,subset1!$D:$BX,AW$2,FALSE)</f>
        <v>#N/A</v>
      </c>
      <c r="AX50" t="e">
        <f>VLOOKUP($C50,subset1!$D:$BX,AX$2,FALSE)</f>
        <v>#N/A</v>
      </c>
      <c r="AY50" t="e">
        <f>VLOOKUP($C50,subset1!$D:$BX,AY$2,FALSE)</f>
        <v>#N/A</v>
      </c>
      <c r="AZ50" t="e">
        <f>VLOOKUP($C50,subset1!$D:$BX,AZ$2,FALSE)</f>
        <v>#N/A</v>
      </c>
      <c r="BA50" t="e">
        <f>VLOOKUP($C50,subset1!$D:$BX,BA$2,FALSE)</f>
        <v>#N/A</v>
      </c>
      <c r="BB50" t="e">
        <f>VLOOKUP($C50,subset1!$D:$BX,BB$2,FALSE)</f>
        <v>#N/A</v>
      </c>
      <c r="BC50" t="e">
        <f>VLOOKUP($C50,subset1!$D:$BX,BC$2,FALSE)</f>
        <v>#N/A</v>
      </c>
      <c r="BD50" t="e">
        <f>VLOOKUP($C50,subset1!$D:$BX,BD$2,FALSE)</f>
        <v>#N/A</v>
      </c>
      <c r="BE50" t="e">
        <f>VLOOKUP($C50,subset1!$D:$BX,BE$2,FALSE)</f>
        <v>#N/A</v>
      </c>
      <c r="BF50" t="e">
        <f>VLOOKUP($C50,subset1!$D:$BX,BF$2,FALSE)</f>
        <v>#N/A</v>
      </c>
      <c r="BG50" t="e">
        <f>VLOOKUP($C50,subset1!$D:$BX,BG$2,FALSE)</f>
        <v>#N/A</v>
      </c>
      <c r="BH50" t="e">
        <f>VLOOKUP($C50,subset1!$D:$BX,BH$2,FALSE)</f>
        <v>#N/A</v>
      </c>
      <c r="BI50" t="e">
        <f>VLOOKUP($C50,subset1!$D:$BX,BI$2,FALSE)</f>
        <v>#N/A</v>
      </c>
      <c r="BJ50" t="e">
        <f>VLOOKUP($C50,subset1!$D:$BX,BJ$2,FALSE)</f>
        <v>#N/A</v>
      </c>
      <c r="BK50" t="e">
        <f>VLOOKUP($C50,subset1!$D:$BX,BK$2,FALSE)</f>
        <v>#N/A</v>
      </c>
      <c r="BL50" t="e">
        <f>VLOOKUP($C50,subset1!$D:$BX,BL$2,FALSE)</f>
        <v>#N/A</v>
      </c>
      <c r="BM50" t="e">
        <f>VLOOKUP($C50,subset1!$D:$BX,BM$2,FALSE)</f>
        <v>#N/A</v>
      </c>
      <c r="BN50" t="e">
        <f>VLOOKUP($C50,subset1!$D:$BX,BN$2,FALSE)</f>
        <v>#N/A</v>
      </c>
      <c r="BO50" t="e">
        <f>VLOOKUP($C50,subset1!$D:$BX,BO$2,FALSE)</f>
        <v>#N/A</v>
      </c>
      <c r="BP50" t="e">
        <f>VLOOKUP($C50,subset1!$D:$BX,BP$2,FALSE)</f>
        <v>#N/A</v>
      </c>
      <c r="BQ50" t="e">
        <f>VLOOKUP($C50,subset1!$D:$BX,BQ$2,FALSE)</f>
        <v>#N/A</v>
      </c>
      <c r="BR50" t="e">
        <f>VLOOKUP($C50,subset1!$D:$BX,BR$2,FALSE)</f>
        <v>#N/A</v>
      </c>
      <c r="BS50" t="e">
        <f>VLOOKUP($C50,subset1!$D:$BX,BS$2,FALSE)</f>
        <v>#N/A</v>
      </c>
      <c r="BT50" t="e">
        <f>VLOOKUP($C50,subset1!$D:$BX,BT$2,FALSE)</f>
        <v>#N/A</v>
      </c>
      <c r="BU50" t="e">
        <f>VLOOKUP($C50,subset1!$D:$BX,BU$2,FALSE)</f>
        <v>#N/A</v>
      </c>
    </row>
    <row r="51" spans="1:73" x14ac:dyDescent="0.2">
      <c r="A51">
        <v>825</v>
      </c>
      <c r="B51" t="s">
        <v>2</v>
      </c>
      <c r="C51" t="str">
        <f t="shared" si="3"/>
        <v>825A</v>
      </c>
      <c r="D51" t="str">
        <f t="shared" si="4"/>
        <v>A</v>
      </c>
      <c r="E51">
        <v>10</v>
      </c>
      <c r="F51" s="1">
        <v>42932</v>
      </c>
      <c r="I51">
        <v>1319.8806200367201</v>
      </c>
      <c r="J51" t="s">
        <v>24</v>
      </c>
      <c r="K51">
        <v>57</v>
      </c>
      <c r="L51">
        <f>VLOOKUP($C51,samples!$D$2:$I$1000,4, FALSE)</f>
        <v>1</v>
      </c>
      <c r="M51" t="str">
        <f>VLOOKUP($C51,samples!$D$2:$I$1000,5, FALSE)</f>
        <v>F</v>
      </c>
      <c r="N51" t="str">
        <f>VLOOKUP($C51,samples!$D$2:$I$1000,6, FALSE)</f>
        <v>1,2,3</v>
      </c>
      <c r="O51" s="1">
        <f>VLOOKUP($C51,samples!$D$2:$I$689,3, FALSE)</f>
        <v>42932</v>
      </c>
      <c r="P51" s="2">
        <f t="shared" si="5"/>
        <v>0</v>
      </c>
      <c r="Q51" s="1" t="str">
        <f>VLOOKUP($C51,samples!$D$2:$R$1000,8, FALSE)</f>
        <v>CGPLPA807P</v>
      </c>
      <c r="S51" t="e">
        <f>VLOOKUP($C51,subset1!$D:$BX,S$2,FALSE)</f>
        <v>#N/A</v>
      </c>
      <c r="T51" s="1" t="e">
        <f>VLOOKUP($C51,subset1!$D:$BX,T$2,FALSE)</f>
        <v>#N/A</v>
      </c>
      <c r="U51" t="e">
        <f>VLOOKUP($C51,subset1!$D:$BX,U$2,FALSE)</f>
        <v>#N/A</v>
      </c>
      <c r="V51" t="e">
        <f>VLOOKUP($C51,subset1!$D:$BX,V$2,FALSE)</f>
        <v>#N/A</v>
      </c>
      <c r="W51" t="e">
        <f>VLOOKUP($C51,subset1!$D:$BX,W$2,FALSE)</f>
        <v>#N/A</v>
      </c>
      <c r="X51" t="e">
        <f>VLOOKUP($C51,subset1!$D:$BX,X$2,FALSE)</f>
        <v>#N/A</v>
      </c>
      <c r="Y51" t="e">
        <f>VLOOKUP($C51,subset1!$D:$BX,Y$2,FALSE)</f>
        <v>#N/A</v>
      </c>
      <c r="Z51" t="e">
        <f>VLOOKUP($C51,subset1!$D:$BX,Z$2,FALSE)</f>
        <v>#N/A</v>
      </c>
      <c r="AA51" t="e">
        <f>VLOOKUP($C51,subset1!$D:$BX,AA$2,FALSE)</f>
        <v>#N/A</v>
      </c>
      <c r="AB51" t="e">
        <f>VLOOKUP($C51,subset1!$D:$BX,AB$2,FALSE)</f>
        <v>#N/A</v>
      </c>
      <c r="AC51" t="e">
        <f>VLOOKUP($C51,subset1!$D:$BX,AC$2,FALSE)</f>
        <v>#N/A</v>
      </c>
      <c r="AD51" t="e">
        <f>VLOOKUP($C51,subset1!$D:$BX,AD$2,FALSE)</f>
        <v>#N/A</v>
      </c>
      <c r="AE51" t="e">
        <f>VLOOKUP($C51,subset1!$D:$BX,AE$2,FALSE)</f>
        <v>#N/A</v>
      </c>
      <c r="AF51" t="e">
        <f>VLOOKUP($C51,subset1!$D:$BX,AF$2,FALSE)</f>
        <v>#N/A</v>
      </c>
      <c r="AG51" t="e">
        <f>VLOOKUP($C51,subset1!$D:$BX,AG$2,FALSE)</f>
        <v>#N/A</v>
      </c>
      <c r="AH51" t="e">
        <f>VLOOKUP($C51,subset1!$D:$BX,AH$2,FALSE)</f>
        <v>#N/A</v>
      </c>
      <c r="AI51" t="e">
        <f>VLOOKUP($C51,subset1!$D:$BX,AI$2,FALSE)</f>
        <v>#N/A</v>
      </c>
      <c r="AJ51" t="e">
        <f>VLOOKUP($C51,subset1!$D:$BX,AJ$2,FALSE)</f>
        <v>#N/A</v>
      </c>
      <c r="AK51" t="e">
        <f>VLOOKUP($C51,subset1!$D:$BX,AK$2,FALSE)</f>
        <v>#N/A</v>
      </c>
      <c r="AL51" t="e">
        <f>VLOOKUP($C51,subset1!$D:$BX,AL$2,FALSE)</f>
        <v>#N/A</v>
      </c>
      <c r="AM51" t="e">
        <f>VLOOKUP($C51,subset1!$D:$BX,AM$2,FALSE)</f>
        <v>#N/A</v>
      </c>
      <c r="AN51" t="e">
        <f>VLOOKUP($C51,subset1!$D:$BX,AN$2,FALSE)</f>
        <v>#N/A</v>
      </c>
      <c r="AO51" t="e">
        <f>VLOOKUP($C51,subset1!$D:$BX,AO$2,FALSE)</f>
        <v>#N/A</v>
      </c>
      <c r="AP51" t="e">
        <f>VLOOKUP($C51,subset1!$D:$BX,AP$2,FALSE)</f>
        <v>#N/A</v>
      </c>
      <c r="AQ51" t="e">
        <f>VLOOKUP($C51,subset1!$D:$BX,AQ$2,FALSE)</f>
        <v>#N/A</v>
      </c>
      <c r="AR51" t="e">
        <f>VLOOKUP($C51,subset1!$D:$BX,AR$2,FALSE)</f>
        <v>#N/A</v>
      </c>
      <c r="AS51" t="e">
        <f>VLOOKUP($C51,subset1!$D:$BX,AS$2,FALSE)</f>
        <v>#N/A</v>
      </c>
      <c r="AT51" s="1" t="e">
        <f>VLOOKUP($C51,subset1!$D:$BX,AT$2,FALSE)</f>
        <v>#N/A</v>
      </c>
      <c r="AU51" t="e">
        <f>VLOOKUP($C51,subset1!$D:$BX,AU$2,FALSE)</f>
        <v>#N/A</v>
      </c>
      <c r="AV51" t="e">
        <f>VLOOKUP($C51,subset1!$D:$BX,AV$2,FALSE)</f>
        <v>#N/A</v>
      </c>
      <c r="AW51" t="e">
        <f>VLOOKUP($C51,subset1!$D:$BX,AW$2,FALSE)</f>
        <v>#N/A</v>
      </c>
      <c r="AX51" t="e">
        <f>VLOOKUP($C51,subset1!$D:$BX,AX$2,FALSE)</f>
        <v>#N/A</v>
      </c>
      <c r="AY51" t="e">
        <f>VLOOKUP($C51,subset1!$D:$BX,AY$2,FALSE)</f>
        <v>#N/A</v>
      </c>
      <c r="AZ51" t="e">
        <f>VLOOKUP($C51,subset1!$D:$BX,AZ$2,FALSE)</f>
        <v>#N/A</v>
      </c>
      <c r="BA51" t="e">
        <f>VLOOKUP($C51,subset1!$D:$BX,BA$2,FALSE)</f>
        <v>#N/A</v>
      </c>
      <c r="BB51" t="e">
        <f>VLOOKUP($C51,subset1!$D:$BX,BB$2,FALSE)</f>
        <v>#N/A</v>
      </c>
      <c r="BC51" t="e">
        <f>VLOOKUP($C51,subset1!$D:$BX,BC$2,FALSE)</f>
        <v>#N/A</v>
      </c>
      <c r="BD51" t="e">
        <f>VLOOKUP($C51,subset1!$D:$BX,BD$2,FALSE)</f>
        <v>#N/A</v>
      </c>
      <c r="BE51" t="e">
        <f>VLOOKUP($C51,subset1!$D:$BX,BE$2,FALSE)</f>
        <v>#N/A</v>
      </c>
      <c r="BF51" t="e">
        <f>VLOOKUP($C51,subset1!$D:$BX,BF$2,FALSE)</f>
        <v>#N/A</v>
      </c>
      <c r="BG51" t="e">
        <f>VLOOKUP($C51,subset1!$D:$BX,BG$2,FALSE)</f>
        <v>#N/A</v>
      </c>
      <c r="BH51" t="e">
        <f>VLOOKUP($C51,subset1!$D:$BX,BH$2,FALSE)</f>
        <v>#N/A</v>
      </c>
      <c r="BI51" t="e">
        <f>VLOOKUP($C51,subset1!$D:$BX,BI$2,FALSE)</f>
        <v>#N/A</v>
      </c>
      <c r="BJ51" t="e">
        <f>VLOOKUP($C51,subset1!$D:$BX,BJ$2,FALSE)</f>
        <v>#N/A</v>
      </c>
      <c r="BK51" t="e">
        <f>VLOOKUP($C51,subset1!$D:$BX,BK$2,FALSE)</f>
        <v>#N/A</v>
      </c>
      <c r="BL51" t="e">
        <f>VLOOKUP($C51,subset1!$D:$BX,BL$2,FALSE)</f>
        <v>#N/A</v>
      </c>
      <c r="BM51" t="e">
        <f>VLOOKUP($C51,subset1!$D:$BX,BM$2,FALSE)</f>
        <v>#N/A</v>
      </c>
      <c r="BN51" t="e">
        <f>VLOOKUP($C51,subset1!$D:$BX,BN$2,FALSE)</f>
        <v>#N/A</v>
      </c>
      <c r="BO51" t="e">
        <f>VLOOKUP($C51,subset1!$D:$BX,BO$2,FALSE)</f>
        <v>#N/A</v>
      </c>
      <c r="BP51" t="e">
        <f>VLOOKUP($C51,subset1!$D:$BX,BP$2,FALSE)</f>
        <v>#N/A</v>
      </c>
      <c r="BQ51" t="e">
        <f>VLOOKUP($C51,subset1!$D:$BX,BQ$2,FALSE)</f>
        <v>#N/A</v>
      </c>
      <c r="BR51" t="e">
        <f>VLOOKUP($C51,subset1!$D:$BX,BR$2,FALSE)</f>
        <v>#N/A</v>
      </c>
      <c r="BS51" t="e">
        <f>VLOOKUP($C51,subset1!$D:$BX,BS$2,FALSE)</f>
        <v>#N/A</v>
      </c>
      <c r="BT51" t="e">
        <f>VLOOKUP($C51,subset1!$D:$BX,BT$2,FALSE)</f>
        <v>#N/A</v>
      </c>
      <c r="BU51" t="e">
        <f>VLOOKUP($C51,subset1!$D:$BX,BU$2,FALSE)</f>
        <v>#N/A</v>
      </c>
    </row>
    <row r="52" spans="1:73" x14ac:dyDescent="0.2">
      <c r="A52">
        <v>826</v>
      </c>
      <c r="B52" t="s">
        <v>2</v>
      </c>
      <c r="C52" t="str">
        <f t="shared" si="3"/>
        <v>826A</v>
      </c>
      <c r="D52" t="str">
        <f t="shared" si="4"/>
        <v>A</v>
      </c>
      <c r="E52">
        <v>11</v>
      </c>
      <c r="F52" s="1">
        <v>42908</v>
      </c>
      <c r="I52">
        <v>1343.8806200367201</v>
      </c>
      <c r="J52" t="s">
        <v>24</v>
      </c>
      <c r="K52">
        <v>58</v>
      </c>
      <c r="L52">
        <f>VLOOKUP($C52,samples!$D$2:$I$1000,4, FALSE)</f>
        <v>1</v>
      </c>
      <c r="M52" t="str">
        <f>VLOOKUP($C52,samples!$D$2:$I$1000,5, FALSE)</f>
        <v>F</v>
      </c>
      <c r="N52" t="str">
        <f>VLOOKUP($C52,samples!$D$2:$I$1000,6, FALSE)</f>
        <v>4,5,6</v>
      </c>
      <c r="O52" s="1">
        <f>VLOOKUP($C52,samples!$D$2:$I$689,3, FALSE)</f>
        <v>42908</v>
      </c>
      <c r="P52" s="2">
        <f t="shared" si="5"/>
        <v>0</v>
      </c>
      <c r="Q52" s="1" t="str">
        <f>VLOOKUP($C52,samples!$D$2:$R$1000,8, FALSE)</f>
        <v>CGPLPA808P</v>
      </c>
      <c r="S52" t="e">
        <f>VLOOKUP($C52,subset1!$D:$BX,S$2,FALSE)</f>
        <v>#N/A</v>
      </c>
      <c r="T52" s="1" t="e">
        <f>VLOOKUP($C52,subset1!$D:$BX,T$2,FALSE)</f>
        <v>#N/A</v>
      </c>
      <c r="U52" t="e">
        <f>VLOOKUP($C52,subset1!$D:$BX,U$2,FALSE)</f>
        <v>#N/A</v>
      </c>
      <c r="V52" t="e">
        <f>VLOOKUP($C52,subset1!$D:$BX,V$2,FALSE)</f>
        <v>#N/A</v>
      </c>
      <c r="W52" t="e">
        <f>VLOOKUP($C52,subset1!$D:$BX,W$2,FALSE)</f>
        <v>#N/A</v>
      </c>
      <c r="X52" t="e">
        <f>VLOOKUP($C52,subset1!$D:$BX,X$2,FALSE)</f>
        <v>#N/A</v>
      </c>
      <c r="Y52" t="e">
        <f>VLOOKUP($C52,subset1!$D:$BX,Y$2,FALSE)</f>
        <v>#N/A</v>
      </c>
      <c r="Z52" t="e">
        <f>VLOOKUP($C52,subset1!$D:$BX,Z$2,FALSE)</f>
        <v>#N/A</v>
      </c>
      <c r="AA52" t="e">
        <f>VLOOKUP($C52,subset1!$D:$BX,AA$2,FALSE)</f>
        <v>#N/A</v>
      </c>
      <c r="AB52" t="e">
        <f>VLOOKUP($C52,subset1!$D:$BX,AB$2,FALSE)</f>
        <v>#N/A</v>
      </c>
      <c r="AC52" t="e">
        <f>VLOOKUP($C52,subset1!$D:$BX,AC$2,FALSE)</f>
        <v>#N/A</v>
      </c>
      <c r="AD52" t="e">
        <f>VLOOKUP($C52,subset1!$D:$BX,AD$2,FALSE)</f>
        <v>#N/A</v>
      </c>
      <c r="AE52" t="e">
        <f>VLOOKUP($C52,subset1!$D:$BX,AE$2,FALSE)</f>
        <v>#N/A</v>
      </c>
      <c r="AF52" t="e">
        <f>VLOOKUP($C52,subset1!$D:$BX,AF$2,FALSE)</f>
        <v>#N/A</v>
      </c>
      <c r="AG52" t="e">
        <f>VLOOKUP($C52,subset1!$D:$BX,AG$2,FALSE)</f>
        <v>#N/A</v>
      </c>
      <c r="AH52" t="e">
        <f>VLOOKUP($C52,subset1!$D:$BX,AH$2,FALSE)</f>
        <v>#N/A</v>
      </c>
      <c r="AI52" t="e">
        <f>VLOOKUP($C52,subset1!$D:$BX,AI$2,FALSE)</f>
        <v>#N/A</v>
      </c>
      <c r="AJ52" t="e">
        <f>VLOOKUP($C52,subset1!$D:$BX,AJ$2,FALSE)</f>
        <v>#N/A</v>
      </c>
      <c r="AK52" t="e">
        <f>VLOOKUP($C52,subset1!$D:$BX,AK$2,FALSE)</f>
        <v>#N/A</v>
      </c>
      <c r="AL52" t="e">
        <f>VLOOKUP($C52,subset1!$D:$BX,AL$2,FALSE)</f>
        <v>#N/A</v>
      </c>
      <c r="AM52" t="e">
        <f>VLOOKUP($C52,subset1!$D:$BX,AM$2,FALSE)</f>
        <v>#N/A</v>
      </c>
      <c r="AN52" t="e">
        <f>VLOOKUP($C52,subset1!$D:$BX,AN$2,FALSE)</f>
        <v>#N/A</v>
      </c>
      <c r="AO52" t="e">
        <f>VLOOKUP($C52,subset1!$D:$BX,AO$2,FALSE)</f>
        <v>#N/A</v>
      </c>
      <c r="AP52" t="e">
        <f>VLOOKUP($C52,subset1!$D:$BX,AP$2,FALSE)</f>
        <v>#N/A</v>
      </c>
      <c r="AQ52" t="e">
        <f>VLOOKUP($C52,subset1!$D:$BX,AQ$2,FALSE)</f>
        <v>#N/A</v>
      </c>
      <c r="AR52" t="e">
        <f>VLOOKUP($C52,subset1!$D:$BX,AR$2,FALSE)</f>
        <v>#N/A</v>
      </c>
      <c r="AS52" t="e">
        <f>VLOOKUP($C52,subset1!$D:$BX,AS$2,FALSE)</f>
        <v>#N/A</v>
      </c>
      <c r="AT52" s="1" t="e">
        <f>VLOOKUP($C52,subset1!$D:$BX,AT$2,FALSE)</f>
        <v>#N/A</v>
      </c>
      <c r="AU52" t="e">
        <f>VLOOKUP($C52,subset1!$D:$BX,AU$2,FALSE)</f>
        <v>#N/A</v>
      </c>
      <c r="AV52" t="e">
        <f>VLOOKUP($C52,subset1!$D:$BX,AV$2,FALSE)</f>
        <v>#N/A</v>
      </c>
      <c r="AW52" t="e">
        <f>VLOOKUP($C52,subset1!$D:$BX,AW$2,FALSE)</f>
        <v>#N/A</v>
      </c>
      <c r="AX52" t="e">
        <f>VLOOKUP($C52,subset1!$D:$BX,AX$2,FALSE)</f>
        <v>#N/A</v>
      </c>
      <c r="AY52" t="e">
        <f>VLOOKUP($C52,subset1!$D:$BX,AY$2,FALSE)</f>
        <v>#N/A</v>
      </c>
      <c r="AZ52" t="e">
        <f>VLOOKUP($C52,subset1!$D:$BX,AZ$2,FALSE)</f>
        <v>#N/A</v>
      </c>
      <c r="BA52" t="e">
        <f>VLOOKUP($C52,subset1!$D:$BX,BA$2,FALSE)</f>
        <v>#N/A</v>
      </c>
      <c r="BB52" t="e">
        <f>VLOOKUP($C52,subset1!$D:$BX,BB$2,FALSE)</f>
        <v>#N/A</v>
      </c>
      <c r="BC52" t="e">
        <f>VLOOKUP($C52,subset1!$D:$BX,BC$2,FALSE)</f>
        <v>#N/A</v>
      </c>
      <c r="BD52" t="e">
        <f>VLOOKUP($C52,subset1!$D:$BX,BD$2,FALSE)</f>
        <v>#N/A</v>
      </c>
      <c r="BE52" t="e">
        <f>VLOOKUP($C52,subset1!$D:$BX,BE$2,FALSE)</f>
        <v>#N/A</v>
      </c>
      <c r="BF52" t="e">
        <f>VLOOKUP($C52,subset1!$D:$BX,BF$2,FALSE)</f>
        <v>#N/A</v>
      </c>
      <c r="BG52" t="e">
        <f>VLOOKUP($C52,subset1!$D:$BX,BG$2,FALSE)</f>
        <v>#N/A</v>
      </c>
      <c r="BH52" t="e">
        <f>VLOOKUP($C52,subset1!$D:$BX,BH$2,FALSE)</f>
        <v>#N/A</v>
      </c>
      <c r="BI52" t="e">
        <f>VLOOKUP($C52,subset1!$D:$BX,BI$2,FALSE)</f>
        <v>#N/A</v>
      </c>
      <c r="BJ52" t="e">
        <f>VLOOKUP($C52,subset1!$D:$BX,BJ$2,FALSE)</f>
        <v>#N/A</v>
      </c>
      <c r="BK52" t="e">
        <f>VLOOKUP($C52,subset1!$D:$BX,BK$2,FALSE)</f>
        <v>#N/A</v>
      </c>
      <c r="BL52" t="e">
        <f>VLOOKUP($C52,subset1!$D:$BX,BL$2,FALSE)</f>
        <v>#N/A</v>
      </c>
      <c r="BM52" t="e">
        <f>VLOOKUP($C52,subset1!$D:$BX,BM$2,FALSE)</f>
        <v>#N/A</v>
      </c>
      <c r="BN52" t="e">
        <f>VLOOKUP($C52,subset1!$D:$BX,BN$2,FALSE)</f>
        <v>#N/A</v>
      </c>
      <c r="BO52" t="e">
        <f>VLOOKUP($C52,subset1!$D:$BX,BO$2,FALSE)</f>
        <v>#N/A</v>
      </c>
      <c r="BP52" t="e">
        <f>VLOOKUP($C52,subset1!$D:$BX,BP$2,FALSE)</f>
        <v>#N/A</v>
      </c>
      <c r="BQ52" t="e">
        <f>VLOOKUP($C52,subset1!$D:$BX,BQ$2,FALSE)</f>
        <v>#N/A</v>
      </c>
      <c r="BR52" t="e">
        <f>VLOOKUP($C52,subset1!$D:$BX,BR$2,FALSE)</f>
        <v>#N/A</v>
      </c>
      <c r="BS52" t="e">
        <f>VLOOKUP($C52,subset1!$D:$BX,BS$2,FALSE)</f>
        <v>#N/A</v>
      </c>
      <c r="BT52" t="e">
        <f>VLOOKUP($C52,subset1!$D:$BX,BT$2,FALSE)</f>
        <v>#N/A</v>
      </c>
      <c r="BU52" t="e">
        <f>VLOOKUP($C52,subset1!$D:$BX,BU$2,FALSE)</f>
        <v>#N/A</v>
      </c>
    </row>
    <row r="53" spans="1:73" x14ac:dyDescent="0.2">
      <c r="A53">
        <v>828</v>
      </c>
      <c r="B53" t="s">
        <v>2</v>
      </c>
      <c r="C53" t="str">
        <f t="shared" si="3"/>
        <v>828A</v>
      </c>
      <c r="D53" t="str">
        <f t="shared" si="4"/>
        <v>A</v>
      </c>
      <c r="E53">
        <v>12</v>
      </c>
      <c r="F53" s="1">
        <v>42916</v>
      </c>
      <c r="I53">
        <v>1335.8806200367201</v>
      </c>
      <c r="J53" t="s">
        <v>23</v>
      </c>
      <c r="K53">
        <v>59</v>
      </c>
      <c r="L53">
        <f>VLOOKUP($C53,samples!$D$2:$I$1000,4, FALSE)</f>
        <v>1</v>
      </c>
      <c r="M53" t="str">
        <f>VLOOKUP($C53,samples!$D$2:$I$1000,5, FALSE)</f>
        <v>F</v>
      </c>
      <c r="N53" t="str">
        <f>VLOOKUP($C53,samples!$D$2:$I$1000,6, FALSE)</f>
        <v>7,8,9</v>
      </c>
      <c r="O53" s="1">
        <f>VLOOKUP($C53,samples!$D$2:$I$689,3, FALSE)</f>
        <v>42916</v>
      </c>
      <c r="P53" s="2">
        <f t="shared" si="5"/>
        <v>0</v>
      </c>
      <c r="Q53" s="1" t="str">
        <f>VLOOKUP($C53,samples!$D$2:$R$1000,8, FALSE)</f>
        <v>CGPLPA809P</v>
      </c>
      <c r="S53" t="e">
        <f>VLOOKUP($C53,subset1!$D:$BX,S$2,FALSE)</f>
        <v>#N/A</v>
      </c>
      <c r="T53" s="1" t="e">
        <f>VLOOKUP($C53,subset1!$D:$BX,T$2,FALSE)</f>
        <v>#N/A</v>
      </c>
      <c r="U53" t="e">
        <f>VLOOKUP($C53,subset1!$D:$BX,U$2,FALSE)</f>
        <v>#N/A</v>
      </c>
      <c r="V53" t="e">
        <f>VLOOKUP($C53,subset1!$D:$BX,V$2,FALSE)</f>
        <v>#N/A</v>
      </c>
      <c r="W53" t="e">
        <f>VLOOKUP($C53,subset1!$D:$BX,W$2,FALSE)</f>
        <v>#N/A</v>
      </c>
      <c r="X53" t="e">
        <f>VLOOKUP($C53,subset1!$D:$BX,X$2,FALSE)</f>
        <v>#N/A</v>
      </c>
      <c r="Y53" t="e">
        <f>VLOOKUP($C53,subset1!$D:$BX,Y$2,FALSE)</f>
        <v>#N/A</v>
      </c>
      <c r="Z53" t="e">
        <f>VLOOKUP($C53,subset1!$D:$BX,Z$2,FALSE)</f>
        <v>#N/A</v>
      </c>
      <c r="AA53" t="e">
        <f>VLOOKUP($C53,subset1!$D:$BX,AA$2,FALSE)</f>
        <v>#N/A</v>
      </c>
      <c r="AB53" t="e">
        <f>VLOOKUP($C53,subset1!$D:$BX,AB$2,FALSE)</f>
        <v>#N/A</v>
      </c>
      <c r="AC53" t="e">
        <f>VLOOKUP($C53,subset1!$D:$BX,AC$2,FALSE)</f>
        <v>#N/A</v>
      </c>
      <c r="AD53" t="e">
        <f>VLOOKUP($C53,subset1!$D:$BX,AD$2,FALSE)</f>
        <v>#N/A</v>
      </c>
      <c r="AE53" t="e">
        <f>VLOOKUP($C53,subset1!$D:$BX,AE$2,FALSE)</f>
        <v>#N/A</v>
      </c>
      <c r="AF53" t="e">
        <f>VLOOKUP($C53,subset1!$D:$BX,AF$2,FALSE)</f>
        <v>#N/A</v>
      </c>
      <c r="AG53" t="e">
        <f>VLOOKUP($C53,subset1!$D:$BX,AG$2,FALSE)</f>
        <v>#N/A</v>
      </c>
      <c r="AH53" t="e">
        <f>VLOOKUP($C53,subset1!$D:$BX,AH$2,FALSE)</f>
        <v>#N/A</v>
      </c>
      <c r="AI53" t="e">
        <f>VLOOKUP($C53,subset1!$D:$BX,AI$2,FALSE)</f>
        <v>#N/A</v>
      </c>
      <c r="AJ53" t="e">
        <f>VLOOKUP($C53,subset1!$D:$BX,AJ$2,FALSE)</f>
        <v>#N/A</v>
      </c>
      <c r="AK53" t="e">
        <f>VLOOKUP($C53,subset1!$D:$BX,AK$2,FALSE)</f>
        <v>#N/A</v>
      </c>
      <c r="AL53" t="e">
        <f>VLOOKUP($C53,subset1!$D:$BX,AL$2,FALSE)</f>
        <v>#N/A</v>
      </c>
      <c r="AM53" t="e">
        <f>VLOOKUP($C53,subset1!$D:$BX,AM$2,FALSE)</f>
        <v>#N/A</v>
      </c>
      <c r="AN53" t="e">
        <f>VLOOKUP($C53,subset1!$D:$BX,AN$2,FALSE)</f>
        <v>#N/A</v>
      </c>
      <c r="AO53" t="e">
        <f>VLOOKUP($C53,subset1!$D:$BX,AO$2,FALSE)</f>
        <v>#N/A</v>
      </c>
      <c r="AP53" t="e">
        <f>VLOOKUP($C53,subset1!$D:$BX,AP$2,FALSE)</f>
        <v>#N/A</v>
      </c>
      <c r="AQ53" t="e">
        <f>VLOOKUP($C53,subset1!$D:$BX,AQ$2,FALSE)</f>
        <v>#N/A</v>
      </c>
      <c r="AR53" t="e">
        <f>VLOOKUP($C53,subset1!$D:$BX,AR$2,FALSE)</f>
        <v>#N/A</v>
      </c>
      <c r="AS53" t="e">
        <f>VLOOKUP($C53,subset1!$D:$BX,AS$2,FALSE)</f>
        <v>#N/A</v>
      </c>
      <c r="AT53" s="1" t="e">
        <f>VLOOKUP($C53,subset1!$D:$BX,AT$2,FALSE)</f>
        <v>#N/A</v>
      </c>
      <c r="AU53" t="e">
        <f>VLOOKUP($C53,subset1!$D:$BX,AU$2,FALSE)</f>
        <v>#N/A</v>
      </c>
      <c r="AV53" t="e">
        <f>VLOOKUP($C53,subset1!$D:$BX,AV$2,FALSE)</f>
        <v>#N/A</v>
      </c>
      <c r="AW53" t="e">
        <f>VLOOKUP($C53,subset1!$D:$BX,AW$2,FALSE)</f>
        <v>#N/A</v>
      </c>
      <c r="AX53" t="e">
        <f>VLOOKUP($C53,subset1!$D:$BX,AX$2,FALSE)</f>
        <v>#N/A</v>
      </c>
      <c r="AY53" t="e">
        <f>VLOOKUP($C53,subset1!$D:$BX,AY$2,FALSE)</f>
        <v>#N/A</v>
      </c>
      <c r="AZ53" t="e">
        <f>VLOOKUP($C53,subset1!$D:$BX,AZ$2,FALSE)</f>
        <v>#N/A</v>
      </c>
      <c r="BA53" t="e">
        <f>VLOOKUP($C53,subset1!$D:$BX,BA$2,FALSE)</f>
        <v>#N/A</v>
      </c>
      <c r="BB53" t="e">
        <f>VLOOKUP($C53,subset1!$D:$BX,BB$2,FALSE)</f>
        <v>#N/A</v>
      </c>
      <c r="BC53" t="e">
        <f>VLOOKUP($C53,subset1!$D:$BX,BC$2,FALSE)</f>
        <v>#N/A</v>
      </c>
      <c r="BD53" t="e">
        <f>VLOOKUP($C53,subset1!$D:$BX,BD$2,FALSE)</f>
        <v>#N/A</v>
      </c>
      <c r="BE53" t="e">
        <f>VLOOKUP($C53,subset1!$D:$BX,BE$2,FALSE)</f>
        <v>#N/A</v>
      </c>
      <c r="BF53" t="e">
        <f>VLOOKUP($C53,subset1!$D:$BX,BF$2,FALSE)</f>
        <v>#N/A</v>
      </c>
      <c r="BG53" t="e">
        <f>VLOOKUP($C53,subset1!$D:$BX,BG$2,FALSE)</f>
        <v>#N/A</v>
      </c>
      <c r="BH53" t="e">
        <f>VLOOKUP($C53,subset1!$D:$BX,BH$2,FALSE)</f>
        <v>#N/A</v>
      </c>
      <c r="BI53" t="e">
        <f>VLOOKUP($C53,subset1!$D:$BX,BI$2,FALSE)</f>
        <v>#N/A</v>
      </c>
      <c r="BJ53" t="e">
        <f>VLOOKUP($C53,subset1!$D:$BX,BJ$2,FALSE)</f>
        <v>#N/A</v>
      </c>
      <c r="BK53" t="e">
        <f>VLOOKUP($C53,subset1!$D:$BX,BK$2,FALSE)</f>
        <v>#N/A</v>
      </c>
      <c r="BL53" t="e">
        <f>VLOOKUP($C53,subset1!$D:$BX,BL$2,FALSE)</f>
        <v>#N/A</v>
      </c>
      <c r="BM53" t="e">
        <f>VLOOKUP($C53,subset1!$D:$BX,BM$2,FALSE)</f>
        <v>#N/A</v>
      </c>
      <c r="BN53" t="e">
        <f>VLOOKUP($C53,subset1!$D:$BX,BN$2,FALSE)</f>
        <v>#N/A</v>
      </c>
      <c r="BO53" t="e">
        <f>VLOOKUP($C53,subset1!$D:$BX,BO$2,FALSE)</f>
        <v>#N/A</v>
      </c>
      <c r="BP53" t="e">
        <f>VLOOKUP($C53,subset1!$D:$BX,BP$2,FALSE)</f>
        <v>#N/A</v>
      </c>
      <c r="BQ53" t="e">
        <f>VLOOKUP($C53,subset1!$D:$BX,BQ$2,FALSE)</f>
        <v>#N/A</v>
      </c>
      <c r="BR53" t="e">
        <f>VLOOKUP($C53,subset1!$D:$BX,BR$2,FALSE)</f>
        <v>#N/A</v>
      </c>
      <c r="BS53" t="e">
        <f>VLOOKUP($C53,subset1!$D:$BX,BS$2,FALSE)</f>
        <v>#N/A</v>
      </c>
      <c r="BT53" t="e">
        <f>VLOOKUP($C53,subset1!$D:$BX,BT$2,FALSE)</f>
        <v>#N/A</v>
      </c>
      <c r="BU53" t="e">
        <f>VLOOKUP($C53,subset1!$D:$BX,BU$2,FALSE)</f>
        <v>#N/A</v>
      </c>
    </row>
    <row r="54" spans="1:73" x14ac:dyDescent="0.2">
      <c r="A54">
        <v>828</v>
      </c>
      <c r="B54" t="s">
        <v>8</v>
      </c>
      <c r="C54" t="str">
        <f t="shared" si="3"/>
        <v>828B1</v>
      </c>
      <c r="D54" t="str">
        <f t="shared" si="4"/>
        <v>B1</v>
      </c>
      <c r="E54">
        <v>12</v>
      </c>
      <c r="F54" s="1">
        <v>42916</v>
      </c>
      <c r="I54">
        <v>1335.8806200367201</v>
      </c>
      <c r="J54" t="s">
        <v>23</v>
      </c>
      <c r="K54">
        <v>60</v>
      </c>
      <c r="L54">
        <f>VLOOKUP($C54,samples!$D$2:$I$1000,4, FALSE)</f>
        <v>6</v>
      </c>
      <c r="M54" t="str">
        <f>VLOOKUP($C54,samples!$D$2:$I$1000,5, FALSE)</f>
        <v>F</v>
      </c>
      <c r="N54" t="str">
        <f>VLOOKUP($C54,samples!$D$2:$I$1000,6, FALSE)</f>
        <v>1,2,3</v>
      </c>
      <c r="O54" s="1">
        <f>VLOOKUP($C54,samples!$D$2:$I$689,3, FALSE)</f>
        <v>42919</v>
      </c>
      <c r="P54" s="2">
        <f t="shared" si="5"/>
        <v>3</v>
      </c>
      <c r="Q54" s="1" t="str">
        <f>VLOOKUP($C54,samples!$D$2:$R$1000,8, FALSE)</f>
        <v>CGPLPA809P1</v>
      </c>
      <c r="S54" t="e">
        <f>VLOOKUP($C54,subset1!$D:$BX,S$2,FALSE)</f>
        <v>#N/A</v>
      </c>
      <c r="T54" s="1" t="e">
        <f>VLOOKUP($C54,subset1!$D:$BX,T$2,FALSE)</f>
        <v>#N/A</v>
      </c>
      <c r="U54" t="e">
        <f>VLOOKUP($C54,subset1!$D:$BX,U$2,FALSE)</f>
        <v>#N/A</v>
      </c>
      <c r="V54" t="e">
        <f>VLOOKUP($C54,subset1!$D:$BX,V$2,FALSE)</f>
        <v>#N/A</v>
      </c>
      <c r="W54" t="e">
        <f>VLOOKUP($C54,subset1!$D:$BX,W$2,FALSE)</f>
        <v>#N/A</v>
      </c>
      <c r="X54" t="e">
        <f>VLOOKUP($C54,subset1!$D:$BX,X$2,FALSE)</f>
        <v>#N/A</v>
      </c>
      <c r="Y54" t="e">
        <f>VLOOKUP($C54,subset1!$D:$BX,Y$2,FALSE)</f>
        <v>#N/A</v>
      </c>
      <c r="Z54" t="e">
        <f>VLOOKUP($C54,subset1!$D:$BX,Z$2,FALSE)</f>
        <v>#N/A</v>
      </c>
      <c r="AA54" t="e">
        <f>VLOOKUP($C54,subset1!$D:$BX,AA$2,FALSE)</f>
        <v>#N/A</v>
      </c>
      <c r="AB54" t="e">
        <f>VLOOKUP($C54,subset1!$D:$BX,AB$2,FALSE)</f>
        <v>#N/A</v>
      </c>
      <c r="AC54" t="e">
        <f>VLOOKUP($C54,subset1!$D:$BX,AC$2,FALSE)</f>
        <v>#N/A</v>
      </c>
      <c r="AD54" t="e">
        <f>VLOOKUP($C54,subset1!$D:$BX,AD$2,FALSE)</f>
        <v>#N/A</v>
      </c>
      <c r="AE54" t="e">
        <f>VLOOKUP($C54,subset1!$D:$BX,AE$2,FALSE)</f>
        <v>#N/A</v>
      </c>
      <c r="AF54" t="e">
        <f>VLOOKUP($C54,subset1!$D:$BX,AF$2,FALSE)</f>
        <v>#N/A</v>
      </c>
      <c r="AG54" t="e">
        <f>VLOOKUP($C54,subset1!$D:$BX,AG$2,FALSE)</f>
        <v>#N/A</v>
      </c>
      <c r="AH54" t="e">
        <f>VLOOKUP($C54,subset1!$D:$BX,AH$2,FALSE)</f>
        <v>#N/A</v>
      </c>
      <c r="AI54" t="e">
        <f>VLOOKUP($C54,subset1!$D:$BX,AI$2,FALSE)</f>
        <v>#N/A</v>
      </c>
      <c r="AJ54" t="e">
        <f>VLOOKUP($C54,subset1!$D:$BX,AJ$2,FALSE)</f>
        <v>#N/A</v>
      </c>
      <c r="AK54" t="e">
        <f>VLOOKUP($C54,subset1!$D:$BX,AK$2,FALSE)</f>
        <v>#N/A</v>
      </c>
      <c r="AL54" t="e">
        <f>VLOOKUP($C54,subset1!$D:$BX,AL$2,FALSE)</f>
        <v>#N/A</v>
      </c>
      <c r="AM54" t="e">
        <f>VLOOKUP($C54,subset1!$D:$BX,AM$2,FALSE)</f>
        <v>#N/A</v>
      </c>
      <c r="AN54" t="e">
        <f>VLOOKUP($C54,subset1!$D:$BX,AN$2,FALSE)</f>
        <v>#N/A</v>
      </c>
      <c r="AO54" t="e">
        <f>VLOOKUP($C54,subset1!$D:$BX,AO$2,FALSE)</f>
        <v>#N/A</v>
      </c>
      <c r="AP54" t="e">
        <f>VLOOKUP($C54,subset1!$D:$BX,AP$2,FALSE)</f>
        <v>#N/A</v>
      </c>
      <c r="AQ54" t="e">
        <f>VLOOKUP($C54,subset1!$D:$BX,AQ$2,FALSE)</f>
        <v>#N/A</v>
      </c>
      <c r="AR54" t="e">
        <f>VLOOKUP($C54,subset1!$D:$BX,AR$2,FALSE)</f>
        <v>#N/A</v>
      </c>
      <c r="AS54" t="e">
        <f>VLOOKUP($C54,subset1!$D:$BX,AS$2,FALSE)</f>
        <v>#N/A</v>
      </c>
      <c r="AT54" s="1" t="e">
        <f>VLOOKUP($C54,subset1!$D:$BX,AT$2,FALSE)</f>
        <v>#N/A</v>
      </c>
      <c r="AU54" t="e">
        <f>VLOOKUP($C54,subset1!$D:$BX,AU$2,FALSE)</f>
        <v>#N/A</v>
      </c>
      <c r="AV54" t="e">
        <f>VLOOKUP($C54,subset1!$D:$BX,AV$2,FALSE)</f>
        <v>#N/A</v>
      </c>
      <c r="AW54" t="e">
        <f>VLOOKUP($C54,subset1!$D:$BX,AW$2,FALSE)</f>
        <v>#N/A</v>
      </c>
      <c r="AX54" t="e">
        <f>VLOOKUP($C54,subset1!$D:$BX,AX$2,FALSE)</f>
        <v>#N/A</v>
      </c>
      <c r="AY54" t="e">
        <f>VLOOKUP($C54,subset1!$D:$BX,AY$2,FALSE)</f>
        <v>#N/A</v>
      </c>
      <c r="AZ54" t="e">
        <f>VLOOKUP($C54,subset1!$D:$BX,AZ$2,FALSE)</f>
        <v>#N/A</v>
      </c>
      <c r="BA54" t="e">
        <f>VLOOKUP($C54,subset1!$D:$BX,BA$2,FALSE)</f>
        <v>#N/A</v>
      </c>
      <c r="BB54" t="e">
        <f>VLOOKUP($C54,subset1!$D:$BX,BB$2,FALSE)</f>
        <v>#N/A</v>
      </c>
      <c r="BC54" t="e">
        <f>VLOOKUP($C54,subset1!$D:$BX,BC$2,FALSE)</f>
        <v>#N/A</v>
      </c>
      <c r="BD54" t="e">
        <f>VLOOKUP($C54,subset1!$D:$BX,BD$2,FALSE)</f>
        <v>#N/A</v>
      </c>
      <c r="BE54" t="e">
        <f>VLOOKUP($C54,subset1!$D:$BX,BE$2,FALSE)</f>
        <v>#N/A</v>
      </c>
      <c r="BF54" t="e">
        <f>VLOOKUP($C54,subset1!$D:$BX,BF$2,FALSE)</f>
        <v>#N/A</v>
      </c>
      <c r="BG54" t="e">
        <f>VLOOKUP($C54,subset1!$D:$BX,BG$2,FALSE)</f>
        <v>#N/A</v>
      </c>
      <c r="BH54" t="e">
        <f>VLOOKUP($C54,subset1!$D:$BX,BH$2,FALSE)</f>
        <v>#N/A</v>
      </c>
      <c r="BI54" t="e">
        <f>VLOOKUP($C54,subset1!$D:$BX,BI$2,FALSE)</f>
        <v>#N/A</v>
      </c>
      <c r="BJ54" t="e">
        <f>VLOOKUP($C54,subset1!$D:$BX,BJ$2,FALSE)</f>
        <v>#N/A</v>
      </c>
      <c r="BK54" t="e">
        <f>VLOOKUP($C54,subset1!$D:$BX,BK$2,FALSE)</f>
        <v>#N/A</v>
      </c>
      <c r="BL54" t="e">
        <f>VLOOKUP($C54,subset1!$D:$BX,BL$2,FALSE)</f>
        <v>#N/A</v>
      </c>
      <c r="BM54" t="e">
        <f>VLOOKUP($C54,subset1!$D:$BX,BM$2,FALSE)</f>
        <v>#N/A</v>
      </c>
      <c r="BN54" t="e">
        <f>VLOOKUP($C54,subset1!$D:$BX,BN$2,FALSE)</f>
        <v>#N/A</v>
      </c>
      <c r="BO54" t="e">
        <f>VLOOKUP($C54,subset1!$D:$BX,BO$2,FALSE)</f>
        <v>#N/A</v>
      </c>
      <c r="BP54" t="e">
        <f>VLOOKUP($C54,subset1!$D:$BX,BP$2,FALSE)</f>
        <v>#N/A</v>
      </c>
      <c r="BQ54" t="e">
        <f>VLOOKUP($C54,subset1!$D:$BX,BQ$2,FALSE)</f>
        <v>#N/A</v>
      </c>
      <c r="BR54" t="e">
        <f>VLOOKUP($C54,subset1!$D:$BX,BR$2,FALSE)</f>
        <v>#N/A</v>
      </c>
      <c r="BS54" t="e">
        <f>VLOOKUP($C54,subset1!$D:$BX,BS$2,FALSE)</f>
        <v>#N/A</v>
      </c>
      <c r="BT54" t="e">
        <f>VLOOKUP($C54,subset1!$D:$BX,BT$2,FALSE)</f>
        <v>#N/A</v>
      </c>
      <c r="BU54" t="e">
        <f>VLOOKUP($C54,subset1!$D:$BX,BU$2,FALSE)</f>
        <v>#N/A</v>
      </c>
    </row>
    <row r="55" spans="1:73" x14ac:dyDescent="0.2">
      <c r="A55">
        <v>828</v>
      </c>
      <c r="B55" t="s">
        <v>9</v>
      </c>
      <c r="C55" t="str">
        <f t="shared" si="3"/>
        <v>828E1</v>
      </c>
      <c r="D55" t="str">
        <f t="shared" si="4"/>
        <v>E1</v>
      </c>
      <c r="E55">
        <v>12</v>
      </c>
      <c r="F55" s="1">
        <v>42916</v>
      </c>
      <c r="I55">
        <v>1335.8806200367201</v>
      </c>
      <c r="J55" t="s">
        <v>23</v>
      </c>
      <c r="K55">
        <v>61</v>
      </c>
      <c r="L55">
        <f>VLOOKUP($C55,samples!$D$2:$I$1000,4, FALSE)</f>
        <v>10</v>
      </c>
      <c r="M55" t="str">
        <f>VLOOKUP($C55,samples!$D$2:$I$1000,5, FALSE)</f>
        <v>D</v>
      </c>
      <c r="N55" t="str">
        <f>VLOOKUP($C55,samples!$D$2:$I$1000,6, FALSE)</f>
        <v>7,8,9</v>
      </c>
      <c r="O55" s="1">
        <f>VLOOKUP($C55,samples!$D$2:$I$689,3, FALSE)</f>
        <v>42951</v>
      </c>
      <c r="P55" s="2">
        <f t="shared" si="5"/>
        <v>35</v>
      </c>
      <c r="Q55" s="1" t="str">
        <f>VLOOKUP($C55,samples!$D$2:$R$1000,8, FALSE)</f>
        <v>CGPLPA809P2</v>
      </c>
      <c r="S55" t="e">
        <f>VLOOKUP($C55,subset1!$D:$BX,S$2,FALSE)</f>
        <v>#N/A</v>
      </c>
      <c r="T55" s="1" t="e">
        <f>VLOOKUP($C55,subset1!$D:$BX,T$2,FALSE)</f>
        <v>#N/A</v>
      </c>
      <c r="U55" t="e">
        <f>VLOOKUP($C55,subset1!$D:$BX,U$2,FALSE)</f>
        <v>#N/A</v>
      </c>
      <c r="V55" t="e">
        <f>VLOOKUP($C55,subset1!$D:$BX,V$2,FALSE)</f>
        <v>#N/A</v>
      </c>
      <c r="W55" t="e">
        <f>VLOOKUP($C55,subset1!$D:$BX,W$2,FALSE)</f>
        <v>#N/A</v>
      </c>
      <c r="X55" t="e">
        <f>VLOOKUP($C55,subset1!$D:$BX,X$2,FALSE)</f>
        <v>#N/A</v>
      </c>
      <c r="Y55" t="e">
        <f>VLOOKUP($C55,subset1!$D:$BX,Y$2,FALSE)</f>
        <v>#N/A</v>
      </c>
      <c r="Z55" t="e">
        <f>VLOOKUP($C55,subset1!$D:$BX,Z$2,FALSE)</f>
        <v>#N/A</v>
      </c>
      <c r="AA55" t="e">
        <f>VLOOKUP($C55,subset1!$D:$BX,AA$2,FALSE)</f>
        <v>#N/A</v>
      </c>
      <c r="AB55" t="e">
        <f>VLOOKUP($C55,subset1!$D:$BX,AB$2,FALSE)</f>
        <v>#N/A</v>
      </c>
      <c r="AC55" t="e">
        <f>VLOOKUP($C55,subset1!$D:$BX,AC$2,FALSE)</f>
        <v>#N/A</v>
      </c>
      <c r="AD55" t="e">
        <f>VLOOKUP($C55,subset1!$D:$BX,AD$2,FALSE)</f>
        <v>#N/A</v>
      </c>
      <c r="AE55" t="e">
        <f>VLOOKUP($C55,subset1!$D:$BX,AE$2,FALSE)</f>
        <v>#N/A</v>
      </c>
      <c r="AF55" t="e">
        <f>VLOOKUP($C55,subset1!$D:$BX,AF$2,FALSE)</f>
        <v>#N/A</v>
      </c>
      <c r="AG55" t="e">
        <f>VLOOKUP($C55,subset1!$D:$BX,AG$2,FALSE)</f>
        <v>#N/A</v>
      </c>
      <c r="AH55" t="e">
        <f>VLOOKUP($C55,subset1!$D:$BX,AH$2,FALSE)</f>
        <v>#N/A</v>
      </c>
      <c r="AI55" t="e">
        <f>VLOOKUP($C55,subset1!$D:$BX,AI$2,FALSE)</f>
        <v>#N/A</v>
      </c>
      <c r="AJ55" t="e">
        <f>VLOOKUP($C55,subset1!$D:$BX,AJ$2,FALSE)</f>
        <v>#N/A</v>
      </c>
      <c r="AK55" t="e">
        <f>VLOOKUP($C55,subset1!$D:$BX,AK$2,FALSE)</f>
        <v>#N/A</v>
      </c>
      <c r="AL55" t="e">
        <f>VLOOKUP($C55,subset1!$D:$BX,AL$2,FALSE)</f>
        <v>#N/A</v>
      </c>
      <c r="AM55" t="e">
        <f>VLOOKUP($C55,subset1!$D:$BX,AM$2,FALSE)</f>
        <v>#N/A</v>
      </c>
      <c r="AN55" t="e">
        <f>VLOOKUP($C55,subset1!$D:$BX,AN$2,FALSE)</f>
        <v>#N/A</v>
      </c>
      <c r="AO55" t="e">
        <f>VLOOKUP($C55,subset1!$D:$BX,AO$2,FALSE)</f>
        <v>#N/A</v>
      </c>
      <c r="AP55" t="e">
        <f>VLOOKUP($C55,subset1!$D:$BX,AP$2,FALSE)</f>
        <v>#N/A</v>
      </c>
      <c r="AQ55" t="e">
        <f>VLOOKUP($C55,subset1!$D:$BX,AQ$2,FALSE)</f>
        <v>#N/A</v>
      </c>
      <c r="AR55" t="e">
        <f>VLOOKUP($C55,subset1!$D:$BX,AR$2,FALSE)</f>
        <v>#N/A</v>
      </c>
      <c r="AS55" t="e">
        <f>VLOOKUP($C55,subset1!$D:$BX,AS$2,FALSE)</f>
        <v>#N/A</v>
      </c>
      <c r="AT55" s="1" t="e">
        <f>VLOOKUP($C55,subset1!$D:$BX,AT$2,FALSE)</f>
        <v>#N/A</v>
      </c>
      <c r="AU55" t="e">
        <f>VLOOKUP($C55,subset1!$D:$BX,AU$2,FALSE)</f>
        <v>#N/A</v>
      </c>
      <c r="AV55" t="e">
        <f>VLOOKUP($C55,subset1!$D:$BX,AV$2,FALSE)</f>
        <v>#N/A</v>
      </c>
      <c r="AW55" t="e">
        <f>VLOOKUP($C55,subset1!$D:$BX,AW$2,FALSE)</f>
        <v>#N/A</v>
      </c>
      <c r="AX55" t="e">
        <f>VLOOKUP($C55,subset1!$D:$BX,AX$2,FALSE)</f>
        <v>#N/A</v>
      </c>
      <c r="AY55" t="e">
        <f>VLOOKUP($C55,subset1!$D:$BX,AY$2,FALSE)</f>
        <v>#N/A</v>
      </c>
      <c r="AZ55" t="e">
        <f>VLOOKUP($C55,subset1!$D:$BX,AZ$2,FALSE)</f>
        <v>#N/A</v>
      </c>
      <c r="BA55" t="e">
        <f>VLOOKUP($C55,subset1!$D:$BX,BA$2,FALSE)</f>
        <v>#N/A</v>
      </c>
      <c r="BB55" t="e">
        <f>VLOOKUP($C55,subset1!$D:$BX,BB$2,FALSE)</f>
        <v>#N/A</v>
      </c>
      <c r="BC55" t="e">
        <f>VLOOKUP($C55,subset1!$D:$BX,BC$2,FALSE)</f>
        <v>#N/A</v>
      </c>
      <c r="BD55" t="e">
        <f>VLOOKUP($C55,subset1!$D:$BX,BD$2,FALSE)</f>
        <v>#N/A</v>
      </c>
      <c r="BE55" t="e">
        <f>VLOOKUP($C55,subset1!$D:$BX,BE$2,FALSE)</f>
        <v>#N/A</v>
      </c>
      <c r="BF55" t="e">
        <f>VLOOKUP($C55,subset1!$D:$BX,BF$2,FALSE)</f>
        <v>#N/A</v>
      </c>
      <c r="BG55" t="e">
        <f>VLOOKUP($C55,subset1!$D:$BX,BG$2,FALSE)</f>
        <v>#N/A</v>
      </c>
      <c r="BH55" t="e">
        <f>VLOOKUP($C55,subset1!$D:$BX,BH$2,FALSE)</f>
        <v>#N/A</v>
      </c>
      <c r="BI55" t="e">
        <f>VLOOKUP($C55,subset1!$D:$BX,BI$2,FALSE)</f>
        <v>#N/A</v>
      </c>
      <c r="BJ55" t="e">
        <f>VLOOKUP($C55,subset1!$D:$BX,BJ$2,FALSE)</f>
        <v>#N/A</v>
      </c>
      <c r="BK55" t="e">
        <f>VLOOKUP($C55,subset1!$D:$BX,BK$2,FALSE)</f>
        <v>#N/A</v>
      </c>
      <c r="BL55" t="e">
        <f>VLOOKUP($C55,subset1!$D:$BX,BL$2,FALSE)</f>
        <v>#N/A</v>
      </c>
      <c r="BM55" t="e">
        <f>VLOOKUP($C55,subset1!$D:$BX,BM$2,FALSE)</f>
        <v>#N/A</v>
      </c>
      <c r="BN55" t="e">
        <f>VLOOKUP($C55,subset1!$D:$BX,BN$2,FALSE)</f>
        <v>#N/A</v>
      </c>
      <c r="BO55" t="e">
        <f>VLOOKUP($C55,subset1!$D:$BX,BO$2,FALSE)</f>
        <v>#N/A</v>
      </c>
      <c r="BP55" t="e">
        <f>VLOOKUP($C55,subset1!$D:$BX,BP$2,FALSE)</f>
        <v>#N/A</v>
      </c>
      <c r="BQ55" t="e">
        <f>VLOOKUP($C55,subset1!$D:$BX,BQ$2,FALSE)</f>
        <v>#N/A</v>
      </c>
      <c r="BR55" t="e">
        <f>VLOOKUP($C55,subset1!$D:$BX,BR$2,FALSE)</f>
        <v>#N/A</v>
      </c>
      <c r="BS55" t="e">
        <f>VLOOKUP($C55,subset1!$D:$BX,BS$2,FALSE)</f>
        <v>#N/A</v>
      </c>
      <c r="BT55" t="e">
        <f>VLOOKUP($C55,subset1!$D:$BX,BT$2,FALSE)</f>
        <v>#N/A</v>
      </c>
      <c r="BU55" t="e">
        <f>VLOOKUP($C55,subset1!$D:$BX,BU$2,FALSE)</f>
        <v>#N/A</v>
      </c>
    </row>
    <row r="56" spans="1:73" x14ac:dyDescent="0.2">
      <c r="A56">
        <v>828</v>
      </c>
      <c r="B56" t="s">
        <v>10</v>
      </c>
      <c r="C56" t="str">
        <f t="shared" si="3"/>
        <v>828E2</v>
      </c>
      <c r="D56" t="str">
        <f t="shared" si="4"/>
        <v>E2</v>
      </c>
      <c r="E56">
        <v>12</v>
      </c>
      <c r="F56" s="1">
        <v>42916</v>
      </c>
      <c r="I56">
        <v>1335.8806200367201</v>
      </c>
      <c r="J56" t="s">
        <v>23</v>
      </c>
      <c r="K56">
        <v>62</v>
      </c>
      <c r="L56">
        <f>VLOOKUP($C56,samples!$D$2:$I$1000,4, FALSE)</f>
        <v>14</v>
      </c>
      <c r="M56" t="str">
        <f>VLOOKUP($C56,samples!$D$2:$I$1000,5, FALSE)</f>
        <v>G</v>
      </c>
      <c r="N56" t="str">
        <f>VLOOKUP($C56,samples!$D$2:$I$1000,6, FALSE)</f>
        <v>1,2,3</v>
      </c>
      <c r="O56" s="1">
        <f>VLOOKUP($C56,samples!$D$2:$I$689,3, FALSE)</f>
        <v>42972</v>
      </c>
      <c r="P56" s="2">
        <f t="shared" si="5"/>
        <v>56</v>
      </c>
      <c r="Q56" s="1" t="str">
        <f>VLOOKUP($C56,samples!$D$2:$R$1000,8, FALSE)</f>
        <v>CGPLPA809P3</v>
      </c>
      <c r="S56" t="e">
        <f>VLOOKUP($C56,subset1!$D:$BX,S$2,FALSE)</f>
        <v>#N/A</v>
      </c>
      <c r="T56" s="1" t="e">
        <f>VLOOKUP($C56,subset1!$D:$BX,T$2,FALSE)</f>
        <v>#N/A</v>
      </c>
      <c r="U56" t="e">
        <f>VLOOKUP($C56,subset1!$D:$BX,U$2,FALSE)</f>
        <v>#N/A</v>
      </c>
      <c r="V56" t="e">
        <f>VLOOKUP($C56,subset1!$D:$BX,V$2,FALSE)</f>
        <v>#N/A</v>
      </c>
      <c r="W56" t="e">
        <f>VLOOKUP($C56,subset1!$D:$BX,W$2,FALSE)</f>
        <v>#N/A</v>
      </c>
      <c r="X56" t="e">
        <f>VLOOKUP($C56,subset1!$D:$BX,X$2,FALSE)</f>
        <v>#N/A</v>
      </c>
      <c r="Y56" t="e">
        <f>VLOOKUP($C56,subset1!$D:$BX,Y$2,FALSE)</f>
        <v>#N/A</v>
      </c>
      <c r="Z56" t="e">
        <f>VLOOKUP($C56,subset1!$D:$BX,Z$2,FALSE)</f>
        <v>#N/A</v>
      </c>
      <c r="AA56" t="e">
        <f>VLOOKUP($C56,subset1!$D:$BX,AA$2,FALSE)</f>
        <v>#N/A</v>
      </c>
      <c r="AB56" t="e">
        <f>VLOOKUP($C56,subset1!$D:$BX,AB$2,FALSE)</f>
        <v>#N/A</v>
      </c>
      <c r="AC56" t="e">
        <f>VLOOKUP($C56,subset1!$D:$BX,AC$2,FALSE)</f>
        <v>#N/A</v>
      </c>
      <c r="AD56" t="e">
        <f>VLOOKUP($C56,subset1!$D:$BX,AD$2,FALSE)</f>
        <v>#N/A</v>
      </c>
      <c r="AE56" t="e">
        <f>VLOOKUP($C56,subset1!$D:$BX,AE$2,FALSE)</f>
        <v>#N/A</v>
      </c>
      <c r="AF56" t="e">
        <f>VLOOKUP($C56,subset1!$D:$BX,AF$2,FALSE)</f>
        <v>#N/A</v>
      </c>
      <c r="AG56" t="e">
        <f>VLOOKUP($C56,subset1!$D:$BX,AG$2,FALSE)</f>
        <v>#N/A</v>
      </c>
      <c r="AH56" t="e">
        <f>VLOOKUP($C56,subset1!$D:$BX,AH$2,FALSE)</f>
        <v>#N/A</v>
      </c>
      <c r="AI56" t="e">
        <f>VLOOKUP($C56,subset1!$D:$BX,AI$2,FALSE)</f>
        <v>#N/A</v>
      </c>
      <c r="AJ56" t="e">
        <f>VLOOKUP($C56,subset1!$D:$BX,AJ$2,FALSE)</f>
        <v>#N/A</v>
      </c>
      <c r="AK56" t="e">
        <f>VLOOKUP($C56,subset1!$D:$BX,AK$2,FALSE)</f>
        <v>#N/A</v>
      </c>
      <c r="AL56" t="e">
        <f>VLOOKUP($C56,subset1!$D:$BX,AL$2,FALSE)</f>
        <v>#N/A</v>
      </c>
      <c r="AM56" t="e">
        <f>VLOOKUP($C56,subset1!$D:$BX,AM$2,FALSE)</f>
        <v>#N/A</v>
      </c>
      <c r="AN56" t="e">
        <f>VLOOKUP($C56,subset1!$D:$BX,AN$2,FALSE)</f>
        <v>#N/A</v>
      </c>
      <c r="AO56" t="e">
        <f>VLOOKUP($C56,subset1!$D:$BX,AO$2,FALSE)</f>
        <v>#N/A</v>
      </c>
      <c r="AP56" t="e">
        <f>VLOOKUP($C56,subset1!$D:$BX,AP$2,FALSE)</f>
        <v>#N/A</v>
      </c>
      <c r="AQ56" t="e">
        <f>VLOOKUP($C56,subset1!$D:$BX,AQ$2,FALSE)</f>
        <v>#N/A</v>
      </c>
      <c r="AR56" t="e">
        <f>VLOOKUP($C56,subset1!$D:$BX,AR$2,FALSE)</f>
        <v>#N/A</v>
      </c>
      <c r="AS56" t="e">
        <f>VLOOKUP($C56,subset1!$D:$BX,AS$2,FALSE)</f>
        <v>#N/A</v>
      </c>
      <c r="AT56" s="1" t="e">
        <f>VLOOKUP($C56,subset1!$D:$BX,AT$2,FALSE)</f>
        <v>#N/A</v>
      </c>
      <c r="AU56" t="e">
        <f>VLOOKUP($C56,subset1!$D:$BX,AU$2,FALSE)</f>
        <v>#N/A</v>
      </c>
      <c r="AV56" t="e">
        <f>VLOOKUP($C56,subset1!$D:$BX,AV$2,FALSE)</f>
        <v>#N/A</v>
      </c>
      <c r="AW56" t="e">
        <f>VLOOKUP($C56,subset1!$D:$BX,AW$2,FALSE)</f>
        <v>#N/A</v>
      </c>
      <c r="AX56" t="e">
        <f>VLOOKUP($C56,subset1!$D:$BX,AX$2,FALSE)</f>
        <v>#N/A</v>
      </c>
      <c r="AY56" t="e">
        <f>VLOOKUP($C56,subset1!$D:$BX,AY$2,FALSE)</f>
        <v>#N/A</v>
      </c>
      <c r="AZ56" t="e">
        <f>VLOOKUP($C56,subset1!$D:$BX,AZ$2,FALSE)</f>
        <v>#N/A</v>
      </c>
      <c r="BA56" t="e">
        <f>VLOOKUP($C56,subset1!$D:$BX,BA$2,FALSE)</f>
        <v>#N/A</v>
      </c>
      <c r="BB56" t="e">
        <f>VLOOKUP($C56,subset1!$D:$BX,BB$2,FALSE)</f>
        <v>#N/A</v>
      </c>
      <c r="BC56" t="e">
        <f>VLOOKUP($C56,subset1!$D:$BX,BC$2,FALSE)</f>
        <v>#N/A</v>
      </c>
      <c r="BD56" t="e">
        <f>VLOOKUP($C56,subset1!$D:$BX,BD$2,FALSE)</f>
        <v>#N/A</v>
      </c>
      <c r="BE56" t="e">
        <f>VLOOKUP($C56,subset1!$D:$BX,BE$2,FALSE)</f>
        <v>#N/A</v>
      </c>
      <c r="BF56" t="e">
        <f>VLOOKUP($C56,subset1!$D:$BX,BF$2,FALSE)</f>
        <v>#N/A</v>
      </c>
      <c r="BG56" t="e">
        <f>VLOOKUP($C56,subset1!$D:$BX,BG$2,FALSE)</f>
        <v>#N/A</v>
      </c>
      <c r="BH56" t="e">
        <f>VLOOKUP($C56,subset1!$D:$BX,BH$2,FALSE)</f>
        <v>#N/A</v>
      </c>
      <c r="BI56" t="e">
        <f>VLOOKUP($C56,subset1!$D:$BX,BI$2,FALSE)</f>
        <v>#N/A</v>
      </c>
      <c r="BJ56" t="e">
        <f>VLOOKUP($C56,subset1!$D:$BX,BJ$2,FALSE)</f>
        <v>#N/A</v>
      </c>
      <c r="BK56" t="e">
        <f>VLOOKUP($C56,subset1!$D:$BX,BK$2,FALSE)</f>
        <v>#N/A</v>
      </c>
      <c r="BL56" t="e">
        <f>VLOOKUP($C56,subset1!$D:$BX,BL$2,FALSE)</f>
        <v>#N/A</v>
      </c>
      <c r="BM56" t="e">
        <f>VLOOKUP($C56,subset1!$D:$BX,BM$2,FALSE)</f>
        <v>#N/A</v>
      </c>
      <c r="BN56" t="e">
        <f>VLOOKUP($C56,subset1!$D:$BX,BN$2,FALSE)</f>
        <v>#N/A</v>
      </c>
      <c r="BO56" t="e">
        <f>VLOOKUP($C56,subset1!$D:$BX,BO$2,FALSE)</f>
        <v>#N/A</v>
      </c>
      <c r="BP56" t="e">
        <f>VLOOKUP($C56,subset1!$D:$BX,BP$2,FALSE)</f>
        <v>#N/A</v>
      </c>
      <c r="BQ56" t="e">
        <f>VLOOKUP($C56,subset1!$D:$BX,BQ$2,FALSE)</f>
        <v>#N/A</v>
      </c>
      <c r="BR56" t="e">
        <f>VLOOKUP($C56,subset1!$D:$BX,BR$2,FALSE)</f>
        <v>#N/A</v>
      </c>
      <c r="BS56" t="e">
        <f>VLOOKUP($C56,subset1!$D:$BX,BS$2,FALSE)</f>
        <v>#N/A</v>
      </c>
      <c r="BT56" t="e">
        <f>VLOOKUP($C56,subset1!$D:$BX,BT$2,FALSE)</f>
        <v>#N/A</v>
      </c>
      <c r="BU56" t="e">
        <f>VLOOKUP($C56,subset1!$D:$BX,BU$2,FALSE)</f>
        <v>#N/A</v>
      </c>
    </row>
    <row r="57" spans="1:73" x14ac:dyDescent="0.2">
      <c r="A57">
        <v>828</v>
      </c>
      <c r="B57" t="s">
        <v>11</v>
      </c>
      <c r="C57" t="str">
        <f t="shared" si="3"/>
        <v>828E3</v>
      </c>
      <c r="D57" t="str">
        <f t="shared" si="4"/>
        <v>E3</v>
      </c>
      <c r="E57">
        <v>12</v>
      </c>
      <c r="F57" s="1">
        <v>42916</v>
      </c>
      <c r="I57">
        <v>1335.8806200367201</v>
      </c>
      <c r="J57" t="s">
        <v>23</v>
      </c>
      <c r="K57">
        <v>63</v>
      </c>
      <c r="L57">
        <f>VLOOKUP($C57,samples!$D$2:$I$1000,4, FALSE)</f>
        <v>17</v>
      </c>
      <c r="M57" t="str">
        <f>VLOOKUP($C57,samples!$D$2:$I$1000,5, FALSE)</f>
        <v>H</v>
      </c>
      <c r="N57" t="str">
        <f>VLOOKUP($C57,samples!$D$2:$I$1000,6, FALSE)</f>
        <v>7,8,9</v>
      </c>
      <c r="O57" s="1">
        <f>VLOOKUP($C57,samples!$D$2:$I$689,3, FALSE)</f>
        <v>43028</v>
      </c>
      <c r="P57" s="2">
        <f t="shared" si="5"/>
        <v>112</v>
      </c>
      <c r="Q57" s="1" t="str">
        <f>VLOOKUP($C57,samples!$D$2:$R$1000,8, FALSE)</f>
        <v>CGPLPA809P4</v>
      </c>
      <c r="S57" t="e">
        <f>VLOOKUP($C57,subset1!$D:$BX,S$2,FALSE)</f>
        <v>#N/A</v>
      </c>
      <c r="T57" s="1" t="e">
        <f>VLOOKUP($C57,subset1!$D:$BX,T$2,FALSE)</f>
        <v>#N/A</v>
      </c>
      <c r="U57" t="e">
        <f>VLOOKUP($C57,subset1!$D:$BX,U$2,FALSE)</f>
        <v>#N/A</v>
      </c>
      <c r="V57" t="e">
        <f>VLOOKUP($C57,subset1!$D:$BX,V$2,FALSE)</f>
        <v>#N/A</v>
      </c>
      <c r="W57" t="e">
        <f>VLOOKUP($C57,subset1!$D:$BX,W$2,FALSE)</f>
        <v>#N/A</v>
      </c>
      <c r="X57" t="e">
        <f>VLOOKUP($C57,subset1!$D:$BX,X$2,FALSE)</f>
        <v>#N/A</v>
      </c>
      <c r="Y57" t="e">
        <f>VLOOKUP($C57,subset1!$D:$BX,Y$2,FALSE)</f>
        <v>#N/A</v>
      </c>
      <c r="Z57" t="e">
        <f>VLOOKUP($C57,subset1!$D:$BX,Z$2,FALSE)</f>
        <v>#N/A</v>
      </c>
      <c r="AA57" t="e">
        <f>VLOOKUP($C57,subset1!$D:$BX,AA$2,FALSE)</f>
        <v>#N/A</v>
      </c>
      <c r="AB57" t="e">
        <f>VLOOKUP($C57,subset1!$D:$BX,AB$2,FALSE)</f>
        <v>#N/A</v>
      </c>
      <c r="AC57" t="e">
        <f>VLOOKUP($C57,subset1!$D:$BX,AC$2,FALSE)</f>
        <v>#N/A</v>
      </c>
      <c r="AD57" t="e">
        <f>VLOOKUP($C57,subset1!$D:$BX,AD$2,FALSE)</f>
        <v>#N/A</v>
      </c>
      <c r="AE57" t="e">
        <f>VLOOKUP($C57,subset1!$D:$BX,AE$2,FALSE)</f>
        <v>#N/A</v>
      </c>
      <c r="AF57" t="e">
        <f>VLOOKUP($C57,subset1!$D:$BX,AF$2,FALSE)</f>
        <v>#N/A</v>
      </c>
      <c r="AG57" t="e">
        <f>VLOOKUP($C57,subset1!$D:$BX,AG$2,FALSE)</f>
        <v>#N/A</v>
      </c>
      <c r="AH57" t="e">
        <f>VLOOKUP($C57,subset1!$D:$BX,AH$2,FALSE)</f>
        <v>#N/A</v>
      </c>
      <c r="AI57" t="e">
        <f>VLOOKUP($C57,subset1!$D:$BX,AI$2,FALSE)</f>
        <v>#N/A</v>
      </c>
      <c r="AJ57" t="e">
        <f>VLOOKUP($C57,subset1!$D:$BX,AJ$2,FALSE)</f>
        <v>#N/A</v>
      </c>
      <c r="AK57" t="e">
        <f>VLOOKUP($C57,subset1!$D:$BX,AK$2,FALSE)</f>
        <v>#N/A</v>
      </c>
      <c r="AL57" t="e">
        <f>VLOOKUP($C57,subset1!$D:$BX,AL$2,FALSE)</f>
        <v>#N/A</v>
      </c>
      <c r="AM57" t="e">
        <f>VLOOKUP($C57,subset1!$D:$BX,AM$2,FALSE)</f>
        <v>#N/A</v>
      </c>
      <c r="AN57" t="e">
        <f>VLOOKUP($C57,subset1!$D:$BX,AN$2,FALSE)</f>
        <v>#N/A</v>
      </c>
      <c r="AO57" t="e">
        <f>VLOOKUP($C57,subset1!$D:$BX,AO$2,FALSE)</f>
        <v>#N/A</v>
      </c>
      <c r="AP57" t="e">
        <f>VLOOKUP($C57,subset1!$D:$BX,AP$2,FALSE)</f>
        <v>#N/A</v>
      </c>
      <c r="AQ57" t="e">
        <f>VLOOKUP($C57,subset1!$D:$BX,AQ$2,FALSE)</f>
        <v>#N/A</v>
      </c>
      <c r="AR57" t="e">
        <f>VLOOKUP($C57,subset1!$D:$BX,AR$2,FALSE)</f>
        <v>#N/A</v>
      </c>
      <c r="AS57" t="e">
        <f>VLOOKUP($C57,subset1!$D:$BX,AS$2,FALSE)</f>
        <v>#N/A</v>
      </c>
      <c r="AT57" s="1" t="e">
        <f>VLOOKUP($C57,subset1!$D:$BX,AT$2,FALSE)</f>
        <v>#N/A</v>
      </c>
      <c r="AU57" t="e">
        <f>VLOOKUP($C57,subset1!$D:$BX,AU$2,FALSE)</f>
        <v>#N/A</v>
      </c>
      <c r="AV57" t="e">
        <f>VLOOKUP($C57,subset1!$D:$BX,AV$2,FALSE)</f>
        <v>#N/A</v>
      </c>
      <c r="AW57" t="e">
        <f>VLOOKUP($C57,subset1!$D:$BX,AW$2,FALSE)</f>
        <v>#N/A</v>
      </c>
      <c r="AX57" t="e">
        <f>VLOOKUP($C57,subset1!$D:$BX,AX$2,FALSE)</f>
        <v>#N/A</v>
      </c>
      <c r="AY57" t="e">
        <f>VLOOKUP($C57,subset1!$D:$BX,AY$2,FALSE)</f>
        <v>#N/A</v>
      </c>
      <c r="AZ57" t="e">
        <f>VLOOKUP($C57,subset1!$D:$BX,AZ$2,FALSE)</f>
        <v>#N/A</v>
      </c>
      <c r="BA57" t="e">
        <f>VLOOKUP($C57,subset1!$D:$BX,BA$2,FALSE)</f>
        <v>#N/A</v>
      </c>
      <c r="BB57" t="e">
        <f>VLOOKUP($C57,subset1!$D:$BX,BB$2,FALSE)</f>
        <v>#N/A</v>
      </c>
      <c r="BC57" t="e">
        <f>VLOOKUP($C57,subset1!$D:$BX,BC$2,FALSE)</f>
        <v>#N/A</v>
      </c>
      <c r="BD57" t="e">
        <f>VLOOKUP($C57,subset1!$D:$BX,BD$2,FALSE)</f>
        <v>#N/A</v>
      </c>
      <c r="BE57" t="e">
        <f>VLOOKUP($C57,subset1!$D:$BX,BE$2,FALSE)</f>
        <v>#N/A</v>
      </c>
      <c r="BF57" t="e">
        <f>VLOOKUP($C57,subset1!$D:$BX,BF$2,FALSE)</f>
        <v>#N/A</v>
      </c>
      <c r="BG57" t="e">
        <f>VLOOKUP($C57,subset1!$D:$BX,BG$2,FALSE)</f>
        <v>#N/A</v>
      </c>
      <c r="BH57" t="e">
        <f>VLOOKUP($C57,subset1!$D:$BX,BH$2,FALSE)</f>
        <v>#N/A</v>
      </c>
      <c r="BI57" t="e">
        <f>VLOOKUP($C57,subset1!$D:$BX,BI$2,FALSE)</f>
        <v>#N/A</v>
      </c>
      <c r="BJ57" t="e">
        <f>VLOOKUP($C57,subset1!$D:$BX,BJ$2,FALSE)</f>
        <v>#N/A</v>
      </c>
      <c r="BK57" t="e">
        <f>VLOOKUP($C57,subset1!$D:$BX,BK$2,FALSE)</f>
        <v>#N/A</v>
      </c>
      <c r="BL57" t="e">
        <f>VLOOKUP($C57,subset1!$D:$BX,BL$2,FALSE)</f>
        <v>#N/A</v>
      </c>
      <c r="BM57" t="e">
        <f>VLOOKUP($C57,subset1!$D:$BX,BM$2,FALSE)</f>
        <v>#N/A</v>
      </c>
      <c r="BN57" t="e">
        <f>VLOOKUP($C57,subset1!$D:$BX,BN$2,FALSE)</f>
        <v>#N/A</v>
      </c>
      <c r="BO57" t="e">
        <f>VLOOKUP($C57,subset1!$D:$BX,BO$2,FALSE)</f>
        <v>#N/A</v>
      </c>
      <c r="BP57" t="e">
        <f>VLOOKUP($C57,subset1!$D:$BX,BP$2,FALSE)</f>
        <v>#N/A</v>
      </c>
      <c r="BQ57" t="e">
        <f>VLOOKUP($C57,subset1!$D:$BX,BQ$2,FALSE)</f>
        <v>#N/A</v>
      </c>
      <c r="BR57" t="e">
        <f>VLOOKUP($C57,subset1!$D:$BX,BR$2,FALSE)</f>
        <v>#N/A</v>
      </c>
      <c r="BS57" t="e">
        <f>VLOOKUP($C57,subset1!$D:$BX,BS$2,FALSE)</f>
        <v>#N/A</v>
      </c>
      <c r="BT57" t="e">
        <f>VLOOKUP($C57,subset1!$D:$BX,BT$2,FALSE)</f>
        <v>#N/A</v>
      </c>
      <c r="BU57" t="e">
        <f>VLOOKUP($C57,subset1!$D:$BX,BU$2,FALSE)</f>
        <v>#N/A</v>
      </c>
    </row>
    <row r="58" spans="1:73" x14ac:dyDescent="0.2">
      <c r="A58">
        <v>828</v>
      </c>
      <c r="B58" t="s">
        <v>12</v>
      </c>
      <c r="C58" t="str">
        <f t="shared" si="3"/>
        <v>828E4</v>
      </c>
      <c r="D58" t="str">
        <f t="shared" si="4"/>
        <v>E4</v>
      </c>
      <c r="E58">
        <v>12</v>
      </c>
      <c r="F58" s="1">
        <v>42916</v>
      </c>
      <c r="I58">
        <v>1335.8806200367201</v>
      </c>
      <c r="J58" t="s">
        <v>23</v>
      </c>
      <c r="K58">
        <v>64</v>
      </c>
      <c r="L58">
        <f>VLOOKUP($C58,samples!$D$2:$I$1000,4, FALSE)</f>
        <v>19</v>
      </c>
      <c r="M58" t="str">
        <f>VLOOKUP($C58,samples!$D$2:$I$1000,5, FALSE)</f>
        <v>H</v>
      </c>
      <c r="N58" t="str">
        <f>VLOOKUP($C58,samples!$D$2:$I$1000,6, FALSE)</f>
        <v>1,2,3</v>
      </c>
      <c r="O58" s="1">
        <f>VLOOKUP($C58,samples!$D$2:$I$689,3, FALSE)</f>
        <v>43084</v>
      </c>
      <c r="P58" s="2">
        <f t="shared" si="5"/>
        <v>168</v>
      </c>
      <c r="Q58" s="1" t="str">
        <f>VLOOKUP($C58,samples!$D$2:$R$1000,8, FALSE)</f>
        <v>CGPLPA809P5</v>
      </c>
      <c r="S58" t="e">
        <f>VLOOKUP($C58,subset1!$D:$BX,S$2,FALSE)</f>
        <v>#N/A</v>
      </c>
      <c r="T58" s="1" t="e">
        <f>VLOOKUP($C58,subset1!$D:$BX,T$2,FALSE)</f>
        <v>#N/A</v>
      </c>
      <c r="U58" t="e">
        <f>VLOOKUP($C58,subset1!$D:$BX,U$2,FALSE)</f>
        <v>#N/A</v>
      </c>
      <c r="V58" t="e">
        <f>VLOOKUP($C58,subset1!$D:$BX,V$2,FALSE)</f>
        <v>#N/A</v>
      </c>
      <c r="W58" t="e">
        <f>VLOOKUP($C58,subset1!$D:$BX,W$2,FALSE)</f>
        <v>#N/A</v>
      </c>
      <c r="X58" t="e">
        <f>VLOOKUP($C58,subset1!$D:$BX,X$2,FALSE)</f>
        <v>#N/A</v>
      </c>
      <c r="Y58" t="e">
        <f>VLOOKUP($C58,subset1!$D:$BX,Y$2,FALSE)</f>
        <v>#N/A</v>
      </c>
      <c r="Z58" t="e">
        <f>VLOOKUP($C58,subset1!$D:$BX,Z$2,FALSE)</f>
        <v>#N/A</v>
      </c>
      <c r="AA58" t="e">
        <f>VLOOKUP($C58,subset1!$D:$BX,AA$2,FALSE)</f>
        <v>#N/A</v>
      </c>
      <c r="AB58" t="e">
        <f>VLOOKUP($C58,subset1!$D:$BX,AB$2,FALSE)</f>
        <v>#N/A</v>
      </c>
      <c r="AC58" t="e">
        <f>VLOOKUP($C58,subset1!$D:$BX,AC$2,FALSE)</f>
        <v>#N/A</v>
      </c>
      <c r="AD58" t="e">
        <f>VLOOKUP($C58,subset1!$D:$BX,AD$2,FALSE)</f>
        <v>#N/A</v>
      </c>
      <c r="AE58" t="e">
        <f>VLOOKUP($C58,subset1!$D:$BX,AE$2,FALSE)</f>
        <v>#N/A</v>
      </c>
      <c r="AF58" t="e">
        <f>VLOOKUP($C58,subset1!$D:$BX,AF$2,FALSE)</f>
        <v>#N/A</v>
      </c>
      <c r="AG58" t="e">
        <f>VLOOKUP($C58,subset1!$D:$BX,AG$2,FALSE)</f>
        <v>#N/A</v>
      </c>
      <c r="AH58" t="e">
        <f>VLOOKUP($C58,subset1!$D:$BX,AH$2,FALSE)</f>
        <v>#N/A</v>
      </c>
      <c r="AI58" t="e">
        <f>VLOOKUP($C58,subset1!$D:$BX,AI$2,FALSE)</f>
        <v>#N/A</v>
      </c>
      <c r="AJ58" t="e">
        <f>VLOOKUP($C58,subset1!$D:$BX,AJ$2,FALSE)</f>
        <v>#N/A</v>
      </c>
      <c r="AK58" t="e">
        <f>VLOOKUP($C58,subset1!$D:$BX,AK$2,FALSE)</f>
        <v>#N/A</v>
      </c>
      <c r="AL58" t="e">
        <f>VLOOKUP($C58,subset1!$D:$BX,AL$2,FALSE)</f>
        <v>#N/A</v>
      </c>
      <c r="AM58" t="e">
        <f>VLOOKUP($C58,subset1!$D:$BX,AM$2,FALSE)</f>
        <v>#N/A</v>
      </c>
      <c r="AN58" t="e">
        <f>VLOOKUP($C58,subset1!$D:$BX,AN$2,FALSE)</f>
        <v>#N/A</v>
      </c>
      <c r="AO58" t="e">
        <f>VLOOKUP($C58,subset1!$D:$BX,AO$2,FALSE)</f>
        <v>#N/A</v>
      </c>
      <c r="AP58" t="e">
        <f>VLOOKUP($C58,subset1!$D:$BX,AP$2,FALSE)</f>
        <v>#N/A</v>
      </c>
      <c r="AQ58" t="e">
        <f>VLOOKUP($C58,subset1!$D:$BX,AQ$2,FALSE)</f>
        <v>#N/A</v>
      </c>
      <c r="AR58" t="e">
        <f>VLOOKUP($C58,subset1!$D:$BX,AR$2,FALSE)</f>
        <v>#N/A</v>
      </c>
      <c r="AS58" t="e">
        <f>VLOOKUP($C58,subset1!$D:$BX,AS$2,FALSE)</f>
        <v>#N/A</v>
      </c>
      <c r="AT58" s="1" t="e">
        <f>VLOOKUP($C58,subset1!$D:$BX,AT$2,FALSE)</f>
        <v>#N/A</v>
      </c>
      <c r="AU58" t="e">
        <f>VLOOKUP($C58,subset1!$D:$BX,AU$2,FALSE)</f>
        <v>#N/A</v>
      </c>
      <c r="AV58" t="e">
        <f>VLOOKUP($C58,subset1!$D:$BX,AV$2,FALSE)</f>
        <v>#N/A</v>
      </c>
      <c r="AW58" t="e">
        <f>VLOOKUP($C58,subset1!$D:$BX,AW$2,FALSE)</f>
        <v>#N/A</v>
      </c>
      <c r="AX58" t="e">
        <f>VLOOKUP($C58,subset1!$D:$BX,AX$2,FALSE)</f>
        <v>#N/A</v>
      </c>
      <c r="AY58" t="e">
        <f>VLOOKUP($C58,subset1!$D:$BX,AY$2,FALSE)</f>
        <v>#N/A</v>
      </c>
      <c r="AZ58" t="e">
        <f>VLOOKUP($C58,subset1!$D:$BX,AZ$2,FALSE)</f>
        <v>#N/A</v>
      </c>
      <c r="BA58" t="e">
        <f>VLOOKUP($C58,subset1!$D:$BX,BA$2,FALSE)</f>
        <v>#N/A</v>
      </c>
      <c r="BB58" t="e">
        <f>VLOOKUP($C58,subset1!$D:$BX,BB$2,FALSE)</f>
        <v>#N/A</v>
      </c>
      <c r="BC58" t="e">
        <f>VLOOKUP($C58,subset1!$D:$BX,BC$2,FALSE)</f>
        <v>#N/A</v>
      </c>
      <c r="BD58" t="e">
        <f>VLOOKUP($C58,subset1!$D:$BX,BD$2,FALSE)</f>
        <v>#N/A</v>
      </c>
      <c r="BE58" t="e">
        <f>VLOOKUP($C58,subset1!$D:$BX,BE$2,FALSE)</f>
        <v>#N/A</v>
      </c>
      <c r="BF58" t="e">
        <f>VLOOKUP($C58,subset1!$D:$BX,BF$2,FALSE)</f>
        <v>#N/A</v>
      </c>
      <c r="BG58" t="e">
        <f>VLOOKUP($C58,subset1!$D:$BX,BG$2,FALSE)</f>
        <v>#N/A</v>
      </c>
      <c r="BH58" t="e">
        <f>VLOOKUP($C58,subset1!$D:$BX,BH$2,FALSE)</f>
        <v>#N/A</v>
      </c>
      <c r="BI58" t="e">
        <f>VLOOKUP($C58,subset1!$D:$BX,BI$2,FALSE)</f>
        <v>#N/A</v>
      </c>
      <c r="BJ58" t="e">
        <f>VLOOKUP($C58,subset1!$D:$BX,BJ$2,FALSE)</f>
        <v>#N/A</v>
      </c>
      <c r="BK58" t="e">
        <f>VLOOKUP($C58,subset1!$D:$BX,BK$2,FALSE)</f>
        <v>#N/A</v>
      </c>
      <c r="BL58" t="e">
        <f>VLOOKUP($C58,subset1!$D:$BX,BL$2,FALSE)</f>
        <v>#N/A</v>
      </c>
      <c r="BM58" t="e">
        <f>VLOOKUP($C58,subset1!$D:$BX,BM$2,FALSE)</f>
        <v>#N/A</v>
      </c>
      <c r="BN58" t="e">
        <f>VLOOKUP($C58,subset1!$D:$BX,BN$2,FALSE)</f>
        <v>#N/A</v>
      </c>
      <c r="BO58" t="e">
        <f>VLOOKUP($C58,subset1!$D:$BX,BO$2,FALSE)</f>
        <v>#N/A</v>
      </c>
      <c r="BP58" t="e">
        <f>VLOOKUP($C58,subset1!$D:$BX,BP$2,FALSE)</f>
        <v>#N/A</v>
      </c>
      <c r="BQ58" t="e">
        <f>VLOOKUP($C58,subset1!$D:$BX,BQ$2,FALSE)</f>
        <v>#N/A</v>
      </c>
      <c r="BR58" t="e">
        <f>VLOOKUP($C58,subset1!$D:$BX,BR$2,FALSE)</f>
        <v>#N/A</v>
      </c>
      <c r="BS58" t="e">
        <f>VLOOKUP($C58,subset1!$D:$BX,BS$2,FALSE)</f>
        <v>#N/A</v>
      </c>
      <c r="BT58" t="e">
        <f>VLOOKUP($C58,subset1!$D:$BX,BT$2,FALSE)</f>
        <v>#N/A</v>
      </c>
      <c r="BU58" t="e">
        <f>VLOOKUP($C58,subset1!$D:$BX,BU$2,FALSE)</f>
        <v>#N/A</v>
      </c>
    </row>
    <row r="59" spans="1:73" x14ac:dyDescent="0.2">
      <c r="A59">
        <v>828</v>
      </c>
      <c r="B59" t="s">
        <v>13</v>
      </c>
      <c r="C59" t="str">
        <f t="shared" si="3"/>
        <v>828E5</v>
      </c>
      <c r="D59" t="str">
        <f t="shared" si="4"/>
        <v>E5</v>
      </c>
      <c r="E59">
        <v>12</v>
      </c>
      <c r="F59" s="1">
        <v>42916</v>
      </c>
      <c r="I59">
        <v>1335.8806200367201</v>
      </c>
      <c r="J59" t="s">
        <v>23</v>
      </c>
      <c r="K59">
        <v>65</v>
      </c>
      <c r="L59">
        <f>VLOOKUP($C59,samples!$D$2:$I$1000,4, FALSE)</f>
        <v>21</v>
      </c>
      <c r="M59" t="str">
        <f>VLOOKUP($C59,samples!$D$2:$I$1000,5, FALSE)</f>
        <v>I</v>
      </c>
      <c r="N59" t="str">
        <f>VLOOKUP($C59,samples!$D$2:$I$1000,6, FALSE)</f>
        <v>1,2,3</v>
      </c>
      <c r="O59" s="1">
        <f>VLOOKUP($C59,samples!$D$2:$I$689,3, FALSE)</f>
        <v>43147</v>
      </c>
      <c r="P59" s="2">
        <f t="shared" si="5"/>
        <v>231</v>
      </c>
      <c r="Q59" s="1" t="str">
        <f>VLOOKUP($C59,samples!$D$2:$R$1000,8, FALSE)</f>
        <v>CGPLPA809P6</v>
      </c>
      <c r="S59" t="e">
        <f>VLOOKUP($C59,subset1!$D:$BX,S$2,FALSE)</f>
        <v>#N/A</v>
      </c>
      <c r="T59" s="1" t="e">
        <f>VLOOKUP($C59,subset1!$D:$BX,T$2,FALSE)</f>
        <v>#N/A</v>
      </c>
      <c r="U59" t="e">
        <f>VLOOKUP($C59,subset1!$D:$BX,U$2,FALSE)</f>
        <v>#N/A</v>
      </c>
      <c r="V59" t="e">
        <f>VLOOKUP($C59,subset1!$D:$BX,V$2,FALSE)</f>
        <v>#N/A</v>
      </c>
      <c r="W59" t="e">
        <f>VLOOKUP($C59,subset1!$D:$BX,W$2,FALSE)</f>
        <v>#N/A</v>
      </c>
      <c r="X59" t="e">
        <f>VLOOKUP($C59,subset1!$D:$BX,X$2,FALSE)</f>
        <v>#N/A</v>
      </c>
      <c r="Y59" t="e">
        <f>VLOOKUP($C59,subset1!$D:$BX,Y$2,FALSE)</f>
        <v>#N/A</v>
      </c>
      <c r="Z59" t="e">
        <f>VLOOKUP($C59,subset1!$D:$BX,Z$2,FALSE)</f>
        <v>#N/A</v>
      </c>
      <c r="AA59" t="e">
        <f>VLOOKUP($C59,subset1!$D:$BX,AA$2,FALSE)</f>
        <v>#N/A</v>
      </c>
      <c r="AB59" t="e">
        <f>VLOOKUP($C59,subset1!$D:$BX,AB$2,FALSE)</f>
        <v>#N/A</v>
      </c>
      <c r="AC59" t="e">
        <f>VLOOKUP($C59,subset1!$D:$BX,AC$2,FALSE)</f>
        <v>#N/A</v>
      </c>
      <c r="AD59" t="e">
        <f>VLOOKUP($C59,subset1!$D:$BX,AD$2,FALSE)</f>
        <v>#N/A</v>
      </c>
      <c r="AE59" t="e">
        <f>VLOOKUP($C59,subset1!$D:$BX,AE$2,FALSE)</f>
        <v>#N/A</v>
      </c>
      <c r="AF59" t="e">
        <f>VLOOKUP($C59,subset1!$D:$BX,AF$2,FALSE)</f>
        <v>#N/A</v>
      </c>
      <c r="AG59" t="e">
        <f>VLOOKUP($C59,subset1!$D:$BX,AG$2,FALSE)</f>
        <v>#N/A</v>
      </c>
      <c r="AH59" t="e">
        <f>VLOOKUP($C59,subset1!$D:$BX,AH$2,FALSE)</f>
        <v>#N/A</v>
      </c>
      <c r="AI59" t="e">
        <f>VLOOKUP($C59,subset1!$D:$BX,AI$2,FALSE)</f>
        <v>#N/A</v>
      </c>
      <c r="AJ59" t="e">
        <f>VLOOKUP($C59,subset1!$D:$BX,AJ$2,FALSE)</f>
        <v>#N/A</v>
      </c>
      <c r="AK59" t="e">
        <f>VLOOKUP($C59,subset1!$D:$BX,AK$2,FALSE)</f>
        <v>#N/A</v>
      </c>
      <c r="AL59" t="e">
        <f>VLOOKUP($C59,subset1!$D:$BX,AL$2,FALSE)</f>
        <v>#N/A</v>
      </c>
      <c r="AM59" t="e">
        <f>VLOOKUP($C59,subset1!$D:$BX,AM$2,FALSE)</f>
        <v>#N/A</v>
      </c>
      <c r="AN59" t="e">
        <f>VLOOKUP($C59,subset1!$D:$BX,AN$2,FALSE)</f>
        <v>#N/A</v>
      </c>
      <c r="AO59" t="e">
        <f>VLOOKUP($C59,subset1!$D:$BX,AO$2,FALSE)</f>
        <v>#N/A</v>
      </c>
      <c r="AP59" t="e">
        <f>VLOOKUP($C59,subset1!$D:$BX,AP$2,FALSE)</f>
        <v>#N/A</v>
      </c>
      <c r="AQ59" t="e">
        <f>VLOOKUP($C59,subset1!$D:$BX,AQ$2,FALSE)</f>
        <v>#N/A</v>
      </c>
      <c r="AR59" t="e">
        <f>VLOOKUP($C59,subset1!$D:$BX,AR$2,FALSE)</f>
        <v>#N/A</v>
      </c>
      <c r="AS59" t="e">
        <f>VLOOKUP($C59,subset1!$D:$BX,AS$2,FALSE)</f>
        <v>#N/A</v>
      </c>
      <c r="AT59" s="1" t="e">
        <f>VLOOKUP($C59,subset1!$D:$BX,AT$2,FALSE)</f>
        <v>#N/A</v>
      </c>
      <c r="AU59" t="e">
        <f>VLOOKUP($C59,subset1!$D:$BX,AU$2,FALSE)</f>
        <v>#N/A</v>
      </c>
      <c r="AV59" t="e">
        <f>VLOOKUP($C59,subset1!$D:$BX,AV$2,FALSE)</f>
        <v>#N/A</v>
      </c>
      <c r="AW59" t="e">
        <f>VLOOKUP($C59,subset1!$D:$BX,AW$2,FALSE)</f>
        <v>#N/A</v>
      </c>
      <c r="AX59" t="e">
        <f>VLOOKUP($C59,subset1!$D:$BX,AX$2,FALSE)</f>
        <v>#N/A</v>
      </c>
      <c r="AY59" t="e">
        <f>VLOOKUP($C59,subset1!$D:$BX,AY$2,FALSE)</f>
        <v>#N/A</v>
      </c>
      <c r="AZ59" t="e">
        <f>VLOOKUP($C59,subset1!$D:$BX,AZ$2,FALSE)</f>
        <v>#N/A</v>
      </c>
      <c r="BA59" t="e">
        <f>VLOOKUP($C59,subset1!$D:$BX,BA$2,FALSE)</f>
        <v>#N/A</v>
      </c>
      <c r="BB59" t="e">
        <f>VLOOKUP($C59,subset1!$D:$BX,BB$2,FALSE)</f>
        <v>#N/A</v>
      </c>
      <c r="BC59" t="e">
        <f>VLOOKUP($C59,subset1!$D:$BX,BC$2,FALSE)</f>
        <v>#N/A</v>
      </c>
      <c r="BD59" t="e">
        <f>VLOOKUP($C59,subset1!$D:$BX,BD$2,FALSE)</f>
        <v>#N/A</v>
      </c>
      <c r="BE59" t="e">
        <f>VLOOKUP($C59,subset1!$D:$BX,BE$2,FALSE)</f>
        <v>#N/A</v>
      </c>
      <c r="BF59" t="e">
        <f>VLOOKUP($C59,subset1!$D:$BX,BF$2,FALSE)</f>
        <v>#N/A</v>
      </c>
      <c r="BG59" t="e">
        <f>VLOOKUP($C59,subset1!$D:$BX,BG$2,FALSE)</f>
        <v>#N/A</v>
      </c>
      <c r="BH59" t="e">
        <f>VLOOKUP($C59,subset1!$D:$BX,BH$2,FALSE)</f>
        <v>#N/A</v>
      </c>
      <c r="BI59" t="e">
        <f>VLOOKUP($C59,subset1!$D:$BX,BI$2,FALSE)</f>
        <v>#N/A</v>
      </c>
      <c r="BJ59" t="e">
        <f>VLOOKUP($C59,subset1!$D:$BX,BJ$2,FALSE)</f>
        <v>#N/A</v>
      </c>
      <c r="BK59" t="e">
        <f>VLOOKUP($C59,subset1!$D:$BX,BK$2,FALSE)</f>
        <v>#N/A</v>
      </c>
      <c r="BL59" t="e">
        <f>VLOOKUP($C59,subset1!$D:$BX,BL$2,FALSE)</f>
        <v>#N/A</v>
      </c>
      <c r="BM59" t="e">
        <f>VLOOKUP($C59,subset1!$D:$BX,BM$2,FALSE)</f>
        <v>#N/A</v>
      </c>
      <c r="BN59" t="e">
        <f>VLOOKUP($C59,subset1!$D:$BX,BN$2,FALSE)</f>
        <v>#N/A</v>
      </c>
      <c r="BO59" t="e">
        <f>VLOOKUP($C59,subset1!$D:$BX,BO$2,FALSE)</f>
        <v>#N/A</v>
      </c>
      <c r="BP59" t="e">
        <f>VLOOKUP($C59,subset1!$D:$BX,BP$2,FALSE)</f>
        <v>#N/A</v>
      </c>
      <c r="BQ59" t="e">
        <f>VLOOKUP($C59,subset1!$D:$BX,BQ$2,FALSE)</f>
        <v>#N/A</v>
      </c>
      <c r="BR59" t="e">
        <f>VLOOKUP($C59,subset1!$D:$BX,BR$2,FALSE)</f>
        <v>#N/A</v>
      </c>
      <c r="BS59" t="e">
        <f>VLOOKUP($C59,subset1!$D:$BX,BS$2,FALSE)</f>
        <v>#N/A</v>
      </c>
      <c r="BT59" t="e">
        <f>VLOOKUP($C59,subset1!$D:$BX,BT$2,FALSE)</f>
        <v>#N/A</v>
      </c>
      <c r="BU59" t="e">
        <f>VLOOKUP($C59,subset1!$D:$BX,BU$2,FALSE)</f>
        <v>#N/A</v>
      </c>
    </row>
    <row r="60" spans="1:73" x14ac:dyDescent="0.2">
      <c r="A60">
        <v>828</v>
      </c>
      <c r="B60" t="s">
        <v>14</v>
      </c>
      <c r="C60" t="str">
        <f t="shared" si="3"/>
        <v>828E6</v>
      </c>
      <c r="D60" t="str">
        <f t="shared" si="4"/>
        <v>E6</v>
      </c>
      <c r="E60">
        <v>12</v>
      </c>
      <c r="F60" s="1">
        <v>42916</v>
      </c>
      <c r="I60">
        <v>1335.8806200367201</v>
      </c>
      <c r="J60" t="s">
        <v>23</v>
      </c>
      <c r="K60">
        <v>66</v>
      </c>
      <c r="L60">
        <f>VLOOKUP($C60,samples!$D$2:$I$1000,4, FALSE)</f>
        <v>22</v>
      </c>
      <c r="M60" t="str">
        <f>VLOOKUP($C60,samples!$D$2:$I$1000,5, FALSE)</f>
        <v>I</v>
      </c>
      <c r="N60" t="str">
        <f>VLOOKUP($C60,samples!$D$2:$I$1000,6, FALSE)</f>
        <v>7,8,9</v>
      </c>
      <c r="O60" s="1">
        <f>VLOOKUP($C60,samples!$D$2:$I$689,3, FALSE)</f>
        <v>43210</v>
      </c>
      <c r="P60" s="2">
        <f t="shared" si="5"/>
        <v>294</v>
      </c>
      <c r="Q60" s="1" t="str">
        <f>VLOOKUP($C60,samples!$D$2:$R$1000,8, FALSE)</f>
        <v>CGPLPA809P7</v>
      </c>
      <c r="S60" t="e">
        <f>VLOOKUP($C60,subset1!$D:$BX,S$2,FALSE)</f>
        <v>#N/A</v>
      </c>
      <c r="T60" s="1" t="e">
        <f>VLOOKUP($C60,subset1!$D:$BX,T$2,FALSE)</f>
        <v>#N/A</v>
      </c>
      <c r="U60" t="e">
        <f>VLOOKUP($C60,subset1!$D:$BX,U$2,FALSE)</f>
        <v>#N/A</v>
      </c>
      <c r="V60" t="e">
        <f>VLOOKUP($C60,subset1!$D:$BX,V$2,FALSE)</f>
        <v>#N/A</v>
      </c>
      <c r="W60" t="e">
        <f>VLOOKUP($C60,subset1!$D:$BX,W$2,FALSE)</f>
        <v>#N/A</v>
      </c>
      <c r="X60" t="e">
        <f>VLOOKUP($C60,subset1!$D:$BX,X$2,FALSE)</f>
        <v>#N/A</v>
      </c>
      <c r="Y60" t="e">
        <f>VLOOKUP($C60,subset1!$D:$BX,Y$2,FALSE)</f>
        <v>#N/A</v>
      </c>
      <c r="Z60" t="e">
        <f>VLOOKUP($C60,subset1!$D:$BX,Z$2,FALSE)</f>
        <v>#N/A</v>
      </c>
      <c r="AA60" t="e">
        <f>VLOOKUP($C60,subset1!$D:$BX,AA$2,FALSE)</f>
        <v>#N/A</v>
      </c>
      <c r="AB60" t="e">
        <f>VLOOKUP($C60,subset1!$D:$BX,AB$2,FALSE)</f>
        <v>#N/A</v>
      </c>
      <c r="AC60" t="e">
        <f>VLOOKUP($C60,subset1!$D:$BX,AC$2,FALSE)</f>
        <v>#N/A</v>
      </c>
      <c r="AD60" t="e">
        <f>VLOOKUP($C60,subset1!$D:$BX,AD$2,FALSE)</f>
        <v>#N/A</v>
      </c>
      <c r="AE60" t="e">
        <f>VLOOKUP($C60,subset1!$D:$BX,AE$2,FALSE)</f>
        <v>#N/A</v>
      </c>
      <c r="AF60" t="e">
        <f>VLOOKUP($C60,subset1!$D:$BX,AF$2,FALSE)</f>
        <v>#N/A</v>
      </c>
      <c r="AG60" t="e">
        <f>VLOOKUP($C60,subset1!$D:$BX,AG$2,FALSE)</f>
        <v>#N/A</v>
      </c>
      <c r="AH60" t="e">
        <f>VLOOKUP($C60,subset1!$D:$BX,AH$2,FALSE)</f>
        <v>#N/A</v>
      </c>
      <c r="AI60" t="e">
        <f>VLOOKUP($C60,subset1!$D:$BX,AI$2,FALSE)</f>
        <v>#N/A</v>
      </c>
      <c r="AJ60" t="e">
        <f>VLOOKUP($C60,subset1!$D:$BX,AJ$2,FALSE)</f>
        <v>#N/A</v>
      </c>
      <c r="AK60" t="e">
        <f>VLOOKUP($C60,subset1!$D:$BX,AK$2,FALSE)</f>
        <v>#N/A</v>
      </c>
      <c r="AL60" t="e">
        <f>VLOOKUP($C60,subset1!$D:$BX,AL$2,FALSE)</f>
        <v>#N/A</v>
      </c>
      <c r="AM60" t="e">
        <f>VLOOKUP($C60,subset1!$D:$BX,AM$2,FALSE)</f>
        <v>#N/A</v>
      </c>
      <c r="AN60" t="e">
        <f>VLOOKUP($C60,subset1!$D:$BX,AN$2,FALSE)</f>
        <v>#N/A</v>
      </c>
      <c r="AO60" t="e">
        <f>VLOOKUP($C60,subset1!$D:$BX,AO$2,FALSE)</f>
        <v>#N/A</v>
      </c>
      <c r="AP60" t="e">
        <f>VLOOKUP($C60,subset1!$D:$BX,AP$2,FALSE)</f>
        <v>#N/A</v>
      </c>
      <c r="AQ60" t="e">
        <f>VLOOKUP($C60,subset1!$D:$BX,AQ$2,FALSE)</f>
        <v>#N/A</v>
      </c>
      <c r="AR60" t="e">
        <f>VLOOKUP($C60,subset1!$D:$BX,AR$2,FALSE)</f>
        <v>#N/A</v>
      </c>
      <c r="AS60" t="e">
        <f>VLOOKUP($C60,subset1!$D:$BX,AS$2,FALSE)</f>
        <v>#N/A</v>
      </c>
      <c r="AT60" s="1" t="e">
        <f>VLOOKUP($C60,subset1!$D:$BX,AT$2,FALSE)</f>
        <v>#N/A</v>
      </c>
      <c r="AU60" t="e">
        <f>VLOOKUP($C60,subset1!$D:$BX,AU$2,FALSE)</f>
        <v>#N/A</v>
      </c>
      <c r="AV60" t="e">
        <f>VLOOKUP($C60,subset1!$D:$BX,AV$2,FALSE)</f>
        <v>#N/A</v>
      </c>
      <c r="AW60" t="e">
        <f>VLOOKUP($C60,subset1!$D:$BX,AW$2,FALSE)</f>
        <v>#N/A</v>
      </c>
      <c r="AX60" t="e">
        <f>VLOOKUP($C60,subset1!$D:$BX,AX$2,FALSE)</f>
        <v>#N/A</v>
      </c>
      <c r="AY60" t="e">
        <f>VLOOKUP($C60,subset1!$D:$BX,AY$2,FALSE)</f>
        <v>#N/A</v>
      </c>
      <c r="AZ60" t="e">
        <f>VLOOKUP($C60,subset1!$D:$BX,AZ$2,FALSE)</f>
        <v>#N/A</v>
      </c>
      <c r="BA60" t="e">
        <f>VLOOKUP($C60,subset1!$D:$BX,BA$2,FALSE)</f>
        <v>#N/A</v>
      </c>
      <c r="BB60" t="e">
        <f>VLOOKUP($C60,subset1!$D:$BX,BB$2,FALSE)</f>
        <v>#N/A</v>
      </c>
      <c r="BC60" t="e">
        <f>VLOOKUP($C60,subset1!$D:$BX,BC$2,FALSE)</f>
        <v>#N/A</v>
      </c>
      <c r="BD60" t="e">
        <f>VLOOKUP($C60,subset1!$D:$BX,BD$2,FALSE)</f>
        <v>#N/A</v>
      </c>
      <c r="BE60" t="e">
        <f>VLOOKUP($C60,subset1!$D:$BX,BE$2,FALSE)</f>
        <v>#N/A</v>
      </c>
      <c r="BF60" t="e">
        <f>VLOOKUP($C60,subset1!$D:$BX,BF$2,FALSE)</f>
        <v>#N/A</v>
      </c>
      <c r="BG60" t="e">
        <f>VLOOKUP($C60,subset1!$D:$BX,BG$2,FALSE)</f>
        <v>#N/A</v>
      </c>
      <c r="BH60" t="e">
        <f>VLOOKUP($C60,subset1!$D:$BX,BH$2,FALSE)</f>
        <v>#N/A</v>
      </c>
      <c r="BI60" t="e">
        <f>VLOOKUP($C60,subset1!$D:$BX,BI$2,FALSE)</f>
        <v>#N/A</v>
      </c>
      <c r="BJ60" t="e">
        <f>VLOOKUP($C60,subset1!$D:$BX,BJ$2,FALSE)</f>
        <v>#N/A</v>
      </c>
      <c r="BK60" t="e">
        <f>VLOOKUP($C60,subset1!$D:$BX,BK$2,FALSE)</f>
        <v>#N/A</v>
      </c>
      <c r="BL60" t="e">
        <f>VLOOKUP($C60,subset1!$D:$BX,BL$2,FALSE)</f>
        <v>#N/A</v>
      </c>
      <c r="BM60" t="e">
        <f>VLOOKUP($C60,subset1!$D:$BX,BM$2,FALSE)</f>
        <v>#N/A</v>
      </c>
      <c r="BN60" t="e">
        <f>VLOOKUP($C60,subset1!$D:$BX,BN$2,FALSE)</f>
        <v>#N/A</v>
      </c>
      <c r="BO60" t="e">
        <f>VLOOKUP($C60,subset1!$D:$BX,BO$2,FALSE)</f>
        <v>#N/A</v>
      </c>
      <c r="BP60" t="e">
        <f>VLOOKUP($C60,subset1!$D:$BX,BP$2,FALSE)</f>
        <v>#N/A</v>
      </c>
      <c r="BQ60" t="e">
        <f>VLOOKUP($C60,subset1!$D:$BX,BQ$2,FALSE)</f>
        <v>#N/A</v>
      </c>
      <c r="BR60" t="e">
        <f>VLOOKUP($C60,subset1!$D:$BX,BR$2,FALSE)</f>
        <v>#N/A</v>
      </c>
      <c r="BS60" t="e">
        <f>VLOOKUP($C60,subset1!$D:$BX,BS$2,FALSE)</f>
        <v>#N/A</v>
      </c>
      <c r="BT60" t="e">
        <f>VLOOKUP($C60,subset1!$D:$BX,BT$2,FALSE)</f>
        <v>#N/A</v>
      </c>
      <c r="BU60" t="e">
        <f>VLOOKUP($C60,subset1!$D:$BX,BU$2,FALSE)</f>
        <v>#N/A</v>
      </c>
    </row>
    <row r="61" spans="1:73" x14ac:dyDescent="0.2">
      <c r="A61">
        <v>831</v>
      </c>
      <c r="B61" t="s">
        <v>2</v>
      </c>
      <c r="C61" t="str">
        <f t="shared" si="3"/>
        <v>831A</v>
      </c>
      <c r="D61" t="str">
        <f t="shared" si="4"/>
        <v>A</v>
      </c>
      <c r="E61">
        <v>13</v>
      </c>
      <c r="F61" s="1">
        <v>42919</v>
      </c>
      <c r="I61">
        <v>1332.8806200367201</v>
      </c>
      <c r="J61" t="s">
        <v>23</v>
      </c>
      <c r="K61">
        <v>67</v>
      </c>
      <c r="L61">
        <f>VLOOKUP($C61,samples!$D$2:$I$1000,4, FALSE)</f>
        <v>1</v>
      </c>
      <c r="M61" t="str">
        <f>VLOOKUP($C61,samples!$D$2:$I$1000,5, FALSE)</f>
        <v>E</v>
      </c>
      <c r="N61" t="str">
        <f>VLOOKUP($C61,samples!$D$2:$I$1000,6, FALSE)</f>
        <v>1,2,3</v>
      </c>
      <c r="O61" s="1">
        <f>VLOOKUP($C61,samples!$D$2:$I$689,3, FALSE)</f>
        <v>42919</v>
      </c>
      <c r="P61" s="2">
        <f t="shared" si="5"/>
        <v>0</v>
      </c>
      <c r="Q61" s="1" t="str">
        <f>VLOOKUP($C61,samples!$D$2:$R$1000,8, FALSE)</f>
        <v>CGPLPA780P</v>
      </c>
      <c r="S61" t="e">
        <f>VLOOKUP($C61,subset1!$D:$BX,S$2,FALSE)</f>
        <v>#N/A</v>
      </c>
      <c r="T61" s="1" t="e">
        <f>VLOOKUP($C61,subset1!$D:$BX,T$2,FALSE)</f>
        <v>#N/A</v>
      </c>
      <c r="U61" t="e">
        <f>VLOOKUP($C61,subset1!$D:$BX,U$2,FALSE)</f>
        <v>#N/A</v>
      </c>
      <c r="V61" t="e">
        <f>VLOOKUP($C61,subset1!$D:$BX,V$2,FALSE)</f>
        <v>#N/A</v>
      </c>
      <c r="W61" t="e">
        <f>VLOOKUP($C61,subset1!$D:$BX,W$2,FALSE)</f>
        <v>#N/A</v>
      </c>
      <c r="X61" t="e">
        <f>VLOOKUP($C61,subset1!$D:$BX,X$2,FALSE)</f>
        <v>#N/A</v>
      </c>
      <c r="Y61" t="e">
        <f>VLOOKUP($C61,subset1!$D:$BX,Y$2,FALSE)</f>
        <v>#N/A</v>
      </c>
      <c r="Z61" t="e">
        <f>VLOOKUP($C61,subset1!$D:$BX,Z$2,FALSE)</f>
        <v>#N/A</v>
      </c>
      <c r="AA61" t="e">
        <f>VLOOKUP($C61,subset1!$D:$BX,AA$2,FALSE)</f>
        <v>#N/A</v>
      </c>
      <c r="AB61" t="e">
        <f>VLOOKUP($C61,subset1!$D:$BX,AB$2,FALSE)</f>
        <v>#N/A</v>
      </c>
      <c r="AC61" t="e">
        <f>VLOOKUP($C61,subset1!$D:$BX,AC$2,FALSE)</f>
        <v>#N/A</v>
      </c>
      <c r="AD61" t="e">
        <f>VLOOKUP($C61,subset1!$D:$BX,AD$2,FALSE)</f>
        <v>#N/A</v>
      </c>
      <c r="AE61" t="e">
        <f>VLOOKUP($C61,subset1!$D:$BX,AE$2,FALSE)</f>
        <v>#N/A</v>
      </c>
      <c r="AF61" t="e">
        <f>VLOOKUP($C61,subset1!$D:$BX,AF$2,FALSE)</f>
        <v>#N/A</v>
      </c>
      <c r="AG61" t="e">
        <f>VLOOKUP($C61,subset1!$D:$BX,AG$2,FALSE)</f>
        <v>#N/A</v>
      </c>
      <c r="AH61" t="e">
        <f>VLOOKUP($C61,subset1!$D:$BX,AH$2,FALSE)</f>
        <v>#N/A</v>
      </c>
      <c r="AI61" t="e">
        <f>VLOOKUP($C61,subset1!$D:$BX,AI$2,FALSE)</f>
        <v>#N/A</v>
      </c>
      <c r="AJ61" t="e">
        <f>VLOOKUP($C61,subset1!$D:$BX,AJ$2,FALSE)</f>
        <v>#N/A</v>
      </c>
      <c r="AK61" t="e">
        <f>VLOOKUP($C61,subset1!$D:$BX,AK$2,FALSE)</f>
        <v>#N/A</v>
      </c>
      <c r="AL61" t="e">
        <f>VLOOKUP($C61,subset1!$D:$BX,AL$2,FALSE)</f>
        <v>#N/A</v>
      </c>
      <c r="AM61" t="e">
        <f>VLOOKUP($C61,subset1!$D:$BX,AM$2,FALSE)</f>
        <v>#N/A</v>
      </c>
      <c r="AN61" t="e">
        <f>VLOOKUP($C61,subset1!$D:$BX,AN$2,FALSE)</f>
        <v>#N/A</v>
      </c>
      <c r="AO61" t="e">
        <f>VLOOKUP($C61,subset1!$D:$BX,AO$2,FALSE)</f>
        <v>#N/A</v>
      </c>
      <c r="AP61" t="e">
        <f>VLOOKUP($C61,subset1!$D:$BX,AP$2,FALSE)</f>
        <v>#N/A</v>
      </c>
      <c r="AQ61" t="e">
        <f>VLOOKUP($C61,subset1!$D:$BX,AQ$2,FALSE)</f>
        <v>#N/A</v>
      </c>
      <c r="AR61" t="e">
        <f>VLOOKUP($C61,subset1!$D:$BX,AR$2,FALSE)</f>
        <v>#N/A</v>
      </c>
      <c r="AS61" t="e">
        <f>VLOOKUP($C61,subset1!$D:$BX,AS$2,FALSE)</f>
        <v>#N/A</v>
      </c>
      <c r="AT61" s="1" t="e">
        <f>VLOOKUP($C61,subset1!$D:$BX,AT$2,FALSE)</f>
        <v>#N/A</v>
      </c>
      <c r="AU61" t="e">
        <f>VLOOKUP($C61,subset1!$D:$BX,AU$2,FALSE)</f>
        <v>#N/A</v>
      </c>
      <c r="AV61" t="e">
        <f>VLOOKUP($C61,subset1!$D:$BX,AV$2,FALSE)</f>
        <v>#N/A</v>
      </c>
      <c r="AW61" t="e">
        <f>VLOOKUP($C61,subset1!$D:$BX,AW$2,FALSE)</f>
        <v>#N/A</v>
      </c>
      <c r="AX61" t="e">
        <f>VLOOKUP($C61,subset1!$D:$BX,AX$2,FALSE)</f>
        <v>#N/A</v>
      </c>
      <c r="AY61" t="e">
        <f>VLOOKUP($C61,subset1!$D:$BX,AY$2,FALSE)</f>
        <v>#N/A</v>
      </c>
      <c r="AZ61" t="e">
        <f>VLOOKUP($C61,subset1!$D:$BX,AZ$2,FALSE)</f>
        <v>#N/A</v>
      </c>
      <c r="BA61" t="e">
        <f>VLOOKUP($C61,subset1!$D:$BX,BA$2,FALSE)</f>
        <v>#N/A</v>
      </c>
      <c r="BB61" t="e">
        <f>VLOOKUP($C61,subset1!$D:$BX,BB$2,FALSE)</f>
        <v>#N/A</v>
      </c>
      <c r="BC61" t="e">
        <f>VLOOKUP($C61,subset1!$D:$BX,BC$2,FALSE)</f>
        <v>#N/A</v>
      </c>
      <c r="BD61" t="e">
        <f>VLOOKUP($C61,subset1!$D:$BX,BD$2,FALSE)</f>
        <v>#N/A</v>
      </c>
      <c r="BE61" t="e">
        <f>VLOOKUP($C61,subset1!$D:$BX,BE$2,FALSE)</f>
        <v>#N/A</v>
      </c>
      <c r="BF61" t="e">
        <f>VLOOKUP($C61,subset1!$D:$BX,BF$2,FALSE)</f>
        <v>#N/A</v>
      </c>
      <c r="BG61" t="e">
        <f>VLOOKUP($C61,subset1!$D:$BX,BG$2,FALSE)</f>
        <v>#N/A</v>
      </c>
      <c r="BH61" t="e">
        <f>VLOOKUP($C61,subset1!$D:$BX,BH$2,FALSE)</f>
        <v>#N/A</v>
      </c>
      <c r="BI61" t="e">
        <f>VLOOKUP($C61,subset1!$D:$BX,BI$2,FALSE)</f>
        <v>#N/A</v>
      </c>
      <c r="BJ61" t="e">
        <f>VLOOKUP($C61,subset1!$D:$BX,BJ$2,FALSE)</f>
        <v>#N/A</v>
      </c>
      <c r="BK61" t="e">
        <f>VLOOKUP($C61,subset1!$D:$BX,BK$2,FALSE)</f>
        <v>#N/A</v>
      </c>
      <c r="BL61" t="e">
        <f>VLOOKUP($C61,subset1!$D:$BX,BL$2,FALSE)</f>
        <v>#N/A</v>
      </c>
      <c r="BM61" t="e">
        <f>VLOOKUP($C61,subset1!$D:$BX,BM$2,FALSE)</f>
        <v>#N/A</v>
      </c>
      <c r="BN61" t="e">
        <f>VLOOKUP($C61,subset1!$D:$BX,BN$2,FALSE)</f>
        <v>#N/A</v>
      </c>
      <c r="BO61" t="e">
        <f>VLOOKUP($C61,subset1!$D:$BX,BO$2,FALSE)</f>
        <v>#N/A</v>
      </c>
      <c r="BP61" t="e">
        <f>VLOOKUP($C61,subset1!$D:$BX,BP$2,FALSE)</f>
        <v>#N/A</v>
      </c>
      <c r="BQ61" t="e">
        <f>VLOOKUP($C61,subset1!$D:$BX,BQ$2,FALSE)</f>
        <v>#N/A</v>
      </c>
      <c r="BR61" t="e">
        <f>VLOOKUP($C61,subset1!$D:$BX,BR$2,FALSE)</f>
        <v>#N/A</v>
      </c>
      <c r="BS61" t="e">
        <f>VLOOKUP($C61,subset1!$D:$BX,BS$2,FALSE)</f>
        <v>#N/A</v>
      </c>
      <c r="BT61" t="e">
        <f>VLOOKUP($C61,subset1!$D:$BX,BT$2,FALSE)</f>
        <v>#N/A</v>
      </c>
      <c r="BU61" t="e">
        <f>VLOOKUP($C61,subset1!$D:$BX,BU$2,FALSE)</f>
        <v>#N/A</v>
      </c>
    </row>
    <row r="62" spans="1:73" x14ac:dyDescent="0.2">
      <c r="A62">
        <v>831</v>
      </c>
      <c r="B62" t="s">
        <v>8</v>
      </c>
      <c r="C62" t="str">
        <f t="shared" si="3"/>
        <v>831B1</v>
      </c>
      <c r="D62" t="str">
        <f t="shared" si="4"/>
        <v>B1</v>
      </c>
      <c r="E62">
        <v>13</v>
      </c>
      <c r="F62" s="1">
        <v>42919</v>
      </c>
      <c r="I62">
        <v>1332.8806200367201</v>
      </c>
      <c r="J62" t="s">
        <v>23</v>
      </c>
      <c r="K62">
        <v>68</v>
      </c>
      <c r="L62">
        <f>VLOOKUP($C62,samples!$D$2:$I$1000,4, FALSE)</f>
        <v>6</v>
      </c>
      <c r="M62" t="str">
        <f>VLOOKUP($C62,samples!$D$2:$I$1000,5, FALSE)</f>
        <v>F</v>
      </c>
      <c r="N62" t="str">
        <f>VLOOKUP($C62,samples!$D$2:$I$1000,6, FALSE)</f>
        <v>4,5,6</v>
      </c>
      <c r="O62" s="1">
        <f>VLOOKUP($C62,samples!$D$2:$I$689,3, FALSE)</f>
        <v>42948</v>
      </c>
      <c r="P62" s="2">
        <f t="shared" si="5"/>
        <v>29</v>
      </c>
      <c r="Q62" s="1" t="str">
        <f>VLOOKUP($C62,samples!$D$2:$R$1000,8, FALSE)</f>
        <v>CGPLPA780P1</v>
      </c>
      <c r="S62" t="e">
        <f>VLOOKUP($C62,subset1!$D:$BX,S$2,FALSE)</f>
        <v>#N/A</v>
      </c>
      <c r="T62" s="1" t="e">
        <f>VLOOKUP($C62,subset1!$D:$BX,T$2,FALSE)</f>
        <v>#N/A</v>
      </c>
      <c r="U62" t="e">
        <f>VLOOKUP($C62,subset1!$D:$BX,U$2,FALSE)</f>
        <v>#N/A</v>
      </c>
      <c r="V62" t="e">
        <f>VLOOKUP($C62,subset1!$D:$BX,V$2,FALSE)</f>
        <v>#N/A</v>
      </c>
      <c r="W62" t="e">
        <f>VLOOKUP($C62,subset1!$D:$BX,W$2,FALSE)</f>
        <v>#N/A</v>
      </c>
      <c r="X62" t="e">
        <f>VLOOKUP($C62,subset1!$D:$BX,X$2,FALSE)</f>
        <v>#N/A</v>
      </c>
      <c r="Y62" t="e">
        <f>VLOOKUP($C62,subset1!$D:$BX,Y$2,FALSE)</f>
        <v>#N/A</v>
      </c>
      <c r="Z62" t="e">
        <f>VLOOKUP($C62,subset1!$D:$BX,Z$2,FALSE)</f>
        <v>#N/A</v>
      </c>
      <c r="AA62" t="e">
        <f>VLOOKUP($C62,subset1!$D:$BX,AA$2,FALSE)</f>
        <v>#N/A</v>
      </c>
      <c r="AB62" t="e">
        <f>VLOOKUP($C62,subset1!$D:$BX,AB$2,FALSE)</f>
        <v>#N/A</v>
      </c>
      <c r="AC62" t="e">
        <f>VLOOKUP($C62,subset1!$D:$BX,AC$2,FALSE)</f>
        <v>#N/A</v>
      </c>
      <c r="AD62" t="e">
        <f>VLOOKUP($C62,subset1!$D:$BX,AD$2,FALSE)</f>
        <v>#N/A</v>
      </c>
      <c r="AE62" t="e">
        <f>VLOOKUP($C62,subset1!$D:$BX,AE$2,FALSE)</f>
        <v>#N/A</v>
      </c>
      <c r="AF62" t="e">
        <f>VLOOKUP($C62,subset1!$D:$BX,AF$2,FALSE)</f>
        <v>#N/A</v>
      </c>
      <c r="AG62" t="e">
        <f>VLOOKUP($C62,subset1!$D:$BX,AG$2,FALSE)</f>
        <v>#N/A</v>
      </c>
      <c r="AH62" t="e">
        <f>VLOOKUP($C62,subset1!$D:$BX,AH$2,FALSE)</f>
        <v>#N/A</v>
      </c>
      <c r="AI62" t="e">
        <f>VLOOKUP($C62,subset1!$D:$BX,AI$2,FALSE)</f>
        <v>#N/A</v>
      </c>
      <c r="AJ62" t="e">
        <f>VLOOKUP($C62,subset1!$D:$BX,AJ$2,FALSE)</f>
        <v>#N/A</v>
      </c>
      <c r="AK62" t="e">
        <f>VLOOKUP($C62,subset1!$D:$BX,AK$2,FALSE)</f>
        <v>#N/A</v>
      </c>
      <c r="AL62" t="e">
        <f>VLOOKUP($C62,subset1!$D:$BX,AL$2,FALSE)</f>
        <v>#N/A</v>
      </c>
      <c r="AM62" t="e">
        <f>VLOOKUP($C62,subset1!$D:$BX,AM$2,FALSE)</f>
        <v>#N/A</v>
      </c>
      <c r="AN62" t="e">
        <f>VLOOKUP($C62,subset1!$D:$BX,AN$2,FALSE)</f>
        <v>#N/A</v>
      </c>
      <c r="AO62" t="e">
        <f>VLOOKUP($C62,subset1!$D:$BX,AO$2,FALSE)</f>
        <v>#N/A</v>
      </c>
      <c r="AP62" t="e">
        <f>VLOOKUP($C62,subset1!$D:$BX,AP$2,FALSE)</f>
        <v>#N/A</v>
      </c>
      <c r="AQ62" t="e">
        <f>VLOOKUP($C62,subset1!$D:$BX,AQ$2,FALSE)</f>
        <v>#N/A</v>
      </c>
      <c r="AR62" t="e">
        <f>VLOOKUP($C62,subset1!$D:$BX,AR$2,FALSE)</f>
        <v>#N/A</v>
      </c>
      <c r="AS62" t="e">
        <f>VLOOKUP($C62,subset1!$D:$BX,AS$2,FALSE)</f>
        <v>#N/A</v>
      </c>
      <c r="AT62" s="1" t="e">
        <f>VLOOKUP($C62,subset1!$D:$BX,AT$2,FALSE)</f>
        <v>#N/A</v>
      </c>
      <c r="AU62" t="e">
        <f>VLOOKUP($C62,subset1!$D:$BX,AU$2,FALSE)</f>
        <v>#N/A</v>
      </c>
      <c r="AV62" t="e">
        <f>VLOOKUP($C62,subset1!$D:$BX,AV$2,FALSE)</f>
        <v>#N/A</v>
      </c>
      <c r="AW62" t="e">
        <f>VLOOKUP($C62,subset1!$D:$BX,AW$2,FALSE)</f>
        <v>#N/A</v>
      </c>
      <c r="AX62" t="e">
        <f>VLOOKUP($C62,subset1!$D:$BX,AX$2,FALSE)</f>
        <v>#N/A</v>
      </c>
      <c r="AY62" t="e">
        <f>VLOOKUP($C62,subset1!$D:$BX,AY$2,FALSE)</f>
        <v>#N/A</v>
      </c>
      <c r="AZ62" t="e">
        <f>VLOOKUP($C62,subset1!$D:$BX,AZ$2,FALSE)</f>
        <v>#N/A</v>
      </c>
      <c r="BA62" t="e">
        <f>VLOOKUP($C62,subset1!$D:$BX,BA$2,FALSE)</f>
        <v>#N/A</v>
      </c>
      <c r="BB62" t="e">
        <f>VLOOKUP($C62,subset1!$D:$BX,BB$2,FALSE)</f>
        <v>#N/A</v>
      </c>
      <c r="BC62" t="e">
        <f>VLOOKUP($C62,subset1!$D:$BX,BC$2,FALSE)</f>
        <v>#N/A</v>
      </c>
      <c r="BD62" t="e">
        <f>VLOOKUP($C62,subset1!$D:$BX,BD$2,FALSE)</f>
        <v>#N/A</v>
      </c>
      <c r="BE62" t="e">
        <f>VLOOKUP($C62,subset1!$D:$BX,BE$2,FALSE)</f>
        <v>#N/A</v>
      </c>
      <c r="BF62" t="e">
        <f>VLOOKUP($C62,subset1!$D:$BX,BF$2,FALSE)</f>
        <v>#N/A</v>
      </c>
      <c r="BG62" t="e">
        <f>VLOOKUP($C62,subset1!$D:$BX,BG$2,FALSE)</f>
        <v>#N/A</v>
      </c>
      <c r="BH62" t="e">
        <f>VLOOKUP($C62,subset1!$D:$BX,BH$2,FALSE)</f>
        <v>#N/A</v>
      </c>
      <c r="BI62" t="e">
        <f>VLOOKUP($C62,subset1!$D:$BX,BI$2,FALSE)</f>
        <v>#N/A</v>
      </c>
      <c r="BJ62" t="e">
        <f>VLOOKUP($C62,subset1!$D:$BX,BJ$2,FALSE)</f>
        <v>#N/A</v>
      </c>
      <c r="BK62" t="e">
        <f>VLOOKUP($C62,subset1!$D:$BX,BK$2,FALSE)</f>
        <v>#N/A</v>
      </c>
      <c r="BL62" t="e">
        <f>VLOOKUP($C62,subset1!$D:$BX,BL$2,FALSE)</f>
        <v>#N/A</v>
      </c>
      <c r="BM62" t="e">
        <f>VLOOKUP($C62,subset1!$D:$BX,BM$2,FALSE)</f>
        <v>#N/A</v>
      </c>
      <c r="BN62" t="e">
        <f>VLOOKUP($C62,subset1!$D:$BX,BN$2,FALSE)</f>
        <v>#N/A</v>
      </c>
      <c r="BO62" t="e">
        <f>VLOOKUP($C62,subset1!$D:$BX,BO$2,FALSE)</f>
        <v>#N/A</v>
      </c>
      <c r="BP62" t="e">
        <f>VLOOKUP($C62,subset1!$D:$BX,BP$2,FALSE)</f>
        <v>#N/A</v>
      </c>
      <c r="BQ62" t="e">
        <f>VLOOKUP($C62,subset1!$D:$BX,BQ$2,FALSE)</f>
        <v>#N/A</v>
      </c>
      <c r="BR62" t="e">
        <f>VLOOKUP($C62,subset1!$D:$BX,BR$2,FALSE)</f>
        <v>#N/A</v>
      </c>
      <c r="BS62" t="e">
        <f>VLOOKUP($C62,subset1!$D:$BX,BS$2,FALSE)</f>
        <v>#N/A</v>
      </c>
      <c r="BT62" t="e">
        <f>VLOOKUP($C62,subset1!$D:$BX,BT$2,FALSE)</f>
        <v>#N/A</v>
      </c>
      <c r="BU62" t="e">
        <f>VLOOKUP($C62,subset1!$D:$BX,BU$2,FALSE)</f>
        <v>#N/A</v>
      </c>
    </row>
    <row r="63" spans="1:73" x14ac:dyDescent="0.2">
      <c r="A63">
        <v>831</v>
      </c>
      <c r="B63" t="s">
        <v>9</v>
      </c>
      <c r="C63" t="str">
        <f t="shared" si="3"/>
        <v>831E1</v>
      </c>
      <c r="D63" t="str">
        <f t="shared" si="4"/>
        <v>E1</v>
      </c>
      <c r="E63">
        <v>13</v>
      </c>
      <c r="F63" s="1">
        <v>42919</v>
      </c>
      <c r="I63">
        <v>1332.8806200367201</v>
      </c>
      <c r="J63" t="s">
        <v>23</v>
      </c>
      <c r="K63">
        <v>69</v>
      </c>
      <c r="L63">
        <f>VLOOKUP($C63,samples!$D$2:$I$1000,4, FALSE)</f>
        <v>10</v>
      </c>
      <c r="M63" t="str">
        <f>VLOOKUP($C63,samples!$D$2:$I$1000,5, FALSE)</f>
        <v>C</v>
      </c>
      <c r="N63" t="str">
        <f>VLOOKUP($C63,samples!$D$2:$I$1000,6, FALSE)</f>
        <v>1,2,3</v>
      </c>
      <c r="O63" s="1">
        <f>VLOOKUP($C63,samples!$D$2:$I$689,3, FALSE)</f>
        <v>43033</v>
      </c>
      <c r="P63" s="2">
        <f t="shared" si="5"/>
        <v>114</v>
      </c>
      <c r="Q63" s="1" t="str">
        <f>VLOOKUP($C63,samples!$D$2:$R$1000,8, FALSE)</f>
        <v>CGPLPA780P2</v>
      </c>
      <c r="S63" t="e">
        <f>VLOOKUP($C63,subset1!$D:$BX,S$2,FALSE)</f>
        <v>#N/A</v>
      </c>
      <c r="T63" s="1" t="e">
        <f>VLOOKUP($C63,subset1!$D:$BX,T$2,FALSE)</f>
        <v>#N/A</v>
      </c>
      <c r="U63" t="e">
        <f>VLOOKUP($C63,subset1!$D:$BX,U$2,FALSE)</f>
        <v>#N/A</v>
      </c>
      <c r="V63" t="e">
        <f>VLOOKUP($C63,subset1!$D:$BX,V$2,FALSE)</f>
        <v>#N/A</v>
      </c>
      <c r="W63" t="e">
        <f>VLOOKUP($C63,subset1!$D:$BX,W$2,FALSE)</f>
        <v>#N/A</v>
      </c>
      <c r="X63" t="e">
        <f>VLOOKUP($C63,subset1!$D:$BX,X$2,FALSE)</f>
        <v>#N/A</v>
      </c>
      <c r="Y63" t="e">
        <f>VLOOKUP($C63,subset1!$D:$BX,Y$2,FALSE)</f>
        <v>#N/A</v>
      </c>
      <c r="Z63" t="e">
        <f>VLOOKUP($C63,subset1!$D:$BX,Z$2,FALSE)</f>
        <v>#N/A</v>
      </c>
      <c r="AA63" t="e">
        <f>VLOOKUP($C63,subset1!$D:$BX,AA$2,FALSE)</f>
        <v>#N/A</v>
      </c>
      <c r="AB63" t="e">
        <f>VLOOKUP($C63,subset1!$D:$BX,AB$2,FALSE)</f>
        <v>#N/A</v>
      </c>
      <c r="AC63" t="e">
        <f>VLOOKUP($C63,subset1!$D:$BX,AC$2,FALSE)</f>
        <v>#N/A</v>
      </c>
      <c r="AD63" t="e">
        <f>VLOOKUP($C63,subset1!$D:$BX,AD$2,FALSE)</f>
        <v>#N/A</v>
      </c>
      <c r="AE63" t="e">
        <f>VLOOKUP($C63,subset1!$D:$BX,AE$2,FALSE)</f>
        <v>#N/A</v>
      </c>
      <c r="AF63" t="e">
        <f>VLOOKUP($C63,subset1!$D:$BX,AF$2,FALSE)</f>
        <v>#N/A</v>
      </c>
      <c r="AG63" t="e">
        <f>VLOOKUP($C63,subset1!$D:$BX,AG$2,FALSE)</f>
        <v>#N/A</v>
      </c>
      <c r="AH63" t="e">
        <f>VLOOKUP($C63,subset1!$D:$BX,AH$2,FALSE)</f>
        <v>#N/A</v>
      </c>
      <c r="AI63" t="e">
        <f>VLOOKUP($C63,subset1!$D:$BX,AI$2,FALSE)</f>
        <v>#N/A</v>
      </c>
      <c r="AJ63" t="e">
        <f>VLOOKUP($C63,subset1!$D:$BX,AJ$2,FALSE)</f>
        <v>#N/A</v>
      </c>
      <c r="AK63" t="e">
        <f>VLOOKUP($C63,subset1!$D:$BX,AK$2,FALSE)</f>
        <v>#N/A</v>
      </c>
      <c r="AL63" t="e">
        <f>VLOOKUP($C63,subset1!$D:$BX,AL$2,FALSE)</f>
        <v>#N/A</v>
      </c>
      <c r="AM63" t="e">
        <f>VLOOKUP($C63,subset1!$D:$BX,AM$2,FALSE)</f>
        <v>#N/A</v>
      </c>
      <c r="AN63" t="e">
        <f>VLOOKUP($C63,subset1!$D:$BX,AN$2,FALSE)</f>
        <v>#N/A</v>
      </c>
      <c r="AO63" t="e">
        <f>VLOOKUP($C63,subset1!$D:$BX,AO$2,FALSE)</f>
        <v>#N/A</v>
      </c>
      <c r="AP63" t="e">
        <f>VLOOKUP($C63,subset1!$D:$BX,AP$2,FALSE)</f>
        <v>#N/A</v>
      </c>
      <c r="AQ63" t="e">
        <f>VLOOKUP($C63,subset1!$D:$BX,AQ$2,FALSE)</f>
        <v>#N/A</v>
      </c>
      <c r="AR63" t="e">
        <f>VLOOKUP($C63,subset1!$D:$BX,AR$2,FALSE)</f>
        <v>#N/A</v>
      </c>
      <c r="AS63" t="e">
        <f>VLOOKUP($C63,subset1!$D:$BX,AS$2,FALSE)</f>
        <v>#N/A</v>
      </c>
      <c r="AT63" s="1" t="e">
        <f>VLOOKUP($C63,subset1!$D:$BX,AT$2,FALSE)</f>
        <v>#N/A</v>
      </c>
      <c r="AU63" t="e">
        <f>VLOOKUP($C63,subset1!$D:$BX,AU$2,FALSE)</f>
        <v>#N/A</v>
      </c>
      <c r="AV63" t="e">
        <f>VLOOKUP($C63,subset1!$D:$BX,AV$2,FALSE)</f>
        <v>#N/A</v>
      </c>
      <c r="AW63" t="e">
        <f>VLOOKUP($C63,subset1!$D:$BX,AW$2,FALSE)</f>
        <v>#N/A</v>
      </c>
      <c r="AX63" t="e">
        <f>VLOOKUP($C63,subset1!$D:$BX,AX$2,FALSE)</f>
        <v>#N/A</v>
      </c>
      <c r="AY63" t="e">
        <f>VLOOKUP($C63,subset1!$D:$BX,AY$2,FALSE)</f>
        <v>#N/A</v>
      </c>
      <c r="AZ63" t="e">
        <f>VLOOKUP($C63,subset1!$D:$BX,AZ$2,FALSE)</f>
        <v>#N/A</v>
      </c>
      <c r="BA63" t="e">
        <f>VLOOKUP($C63,subset1!$D:$BX,BA$2,FALSE)</f>
        <v>#N/A</v>
      </c>
      <c r="BB63" t="e">
        <f>VLOOKUP($C63,subset1!$D:$BX,BB$2,FALSE)</f>
        <v>#N/A</v>
      </c>
      <c r="BC63" t="e">
        <f>VLOOKUP($C63,subset1!$D:$BX,BC$2,FALSE)</f>
        <v>#N/A</v>
      </c>
      <c r="BD63" t="e">
        <f>VLOOKUP($C63,subset1!$D:$BX,BD$2,FALSE)</f>
        <v>#N/A</v>
      </c>
      <c r="BE63" t="e">
        <f>VLOOKUP($C63,subset1!$D:$BX,BE$2,FALSE)</f>
        <v>#N/A</v>
      </c>
      <c r="BF63" t="e">
        <f>VLOOKUP($C63,subset1!$D:$BX,BF$2,FALSE)</f>
        <v>#N/A</v>
      </c>
      <c r="BG63" t="e">
        <f>VLOOKUP($C63,subset1!$D:$BX,BG$2,FALSE)</f>
        <v>#N/A</v>
      </c>
      <c r="BH63" t="e">
        <f>VLOOKUP($C63,subset1!$D:$BX,BH$2,FALSE)</f>
        <v>#N/A</v>
      </c>
      <c r="BI63" t="e">
        <f>VLOOKUP($C63,subset1!$D:$BX,BI$2,FALSE)</f>
        <v>#N/A</v>
      </c>
      <c r="BJ63" t="e">
        <f>VLOOKUP($C63,subset1!$D:$BX,BJ$2,FALSE)</f>
        <v>#N/A</v>
      </c>
      <c r="BK63" t="e">
        <f>VLOOKUP($C63,subset1!$D:$BX,BK$2,FALSE)</f>
        <v>#N/A</v>
      </c>
      <c r="BL63" t="e">
        <f>VLOOKUP($C63,subset1!$D:$BX,BL$2,FALSE)</f>
        <v>#N/A</v>
      </c>
      <c r="BM63" t="e">
        <f>VLOOKUP($C63,subset1!$D:$BX,BM$2,FALSE)</f>
        <v>#N/A</v>
      </c>
      <c r="BN63" t="e">
        <f>VLOOKUP($C63,subset1!$D:$BX,BN$2,FALSE)</f>
        <v>#N/A</v>
      </c>
      <c r="BO63" t="e">
        <f>VLOOKUP($C63,subset1!$D:$BX,BO$2,FALSE)</f>
        <v>#N/A</v>
      </c>
      <c r="BP63" t="e">
        <f>VLOOKUP($C63,subset1!$D:$BX,BP$2,FALSE)</f>
        <v>#N/A</v>
      </c>
      <c r="BQ63" t="e">
        <f>VLOOKUP($C63,subset1!$D:$BX,BQ$2,FALSE)</f>
        <v>#N/A</v>
      </c>
      <c r="BR63" t="e">
        <f>VLOOKUP($C63,subset1!$D:$BX,BR$2,FALSE)</f>
        <v>#N/A</v>
      </c>
      <c r="BS63" t="e">
        <f>VLOOKUP($C63,subset1!$D:$BX,BS$2,FALSE)</f>
        <v>#N/A</v>
      </c>
      <c r="BT63" t="e">
        <f>VLOOKUP($C63,subset1!$D:$BX,BT$2,FALSE)</f>
        <v>#N/A</v>
      </c>
      <c r="BU63" t="e">
        <f>VLOOKUP($C63,subset1!$D:$BX,BU$2,FALSE)</f>
        <v>#N/A</v>
      </c>
    </row>
    <row r="64" spans="1:73" x14ac:dyDescent="0.2">
      <c r="A64">
        <v>831</v>
      </c>
      <c r="B64" t="s">
        <v>10</v>
      </c>
      <c r="C64" t="str">
        <f t="shared" si="3"/>
        <v>831E2</v>
      </c>
      <c r="D64" t="str">
        <f t="shared" si="4"/>
        <v>E2</v>
      </c>
      <c r="E64">
        <v>13</v>
      </c>
      <c r="F64" s="1">
        <v>42919</v>
      </c>
      <c r="I64">
        <v>1332.8806200367201</v>
      </c>
      <c r="J64" t="s">
        <v>23</v>
      </c>
      <c r="K64">
        <v>70</v>
      </c>
      <c r="L64">
        <f>VLOOKUP($C64,samples!$D$2:$I$1000,4, FALSE)</f>
        <v>14</v>
      </c>
      <c r="M64" t="str">
        <f>VLOOKUP($C64,samples!$D$2:$I$1000,5, FALSE)</f>
        <v>G</v>
      </c>
      <c r="N64" t="str">
        <f>VLOOKUP($C64,samples!$D$2:$I$1000,6, FALSE)</f>
        <v>4,5,6</v>
      </c>
      <c r="O64" s="1">
        <f>VLOOKUP($C64,samples!$D$2:$I$689,3, FALSE)</f>
        <v>43091</v>
      </c>
      <c r="P64" s="2">
        <f t="shared" si="5"/>
        <v>172</v>
      </c>
      <c r="Q64" s="1" t="str">
        <f>VLOOKUP($C64,samples!$D$2:$R$1000,8, FALSE)</f>
        <v>CGPLPA780P3</v>
      </c>
      <c r="S64" t="e">
        <f>VLOOKUP($C64,subset1!$D:$BX,S$2,FALSE)</f>
        <v>#N/A</v>
      </c>
      <c r="T64" s="1" t="e">
        <f>VLOOKUP($C64,subset1!$D:$BX,T$2,FALSE)</f>
        <v>#N/A</v>
      </c>
      <c r="U64" t="e">
        <f>VLOOKUP($C64,subset1!$D:$BX,U$2,FALSE)</f>
        <v>#N/A</v>
      </c>
      <c r="V64" t="e">
        <f>VLOOKUP($C64,subset1!$D:$BX,V$2,FALSE)</f>
        <v>#N/A</v>
      </c>
      <c r="W64" t="e">
        <f>VLOOKUP($C64,subset1!$D:$BX,W$2,FALSE)</f>
        <v>#N/A</v>
      </c>
      <c r="X64" t="e">
        <f>VLOOKUP($C64,subset1!$D:$BX,X$2,FALSE)</f>
        <v>#N/A</v>
      </c>
      <c r="Y64" t="e">
        <f>VLOOKUP($C64,subset1!$D:$BX,Y$2,FALSE)</f>
        <v>#N/A</v>
      </c>
      <c r="Z64" t="e">
        <f>VLOOKUP($C64,subset1!$D:$BX,Z$2,FALSE)</f>
        <v>#N/A</v>
      </c>
      <c r="AA64" t="e">
        <f>VLOOKUP($C64,subset1!$D:$BX,AA$2,FALSE)</f>
        <v>#N/A</v>
      </c>
      <c r="AB64" t="e">
        <f>VLOOKUP($C64,subset1!$D:$BX,AB$2,FALSE)</f>
        <v>#N/A</v>
      </c>
      <c r="AC64" t="e">
        <f>VLOOKUP($C64,subset1!$D:$BX,AC$2,FALSE)</f>
        <v>#N/A</v>
      </c>
      <c r="AD64" t="e">
        <f>VLOOKUP($C64,subset1!$D:$BX,AD$2,FALSE)</f>
        <v>#N/A</v>
      </c>
      <c r="AE64" t="e">
        <f>VLOOKUP($C64,subset1!$D:$BX,AE$2,FALSE)</f>
        <v>#N/A</v>
      </c>
      <c r="AF64" t="e">
        <f>VLOOKUP($C64,subset1!$D:$BX,AF$2,FALSE)</f>
        <v>#N/A</v>
      </c>
      <c r="AG64" t="e">
        <f>VLOOKUP($C64,subset1!$D:$BX,AG$2,FALSE)</f>
        <v>#N/A</v>
      </c>
      <c r="AH64" t="e">
        <f>VLOOKUP($C64,subset1!$D:$BX,AH$2,FALSE)</f>
        <v>#N/A</v>
      </c>
      <c r="AI64" t="e">
        <f>VLOOKUP($C64,subset1!$D:$BX,AI$2,FALSE)</f>
        <v>#N/A</v>
      </c>
      <c r="AJ64" t="e">
        <f>VLOOKUP($C64,subset1!$D:$BX,AJ$2,FALSE)</f>
        <v>#N/A</v>
      </c>
      <c r="AK64" t="e">
        <f>VLOOKUP($C64,subset1!$D:$BX,AK$2,FALSE)</f>
        <v>#N/A</v>
      </c>
      <c r="AL64" t="e">
        <f>VLOOKUP($C64,subset1!$D:$BX,AL$2,FALSE)</f>
        <v>#N/A</v>
      </c>
      <c r="AM64" t="e">
        <f>VLOOKUP($C64,subset1!$D:$BX,AM$2,FALSE)</f>
        <v>#N/A</v>
      </c>
      <c r="AN64" t="e">
        <f>VLOOKUP($C64,subset1!$D:$BX,AN$2,FALSE)</f>
        <v>#N/A</v>
      </c>
      <c r="AO64" t="e">
        <f>VLOOKUP($C64,subset1!$D:$BX,AO$2,FALSE)</f>
        <v>#N/A</v>
      </c>
      <c r="AP64" t="e">
        <f>VLOOKUP($C64,subset1!$D:$BX,AP$2,FALSE)</f>
        <v>#N/A</v>
      </c>
      <c r="AQ64" t="e">
        <f>VLOOKUP($C64,subset1!$D:$BX,AQ$2,FALSE)</f>
        <v>#N/A</v>
      </c>
      <c r="AR64" t="e">
        <f>VLOOKUP($C64,subset1!$D:$BX,AR$2,FALSE)</f>
        <v>#N/A</v>
      </c>
      <c r="AS64" t="e">
        <f>VLOOKUP($C64,subset1!$D:$BX,AS$2,FALSE)</f>
        <v>#N/A</v>
      </c>
      <c r="AT64" s="1" t="e">
        <f>VLOOKUP($C64,subset1!$D:$BX,AT$2,FALSE)</f>
        <v>#N/A</v>
      </c>
      <c r="AU64" t="e">
        <f>VLOOKUP($C64,subset1!$D:$BX,AU$2,FALSE)</f>
        <v>#N/A</v>
      </c>
      <c r="AV64" t="e">
        <f>VLOOKUP($C64,subset1!$D:$BX,AV$2,FALSE)</f>
        <v>#N/A</v>
      </c>
      <c r="AW64" t="e">
        <f>VLOOKUP($C64,subset1!$D:$BX,AW$2,FALSE)</f>
        <v>#N/A</v>
      </c>
      <c r="AX64" t="e">
        <f>VLOOKUP($C64,subset1!$D:$BX,AX$2,FALSE)</f>
        <v>#N/A</v>
      </c>
      <c r="AY64" t="e">
        <f>VLOOKUP($C64,subset1!$D:$BX,AY$2,FALSE)</f>
        <v>#N/A</v>
      </c>
      <c r="AZ64" t="e">
        <f>VLOOKUP($C64,subset1!$D:$BX,AZ$2,FALSE)</f>
        <v>#N/A</v>
      </c>
      <c r="BA64" t="e">
        <f>VLOOKUP($C64,subset1!$D:$BX,BA$2,FALSE)</f>
        <v>#N/A</v>
      </c>
      <c r="BB64" t="e">
        <f>VLOOKUP($C64,subset1!$D:$BX,BB$2,FALSE)</f>
        <v>#N/A</v>
      </c>
      <c r="BC64" t="e">
        <f>VLOOKUP($C64,subset1!$D:$BX,BC$2,FALSE)</f>
        <v>#N/A</v>
      </c>
      <c r="BD64" t="e">
        <f>VLOOKUP($C64,subset1!$D:$BX,BD$2,FALSE)</f>
        <v>#N/A</v>
      </c>
      <c r="BE64" t="e">
        <f>VLOOKUP($C64,subset1!$D:$BX,BE$2,FALSE)</f>
        <v>#N/A</v>
      </c>
      <c r="BF64" t="e">
        <f>VLOOKUP($C64,subset1!$D:$BX,BF$2,FALSE)</f>
        <v>#N/A</v>
      </c>
      <c r="BG64" t="e">
        <f>VLOOKUP($C64,subset1!$D:$BX,BG$2,FALSE)</f>
        <v>#N/A</v>
      </c>
      <c r="BH64" t="e">
        <f>VLOOKUP($C64,subset1!$D:$BX,BH$2,FALSE)</f>
        <v>#N/A</v>
      </c>
      <c r="BI64" t="e">
        <f>VLOOKUP($C64,subset1!$D:$BX,BI$2,FALSE)</f>
        <v>#N/A</v>
      </c>
      <c r="BJ64" t="e">
        <f>VLOOKUP($C64,subset1!$D:$BX,BJ$2,FALSE)</f>
        <v>#N/A</v>
      </c>
      <c r="BK64" t="e">
        <f>VLOOKUP($C64,subset1!$D:$BX,BK$2,FALSE)</f>
        <v>#N/A</v>
      </c>
      <c r="BL64" t="e">
        <f>VLOOKUP($C64,subset1!$D:$BX,BL$2,FALSE)</f>
        <v>#N/A</v>
      </c>
      <c r="BM64" t="e">
        <f>VLOOKUP($C64,subset1!$D:$BX,BM$2,FALSE)</f>
        <v>#N/A</v>
      </c>
      <c r="BN64" t="e">
        <f>VLOOKUP($C64,subset1!$D:$BX,BN$2,FALSE)</f>
        <v>#N/A</v>
      </c>
      <c r="BO64" t="e">
        <f>VLOOKUP($C64,subset1!$D:$BX,BO$2,FALSE)</f>
        <v>#N/A</v>
      </c>
      <c r="BP64" t="e">
        <f>VLOOKUP($C64,subset1!$D:$BX,BP$2,FALSE)</f>
        <v>#N/A</v>
      </c>
      <c r="BQ64" t="e">
        <f>VLOOKUP($C64,subset1!$D:$BX,BQ$2,FALSE)</f>
        <v>#N/A</v>
      </c>
      <c r="BR64" t="e">
        <f>VLOOKUP($C64,subset1!$D:$BX,BR$2,FALSE)</f>
        <v>#N/A</v>
      </c>
      <c r="BS64" t="e">
        <f>VLOOKUP($C64,subset1!$D:$BX,BS$2,FALSE)</f>
        <v>#N/A</v>
      </c>
      <c r="BT64" t="e">
        <f>VLOOKUP($C64,subset1!$D:$BX,BT$2,FALSE)</f>
        <v>#N/A</v>
      </c>
      <c r="BU64" t="e">
        <f>VLOOKUP($C64,subset1!$D:$BX,BU$2,FALSE)</f>
        <v>#N/A</v>
      </c>
    </row>
    <row r="65" spans="1:73" x14ac:dyDescent="0.2">
      <c r="A65">
        <v>831</v>
      </c>
      <c r="B65" t="s">
        <v>11</v>
      </c>
      <c r="C65" t="str">
        <f t="shared" si="3"/>
        <v>831E3</v>
      </c>
      <c r="D65" t="str">
        <f t="shared" si="4"/>
        <v>E3</v>
      </c>
      <c r="E65">
        <v>13</v>
      </c>
      <c r="F65" s="1">
        <v>42919</v>
      </c>
      <c r="I65">
        <v>1332.8806200367201</v>
      </c>
      <c r="J65" t="s">
        <v>23</v>
      </c>
      <c r="K65">
        <v>71</v>
      </c>
      <c r="L65">
        <f>VLOOKUP($C65,samples!$D$2:$I$1000,4, FALSE)</f>
        <v>17</v>
      </c>
      <c r="M65" t="str">
        <f>VLOOKUP($C65,samples!$D$2:$I$1000,5, FALSE)</f>
        <v>G</v>
      </c>
      <c r="N65" t="str">
        <f>VLOOKUP($C65,samples!$D$2:$I$1000,6, FALSE)</f>
        <v>1,2,3</v>
      </c>
      <c r="O65" s="1">
        <f>VLOOKUP($C65,samples!$D$2:$I$689,3, FALSE)</f>
        <v>43139</v>
      </c>
      <c r="P65" s="2">
        <f t="shared" si="5"/>
        <v>220</v>
      </c>
      <c r="Q65" s="1" t="str">
        <f>VLOOKUP($C65,samples!$D$2:$R$1000,8, FALSE)</f>
        <v>CGPLPA780P4</v>
      </c>
      <c r="S65" t="e">
        <f>VLOOKUP($C65,subset1!$D:$BX,S$2,FALSE)</f>
        <v>#N/A</v>
      </c>
      <c r="T65" s="1" t="e">
        <f>VLOOKUP($C65,subset1!$D:$BX,T$2,FALSE)</f>
        <v>#N/A</v>
      </c>
      <c r="U65" t="e">
        <f>VLOOKUP($C65,subset1!$D:$BX,U$2,FALSE)</f>
        <v>#N/A</v>
      </c>
      <c r="V65" t="e">
        <f>VLOOKUP($C65,subset1!$D:$BX,V$2,FALSE)</f>
        <v>#N/A</v>
      </c>
      <c r="W65" t="e">
        <f>VLOOKUP($C65,subset1!$D:$BX,W$2,FALSE)</f>
        <v>#N/A</v>
      </c>
      <c r="X65" t="e">
        <f>VLOOKUP($C65,subset1!$D:$BX,X$2,FALSE)</f>
        <v>#N/A</v>
      </c>
      <c r="Y65" t="e">
        <f>VLOOKUP($C65,subset1!$D:$BX,Y$2,FALSE)</f>
        <v>#N/A</v>
      </c>
      <c r="Z65" t="e">
        <f>VLOOKUP($C65,subset1!$D:$BX,Z$2,FALSE)</f>
        <v>#N/A</v>
      </c>
      <c r="AA65" t="e">
        <f>VLOOKUP($C65,subset1!$D:$BX,AA$2,FALSE)</f>
        <v>#N/A</v>
      </c>
      <c r="AB65" t="e">
        <f>VLOOKUP($C65,subset1!$D:$BX,AB$2,FALSE)</f>
        <v>#N/A</v>
      </c>
      <c r="AC65" t="e">
        <f>VLOOKUP($C65,subset1!$D:$BX,AC$2,FALSE)</f>
        <v>#N/A</v>
      </c>
      <c r="AD65" t="e">
        <f>VLOOKUP($C65,subset1!$D:$BX,AD$2,FALSE)</f>
        <v>#N/A</v>
      </c>
      <c r="AE65" t="e">
        <f>VLOOKUP($C65,subset1!$D:$BX,AE$2,FALSE)</f>
        <v>#N/A</v>
      </c>
      <c r="AF65" t="e">
        <f>VLOOKUP($C65,subset1!$D:$BX,AF$2,FALSE)</f>
        <v>#N/A</v>
      </c>
      <c r="AG65" t="e">
        <f>VLOOKUP($C65,subset1!$D:$BX,AG$2,FALSE)</f>
        <v>#N/A</v>
      </c>
      <c r="AH65" t="e">
        <f>VLOOKUP($C65,subset1!$D:$BX,AH$2,FALSE)</f>
        <v>#N/A</v>
      </c>
      <c r="AI65" t="e">
        <f>VLOOKUP($C65,subset1!$D:$BX,AI$2,FALSE)</f>
        <v>#N/A</v>
      </c>
      <c r="AJ65" t="e">
        <f>VLOOKUP($C65,subset1!$D:$BX,AJ$2,FALSE)</f>
        <v>#N/A</v>
      </c>
      <c r="AK65" t="e">
        <f>VLOOKUP($C65,subset1!$D:$BX,AK$2,FALSE)</f>
        <v>#N/A</v>
      </c>
      <c r="AL65" t="e">
        <f>VLOOKUP($C65,subset1!$D:$BX,AL$2,FALSE)</f>
        <v>#N/A</v>
      </c>
      <c r="AM65" t="e">
        <f>VLOOKUP($C65,subset1!$D:$BX,AM$2,FALSE)</f>
        <v>#N/A</v>
      </c>
      <c r="AN65" t="e">
        <f>VLOOKUP($C65,subset1!$D:$BX,AN$2,FALSE)</f>
        <v>#N/A</v>
      </c>
      <c r="AO65" t="e">
        <f>VLOOKUP($C65,subset1!$D:$BX,AO$2,FALSE)</f>
        <v>#N/A</v>
      </c>
      <c r="AP65" t="e">
        <f>VLOOKUP($C65,subset1!$D:$BX,AP$2,FALSE)</f>
        <v>#N/A</v>
      </c>
      <c r="AQ65" t="e">
        <f>VLOOKUP($C65,subset1!$D:$BX,AQ$2,FALSE)</f>
        <v>#N/A</v>
      </c>
      <c r="AR65" t="e">
        <f>VLOOKUP($C65,subset1!$D:$BX,AR$2,FALSE)</f>
        <v>#N/A</v>
      </c>
      <c r="AS65" t="e">
        <f>VLOOKUP($C65,subset1!$D:$BX,AS$2,FALSE)</f>
        <v>#N/A</v>
      </c>
      <c r="AT65" s="1" t="e">
        <f>VLOOKUP($C65,subset1!$D:$BX,AT$2,FALSE)</f>
        <v>#N/A</v>
      </c>
      <c r="AU65" t="e">
        <f>VLOOKUP($C65,subset1!$D:$BX,AU$2,FALSE)</f>
        <v>#N/A</v>
      </c>
      <c r="AV65" t="e">
        <f>VLOOKUP($C65,subset1!$D:$BX,AV$2,FALSE)</f>
        <v>#N/A</v>
      </c>
      <c r="AW65" t="e">
        <f>VLOOKUP($C65,subset1!$D:$BX,AW$2,FALSE)</f>
        <v>#N/A</v>
      </c>
      <c r="AX65" t="e">
        <f>VLOOKUP($C65,subset1!$D:$BX,AX$2,FALSE)</f>
        <v>#N/A</v>
      </c>
      <c r="AY65" t="e">
        <f>VLOOKUP($C65,subset1!$D:$BX,AY$2,FALSE)</f>
        <v>#N/A</v>
      </c>
      <c r="AZ65" t="e">
        <f>VLOOKUP($C65,subset1!$D:$BX,AZ$2,FALSE)</f>
        <v>#N/A</v>
      </c>
      <c r="BA65" t="e">
        <f>VLOOKUP($C65,subset1!$D:$BX,BA$2,FALSE)</f>
        <v>#N/A</v>
      </c>
      <c r="BB65" t="e">
        <f>VLOOKUP($C65,subset1!$D:$BX,BB$2,FALSE)</f>
        <v>#N/A</v>
      </c>
      <c r="BC65" t="e">
        <f>VLOOKUP($C65,subset1!$D:$BX,BC$2,FALSE)</f>
        <v>#N/A</v>
      </c>
      <c r="BD65" t="e">
        <f>VLOOKUP($C65,subset1!$D:$BX,BD$2,FALSE)</f>
        <v>#N/A</v>
      </c>
      <c r="BE65" t="e">
        <f>VLOOKUP($C65,subset1!$D:$BX,BE$2,FALSE)</f>
        <v>#N/A</v>
      </c>
      <c r="BF65" t="e">
        <f>VLOOKUP($C65,subset1!$D:$BX,BF$2,FALSE)</f>
        <v>#N/A</v>
      </c>
      <c r="BG65" t="e">
        <f>VLOOKUP($C65,subset1!$D:$BX,BG$2,FALSE)</f>
        <v>#N/A</v>
      </c>
      <c r="BH65" t="e">
        <f>VLOOKUP($C65,subset1!$D:$BX,BH$2,FALSE)</f>
        <v>#N/A</v>
      </c>
      <c r="BI65" t="e">
        <f>VLOOKUP($C65,subset1!$D:$BX,BI$2,FALSE)</f>
        <v>#N/A</v>
      </c>
      <c r="BJ65" t="e">
        <f>VLOOKUP($C65,subset1!$D:$BX,BJ$2,FALSE)</f>
        <v>#N/A</v>
      </c>
      <c r="BK65" t="e">
        <f>VLOOKUP($C65,subset1!$D:$BX,BK$2,FALSE)</f>
        <v>#N/A</v>
      </c>
      <c r="BL65" t="e">
        <f>VLOOKUP($C65,subset1!$D:$BX,BL$2,FALSE)</f>
        <v>#N/A</v>
      </c>
      <c r="BM65" t="e">
        <f>VLOOKUP($C65,subset1!$D:$BX,BM$2,FALSE)</f>
        <v>#N/A</v>
      </c>
      <c r="BN65" t="e">
        <f>VLOOKUP($C65,subset1!$D:$BX,BN$2,FALSE)</f>
        <v>#N/A</v>
      </c>
      <c r="BO65" t="e">
        <f>VLOOKUP($C65,subset1!$D:$BX,BO$2,FALSE)</f>
        <v>#N/A</v>
      </c>
      <c r="BP65" t="e">
        <f>VLOOKUP($C65,subset1!$D:$BX,BP$2,FALSE)</f>
        <v>#N/A</v>
      </c>
      <c r="BQ65" t="e">
        <f>VLOOKUP($C65,subset1!$D:$BX,BQ$2,FALSE)</f>
        <v>#N/A</v>
      </c>
      <c r="BR65" t="e">
        <f>VLOOKUP($C65,subset1!$D:$BX,BR$2,FALSE)</f>
        <v>#N/A</v>
      </c>
      <c r="BS65" t="e">
        <f>VLOOKUP($C65,subset1!$D:$BX,BS$2,FALSE)</f>
        <v>#N/A</v>
      </c>
      <c r="BT65" t="e">
        <f>VLOOKUP($C65,subset1!$D:$BX,BT$2,FALSE)</f>
        <v>#N/A</v>
      </c>
      <c r="BU65" t="e">
        <f>VLOOKUP($C65,subset1!$D:$BX,BU$2,FALSE)</f>
        <v>#N/A</v>
      </c>
    </row>
    <row r="66" spans="1:73" x14ac:dyDescent="0.2">
      <c r="A66">
        <v>836</v>
      </c>
      <c r="B66" t="s">
        <v>2</v>
      </c>
      <c r="C66" t="str">
        <f t="shared" si="3"/>
        <v>836A</v>
      </c>
      <c r="D66" t="str">
        <f t="shared" si="4"/>
        <v>A</v>
      </c>
      <c r="E66">
        <v>14</v>
      </c>
      <c r="F66" s="1">
        <v>42941</v>
      </c>
      <c r="I66">
        <v>1310.8806200367201</v>
      </c>
      <c r="J66" t="s">
        <v>23</v>
      </c>
      <c r="K66">
        <v>72</v>
      </c>
      <c r="L66">
        <f>VLOOKUP($C66,samples!$D$2:$I$1000,4, FALSE)</f>
        <v>1</v>
      </c>
      <c r="M66" t="str">
        <f>VLOOKUP($C66,samples!$D$2:$I$1000,5, FALSE)</f>
        <v>E</v>
      </c>
      <c r="N66" t="str">
        <f>VLOOKUP($C66,samples!$D$2:$I$1000,6, FALSE)</f>
        <v>4,5,6</v>
      </c>
      <c r="O66" s="1">
        <f>VLOOKUP($C66,samples!$D$2:$I$689,3, FALSE)</f>
        <v>42941</v>
      </c>
      <c r="P66" s="2">
        <f t="shared" si="5"/>
        <v>0</v>
      </c>
      <c r="Q66" s="1" t="str">
        <f>VLOOKUP($C66,samples!$D$2:$R$1000,8, FALSE)</f>
        <v>CGPLPA810P</v>
      </c>
      <c r="S66" t="e">
        <f>VLOOKUP($C66,subset1!$D:$BX,S$2,FALSE)</f>
        <v>#N/A</v>
      </c>
      <c r="T66" s="1" t="e">
        <f>VLOOKUP($C66,subset1!$D:$BX,T$2,FALSE)</f>
        <v>#N/A</v>
      </c>
      <c r="U66" t="e">
        <f>VLOOKUP($C66,subset1!$D:$BX,U$2,FALSE)</f>
        <v>#N/A</v>
      </c>
      <c r="V66" t="e">
        <f>VLOOKUP($C66,subset1!$D:$BX,V$2,FALSE)</f>
        <v>#N/A</v>
      </c>
      <c r="W66" t="e">
        <f>VLOOKUP($C66,subset1!$D:$BX,W$2,FALSE)</f>
        <v>#N/A</v>
      </c>
      <c r="X66" t="e">
        <f>VLOOKUP($C66,subset1!$D:$BX,X$2,FALSE)</f>
        <v>#N/A</v>
      </c>
      <c r="Y66" t="e">
        <f>VLOOKUP($C66,subset1!$D:$BX,Y$2,FALSE)</f>
        <v>#N/A</v>
      </c>
      <c r="Z66" t="e">
        <f>VLOOKUP($C66,subset1!$D:$BX,Z$2,FALSE)</f>
        <v>#N/A</v>
      </c>
      <c r="AA66" t="e">
        <f>VLOOKUP($C66,subset1!$D:$BX,AA$2,FALSE)</f>
        <v>#N/A</v>
      </c>
      <c r="AB66" t="e">
        <f>VLOOKUP($C66,subset1!$D:$BX,AB$2,FALSE)</f>
        <v>#N/A</v>
      </c>
      <c r="AC66" t="e">
        <f>VLOOKUP($C66,subset1!$D:$BX,AC$2,FALSE)</f>
        <v>#N/A</v>
      </c>
      <c r="AD66" t="e">
        <f>VLOOKUP($C66,subset1!$D:$BX,AD$2,FALSE)</f>
        <v>#N/A</v>
      </c>
      <c r="AE66" t="e">
        <f>VLOOKUP($C66,subset1!$D:$BX,AE$2,FALSE)</f>
        <v>#N/A</v>
      </c>
      <c r="AF66" t="e">
        <f>VLOOKUP($C66,subset1!$D:$BX,AF$2,FALSE)</f>
        <v>#N/A</v>
      </c>
      <c r="AG66" t="e">
        <f>VLOOKUP($C66,subset1!$D:$BX,AG$2,FALSE)</f>
        <v>#N/A</v>
      </c>
      <c r="AH66" t="e">
        <f>VLOOKUP($C66,subset1!$D:$BX,AH$2,FALSE)</f>
        <v>#N/A</v>
      </c>
      <c r="AI66" t="e">
        <f>VLOOKUP($C66,subset1!$D:$BX,AI$2,FALSE)</f>
        <v>#N/A</v>
      </c>
      <c r="AJ66" t="e">
        <f>VLOOKUP($C66,subset1!$D:$BX,AJ$2,FALSE)</f>
        <v>#N/A</v>
      </c>
      <c r="AK66" t="e">
        <f>VLOOKUP($C66,subset1!$D:$BX,AK$2,FALSE)</f>
        <v>#N/A</v>
      </c>
      <c r="AL66" t="e">
        <f>VLOOKUP($C66,subset1!$D:$BX,AL$2,FALSE)</f>
        <v>#N/A</v>
      </c>
      <c r="AM66" t="e">
        <f>VLOOKUP($C66,subset1!$D:$BX,AM$2,FALSE)</f>
        <v>#N/A</v>
      </c>
      <c r="AN66" t="e">
        <f>VLOOKUP($C66,subset1!$D:$BX,AN$2,FALSE)</f>
        <v>#N/A</v>
      </c>
      <c r="AO66" t="e">
        <f>VLOOKUP($C66,subset1!$D:$BX,AO$2,FALSE)</f>
        <v>#N/A</v>
      </c>
      <c r="AP66" t="e">
        <f>VLOOKUP($C66,subset1!$D:$BX,AP$2,FALSE)</f>
        <v>#N/A</v>
      </c>
      <c r="AQ66" t="e">
        <f>VLOOKUP($C66,subset1!$D:$BX,AQ$2,FALSE)</f>
        <v>#N/A</v>
      </c>
      <c r="AR66" t="e">
        <f>VLOOKUP($C66,subset1!$D:$BX,AR$2,FALSE)</f>
        <v>#N/A</v>
      </c>
      <c r="AS66" t="e">
        <f>VLOOKUP($C66,subset1!$D:$BX,AS$2,FALSE)</f>
        <v>#N/A</v>
      </c>
      <c r="AT66" s="1" t="e">
        <f>VLOOKUP($C66,subset1!$D:$BX,AT$2,FALSE)</f>
        <v>#N/A</v>
      </c>
      <c r="AU66" t="e">
        <f>VLOOKUP($C66,subset1!$D:$BX,AU$2,FALSE)</f>
        <v>#N/A</v>
      </c>
      <c r="AV66" t="e">
        <f>VLOOKUP($C66,subset1!$D:$BX,AV$2,FALSE)</f>
        <v>#N/A</v>
      </c>
      <c r="AW66" t="e">
        <f>VLOOKUP($C66,subset1!$D:$BX,AW$2,FALSE)</f>
        <v>#N/A</v>
      </c>
      <c r="AX66" t="e">
        <f>VLOOKUP($C66,subset1!$D:$BX,AX$2,FALSE)</f>
        <v>#N/A</v>
      </c>
      <c r="AY66" t="e">
        <f>VLOOKUP($C66,subset1!$D:$BX,AY$2,FALSE)</f>
        <v>#N/A</v>
      </c>
      <c r="AZ66" t="e">
        <f>VLOOKUP($C66,subset1!$D:$BX,AZ$2,FALSE)</f>
        <v>#N/A</v>
      </c>
      <c r="BA66" t="e">
        <f>VLOOKUP($C66,subset1!$D:$BX,BA$2,FALSE)</f>
        <v>#N/A</v>
      </c>
      <c r="BB66" t="e">
        <f>VLOOKUP($C66,subset1!$D:$BX,BB$2,FALSE)</f>
        <v>#N/A</v>
      </c>
      <c r="BC66" t="e">
        <f>VLOOKUP($C66,subset1!$D:$BX,BC$2,FALSE)</f>
        <v>#N/A</v>
      </c>
      <c r="BD66" t="e">
        <f>VLOOKUP($C66,subset1!$D:$BX,BD$2,FALSE)</f>
        <v>#N/A</v>
      </c>
      <c r="BE66" t="e">
        <f>VLOOKUP($C66,subset1!$D:$BX,BE$2,FALSE)</f>
        <v>#N/A</v>
      </c>
      <c r="BF66" t="e">
        <f>VLOOKUP($C66,subset1!$D:$BX,BF$2,FALSE)</f>
        <v>#N/A</v>
      </c>
      <c r="BG66" t="e">
        <f>VLOOKUP($C66,subset1!$D:$BX,BG$2,FALSE)</f>
        <v>#N/A</v>
      </c>
      <c r="BH66" t="e">
        <f>VLOOKUP($C66,subset1!$D:$BX,BH$2,FALSE)</f>
        <v>#N/A</v>
      </c>
      <c r="BI66" t="e">
        <f>VLOOKUP($C66,subset1!$D:$BX,BI$2,FALSE)</f>
        <v>#N/A</v>
      </c>
      <c r="BJ66" t="e">
        <f>VLOOKUP($C66,subset1!$D:$BX,BJ$2,FALSE)</f>
        <v>#N/A</v>
      </c>
      <c r="BK66" t="e">
        <f>VLOOKUP($C66,subset1!$D:$BX,BK$2,FALSE)</f>
        <v>#N/A</v>
      </c>
      <c r="BL66" t="e">
        <f>VLOOKUP($C66,subset1!$D:$BX,BL$2,FALSE)</f>
        <v>#N/A</v>
      </c>
      <c r="BM66" t="e">
        <f>VLOOKUP($C66,subset1!$D:$BX,BM$2,FALSE)</f>
        <v>#N/A</v>
      </c>
      <c r="BN66" t="e">
        <f>VLOOKUP($C66,subset1!$D:$BX,BN$2,FALSE)</f>
        <v>#N/A</v>
      </c>
      <c r="BO66" t="e">
        <f>VLOOKUP($C66,subset1!$D:$BX,BO$2,FALSE)</f>
        <v>#N/A</v>
      </c>
      <c r="BP66" t="e">
        <f>VLOOKUP($C66,subset1!$D:$BX,BP$2,FALSE)</f>
        <v>#N/A</v>
      </c>
      <c r="BQ66" t="e">
        <f>VLOOKUP($C66,subset1!$D:$BX,BQ$2,FALSE)</f>
        <v>#N/A</v>
      </c>
      <c r="BR66" t="e">
        <f>VLOOKUP($C66,subset1!$D:$BX,BR$2,FALSE)</f>
        <v>#N/A</v>
      </c>
      <c r="BS66" t="e">
        <f>VLOOKUP($C66,subset1!$D:$BX,BS$2,FALSE)</f>
        <v>#N/A</v>
      </c>
      <c r="BT66" t="e">
        <f>VLOOKUP($C66,subset1!$D:$BX,BT$2,FALSE)</f>
        <v>#N/A</v>
      </c>
      <c r="BU66" t="e">
        <f>VLOOKUP($C66,subset1!$D:$BX,BU$2,FALSE)</f>
        <v>#N/A</v>
      </c>
    </row>
    <row r="67" spans="1:73" x14ac:dyDescent="0.2">
      <c r="A67">
        <v>836</v>
      </c>
      <c r="B67" t="s">
        <v>8</v>
      </c>
      <c r="C67" t="str">
        <f t="shared" si="3"/>
        <v>836B1</v>
      </c>
      <c r="D67" t="str">
        <f t="shared" si="4"/>
        <v>B1</v>
      </c>
      <c r="E67">
        <v>14</v>
      </c>
      <c r="F67" s="1">
        <v>42941</v>
      </c>
      <c r="I67">
        <v>1310.8806200367201</v>
      </c>
      <c r="J67" t="s">
        <v>23</v>
      </c>
      <c r="K67">
        <v>73</v>
      </c>
      <c r="L67">
        <f>VLOOKUP($C67,samples!$D$2:$I$1000,4, FALSE)</f>
        <v>6</v>
      </c>
      <c r="M67" t="str">
        <f>VLOOKUP($C67,samples!$D$2:$I$1000,5, FALSE)</f>
        <v>F</v>
      </c>
      <c r="N67" t="str">
        <f>VLOOKUP($C67,samples!$D$2:$I$1000,6, FALSE)</f>
        <v>7,8,9</v>
      </c>
      <c r="O67" s="1">
        <f>VLOOKUP($C67,samples!$D$2:$I$689,3, FALSE)</f>
        <v>42954</v>
      </c>
      <c r="P67" s="2">
        <f t="shared" si="5"/>
        <v>13</v>
      </c>
      <c r="Q67" s="1" t="str">
        <f>VLOOKUP($C67,samples!$D$2:$R$1000,8, FALSE)</f>
        <v>CGPLPA810P1</v>
      </c>
      <c r="S67" t="e">
        <f>VLOOKUP($C67,subset1!$D:$BX,S$2,FALSE)</f>
        <v>#N/A</v>
      </c>
      <c r="T67" s="1" t="e">
        <f>VLOOKUP($C67,subset1!$D:$BX,T$2,FALSE)</f>
        <v>#N/A</v>
      </c>
      <c r="U67" t="e">
        <f>VLOOKUP($C67,subset1!$D:$BX,U$2,FALSE)</f>
        <v>#N/A</v>
      </c>
      <c r="V67" t="e">
        <f>VLOOKUP($C67,subset1!$D:$BX,V$2,FALSE)</f>
        <v>#N/A</v>
      </c>
      <c r="W67" t="e">
        <f>VLOOKUP($C67,subset1!$D:$BX,W$2,FALSE)</f>
        <v>#N/A</v>
      </c>
      <c r="X67" t="e">
        <f>VLOOKUP($C67,subset1!$D:$BX,X$2,FALSE)</f>
        <v>#N/A</v>
      </c>
      <c r="Y67" t="e">
        <f>VLOOKUP($C67,subset1!$D:$BX,Y$2,FALSE)</f>
        <v>#N/A</v>
      </c>
      <c r="Z67" t="e">
        <f>VLOOKUP($C67,subset1!$D:$BX,Z$2,FALSE)</f>
        <v>#N/A</v>
      </c>
      <c r="AA67" t="e">
        <f>VLOOKUP($C67,subset1!$D:$BX,AA$2,FALSE)</f>
        <v>#N/A</v>
      </c>
      <c r="AB67" t="e">
        <f>VLOOKUP($C67,subset1!$D:$BX,AB$2,FALSE)</f>
        <v>#N/A</v>
      </c>
      <c r="AC67" t="e">
        <f>VLOOKUP($C67,subset1!$D:$BX,AC$2,FALSE)</f>
        <v>#N/A</v>
      </c>
      <c r="AD67" t="e">
        <f>VLOOKUP($C67,subset1!$D:$BX,AD$2,FALSE)</f>
        <v>#N/A</v>
      </c>
      <c r="AE67" t="e">
        <f>VLOOKUP($C67,subset1!$D:$BX,AE$2,FALSE)</f>
        <v>#N/A</v>
      </c>
      <c r="AF67" t="e">
        <f>VLOOKUP($C67,subset1!$D:$BX,AF$2,FALSE)</f>
        <v>#N/A</v>
      </c>
      <c r="AG67" t="e">
        <f>VLOOKUP($C67,subset1!$D:$BX,AG$2,FALSE)</f>
        <v>#N/A</v>
      </c>
      <c r="AH67" t="e">
        <f>VLOOKUP($C67,subset1!$D:$BX,AH$2,FALSE)</f>
        <v>#N/A</v>
      </c>
      <c r="AI67" t="e">
        <f>VLOOKUP($C67,subset1!$D:$BX,AI$2,FALSE)</f>
        <v>#N/A</v>
      </c>
      <c r="AJ67" t="e">
        <f>VLOOKUP($C67,subset1!$D:$BX,AJ$2,FALSE)</f>
        <v>#N/A</v>
      </c>
      <c r="AK67" t="e">
        <f>VLOOKUP($C67,subset1!$D:$BX,AK$2,FALSE)</f>
        <v>#N/A</v>
      </c>
      <c r="AL67" t="e">
        <f>VLOOKUP($C67,subset1!$D:$BX,AL$2,FALSE)</f>
        <v>#N/A</v>
      </c>
      <c r="AM67" t="e">
        <f>VLOOKUP($C67,subset1!$D:$BX,AM$2,FALSE)</f>
        <v>#N/A</v>
      </c>
      <c r="AN67" t="e">
        <f>VLOOKUP($C67,subset1!$D:$BX,AN$2,FALSE)</f>
        <v>#N/A</v>
      </c>
      <c r="AO67" t="e">
        <f>VLOOKUP($C67,subset1!$D:$BX,AO$2,FALSE)</f>
        <v>#N/A</v>
      </c>
      <c r="AP67" t="e">
        <f>VLOOKUP($C67,subset1!$D:$BX,AP$2,FALSE)</f>
        <v>#N/A</v>
      </c>
      <c r="AQ67" t="e">
        <f>VLOOKUP($C67,subset1!$D:$BX,AQ$2,FALSE)</f>
        <v>#N/A</v>
      </c>
      <c r="AR67" t="e">
        <f>VLOOKUP($C67,subset1!$D:$BX,AR$2,FALSE)</f>
        <v>#N/A</v>
      </c>
      <c r="AS67" t="e">
        <f>VLOOKUP($C67,subset1!$D:$BX,AS$2,FALSE)</f>
        <v>#N/A</v>
      </c>
      <c r="AT67" s="1" t="e">
        <f>VLOOKUP($C67,subset1!$D:$BX,AT$2,FALSE)</f>
        <v>#N/A</v>
      </c>
      <c r="AU67" t="e">
        <f>VLOOKUP($C67,subset1!$D:$BX,AU$2,FALSE)</f>
        <v>#N/A</v>
      </c>
      <c r="AV67" t="e">
        <f>VLOOKUP($C67,subset1!$D:$BX,AV$2,FALSE)</f>
        <v>#N/A</v>
      </c>
      <c r="AW67" t="e">
        <f>VLOOKUP($C67,subset1!$D:$BX,AW$2,FALSE)</f>
        <v>#N/A</v>
      </c>
      <c r="AX67" t="e">
        <f>VLOOKUP($C67,subset1!$D:$BX,AX$2,FALSE)</f>
        <v>#N/A</v>
      </c>
      <c r="AY67" t="e">
        <f>VLOOKUP($C67,subset1!$D:$BX,AY$2,FALSE)</f>
        <v>#N/A</v>
      </c>
      <c r="AZ67" t="e">
        <f>VLOOKUP($C67,subset1!$D:$BX,AZ$2,FALSE)</f>
        <v>#N/A</v>
      </c>
      <c r="BA67" t="e">
        <f>VLOOKUP($C67,subset1!$D:$BX,BA$2,FALSE)</f>
        <v>#N/A</v>
      </c>
      <c r="BB67" t="e">
        <f>VLOOKUP($C67,subset1!$D:$BX,BB$2,FALSE)</f>
        <v>#N/A</v>
      </c>
      <c r="BC67" t="e">
        <f>VLOOKUP($C67,subset1!$D:$BX,BC$2,FALSE)</f>
        <v>#N/A</v>
      </c>
      <c r="BD67" t="e">
        <f>VLOOKUP($C67,subset1!$D:$BX,BD$2,FALSE)</f>
        <v>#N/A</v>
      </c>
      <c r="BE67" t="e">
        <f>VLOOKUP($C67,subset1!$D:$BX,BE$2,FALSE)</f>
        <v>#N/A</v>
      </c>
      <c r="BF67" t="e">
        <f>VLOOKUP($C67,subset1!$D:$BX,BF$2,FALSE)</f>
        <v>#N/A</v>
      </c>
      <c r="BG67" t="e">
        <f>VLOOKUP($C67,subset1!$D:$BX,BG$2,FALSE)</f>
        <v>#N/A</v>
      </c>
      <c r="BH67" t="e">
        <f>VLOOKUP($C67,subset1!$D:$BX,BH$2,FALSE)</f>
        <v>#N/A</v>
      </c>
      <c r="BI67" t="e">
        <f>VLOOKUP($C67,subset1!$D:$BX,BI$2,FALSE)</f>
        <v>#N/A</v>
      </c>
      <c r="BJ67" t="e">
        <f>VLOOKUP($C67,subset1!$D:$BX,BJ$2,FALSE)</f>
        <v>#N/A</v>
      </c>
      <c r="BK67" t="e">
        <f>VLOOKUP($C67,subset1!$D:$BX,BK$2,FALSE)</f>
        <v>#N/A</v>
      </c>
      <c r="BL67" t="e">
        <f>VLOOKUP($C67,subset1!$D:$BX,BL$2,FALSE)</f>
        <v>#N/A</v>
      </c>
      <c r="BM67" t="e">
        <f>VLOOKUP($C67,subset1!$D:$BX,BM$2,FALSE)</f>
        <v>#N/A</v>
      </c>
      <c r="BN67" t="e">
        <f>VLOOKUP($C67,subset1!$D:$BX,BN$2,FALSE)</f>
        <v>#N/A</v>
      </c>
      <c r="BO67" t="e">
        <f>VLOOKUP($C67,subset1!$D:$BX,BO$2,FALSE)</f>
        <v>#N/A</v>
      </c>
      <c r="BP67" t="e">
        <f>VLOOKUP($C67,subset1!$D:$BX,BP$2,FALSE)</f>
        <v>#N/A</v>
      </c>
      <c r="BQ67" t="e">
        <f>VLOOKUP($C67,subset1!$D:$BX,BQ$2,FALSE)</f>
        <v>#N/A</v>
      </c>
      <c r="BR67" t="e">
        <f>VLOOKUP($C67,subset1!$D:$BX,BR$2,FALSE)</f>
        <v>#N/A</v>
      </c>
      <c r="BS67" t="e">
        <f>VLOOKUP($C67,subset1!$D:$BX,BS$2,FALSE)</f>
        <v>#N/A</v>
      </c>
      <c r="BT67" t="e">
        <f>VLOOKUP($C67,subset1!$D:$BX,BT$2,FALSE)</f>
        <v>#N/A</v>
      </c>
      <c r="BU67" t="e">
        <f>VLOOKUP($C67,subset1!$D:$BX,BU$2,FALSE)</f>
        <v>#N/A</v>
      </c>
    </row>
    <row r="68" spans="1:73" x14ac:dyDescent="0.2">
      <c r="A68">
        <v>836</v>
      </c>
      <c r="B68" t="s">
        <v>9</v>
      </c>
      <c r="C68" t="str">
        <f t="shared" si="3"/>
        <v>836E1</v>
      </c>
      <c r="D68" t="str">
        <f t="shared" si="4"/>
        <v>E1</v>
      </c>
      <c r="E68">
        <v>14</v>
      </c>
      <c r="F68" s="1">
        <v>42941</v>
      </c>
      <c r="I68">
        <v>1310.8806200367201</v>
      </c>
      <c r="J68" t="s">
        <v>23</v>
      </c>
      <c r="K68">
        <v>74</v>
      </c>
      <c r="L68">
        <f>VLOOKUP($C68,samples!$D$2:$I$1000,4, FALSE)</f>
        <v>10</v>
      </c>
      <c r="M68" t="str">
        <f>VLOOKUP($C68,samples!$D$2:$I$1000,5, FALSE)</f>
        <v>C</v>
      </c>
      <c r="N68" t="str">
        <f>VLOOKUP($C68,samples!$D$2:$I$1000,6, FALSE)</f>
        <v>4,5,6</v>
      </c>
      <c r="O68" s="1">
        <f>VLOOKUP($C68,samples!$D$2:$I$689,3, FALSE)</f>
        <v>43011</v>
      </c>
      <c r="P68" s="2">
        <f t="shared" si="5"/>
        <v>70</v>
      </c>
      <c r="Q68" s="1" t="str">
        <f>VLOOKUP($C68,samples!$D$2:$R$1000,8, FALSE)</f>
        <v>CGPLPA810P2</v>
      </c>
      <c r="S68" t="e">
        <f>VLOOKUP($C68,subset1!$D:$BX,S$2,FALSE)</f>
        <v>#N/A</v>
      </c>
      <c r="T68" s="1" t="e">
        <f>VLOOKUP($C68,subset1!$D:$BX,T$2,FALSE)</f>
        <v>#N/A</v>
      </c>
      <c r="U68" t="e">
        <f>VLOOKUP($C68,subset1!$D:$BX,U$2,FALSE)</f>
        <v>#N/A</v>
      </c>
      <c r="V68" t="e">
        <f>VLOOKUP($C68,subset1!$D:$BX,V$2,FALSE)</f>
        <v>#N/A</v>
      </c>
      <c r="W68" t="e">
        <f>VLOOKUP($C68,subset1!$D:$BX,W$2,FALSE)</f>
        <v>#N/A</v>
      </c>
      <c r="X68" t="e">
        <f>VLOOKUP($C68,subset1!$D:$BX,X$2,FALSE)</f>
        <v>#N/A</v>
      </c>
      <c r="Y68" t="e">
        <f>VLOOKUP($C68,subset1!$D:$BX,Y$2,FALSE)</f>
        <v>#N/A</v>
      </c>
      <c r="Z68" t="e">
        <f>VLOOKUP($C68,subset1!$D:$BX,Z$2,FALSE)</f>
        <v>#N/A</v>
      </c>
      <c r="AA68" t="e">
        <f>VLOOKUP($C68,subset1!$D:$BX,AA$2,FALSE)</f>
        <v>#N/A</v>
      </c>
      <c r="AB68" t="e">
        <f>VLOOKUP($C68,subset1!$D:$BX,AB$2,FALSE)</f>
        <v>#N/A</v>
      </c>
      <c r="AC68" t="e">
        <f>VLOOKUP($C68,subset1!$D:$BX,AC$2,FALSE)</f>
        <v>#N/A</v>
      </c>
      <c r="AD68" t="e">
        <f>VLOOKUP($C68,subset1!$D:$BX,AD$2,FALSE)</f>
        <v>#N/A</v>
      </c>
      <c r="AE68" t="e">
        <f>VLOOKUP($C68,subset1!$D:$BX,AE$2,FALSE)</f>
        <v>#N/A</v>
      </c>
      <c r="AF68" t="e">
        <f>VLOOKUP($C68,subset1!$D:$BX,AF$2,FALSE)</f>
        <v>#N/A</v>
      </c>
      <c r="AG68" t="e">
        <f>VLOOKUP($C68,subset1!$D:$BX,AG$2,FALSE)</f>
        <v>#N/A</v>
      </c>
      <c r="AH68" t="e">
        <f>VLOOKUP($C68,subset1!$D:$BX,AH$2,FALSE)</f>
        <v>#N/A</v>
      </c>
      <c r="AI68" t="e">
        <f>VLOOKUP($C68,subset1!$D:$BX,AI$2,FALSE)</f>
        <v>#N/A</v>
      </c>
      <c r="AJ68" t="e">
        <f>VLOOKUP($C68,subset1!$D:$BX,AJ$2,FALSE)</f>
        <v>#N/A</v>
      </c>
      <c r="AK68" t="e">
        <f>VLOOKUP($C68,subset1!$D:$BX,AK$2,FALSE)</f>
        <v>#N/A</v>
      </c>
      <c r="AL68" t="e">
        <f>VLOOKUP($C68,subset1!$D:$BX,AL$2,FALSE)</f>
        <v>#N/A</v>
      </c>
      <c r="AM68" t="e">
        <f>VLOOKUP($C68,subset1!$D:$BX,AM$2,FALSE)</f>
        <v>#N/A</v>
      </c>
      <c r="AN68" t="e">
        <f>VLOOKUP($C68,subset1!$D:$BX,AN$2,FALSE)</f>
        <v>#N/A</v>
      </c>
      <c r="AO68" t="e">
        <f>VLOOKUP($C68,subset1!$D:$BX,AO$2,FALSE)</f>
        <v>#N/A</v>
      </c>
      <c r="AP68" t="e">
        <f>VLOOKUP($C68,subset1!$D:$BX,AP$2,FALSE)</f>
        <v>#N/A</v>
      </c>
      <c r="AQ68" t="e">
        <f>VLOOKUP($C68,subset1!$D:$BX,AQ$2,FALSE)</f>
        <v>#N/A</v>
      </c>
      <c r="AR68" t="e">
        <f>VLOOKUP($C68,subset1!$D:$BX,AR$2,FALSE)</f>
        <v>#N/A</v>
      </c>
      <c r="AS68" t="e">
        <f>VLOOKUP($C68,subset1!$D:$BX,AS$2,FALSE)</f>
        <v>#N/A</v>
      </c>
      <c r="AT68" s="1" t="e">
        <f>VLOOKUP($C68,subset1!$D:$BX,AT$2,FALSE)</f>
        <v>#N/A</v>
      </c>
      <c r="AU68" t="e">
        <f>VLOOKUP($C68,subset1!$D:$BX,AU$2,FALSE)</f>
        <v>#N/A</v>
      </c>
      <c r="AV68" t="e">
        <f>VLOOKUP($C68,subset1!$D:$BX,AV$2,FALSE)</f>
        <v>#N/A</v>
      </c>
      <c r="AW68" t="e">
        <f>VLOOKUP($C68,subset1!$D:$BX,AW$2,FALSE)</f>
        <v>#N/A</v>
      </c>
      <c r="AX68" t="e">
        <f>VLOOKUP($C68,subset1!$D:$BX,AX$2,FALSE)</f>
        <v>#N/A</v>
      </c>
      <c r="AY68" t="e">
        <f>VLOOKUP($C68,subset1!$D:$BX,AY$2,FALSE)</f>
        <v>#N/A</v>
      </c>
      <c r="AZ68" t="e">
        <f>VLOOKUP($C68,subset1!$D:$BX,AZ$2,FALSE)</f>
        <v>#N/A</v>
      </c>
      <c r="BA68" t="e">
        <f>VLOOKUP($C68,subset1!$D:$BX,BA$2,FALSE)</f>
        <v>#N/A</v>
      </c>
      <c r="BB68" t="e">
        <f>VLOOKUP($C68,subset1!$D:$BX,BB$2,FALSE)</f>
        <v>#N/A</v>
      </c>
      <c r="BC68" t="e">
        <f>VLOOKUP($C68,subset1!$D:$BX,BC$2,FALSE)</f>
        <v>#N/A</v>
      </c>
      <c r="BD68" t="e">
        <f>VLOOKUP($C68,subset1!$D:$BX,BD$2,FALSE)</f>
        <v>#N/A</v>
      </c>
      <c r="BE68" t="e">
        <f>VLOOKUP($C68,subset1!$D:$BX,BE$2,FALSE)</f>
        <v>#N/A</v>
      </c>
      <c r="BF68" t="e">
        <f>VLOOKUP($C68,subset1!$D:$BX,BF$2,FALSE)</f>
        <v>#N/A</v>
      </c>
      <c r="BG68" t="e">
        <f>VLOOKUP($C68,subset1!$D:$BX,BG$2,FALSE)</f>
        <v>#N/A</v>
      </c>
      <c r="BH68" t="e">
        <f>VLOOKUP($C68,subset1!$D:$BX,BH$2,FALSE)</f>
        <v>#N/A</v>
      </c>
      <c r="BI68" t="e">
        <f>VLOOKUP($C68,subset1!$D:$BX,BI$2,FALSE)</f>
        <v>#N/A</v>
      </c>
      <c r="BJ68" t="e">
        <f>VLOOKUP($C68,subset1!$D:$BX,BJ$2,FALSE)</f>
        <v>#N/A</v>
      </c>
      <c r="BK68" t="e">
        <f>VLOOKUP($C68,subset1!$D:$BX,BK$2,FALSE)</f>
        <v>#N/A</v>
      </c>
      <c r="BL68" t="e">
        <f>VLOOKUP($C68,subset1!$D:$BX,BL$2,FALSE)</f>
        <v>#N/A</v>
      </c>
      <c r="BM68" t="e">
        <f>VLOOKUP($C68,subset1!$D:$BX,BM$2,FALSE)</f>
        <v>#N/A</v>
      </c>
      <c r="BN68" t="e">
        <f>VLOOKUP($C68,subset1!$D:$BX,BN$2,FALSE)</f>
        <v>#N/A</v>
      </c>
      <c r="BO68" t="e">
        <f>VLOOKUP($C68,subset1!$D:$BX,BO$2,FALSE)</f>
        <v>#N/A</v>
      </c>
      <c r="BP68" t="e">
        <f>VLOOKUP($C68,subset1!$D:$BX,BP$2,FALSE)</f>
        <v>#N/A</v>
      </c>
      <c r="BQ68" t="e">
        <f>VLOOKUP($C68,subset1!$D:$BX,BQ$2,FALSE)</f>
        <v>#N/A</v>
      </c>
      <c r="BR68" t="e">
        <f>VLOOKUP($C68,subset1!$D:$BX,BR$2,FALSE)</f>
        <v>#N/A</v>
      </c>
      <c r="BS68" t="e">
        <f>VLOOKUP($C68,subset1!$D:$BX,BS$2,FALSE)</f>
        <v>#N/A</v>
      </c>
      <c r="BT68" t="e">
        <f>VLOOKUP($C68,subset1!$D:$BX,BT$2,FALSE)</f>
        <v>#N/A</v>
      </c>
      <c r="BU68" t="e">
        <f>VLOOKUP($C68,subset1!$D:$BX,BU$2,FALSE)</f>
        <v>#N/A</v>
      </c>
    </row>
    <row r="69" spans="1:73" x14ac:dyDescent="0.2">
      <c r="A69">
        <v>836</v>
      </c>
      <c r="B69" t="s">
        <v>10</v>
      </c>
      <c r="C69" t="str">
        <f t="shared" si="3"/>
        <v>836E2</v>
      </c>
      <c r="D69" t="str">
        <f t="shared" si="4"/>
        <v>E2</v>
      </c>
      <c r="E69">
        <v>14</v>
      </c>
      <c r="F69" s="1">
        <v>42941</v>
      </c>
      <c r="I69">
        <v>1310.8806200367201</v>
      </c>
      <c r="J69" t="s">
        <v>23</v>
      </c>
      <c r="K69">
        <v>75</v>
      </c>
      <c r="L69">
        <f>VLOOKUP($C69,samples!$D$2:$I$1000,4, FALSE)</f>
        <v>14</v>
      </c>
      <c r="M69" t="str">
        <f>VLOOKUP($C69,samples!$D$2:$I$1000,5, FALSE)</f>
        <v>G</v>
      </c>
      <c r="N69" t="str">
        <f>VLOOKUP($C69,samples!$D$2:$I$1000,6, FALSE)</f>
        <v>7,8,9</v>
      </c>
      <c r="O69" s="1">
        <f>VLOOKUP($C69,samples!$D$2:$I$689,3, FALSE)</f>
        <v>43017</v>
      </c>
      <c r="P69" s="2">
        <f t="shared" si="5"/>
        <v>76</v>
      </c>
      <c r="Q69" s="1" t="str">
        <f>VLOOKUP($C69,samples!$D$2:$R$1000,8, FALSE)</f>
        <v>CGPLPA810P3</v>
      </c>
      <c r="S69" t="e">
        <f>VLOOKUP($C69,subset1!$D:$BX,S$2,FALSE)</f>
        <v>#N/A</v>
      </c>
      <c r="T69" s="1" t="e">
        <f>VLOOKUP($C69,subset1!$D:$BX,T$2,FALSE)</f>
        <v>#N/A</v>
      </c>
      <c r="U69" t="e">
        <f>VLOOKUP($C69,subset1!$D:$BX,U$2,FALSE)</f>
        <v>#N/A</v>
      </c>
      <c r="V69" t="e">
        <f>VLOOKUP($C69,subset1!$D:$BX,V$2,FALSE)</f>
        <v>#N/A</v>
      </c>
      <c r="W69" t="e">
        <f>VLOOKUP($C69,subset1!$D:$BX,W$2,FALSE)</f>
        <v>#N/A</v>
      </c>
      <c r="X69" t="e">
        <f>VLOOKUP($C69,subset1!$D:$BX,X$2,FALSE)</f>
        <v>#N/A</v>
      </c>
      <c r="Y69" t="e">
        <f>VLOOKUP($C69,subset1!$D:$BX,Y$2,FALSE)</f>
        <v>#N/A</v>
      </c>
      <c r="Z69" t="e">
        <f>VLOOKUP($C69,subset1!$D:$BX,Z$2,FALSE)</f>
        <v>#N/A</v>
      </c>
      <c r="AA69" t="e">
        <f>VLOOKUP($C69,subset1!$D:$BX,AA$2,FALSE)</f>
        <v>#N/A</v>
      </c>
      <c r="AB69" t="e">
        <f>VLOOKUP($C69,subset1!$D:$BX,AB$2,FALSE)</f>
        <v>#N/A</v>
      </c>
      <c r="AC69" t="e">
        <f>VLOOKUP($C69,subset1!$D:$BX,AC$2,FALSE)</f>
        <v>#N/A</v>
      </c>
      <c r="AD69" t="e">
        <f>VLOOKUP($C69,subset1!$D:$BX,AD$2,FALSE)</f>
        <v>#N/A</v>
      </c>
      <c r="AE69" t="e">
        <f>VLOOKUP($C69,subset1!$D:$BX,AE$2,FALSE)</f>
        <v>#N/A</v>
      </c>
      <c r="AF69" t="e">
        <f>VLOOKUP($C69,subset1!$D:$BX,AF$2,FALSE)</f>
        <v>#N/A</v>
      </c>
      <c r="AG69" t="e">
        <f>VLOOKUP($C69,subset1!$D:$BX,AG$2,FALSE)</f>
        <v>#N/A</v>
      </c>
      <c r="AH69" t="e">
        <f>VLOOKUP($C69,subset1!$D:$BX,AH$2,FALSE)</f>
        <v>#N/A</v>
      </c>
      <c r="AI69" t="e">
        <f>VLOOKUP($C69,subset1!$D:$BX,AI$2,FALSE)</f>
        <v>#N/A</v>
      </c>
      <c r="AJ69" t="e">
        <f>VLOOKUP($C69,subset1!$D:$BX,AJ$2,FALSE)</f>
        <v>#N/A</v>
      </c>
      <c r="AK69" t="e">
        <f>VLOOKUP($C69,subset1!$D:$BX,AK$2,FALSE)</f>
        <v>#N/A</v>
      </c>
      <c r="AL69" t="e">
        <f>VLOOKUP($C69,subset1!$D:$BX,AL$2,FALSE)</f>
        <v>#N/A</v>
      </c>
      <c r="AM69" t="e">
        <f>VLOOKUP($C69,subset1!$D:$BX,AM$2,FALSE)</f>
        <v>#N/A</v>
      </c>
      <c r="AN69" t="e">
        <f>VLOOKUP($C69,subset1!$D:$BX,AN$2,FALSE)</f>
        <v>#N/A</v>
      </c>
      <c r="AO69" t="e">
        <f>VLOOKUP($C69,subset1!$D:$BX,AO$2,FALSE)</f>
        <v>#N/A</v>
      </c>
      <c r="AP69" t="e">
        <f>VLOOKUP($C69,subset1!$D:$BX,AP$2,FALSE)</f>
        <v>#N/A</v>
      </c>
      <c r="AQ69" t="e">
        <f>VLOOKUP($C69,subset1!$D:$BX,AQ$2,FALSE)</f>
        <v>#N/A</v>
      </c>
      <c r="AR69" t="e">
        <f>VLOOKUP($C69,subset1!$D:$BX,AR$2,FALSE)</f>
        <v>#N/A</v>
      </c>
      <c r="AS69" t="e">
        <f>VLOOKUP($C69,subset1!$D:$BX,AS$2,FALSE)</f>
        <v>#N/A</v>
      </c>
      <c r="AT69" s="1" t="e">
        <f>VLOOKUP($C69,subset1!$D:$BX,AT$2,FALSE)</f>
        <v>#N/A</v>
      </c>
      <c r="AU69" t="e">
        <f>VLOOKUP($C69,subset1!$D:$BX,AU$2,FALSE)</f>
        <v>#N/A</v>
      </c>
      <c r="AV69" t="e">
        <f>VLOOKUP($C69,subset1!$D:$BX,AV$2,FALSE)</f>
        <v>#N/A</v>
      </c>
      <c r="AW69" t="e">
        <f>VLOOKUP($C69,subset1!$D:$BX,AW$2,FALSE)</f>
        <v>#N/A</v>
      </c>
      <c r="AX69" t="e">
        <f>VLOOKUP($C69,subset1!$D:$BX,AX$2,FALSE)</f>
        <v>#N/A</v>
      </c>
      <c r="AY69" t="e">
        <f>VLOOKUP($C69,subset1!$D:$BX,AY$2,FALSE)</f>
        <v>#N/A</v>
      </c>
      <c r="AZ69" t="e">
        <f>VLOOKUP($C69,subset1!$D:$BX,AZ$2,FALSE)</f>
        <v>#N/A</v>
      </c>
      <c r="BA69" t="e">
        <f>VLOOKUP($C69,subset1!$D:$BX,BA$2,FALSE)</f>
        <v>#N/A</v>
      </c>
      <c r="BB69" t="e">
        <f>VLOOKUP($C69,subset1!$D:$BX,BB$2,FALSE)</f>
        <v>#N/A</v>
      </c>
      <c r="BC69" t="e">
        <f>VLOOKUP($C69,subset1!$D:$BX,BC$2,FALSE)</f>
        <v>#N/A</v>
      </c>
      <c r="BD69" t="e">
        <f>VLOOKUP($C69,subset1!$D:$BX,BD$2,FALSE)</f>
        <v>#N/A</v>
      </c>
      <c r="BE69" t="e">
        <f>VLOOKUP($C69,subset1!$D:$BX,BE$2,FALSE)</f>
        <v>#N/A</v>
      </c>
      <c r="BF69" t="e">
        <f>VLOOKUP($C69,subset1!$D:$BX,BF$2,FALSE)</f>
        <v>#N/A</v>
      </c>
      <c r="BG69" t="e">
        <f>VLOOKUP($C69,subset1!$D:$BX,BG$2,FALSE)</f>
        <v>#N/A</v>
      </c>
      <c r="BH69" t="e">
        <f>VLOOKUP($C69,subset1!$D:$BX,BH$2,FALSE)</f>
        <v>#N/A</v>
      </c>
      <c r="BI69" t="e">
        <f>VLOOKUP($C69,subset1!$D:$BX,BI$2,FALSE)</f>
        <v>#N/A</v>
      </c>
      <c r="BJ69" t="e">
        <f>VLOOKUP($C69,subset1!$D:$BX,BJ$2,FALSE)</f>
        <v>#N/A</v>
      </c>
      <c r="BK69" t="e">
        <f>VLOOKUP($C69,subset1!$D:$BX,BK$2,FALSE)</f>
        <v>#N/A</v>
      </c>
      <c r="BL69" t="e">
        <f>VLOOKUP($C69,subset1!$D:$BX,BL$2,FALSE)</f>
        <v>#N/A</v>
      </c>
      <c r="BM69" t="e">
        <f>VLOOKUP($C69,subset1!$D:$BX,BM$2,FALSE)</f>
        <v>#N/A</v>
      </c>
      <c r="BN69" t="e">
        <f>VLOOKUP($C69,subset1!$D:$BX,BN$2,FALSE)</f>
        <v>#N/A</v>
      </c>
      <c r="BO69" t="e">
        <f>VLOOKUP($C69,subset1!$D:$BX,BO$2,FALSE)</f>
        <v>#N/A</v>
      </c>
      <c r="BP69" t="e">
        <f>VLOOKUP($C69,subset1!$D:$BX,BP$2,FALSE)</f>
        <v>#N/A</v>
      </c>
      <c r="BQ69" t="e">
        <f>VLOOKUP($C69,subset1!$D:$BX,BQ$2,FALSE)</f>
        <v>#N/A</v>
      </c>
      <c r="BR69" t="e">
        <f>VLOOKUP($C69,subset1!$D:$BX,BR$2,FALSE)</f>
        <v>#N/A</v>
      </c>
      <c r="BS69" t="e">
        <f>VLOOKUP($C69,subset1!$D:$BX,BS$2,FALSE)</f>
        <v>#N/A</v>
      </c>
      <c r="BT69" t="e">
        <f>VLOOKUP($C69,subset1!$D:$BX,BT$2,FALSE)</f>
        <v>#N/A</v>
      </c>
      <c r="BU69" t="e">
        <f>VLOOKUP($C69,subset1!$D:$BX,BU$2,FALSE)</f>
        <v>#N/A</v>
      </c>
    </row>
    <row r="70" spans="1:73" x14ac:dyDescent="0.2">
      <c r="A70">
        <v>836</v>
      </c>
      <c r="B70" t="s">
        <v>11</v>
      </c>
      <c r="C70" t="str">
        <f t="shared" si="3"/>
        <v>836E3</v>
      </c>
      <c r="D70" t="str">
        <f t="shared" si="4"/>
        <v>E3</v>
      </c>
      <c r="E70">
        <v>14</v>
      </c>
      <c r="F70" s="1">
        <v>42941</v>
      </c>
      <c r="I70">
        <v>1310.8806200367201</v>
      </c>
      <c r="J70" t="s">
        <v>23</v>
      </c>
      <c r="K70">
        <v>76</v>
      </c>
      <c r="L70">
        <f>VLOOKUP($C70,samples!$D$2:$I$1000,4, FALSE)</f>
        <v>17</v>
      </c>
      <c r="M70" t="str">
        <f>VLOOKUP($C70,samples!$D$2:$I$1000,5, FALSE)</f>
        <v>G</v>
      </c>
      <c r="N70" t="str">
        <f>VLOOKUP($C70,samples!$D$2:$I$1000,6, FALSE)</f>
        <v>4,5,6</v>
      </c>
      <c r="O70" s="1">
        <f>VLOOKUP($C70,samples!$D$2:$I$689,3, FALSE)</f>
        <v>43067</v>
      </c>
      <c r="P70" s="2">
        <f t="shared" si="5"/>
        <v>126</v>
      </c>
      <c r="Q70" s="1" t="str">
        <f>VLOOKUP($C70,samples!$D$2:$R$1000,8, FALSE)</f>
        <v>CGPLPA810P4</v>
      </c>
      <c r="S70" t="e">
        <f>VLOOKUP($C70,subset1!$D:$BX,S$2,FALSE)</f>
        <v>#N/A</v>
      </c>
      <c r="T70" s="1" t="e">
        <f>VLOOKUP($C70,subset1!$D:$BX,T$2,FALSE)</f>
        <v>#N/A</v>
      </c>
      <c r="U70" t="e">
        <f>VLOOKUP($C70,subset1!$D:$BX,U$2,FALSE)</f>
        <v>#N/A</v>
      </c>
      <c r="V70" t="e">
        <f>VLOOKUP($C70,subset1!$D:$BX,V$2,FALSE)</f>
        <v>#N/A</v>
      </c>
      <c r="W70" t="e">
        <f>VLOOKUP($C70,subset1!$D:$BX,W$2,FALSE)</f>
        <v>#N/A</v>
      </c>
      <c r="X70" t="e">
        <f>VLOOKUP($C70,subset1!$D:$BX,X$2,FALSE)</f>
        <v>#N/A</v>
      </c>
      <c r="Y70" t="e">
        <f>VLOOKUP($C70,subset1!$D:$BX,Y$2,FALSE)</f>
        <v>#N/A</v>
      </c>
      <c r="Z70" t="e">
        <f>VLOOKUP($C70,subset1!$D:$BX,Z$2,FALSE)</f>
        <v>#N/A</v>
      </c>
      <c r="AA70" t="e">
        <f>VLOOKUP($C70,subset1!$D:$BX,AA$2,FALSE)</f>
        <v>#N/A</v>
      </c>
      <c r="AB70" t="e">
        <f>VLOOKUP($C70,subset1!$D:$BX,AB$2,FALSE)</f>
        <v>#N/A</v>
      </c>
      <c r="AC70" t="e">
        <f>VLOOKUP($C70,subset1!$D:$BX,AC$2,FALSE)</f>
        <v>#N/A</v>
      </c>
      <c r="AD70" t="e">
        <f>VLOOKUP($C70,subset1!$D:$BX,AD$2,FALSE)</f>
        <v>#N/A</v>
      </c>
      <c r="AE70" t="e">
        <f>VLOOKUP($C70,subset1!$D:$BX,AE$2,FALSE)</f>
        <v>#N/A</v>
      </c>
      <c r="AF70" t="e">
        <f>VLOOKUP($C70,subset1!$D:$BX,AF$2,FALSE)</f>
        <v>#N/A</v>
      </c>
      <c r="AG70" t="e">
        <f>VLOOKUP($C70,subset1!$D:$BX,AG$2,FALSE)</f>
        <v>#N/A</v>
      </c>
      <c r="AH70" t="e">
        <f>VLOOKUP($C70,subset1!$D:$BX,AH$2,FALSE)</f>
        <v>#N/A</v>
      </c>
      <c r="AI70" t="e">
        <f>VLOOKUP($C70,subset1!$D:$BX,AI$2,FALSE)</f>
        <v>#N/A</v>
      </c>
      <c r="AJ70" t="e">
        <f>VLOOKUP($C70,subset1!$D:$BX,AJ$2,FALSE)</f>
        <v>#N/A</v>
      </c>
      <c r="AK70" t="e">
        <f>VLOOKUP($C70,subset1!$D:$BX,AK$2,FALSE)</f>
        <v>#N/A</v>
      </c>
      <c r="AL70" t="e">
        <f>VLOOKUP($C70,subset1!$D:$BX,AL$2,FALSE)</f>
        <v>#N/A</v>
      </c>
      <c r="AM70" t="e">
        <f>VLOOKUP($C70,subset1!$D:$BX,AM$2,FALSE)</f>
        <v>#N/A</v>
      </c>
      <c r="AN70" t="e">
        <f>VLOOKUP($C70,subset1!$D:$BX,AN$2,FALSE)</f>
        <v>#N/A</v>
      </c>
      <c r="AO70" t="e">
        <f>VLOOKUP($C70,subset1!$D:$BX,AO$2,FALSE)</f>
        <v>#N/A</v>
      </c>
      <c r="AP70" t="e">
        <f>VLOOKUP($C70,subset1!$D:$BX,AP$2,FALSE)</f>
        <v>#N/A</v>
      </c>
      <c r="AQ70" t="e">
        <f>VLOOKUP($C70,subset1!$D:$BX,AQ$2,FALSE)</f>
        <v>#N/A</v>
      </c>
      <c r="AR70" t="e">
        <f>VLOOKUP($C70,subset1!$D:$BX,AR$2,FALSE)</f>
        <v>#N/A</v>
      </c>
      <c r="AS70" t="e">
        <f>VLOOKUP($C70,subset1!$D:$BX,AS$2,FALSE)</f>
        <v>#N/A</v>
      </c>
      <c r="AT70" s="1" t="e">
        <f>VLOOKUP($C70,subset1!$D:$BX,AT$2,FALSE)</f>
        <v>#N/A</v>
      </c>
      <c r="AU70" t="e">
        <f>VLOOKUP($C70,subset1!$D:$BX,AU$2,FALSE)</f>
        <v>#N/A</v>
      </c>
      <c r="AV70" t="e">
        <f>VLOOKUP($C70,subset1!$D:$BX,AV$2,FALSE)</f>
        <v>#N/A</v>
      </c>
      <c r="AW70" t="e">
        <f>VLOOKUP($C70,subset1!$D:$BX,AW$2,FALSE)</f>
        <v>#N/A</v>
      </c>
      <c r="AX70" t="e">
        <f>VLOOKUP($C70,subset1!$D:$BX,AX$2,FALSE)</f>
        <v>#N/A</v>
      </c>
      <c r="AY70" t="e">
        <f>VLOOKUP($C70,subset1!$D:$BX,AY$2,FALSE)</f>
        <v>#N/A</v>
      </c>
      <c r="AZ70" t="e">
        <f>VLOOKUP($C70,subset1!$D:$BX,AZ$2,FALSE)</f>
        <v>#N/A</v>
      </c>
      <c r="BA70" t="e">
        <f>VLOOKUP($C70,subset1!$D:$BX,BA$2,FALSE)</f>
        <v>#N/A</v>
      </c>
      <c r="BB70" t="e">
        <f>VLOOKUP($C70,subset1!$D:$BX,BB$2,FALSE)</f>
        <v>#N/A</v>
      </c>
      <c r="BC70" t="e">
        <f>VLOOKUP($C70,subset1!$D:$BX,BC$2,FALSE)</f>
        <v>#N/A</v>
      </c>
      <c r="BD70" t="e">
        <f>VLOOKUP($C70,subset1!$D:$BX,BD$2,FALSE)</f>
        <v>#N/A</v>
      </c>
      <c r="BE70" t="e">
        <f>VLOOKUP($C70,subset1!$D:$BX,BE$2,FALSE)</f>
        <v>#N/A</v>
      </c>
      <c r="BF70" t="e">
        <f>VLOOKUP($C70,subset1!$D:$BX,BF$2,FALSE)</f>
        <v>#N/A</v>
      </c>
      <c r="BG70" t="e">
        <f>VLOOKUP($C70,subset1!$D:$BX,BG$2,FALSE)</f>
        <v>#N/A</v>
      </c>
      <c r="BH70" t="e">
        <f>VLOOKUP($C70,subset1!$D:$BX,BH$2,FALSE)</f>
        <v>#N/A</v>
      </c>
      <c r="BI70" t="e">
        <f>VLOOKUP($C70,subset1!$D:$BX,BI$2,FALSE)</f>
        <v>#N/A</v>
      </c>
      <c r="BJ70" t="e">
        <f>VLOOKUP($C70,subset1!$D:$BX,BJ$2,FALSE)</f>
        <v>#N/A</v>
      </c>
      <c r="BK70" t="e">
        <f>VLOOKUP($C70,subset1!$D:$BX,BK$2,FALSE)</f>
        <v>#N/A</v>
      </c>
      <c r="BL70" t="e">
        <f>VLOOKUP($C70,subset1!$D:$BX,BL$2,FALSE)</f>
        <v>#N/A</v>
      </c>
      <c r="BM70" t="e">
        <f>VLOOKUP($C70,subset1!$D:$BX,BM$2,FALSE)</f>
        <v>#N/A</v>
      </c>
      <c r="BN70" t="e">
        <f>VLOOKUP($C70,subset1!$D:$BX,BN$2,FALSE)</f>
        <v>#N/A</v>
      </c>
      <c r="BO70" t="e">
        <f>VLOOKUP($C70,subset1!$D:$BX,BO$2,FALSE)</f>
        <v>#N/A</v>
      </c>
      <c r="BP70" t="e">
        <f>VLOOKUP($C70,subset1!$D:$BX,BP$2,FALSE)</f>
        <v>#N/A</v>
      </c>
      <c r="BQ70" t="e">
        <f>VLOOKUP($C70,subset1!$D:$BX,BQ$2,FALSE)</f>
        <v>#N/A</v>
      </c>
      <c r="BR70" t="e">
        <f>VLOOKUP($C70,subset1!$D:$BX,BR$2,FALSE)</f>
        <v>#N/A</v>
      </c>
      <c r="BS70" t="e">
        <f>VLOOKUP($C70,subset1!$D:$BX,BS$2,FALSE)</f>
        <v>#N/A</v>
      </c>
      <c r="BT70" t="e">
        <f>VLOOKUP($C70,subset1!$D:$BX,BT$2,FALSE)</f>
        <v>#N/A</v>
      </c>
      <c r="BU70" t="e">
        <f>VLOOKUP($C70,subset1!$D:$BX,BU$2,FALSE)</f>
        <v>#N/A</v>
      </c>
    </row>
    <row r="71" spans="1:73" x14ac:dyDescent="0.2">
      <c r="A71">
        <v>839</v>
      </c>
      <c r="B71" t="s">
        <v>2</v>
      </c>
      <c r="C71" t="str">
        <f t="shared" si="3"/>
        <v>839A</v>
      </c>
      <c r="D71" t="str">
        <f t="shared" si="4"/>
        <v>A</v>
      </c>
      <c r="E71">
        <v>15</v>
      </c>
      <c r="F71" s="1">
        <v>42944</v>
      </c>
      <c r="I71">
        <v>1307.8806200367201</v>
      </c>
      <c r="J71" t="s">
        <v>24</v>
      </c>
      <c r="K71">
        <v>77</v>
      </c>
      <c r="L71">
        <f>VLOOKUP($C71,samples!$D$2:$I$1000,4, FALSE)</f>
        <v>1</v>
      </c>
      <c r="M71" t="str">
        <f>VLOOKUP($C71,samples!$D$2:$I$1000,5, FALSE)</f>
        <v>E</v>
      </c>
      <c r="N71" t="str">
        <f>VLOOKUP($C71,samples!$D$2:$I$1000,6, FALSE)</f>
        <v>7,8,9</v>
      </c>
      <c r="O71" s="1">
        <f>VLOOKUP($C71,samples!$D$2:$I$689,3, FALSE)</f>
        <v>42944</v>
      </c>
      <c r="P71" s="2">
        <f t="shared" si="5"/>
        <v>0</v>
      </c>
      <c r="Q71" s="1" t="str">
        <f>VLOOKUP($C71,samples!$D$2:$R$1000,8, FALSE)</f>
        <v>CGPLPA811P</v>
      </c>
      <c r="S71" t="e">
        <f>VLOOKUP($C71,subset1!$D:$BX,S$2,FALSE)</f>
        <v>#N/A</v>
      </c>
      <c r="T71" s="1" t="e">
        <f>VLOOKUP($C71,subset1!$D:$BX,T$2,FALSE)</f>
        <v>#N/A</v>
      </c>
      <c r="U71" t="e">
        <f>VLOOKUP($C71,subset1!$D:$BX,U$2,FALSE)</f>
        <v>#N/A</v>
      </c>
      <c r="V71" t="e">
        <f>VLOOKUP($C71,subset1!$D:$BX,V$2,FALSE)</f>
        <v>#N/A</v>
      </c>
      <c r="W71" t="e">
        <f>VLOOKUP($C71,subset1!$D:$BX,W$2,FALSE)</f>
        <v>#N/A</v>
      </c>
      <c r="X71" t="e">
        <f>VLOOKUP($C71,subset1!$D:$BX,X$2,FALSE)</f>
        <v>#N/A</v>
      </c>
      <c r="Y71" t="e">
        <f>VLOOKUP($C71,subset1!$D:$BX,Y$2,FALSE)</f>
        <v>#N/A</v>
      </c>
      <c r="Z71" t="e">
        <f>VLOOKUP($C71,subset1!$D:$BX,Z$2,FALSE)</f>
        <v>#N/A</v>
      </c>
      <c r="AA71" t="e">
        <f>VLOOKUP($C71,subset1!$D:$BX,AA$2,FALSE)</f>
        <v>#N/A</v>
      </c>
      <c r="AB71" t="e">
        <f>VLOOKUP($C71,subset1!$D:$BX,AB$2,FALSE)</f>
        <v>#N/A</v>
      </c>
      <c r="AC71" t="e">
        <f>VLOOKUP($C71,subset1!$D:$BX,AC$2,FALSE)</f>
        <v>#N/A</v>
      </c>
      <c r="AD71" t="e">
        <f>VLOOKUP($C71,subset1!$D:$BX,AD$2,FALSE)</f>
        <v>#N/A</v>
      </c>
      <c r="AE71" t="e">
        <f>VLOOKUP($C71,subset1!$D:$BX,AE$2,FALSE)</f>
        <v>#N/A</v>
      </c>
      <c r="AF71" t="e">
        <f>VLOOKUP($C71,subset1!$D:$BX,AF$2,FALSE)</f>
        <v>#N/A</v>
      </c>
      <c r="AG71" t="e">
        <f>VLOOKUP($C71,subset1!$D:$BX,AG$2,FALSE)</f>
        <v>#N/A</v>
      </c>
      <c r="AH71" t="e">
        <f>VLOOKUP($C71,subset1!$D:$BX,AH$2,FALSE)</f>
        <v>#N/A</v>
      </c>
      <c r="AI71" t="e">
        <f>VLOOKUP($C71,subset1!$D:$BX,AI$2,FALSE)</f>
        <v>#N/A</v>
      </c>
      <c r="AJ71" t="e">
        <f>VLOOKUP($C71,subset1!$D:$BX,AJ$2,FALSE)</f>
        <v>#N/A</v>
      </c>
      <c r="AK71" t="e">
        <f>VLOOKUP($C71,subset1!$D:$BX,AK$2,FALSE)</f>
        <v>#N/A</v>
      </c>
      <c r="AL71" t="e">
        <f>VLOOKUP($C71,subset1!$D:$BX,AL$2,FALSE)</f>
        <v>#N/A</v>
      </c>
      <c r="AM71" t="e">
        <f>VLOOKUP($C71,subset1!$D:$BX,AM$2,FALSE)</f>
        <v>#N/A</v>
      </c>
      <c r="AN71" t="e">
        <f>VLOOKUP($C71,subset1!$D:$BX,AN$2,FALSE)</f>
        <v>#N/A</v>
      </c>
      <c r="AO71" t="e">
        <f>VLOOKUP($C71,subset1!$D:$BX,AO$2,FALSE)</f>
        <v>#N/A</v>
      </c>
      <c r="AP71" t="e">
        <f>VLOOKUP($C71,subset1!$D:$BX,AP$2,FALSE)</f>
        <v>#N/A</v>
      </c>
      <c r="AQ71" t="e">
        <f>VLOOKUP($C71,subset1!$D:$BX,AQ$2,FALSE)</f>
        <v>#N/A</v>
      </c>
      <c r="AR71" t="e">
        <f>VLOOKUP($C71,subset1!$D:$BX,AR$2,FALSE)</f>
        <v>#N/A</v>
      </c>
      <c r="AS71" t="e">
        <f>VLOOKUP($C71,subset1!$D:$BX,AS$2,FALSE)</f>
        <v>#N/A</v>
      </c>
      <c r="AT71" s="1" t="e">
        <f>VLOOKUP($C71,subset1!$D:$BX,AT$2,FALSE)</f>
        <v>#N/A</v>
      </c>
      <c r="AU71" t="e">
        <f>VLOOKUP($C71,subset1!$D:$BX,AU$2,FALSE)</f>
        <v>#N/A</v>
      </c>
      <c r="AV71" t="e">
        <f>VLOOKUP($C71,subset1!$D:$BX,AV$2,FALSE)</f>
        <v>#N/A</v>
      </c>
      <c r="AW71" t="e">
        <f>VLOOKUP($C71,subset1!$D:$BX,AW$2,FALSE)</f>
        <v>#N/A</v>
      </c>
      <c r="AX71" t="e">
        <f>VLOOKUP($C71,subset1!$D:$BX,AX$2,FALSE)</f>
        <v>#N/A</v>
      </c>
      <c r="AY71" t="e">
        <f>VLOOKUP($C71,subset1!$D:$BX,AY$2,FALSE)</f>
        <v>#N/A</v>
      </c>
      <c r="AZ71" t="e">
        <f>VLOOKUP($C71,subset1!$D:$BX,AZ$2,FALSE)</f>
        <v>#N/A</v>
      </c>
      <c r="BA71" t="e">
        <f>VLOOKUP($C71,subset1!$D:$BX,BA$2,FALSE)</f>
        <v>#N/A</v>
      </c>
      <c r="BB71" t="e">
        <f>VLOOKUP($C71,subset1!$D:$BX,BB$2,FALSE)</f>
        <v>#N/A</v>
      </c>
      <c r="BC71" t="e">
        <f>VLOOKUP($C71,subset1!$D:$BX,BC$2,FALSE)</f>
        <v>#N/A</v>
      </c>
      <c r="BD71" t="e">
        <f>VLOOKUP($C71,subset1!$D:$BX,BD$2,FALSE)</f>
        <v>#N/A</v>
      </c>
      <c r="BE71" t="e">
        <f>VLOOKUP($C71,subset1!$D:$BX,BE$2,FALSE)</f>
        <v>#N/A</v>
      </c>
      <c r="BF71" t="e">
        <f>VLOOKUP($C71,subset1!$D:$BX,BF$2,FALSE)</f>
        <v>#N/A</v>
      </c>
      <c r="BG71" t="e">
        <f>VLOOKUP($C71,subset1!$D:$BX,BG$2,FALSE)</f>
        <v>#N/A</v>
      </c>
      <c r="BH71" t="e">
        <f>VLOOKUP($C71,subset1!$D:$BX,BH$2,FALSE)</f>
        <v>#N/A</v>
      </c>
      <c r="BI71" t="e">
        <f>VLOOKUP($C71,subset1!$D:$BX,BI$2,FALSE)</f>
        <v>#N/A</v>
      </c>
      <c r="BJ71" t="e">
        <f>VLOOKUP($C71,subset1!$D:$BX,BJ$2,FALSE)</f>
        <v>#N/A</v>
      </c>
      <c r="BK71" t="e">
        <f>VLOOKUP($C71,subset1!$D:$BX,BK$2,FALSE)</f>
        <v>#N/A</v>
      </c>
      <c r="BL71" t="e">
        <f>VLOOKUP($C71,subset1!$D:$BX,BL$2,FALSE)</f>
        <v>#N/A</v>
      </c>
      <c r="BM71" t="e">
        <f>VLOOKUP($C71,subset1!$D:$BX,BM$2,FALSE)</f>
        <v>#N/A</v>
      </c>
      <c r="BN71" t="e">
        <f>VLOOKUP($C71,subset1!$D:$BX,BN$2,FALSE)</f>
        <v>#N/A</v>
      </c>
      <c r="BO71" t="e">
        <f>VLOOKUP($C71,subset1!$D:$BX,BO$2,FALSE)</f>
        <v>#N/A</v>
      </c>
      <c r="BP71" t="e">
        <f>VLOOKUP($C71,subset1!$D:$BX,BP$2,FALSE)</f>
        <v>#N/A</v>
      </c>
      <c r="BQ71" t="e">
        <f>VLOOKUP($C71,subset1!$D:$BX,BQ$2,FALSE)</f>
        <v>#N/A</v>
      </c>
      <c r="BR71" t="e">
        <f>VLOOKUP($C71,subset1!$D:$BX,BR$2,FALSE)</f>
        <v>#N/A</v>
      </c>
      <c r="BS71" t="e">
        <f>VLOOKUP($C71,subset1!$D:$BX,BS$2,FALSE)</f>
        <v>#N/A</v>
      </c>
      <c r="BT71" t="e">
        <f>VLOOKUP($C71,subset1!$D:$BX,BT$2,FALSE)</f>
        <v>#N/A</v>
      </c>
      <c r="BU71" t="e">
        <f>VLOOKUP($C71,subset1!$D:$BX,BU$2,FALSE)</f>
        <v>#N/A</v>
      </c>
    </row>
    <row r="72" spans="1:73" x14ac:dyDescent="0.2">
      <c r="A72">
        <v>839</v>
      </c>
      <c r="B72" t="s">
        <v>8</v>
      </c>
      <c r="C72" t="str">
        <f t="shared" si="3"/>
        <v>839B1</v>
      </c>
      <c r="D72" t="str">
        <f t="shared" si="4"/>
        <v>B1</v>
      </c>
      <c r="E72">
        <v>15</v>
      </c>
      <c r="F72" s="1">
        <v>42944</v>
      </c>
      <c r="I72">
        <v>1307.8806200367201</v>
      </c>
      <c r="J72" t="s">
        <v>24</v>
      </c>
      <c r="K72">
        <v>78</v>
      </c>
      <c r="L72">
        <f>VLOOKUP($C72,samples!$D$2:$I$1000,4, FALSE)</f>
        <v>6</v>
      </c>
      <c r="M72" t="str">
        <f>VLOOKUP($C72,samples!$D$2:$I$1000,5, FALSE)</f>
        <v>E</v>
      </c>
      <c r="N72" t="str">
        <f>VLOOKUP($C72,samples!$D$2:$I$1000,6, FALSE)</f>
        <v>1,2,3</v>
      </c>
      <c r="O72" s="1">
        <f>VLOOKUP($C72,samples!$D$2:$I$689,3, FALSE)</f>
        <v>42955</v>
      </c>
      <c r="P72" s="2">
        <f t="shared" si="5"/>
        <v>11</v>
      </c>
      <c r="Q72" s="1" t="str">
        <f>VLOOKUP($C72,samples!$D$2:$R$1000,8, FALSE)</f>
        <v>CGPLPA811P1</v>
      </c>
      <c r="S72" t="e">
        <f>VLOOKUP($C72,subset1!$D:$BX,S$2,FALSE)</f>
        <v>#N/A</v>
      </c>
      <c r="T72" s="1" t="e">
        <f>VLOOKUP($C72,subset1!$D:$BX,T$2,FALSE)</f>
        <v>#N/A</v>
      </c>
      <c r="U72" t="e">
        <f>VLOOKUP($C72,subset1!$D:$BX,U$2,FALSE)</f>
        <v>#N/A</v>
      </c>
      <c r="V72" t="e">
        <f>VLOOKUP($C72,subset1!$D:$BX,V$2,FALSE)</f>
        <v>#N/A</v>
      </c>
      <c r="W72" t="e">
        <f>VLOOKUP($C72,subset1!$D:$BX,W$2,FALSE)</f>
        <v>#N/A</v>
      </c>
      <c r="X72" t="e">
        <f>VLOOKUP($C72,subset1!$D:$BX,X$2,FALSE)</f>
        <v>#N/A</v>
      </c>
      <c r="Y72" t="e">
        <f>VLOOKUP($C72,subset1!$D:$BX,Y$2,FALSE)</f>
        <v>#N/A</v>
      </c>
      <c r="Z72" t="e">
        <f>VLOOKUP($C72,subset1!$D:$BX,Z$2,FALSE)</f>
        <v>#N/A</v>
      </c>
      <c r="AA72" t="e">
        <f>VLOOKUP($C72,subset1!$D:$BX,AA$2,FALSE)</f>
        <v>#N/A</v>
      </c>
      <c r="AB72" t="e">
        <f>VLOOKUP($C72,subset1!$D:$BX,AB$2,FALSE)</f>
        <v>#N/A</v>
      </c>
      <c r="AC72" t="e">
        <f>VLOOKUP($C72,subset1!$D:$BX,AC$2,FALSE)</f>
        <v>#N/A</v>
      </c>
      <c r="AD72" t="e">
        <f>VLOOKUP($C72,subset1!$D:$BX,AD$2,FALSE)</f>
        <v>#N/A</v>
      </c>
      <c r="AE72" t="e">
        <f>VLOOKUP($C72,subset1!$D:$BX,AE$2,FALSE)</f>
        <v>#N/A</v>
      </c>
      <c r="AF72" t="e">
        <f>VLOOKUP($C72,subset1!$D:$BX,AF$2,FALSE)</f>
        <v>#N/A</v>
      </c>
      <c r="AG72" t="e">
        <f>VLOOKUP($C72,subset1!$D:$BX,AG$2,FALSE)</f>
        <v>#N/A</v>
      </c>
      <c r="AH72" t="e">
        <f>VLOOKUP($C72,subset1!$D:$BX,AH$2,FALSE)</f>
        <v>#N/A</v>
      </c>
      <c r="AI72" t="e">
        <f>VLOOKUP($C72,subset1!$D:$BX,AI$2,FALSE)</f>
        <v>#N/A</v>
      </c>
      <c r="AJ72" t="e">
        <f>VLOOKUP($C72,subset1!$D:$BX,AJ$2,FALSE)</f>
        <v>#N/A</v>
      </c>
      <c r="AK72" t="e">
        <f>VLOOKUP($C72,subset1!$D:$BX,AK$2,FALSE)</f>
        <v>#N/A</v>
      </c>
      <c r="AL72" t="e">
        <f>VLOOKUP($C72,subset1!$D:$BX,AL$2,FALSE)</f>
        <v>#N/A</v>
      </c>
      <c r="AM72" t="e">
        <f>VLOOKUP($C72,subset1!$D:$BX,AM$2,FALSE)</f>
        <v>#N/A</v>
      </c>
      <c r="AN72" t="e">
        <f>VLOOKUP($C72,subset1!$D:$BX,AN$2,FALSE)</f>
        <v>#N/A</v>
      </c>
      <c r="AO72" t="e">
        <f>VLOOKUP($C72,subset1!$D:$BX,AO$2,FALSE)</f>
        <v>#N/A</v>
      </c>
      <c r="AP72" t="e">
        <f>VLOOKUP($C72,subset1!$D:$BX,AP$2,FALSE)</f>
        <v>#N/A</v>
      </c>
      <c r="AQ72" t="e">
        <f>VLOOKUP($C72,subset1!$D:$BX,AQ$2,FALSE)</f>
        <v>#N/A</v>
      </c>
      <c r="AR72" t="e">
        <f>VLOOKUP($C72,subset1!$D:$BX,AR$2,FALSE)</f>
        <v>#N/A</v>
      </c>
      <c r="AS72" t="e">
        <f>VLOOKUP($C72,subset1!$D:$BX,AS$2,FALSE)</f>
        <v>#N/A</v>
      </c>
      <c r="AT72" s="1" t="e">
        <f>VLOOKUP($C72,subset1!$D:$BX,AT$2,FALSE)</f>
        <v>#N/A</v>
      </c>
      <c r="AU72" t="e">
        <f>VLOOKUP($C72,subset1!$D:$BX,AU$2,FALSE)</f>
        <v>#N/A</v>
      </c>
      <c r="AV72" t="e">
        <f>VLOOKUP($C72,subset1!$D:$BX,AV$2,FALSE)</f>
        <v>#N/A</v>
      </c>
      <c r="AW72" t="e">
        <f>VLOOKUP($C72,subset1!$D:$BX,AW$2,FALSE)</f>
        <v>#N/A</v>
      </c>
      <c r="AX72" t="e">
        <f>VLOOKUP($C72,subset1!$D:$BX,AX$2,FALSE)</f>
        <v>#N/A</v>
      </c>
      <c r="AY72" t="e">
        <f>VLOOKUP($C72,subset1!$D:$BX,AY$2,FALSE)</f>
        <v>#N/A</v>
      </c>
      <c r="AZ72" t="e">
        <f>VLOOKUP($C72,subset1!$D:$BX,AZ$2,FALSE)</f>
        <v>#N/A</v>
      </c>
      <c r="BA72" t="e">
        <f>VLOOKUP($C72,subset1!$D:$BX,BA$2,FALSE)</f>
        <v>#N/A</v>
      </c>
      <c r="BB72" t="e">
        <f>VLOOKUP($C72,subset1!$D:$BX,BB$2,FALSE)</f>
        <v>#N/A</v>
      </c>
      <c r="BC72" t="e">
        <f>VLOOKUP($C72,subset1!$D:$BX,BC$2,FALSE)</f>
        <v>#N/A</v>
      </c>
      <c r="BD72" t="e">
        <f>VLOOKUP($C72,subset1!$D:$BX,BD$2,FALSE)</f>
        <v>#N/A</v>
      </c>
      <c r="BE72" t="e">
        <f>VLOOKUP($C72,subset1!$D:$BX,BE$2,FALSE)</f>
        <v>#N/A</v>
      </c>
      <c r="BF72" t="e">
        <f>VLOOKUP($C72,subset1!$D:$BX,BF$2,FALSE)</f>
        <v>#N/A</v>
      </c>
      <c r="BG72" t="e">
        <f>VLOOKUP($C72,subset1!$D:$BX,BG$2,FALSE)</f>
        <v>#N/A</v>
      </c>
      <c r="BH72" t="e">
        <f>VLOOKUP($C72,subset1!$D:$BX,BH$2,FALSE)</f>
        <v>#N/A</v>
      </c>
      <c r="BI72" t="e">
        <f>VLOOKUP($C72,subset1!$D:$BX,BI$2,FALSE)</f>
        <v>#N/A</v>
      </c>
      <c r="BJ72" t="e">
        <f>VLOOKUP($C72,subset1!$D:$BX,BJ$2,FALSE)</f>
        <v>#N/A</v>
      </c>
      <c r="BK72" t="e">
        <f>VLOOKUP($C72,subset1!$D:$BX,BK$2,FALSE)</f>
        <v>#N/A</v>
      </c>
      <c r="BL72" t="e">
        <f>VLOOKUP($C72,subset1!$D:$BX,BL$2,FALSE)</f>
        <v>#N/A</v>
      </c>
      <c r="BM72" t="e">
        <f>VLOOKUP($C72,subset1!$D:$BX,BM$2,FALSE)</f>
        <v>#N/A</v>
      </c>
      <c r="BN72" t="e">
        <f>VLOOKUP($C72,subset1!$D:$BX,BN$2,FALSE)</f>
        <v>#N/A</v>
      </c>
      <c r="BO72" t="e">
        <f>VLOOKUP($C72,subset1!$D:$BX,BO$2,FALSE)</f>
        <v>#N/A</v>
      </c>
      <c r="BP72" t="e">
        <f>VLOOKUP($C72,subset1!$D:$BX,BP$2,FALSE)</f>
        <v>#N/A</v>
      </c>
      <c r="BQ72" t="e">
        <f>VLOOKUP($C72,subset1!$D:$BX,BQ$2,FALSE)</f>
        <v>#N/A</v>
      </c>
      <c r="BR72" t="e">
        <f>VLOOKUP($C72,subset1!$D:$BX,BR$2,FALSE)</f>
        <v>#N/A</v>
      </c>
      <c r="BS72" t="e">
        <f>VLOOKUP($C72,subset1!$D:$BX,BS$2,FALSE)</f>
        <v>#N/A</v>
      </c>
      <c r="BT72" t="e">
        <f>VLOOKUP($C72,subset1!$D:$BX,BT$2,FALSE)</f>
        <v>#N/A</v>
      </c>
      <c r="BU72" t="e">
        <f>VLOOKUP($C72,subset1!$D:$BX,BU$2,FALSE)</f>
        <v>#N/A</v>
      </c>
    </row>
    <row r="73" spans="1:73" x14ac:dyDescent="0.2">
      <c r="A73">
        <v>841</v>
      </c>
      <c r="B73" t="s">
        <v>2</v>
      </c>
      <c r="C73" t="str">
        <f t="shared" ref="C73:C136" si="6">_xlfn.CONCAT(A73:B73)</f>
        <v>841A</v>
      </c>
      <c r="D73" t="str">
        <f t="shared" ref="D73:D136" si="7">B73</f>
        <v>A</v>
      </c>
      <c r="E73">
        <v>16</v>
      </c>
      <c r="F73" s="1">
        <v>42949</v>
      </c>
      <c r="I73">
        <v>1302.8806200367201</v>
      </c>
      <c r="J73" t="s">
        <v>23</v>
      </c>
      <c r="K73">
        <v>79</v>
      </c>
      <c r="L73">
        <f>VLOOKUP($C73,samples!$D$2:$I$1000,4, FALSE)</f>
        <v>1</v>
      </c>
      <c r="M73" t="str">
        <f>VLOOKUP($C73,samples!$D$2:$I$1000,5, FALSE)</f>
        <v>D</v>
      </c>
      <c r="N73" t="str">
        <f>VLOOKUP($C73,samples!$D$2:$I$1000,6, FALSE)</f>
        <v>1,2,3</v>
      </c>
      <c r="O73" s="1">
        <f>VLOOKUP($C73,samples!$D$2:$I$689,3, FALSE)</f>
        <v>42949</v>
      </c>
      <c r="P73" s="2">
        <f t="shared" ref="P73:P136" si="8">O73-F73</f>
        <v>0</v>
      </c>
      <c r="Q73" s="1" t="str">
        <f>VLOOKUP($C73,samples!$D$2:$R$1000,8, FALSE)</f>
        <v>CGPLPA812P</v>
      </c>
      <c r="S73" t="e">
        <f>VLOOKUP($C73,subset1!$D:$BX,S$2,FALSE)</f>
        <v>#N/A</v>
      </c>
      <c r="T73" s="1" t="e">
        <f>VLOOKUP($C73,subset1!$D:$BX,T$2,FALSE)</f>
        <v>#N/A</v>
      </c>
      <c r="U73" t="e">
        <f>VLOOKUP($C73,subset1!$D:$BX,U$2,FALSE)</f>
        <v>#N/A</v>
      </c>
      <c r="V73" t="e">
        <f>VLOOKUP($C73,subset1!$D:$BX,V$2,FALSE)</f>
        <v>#N/A</v>
      </c>
      <c r="W73" t="e">
        <f>VLOOKUP($C73,subset1!$D:$BX,W$2,FALSE)</f>
        <v>#N/A</v>
      </c>
      <c r="X73" t="e">
        <f>VLOOKUP($C73,subset1!$D:$BX,X$2,FALSE)</f>
        <v>#N/A</v>
      </c>
      <c r="Y73" t="e">
        <f>VLOOKUP($C73,subset1!$D:$BX,Y$2,FALSE)</f>
        <v>#N/A</v>
      </c>
      <c r="Z73" t="e">
        <f>VLOOKUP($C73,subset1!$D:$BX,Z$2,FALSE)</f>
        <v>#N/A</v>
      </c>
      <c r="AA73" t="e">
        <f>VLOOKUP($C73,subset1!$D:$BX,AA$2,FALSE)</f>
        <v>#N/A</v>
      </c>
      <c r="AB73" t="e">
        <f>VLOOKUP($C73,subset1!$D:$BX,AB$2,FALSE)</f>
        <v>#N/A</v>
      </c>
      <c r="AC73" t="e">
        <f>VLOOKUP($C73,subset1!$D:$BX,AC$2,FALSE)</f>
        <v>#N/A</v>
      </c>
      <c r="AD73" t="e">
        <f>VLOOKUP($C73,subset1!$D:$BX,AD$2,FALSE)</f>
        <v>#N/A</v>
      </c>
      <c r="AE73" t="e">
        <f>VLOOKUP($C73,subset1!$D:$BX,AE$2,FALSE)</f>
        <v>#N/A</v>
      </c>
      <c r="AF73" t="e">
        <f>VLOOKUP($C73,subset1!$D:$BX,AF$2,FALSE)</f>
        <v>#N/A</v>
      </c>
      <c r="AG73" t="e">
        <f>VLOOKUP($C73,subset1!$D:$BX,AG$2,FALSE)</f>
        <v>#N/A</v>
      </c>
      <c r="AH73" t="e">
        <f>VLOOKUP($C73,subset1!$D:$BX,AH$2,FALSE)</f>
        <v>#N/A</v>
      </c>
      <c r="AI73" t="e">
        <f>VLOOKUP($C73,subset1!$D:$BX,AI$2,FALSE)</f>
        <v>#N/A</v>
      </c>
      <c r="AJ73" t="e">
        <f>VLOOKUP($C73,subset1!$D:$BX,AJ$2,FALSE)</f>
        <v>#N/A</v>
      </c>
      <c r="AK73" t="e">
        <f>VLOOKUP($C73,subset1!$D:$BX,AK$2,FALSE)</f>
        <v>#N/A</v>
      </c>
      <c r="AL73" t="e">
        <f>VLOOKUP($C73,subset1!$D:$BX,AL$2,FALSE)</f>
        <v>#N/A</v>
      </c>
      <c r="AM73" t="e">
        <f>VLOOKUP($C73,subset1!$D:$BX,AM$2,FALSE)</f>
        <v>#N/A</v>
      </c>
      <c r="AN73" t="e">
        <f>VLOOKUP($C73,subset1!$D:$BX,AN$2,FALSE)</f>
        <v>#N/A</v>
      </c>
      <c r="AO73" t="e">
        <f>VLOOKUP($C73,subset1!$D:$BX,AO$2,FALSE)</f>
        <v>#N/A</v>
      </c>
      <c r="AP73" t="e">
        <f>VLOOKUP($C73,subset1!$D:$BX,AP$2,FALSE)</f>
        <v>#N/A</v>
      </c>
      <c r="AQ73" t="e">
        <f>VLOOKUP($C73,subset1!$D:$BX,AQ$2,FALSE)</f>
        <v>#N/A</v>
      </c>
      <c r="AR73" t="e">
        <f>VLOOKUP($C73,subset1!$D:$BX,AR$2,FALSE)</f>
        <v>#N/A</v>
      </c>
      <c r="AS73" t="e">
        <f>VLOOKUP($C73,subset1!$D:$BX,AS$2,FALSE)</f>
        <v>#N/A</v>
      </c>
      <c r="AT73" s="1" t="e">
        <f>VLOOKUP($C73,subset1!$D:$BX,AT$2,FALSE)</f>
        <v>#N/A</v>
      </c>
      <c r="AU73" t="e">
        <f>VLOOKUP($C73,subset1!$D:$BX,AU$2,FALSE)</f>
        <v>#N/A</v>
      </c>
      <c r="AV73" t="e">
        <f>VLOOKUP($C73,subset1!$D:$BX,AV$2,FALSE)</f>
        <v>#N/A</v>
      </c>
      <c r="AW73" t="e">
        <f>VLOOKUP($C73,subset1!$D:$BX,AW$2,FALSE)</f>
        <v>#N/A</v>
      </c>
      <c r="AX73" t="e">
        <f>VLOOKUP($C73,subset1!$D:$BX,AX$2,FALSE)</f>
        <v>#N/A</v>
      </c>
      <c r="AY73" t="e">
        <f>VLOOKUP($C73,subset1!$D:$BX,AY$2,FALSE)</f>
        <v>#N/A</v>
      </c>
      <c r="AZ73" t="e">
        <f>VLOOKUP($C73,subset1!$D:$BX,AZ$2,FALSE)</f>
        <v>#N/A</v>
      </c>
      <c r="BA73" t="e">
        <f>VLOOKUP($C73,subset1!$D:$BX,BA$2,FALSE)</f>
        <v>#N/A</v>
      </c>
      <c r="BB73" t="e">
        <f>VLOOKUP($C73,subset1!$D:$BX,BB$2,FALSE)</f>
        <v>#N/A</v>
      </c>
      <c r="BC73" t="e">
        <f>VLOOKUP($C73,subset1!$D:$BX,BC$2,FALSE)</f>
        <v>#N/A</v>
      </c>
      <c r="BD73" t="e">
        <f>VLOOKUP($C73,subset1!$D:$BX,BD$2,FALSE)</f>
        <v>#N/A</v>
      </c>
      <c r="BE73" t="e">
        <f>VLOOKUP($C73,subset1!$D:$BX,BE$2,FALSE)</f>
        <v>#N/A</v>
      </c>
      <c r="BF73" t="e">
        <f>VLOOKUP($C73,subset1!$D:$BX,BF$2,FALSE)</f>
        <v>#N/A</v>
      </c>
      <c r="BG73" t="e">
        <f>VLOOKUP($C73,subset1!$D:$BX,BG$2,FALSE)</f>
        <v>#N/A</v>
      </c>
      <c r="BH73" t="e">
        <f>VLOOKUP($C73,subset1!$D:$BX,BH$2,FALSE)</f>
        <v>#N/A</v>
      </c>
      <c r="BI73" t="e">
        <f>VLOOKUP($C73,subset1!$D:$BX,BI$2,FALSE)</f>
        <v>#N/A</v>
      </c>
      <c r="BJ73" t="e">
        <f>VLOOKUP($C73,subset1!$D:$BX,BJ$2,FALSE)</f>
        <v>#N/A</v>
      </c>
      <c r="BK73" t="e">
        <f>VLOOKUP($C73,subset1!$D:$BX,BK$2,FALSE)</f>
        <v>#N/A</v>
      </c>
      <c r="BL73" t="e">
        <f>VLOOKUP($C73,subset1!$D:$BX,BL$2,FALSE)</f>
        <v>#N/A</v>
      </c>
      <c r="BM73" t="e">
        <f>VLOOKUP($C73,subset1!$D:$BX,BM$2,FALSE)</f>
        <v>#N/A</v>
      </c>
      <c r="BN73" t="e">
        <f>VLOOKUP($C73,subset1!$D:$BX,BN$2,FALSE)</f>
        <v>#N/A</v>
      </c>
      <c r="BO73" t="e">
        <f>VLOOKUP($C73,subset1!$D:$BX,BO$2,FALSE)</f>
        <v>#N/A</v>
      </c>
      <c r="BP73" t="e">
        <f>VLOOKUP($C73,subset1!$D:$BX,BP$2,FALSE)</f>
        <v>#N/A</v>
      </c>
      <c r="BQ73" t="e">
        <f>VLOOKUP($C73,subset1!$D:$BX,BQ$2,FALSE)</f>
        <v>#N/A</v>
      </c>
      <c r="BR73" t="e">
        <f>VLOOKUP($C73,subset1!$D:$BX,BR$2,FALSE)</f>
        <v>#N/A</v>
      </c>
      <c r="BS73" t="e">
        <f>VLOOKUP($C73,subset1!$D:$BX,BS$2,FALSE)</f>
        <v>#N/A</v>
      </c>
      <c r="BT73" t="e">
        <f>VLOOKUP($C73,subset1!$D:$BX,BT$2,FALSE)</f>
        <v>#N/A</v>
      </c>
      <c r="BU73" t="e">
        <f>VLOOKUP($C73,subset1!$D:$BX,BU$2,FALSE)</f>
        <v>#N/A</v>
      </c>
    </row>
    <row r="74" spans="1:73" x14ac:dyDescent="0.2">
      <c r="A74">
        <v>841</v>
      </c>
      <c r="B74" t="s">
        <v>8</v>
      </c>
      <c r="C74" t="str">
        <f t="shared" si="6"/>
        <v>841B1</v>
      </c>
      <c r="D74" t="str">
        <f t="shared" si="7"/>
        <v>B1</v>
      </c>
      <c r="E74">
        <v>16</v>
      </c>
      <c r="F74" s="1">
        <v>42949</v>
      </c>
      <c r="I74">
        <v>1302.8806200367201</v>
      </c>
      <c r="J74" t="s">
        <v>23</v>
      </c>
      <c r="K74">
        <v>80</v>
      </c>
      <c r="L74">
        <f>VLOOKUP($C74,samples!$D$2:$I$1000,4, FALSE)</f>
        <v>6</v>
      </c>
      <c r="M74" t="str">
        <f>VLOOKUP($C74,samples!$D$2:$I$1000,5, FALSE)</f>
        <v>E</v>
      </c>
      <c r="N74" t="str">
        <f>VLOOKUP($C74,samples!$D$2:$I$1000,6, FALSE)</f>
        <v>4,5,6</v>
      </c>
      <c r="O74" s="1">
        <f>VLOOKUP($C74,samples!$D$2:$I$689,3, FALSE)</f>
        <v>42977</v>
      </c>
      <c r="P74" s="2">
        <f t="shared" si="8"/>
        <v>28</v>
      </c>
      <c r="Q74" s="1" t="str">
        <f>VLOOKUP($C74,samples!$D$2:$R$1000,8, FALSE)</f>
        <v>CGPLPA812P1</v>
      </c>
      <c r="S74" t="e">
        <f>VLOOKUP($C74,subset1!$D:$BX,S$2,FALSE)</f>
        <v>#N/A</v>
      </c>
      <c r="T74" s="1" t="e">
        <f>VLOOKUP($C74,subset1!$D:$BX,T$2,FALSE)</f>
        <v>#N/A</v>
      </c>
      <c r="U74" t="e">
        <f>VLOOKUP($C74,subset1!$D:$BX,U$2,FALSE)</f>
        <v>#N/A</v>
      </c>
      <c r="V74" t="e">
        <f>VLOOKUP($C74,subset1!$D:$BX,V$2,FALSE)</f>
        <v>#N/A</v>
      </c>
      <c r="W74" t="e">
        <f>VLOOKUP($C74,subset1!$D:$BX,W$2,FALSE)</f>
        <v>#N/A</v>
      </c>
      <c r="X74" t="e">
        <f>VLOOKUP($C74,subset1!$D:$BX,X$2,FALSE)</f>
        <v>#N/A</v>
      </c>
      <c r="Y74" t="e">
        <f>VLOOKUP($C74,subset1!$D:$BX,Y$2,FALSE)</f>
        <v>#N/A</v>
      </c>
      <c r="Z74" t="e">
        <f>VLOOKUP($C74,subset1!$D:$BX,Z$2,FALSE)</f>
        <v>#N/A</v>
      </c>
      <c r="AA74" t="e">
        <f>VLOOKUP($C74,subset1!$D:$BX,AA$2,FALSE)</f>
        <v>#N/A</v>
      </c>
      <c r="AB74" t="e">
        <f>VLOOKUP($C74,subset1!$D:$BX,AB$2,FALSE)</f>
        <v>#N/A</v>
      </c>
      <c r="AC74" t="e">
        <f>VLOOKUP($C74,subset1!$D:$BX,AC$2,FALSE)</f>
        <v>#N/A</v>
      </c>
      <c r="AD74" t="e">
        <f>VLOOKUP($C74,subset1!$D:$BX,AD$2,FALSE)</f>
        <v>#N/A</v>
      </c>
      <c r="AE74" t="e">
        <f>VLOOKUP($C74,subset1!$D:$BX,AE$2,FALSE)</f>
        <v>#N/A</v>
      </c>
      <c r="AF74" t="e">
        <f>VLOOKUP($C74,subset1!$D:$BX,AF$2,FALSE)</f>
        <v>#N/A</v>
      </c>
      <c r="AG74" t="e">
        <f>VLOOKUP($C74,subset1!$D:$BX,AG$2,FALSE)</f>
        <v>#N/A</v>
      </c>
      <c r="AH74" t="e">
        <f>VLOOKUP($C74,subset1!$D:$BX,AH$2,FALSE)</f>
        <v>#N/A</v>
      </c>
      <c r="AI74" t="e">
        <f>VLOOKUP($C74,subset1!$D:$BX,AI$2,FALSE)</f>
        <v>#N/A</v>
      </c>
      <c r="AJ74" t="e">
        <f>VLOOKUP($C74,subset1!$D:$BX,AJ$2,FALSE)</f>
        <v>#N/A</v>
      </c>
      <c r="AK74" t="e">
        <f>VLOOKUP($C74,subset1!$D:$BX,AK$2,FALSE)</f>
        <v>#N/A</v>
      </c>
      <c r="AL74" t="e">
        <f>VLOOKUP($C74,subset1!$D:$BX,AL$2,FALSE)</f>
        <v>#N/A</v>
      </c>
      <c r="AM74" t="e">
        <f>VLOOKUP($C74,subset1!$D:$BX,AM$2,FALSE)</f>
        <v>#N/A</v>
      </c>
      <c r="AN74" t="e">
        <f>VLOOKUP($C74,subset1!$D:$BX,AN$2,FALSE)</f>
        <v>#N/A</v>
      </c>
      <c r="AO74" t="e">
        <f>VLOOKUP($C74,subset1!$D:$BX,AO$2,FALSE)</f>
        <v>#N/A</v>
      </c>
      <c r="AP74" t="e">
        <f>VLOOKUP($C74,subset1!$D:$BX,AP$2,FALSE)</f>
        <v>#N/A</v>
      </c>
      <c r="AQ74" t="e">
        <f>VLOOKUP($C74,subset1!$D:$BX,AQ$2,FALSE)</f>
        <v>#N/A</v>
      </c>
      <c r="AR74" t="e">
        <f>VLOOKUP($C74,subset1!$D:$BX,AR$2,FALSE)</f>
        <v>#N/A</v>
      </c>
      <c r="AS74" t="e">
        <f>VLOOKUP($C74,subset1!$D:$BX,AS$2,FALSE)</f>
        <v>#N/A</v>
      </c>
      <c r="AT74" s="1" t="e">
        <f>VLOOKUP($C74,subset1!$D:$BX,AT$2,FALSE)</f>
        <v>#N/A</v>
      </c>
      <c r="AU74" t="e">
        <f>VLOOKUP($C74,subset1!$D:$BX,AU$2,FALSE)</f>
        <v>#N/A</v>
      </c>
      <c r="AV74" t="e">
        <f>VLOOKUP($C74,subset1!$D:$BX,AV$2,FALSE)</f>
        <v>#N/A</v>
      </c>
      <c r="AW74" t="e">
        <f>VLOOKUP($C74,subset1!$D:$BX,AW$2,FALSE)</f>
        <v>#N/A</v>
      </c>
      <c r="AX74" t="e">
        <f>VLOOKUP($C74,subset1!$D:$BX,AX$2,FALSE)</f>
        <v>#N/A</v>
      </c>
      <c r="AY74" t="e">
        <f>VLOOKUP($C74,subset1!$D:$BX,AY$2,FALSE)</f>
        <v>#N/A</v>
      </c>
      <c r="AZ74" t="e">
        <f>VLOOKUP($C74,subset1!$D:$BX,AZ$2,FALSE)</f>
        <v>#N/A</v>
      </c>
      <c r="BA74" t="e">
        <f>VLOOKUP($C74,subset1!$D:$BX,BA$2,FALSE)</f>
        <v>#N/A</v>
      </c>
      <c r="BB74" t="e">
        <f>VLOOKUP($C74,subset1!$D:$BX,BB$2,FALSE)</f>
        <v>#N/A</v>
      </c>
      <c r="BC74" t="e">
        <f>VLOOKUP($C74,subset1!$D:$BX,BC$2,FALSE)</f>
        <v>#N/A</v>
      </c>
      <c r="BD74" t="e">
        <f>VLOOKUP($C74,subset1!$D:$BX,BD$2,FALSE)</f>
        <v>#N/A</v>
      </c>
      <c r="BE74" t="e">
        <f>VLOOKUP($C74,subset1!$D:$BX,BE$2,FALSE)</f>
        <v>#N/A</v>
      </c>
      <c r="BF74" t="e">
        <f>VLOOKUP($C74,subset1!$D:$BX,BF$2,FALSE)</f>
        <v>#N/A</v>
      </c>
      <c r="BG74" t="e">
        <f>VLOOKUP($C74,subset1!$D:$BX,BG$2,FALSE)</f>
        <v>#N/A</v>
      </c>
      <c r="BH74" t="e">
        <f>VLOOKUP($C74,subset1!$D:$BX,BH$2,FALSE)</f>
        <v>#N/A</v>
      </c>
      <c r="BI74" t="e">
        <f>VLOOKUP($C74,subset1!$D:$BX,BI$2,FALSE)</f>
        <v>#N/A</v>
      </c>
      <c r="BJ74" t="e">
        <f>VLOOKUP($C74,subset1!$D:$BX,BJ$2,FALSE)</f>
        <v>#N/A</v>
      </c>
      <c r="BK74" t="e">
        <f>VLOOKUP($C74,subset1!$D:$BX,BK$2,FALSE)</f>
        <v>#N/A</v>
      </c>
      <c r="BL74" t="e">
        <f>VLOOKUP($C74,subset1!$D:$BX,BL$2,FALSE)</f>
        <v>#N/A</v>
      </c>
      <c r="BM74" t="e">
        <f>VLOOKUP($C74,subset1!$D:$BX,BM$2,FALSE)</f>
        <v>#N/A</v>
      </c>
      <c r="BN74" t="e">
        <f>VLOOKUP($C74,subset1!$D:$BX,BN$2,FALSE)</f>
        <v>#N/A</v>
      </c>
      <c r="BO74" t="e">
        <f>VLOOKUP($C74,subset1!$D:$BX,BO$2,FALSE)</f>
        <v>#N/A</v>
      </c>
      <c r="BP74" t="e">
        <f>VLOOKUP($C74,subset1!$D:$BX,BP$2,FALSE)</f>
        <v>#N/A</v>
      </c>
      <c r="BQ74" t="e">
        <f>VLOOKUP($C74,subset1!$D:$BX,BQ$2,FALSE)</f>
        <v>#N/A</v>
      </c>
      <c r="BR74" t="e">
        <f>VLOOKUP($C74,subset1!$D:$BX,BR$2,FALSE)</f>
        <v>#N/A</v>
      </c>
      <c r="BS74" t="e">
        <f>VLOOKUP($C74,subset1!$D:$BX,BS$2,FALSE)</f>
        <v>#N/A</v>
      </c>
      <c r="BT74" t="e">
        <f>VLOOKUP($C74,subset1!$D:$BX,BT$2,FALSE)</f>
        <v>#N/A</v>
      </c>
      <c r="BU74" t="e">
        <f>VLOOKUP($C74,subset1!$D:$BX,BU$2,FALSE)</f>
        <v>#N/A</v>
      </c>
    </row>
    <row r="75" spans="1:73" x14ac:dyDescent="0.2">
      <c r="A75">
        <v>841</v>
      </c>
      <c r="B75" t="s">
        <v>9</v>
      </c>
      <c r="C75" t="str">
        <f t="shared" si="6"/>
        <v>841E1</v>
      </c>
      <c r="D75" t="str">
        <f t="shared" si="7"/>
        <v>E1</v>
      </c>
      <c r="E75">
        <v>16</v>
      </c>
      <c r="F75" s="1">
        <v>42949</v>
      </c>
      <c r="I75">
        <v>1302.8806200367201</v>
      </c>
      <c r="J75" t="s">
        <v>23</v>
      </c>
      <c r="K75">
        <v>81</v>
      </c>
      <c r="L75">
        <f>VLOOKUP($C75,samples!$D$2:$I$1000,4, FALSE)</f>
        <v>10</v>
      </c>
      <c r="M75" t="str">
        <f>VLOOKUP($C75,samples!$D$2:$I$1000,5, FALSE)</f>
        <v>C</v>
      </c>
      <c r="N75" t="str">
        <f>VLOOKUP($C75,samples!$D$2:$I$1000,6, FALSE)</f>
        <v>7,8,9</v>
      </c>
      <c r="O75" s="1">
        <f>VLOOKUP($C75,samples!$D$2:$I$689,3, FALSE)</f>
        <v>43006</v>
      </c>
      <c r="P75" s="2">
        <f t="shared" si="8"/>
        <v>57</v>
      </c>
      <c r="Q75" s="1" t="str">
        <f>VLOOKUP($C75,samples!$D$2:$R$1000,8, FALSE)</f>
        <v>CGPLPA812P2</v>
      </c>
      <c r="S75" t="e">
        <f>VLOOKUP($C75,subset1!$D:$BX,S$2,FALSE)</f>
        <v>#N/A</v>
      </c>
      <c r="T75" s="1" t="e">
        <f>VLOOKUP($C75,subset1!$D:$BX,T$2,FALSE)</f>
        <v>#N/A</v>
      </c>
      <c r="U75" t="e">
        <f>VLOOKUP($C75,subset1!$D:$BX,U$2,FALSE)</f>
        <v>#N/A</v>
      </c>
      <c r="V75" t="e">
        <f>VLOOKUP($C75,subset1!$D:$BX,V$2,FALSE)</f>
        <v>#N/A</v>
      </c>
      <c r="W75" t="e">
        <f>VLOOKUP($C75,subset1!$D:$BX,W$2,FALSE)</f>
        <v>#N/A</v>
      </c>
      <c r="X75" t="e">
        <f>VLOOKUP($C75,subset1!$D:$BX,X$2,FALSE)</f>
        <v>#N/A</v>
      </c>
      <c r="Y75" t="e">
        <f>VLOOKUP($C75,subset1!$D:$BX,Y$2,FALSE)</f>
        <v>#N/A</v>
      </c>
      <c r="Z75" t="e">
        <f>VLOOKUP($C75,subset1!$D:$BX,Z$2,FALSE)</f>
        <v>#N/A</v>
      </c>
      <c r="AA75" t="e">
        <f>VLOOKUP($C75,subset1!$D:$BX,AA$2,FALSE)</f>
        <v>#N/A</v>
      </c>
      <c r="AB75" t="e">
        <f>VLOOKUP($C75,subset1!$D:$BX,AB$2,FALSE)</f>
        <v>#N/A</v>
      </c>
      <c r="AC75" t="e">
        <f>VLOOKUP($C75,subset1!$D:$BX,AC$2,FALSE)</f>
        <v>#N/A</v>
      </c>
      <c r="AD75" t="e">
        <f>VLOOKUP($C75,subset1!$D:$BX,AD$2,FALSE)</f>
        <v>#N/A</v>
      </c>
      <c r="AE75" t="e">
        <f>VLOOKUP($C75,subset1!$D:$BX,AE$2,FALSE)</f>
        <v>#N/A</v>
      </c>
      <c r="AF75" t="e">
        <f>VLOOKUP($C75,subset1!$D:$BX,AF$2,FALSE)</f>
        <v>#N/A</v>
      </c>
      <c r="AG75" t="e">
        <f>VLOOKUP($C75,subset1!$D:$BX,AG$2,FALSE)</f>
        <v>#N/A</v>
      </c>
      <c r="AH75" t="e">
        <f>VLOOKUP($C75,subset1!$D:$BX,AH$2,FALSE)</f>
        <v>#N/A</v>
      </c>
      <c r="AI75" t="e">
        <f>VLOOKUP($C75,subset1!$D:$BX,AI$2,FALSE)</f>
        <v>#N/A</v>
      </c>
      <c r="AJ75" t="e">
        <f>VLOOKUP($C75,subset1!$D:$BX,AJ$2,FALSE)</f>
        <v>#N/A</v>
      </c>
      <c r="AK75" t="e">
        <f>VLOOKUP($C75,subset1!$D:$BX,AK$2,FALSE)</f>
        <v>#N/A</v>
      </c>
      <c r="AL75" t="e">
        <f>VLOOKUP($C75,subset1!$D:$BX,AL$2,FALSE)</f>
        <v>#N/A</v>
      </c>
      <c r="AM75" t="e">
        <f>VLOOKUP($C75,subset1!$D:$BX,AM$2,FALSE)</f>
        <v>#N/A</v>
      </c>
      <c r="AN75" t="e">
        <f>VLOOKUP($C75,subset1!$D:$BX,AN$2,FALSE)</f>
        <v>#N/A</v>
      </c>
      <c r="AO75" t="e">
        <f>VLOOKUP($C75,subset1!$D:$BX,AO$2,FALSE)</f>
        <v>#N/A</v>
      </c>
      <c r="AP75" t="e">
        <f>VLOOKUP($C75,subset1!$D:$BX,AP$2,FALSE)</f>
        <v>#N/A</v>
      </c>
      <c r="AQ75" t="e">
        <f>VLOOKUP($C75,subset1!$D:$BX,AQ$2,FALSE)</f>
        <v>#N/A</v>
      </c>
      <c r="AR75" t="e">
        <f>VLOOKUP($C75,subset1!$D:$BX,AR$2,FALSE)</f>
        <v>#N/A</v>
      </c>
      <c r="AS75" t="e">
        <f>VLOOKUP($C75,subset1!$D:$BX,AS$2,FALSE)</f>
        <v>#N/A</v>
      </c>
      <c r="AT75" s="1" t="e">
        <f>VLOOKUP($C75,subset1!$D:$BX,AT$2,FALSE)</f>
        <v>#N/A</v>
      </c>
      <c r="AU75" t="e">
        <f>VLOOKUP($C75,subset1!$D:$BX,AU$2,FALSE)</f>
        <v>#N/A</v>
      </c>
      <c r="AV75" t="e">
        <f>VLOOKUP($C75,subset1!$D:$BX,AV$2,FALSE)</f>
        <v>#N/A</v>
      </c>
      <c r="AW75" t="e">
        <f>VLOOKUP($C75,subset1!$D:$BX,AW$2,FALSE)</f>
        <v>#N/A</v>
      </c>
      <c r="AX75" t="e">
        <f>VLOOKUP($C75,subset1!$D:$BX,AX$2,FALSE)</f>
        <v>#N/A</v>
      </c>
      <c r="AY75" t="e">
        <f>VLOOKUP($C75,subset1!$D:$BX,AY$2,FALSE)</f>
        <v>#N/A</v>
      </c>
      <c r="AZ75" t="e">
        <f>VLOOKUP($C75,subset1!$D:$BX,AZ$2,FALSE)</f>
        <v>#N/A</v>
      </c>
      <c r="BA75" t="e">
        <f>VLOOKUP($C75,subset1!$D:$BX,BA$2,FALSE)</f>
        <v>#N/A</v>
      </c>
      <c r="BB75" t="e">
        <f>VLOOKUP($C75,subset1!$D:$BX,BB$2,FALSE)</f>
        <v>#N/A</v>
      </c>
      <c r="BC75" t="e">
        <f>VLOOKUP($C75,subset1!$D:$BX,BC$2,FALSE)</f>
        <v>#N/A</v>
      </c>
      <c r="BD75" t="e">
        <f>VLOOKUP($C75,subset1!$D:$BX,BD$2,FALSE)</f>
        <v>#N/A</v>
      </c>
      <c r="BE75" t="e">
        <f>VLOOKUP($C75,subset1!$D:$BX,BE$2,FALSE)</f>
        <v>#N/A</v>
      </c>
      <c r="BF75" t="e">
        <f>VLOOKUP($C75,subset1!$D:$BX,BF$2,FALSE)</f>
        <v>#N/A</v>
      </c>
      <c r="BG75" t="e">
        <f>VLOOKUP($C75,subset1!$D:$BX,BG$2,FALSE)</f>
        <v>#N/A</v>
      </c>
      <c r="BH75" t="e">
        <f>VLOOKUP($C75,subset1!$D:$BX,BH$2,FALSE)</f>
        <v>#N/A</v>
      </c>
      <c r="BI75" t="e">
        <f>VLOOKUP($C75,subset1!$D:$BX,BI$2,FALSE)</f>
        <v>#N/A</v>
      </c>
      <c r="BJ75" t="e">
        <f>VLOOKUP($C75,subset1!$D:$BX,BJ$2,FALSE)</f>
        <v>#N/A</v>
      </c>
      <c r="BK75" t="e">
        <f>VLOOKUP($C75,subset1!$D:$BX,BK$2,FALSE)</f>
        <v>#N/A</v>
      </c>
      <c r="BL75" t="e">
        <f>VLOOKUP($C75,subset1!$D:$BX,BL$2,FALSE)</f>
        <v>#N/A</v>
      </c>
      <c r="BM75" t="e">
        <f>VLOOKUP($C75,subset1!$D:$BX,BM$2,FALSE)</f>
        <v>#N/A</v>
      </c>
      <c r="BN75" t="e">
        <f>VLOOKUP($C75,subset1!$D:$BX,BN$2,FALSE)</f>
        <v>#N/A</v>
      </c>
      <c r="BO75" t="e">
        <f>VLOOKUP($C75,subset1!$D:$BX,BO$2,FALSE)</f>
        <v>#N/A</v>
      </c>
      <c r="BP75" t="e">
        <f>VLOOKUP($C75,subset1!$D:$BX,BP$2,FALSE)</f>
        <v>#N/A</v>
      </c>
      <c r="BQ75" t="e">
        <f>VLOOKUP($C75,subset1!$D:$BX,BQ$2,FALSE)</f>
        <v>#N/A</v>
      </c>
      <c r="BR75" t="e">
        <f>VLOOKUP($C75,subset1!$D:$BX,BR$2,FALSE)</f>
        <v>#N/A</v>
      </c>
      <c r="BS75" t="e">
        <f>VLOOKUP($C75,subset1!$D:$BX,BS$2,FALSE)</f>
        <v>#N/A</v>
      </c>
      <c r="BT75" t="e">
        <f>VLOOKUP($C75,subset1!$D:$BX,BT$2,FALSE)</f>
        <v>#N/A</v>
      </c>
      <c r="BU75" t="e">
        <f>VLOOKUP($C75,subset1!$D:$BX,BU$2,FALSE)</f>
        <v>#N/A</v>
      </c>
    </row>
    <row r="76" spans="1:73" x14ac:dyDescent="0.2">
      <c r="A76">
        <v>841</v>
      </c>
      <c r="B76" t="s">
        <v>10</v>
      </c>
      <c r="C76" t="str">
        <f t="shared" si="6"/>
        <v>841E2</v>
      </c>
      <c r="D76" t="str">
        <f t="shared" si="7"/>
        <v>E2</v>
      </c>
      <c r="E76">
        <v>16</v>
      </c>
      <c r="F76" s="1">
        <v>42949</v>
      </c>
      <c r="I76">
        <v>1302.8806200367201</v>
      </c>
      <c r="J76" t="s">
        <v>23</v>
      </c>
      <c r="K76">
        <v>82</v>
      </c>
      <c r="L76">
        <f>VLOOKUP($C76,samples!$D$2:$I$1000,4, FALSE)</f>
        <v>14</v>
      </c>
      <c r="M76" t="str">
        <f>VLOOKUP($C76,samples!$D$2:$I$1000,5, FALSE)</f>
        <v>F</v>
      </c>
      <c r="N76" t="str">
        <f>VLOOKUP($C76,samples!$D$2:$I$1000,6, FALSE)</f>
        <v>1,2,3</v>
      </c>
      <c r="O76" s="1">
        <f>VLOOKUP($C76,samples!$D$2:$I$689,3, FALSE)</f>
        <v>43061</v>
      </c>
      <c r="P76" s="2">
        <f t="shared" si="8"/>
        <v>112</v>
      </c>
      <c r="Q76" s="1" t="str">
        <f>VLOOKUP($C76,samples!$D$2:$R$1000,8, FALSE)</f>
        <v>CGPLPA812P3</v>
      </c>
      <c r="S76" t="e">
        <f>VLOOKUP($C76,subset1!$D:$BX,S$2,FALSE)</f>
        <v>#N/A</v>
      </c>
      <c r="T76" s="1" t="e">
        <f>VLOOKUP($C76,subset1!$D:$BX,T$2,FALSE)</f>
        <v>#N/A</v>
      </c>
      <c r="U76" t="e">
        <f>VLOOKUP($C76,subset1!$D:$BX,U$2,FALSE)</f>
        <v>#N/A</v>
      </c>
      <c r="V76" t="e">
        <f>VLOOKUP($C76,subset1!$D:$BX,V$2,FALSE)</f>
        <v>#N/A</v>
      </c>
      <c r="W76" t="e">
        <f>VLOOKUP($C76,subset1!$D:$BX,W$2,FALSE)</f>
        <v>#N/A</v>
      </c>
      <c r="X76" t="e">
        <f>VLOOKUP($C76,subset1!$D:$BX,X$2,FALSE)</f>
        <v>#N/A</v>
      </c>
      <c r="Y76" t="e">
        <f>VLOOKUP($C76,subset1!$D:$BX,Y$2,FALSE)</f>
        <v>#N/A</v>
      </c>
      <c r="Z76" t="e">
        <f>VLOOKUP($C76,subset1!$D:$BX,Z$2,FALSE)</f>
        <v>#N/A</v>
      </c>
      <c r="AA76" t="e">
        <f>VLOOKUP($C76,subset1!$D:$BX,AA$2,FALSE)</f>
        <v>#N/A</v>
      </c>
      <c r="AB76" t="e">
        <f>VLOOKUP($C76,subset1!$D:$BX,AB$2,FALSE)</f>
        <v>#N/A</v>
      </c>
      <c r="AC76" t="e">
        <f>VLOOKUP($C76,subset1!$D:$BX,AC$2,FALSE)</f>
        <v>#N/A</v>
      </c>
      <c r="AD76" t="e">
        <f>VLOOKUP($C76,subset1!$D:$BX,AD$2,FALSE)</f>
        <v>#N/A</v>
      </c>
      <c r="AE76" t="e">
        <f>VLOOKUP($C76,subset1!$D:$BX,AE$2,FALSE)</f>
        <v>#N/A</v>
      </c>
      <c r="AF76" t="e">
        <f>VLOOKUP($C76,subset1!$D:$BX,AF$2,FALSE)</f>
        <v>#N/A</v>
      </c>
      <c r="AG76" t="e">
        <f>VLOOKUP($C76,subset1!$D:$BX,AG$2,FALSE)</f>
        <v>#N/A</v>
      </c>
      <c r="AH76" t="e">
        <f>VLOOKUP($C76,subset1!$D:$BX,AH$2,FALSE)</f>
        <v>#N/A</v>
      </c>
      <c r="AI76" t="e">
        <f>VLOOKUP($C76,subset1!$D:$BX,AI$2,FALSE)</f>
        <v>#N/A</v>
      </c>
      <c r="AJ76" t="e">
        <f>VLOOKUP($C76,subset1!$D:$BX,AJ$2,FALSE)</f>
        <v>#N/A</v>
      </c>
      <c r="AK76" t="e">
        <f>VLOOKUP($C76,subset1!$D:$BX,AK$2,FALSE)</f>
        <v>#N/A</v>
      </c>
      <c r="AL76" t="e">
        <f>VLOOKUP($C76,subset1!$D:$BX,AL$2,FALSE)</f>
        <v>#N/A</v>
      </c>
      <c r="AM76" t="e">
        <f>VLOOKUP($C76,subset1!$D:$BX,AM$2,FALSE)</f>
        <v>#N/A</v>
      </c>
      <c r="AN76" t="e">
        <f>VLOOKUP($C76,subset1!$D:$BX,AN$2,FALSE)</f>
        <v>#N/A</v>
      </c>
      <c r="AO76" t="e">
        <f>VLOOKUP($C76,subset1!$D:$BX,AO$2,FALSE)</f>
        <v>#N/A</v>
      </c>
      <c r="AP76" t="e">
        <f>VLOOKUP($C76,subset1!$D:$BX,AP$2,FALSE)</f>
        <v>#N/A</v>
      </c>
      <c r="AQ76" t="e">
        <f>VLOOKUP($C76,subset1!$D:$BX,AQ$2,FALSE)</f>
        <v>#N/A</v>
      </c>
      <c r="AR76" t="e">
        <f>VLOOKUP($C76,subset1!$D:$BX,AR$2,FALSE)</f>
        <v>#N/A</v>
      </c>
      <c r="AS76" t="e">
        <f>VLOOKUP($C76,subset1!$D:$BX,AS$2,FALSE)</f>
        <v>#N/A</v>
      </c>
      <c r="AT76" s="1" t="e">
        <f>VLOOKUP($C76,subset1!$D:$BX,AT$2,FALSE)</f>
        <v>#N/A</v>
      </c>
      <c r="AU76" t="e">
        <f>VLOOKUP($C76,subset1!$D:$BX,AU$2,FALSE)</f>
        <v>#N/A</v>
      </c>
      <c r="AV76" t="e">
        <f>VLOOKUP($C76,subset1!$D:$BX,AV$2,FALSE)</f>
        <v>#N/A</v>
      </c>
      <c r="AW76" t="e">
        <f>VLOOKUP($C76,subset1!$D:$BX,AW$2,FALSE)</f>
        <v>#N/A</v>
      </c>
      <c r="AX76" t="e">
        <f>VLOOKUP($C76,subset1!$D:$BX,AX$2,FALSE)</f>
        <v>#N/A</v>
      </c>
      <c r="AY76" t="e">
        <f>VLOOKUP($C76,subset1!$D:$BX,AY$2,FALSE)</f>
        <v>#N/A</v>
      </c>
      <c r="AZ76" t="e">
        <f>VLOOKUP($C76,subset1!$D:$BX,AZ$2,FALSE)</f>
        <v>#N/A</v>
      </c>
      <c r="BA76" t="e">
        <f>VLOOKUP($C76,subset1!$D:$BX,BA$2,FALSE)</f>
        <v>#N/A</v>
      </c>
      <c r="BB76" t="e">
        <f>VLOOKUP($C76,subset1!$D:$BX,BB$2,FALSE)</f>
        <v>#N/A</v>
      </c>
      <c r="BC76" t="e">
        <f>VLOOKUP($C76,subset1!$D:$BX,BC$2,FALSE)</f>
        <v>#N/A</v>
      </c>
      <c r="BD76" t="e">
        <f>VLOOKUP($C76,subset1!$D:$BX,BD$2,FALSE)</f>
        <v>#N/A</v>
      </c>
      <c r="BE76" t="e">
        <f>VLOOKUP($C76,subset1!$D:$BX,BE$2,FALSE)</f>
        <v>#N/A</v>
      </c>
      <c r="BF76" t="e">
        <f>VLOOKUP($C76,subset1!$D:$BX,BF$2,FALSE)</f>
        <v>#N/A</v>
      </c>
      <c r="BG76" t="e">
        <f>VLOOKUP($C76,subset1!$D:$BX,BG$2,FALSE)</f>
        <v>#N/A</v>
      </c>
      <c r="BH76" t="e">
        <f>VLOOKUP($C76,subset1!$D:$BX,BH$2,FALSE)</f>
        <v>#N/A</v>
      </c>
      <c r="BI76" t="e">
        <f>VLOOKUP($C76,subset1!$D:$BX,BI$2,FALSE)</f>
        <v>#N/A</v>
      </c>
      <c r="BJ76" t="e">
        <f>VLOOKUP($C76,subset1!$D:$BX,BJ$2,FALSE)</f>
        <v>#N/A</v>
      </c>
      <c r="BK76" t="e">
        <f>VLOOKUP($C76,subset1!$D:$BX,BK$2,FALSE)</f>
        <v>#N/A</v>
      </c>
      <c r="BL76" t="e">
        <f>VLOOKUP($C76,subset1!$D:$BX,BL$2,FALSE)</f>
        <v>#N/A</v>
      </c>
      <c r="BM76" t="e">
        <f>VLOOKUP($C76,subset1!$D:$BX,BM$2,FALSE)</f>
        <v>#N/A</v>
      </c>
      <c r="BN76" t="e">
        <f>VLOOKUP($C76,subset1!$D:$BX,BN$2,FALSE)</f>
        <v>#N/A</v>
      </c>
      <c r="BO76" t="e">
        <f>VLOOKUP($C76,subset1!$D:$BX,BO$2,FALSE)</f>
        <v>#N/A</v>
      </c>
      <c r="BP76" t="e">
        <f>VLOOKUP($C76,subset1!$D:$BX,BP$2,FALSE)</f>
        <v>#N/A</v>
      </c>
      <c r="BQ76" t="e">
        <f>VLOOKUP($C76,subset1!$D:$BX,BQ$2,FALSE)</f>
        <v>#N/A</v>
      </c>
      <c r="BR76" t="e">
        <f>VLOOKUP($C76,subset1!$D:$BX,BR$2,FALSE)</f>
        <v>#N/A</v>
      </c>
      <c r="BS76" t="e">
        <f>VLOOKUP($C76,subset1!$D:$BX,BS$2,FALSE)</f>
        <v>#N/A</v>
      </c>
      <c r="BT76" t="e">
        <f>VLOOKUP($C76,subset1!$D:$BX,BT$2,FALSE)</f>
        <v>#N/A</v>
      </c>
      <c r="BU76" t="e">
        <f>VLOOKUP($C76,subset1!$D:$BX,BU$2,FALSE)</f>
        <v>#N/A</v>
      </c>
    </row>
    <row r="77" spans="1:73" x14ac:dyDescent="0.2">
      <c r="A77">
        <v>841</v>
      </c>
      <c r="B77" t="s">
        <v>11</v>
      </c>
      <c r="C77" t="str">
        <f t="shared" si="6"/>
        <v>841E3</v>
      </c>
      <c r="D77" t="str">
        <f t="shared" si="7"/>
        <v>E3</v>
      </c>
      <c r="E77">
        <v>16</v>
      </c>
      <c r="F77" s="1">
        <v>42949</v>
      </c>
      <c r="I77">
        <v>1302.8806200367201</v>
      </c>
      <c r="J77" t="s">
        <v>23</v>
      </c>
      <c r="K77">
        <v>83</v>
      </c>
      <c r="L77">
        <f>VLOOKUP($C77,samples!$D$2:$I$1000,4, FALSE)</f>
        <v>17</v>
      </c>
      <c r="M77" t="str">
        <f>VLOOKUP($C77,samples!$D$2:$I$1000,5, FALSE)</f>
        <v>G</v>
      </c>
      <c r="N77" t="str">
        <f>VLOOKUP($C77,samples!$D$2:$I$1000,6, FALSE)</f>
        <v>7,8,9</v>
      </c>
      <c r="O77" s="1">
        <f>VLOOKUP($C77,samples!$D$2:$I$689,3, FALSE)</f>
        <v>43118</v>
      </c>
      <c r="P77" s="2">
        <f t="shared" si="8"/>
        <v>169</v>
      </c>
      <c r="Q77" s="1" t="str">
        <f>VLOOKUP($C77,samples!$D$2:$R$1000,8, FALSE)</f>
        <v>CGPLPA812P4</v>
      </c>
      <c r="S77" t="e">
        <f>VLOOKUP($C77,subset1!$D:$BX,S$2,FALSE)</f>
        <v>#N/A</v>
      </c>
      <c r="T77" s="1" t="e">
        <f>VLOOKUP($C77,subset1!$D:$BX,T$2,FALSE)</f>
        <v>#N/A</v>
      </c>
      <c r="U77" t="e">
        <f>VLOOKUP($C77,subset1!$D:$BX,U$2,FALSE)</f>
        <v>#N/A</v>
      </c>
      <c r="V77" t="e">
        <f>VLOOKUP($C77,subset1!$D:$BX,V$2,FALSE)</f>
        <v>#N/A</v>
      </c>
      <c r="W77" t="e">
        <f>VLOOKUP($C77,subset1!$D:$BX,W$2,FALSE)</f>
        <v>#N/A</v>
      </c>
      <c r="X77" t="e">
        <f>VLOOKUP($C77,subset1!$D:$BX,X$2,FALSE)</f>
        <v>#N/A</v>
      </c>
      <c r="Y77" t="e">
        <f>VLOOKUP($C77,subset1!$D:$BX,Y$2,FALSE)</f>
        <v>#N/A</v>
      </c>
      <c r="Z77" t="e">
        <f>VLOOKUP($C77,subset1!$D:$BX,Z$2,FALSE)</f>
        <v>#N/A</v>
      </c>
      <c r="AA77" t="e">
        <f>VLOOKUP($C77,subset1!$D:$BX,AA$2,FALSE)</f>
        <v>#N/A</v>
      </c>
      <c r="AB77" t="e">
        <f>VLOOKUP($C77,subset1!$D:$BX,AB$2,FALSE)</f>
        <v>#N/A</v>
      </c>
      <c r="AC77" t="e">
        <f>VLOOKUP($C77,subset1!$D:$BX,AC$2,FALSE)</f>
        <v>#N/A</v>
      </c>
      <c r="AD77" t="e">
        <f>VLOOKUP($C77,subset1!$D:$BX,AD$2,FALSE)</f>
        <v>#N/A</v>
      </c>
      <c r="AE77" t="e">
        <f>VLOOKUP($C77,subset1!$D:$BX,AE$2,FALSE)</f>
        <v>#N/A</v>
      </c>
      <c r="AF77" t="e">
        <f>VLOOKUP($C77,subset1!$D:$BX,AF$2,FALSE)</f>
        <v>#N/A</v>
      </c>
      <c r="AG77" t="e">
        <f>VLOOKUP($C77,subset1!$D:$BX,AG$2,FALSE)</f>
        <v>#N/A</v>
      </c>
      <c r="AH77" t="e">
        <f>VLOOKUP($C77,subset1!$D:$BX,AH$2,FALSE)</f>
        <v>#N/A</v>
      </c>
      <c r="AI77" t="e">
        <f>VLOOKUP($C77,subset1!$D:$BX,AI$2,FALSE)</f>
        <v>#N/A</v>
      </c>
      <c r="AJ77" t="e">
        <f>VLOOKUP($C77,subset1!$D:$BX,AJ$2,FALSE)</f>
        <v>#N/A</v>
      </c>
      <c r="AK77" t="e">
        <f>VLOOKUP($C77,subset1!$D:$BX,AK$2,FALSE)</f>
        <v>#N/A</v>
      </c>
      <c r="AL77" t="e">
        <f>VLOOKUP($C77,subset1!$D:$BX,AL$2,FALSE)</f>
        <v>#N/A</v>
      </c>
      <c r="AM77" t="e">
        <f>VLOOKUP($C77,subset1!$D:$BX,AM$2,FALSE)</f>
        <v>#N/A</v>
      </c>
      <c r="AN77" t="e">
        <f>VLOOKUP($C77,subset1!$D:$BX,AN$2,FALSE)</f>
        <v>#N/A</v>
      </c>
      <c r="AO77" t="e">
        <f>VLOOKUP($C77,subset1!$D:$BX,AO$2,FALSE)</f>
        <v>#N/A</v>
      </c>
      <c r="AP77" t="e">
        <f>VLOOKUP($C77,subset1!$D:$BX,AP$2,FALSE)</f>
        <v>#N/A</v>
      </c>
      <c r="AQ77" t="e">
        <f>VLOOKUP($C77,subset1!$D:$BX,AQ$2,FALSE)</f>
        <v>#N/A</v>
      </c>
      <c r="AR77" t="e">
        <f>VLOOKUP($C77,subset1!$D:$BX,AR$2,FALSE)</f>
        <v>#N/A</v>
      </c>
      <c r="AS77" t="e">
        <f>VLOOKUP($C77,subset1!$D:$BX,AS$2,FALSE)</f>
        <v>#N/A</v>
      </c>
      <c r="AT77" s="1" t="e">
        <f>VLOOKUP($C77,subset1!$D:$BX,AT$2,FALSE)</f>
        <v>#N/A</v>
      </c>
      <c r="AU77" t="e">
        <f>VLOOKUP($C77,subset1!$D:$BX,AU$2,FALSE)</f>
        <v>#N/A</v>
      </c>
      <c r="AV77" t="e">
        <f>VLOOKUP($C77,subset1!$D:$BX,AV$2,FALSE)</f>
        <v>#N/A</v>
      </c>
      <c r="AW77" t="e">
        <f>VLOOKUP($C77,subset1!$D:$BX,AW$2,FALSE)</f>
        <v>#N/A</v>
      </c>
      <c r="AX77" t="e">
        <f>VLOOKUP($C77,subset1!$D:$BX,AX$2,FALSE)</f>
        <v>#N/A</v>
      </c>
      <c r="AY77" t="e">
        <f>VLOOKUP($C77,subset1!$D:$BX,AY$2,FALSE)</f>
        <v>#N/A</v>
      </c>
      <c r="AZ77" t="e">
        <f>VLOOKUP($C77,subset1!$D:$BX,AZ$2,FALSE)</f>
        <v>#N/A</v>
      </c>
      <c r="BA77" t="e">
        <f>VLOOKUP($C77,subset1!$D:$BX,BA$2,FALSE)</f>
        <v>#N/A</v>
      </c>
      <c r="BB77" t="e">
        <f>VLOOKUP($C77,subset1!$D:$BX,BB$2,FALSE)</f>
        <v>#N/A</v>
      </c>
      <c r="BC77" t="e">
        <f>VLOOKUP($C77,subset1!$D:$BX,BC$2,FALSE)</f>
        <v>#N/A</v>
      </c>
      <c r="BD77" t="e">
        <f>VLOOKUP($C77,subset1!$D:$BX,BD$2,FALSE)</f>
        <v>#N/A</v>
      </c>
      <c r="BE77" t="e">
        <f>VLOOKUP($C77,subset1!$D:$BX,BE$2,FALSE)</f>
        <v>#N/A</v>
      </c>
      <c r="BF77" t="e">
        <f>VLOOKUP($C77,subset1!$D:$BX,BF$2,FALSE)</f>
        <v>#N/A</v>
      </c>
      <c r="BG77" t="e">
        <f>VLOOKUP($C77,subset1!$D:$BX,BG$2,FALSE)</f>
        <v>#N/A</v>
      </c>
      <c r="BH77" t="e">
        <f>VLOOKUP($C77,subset1!$D:$BX,BH$2,FALSE)</f>
        <v>#N/A</v>
      </c>
      <c r="BI77" t="e">
        <f>VLOOKUP($C77,subset1!$D:$BX,BI$2,FALSE)</f>
        <v>#N/A</v>
      </c>
      <c r="BJ77" t="e">
        <f>VLOOKUP($C77,subset1!$D:$BX,BJ$2,FALSE)</f>
        <v>#N/A</v>
      </c>
      <c r="BK77" t="e">
        <f>VLOOKUP($C77,subset1!$D:$BX,BK$2,FALSE)</f>
        <v>#N/A</v>
      </c>
      <c r="BL77" t="e">
        <f>VLOOKUP($C77,subset1!$D:$BX,BL$2,FALSE)</f>
        <v>#N/A</v>
      </c>
      <c r="BM77" t="e">
        <f>VLOOKUP($C77,subset1!$D:$BX,BM$2,FALSE)</f>
        <v>#N/A</v>
      </c>
      <c r="BN77" t="e">
        <f>VLOOKUP($C77,subset1!$D:$BX,BN$2,FALSE)</f>
        <v>#N/A</v>
      </c>
      <c r="BO77" t="e">
        <f>VLOOKUP($C77,subset1!$D:$BX,BO$2,FALSE)</f>
        <v>#N/A</v>
      </c>
      <c r="BP77" t="e">
        <f>VLOOKUP($C77,subset1!$D:$BX,BP$2,FALSE)</f>
        <v>#N/A</v>
      </c>
      <c r="BQ77" t="e">
        <f>VLOOKUP($C77,subset1!$D:$BX,BQ$2,FALSE)</f>
        <v>#N/A</v>
      </c>
      <c r="BR77" t="e">
        <f>VLOOKUP($C77,subset1!$D:$BX,BR$2,FALSE)</f>
        <v>#N/A</v>
      </c>
      <c r="BS77" t="e">
        <f>VLOOKUP($C77,subset1!$D:$BX,BS$2,FALSE)</f>
        <v>#N/A</v>
      </c>
      <c r="BT77" t="e">
        <f>VLOOKUP($C77,subset1!$D:$BX,BT$2,FALSE)</f>
        <v>#N/A</v>
      </c>
      <c r="BU77" t="e">
        <f>VLOOKUP($C77,subset1!$D:$BX,BU$2,FALSE)</f>
        <v>#N/A</v>
      </c>
    </row>
    <row r="78" spans="1:73" x14ac:dyDescent="0.2">
      <c r="A78">
        <v>841</v>
      </c>
      <c r="B78" t="s">
        <v>12</v>
      </c>
      <c r="C78" t="str">
        <f t="shared" si="6"/>
        <v>841E4</v>
      </c>
      <c r="D78" t="str">
        <f t="shared" si="7"/>
        <v>E4</v>
      </c>
      <c r="E78">
        <v>16</v>
      </c>
      <c r="F78" s="1">
        <v>42949</v>
      </c>
      <c r="I78">
        <v>1302.8806200367201</v>
      </c>
      <c r="J78" t="s">
        <v>23</v>
      </c>
      <c r="K78">
        <v>84</v>
      </c>
      <c r="L78">
        <f>VLOOKUP($C78,samples!$D$2:$I$1000,4, FALSE)</f>
        <v>19</v>
      </c>
      <c r="M78" t="str">
        <f>VLOOKUP($C78,samples!$D$2:$I$1000,5, FALSE)</f>
        <v>H</v>
      </c>
      <c r="N78" t="str">
        <f>VLOOKUP($C78,samples!$D$2:$I$1000,6, FALSE)</f>
        <v>4,5,6</v>
      </c>
      <c r="O78" s="1">
        <f>VLOOKUP($C78,samples!$D$2:$I$689,3, FALSE)</f>
        <v>43251</v>
      </c>
      <c r="P78" s="2">
        <f t="shared" si="8"/>
        <v>302</v>
      </c>
      <c r="Q78" s="1" t="str">
        <f>VLOOKUP($C78,samples!$D$2:$R$1000,8, FALSE)</f>
        <v>CGPLPA812P5</v>
      </c>
      <c r="S78" t="e">
        <f>VLOOKUP($C78,subset1!$D:$BX,S$2,FALSE)</f>
        <v>#N/A</v>
      </c>
      <c r="T78" s="1" t="e">
        <f>VLOOKUP($C78,subset1!$D:$BX,T$2,FALSE)</f>
        <v>#N/A</v>
      </c>
      <c r="U78" t="e">
        <f>VLOOKUP($C78,subset1!$D:$BX,U$2,FALSE)</f>
        <v>#N/A</v>
      </c>
      <c r="V78" t="e">
        <f>VLOOKUP($C78,subset1!$D:$BX,V$2,FALSE)</f>
        <v>#N/A</v>
      </c>
      <c r="W78" t="e">
        <f>VLOOKUP($C78,subset1!$D:$BX,W$2,FALSE)</f>
        <v>#N/A</v>
      </c>
      <c r="X78" t="e">
        <f>VLOOKUP($C78,subset1!$D:$BX,X$2,FALSE)</f>
        <v>#N/A</v>
      </c>
      <c r="Y78" t="e">
        <f>VLOOKUP($C78,subset1!$D:$BX,Y$2,FALSE)</f>
        <v>#N/A</v>
      </c>
      <c r="Z78" t="e">
        <f>VLOOKUP($C78,subset1!$D:$BX,Z$2,FALSE)</f>
        <v>#N/A</v>
      </c>
      <c r="AA78" t="e">
        <f>VLOOKUP($C78,subset1!$D:$BX,AA$2,FALSE)</f>
        <v>#N/A</v>
      </c>
      <c r="AB78" t="e">
        <f>VLOOKUP($C78,subset1!$D:$BX,AB$2,FALSE)</f>
        <v>#N/A</v>
      </c>
      <c r="AC78" t="e">
        <f>VLOOKUP($C78,subset1!$D:$BX,AC$2,FALSE)</f>
        <v>#N/A</v>
      </c>
      <c r="AD78" t="e">
        <f>VLOOKUP($C78,subset1!$D:$BX,AD$2,FALSE)</f>
        <v>#N/A</v>
      </c>
      <c r="AE78" t="e">
        <f>VLOOKUP($C78,subset1!$D:$BX,AE$2,FALSE)</f>
        <v>#N/A</v>
      </c>
      <c r="AF78" t="e">
        <f>VLOOKUP($C78,subset1!$D:$BX,AF$2,FALSE)</f>
        <v>#N/A</v>
      </c>
      <c r="AG78" t="e">
        <f>VLOOKUP($C78,subset1!$D:$BX,AG$2,FALSE)</f>
        <v>#N/A</v>
      </c>
      <c r="AH78" t="e">
        <f>VLOOKUP($C78,subset1!$D:$BX,AH$2,FALSE)</f>
        <v>#N/A</v>
      </c>
      <c r="AI78" t="e">
        <f>VLOOKUP($C78,subset1!$D:$BX,AI$2,FALSE)</f>
        <v>#N/A</v>
      </c>
      <c r="AJ78" t="e">
        <f>VLOOKUP($C78,subset1!$D:$BX,AJ$2,FALSE)</f>
        <v>#N/A</v>
      </c>
      <c r="AK78" t="e">
        <f>VLOOKUP($C78,subset1!$D:$BX,AK$2,FALSE)</f>
        <v>#N/A</v>
      </c>
      <c r="AL78" t="e">
        <f>VLOOKUP($C78,subset1!$D:$BX,AL$2,FALSE)</f>
        <v>#N/A</v>
      </c>
      <c r="AM78" t="e">
        <f>VLOOKUP($C78,subset1!$D:$BX,AM$2,FALSE)</f>
        <v>#N/A</v>
      </c>
      <c r="AN78" t="e">
        <f>VLOOKUP($C78,subset1!$D:$BX,AN$2,FALSE)</f>
        <v>#N/A</v>
      </c>
      <c r="AO78" t="e">
        <f>VLOOKUP($C78,subset1!$D:$BX,AO$2,FALSE)</f>
        <v>#N/A</v>
      </c>
      <c r="AP78" t="e">
        <f>VLOOKUP($C78,subset1!$D:$BX,AP$2,FALSE)</f>
        <v>#N/A</v>
      </c>
      <c r="AQ78" t="e">
        <f>VLOOKUP($C78,subset1!$D:$BX,AQ$2,FALSE)</f>
        <v>#N/A</v>
      </c>
      <c r="AR78" t="e">
        <f>VLOOKUP($C78,subset1!$D:$BX,AR$2,FALSE)</f>
        <v>#N/A</v>
      </c>
      <c r="AS78" t="e">
        <f>VLOOKUP($C78,subset1!$D:$BX,AS$2,FALSE)</f>
        <v>#N/A</v>
      </c>
      <c r="AT78" s="1" t="e">
        <f>VLOOKUP($C78,subset1!$D:$BX,AT$2,FALSE)</f>
        <v>#N/A</v>
      </c>
      <c r="AU78" t="e">
        <f>VLOOKUP($C78,subset1!$D:$BX,AU$2,FALSE)</f>
        <v>#N/A</v>
      </c>
      <c r="AV78" t="e">
        <f>VLOOKUP($C78,subset1!$D:$BX,AV$2,FALSE)</f>
        <v>#N/A</v>
      </c>
      <c r="AW78" t="e">
        <f>VLOOKUP($C78,subset1!$D:$BX,AW$2,FALSE)</f>
        <v>#N/A</v>
      </c>
      <c r="AX78" t="e">
        <f>VLOOKUP($C78,subset1!$D:$BX,AX$2,FALSE)</f>
        <v>#N/A</v>
      </c>
      <c r="AY78" t="e">
        <f>VLOOKUP($C78,subset1!$D:$BX,AY$2,FALSE)</f>
        <v>#N/A</v>
      </c>
      <c r="AZ78" t="e">
        <f>VLOOKUP($C78,subset1!$D:$BX,AZ$2,FALSE)</f>
        <v>#N/A</v>
      </c>
      <c r="BA78" t="e">
        <f>VLOOKUP($C78,subset1!$D:$BX,BA$2,FALSE)</f>
        <v>#N/A</v>
      </c>
      <c r="BB78" t="e">
        <f>VLOOKUP($C78,subset1!$D:$BX,BB$2,FALSE)</f>
        <v>#N/A</v>
      </c>
      <c r="BC78" t="e">
        <f>VLOOKUP($C78,subset1!$D:$BX,BC$2,FALSE)</f>
        <v>#N/A</v>
      </c>
      <c r="BD78" t="e">
        <f>VLOOKUP($C78,subset1!$D:$BX,BD$2,FALSE)</f>
        <v>#N/A</v>
      </c>
      <c r="BE78" t="e">
        <f>VLOOKUP($C78,subset1!$D:$BX,BE$2,FALSE)</f>
        <v>#N/A</v>
      </c>
      <c r="BF78" t="e">
        <f>VLOOKUP($C78,subset1!$D:$BX,BF$2,FALSE)</f>
        <v>#N/A</v>
      </c>
      <c r="BG78" t="e">
        <f>VLOOKUP($C78,subset1!$D:$BX,BG$2,FALSE)</f>
        <v>#N/A</v>
      </c>
      <c r="BH78" t="e">
        <f>VLOOKUP($C78,subset1!$D:$BX,BH$2,FALSE)</f>
        <v>#N/A</v>
      </c>
      <c r="BI78" t="e">
        <f>VLOOKUP($C78,subset1!$D:$BX,BI$2,FALSE)</f>
        <v>#N/A</v>
      </c>
      <c r="BJ78" t="e">
        <f>VLOOKUP($C78,subset1!$D:$BX,BJ$2,FALSE)</f>
        <v>#N/A</v>
      </c>
      <c r="BK78" t="e">
        <f>VLOOKUP($C78,subset1!$D:$BX,BK$2,FALSE)</f>
        <v>#N/A</v>
      </c>
      <c r="BL78" t="e">
        <f>VLOOKUP($C78,subset1!$D:$BX,BL$2,FALSE)</f>
        <v>#N/A</v>
      </c>
      <c r="BM78" t="e">
        <f>VLOOKUP($C78,subset1!$D:$BX,BM$2,FALSE)</f>
        <v>#N/A</v>
      </c>
      <c r="BN78" t="e">
        <f>VLOOKUP($C78,subset1!$D:$BX,BN$2,FALSE)</f>
        <v>#N/A</v>
      </c>
      <c r="BO78" t="e">
        <f>VLOOKUP($C78,subset1!$D:$BX,BO$2,FALSE)</f>
        <v>#N/A</v>
      </c>
      <c r="BP78" t="e">
        <f>VLOOKUP($C78,subset1!$D:$BX,BP$2,FALSE)</f>
        <v>#N/A</v>
      </c>
      <c r="BQ78" t="e">
        <f>VLOOKUP($C78,subset1!$D:$BX,BQ$2,FALSE)</f>
        <v>#N/A</v>
      </c>
      <c r="BR78" t="e">
        <f>VLOOKUP($C78,subset1!$D:$BX,BR$2,FALSE)</f>
        <v>#N/A</v>
      </c>
      <c r="BS78" t="e">
        <f>VLOOKUP($C78,subset1!$D:$BX,BS$2,FALSE)</f>
        <v>#N/A</v>
      </c>
      <c r="BT78" t="e">
        <f>VLOOKUP($C78,subset1!$D:$BX,BT$2,FALSE)</f>
        <v>#N/A</v>
      </c>
      <c r="BU78" t="e">
        <f>VLOOKUP($C78,subset1!$D:$BX,BU$2,FALSE)</f>
        <v>#N/A</v>
      </c>
    </row>
    <row r="79" spans="1:73" x14ac:dyDescent="0.2">
      <c r="A79">
        <v>845</v>
      </c>
      <c r="B79" t="s">
        <v>2</v>
      </c>
      <c r="C79" t="str">
        <f t="shared" si="6"/>
        <v>845A</v>
      </c>
      <c r="D79" t="str">
        <f t="shared" si="7"/>
        <v>A</v>
      </c>
      <c r="E79">
        <v>19</v>
      </c>
      <c r="F79" s="1">
        <v>42971</v>
      </c>
      <c r="I79">
        <v>1280.8806200367201</v>
      </c>
      <c r="J79" t="s">
        <v>7</v>
      </c>
      <c r="K79">
        <v>85</v>
      </c>
      <c r="L79">
        <f>VLOOKUP($C79,samples!$D$2:$I$1000,4, FALSE)</f>
        <v>1</v>
      </c>
      <c r="M79" t="str">
        <f>VLOOKUP($C79,samples!$D$2:$I$1000,5, FALSE)</f>
        <v>D</v>
      </c>
      <c r="N79" t="str">
        <f>VLOOKUP($C79,samples!$D$2:$I$1000,6, FALSE)</f>
        <v>4,5,6</v>
      </c>
      <c r="O79" s="1">
        <f>VLOOKUP($C79,samples!$D$2:$I$689,3, FALSE)</f>
        <v>42971</v>
      </c>
      <c r="P79" s="2">
        <f t="shared" si="8"/>
        <v>0</v>
      </c>
      <c r="Q79" s="1" t="str">
        <f>VLOOKUP($C79,samples!$D$2:$R$1000,8, FALSE)</f>
        <v>CGPLPA813P</v>
      </c>
      <c r="S79" t="e">
        <f>VLOOKUP($C79,subset1!$D:$BX,S$2,FALSE)</f>
        <v>#N/A</v>
      </c>
      <c r="T79" s="1" t="e">
        <f>VLOOKUP($C79,subset1!$D:$BX,T$2,FALSE)</f>
        <v>#N/A</v>
      </c>
      <c r="U79" t="e">
        <f>VLOOKUP($C79,subset1!$D:$BX,U$2,FALSE)</f>
        <v>#N/A</v>
      </c>
      <c r="V79" t="e">
        <f>VLOOKUP($C79,subset1!$D:$BX,V$2,FALSE)</f>
        <v>#N/A</v>
      </c>
      <c r="W79" t="e">
        <f>VLOOKUP($C79,subset1!$D:$BX,W$2,FALSE)</f>
        <v>#N/A</v>
      </c>
      <c r="X79" t="e">
        <f>VLOOKUP($C79,subset1!$D:$BX,X$2,FALSE)</f>
        <v>#N/A</v>
      </c>
      <c r="Y79" t="e">
        <f>VLOOKUP($C79,subset1!$D:$BX,Y$2,FALSE)</f>
        <v>#N/A</v>
      </c>
      <c r="Z79" t="e">
        <f>VLOOKUP($C79,subset1!$D:$BX,Z$2,FALSE)</f>
        <v>#N/A</v>
      </c>
      <c r="AA79" t="e">
        <f>VLOOKUP($C79,subset1!$D:$BX,AA$2,FALSE)</f>
        <v>#N/A</v>
      </c>
      <c r="AB79" t="e">
        <f>VLOOKUP($C79,subset1!$D:$BX,AB$2,FALSE)</f>
        <v>#N/A</v>
      </c>
      <c r="AC79" t="e">
        <f>VLOOKUP($C79,subset1!$D:$BX,AC$2,FALSE)</f>
        <v>#N/A</v>
      </c>
      <c r="AD79" t="e">
        <f>VLOOKUP($C79,subset1!$D:$BX,AD$2,FALSE)</f>
        <v>#N/A</v>
      </c>
      <c r="AE79" t="e">
        <f>VLOOKUP($C79,subset1!$D:$BX,AE$2,FALSE)</f>
        <v>#N/A</v>
      </c>
      <c r="AF79" t="e">
        <f>VLOOKUP($C79,subset1!$D:$BX,AF$2,FALSE)</f>
        <v>#N/A</v>
      </c>
      <c r="AG79" t="e">
        <f>VLOOKUP($C79,subset1!$D:$BX,AG$2,FALSE)</f>
        <v>#N/A</v>
      </c>
      <c r="AH79" t="e">
        <f>VLOOKUP($C79,subset1!$D:$BX,AH$2,FALSE)</f>
        <v>#N/A</v>
      </c>
      <c r="AI79" t="e">
        <f>VLOOKUP($C79,subset1!$D:$BX,AI$2,FALSE)</f>
        <v>#N/A</v>
      </c>
      <c r="AJ79" t="e">
        <f>VLOOKUP($C79,subset1!$D:$BX,AJ$2,FALSE)</f>
        <v>#N/A</v>
      </c>
      <c r="AK79" t="e">
        <f>VLOOKUP($C79,subset1!$D:$BX,AK$2,FALSE)</f>
        <v>#N/A</v>
      </c>
      <c r="AL79" t="e">
        <f>VLOOKUP($C79,subset1!$D:$BX,AL$2,FALSE)</f>
        <v>#N/A</v>
      </c>
      <c r="AM79" t="e">
        <f>VLOOKUP($C79,subset1!$D:$BX,AM$2,FALSE)</f>
        <v>#N/A</v>
      </c>
      <c r="AN79" t="e">
        <f>VLOOKUP($C79,subset1!$D:$BX,AN$2,FALSE)</f>
        <v>#N/A</v>
      </c>
      <c r="AO79" t="e">
        <f>VLOOKUP($C79,subset1!$D:$BX,AO$2,FALSE)</f>
        <v>#N/A</v>
      </c>
      <c r="AP79" t="e">
        <f>VLOOKUP($C79,subset1!$D:$BX,AP$2,FALSE)</f>
        <v>#N/A</v>
      </c>
      <c r="AQ79" t="e">
        <f>VLOOKUP($C79,subset1!$D:$BX,AQ$2,FALSE)</f>
        <v>#N/A</v>
      </c>
      <c r="AR79" t="e">
        <f>VLOOKUP($C79,subset1!$D:$BX,AR$2,FALSE)</f>
        <v>#N/A</v>
      </c>
      <c r="AS79" t="e">
        <f>VLOOKUP($C79,subset1!$D:$BX,AS$2,FALSE)</f>
        <v>#N/A</v>
      </c>
      <c r="AT79" s="1" t="e">
        <f>VLOOKUP($C79,subset1!$D:$BX,AT$2,FALSE)</f>
        <v>#N/A</v>
      </c>
      <c r="AU79" t="e">
        <f>VLOOKUP($C79,subset1!$D:$BX,AU$2,FALSE)</f>
        <v>#N/A</v>
      </c>
      <c r="AV79" t="e">
        <f>VLOOKUP($C79,subset1!$D:$BX,AV$2,FALSE)</f>
        <v>#N/A</v>
      </c>
      <c r="AW79" t="e">
        <f>VLOOKUP($C79,subset1!$D:$BX,AW$2,FALSE)</f>
        <v>#N/A</v>
      </c>
      <c r="AX79" t="e">
        <f>VLOOKUP($C79,subset1!$D:$BX,AX$2,FALSE)</f>
        <v>#N/A</v>
      </c>
      <c r="AY79" t="e">
        <f>VLOOKUP($C79,subset1!$D:$BX,AY$2,FALSE)</f>
        <v>#N/A</v>
      </c>
      <c r="AZ79" t="e">
        <f>VLOOKUP($C79,subset1!$D:$BX,AZ$2,FALSE)</f>
        <v>#N/A</v>
      </c>
      <c r="BA79" t="e">
        <f>VLOOKUP($C79,subset1!$D:$BX,BA$2,FALSE)</f>
        <v>#N/A</v>
      </c>
      <c r="BB79" t="e">
        <f>VLOOKUP($C79,subset1!$D:$BX,BB$2,FALSE)</f>
        <v>#N/A</v>
      </c>
      <c r="BC79" t="e">
        <f>VLOOKUP($C79,subset1!$D:$BX,BC$2,FALSE)</f>
        <v>#N/A</v>
      </c>
      <c r="BD79" t="e">
        <f>VLOOKUP($C79,subset1!$D:$BX,BD$2,FALSE)</f>
        <v>#N/A</v>
      </c>
      <c r="BE79" t="e">
        <f>VLOOKUP($C79,subset1!$D:$BX,BE$2,FALSE)</f>
        <v>#N/A</v>
      </c>
      <c r="BF79" t="e">
        <f>VLOOKUP($C79,subset1!$D:$BX,BF$2,FALSE)</f>
        <v>#N/A</v>
      </c>
      <c r="BG79" t="e">
        <f>VLOOKUP($C79,subset1!$D:$BX,BG$2,FALSE)</f>
        <v>#N/A</v>
      </c>
      <c r="BH79" t="e">
        <f>VLOOKUP($C79,subset1!$D:$BX,BH$2,FALSE)</f>
        <v>#N/A</v>
      </c>
      <c r="BI79" t="e">
        <f>VLOOKUP($C79,subset1!$D:$BX,BI$2,FALSE)</f>
        <v>#N/A</v>
      </c>
      <c r="BJ79" t="e">
        <f>VLOOKUP($C79,subset1!$D:$BX,BJ$2,FALSE)</f>
        <v>#N/A</v>
      </c>
      <c r="BK79" t="e">
        <f>VLOOKUP($C79,subset1!$D:$BX,BK$2,FALSE)</f>
        <v>#N/A</v>
      </c>
      <c r="BL79" t="e">
        <f>VLOOKUP($C79,subset1!$D:$BX,BL$2,FALSE)</f>
        <v>#N/A</v>
      </c>
      <c r="BM79" t="e">
        <f>VLOOKUP($C79,subset1!$D:$BX,BM$2,FALSE)</f>
        <v>#N/A</v>
      </c>
      <c r="BN79" t="e">
        <f>VLOOKUP($C79,subset1!$D:$BX,BN$2,FALSE)</f>
        <v>#N/A</v>
      </c>
      <c r="BO79" t="e">
        <f>VLOOKUP($C79,subset1!$D:$BX,BO$2,FALSE)</f>
        <v>#N/A</v>
      </c>
      <c r="BP79" t="e">
        <f>VLOOKUP($C79,subset1!$D:$BX,BP$2,FALSE)</f>
        <v>#N/A</v>
      </c>
      <c r="BQ79" t="e">
        <f>VLOOKUP($C79,subset1!$D:$BX,BQ$2,FALSE)</f>
        <v>#N/A</v>
      </c>
      <c r="BR79" t="e">
        <f>VLOOKUP($C79,subset1!$D:$BX,BR$2,FALSE)</f>
        <v>#N/A</v>
      </c>
      <c r="BS79" t="e">
        <f>VLOOKUP($C79,subset1!$D:$BX,BS$2,FALSE)</f>
        <v>#N/A</v>
      </c>
      <c r="BT79" t="e">
        <f>VLOOKUP($C79,subset1!$D:$BX,BT$2,FALSE)</f>
        <v>#N/A</v>
      </c>
      <c r="BU79" t="e">
        <f>VLOOKUP($C79,subset1!$D:$BX,BU$2,FALSE)</f>
        <v>#N/A</v>
      </c>
    </row>
    <row r="80" spans="1:73" x14ac:dyDescent="0.2">
      <c r="A80">
        <v>845</v>
      </c>
      <c r="B80" t="s">
        <v>8</v>
      </c>
      <c r="C80" t="str">
        <f t="shared" si="6"/>
        <v>845B1</v>
      </c>
      <c r="D80" t="str">
        <f t="shared" si="7"/>
        <v>B1</v>
      </c>
      <c r="E80">
        <v>19</v>
      </c>
      <c r="F80" s="1">
        <v>42971</v>
      </c>
      <c r="I80">
        <v>1280.8806200367201</v>
      </c>
      <c r="J80" t="s">
        <v>7</v>
      </c>
      <c r="K80">
        <v>86</v>
      </c>
      <c r="L80">
        <f>VLOOKUP($C80,samples!$D$2:$I$1000,4, FALSE)</f>
        <v>6</v>
      </c>
      <c r="M80" t="str">
        <f>VLOOKUP($C80,samples!$D$2:$I$1000,5, FALSE)</f>
        <v>E</v>
      </c>
      <c r="N80" t="str">
        <f>VLOOKUP($C80,samples!$D$2:$I$1000,6, FALSE)</f>
        <v>7,8,9</v>
      </c>
      <c r="O80" s="1">
        <f>VLOOKUP($C80,samples!$D$2:$I$689,3, FALSE)</f>
        <v>42999</v>
      </c>
      <c r="P80" s="2">
        <f t="shared" si="8"/>
        <v>28</v>
      </c>
      <c r="Q80" s="1" t="str">
        <f>VLOOKUP($C80,samples!$D$2:$R$1000,8, FALSE)</f>
        <v>CGPLPA813P1</v>
      </c>
      <c r="S80" t="e">
        <f>VLOOKUP($C80,subset1!$D:$BX,S$2,FALSE)</f>
        <v>#N/A</v>
      </c>
      <c r="T80" s="1" t="e">
        <f>VLOOKUP($C80,subset1!$D:$BX,T$2,FALSE)</f>
        <v>#N/A</v>
      </c>
      <c r="U80" t="e">
        <f>VLOOKUP($C80,subset1!$D:$BX,U$2,FALSE)</f>
        <v>#N/A</v>
      </c>
      <c r="V80" t="e">
        <f>VLOOKUP($C80,subset1!$D:$BX,V$2,FALSE)</f>
        <v>#N/A</v>
      </c>
      <c r="W80" t="e">
        <f>VLOOKUP($C80,subset1!$D:$BX,W$2,FALSE)</f>
        <v>#N/A</v>
      </c>
      <c r="X80" t="e">
        <f>VLOOKUP($C80,subset1!$D:$BX,X$2,FALSE)</f>
        <v>#N/A</v>
      </c>
      <c r="Y80" t="e">
        <f>VLOOKUP($C80,subset1!$D:$BX,Y$2,FALSE)</f>
        <v>#N/A</v>
      </c>
      <c r="Z80" t="e">
        <f>VLOOKUP($C80,subset1!$D:$BX,Z$2,FALSE)</f>
        <v>#N/A</v>
      </c>
      <c r="AA80" t="e">
        <f>VLOOKUP($C80,subset1!$D:$BX,AA$2,FALSE)</f>
        <v>#N/A</v>
      </c>
      <c r="AB80" t="e">
        <f>VLOOKUP($C80,subset1!$D:$BX,AB$2,FALSE)</f>
        <v>#N/A</v>
      </c>
      <c r="AC80" t="e">
        <f>VLOOKUP($C80,subset1!$D:$BX,AC$2,FALSE)</f>
        <v>#N/A</v>
      </c>
      <c r="AD80" t="e">
        <f>VLOOKUP($C80,subset1!$D:$BX,AD$2,FALSE)</f>
        <v>#N/A</v>
      </c>
      <c r="AE80" t="e">
        <f>VLOOKUP($C80,subset1!$D:$BX,AE$2,FALSE)</f>
        <v>#N/A</v>
      </c>
      <c r="AF80" t="e">
        <f>VLOOKUP($C80,subset1!$D:$BX,AF$2,FALSE)</f>
        <v>#N/A</v>
      </c>
      <c r="AG80" t="e">
        <f>VLOOKUP($C80,subset1!$D:$BX,AG$2,FALSE)</f>
        <v>#N/A</v>
      </c>
      <c r="AH80" t="e">
        <f>VLOOKUP($C80,subset1!$D:$BX,AH$2,FALSE)</f>
        <v>#N/A</v>
      </c>
      <c r="AI80" t="e">
        <f>VLOOKUP($C80,subset1!$D:$BX,AI$2,FALSE)</f>
        <v>#N/A</v>
      </c>
      <c r="AJ80" t="e">
        <f>VLOOKUP($C80,subset1!$D:$BX,AJ$2,FALSE)</f>
        <v>#N/A</v>
      </c>
      <c r="AK80" t="e">
        <f>VLOOKUP($C80,subset1!$D:$BX,AK$2,FALSE)</f>
        <v>#N/A</v>
      </c>
      <c r="AL80" t="e">
        <f>VLOOKUP($C80,subset1!$D:$BX,AL$2,FALSE)</f>
        <v>#N/A</v>
      </c>
      <c r="AM80" t="e">
        <f>VLOOKUP($C80,subset1!$D:$BX,AM$2,FALSE)</f>
        <v>#N/A</v>
      </c>
      <c r="AN80" t="e">
        <f>VLOOKUP($C80,subset1!$D:$BX,AN$2,FALSE)</f>
        <v>#N/A</v>
      </c>
      <c r="AO80" t="e">
        <f>VLOOKUP($C80,subset1!$D:$BX,AO$2,FALSE)</f>
        <v>#N/A</v>
      </c>
      <c r="AP80" t="e">
        <f>VLOOKUP($C80,subset1!$D:$BX,AP$2,FALSE)</f>
        <v>#N/A</v>
      </c>
      <c r="AQ80" t="e">
        <f>VLOOKUP($C80,subset1!$D:$BX,AQ$2,FALSE)</f>
        <v>#N/A</v>
      </c>
      <c r="AR80" t="e">
        <f>VLOOKUP($C80,subset1!$D:$BX,AR$2,FALSE)</f>
        <v>#N/A</v>
      </c>
      <c r="AS80" t="e">
        <f>VLOOKUP($C80,subset1!$D:$BX,AS$2,FALSE)</f>
        <v>#N/A</v>
      </c>
      <c r="AT80" s="1" t="e">
        <f>VLOOKUP($C80,subset1!$D:$BX,AT$2,FALSE)</f>
        <v>#N/A</v>
      </c>
      <c r="AU80" t="e">
        <f>VLOOKUP($C80,subset1!$D:$BX,AU$2,FALSE)</f>
        <v>#N/A</v>
      </c>
      <c r="AV80" t="e">
        <f>VLOOKUP($C80,subset1!$D:$BX,AV$2,FALSE)</f>
        <v>#N/A</v>
      </c>
      <c r="AW80" t="e">
        <f>VLOOKUP($C80,subset1!$D:$BX,AW$2,FALSE)</f>
        <v>#N/A</v>
      </c>
      <c r="AX80" t="e">
        <f>VLOOKUP($C80,subset1!$D:$BX,AX$2,FALSE)</f>
        <v>#N/A</v>
      </c>
      <c r="AY80" t="e">
        <f>VLOOKUP($C80,subset1!$D:$BX,AY$2,FALSE)</f>
        <v>#N/A</v>
      </c>
      <c r="AZ80" t="e">
        <f>VLOOKUP($C80,subset1!$D:$BX,AZ$2,FALSE)</f>
        <v>#N/A</v>
      </c>
      <c r="BA80" t="e">
        <f>VLOOKUP($C80,subset1!$D:$BX,BA$2,FALSE)</f>
        <v>#N/A</v>
      </c>
      <c r="BB80" t="e">
        <f>VLOOKUP($C80,subset1!$D:$BX,BB$2,FALSE)</f>
        <v>#N/A</v>
      </c>
      <c r="BC80" t="e">
        <f>VLOOKUP($C80,subset1!$D:$BX,BC$2,FALSE)</f>
        <v>#N/A</v>
      </c>
      <c r="BD80" t="e">
        <f>VLOOKUP($C80,subset1!$D:$BX,BD$2,FALSE)</f>
        <v>#N/A</v>
      </c>
      <c r="BE80" t="e">
        <f>VLOOKUP($C80,subset1!$D:$BX,BE$2,FALSE)</f>
        <v>#N/A</v>
      </c>
      <c r="BF80" t="e">
        <f>VLOOKUP($C80,subset1!$D:$BX,BF$2,FALSE)</f>
        <v>#N/A</v>
      </c>
      <c r="BG80" t="e">
        <f>VLOOKUP($C80,subset1!$D:$BX,BG$2,FALSE)</f>
        <v>#N/A</v>
      </c>
      <c r="BH80" t="e">
        <f>VLOOKUP($C80,subset1!$D:$BX,BH$2,FALSE)</f>
        <v>#N/A</v>
      </c>
      <c r="BI80" t="e">
        <f>VLOOKUP($C80,subset1!$D:$BX,BI$2,FALSE)</f>
        <v>#N/A</v>
      </c>
      <c r="BJ80" t="e">
        <f>VLOOKUP($C80,subset1!$D:$BX,BJ$2,FALSE)</f>
        <v>#N/A</v>
      </c>
      <c r="BK80" t="e">
        <f>VLOOKUP($C80,subset1!$D:$BX,BK$2,FALSE)</f>
        <v>#N/A</v>
      </c>
      <c r="BL80" t="e">
        <f>VLOOKUP($C80,subset1!$D:$BX,BL$2,FALSE)</f>
        <v>#N/A</v>
      </c>
      <c r="BM80" t="e">
        <f>VLOOKUP($C80,subset1!$D:$BX,BM$2,FALSE)</f>
        <v>#N/A</v>
      </c>
      <c r="BN80" t="e">
        <f>VLOOKUP($C80,subset1!$D:$BX,BN$2,FALSE)</f>
        <v>#N/A</v>
      </c>
      <c r="BO80" t="e">
        <f>VLOOKUP($C80,subset1!$D:$BX,BO$2,FALSE)</f>
        <v>#N/A</v>
      </c>
      <c r="BP80" t="e">
        <f>VLOOKUP($C80,subset1!$D:$BX,BP$2,FALSE)</f>
        <v>#N/A</v>
      </c>
      <c r="BQ80" t="e">
        <f>VLOOKUP($C80,subset1!$D:$BX,BQ$2,FALSE)</f>
        <v>#N/A</v>
      </c>
      <c r="BR80" t="e">
        <f>VLOOKUP($C80,subset1!$D:$BX,BR$2,FALSE)</f>
        <v>#N/A</v>
      </c>
      <c r="BS80" t="e">
        <f>VLOOKUP($C80,subset1!$D:$BX,BS$2,FALSE)</f>
        <v>#N/A</v>
      </c>
      <c r="BT80" t="e">
        <f>VLOOKUP($C80,subset1!$D:$BX,BT$2,FALSE)</f>
        <v>#N/A</v>
      </c>
      <c r="BU80" t="e">
        <f>VLOOKUP($C80,subset1!$D:$BX,BU$2,FALSE)</f>
        <v>#N/A</v>
      </c>
    </row>
    <row r="81" spans="1:73" x14ac:dyDescent="0.2">
      <c r="A81">
        <v>845</v>
      </c>
      <c r="B81" t="s">
        <v>9</v>
      </c>
      <c r="C81" t="str">
        <f t="shared" si="6"/>
        <v>845E1</v>
      </c>
      <c r="D81" t="str">
        <f t="shared" si="7"/>
        <v>E1</v>
      </c>
      <c r="E81">
        <v>19</v>
      </c>
      <c r="F81" s="1">
        <v>42971</v>
      </c>
      <c r="I81">
        <v>1280.8806200367201</v>
      </c>
      <c r="J81" t="s">
        <v>7</v>
      </c>
      <c r="K81">
        <v>87</v>
      </c>
      <c r="L81">
        <f>VLOOKUP($C81,samples!$D$2:$I$1000,4, FALSE)</f>
        <v>10</v>
      </c>
      <c r="M81" t="str">
        <f>VLOOKUP($C81,samples!$D$2:$I$1000,5, FALSE)</f>
        <v>B</v>
      </c>
      <c r="N81" t="str">
        <f>VLOOKUP($C81,samples!$D$2:$I$1000,6, FALSE)</f>
        <v>1,2,3</v>
      </c>
      <c r="O81" s="1">
        <f>VLOOKUP($C81,samples!$D$2:$I$689,3, FALSE)</f>
        <v>43026</v>
      </c>
      <c r="P81" s="2">
        <f t="shared" si="8"/>
        <v>55</v>
      </c>
      <c r="Q81" s="1" t="str">
        <f>VLOOKUP($C81,samples!$D$2:$R$1000,8, FALSE)</f>
        <v>CGPLPA813P2</v>
      </c>
      <c r="S81" t="e">
        <f>VLOOKUP($C81,subset1!$D:$BX,S$2,FALSE)</f>
        <v>#N/A</v>
      </c>
      <c r="T81" s="1" t="e">
        <f>VLOOKUP($C81,subset1!$D:$BX,T$2,FALSE)</f>
        <v>#N/A</v>
      </c>
      <c r="U81" t="e">
        <f>VLOOKUP($C81,subset1!$D:$BX,U$2,FALSE)</f>
        <v>#N/A</v>
      </c>
      <c r="V81" t="e">
        <f>VLOOKUP($C81,subset1!$D:$BX,V$2,FALSE)</f>
        <v>#N/A</v>
      </c>
      <c r="W81" t="e">
        <f>VLOOKUP($C81,subset1!$D:$BX,W$2,FALSE)</f>
        <v>#N/A</v>
      </c>
      <c r="X81" t="e">
        <f>VLOOKUP($C81,subset1!$D:$BX,X$2,FALSE)</f>
        <v>#N/A</v>
      </c>
      <c r="Y81" t="e">
        <f>VLOOKUP($C81,subset1!$D:$BX,Y$2,FALSE)</f>
        <v>#N/A</v>
      </c>
      <c r="Z81" t="e">
        <f>VLOOKUP($C81,subset1!$D:$BX,Z$2,FALSE)</f>
        <v>#N/A</v>
      </c>
      <c r="AA81" t="e">
        <f>VLOOKUP($C81,subset1!$D:$BX,AA$2,FALSE)</f>
        <v>#N/A</v>
      </c>
      <c r="AB81" t="e">
        <f>VLOOKUP($C81,subset1!$D:$BX,AB$2,FALSE)</f>
        <v>#N/A</v>
      </c>
      <c r="AC81" t="e">
        <f>VLOOKUP($C81,subset1!$D:$BX,AC$2,FALSE)</f>
        <v>#N/A</v>
      </c>
      <c r="AD81" t="e">
        <f>VLOOKUP($C81,subset1!$D:$BX,AD$2,FALSE)</f>
        <v>#N/A</v>
      </c>
      <c r="AE81" t="e">
        <f>VLOOKUP($C81,subset1!$D:$BX,AE$2,FALSE)</f>
        <v>#N/A</v>
      </c>
      <c r="AF81" t="e">
        <f>VLOOKUP($C81,subset1!$D:$BX,AF$2,FALSE)</f>
        <v>#N/A</v>
      </c>
      <c r="AG81" t="e">
        <f>VLOOKUP($C81,subset1!$D:$BX,AG$2,FALSE)</f>
        <v>#N/A</v>
      </c>
      <c r="AH81" t="e">
        <f>VLOOKUP($C81,subset1!$D:$BX,AH$2,FALSE)</f>
        <v>#N/A</v>
      </c>
      <c r="AI81" t="e">
        <f>VLOOKUP($C81,subset1!$D:$BX,AI$2,FALSE)</f>
        <v>#N/A</v>
      </c>
      <c r="AJ81" t="e">
        <f>VLOOKUP($C81,subset1!$D:$BX,AJ$2,FALSE)</f>
        <v>#N/A</v>
      </c>
      <c r="AK81" t="e">
        <f>VLOOKUP($C81,subset1!$D:$BX,AK$2,FALSE)</f>
        <v>#N/A</v>
      </c>
      <c r="AL81" t="e">
        <f>VLOOKUP($C81,subset1!$D:$BX,AL$2,FALSE)</f>
        <v>#N/A</v>
      </c>
      <c r="AM81" t="e">
        <f>VLOOKUP($C81,subset1!$D:$BX,AM$2,FALSE)</f>
        <v>#N/A</v>
      </c>
      <c r="AN81" t="e">
        <f>VLOOKUP($C81,subset1!$D:$BX,AN$2,FALSE)</f>
        <v>#N/A</v>
      </c>
      <c r="AO81" t="e">
        <f>VLOOKUP($C81,subset1!$D:$BX,AO$2,FALSE)</f>
        <v>#N/A</v>
      </c>
      <c r="AP81" t="e">
        <f>VLOOKUP($C81,subset1!$D:$BX,AP$2,FALSE)</f>
        <v>#N/A</v>
      </c>
      <c r="AQ81" t="e">
        <f>VLOOKUP($C81,subset1!$D:$BX,AQ$2,FALSE)</f>
        <v>#N/A</v>
      </c>
      <c r="AR81" t="e">
        <f>VLOOKUP($C81,subset1!$D:$BX,AR$2,FALSE)</f>
        <v>#N/A</v>
      </c>
      <c r="AS81" t="e">
        <f>VLOOKUP($C81,subset1!$D:$BX,AS$2,FALSE)</f>
        <v>#N/A</v>
      </c>
      <c r="AT81" s="1" t="e">
        <f>VLOOKUP($C81,subset1!$D:$BX,AT$2,FALSE)</f>
        <v>#N/A</v>
      </c>
      <c r="AU81" t="e">
        <f>VLOOKUP($C81,subset1!$D:$BX,AU$2,FALSE)</f>
        <v>#N/A</v>
      </c>
      <c r="AV81" t="e">
        <f>VLOOKUP($C81,subset1!$D:$BX,AV$2,FALSE)</f>
        <v>#N/A</v>
      </c>
      <c r="AW81" t="e">
        <f>VLOOKUP($C81,subset1!$D:$BX,AW$2,FALSE)</f>
        <v>#N/A</v>
      </c>
      <c r="AX81" t="e">
        <f>VLOOKUP($C81,subset1!$D:$BX,AX$2,FALSE)</f>
        <v>#N/A</v>
      </c>
      <c r="AY81" t="e">
        <f>VLOOKUP($C81,subset1!$D:$BX,AY$2,FALSE)</f>
        <v>#N/A</v>
      </c>
      <c r="AZ81" t="e">
        <f>VLOOKUP($C81,subset1!$D:$BX,AZ$2,FALSE)</f>
        <v>#N/A</v>
      </c>
      <c r="BA81" t="e">
        <f>VLOOKUP($C81,subset1!$D:$BX,BA$2,FALSE)</f>
        <v>#N/A</v>
      </c>
      <c r="BB81" t="e">
        <f>VLOOKUP($C81,subset1!$D:$BX,BB$2,FALSE)</f>
        <v>#N/A</v>
      </c>
      <c r="BC81" t="e">
        <f>VLOOKUP($C81,subset1!$D:$BX,BC$2,FALSE)</f>
        <v>#N/A</v>
      </c>
      <c r="BD81" t="e">
        <f>VLOOKUP($C81,subset1!$D:$BX,BD$2,FALSE)</f>
        <v>#N/A</v>
      </c>
      <c r="BE81" t="e">
        <f>VLOOKUP($C81,subset1!$D:$BX,BE$2,FALSE)</f>
        <v>#N/A</v>
      </c>
      <c r="BF81" t="e">
        <f>VLOOKUP($C81,subset1!$D:$BX,BF$2,FALSE)</f>
        <v>#N/A</v>
      </c>
      <c r="BG81" t="e">
        <f>VLOOKUP($C81,subset1!$D:$BX,BG$2,FALSE)</f>
        <v>#N/A</v>
      </c>
      <c r="BH81" t="e">
        <f>VLOOKUP($C81,subset1!$D:$BX,BH$2,FALSE)</f>
        <v>#N/A</v>
      </c>
      <c r="BI81" t="e">
        <f>VLOOKUP($C81,subset1!$D:$BX,BI$2,FALSE)</f>
        <v>#N/A</v>
      </c>
      <c r="BJ81" t="e">
        <f>VLOOKUP($C81,subset1!$D:$BX,BJ$2,FALSE)</f>
        <v>#N/A</v>
      </c>
      <c r="BK81" t="e">
        <f>VLOOKUP($C81,subset1!$D:$BX,BK$2,FALSE)</f>
        <v>#N/A</v>
      </c>
      <c r="BL81" t="e">
        <f>VLOOKUP($C81,subset1!$D:$BX,BL$2,FALSE)</f>
        <v>#N/A</v>
      </c>
      <c r="BM81" t="e">
        <f>VLOOKUP($C81,subset1!$D:$BX,BM$2,FALSE)</f>
        <v>#N/A</v>
      </c>
      <c r="BN81" t="e">
        <f>VLOOKUP($C81,subset1!$D:$BX,BN$2,FALSE)</f>
        <v>#N/A</v>
      </c>
      <c r="BO81" t="e">
        <f>VLOOKUP($C81,subset1!$D:$BX,BO$2,FALSE)</f>
        <v>#N/A</v>
      </c>
      <c r="BP81" t="e">
        <f>VLOOKUP($C81,subset1!$D:$BX,BP$2,FALSE)</f>
        <v>#N/A</v>
      </c>
      <c r="BQ81" t="e">
        <f>VLOOKUP($C81,subset1!$D:$BX,BQ$2,FALSE)</f>
        <v>#N/A</v>
      </c>
      <c r="BR81" t="e">
        <f>VLOOKUP($C81,subset1!$D:$BX,BR$2,FALSE)</f>
        <v>#N/A</v>
      </c>
      <c r="BS81" t="e">
        <f>VLOOKUP($C81,subset1!$D:$BX,BS$2,FALSE)</f>
        <v>#N/A</v>
      </c>
      <c r="BT81" t="e">
        <f>VLOOKUP($C81,subset1!$D:$BX,BT$2,FALSE)</f>
        <v>#N/A</v>
      </c>
      <c r="BU81" t="e">
        <f>VLOOKUP($C81,subset1!$D:$BX,BU$2,FALSE)</f>
        <v>#N/A</v>
      </c>
    </row>
    <row r="82" spans="1:73" x14ac:dyDescent="0.2">
      <c r="A82">
        <v>845</v>
      </c>
      <c r="B82" t="s">
        <v>10</v>
      </c>
      <c r="C82" t="str">
        <f t="shared" si="6"/>
        <v>845E2</v>
      </c>
      <c r="D82" t="str">
        <f t="shared" si="7"/>
        <v>E2</v>
      </c>
      <c r="E82">
        <v>19</v>
      </c>
      <c r="F82" s="1">
        <v>42971</v>
      </c>
      <c r="I82">
        <v>1280.8806200367201</v>
      </c>
      <c r="J82" t="s">
        <v>7</v>
      </c>
      <c r="K82">
        <v>88</v>
      </c>
      <c r="L82">
        <f>VLOOKUP($C82,samples!$D$2:$I$1000,4, FALSE)</f>
        <v>14</v>
      </c>
      <c r="M82" t="str">
        <f>VLOOKUP($C82,samples!$D$2:$I$1000,5, FALSE)</f>
        <v>F</v>
      </c>
      <c r="N82" t="str">
        <f>VLOOKUP($C82,samples!$D$2:$I$1000,6, FALSE)</f>
        <v>4,5,6</v>
      </c>
      <c r="O82" s="1">
        <f>VLOOKUP($C82,samples!$D$2:$I$689,3, FALSE)</f>
        <v>43082</v>
      </c>
      <c r="P82" s="2">
        <f t="shared" si="8"/>
        <v>111</v>
      </c>
      <c r="Q82" s="1" t="str">
        <f>VLOOKUP($C82,samples!$D$2:$R$1000,8, FALSE)</f>
        <v>CGPLPA813P3</v>
      </c>
      <c r="S82" t="e">
        <f>VLOOKUP($C82,subset1!$D:$BX,S$2,FALSE)</f>
        <v>#N/A</v>
      </c>
      <c r="T82" s="1" t="e">
        <f>VLOOKUP($C82,subset1!$D:$BX,T$2,FALSE)</f>
        <v>#N/A</v>
      </c>
      <c r="U82" t="e">
        <f>VLOOKUP($C82,subset1!$D:$BX,U$2,FALSE)</f>
        <v>#N/A</v>
      </c>
      <c r="V82" t="e">
        <f>VLOOKUP($C82,subset1!$D:$BX,V$2,FALSE)</f>
        <v>#N/A</v>
      </c>
      <c r="W82" t="e">
        <f>VLOOKUP($C82,subset1!$D:$BX,W$2,FALSE)</f>
        <v>#N/A</v>
      </c>
      <c r="X82" t="e">
        <f>VLOOKUP($C82,subset1!$D:$BX,X$2,FALSE)</f>
        <v>#N/A</v>
      </c>
      <c r="Y82" t="e">
        <f>VLOOKUP($C82,subset1!$D:$BX,Y$2,FALSE)</f>
        <v>#N/A</v>
      </c>
      <c r="Z82" t="e">
        <f>VLOOKUP($C82,subset1!$D:$BX,Z$2,FALSE)</f>
        <v>#N/A</v>
      </c>
      <c r="AA82" t="e">
        <f>VLOOKUP($C82,subset1!$D:$BX,AA$2,FALSE)</f>
        <v>#N/A</v>
      </c>
      <c r="AB82" t="e">
        <f>VLOOKUP($C82,subset1!$D:$BX,AB$2,FALSE)</f>
        <v>#N/A</v>
      </c>
      <c r="AC82" t="e">
        <f>VLOOKUP($C82,subset1!$D:$BX,AC$2,FALSE)</f>
        <v>#N/A</v>
      </c>
      <c r="AD82" t="e">
        <f>VLOOKUP($C82,subset1!$D:$BX,AD$2,FALSE)</f>
        <v>#N/A</v>
      </c>
      <c r="AE82" t="e">
        <f>VLOOKUP($C82,subset1!$D:$BX,AE$2,FALSE)</f>
        <v>#N/A</v>
      </c>
      <c r="AF82" t="e">
        <f>VLOOKUP($C82,subset1!$D:$BX,AF$2,FALSE)</f>
        <v>#N/A</v>
      </c>
      <c r="AG82" t="e">
        <f>VLOOKUP($C82,subset1!$D:$BX,AG$2,FALSE)</f>
        <v>#N/A</v>
      </c>
      <c r="AH82" t="e">
        <f>VLOOKUP($C82,subset1!$D:$BX,AH$2,FALSE)</f>
        <v>#N/A</v>
      </c>
      <c r="AI82" t="e">
        <f>VLOOKUP($C82,subset1!$D:$BX,AI$2,FALSE)</f>
        <v>#N/A</v>
      </c>
      <c r="AJ82" t="e">
        <f>VLOOKUP($C82,subset1!$D:$BX,AJ$2,FALSE)</f>
        <v>#N/A</v>
      </c>
      <c r="AK82" t="e">
        <f>VLOOKUP($C82,subset1!$D:$BX,AK$2,FALSE)</f>
        <v>#N/A</v>
      </c>
      <c r="AL82" t="e">
        <f>VLOOKUP($C82,subset1!$D:$BX,AL$2,FALSE)</f>
        <v>#N/A</v>
      </c>
      <c r="AM82" t="e">
        <f>VLOOKUP($C82,subset1!$D:$BX,AM$2,FALSE)</f>
        <v>#N/A</v>
      </c>
      <c r="AN82" t="e">
        <f>VLOOKUP($C82,subset1!$D:$BX,AN$2,FALSE)</f>
        <v>#N/A</v>
      </c>
      <c r="AO82" t="e">
        <f>VLOOKUP($C82,subset1!$D:$BX,AO$2,FALSE)</f>
        <v>#N/A</v>
      </c>
      <c r="AP82" t="e">
        <f>VLOOKUP($C82,subset1!$D:$BX,AP$2,FALSE)</f>
        <v>#N/A</v>
      </c>
      <c r="AQ82" t="e">
        <f>VLOOKUP($C82,subset1!$D:$BX,AQ$2,FALSE)</f>
        <v>#N/A</v>
      </c>
      <c r="AR82" t="e">
        <f>VLOOKUP($C82,subset1!$D:$BX,AR$2,FALSE)</f>
        <v>#N/A</v>
      </c>
      <c r="AS82" t="e">
        <f>VLOOKUP($C82,subset1!$D:$BX,AS$2,FALSE)</f>
        <v>#N/A</v>
      </c>
      <c r="AT82" s="1" t="e">
        <f>VLOOKUP($C82,subset1!$D:$BX,AT$2,FALSE)</f>
        <v>#N/A</v>
      </c>
      <c r="AU82" t="e">
        <f>VLOOKUP($C82,subset1!$D:$BX,AU$2,FALSE)</f>
        <v>#N/A</v>
      </c>
      <c r="AV82" t="e">
        <f>VLOOKUP($C82,subset1!$D:$BX,AV$2,FALSE)</f>
        <v>#N/A</v>
      </c>
      <c r="AW82" t="e">
        <f>VLOOKUP($C82,subset1!$D:$BX,AW$2,FALSE)</f>
        <v>#N/A</v>
      </c>
      <c r="AX82" t="e">
        <f>VLOOKUP($C82,subset1!$D:$BX,AX$2,FALSE)</f>
        <v>#N/A</v>
      </c>
      <c r="AY82" t="e">
        <f>VLOOKUP($C82,subset1!$D:$BX,AY$2,FALSE)</f>
        <v>#N/A</v>
      </c>
      <c r="AZ82" t="e">
        <f>VLOOKUP($C82,subset1!$D:$BX,AZ$2,FALSE)</f>
        <v>#N/A</v>
      </c>
      <c r="BA82" t="e">
        <f>VLOOKUP($C82,subset1!$D:$BX,BA$2,FALSE)</f>
        <v>#N/A</v>
      </c>
      <c r="BB82" t="e">
        <f>VLOOKUP($C82,subset1!$D:$BX,BB$2,FALSE)</f>
        <v>#N/A</v>
      </c>
      <c r="BC82" t="e">
        <f>VLOOKUP($C82,subset1!$D:$BX,BC$2,FALSE)</f>
        <v>#N/A</v>
      </c>
      <c r="BD82" t="e">
        <f>VLOOKUP($C82,subset1!$D:$BX,BD$2,FALSE)</f>
        <v>#N/A</v>
      </c>
      <c r="BE82" t="e">
        <f>VLOOKUP($C82,subset1!$D:$BX,BE$2,FALSE)</f>
        <v>#N/A</v>
      </c>
      <c r="BF82" t="e">
        <f>VLOOKUP($C82,subset1!$D:$BX,BF$2,FALSE)</f>
        <v>#N/A</v>
      </c>
      <c r="BG82" t="e">
        <f>VLOOKUP($C82,subset1!$D:$BX,BG$2,FALSE)</f>
        <v>#N/A</v>
      </c>
      <c r="BH82" t="e">
        <f>VLOOKUP($C82,subset1!$D:$BX,BH$2,FALSE)</f>
        <v>#N/A</v>
      </c>
      <c r="BI82" t="e">
        <f>VLOOKUP($C82,subset1!$D:$BX,BI$2,FALSE)</f>
        <v>#N/A</v>
      </c>
      <c r="BJ82" t="e">
        <f>VLOOKUP($C82,subset1!$D:$BX,BJ$2,FALSE)</f>
        <v>#N/A</v>
      </c>
      <c r="BK82" t="e">
        <f>VLOOKUP($C82,subset1!$D:$BX,BK$2,FALSE)</f>
        <v>#N/A</v>
      </c>
      <c r="BL82" t="e">
        <f>VLOOKUP($C82,subset1!$D:$BX,BL$2,FALSE)</f>
        <v>#N/A</v>
      </c>
      <c r="BM82" t="e">
        <f>VLOOKUP($C82,subset1!$D:$BX,BM$2,FALSE)</f>
        <v>#N/A</v>
      </c>
      <c r="BN82" t="e">
        <f>VLOOKUP($C82,subset1!$D:$BX,BN$2,FALSE)</f>
        <v>#N/A</v>
      </c>
      <c r="BO82" t="e">
        <f>VLOOKUP($C82,subset1!$D:$BX,BO$2,FALSE)</f>
        <v>#N/A</v>
      </c>
      <c r="BP82" t="e">
        <f>VLOOKUP($C82,subset1!$D:$BX,BP$2,FALSE)</f>
        <v>#N/A</v>
      </c>
      <c r="BQ82" t="e">
        <f>VLOOKUP($C82,subset1!$D:$BX,BQ$2,FALSE)</f>
        <v>#N/A</v>
      </c>
      <c r="BR82" t="e">
        <f>VLOOKUP($C82,subset1!$D:$BX,BR$2,FALSE)</f>
        <v>#N/A</v>
      </c>
      <c r="BS82" t="e">
        <f>VLOOKUP($C82,subset1!$D:$BX,BS$2,FALSE)</f>
        <v>#N/A</v>
      </c>
      <c r="BT82" t="e">
        <f>VLOOKUP($C82,subset1!$D:$BX,BT$2,FALSE)</f>
        <v>#N/A</v>
      </c>
      <c r="BU82" t="e">
        <f>VLOOKUP($C82,subset1!$D:$BX,BU$2,FALSE)</f>
        <v>#N/A</v>
      </c>
    </row>
    <row r="83" spans="1:73" x14ac:dyDescent="0.2">
      <c r="A83">
        <v>845</v>
      </c>
      <c r="B83" t="s">
        <v>11</v>
      </c>
      <c r="C83" t="str">
        <f t="shared" si="6"/>
        <v>845E3</v>
      </c>
      <c r="D83" t="str">
        <f t="shared" si="7"/>
        <v>E3</v>
      </c>
      <c r="E83">
        <v>19</v>
      </c>
      <c r="F83" s="1">
        <v>42971</v>
      </c>
      <c r="I83">
        <v>1280.8806200367201</v>
      </c>
      <c r="J83" t="s">
        <v>7</v>
      </c>
      <c r="K83">
        <v>89</v>
      </c>
      <c r="L83">
        <f>VLOOKUP($C83,samples!$D$2:$I$1000,4, FALSE)</f>
        <v>17</v>
      </c>
      <c r="M83" t="str">
        <f>VLOOKUP($C83,samples!$D$2:$I$1000,5, FALSE)</f>
        <v>F</v>
      </c>
      <c r="N83" t="str">
        <f>VLOOKUP($C83,samples!$D$2:$I$1000,6, FALSE)</f>
        <v>1,2,3</v>
      </c>
      <c r="O83" s="1">
        <f>VLOOKUP($C83,samples!$D$2:$I$689,3, FALSE)</f>
        <v>43145</v>
      </c>
      <c r="P83" s="2">
        <f t="shared" si="8"/>
        <v>174</v>
      </c>
      <c r="Q83" s="1" t="str">
        <f>VLOOKUP($C83,samples!$D$2:$R$1000,8, FALSE)</f>
        <v>CGPLPA813P4</v>
      </c>
      <c r="S83" t="e">
        <f>VLOOKUP($C83,subset1!$D:$BX,S$2,FALSE)</f>
        <v>#N/A</v>
      </c>
      <c r="T83" s="1" t="e">
        <f>VLOOKUP($C83,subset1!$D:$BX,T$2,FALSE)</f>
        <v>#N/A</v>
      </c>
      <c r="U83" t="e">
        <f>VLOOKUP($C83,subset1!$D:$BX,U$2,FALSE)</f>
        <v>#N/A</v>
      </c>
      <c r="V83" t="e">
        <f>VLOOKUP($C83,subset1!$D:$BX,V$2,FALSE)</f>
        <v>#N/A</v>
      </c>
      <c r="W83" t="e">
        <f>VLOOKUP($C83,subset1!$D:$BX,W$2,FALSE)</f>
        <v>#N/A</v>
      </c>
      <c r="X83" t="e">
        <f>VLOOKUP($C83,subset1!$D:$BX,X$2,FALSE)</f>
        <v>#N/A</v>
      </c>
      <c r="Y83" t="e">
        <f>VLOOKUP($C83,subset1!$D:$BX,Y$2,FALSE)</f>
        <v>#N/A</v>
      </c>
      <c r="Z83" t="e">
        <f>VLOOKUP($C83,subset1!$D:$BX,Z$2,FALSE)</f>
        <v>#N/A</v>
      </c>
      <c r="AA83" t="e">
        <f>VLOOKUP($C83,subset1!$D:$BX,AA$2,FALSE)</f>
        <v>#N/A</v>
      </c>
      <c r="AB83" t="e">
        <f>VLOOKUP($C83,subset1!$D:$BX,AB$2,FALSE)</f>
        <v>#N/A</v>
      </c>
      <c r="AC83" t="e">
        <f>VLOOKUP($C83,subset1!$D:$BX,AC$2,FALSE)</f>
        <v>#N/A</v>
      </c>
      <c r="AD83" t="e">
        <f>VLOOKUP($C83,subset1!$D:$BX,AD$2,FALSE)</f>
        <v>#N/A</v>
      </c>
      <c r="AE83" t="e">
        <f>VLOOKUP($C83,subset1!$D:$BX,AE$2,FALSE)</f>
        <v>#N/A</v>
      </c>
      <c r="AF83" t="e">
        <f>VLOOKUP($C83,subset1!$D:$BX,AF$2,FALSE)</f>
        <v>#N/A</v>
      </c>
      <c r="AG83" t="e">
        <f>VLOOKUP($C83,subset1!$D:$BX,AG$2,FALSE)</f>
        <v>#N/A</v>
      </c>
      <c r="AH83" t="e">
        <f>VLOOKUP($C83,subset1!$D:$BX,AH$2,FALSE)</f>
        <v>#N/A</v>
      </c>
      <c r="AI83" t="e">
        <f>VLOOKUP($C83,subset1!$D:$BX,AI$2,FALSE)</f>
        <v>#N/A</v>
      </c>
      <c r="AJ83" t="e">
        <f>VLOOKUP($C83,subset1!$D:$BX,AJ$2,FALSE)</f>
        <v>#N/A</v>
      </c>
      <c r="AK83" t="e">
        <f>VLOOKUP($C83,subset1!$D:$BX,AK$2,FALSE)</f>
        <v>#N/A</v>
      </c>
      <c r="AL83" t="e">
        <f>VLOOKUP($C83,subset1!$D:$BX,AL$2,FALSE)</f>
        <v>#N/A</v>
      </c>
      <c r="AM83" t="e">
        <f>VLOOKUP($C83,subset1!$D:$BX,AM$2,FALSE)</f>
        <v>#N/A</v>
      </c>
      <c r="AN83" t="e">
        <f>VLOOKUP($C83,subset1!$D:$BX,AN$2,FALSE)</f>
        <v>#N/A</v>
      </c>
      <c r="AO83" t="e">
        <f>VLOOKUP($C83,subset1!$D:$BX,AO$2,FALSE)</f>
        <v>#N/A</v>
      </c>
      <c r="AP83" t="e">
        <f>VLOOKUP($C83,subset1!$D:$BX,AP$2,FALSE)</f>
        <v>#N/A</v>
      </c>
      <c r="AQ83" t="e">
        <f>VLOOKUP($C83,subset1!$D:$BX,AQ$2,FALSE)</f>
        <v>#N/A</v>
      </c>
      <c r="AR83" t="e">
        <f>VLOOKUP($C83,subset1!$D:$BX,AR$2,FALSE)</f>
        <v>#N/A</v>
      </c>
      <c r="AS83" t="e">
        <f>VLOOKUP($C83,subset1!$D:$BX,AS$2,FALSE)</f>
        <v>#N/A</v>
      </c>
      <c r="AT83" s="1" t="e">
        <f>VLOOKUP($C83,subset1!$D:$BX,AT$2,FALSE)</f>
        <v>#N/A</v>
      </c>
      <c r="AU83" t="e">
        <f>VLOOKUP($C83,subset1!$D:$BX,AU$2,FALSE)</f>
        <v>#N/A</v>
      </c>
      <c r="AV83" t="e">
        <f>VLOOKUP($C83,subset1!$D:$BX,AV$2,FALSE)</f>
        <v>#N/A</v>
      </c>
      <c r="AW83" t="e">
        <f>VLOOKUP($C83,subset1!$D:$BX,AW$2,FALSE)</f>
        <v>#N/A</v>
      </c>
      <c r="AX83" t="e">
        <f>VLOOKUP($C83,subset1!$D:$BX,AX$2,FALSE)</f>
        <v>#N/A</v>
      </c>
      <c r="AY83" t="e">
        <f>VLOOKUP($C83,subset1!$D:$BX,AY$2,FALSE)</f>
        <v>#N/A</v>
      </c>
      <c r="AZ83" t="e">
        <f>VLOOKUP($C83,subset1!$D:$BX,AZ$2,FALSE)</f>
        <v>#N/A</v>
      </c>
      <c r="BA83" t="e">
        <f>VLOOKUP($C83,subset1!$D:$BX,BA$2,FALSE)</f>
        <v>#N/A</v>
      </c>
      <c r="BB83" t="e">
        <f>VLOOKUP($C83,subset1!$D:$BX,BB$2,FALSE)</f>
        <v>#N/A</v>
      </c>
      <c r="BC83" t="e">
        <f>VLOOKUP($C83,subset1!$D:$BX,BC$2,FALSE)</f>
        <v>#N/A</v>
      </c>
      <c r="BD83" t="e">
        <f>VLOOKUP($C83,subset1!$D:$BX,BD$2,FALSE)</f>
        <v>#N/A</v>
      </c>
      <c r="BE83" t="e">
        <f>VLOOKUP($C83,subset1!$D:$BX,BE$2,FALSE)</f>
        <v>#N/A</v>
      </c>
      <c r="BF83" t="e">
        <f>VLOOKUP($C83,subset1!$D:$BX,BF$2,FALSE)</f>
        <v>#N/A</v>
      </c>
      <c r="BG83" t="e">
        <f>VLOOKUP($C83,subset1!$D:$BX,BG$2,FALSE)</f>
        <v>#N/A</v>
      </c>
      <c r="BH83" t="e">
        <f>VLOOKUP($C83,subset1!$D:$BX,BH$2,FALSE)</f>
        <v>#N/A</v>
      </c>
      <c r="BI83" t="e">
        <f>VLOOKUP($C83,subset1!$D:$BX,BI$2,FALSE)</f>
        <v>#N/A</v>
      </c>
      <c r="BJ83" t="e">
        <f>VLOOKUP($C83,subset1!$D:$BX,BJ$2,FALSE)</f>
        <v>#N/A</v>
      </c>
      <c r="BK83" t="e">
        <f>VLOOKUP($C83,subset1!$D:$BX,BK$2,FALSE)</f>
        <v>#N/A</v>
      </c>
      <c r="BL83" t="e">
        <f>VLOOKUP($C83,subset1!$D:$BX,BL$2,FALSE)</f>
        <v>#N/A</v>
      </c>
      <c r="BM83" t="e">
        <f>VLOOKUP($C83,subset1!$D:$BX,BM$2,FALSE)</f>
        <v>#N/A</v>
      </c>
      <c r="BN83" t="e">
        <f>VLOOKUP($C83,subset1!$D:$BX,BN$2,FALSE)</f>
        <v>#N/A</v>
      </c>
      <c r="BO83" t="e">
        <f>VLOOKUP($C83,subset1!$D:$BX,BO$2,FALSE)</f>
        <v>#N/A</v>
      </c>
      <c r="BP83" t="e">
        <f>VLOOKUP($C83,subset1!$D:$BX,BP$2,FALSE)</f>
        <v>#N/A</v>
      </c>
      <c r="BQ83" t="e">
        <f>VLOOKUP($C83,subset1!$D:$BX,BQ$2,FALSE)</f>
        <v>#N/A</v>
      </c>
      <c r="BR83" t="e">
        <f>VLOOKUP($C83,subset1!$D:$BX,BR$2,FALSE)</f>
        <v>#N/A</v>
      </c>
      <c r="BS83" t="e">
        <f>VLOOKUP($C83,subset1!$D:$BX,BS$2,FALSE)</f>
        <v>#N/A</v>
      </c>
      <c r="BT83" t="e">
        <f>VLOOKUP($C83,subset1!$D:$BX,BT$2,FALSE)</f>
        <v>#N/A</v>
      </c>
      <c r="BU83" t="e">
        <f>VLOOKUP($C83,subset1!$D:$BX,BU$2,FALSE)</f>
        <v>#N/A</v>
      </c>
    </row>
    <row r="84" spans="1:73" x14ac:dyDescent="0.2">
      <c r="A84">
        <v>845</v>
      </c>
      <c r="B84" t="s">
        <v>12</v>
      </c>
      <c r="C84" t="str">
        <f t="shared" si="6"/>
        <v>845E4</v>
      </c>
      <c r="D84" t="str">
        <f t="shared" si="7"/>
        <v>E4</v>
      </c>
      <c r="E84">
        <v>19</v>
      </c>
      <c r="F84" s="1">
        <v>42971</v>
      </c>
      <c r="I84">
        <v>1280.8806200367201</v>
      </c>
      <c r="J84" t="s">
        <v>7</v>
      </c>
      <c r="K84">
        <v>90</v>
      </c>
      <c r="L84">
        <f>VLOOKUP($C84,samples!$D$2:$I$1000,4, FALSE)</f>
        <v>19</v>
      </c>
      <c r="M84" t="str">
        <f>VLOOKUP($C84,samples!$D$2:$I$1000,5, FALSE)</f>
        <v>H</v>
      </c>
      <c r="N84" t="str">
        <f>VLOOKUP($C84,samples!$D$2:$I$1000,6, FALSE)</f>
        <v>7,8,9</v>
      </c>
      <c r="O84" s="1">
        <f>VLOOKUP($C84,samples!$D$2:$I$689,3, FALSE)</f>
        <v>43196</v>
      </c>
      <c r="P84" s="2">
        <f t="shared" si="8"/>
        <v>225</v>
      </c>
      <c r="Q84" s="1" t="str">
        <f>VLOOKUP($C84,samples!$D$2:$R$1000,8, FALSE)</f>
        <v>CGPLPA813P5</v>
      </c>
      <c r="S84" t="e">
        <f>VLOOKUP($C84,subset1!$D:$BX,S$2,FALSE)</f>
        <v>#N/A</v>
      </c>
      <c r="T84" s="1" t="e">
        <f>VLOOKUP($C84,subset1!$D:$BX,T$2,FALSE)</f>
        <v>#N/A</v>
      </c>
      <c r="U84" t="e">
        <f>VLOOKUP($C84,subset1!$D:$BX,U$2,FALSE)</f>
        <v>#N/A</v>
      </c>
      <c r="V84" t="e">
        <f>VLOOKUP($C84,subset1!$D:$BX,V$2,FALSE)</f>
        <v>#N/A</v>
      </c>
      <c r="W84" t="e">
        <f>VLOOKUP($C84,subset1!$D:$BX,W$2,FALSE)</f>
        <v>#N/A</v>
      </c>
      <c r="X84" t="e">
        <f>VLOOKUP($C84,subset1!$D:$BX,X$2,FALSE)</f>
        <v>#N/A</v>
      </c>
      <c r="Y84" t="e">
        <f>VLOOKUP($C84,subset1!$D:$BX,Y$2,FALSE)</f>
        <v>#N/A</v>
      </c>
      <c r="Z84" t="e">
        <f>VLOOKUP($C84,subset1!$D:$BX,Z$2,FALSE)</f>
        <v>#N/A</v>
      </c>
      <c r="AA84" t="e">
        <f>VLOOKUP($C84,subset1!$D:$BX,AA$2,FALSE)</f>
        <v>#N/A</v>
      </c>
      <c r="AB84" t="e">
        <f>VLOOKUP($C84,subset1!$D:$BX,AB$2,FALSE)</f>
        <v>#N/A</v>
      </c>
      <c r="AC84" t="e">
        <f>VLOOKUP($C84,subset1!$D:$BX,AC$2,FALSE)</f>
        <v>#N/A</v>
      </c>
      <c r="AD84" t="e">
        <f>VLOOKUP($C84,subset1!$D:$BX,AD$2,FALSE)</f>
        <v>#N/A</v>
      </c>
      <c r="AE84" t="e">
        <f>VLOOKUP($C84,subset1!$D:$BX,AE$2,FALSE)</f>
        <v>#N/A</v>
      </c>
      <c r="AF84" t="e">
        <f>VLOOKUP($C84,subset1!$D:$BX,AF$2,FALSE)</f>
        <v>#N/A</v>
      </c>
      <c r="AG84" t="e">
        <f>VLOOKUP($C84,subset1!$D:$BX,AG$2,FALSE)</f>
        <v>#N/A</v>
      </c>
      <c r="AH84" t="e">
        <f>VLOOKUP($C84,subset1!$D:$BX,AH$2,FALSE)</f>
        <v>#N/A</v>
      </c>
      <c r="AI84" t="e">
        <f>VLOOKUP($C84,subset1!$D:$BX,AI$2,FALSE)</f>
        <v>#N/A</v>
      </c>
      <c r="AJ84" t="e">
        <f>VLOOKUP($C84,subset1!$D:$BX,AJ$2,FALSE)</f>
        <v>#N/A</v>
      </c>
      <c r="AK84" t="e">
        <f>VLOOKUP($C84,subset1!$D:$BX,AK$2,FALSE)</f>
        <v>#N/A</v>
      </c>
      <c r="AL84" t="e">
        <f>VLOOKUP($C84,subset1!$D:$BX,AL$2,FALSE)</f>
        <v>#N/A</v>
      </c>
      <c r="AM84" t="e">
        <f>VLOOKUP($C84,subset1!$D:$BX,AM$2,FALSE)</f>
        <v>#N/A</v>
      </c>
      <c r="AN84" t="e">
        <f>VLOOKUP($C84,subset1!$D:$BX,AN$2,FALSE)</f>
        <v>#N/A</v>
      </c>
      <c r="AO84" t="e">
        <f>VLOOKUP($C84,subset1!$D:$BX,AO$2,FALSE)</f>
        <v>#N/A</v>
      </c>
      <c r="AP84" t="e">
        <f>VLOOKUP($C84,subset1!$D:$BX,AP$2,FALSE)</f>
        <v>#N/A</v>
      </c>
      <c r="AQ84" t="e">
        <f>VLOOKUP($C84,subset1!$D:$BX,AQ$2,FALSE)</f>
        <v>#N/A</v>
      </c>
      <c r="AR84" t="e">
        <f>VLOOKUP($C84,subset1!$D:$BX,AR$2,FALSE)</f>
        <v>#N/A</v>
      </c>
      <c r="AS84" t="e">
        <f>VLOOKUP($C84,subset1!$D:$BX,AS$2,FALSE)</f>
        <v>#N/A</v>
      </c>
      <c r="AT84" s="1" t="e">
        <f>VLOOKUP($C84,subset1!$D:$BX,AT$2,FALSE)</f>
        <v>#N/A</v>
      </c>
      <c r="AU84" t="e">
        <f>VLOOKUP($C84,subset1!$D:$BX,AU$2,FALSE)</f>
        <v>#N/A</v>
      </c>
      <c r="AV84" t="e">
        <f>VLOOKUP($C84,subset1!$D:$BX,AV$2,FALSE)</f>
        <v>#N/A</v>
      </c>
      <c r="AW84" t="e">
        <f>VLOOKUP($C84,subset1!$D:$BX,AW$2,FALSE)</f>
        <v>#N/A</v>
      </c>
      <c r="AX84" t="e">
        <f>VLOOKUP($C84,subset1!$D:$BX,AX$2,FALSE)</f>
        <v>#N/A</v>
      </c>
      <c r="AY84" t="e">
        <f>VLOOKUP($C84,subset1!$D:$BX,AY$2,FALSE)</f>
        <v>#N/A</v>
      </c>
      <c r="AZ84" t="e">
        <f>VLOOKUP($C84,subset1!$D:$BX,AZ$2,FALSE)</f>
        <v>#N/A</v>
      </c>
      <c r="BA84" t="e">
        <f>VLOOKUP($C84,subset1!$D:$BX,BA$2,FALSE)</f>
        <v>#N/A</v>
      </c>
      <c r="BB84" t="e">
        <f>VLOOKUP($C84,subset1!$D:$BX,BB$2,FALSE)</f>
        <v>#N/A</v>
      </c>
      <c r="BC84" t="e">
        <f>VLOOKUP($C84,subset1!$D:$BX,BC$2,FALSE)</f>
        <v>#N/A</v>
      </c>
      <c r="BD84" t="e">
        <f>VLOOKUP($C84,subset1!$D:$BX,BD$2,FALSE)</f>
        <v>#N/A</v>
      </c>
      <c r="BE84" t="e">
        <f>VLOOKUP($C84,subset1!$D:$BX,BE$2,FALSE)</f>
        <v>#N/A</v>
      </c>
      <c r="BF84" t="e">
        <f>VLOOKUP($C84,subset1!$D:$BX,BF$2,FALSE)</f>
        <v>#N/A</v>
      </c>
      <c r="BG84" t="e">
        <f>VLOOKUP($C84,subset1!$D:$BX,BG$2,FALSE)</f>
        <v>#N/A</v>
      </c>
      <c r="BH84" t="e">
        <f>VLOOKUP($C84,subset1!$D:$BX,BH$2,FALSE)</f>
        <v>#N/A</v>
      </c>
      <c r="BI84" t="e">
        <f>VLOOKUP($C84,subset1!$D:$BX,BI$2,FALSE)</f>
        <v>#N/A</v>
      </c>
      <c r="BJ84" t="e">
        <f>VLOOKUP($C84,subset1!$D:$BX,BJ$2,FALSE)</f>
        <v>#N/A</v>
      </c>
      <c r="BK84" t="e">
        <f>VLOOKUP($C84,subset1!$D:$BX,BK$2,FALSE)</f>
        <v>#N/A</v>
      </c>
      <c r="BL84" t="e">
        <f>VLOOKUP($C84,subset1!$D:$BX,BL$2,FALSE)</f>
        <v>#N/A</v>
      </c>
      <c r="BM84" t="e">
        <f>VLOOKUP($C84,subset1!$D:$BX,BM$2,FALSE)</f>
        <v>#N/A</v>
      </c>
      <c r="BN84" t="e">
        <f>VLOOKUP($C84,subset1!$D:$BX,BN$2,FALSE)</f>
        <v>#N/A</v>
      </c>
      <c r="BO84" t="e">
        <f>VLOOKUP($C84,subset1!$D:$BX,BO$2,FALSE)</f>
        <v>#N/A</v>
      </c>
      <c r="BP84" t="e">
        <f>VLOOKUP($C84,subset1!$D:$BX,BP$2,FALSE)</f>
        <v>#N/A</v>
      </c>
      <c r="BQ84" t="e">
        <f>VLOOKUP($C84,subset1!$D:$BX,BQ$2,FALSE)</f>
        <v>#N/A</v>
      </c>
      <c r="BR84" t="e">
        <f>VLOOKUP($C84,subset1!$D:$BX,BR$2,FALSE)</f>
        <v>#N/A</v>
      </c>
      <c r="BS84" t="e">
        <f>VLOOKUP($C84,subset1!$D:$BX,BS$2,FALSE)</f>
        <v>#N/A</v>
      </c>
      <c r="BT84" t="e">
        <f>VLOOKUP($C84,subset1!$D:$BX,BT$2,FALSE)</f>
        <v>#N/A</v>
      </c>
      <c r="BU84" t="e">
        <f>VLOOKUP($C84,subset1!$D:$BX,BU$2,FALSE)</f>
        <v>#N/A</v>
      </c>
    </row>
    <row r="85" spans="1:73" x14ac:dyDescent="0.2">
      <c r="A85">
        <v>845</v>
      </c>
      <c r="B85" t="s">
        <v>13</v>
      </c>
      <c r="C85" t="str">
        <f t="shared" si="6"/>
        <v>845E5</v>
      </c>
      <c r="D85" t="str">
        <f t="shared" si="7"/>
        <v>E5</v>
      </c>
      <c r="E85">
        <v>19</v>
      </c>
      <c r="F85" s="1">
        <v>42971</v>
      </c>
      <c r="I85">
        <v>1280.8806200367201</v>
      </c>
      <c r="J85" t="s">
        <v>7</v>
      </c>
      <c r="K85">
        <v>91</v>
      </c>
      <c r="L85">
        <f>VLOOKUP($C85,samples!$D$2:$I$1000,4, FALSE)</f>
        <v>21</v>
      </c>
      <c r="M85" t="str">
        <f>VLOOKUP($C85,samples!$D$2:$I$1000,5, FALSE)</f>
        <v>I</v>
      </c>
      <c r="N85" t="str">
        <f>VLOOKUP($C85,samples!$D$2:$I$1000,6, FALSE)</f>
        <v>4,5,6</v>
      </c>
      <c r="O85" s="1">
        <f>VLOOKUP($C85,samples!$D$2:$I$689,3, FALSE)</f>
        <v>43284</v>
      </c>
      <c r="P85" s="2">
        <f t="shared" si="8"/>
        <v>313</v>
      </c>
      <c r="Q85" s="1" t="str">
        <f>VLOOKUP($C85,samples!$D$2:$R$1000,8, FALSE)</f>
        <v>CGPLPA813P6</v>
      </c>
      <c r="S85" t="e">
        <f>VLOOKUP($C85,subset1!$D:$BX,S$2,FALSE)</f>
        <v>#N/A</v>
      </c>
      <c r="T85" s="1" t="e">
        <f>VLOOKUP($C85,subset1!$D:$BX,T$2,FALSE)</f>
        <v>#N/A</v>
      </c>
      <c r="U85" t="e">
        <f>VLOOKUP($C85,subset1!$D:$BX,U$2,FALSE)</f>
        <v>#N/A</v>
      </c>
      <c r="V85" t="e">
        <f>VLOOKUP($C85,subset1!$D:$BX,V$2,FALSE)</f>
        <v>#N/A</v>
      </c>
      <c r="W85" t="e">
        <f>VLOOKUP($C85,subset1!$D:$BX,W$2,FALSE)</f>
        <v>#N/A</v>
      </c>
      <c r="X85" t="e">
        <f>VLOOKUP($C85,subset1!$D:$BX,X$2,FALSE)</f>
        <v>#N/A</v>
      </c>
      <c r="Y85" t="e">
        <f>VLOOKUP($C85,subset1!$D:$BX,Y$2,FALSE)</f>
        <v>#N/A</v>
      </c>
      <c r="Z85" t="e">
        <f>VLOOKUP($C85,subset1!$D:$BX,Z$2,FALSE)</f>
        <v>#N/A</v>
      </c>
      <c r="AA85" t="e">
        <f>VLOOKUP($C85,subset1!$D:$BX,AA$2,FALSE)</f>
        <v>#N/A</v>
      </c>
      <c r="AB85" t="e">
        <f>VLOOKUP($C85,subset1!$D:$BX,AB$2,FALSE)</f>
        <v>#N/A</v>
      </c>
      <c r="AC85" t="e">
        <f>VLOOKUP($C85,subset1!$D:$BX,AC$2,FALSE)</f>
        <v>#N/A</v>
      </c>
      <c r="AD85" t="e">
        <f>VLOOKUP($C85,subset1!$D:$BX,AD$2,FALSE)</f>
        <v>#N/A</v>
      </c>
      <c r="AE85" t="e">
        <f>VLOOKUP($C85,subset1!$D:$BX,AE$2,FALSE)</f>
        <v>#N/A</v>
      </c>
      <c r="AF85" t="e">
        <f>VLOOKUP($C85,subset1!$D:$BX,AF$2,FALSE)</f>
        <v>#N/A</v>
      </c>
      <c r="AG85" t="e">
        <f>VLOOKUP($C85,subset1!$D:$BX,AG$2,FALSE)</f>
        <v>#N/A</v>
      </c>
      <c r="AH85" t="e">
        <f>VLOOKUP($C85,subset1!$D:$BX,AH$2,FALSE)</f>
        <v>#N/A</v>
      </c>
      <c r="AI85" t="e">
        <f>VLOOKUP($C85,subset1!$D:$BX,AI$2,FALSE)</f>
        <v>#N/A</v>
      </c>
      <c r="AJ85" t="e">
        <f>VLOOKUP($C85,subset1!$D:$BX,AJ$2,FALSE)</f>
        <v>#N/A</v>
      </c>
      <c r="AK85" t="e">
        <f>VLOOKUP($C85,subset1!$D:$BX,AK$2,FALSE)</f>
        <v>#N/A</v>
      </c>
      <c r="AL85" t="e">
        <f>VLOOKUP($C85,subset1!$D:$BX,AL$2,FALSE)</f>
        <v>#N/A</v>
      </c>
      <c r="AM85" t="e">
        <f>VLOOKUP($C85,subset1!$D:$BX,AM$2,FALSE)</f>
        <v>#N/A</v>
      </c>
      <c r="AN85" t="e">
        <f>VLOOKUP($C85,subset1!$D:$BX,AN$2,FALSE)</f>
        <v>#N/A</v>
      </c>
      <c r="AO85" t="e">
        <f>VLOOKUP($C85,subset1!$D:$BX,AO$2,FALSE)</f>
        <v>#N/A</v>
      </c>
      <c r="AP85" t="e">
        <f>VLOOKUP($C85,subset1!$D:$BX,AP$2,FALSE)</f>
        <v>#N/A</v>
      </c>
      <c r="AQ85" t="e">
        <f>VLOOKUP($C85,subset1!$D:$BX,AQ$2,FALSE)</f>
        <v>#N/A</v>
      </c>
      <c r="AR85" t="e">
        <f>VLOOKUP($C85,subset1!$D:$BX,AR$2,FALSE)</f>
        <v>#N/A</v>
      </c>
      <c r="AS85" t="e">
        <f>VLOOKUP($C85,subset1!$D:$BX,AS$2,FALSE)</f>
        <v>#N/A</v>
      </c>
      <c r="AT85" s="1" t="e">
        <f>VLOOKUP($C85,subset1!$D:$BX,AT$2,FALSE)</f>
        <v>#N/A</v>
      </c>
      <c r="AU85" t="e">
        <f>VLOOKUP($C85,subset1!$D:$BX,AU$2,FALSE)</f>
        <v>#N/A</v>
      </c>
      <c r="AV85" t="e">
        <f>VLOOKUP($C85,subset1!$D:$BX,AV$2,FALSE)</f>
        <v>#N/A</v>
      </c>
      <c r="AW85" t="e">
        <f>VLOOKUP($C85,subset1!$D:$BX,AW$2,FALSE)</f>
        <v>#N/A</v>
      </c>
      <c r="AX85" t="e">
        <f>VLOOKUP($C85,subset1!$D:$BX,AX$2,FALSE)</f>
        <v>#N/A</v>
      </c>
      <c r="AY85" t="e">
        <f>VLOOKUP($C85,subset1!$D:$BX,AY$2,FALSE)</f>
        <v>#N/A</v>
      </c>
      <c r="AZ85" t="e">
        <f>VLOOKUP($C85,subset1!$D:$BX,AZ$2,FALSE)</f>
        <v>#N/A</v>
      </c>
      <c r="BA85" t="e">
        <f>VLOOKUP($C85,subset1!$D:$BX,BA$2,FALSE)</f>
        <v>#N/A</v>
      </c>
      <c r="BB85" t="e">
        <f>VLOOKUP($C85,subset1!$D:$BX,BB$2,FALSE)</f>
        <v>#N/A</v>
      </c>
      <c r="BC85" t="e">
        <f>VLOOKUP($C85,subset1!$D:$BX,BC$2,FALSE)</f>
        <v>#N/A</v>
      </c>
      <c r="BD85" t="e">
        <f>VLOOKUP($C85,subset1!$D:$BX,BD$2,FALSE)</f>
        <v>#N/A</v>
      </c>
      <c r="BE85" t="e">
        <f>VLOOKUP($C85,subset1!$D:$BX,BE$2,FALSE)</f>
        <v>#N/A</v>
      </c>
      <c r="BF85" t="e">
        <f>VLOOKUP($C85,subset1!$D:$BX,BF$2,FALSE)</f>
        <v>#N/A</v>
      </c>
      <c r="BG85" t="e">
        <f>VLOOKUP($C85,subset1!$D:$BX,BG$2,FALSE)</f>
        <v>#N/A</v>
      </c>
      <c r="BH85" t="e">
        <f>VLOOKUP($C85,subset1!$D:$BX,BH$2,FALSE)</f>
        <v>#N/A</v>
      </c>
      <c r="BI85" t="e">
        <f>VLOOKUP($C85,subset1!$D:$BX,BI$2,FALSE)</f>
        <v>#N/A</v>
      </c>
      <c r="BJ85" t="e">
        <f>VLOOKUP($C85,subset1!$D:$BX,BJ$2,FALSE)</f>
        <v>#N/A</v>
      </c>
      <c r="BK85" t="e">
        <f>VLOOKUP($C85,subset1!$D:$BX,BK$2,FALSE)</f>
        <v>#N/A</v>
      </c>
      <c r="BL85" t="e">
        <f>VLOOKUP($C85,subset1!$D:$BX,BL$2,FALSE)</f>
        <v>#N/A</v>
      </c>
      <c r="BM85" t="e">
        <f>VLOOKUP($C85,subset1!$D:$BX,BM$2,FALSE)</f>
        <v>#N/A</v>
      </c>
      <c r="BN85" t="e">
        <f>VLOOKUP($C85,subset1!$D:$BX,BN$2,FALSE)</f>
        <v>#N/A</v>
      </c>
      <c r="BO85" t="e">
        <f>VLOOKUP($C85,subset1!$D:$BX,BO$2,FALSE)</f>
        <v>#N/A</v>
      </c>
      <c r="BP85" t="e">
        <f>VLOOKUP($C85,subset1!$D:$BX,BP$2,FALSE)</f>
        <v>#N/A</v>
      </c>
      <c r="BQ85" t="e">
        <f>VLOOKUP($C85,subset1!$D:$BX,BQ$2,FALSE)</f>
        <v>#N/A</v>
      </c>
      <c r="BR85" t="e">
        <f>VLOOKUP($C85,subset1!$D:$BX,BR$2,FALSE)</f>
        <v>#N/A</v>
      </c>
      <c r="BS85" t="e">
        <f>VLOOKUP($C85,subset1!$D:$BX,BS$2,FALSE)</f>
        <v>#N/A</v>
      </c>
      <c r="BT85" t="e">
        <f>VLOOKUP($C85,subset1!$D:$BX,BT$2,FALSE)</f>
        <v>#N/A</v>
      </c>
      <c r="BU85" t="e">
        <f>VLOOKUP($C85,subset1!$D:$BX,BU$2,FALSE)</f>
        <v>#N/A</v>
      </c>
    </row>
    <row r="86" spans="1:73" x14ac:dyDescent="0.2">
      <c r="A86">
        <v>845</v>
      </c>
      <c r="B86" t="s">
        <v>14</v>
      </c>
      <c r="C86" t="str">
        <f t="shared" si="6"/>
        <v>845E6</v>
      </c>
      <c r="D86" t="str">
        <f t="shared" si="7"/>
        <v>E6</v>
      </c>
      <c r="E86">
        <v>19</v>
      </c>
      <c r="F86" s="1">
        <v>42971</v>
      </c>
      <c r="I86">
        <v>1280.8806200367201</v>
      </c>
      <c r="J86" t="s">
        <v>7</v>
      </c>
      <c r="K86">
        <v>92</v>
      </c>
      <c r="L86">
        <f>VLOOKUP($C86,samples!$D$2:$I$1000,4, FALSE)</f>
        <v>22</v>
      </c>
      <c r="M86" t="str">
        <f>VLOOKUP($C86,samples!$D$2:$I$1000,5, FALSE)</f>
        <v>H</v>
      </c>
      <c r="N86" t="str">
        <f>VLOOKUP($C86,samples!$D$2:$I$1000,6, FALSE)</f>
        <v>1,2,3</v>
      </c>
      <c r="O86" s="1">
        <f>VLOOKUP($C86,samples!$D$2:$I$689,3, FALSE)</f>
        <v>43315</v>
      </c>
      <c r="P86" s="2">
        <f t="shared" si="8"/>
        <v>344</v>
      </c>
      <c r="Q86" s="1" t="str">
        <f>VLOOKUP($C86,samples!$D$2:$R$1000,8, FALSE)</f>
        <v>CGPLPA813P7</v>
      </c>
      <c r="S86" t="e">
        <f>VLOOKUP($C86,subset1!$D:$BX,S$2,FALSE)</f>
        <v>#N/A</v>
      </c>
      <c r="T86" s="1" t="e">
        <f>VLOOKUP($C86,subset1!$D:$BX,T$2,FALSE)</f>
        <v>#N/A</v>
      </c>
      <c r="U86" t="e">
        <f>VLOOKUP($C86,subset1!$D:$BX,U$2,FALSE)</f>
        <v>#N/A</v>
      </c>
      <c r="V86" t="e">
        <f>VLOOKUP($C86,subset1!$D:$BX,V$2,FALSE)</f>
        <v>#N/A</v>
      </c>
      <c r="W86" t="e">
        <f>VLOOKUP($C86,subset1!$D:$BX,W$2,FALSE)</f>
        <v>#N/A</v>
      </c>
      <c r="X86" t="e">
        <f>VLOOKUP($C86,subset1!$D:$BX,X$2,FALSE)</f>
        <v>#N/A</v>
      </c>
      <c r="Y86" t="e">
        <f>VLOOKUP($C86,subset1!$D:$BX,Y$2,FALSE)</f>
        <v>#N/A</v>
      </c>
      <c r="Z86" t="e">
        <f>VLOOKUP($C86,subset1!$D:$BX,Z$2,FALSE)</f>
        <v>#N/A</v>
      </c>
      <c r="AA86" t="e">
        <f>VLOOKUP($C86,subset1!$D:$BX,AA$2,FALSE)</f>
        <v>#N/A</v>
      </c>
      <c r="AB86" t="e">
        <f>VLOOKUP($C86,subset1!$D:$BX,AB$2,FALSE)</f>
        <v>#N/A</v>
      </c>
      <c r="AC86" t="e">
        <f>VLOOKUP($C86,subset1!$D:$BX,AC$2,FALSE)</f>
        <v>#N/A</v>
      </c>
      <c r="AD86" t="e">
        <f>VLOOKUP($C86,subset1!$D:$BX,AD$2,FALSE)</f>
        <v>#N/A</v>
      </c>
      <c r="AE86" t="e">
        <f>VLOOKUP($C86,subset1!$D:$BX,AE$2,FALSE)</f>
        <v>#N/A</v>
      </c>
      <c r="AF86" t="e">
        <f>VLOOKUP($C86,subset1!$D:$BX,AF$2,FALSE)</f>
        <v>#N/A</v>
      </c>
      <c r="AG86" t="e">
        <f>VLOOKUP($C86,subset1!$D:$BX,AG$2,FALSE)</f>
        <v>#N/A</v>
      </c>
      <c r="AH86" t="e">
        <f>VLOOKUP($C86,subset1!$D:$BX,AH$2,FALSE)</f>
        <v>#N/A</v>
      </c>
      <c r="AI86" t="e">
        <f>VLOOKUP($C86,subset1!$D:$BX,AI$2,FALSE)</f>
        <v>#N/A</v>
      </c>
      <c r="AJ86" t="e">
        <f>VLOOKUP($C86,subset1!$D:$BX,AJ$2,FALSE)</f>
        <v>#N/A</v>
      </c>
      <c r="AK86" t="e">
        <f>VLOOKUP($C86,subset1!$D:$BX,AK$2,FALSE)</f>
        <v>#N/A</v>
      </c>
      <c r="AL86" t="e">
        <f>VLOOKUP($C86,subset1!$D:$BX,AL$2,FALSE)</f>
        <v>#N/A</v>
      </c>
      <c r="AM86" t="e">
        <f>VLOOKUP($C86,subset1!$D:$BX,AM$2,FALSE)</f>
        <v>#N/A</v>
      </c>
      <c r="AN86" t="e">
        <f>VLOOKUP($C86,subset1!$D:$BX,AN$2,FALSE)</f>
        <v>#N/A</v>
      </c>
      <c r="AO86" t="e">
        <f>VLOOKUP($C86,subset1!$D:$BX,AO$2,FALSE)</f>
        <v>#N/A</v>
      </c>
      <c r="AP86" t="e">
        <f>VLOOKUP($C86,subset1!$D:$BX,AP$2,FALSE)</f>
        <v>#N/A</v>
      </c>
      <c r="AQ86" t="e">
        <f>VLOOKUP($C86,subset1!$D:$BX,AQ$2,FALSE)</f>
        <v>#N/A</v>
      </c>
      <c r="AR86" t="e">
        <f>VLOOKUP($C86,subset1!$D:$BX,AR$2,FALSE)</f>
        <v>#N/A</v>
      </c>
      <c r="AS86" t="e">
        <f>VLOOKUP($C86,subset1!$D:$BX,AS$2,FALSE)</f>
        <v>#N/A</v>
      </c>
      <c r="AT86" s="1" t="e">
        <f>VLOOKUP($C86,subset1!$D:$BX,AT$2,FALSE)</f>
        <v>#N/A</v>
      </c>
      <c r="AU86" t="e">
        <f>VLOOKUP($C86,subset1!$D:$BX,AU$2,FALSE)</f>
        <v>#N/A</v>
      </c>
      <c r="AV86" t="e">
        <f>VLOOKUP($C86,subset1!$D:$BX,AV$2,FALSE)</f>
        <v>#N/A</v>
      </c>
      <c r="AW86" t="e">
        <f>VLOOKUP($C86,subset1!$D:$BX,AW$2,FALSE)</f>
        <v>#N/A</v>
      </c>
      <c r="AX86" t="e">
        <f>VLOOKUP($C86,subset1!$D:$BX,AX$2,FALSE)</f>
        <v>#N/A</v>
      </c>
      <c r="AY86" t="e">
        <f>VLOOKUP($C86,subset1!$D:$BX,AY$2,FALSE)</f>
        <v>#N/A</v>
      </c>
      <c r="AZ86" t="e">
        <f>VLOOKUP($C86,subset1!$D:$BX,AZ$2,FALSE)</f>
        <v>#N/A</v>
      </c>
      <c r="BA86" t="e">
        <f>VLOOKUP($C86,subset1!$D:$BX,BA$2,FALSE)</f>
        <v>#N/A</v>
      </c>
      <c r="BB86" t="e">
        <f>VLOOKUP($C86,subset1!$D:$BX,BB$2,FALSE)</f>
        <v>#N/A</v>
      </c>
      <c r="BC86" t="e">
        <f>VLOOKUP($C86,subset1!$D:$BX,BC$2,FALSE)</f>
        <v>#N/A</v>
      </c>
      <c r="BD86" t="e">
        <f>VLOOKUP($C86,subset1!$D:$BX,BD$2,FALSE)</f>
        <v>#N/A</v>
      </c>
      <c r="BE86" t="e">
        <f>VLOOKUP($C86,subset1!$D:$BX,BE$2,FALSE)</f>
        <v>#N/A</v>
      </c>
      <c r="BF86" t="e">
        <f>VLOOKUP($C86,subset1!$D:$BX,BF$2,FALSE)</f>
        <v>#N/A</v>
      </c>
      <c r="BG86" t="e">
        <f>VLOOKUP($C86,subset1!$D:$BX,BG$2,FALSE)</f>
        <v>#N/A</v>
      </c>
      <c r="BH86" t="e">
        <f>VLOOKUP($C86,subset1!$D:$BX,BH$2,FALSE)</f>
        <v>#N/A</v>
      </c>
      <c r="BI86" t="e">
        <f>VLOOKUP($C86,subset1!$D:$BX,BI$2,FALSE)</f>
        <v>#N/A</v>
      </c>
      <c r="BJ86" t="e">
        <f>VLOOKUP($C86,subset1!$D:$BX,BJ$2,FALSE)</f>
        <v>#N/A</v>
      </c>
      <c r="BK86" t="e">
        <f>VLOOKUP($C86,subset1!$D:$BX,BK$2,FALSE)</f>
        <v>#N/A</v>
      </c>
      <c r="BL86" t="e">
        <f>VLOOKUP($C86,subset1!$D:$BX,BL$2,FALSE)</f>
        <v>#N/A</v>
      </c>
      <c r="BM86" t="e">
        <f>VLOOKUP($C86,subset1!$D:$BX,BM$2,FALSE)</f>
        <v>#N/A</v>
      </c>
      <c r="BN86" t="e">
        <f>VLOOKUP($C86,subset1!$D:$BX,BN$2,FALSE)</f>
        <v>#N/A</v>
      </c>
      <c r="BO86" t="e">
        <f>VLOOKUP($C86,subset1!$D:$BX,BO$2,FALSE)</f>
        <v>#N/A</v>
      </c>
      <c r="BP86" t="e">
        <f>VLOOKUP($C86,subset1!$D:$BX,BP$2,FALSE)</f>
        <v>#N/A</v>
      </c>
      <c r="BQ86" t="e">
        <f>VLOOKUP($C86,subset1!$D:$BX,BQ$2,FALSE)</f>
        <v>#N/A</v>
      </c>
      <c r="BR86" t="e">
        <f>VLOOKUP($C86,subset1!$D:$BX,BR$2,FALSE)</f>
        <v>#N/A</v>
      </c>
      <c r="BS86" t="e">
        <f>VLOOKUP($C86,subset1!$D:$BX,BS$2,FALSE)</f>
        <v>#N/A</v>
      </c>
      <c r="BT86" t="e">
        <f>VLOOKUP($C86,subset1!$D:$BX,BT$2,FALSE)</f>
        <v>#N/A</v>
      </c>
      <c r="BU86" t="e">
        <f>VLOOKUP($C86,subset1!$D:$BX,BU$2,FALSE)</f>
        <v>#N/A</v>
      </c>
    </row>
    <row r="87" spans="1:73" x14ac:dyDescent="0.2">
      <c r="A87">
        <v>845</v>
      </c>
      <c r="B87" t="s">
        <v>15</v>
      </c>
      <c r="C87" t="str">
        <f t="shared" si="6"/>
        <v>845E7</v>
      </c>
      <c r="D87" t="str">
        <f t="shared" si="7"/>
        <v>E7</v>
      </c>
      <c r="E87">
        <v>19</v>
      </c>
      <c r="F87" s="1">
        <v>42971</v>
      </c>
      <c r="I87">
        <v>1280.8806200367201</v>
      </c>
      <c r="J87" t="s">
        <v>7</v>
      </c>
      <c r="K87">
        <v>93</v>
      </c>
      <c r="L87">
        <f>VLOOKUP($C87,samples!$D$2:$I$1000,4, FALSE)</f>
        <v>24</v>
      </c>
      <c r="M87" t="str">
        <f>VLOOKUP($C87,samples!$D$2:$I$1000,5, FALSE)</f>
        <v>D</v>
      </c>
      <c r="N87" t="str">
        <f>VLOOKUP($C87,samples!$D$2:$I$1000,6, FALSE)</f>
        <v>7,8,9</v>
      </c>
      <c r="O87" s="1">
        <f>VLOOKUP($C87,samples!$D$2:$I$689,3, FALSE)</f>
        <v>43341</v>
      </c>
      <c r="P87" s="2">
        <f t="shared" si="8"/>
        <v>370</v>
      </c>
      <c r="Q87" s="1" t="str">
        <f>VLOOKUP($C87,samples!$D$2:$R$1000,8, FALSE)</f>
        <v>CGPLPA813P8</v>
      </c>
      <c r="S87" t="e">
        <f>VLOOKUP($C87,subset1!$D:$BX,S$2,FALSE)</f>
        <v>#N/A</v>
      </c>
      <c r="T87" s="1" t="e">
        <f>VLOOKUP($C87,subset1!$D:$BX,T$2,FALSE)</f>
        <v>#N/A</v>
      </c>
      <c r="U87" t="e">
        <f>VLOOKUP($C87,subset1!$D:$BX,U$2,FALSE)</f>
        <v>#N/A</v>
      </c>
      <c r="V87" t="e">
        <f>VLOOKUP($C87,subset1!$D:$BX,V$2,FALSE)</f>
        <v>#N/A</v>
      </c>
      <c r="W87" t="e">
        <f>VLOOKUP($C87,subset1!$D:$BX,W$2,FALSE)</f>
        <v>#N/A</v>
      </c>
      <c r="X87" t="e">
        <f>VLOOKUP($C87,subset1!$D:$BX,X$2,FALSE)</f>
        <v>#N/A</v>
      </c>
      <c r="Y87" t="e">
        <f>VLOOKUP($C87,subset1!$D:$BX,Y$2,FALSE)</f>
        <v>#N/A</v>
      </c>
      <c r="Z87" t="e">
        <f>VLOOKUP($C87,subset1!$D:$BX,Z$2,FALSE)</f>
        <v>#N/A</v>
      </c>
      <c r="AA87" t="e">
        <f>VLOOKUP($C87,subset1!$D:$BX,AA$2,FALSE)</f>
        <v>#N/A</v>
      </c>
      <c r="AB87" t="e">
        <f>VLOOKUP($C87,subset1!$D:$BX,AB$2,FALSE)</f>
        <v>#N/A</v>
      </c>
      <c r="AC87" t="e">
        <f>VLOOKUP($C87,subset1!$D:$BX,AC$2,FALSE)</f>
        <v>#N/A</v>
      </c>
      <c r="AD87" t="e">
        <f>VLOOKUP($C87,subset1!$D:$BX,AD$2,FALSE)</f>
        <v>#N/A</v>
      </c>
      <c r="AE87" t="e">
        <f>VLOOKUP($C87,subset1!$D:$BX,AE$2,FALSE)</f>
        <v>#N/A</v>
      </c>
      <c r="AF87" t="e">
        <f>VLOOKUP($C87,subset1!$D:$BX,AF$2,FALSE)</f>
        <v>#N/A</v>
      </c>
      <c r="AG87" t="e">
        <f>VLOOKUP($C87,subset1!$D:$BX,AG$2,FALSE)</f>
        <v>#N/A</v>
      </c>
      <c r="AH87" t="e">
        <f>VLOOKUP($C87,subset1!$D:$BX,AH$2,FALSE)</f>
        <v>#N/A</v>
      </c>
      <c r="AI87" t="e">
        <f>VLOOKUP($C87,subset1!$D:$BX,AI$2,FALSE)</f>
        <v>#N/A</v>
      </c>
      <c r="AJ87" t="e">
        <f>VLOOKUP($C87,subset1!$D:$BX,AJ$2,FALSE)</f>
        <v>#N/A</v>
      </c>
      <c r="AK87" t="e">
        <f>VLOOKUP($C87,subset1!$D:$BX,AK$2,FALSE)</f>
        <v>#N/A</v>
      </c>
      <c r="AL87" t="e">
        <f>VLOOKUP($C87,subset1!$D:$BX,AL$2,FALSE)</f>
        <v>#N/A</v>
      </c>
      <c r="AM87" t="e">
        <f>VLOOKUP($C87,subset1!$D:$BX,AM$2,FALSE)</f>
        <v>#N/A</v>
      </c>
      <c r="AN87" t="e">
        <f>VLOOKUP($C87,subset1!$D:$BX,AN$2,FALSE)</f>
        <v>#N/A</v>
      </c>
      <c r="AO87" t="e">
        <f>VLOOKUP($C87,subset1!$D:$BX,AO$2,FALSE)</f>
        <v>#N/A</v>
      </c>
      <c r="AP87" t="e">
        <f>VLOOKUP($C87,subset1!$D:$BX,AP$2,FALSE)</f>
        <v>#N/A</v>
      </c>
      <c r="AQ87" t="e">
        <f>VLOOKUP($C87,subset1!$D:$BX,AQ$2,FALSE)</f>
        <v>#N/A</v>
      </c>
      <c r="AR87" t="e">
        <f>VLOOKUP($C87,subset1!$D:$BX,AR$2,FALSE)</f>
        <v>#N/A</v>
      </c>
      <c r="AS87" t="e">
        <f>VLOOKUP($C87,subset1!$D:$BX,AS$2,FALSE)</f>
        <v>#N/A</v>
      </c>
      <c r="AT87" s="1" t="e">
        <f>VLOOKUP($C87,subset1!$D:$BX,AT$2,FALSE)</f>
        <v>#N/A</v>
      </c>
      <c r="AU87" t="e">
        <f>VLOOKUP($C87,subset1!$D:$BX,AU$2,FALSE)</f>
        <v>#N/A</v>
      </c>
      <c r="AV87" t="e">
        <f>VLOOKUP($C87,subset1!$D:$BX,AV$2,FALSE)</f>
        <v>#N/A</v>
      </c>
      <c r="AW87" t="e">
        <f>VLOOKUP($C87,subset1!$D:$BX,AW$2,FALSE)</f>
        <v>#N/A</v>
      </c>
      <c r="AX87" t="e">
        <f>VLOOKUP($C87,subset1!$D:$BX,AX$2,FALSE)</f>
        <v>#N/A</v>
      </c>
      <c r="AY87" t="e">
        <f>VLOOKUP($C87,subset1!$D:$BX,AY$2,FALSE)</f>
        <v>#N/A</v>
      </c>
      <c r="AZ87" t="e">
        <f>VLOOKUP($C87,subset1!$D:$BX,AZ$2,FALSE)</f>
        <v>#N/A</v>
      </c>
      <c r="BA87" t="e">
        <f>VLOOKUP($C87,subset1!$D:$BX,BA$2,FALSE)</f>
        <v>#N/A</v>
      </c>
      <c r="BB87" t="e">
        <f>VLOOKUP($C87,subset1!$D:$BX,BB$2,FALSE)</f>
        <v>#N/A</v>
      </c>
      <c r="BC87" t="e">
        <f>VLOOKUP($C87,subset1!$D:$BX,BC$2,FALSE)</f>
        <v>#N/A</v>
      </c>
      <c r="BD87" t="e">
        <f>VLOOKUP($C87,subset1!$D:$BX,BD$2,FALSE)</f>
        <v>#N/A</v>
      </c>
      <c r="BE87" t="e">
        <f>VLOOKUP($C87,subset1!$D:$BX,BE$2,FALSE)</f>
        <v>#N/A</v>
      </c>
      <c r="BF87" t="e">
        <f>VLOOKUP($C87,subset1!$D:$BX,BF$2,FALSE)</f>
        <v>#N/A</v>
      </c>
      <c r="BG87" t="e">
        <f>VLOOKUP($C87,subset1!$D:$BX,BG$2,FALSE)</f>
        <v>#N/A</v>
      </c>
      <c r="BH87" t="e">
        <f>VLOOKUP($C87,subset1!$D:$BX,BH$2,FALSE)</f>
        <v>#N/A</v>
      </c>
      <c r="BI87" t="e">
        <f>VLOOKUP($C87,subset1!$D:$BX,BI$2,FALSE)</f>
        <v>#N/A</v>
      </c>
      <c r="BJ87" t="e">
        <f>VLOOKUP($C87,subset1!$D:$BX,BJ$2,FALSE)</f>
        <v>#N/A</v>
      </c>
      <c r="BK87" t="e">
        <f>VLOOKUP($C87,subset1!$D:$BX,BK$2,FALSE)</f>
        <v>#N/A</v>
      </c>
      <c r="BL87" t="e">
        <f>VLOOKUP($C87,subset1!$D:$BX,BL$2,FALSE)</f>
        <v>#N/A</v>
      </c>
      <c r="BM87" t="e">
        <f>VLOOKUP($C87,subset1!$D:$BX,BM$2,FALSE)</f>
        <v>#N/A</v>
      </c>
      <c r="BN87" t="e">
        <f>VLOOKUP($C87,subset1!$D:$BX,BN$2,FALSE)</f>
        <v>#N/A</v>
      </c>
      <c r="BO87" t="e">
        <f>VLOOKUP($C87,subset1!$D:$BX,BO$2,FALSE)</f>
        <v>#N/A</v>
      </c>
      <c r="BP87" t="e">
        <f>VLOOKUP($C87,subset1!$D:$BX,BP$2,FALSE)</f>
        <v>#N/A</v>
      </c>
      <c r="BQ87" t="e">
        <f>VLOOKUP($C87,subset1!$D:$BX,BQ$2,FALSE)</f>
        <v>#N/A</v>
      </c>
      <c r="BR87" t="e">
        <f>VLOOKUP($C87,subset1!$D:$BX,BR$2,FALSE)</f>
        <v>#N/A</v>
      </c>
      <c r="BS87" t="e">
        <f>VLOOKUP($C87,subset1!$D:$BX,BS$2,FALSE)</f>
        <v>#N/A</v>
      </c>
      <c r="BT87" t="e">
        <f>VLOOKUP($C87,subset1!$D:$BX,BT$2,FALSE)</f>
        <v>#N/A</v>
      </c>
      <c r="BU87" t="e">
        <f>VLOOKUP($C87,subset1!$D:$BX,BU$2,FALSE)</f>
        <v>#N/A</v>
      </c>
    </row>
    <row r="88" spans="1:73" x14ac:dyDescent="0.2">
      <c r="A88">
        <v>845</v>
      </c>
      <c r="B88" t="s">
        <v>16</v>
      </c>
      <c r="C88" t="str">
        <f t="shared" si="6"/>
        <v>845E8</v>
      </c>
      <c r="D88" t="str">
        <f t="shared" si="7"/>
        <v>E8</v>
      </c>
      <c r="E88">
        <v>19</v>
      </c>
      <c r="F88" s="1">
        <v>42971</v>
      </c>
      <c r="I88">
        <v>1280.8806200367201</v>
      </c>
      <c r="J88" t="s">
        <v>7</v>
      </c>
      <c r="K88">
        <v>94</v>
      </c>
      <c r="L88">
        <f>VLOOKUP($C88,samples!$D$2:$I$1000,4, FALSE)</f>
        <v>23</v>
      </c>
      <c r="M88" t="str">
        <f>VLOOKUP($C88,samples!$D$2:$I$1000,5, FALSE)</f>
        <v>E</v>
      </c>
      <c r="N88" t="str">
        <f>VLOOKUP($C88,samples!$D$2:$I$1000,6, FALSE)</f>
        <v>7,8,9</v>
      </c>
      <c r="O88" s="1">
        <f>VLOOKUP($C88,samples!$D$2:$I$689,3, FALSE)</f>
        <v>43397</v>
      </c>
      <c r="P88" s="2">
        <f t="shared" si="8"/>
        <v>426</v>
      </c>
      <c r="Q88" s="1" t="str">
        <f>VLOOKUP($C88,samples!$D$2:$R$1000,8, FALSE)</f>
        <v>CGPLPA813P9</v>
      </c>
      <c r="S88" t="e">
        <f>VLOOKUP($C88,subset1!$D:$BX,S$2,FALSE)</f>
        <v>#N/A</v>
      </c>
      <c r="T88" s="1" t="e">
        <f>VLOOKUP($C88,subset1!$D:$BX,T$2,FALSE)</f>
        <v>#N/A</v>
      </c>
      <c r="U88" t="e">
        <f>VLOOKUP($C88,subset1!$D:$BX,U$2,FALSE)</f>
        <v>#N/A</v>
      </c>
      <c r="V88" t="e">
        <f>VLOOKUP($C88,subset1!$D:$BX,V$2,FALSE)</f>
        <v>#N/A</v>
      </c>
      <c r="W88" t="e">
        <f>VLOOKUP($C88,subset1!$D:$BX,W$2,FALSE)</f>
        <v>#N/A</v>
      </c>
      <c r="X88" t="e">
        <f>VLOOKUP($C88,subset1!$D:$BX,X$2,FALSE)</f>
        <v>#N/A</v>
      </c>
      <c r="Y88" t="e">
        <f>VLOOKUP($C88,subset1!$D:$BX,Y$2,FALSE)</f>
        <v>#N/A</v>
      </c>
      <c r="Z88" t="e">
        <f>VLOOKUP($C88,subset1!$D:$BX,Z$2,FALSE)</f>
        <v>#N/A</v>
      </c>
      <c r="AA88" t="e">
        <f>VLOOKUP($C88,subset1!$D:$BX,AA$2,FALSE)</f>
        <v>#N/A</v>
      </c>
      <c r="AB88" t="e">
        <f>VLOOKUP($C88,subset1!$D:$BX,AB$2,FALSE)</f>
        <v>#N/A</v>
      </c>
      <c r="AC88" t="e">
        <f>VLOOKUP($C88,subset1!$D:$BX,AC$2,FALSE)</f>
        <v>#N/A</v>
      </c>
      <c r="AD88" t="e">
        <f>VLOOKUP($C88,subset1!$D:$BX,AD$2,FALSE)</f>
        <v>#N/A</v>
      </c>
      <c r="AE88" t="e">
        <f>VLOOKUP($C88,subset1!$D:$BX,AE$2,FALSE)</f>
        <v>#N/A</v>
      </c>
      <c r="AF88" t="e">
        <f>VLOOKUP($C88,subset1!$D:$BX,AF$2,FALSE)</f>
        <v>#N/A</v>
      </c>
      <c r="AG88" t="e">
        <f>VLOOKUP($C88,subset1!$D:$BX,AG$2,FALSE)</f>
        <v>#N/A</v>
      </c>
      <c r="AH88" t="e">
        <f>VLOOKUP($C88,subset1!$D:$BX,AH$2,FALSE)</f>
        <v>#N/A</v>
      </c>
      <c r="AI88" t="e">
        <f>VLOOKUP($C88,subset1!$D:$BX,AI$2,FALSE)</f>
        <v>#N/A</v>
      </c>
      <c r="AJ88" t="e">
        <f>VLOOKUP($C88,subset1!$D:$BX,AJ$2,FALSE)</f>
        <v>#N/A</v>
      </c>
      <c r="AK88" t="e">
        <f>VLOOKUP($C88,subset1!$D:$BX,AK$2,FALSE)</f>
        <v>#N/A</v>
      </c>
      <c r="AL88" t="e">
        <f>VLOOKUP($C88,subset1!$D:$BX,AL$2,FALSE)</f>
        <v>#N/A</v>
      </c>
      <c r="AM88" t="e">
        <f>VLOOKUP($C88,subset1!$D:$BX,AM$2,FALSE)</f>
        <v>#N/A</v>
      </c>
      <c r="AN88" t="e">
        <f>VLOOKUP($C88,subset1!$D:$BX,AN$2,FALSE)</f>
        <v>#N/A</v>
      </c>
      <c r="AO88" t="e">
        <f>VLOOKUP($C88,subset1!$D:$BX,AO$2,FALSE)</f>
        <v>#N/A</v>
      </c>
      <c r="AP88" t="e">
        <f>VLOOKUP($C88,subset1!$D:$BX,AP$2,FALSE)</f>
        <v>#N/A</v>
      </c>
      <c r="AQ88" t="e">
        <f>VLOOKUP($C88,subset1!$D:$BX,AQ$2,FALSE)</f>
        <v>#N/A</v>
      </c>
      <c r="AR88" t="e">
        <f>VLOOKUP($C88,subset1!$D:$BX,AR$2,FALSE)</f>
        <v>#N/A</v>
      </c>
      <c r="AS88" t="e">
        <f>VLOOKUP($C88,subset1!$D:$BX,AS$2,FALSE)</f>
        <v>#N/A</v>
      </c>
      <c r="AT88" s="1" t="e">
        <f>VLOOKUP($C88,subset1!$D:$BX,AT$2,FALSE)</f>
        <v>#N/A</v>
      </c>
      <c r="AU88" t="e">
        <f>VLOOKUP($C88,subset1!$D:$BX,AU$2,FALSE)</f>
        <v>#N/A</v>
      </c>
      <c r="AV88" t="e">
        <f>VLOOKUP($C88,subset1!$D:$BX,AV$2,FALSE)</f>
        <v>#N/A</v>
      </c>
      <c r="AW88" t="e">
        <f>VLOOKUP($C88,subset1!$D:$BX,AW$2,FALSE)</f>
        <v>#N/A</v>
      </c>
      <c r="AX88" t="e">
        <f>VLOOKUP($C88,subset1!$D:$BX,AX$2,FALSE)</f>
        <v>#N/A</v>
      </c>
      <c r="AY88" t="e">
        <f>VLOOKUP($C88,subset1!$D:$BX,AY$2,FALSE)</f>
        <v>#N/A</v>
      </c>
      <c r="AZ88" t="e">
        <f>VLOOKUP($C88,subset1!$D:$BX,AZ$2,FALSE)</f>
        <v>#N/A</v>
      </c>
      <c r="BA88" t="e">
        <f>VLOOKUP($C88,subset1!$D:$BX,BA$2,FALSE)</f>
        <v>#N/A</v>
      </c>
      <c r="BB88" t="e">
        <f>VLOOKUP($C88,subset1!$D:$BX,BB$2,FALSE)</f>
        <v>#N/A</v>
      </c>
      <c r="BC88" t="e">
        <f>VLOOKUP($C88,subset1!$D:$BX,BC$2,FALSE)</f>
        <v>#N/A</v>
      </c>
      <c r="BD88" t="e">
        <f>VLOOKUP($C88,subset1!$D:$BX,BD$2,FALSE)</f>
        <v>#N/A</v>
      </c>
      <c r="BE88" t="e">
        <f>VLOOKUP($C88,subset1!$D:$BX,BE$2,FALSE)</f>
        <v>#N/A</v>
      </c>
      <c r="BF88" t="e">
        <f>VLOOKUP($C88,subset1!$D:$BX,BF$2,FALSE)</f>
        <v>#N/A</v>
      </c>
      <c r="BG88" t="e">
        <f>VLOOKUP($C88,subset1!$D:$BX,BG$2,FALSE)</f>
        <v>#N/A</v>
      </c>
      <c r="BH88" t="e">
        <f>VLOOKUP($C88,subset1!$D:$BX,BH$2,FALSE)</f>
        <v>#N/A</v>
      </c>
      <c r="BI88" t="e">
        <f>VLOOKUP($C88,subset1!$D:$BX,BI$2,FALSE)</f>
        <v>#N/A</v>
      </c>
      <c r="BJ88" t="e">
        <f>VLOOKUP($C88,subset1!$D:$BX,BJ$2,FALSE)</f>
        <v>#N/A</v>
      </c>
      <c r="BK88" t="e">
        <f>VLOOKUP($C88,subset1!$D:$BX,BK$2,FALSE)</f>
        <v>#N/A</v>
      </c>
      <c r="BL88" t="e">
        <f>VLOOKUP($C88,subset1!$D:$BX,BL$2,FALSE)</f>
        <v>#N/A</v>
      </c>
      <c r="BM88" t="e">
        <f>VLOOKUP($C88,subset1!$D:$BX,BM$2,FALSE)</f>
        <v>#N/A</v>
      </c>
      <c r="BN88" t="e">
        <f>VLOOKUP($C88,subset1!$D:$BX,BN$2,FALSE)</f>
        <v>#N/A</v>
      </c>
      <c r="BO88" t="e">
        <f>VLOOKUP($C88,subset1!$D:$BX,BO$2,FALSE)</f>
        <v>#N/A</v>
      </c>
      <c r="BP88" t="e">
        <f>VLOOKUP($C88,subset1!$D:$BX,BP$2,FALSE)</f>
        <v>#N/A</v>
      </c>
      <c r="BQ88" t="e">
        <f>VLOOKUP($C88,subset1!$D:$BX,BQ$2,FALSE)</f>
        <v>#N/A</v>
      </c>
      <c r="BR88" t="e">
        <f>VLOOKUP($C88,subset1!$D:$BX,BR$2,FALSE)</f>
        <v>#N/A</v>
      </c>
      <c r="BS88" t="e">
        <f>VLOOKUP($C88,subset1!$D:$BX,BS$2,FALSE)</f>
        <v>#N/A</v>
      </c>
      <c r="BT88" t="e">
        <f>VLOOKUP($C88,subset1!$D:$BX,BT$2,FALSE)</f>
        <v>#N/A</v>
      </c>
      <c r="BU88" t="e">
        <f>VLOOKUP($C88,subset1!$D:$BX,BU$2,FALSE)</f>
        <v>#N/A</v>
      </c>
    </row>
    <row r="89" spans="1:73" x14ac:dyDescent="0.2">
      <c r="A89">
        <v>845</v>
      </c>
      <c r="B89" t="s">
        <v>17</v>
      </c>
      <c r="C89" t="str">
        <f t="shared" si="6"/>
        <v>845E9</v>
      </c>
      <c r="D89" t="str">
        <f t="shared" si="7"/>
        <v>E9</v>
      </c>
      <c r="E89">
        <v>19</v>
      </c>
      <c r="F89" s="1">
        <v>42971</v>
      </c>
      <c r="I89">
        <v>1280.8806200367201</v>
      </c>
      <c r="J89" t="s">
        <v>7</v>
      </c>
      <c r="K89">
        <v>95</v>
      </c>
      <c r="L89">
        <f>VLOOKUP($C89,samples!$D$2:$I$1000,4, FALSE)</f>
        <v>23</v>
      </c>
      <c r="M89" t="str">
        <f>VLOOKUP($C89,samples!$D$2:$I$1000,5, FALSE)</f>
        <v>C</v>
      </c>
      <c r="N89" t="str">
        <f>VLOOKUP($C89,samples!$D$2:$I$1000,6, FALSE)</f>
        <v>1,2,3</v>
      </c>
      <c r="O89" s="1">
        <f>VLOOKUP($C89,samples!$D$2:$I$689,3, FALSE)</f>
        <v>43462</v>
      </c>
      <c r="P89" s="2">
        <f t="shared" si="8"/>
        <v>491</v>
      </c>
      <c r="Q89" s="1" t="str">
        <f>VLOOKUP($C89,samples!$D$2:$R$1000,8, FALSE)</f>
        <v>CGPLPA813P10</v>
      </c>
      <c r="S89" t="e">
        <f>VLOOKUP($C89,subset1!$D:$BX,S$2,FALSE)</f>
        <v>#N/A</v>
      </c>
      <c r="T89" s="1" t="e">
        <f>VLOOKUP($C89,subset1!$D:$BX,T$2,FALSE)</f>
        <v>#N/A</v>
      </c>
      <c r="U89" t="e">
        <f>VLOOKUP($C89,subset1!$D:$BX,U$2,FALSE)</f>
        <v>#N/A</v>
      </c>
      <c r="V89" t="e">
        <f>VLOOKUP($C89,subset1!$D:$BX,V$2,FALSE)</f>
        <v>#N/A</v>
      </c>
      <c r="W89" t="e">
        <f>VLOOKUP($C89,subset1!$D:$BX,W$2,FALSE)</f>
        <v>#N/A</v>
      </c>
      <c r="X89" t="e">
        <f>VLOOKUP($C89,subset1!$D:$BX,X$2,FALSE)</f>
        <v>#N/A</v>
      </c>
      <c r="Y89" t="e">
        <f>VLOOKUP($C89,subset1!$D:$BX,Y$2,FALSE)</f>
        <v>#N/A</v>
      </c>
      <c r="Z89" t="e">
        <f>VLOOKUP($C89,subset1!$D:$BX,Z$2,FALSE)</f>
        <v>#N/A</v>
      </c>
      <c r="AA89" t="e">
        <f>VLOOKUP($C89,subset1!$D:$BX,AA$2,FALSE)</f>
        <v>#N/A</v>
      </c>
      <c r="AB89" t="e">
        <f>VLOOKUP($C89,subset1!$D:$BX,AB$2,FALSE)</f>
        <v>#N/A</v>
      </c>
      <c r="AC89" t="e">
        <f>VLOOKUP($C89,subset1!$D:$BX,AC$2,FALSE)</f>
        <v>#N/A</v>
      </c>
      <c r="AD89" t="e">
        <f>VLOOKUP($C89,subset1!$D:$BX,AD$2,FALSE)</f>
        <v>#N/A</v>
      </c>
      <c r="AE89" t="e">
        <f>VLOOKUP($C89,subset1!$D:$BX,AE$2,FALSE)</f>
        <v>#N/A</v>
      </c>
      <c r="AF89" t="e">
        <f>VLOOKUP($C89,subset1!$D:$BX,AF$2,FALSE)</f>
        <v>#N/A</v>
      </c>
      <c r="AG89" t="e">
        <f>VLOOKUP($C89,subset1!$D:$BX,AG$2,FALSE)</f>
        <v>#N/A</v>
      </c>
      <c r="AH89" t="e">
        <f>VLOOKUP($C89,subset1!$D:$BX,AH$2,FALSE)</f>
        <v>#N/A</v>
      </c>
      <c r="AI89" t="e">
        <f>VLOOKUP($C89,subset1!$D:$BX,AI$2,FALSE)</f>
        <v>#N/A</v>
      </c>
      <c r="AJ89" t="e">
        <f>VLOOKUP($C89,subset1!$D:$BX,AJ$2,FALSE)</f>
        <v>#N/A</v>
      </c>
      <c r="AK89" t="e">
        <f>VLOOKUP($C89,subset1!$D:$BX,AK$2,FALSE)</f>
        <v>#N/A</v>
      </c>
      <c r="AL89" t="e">
        <f>VLOOKUP($C89,subset1!$D:$BX,AL$2,FALSE)</f>
        <v>#N/A</v>
      </c>
      <c r="AM89" t="e">
        <f>VLOOKUP($C89,subset1!$D:$BX,AM$2,FALSE)</f>
        <v>#N/A</v>
      </c>
      <c r="AN89" t="e">
        <f>VLOOKUP($C89,subset1!$D:$BX,AN$2,FALSE)</f>
        <v>#N/A</v>
      </c>
      <c r="AO89" t="e">
        <f>VLOOKUP($C89,subset1!$D:$BX,AO$2,FALSE)</f>
        <v>#N/A</v>
      </c>
      <c r="AP89" t="e">
        <f>VLOOKUP($C89,subset1!$D:$BX,AP$2,FALSE)</f>
        <v>#N/A</v>
      </c>
      <c r="AQ89" t="e">
        <f>VLOOKUP($C89,subset1!$D:$BX,AQ$2,FALSE)</f>
        <v>#N/A</v>
      </c>
      <c r="AR89" t="e">
        <f>VLOOKUP($C89,subset1!$D:$BX,AR$2,FALSE)</f>
        <v>#N/A</v>
      </c>
      <c r="AS89" t="e">
        <f>VLOOKUP($C89,subset1!$D:$BX,AS$2,FALSE)</f>
        <v>#N/A</v>
      </c>
      <c r="AT89" s="1" t="e">
        <f>VLOOKUP($C89,subset1!$D:$BX,AT$2,FALSE)</f>
        <v>#N/A</v>
      </c>
      <c r="AU89" t="e">
        <f>VLOOKUP($C89,subset1!$D:$BX,AU$2,FALSE)</f>
        <v>#N/A</v>
      </c>
      <c r="AV89" t="e">
        <f>VLOOKUP($C89,subset1!$D:$BX,AV$2,FALSE)</f>
        <v>#N/A</v>
      </c>
      <c r="AW89" t="e">
        <f>VLOOKUP($C89,subset1!$D:$BX,AW$2,FALSE)</f>
        <v>#N/A</v>
      </c>
      <c r="AX89" t="e">
        <f>VLOOKUP($C89,subset1!$D:$BX,AX$2,FALSE)</f>
        <v>#N/A</v>
      </c>
      <c r="AY89" t="e">
        <f>VLOOKUP($C89,subset1!$D:$BX,AY$2,FALSE)</f>
        <v>#N/A</v>
      </c>
      <c r="AZ89" t="e">
        <f>VLOOKUP($C89,subset1!$D:$BX,AZ$2,FALSE)</f>
        <v>#N/A</v>
      </c>
      <c r="BA89" t="e">
        <f>VLOOKUP($C89,subset1!$D:$BX,BA$2,FALSE)</f>
        <v>#N/A</v>
      </c>
      <c r="BB89" t="e">
        <f>VLOOKUP($C89,subset1!$D:$BX,BB$2,FALSE)</f>
        <v>#N/A</v>
      </c>
      <c r="BC89" t="e">
        <f>VLOOKUP($C89,subset1!$D:$BX,BC$2,FALSE)</f>
        <v>#N/A</v>
      </c>
      <c r="BD89" t="e">
        <f>VLOOKUP($C89,subset1!$D:$BX,BD$2,FALSE)</f>
        <v>#N/A</v>
      </c>
      <c r="BE89" t="e">
        <f>VLOOKUP($C89,subset1!$D:$BX,BE$2,FALSE)</f>
        <v>#N/A</v>
      </c>
      <c r="BF89" t="e">
        <f>VLOOKUP($C89,subset1!$D:$BX,BF$2,FALSE)</f>
        <v>#N/A</v>
      </c>
      <c r="BG89" t="e">
        <f>VLOOKUP($C89,subset1!$D:$BX,BG$2,FALSE)</f>
        <v>#N/A</v>
      </c>
      <c r="BH89" t="e">
        <f>VLOOKUP($C89,subset1!$D:$BX,BH$2,FALSE)</f>
        <v>#N/A</v>
      </c>
      <c r="BI89" t="e">
        <f>VLOOKUP($C89,subset1!$D:$BX,BI$2,FALSE)</f>
        <v>#N/A</v>
      </c>
      <c r="BJ89" t="e">
        <f>VLOOKUP($C89,subset1!$D:$BX,BJ$2,FALSE)</f>
        <v>#N/A</v>
      </c>
      <c r="BK89" t="e">
        <f>VLOOKUP($C89,subset1!$D:$BX,BK$2,FALSE)</f>
        <v>#N/A</v>
      </c>
      <c r="BL89" t="e">
        <f>VLOOKUP($C89,subset1!$D:$BX,BL$2,FALSE)</f>
        <v>#N/A</v>
      </c>
      <c r="BM89" t="e">
        <f>VLOOKUP($C89,subset1!$D:$BX,BM$2,FALSE)</f>
        <v>#N/A</v>
      </c>
      <c r="BN89" t="e">
        <f>VLOOKUP($C89,subset1!$D:$BX,BN$2,FALSE)</f>
        <v>#N/A</v>
      </c>
      <c r="BO89" t="e">
        <f>VLOOKUP($C89,subset1!$D:$BX,BO$2,FALSE)</f>
        <v>#N/A</v>
      </c>
      <c r="BP89" t="e">
        <f>VLOOKUP($C89,subset1!$D:$BX,BP$2,FALSE)</f>
        <v>#N/A</v>
      </c>
      <c r="BQ89" t="e">
        <f>VLOOKUP($C89,subset1!$D:$BX,BQ$2,FALSE)</f>
        <v>#N/A</v>
      </c>
      <c r="BR89" t="e">
        <f>VLOOKUP($C89,subset1!$D:$BX,BR$2,FALSE)</f>
        <v>#N/A</v>
      </c>
      <c r="BS89" t="e">
        <f>VLOOKUP($C89,subset1!$D:$BX,BS$2,FALSE)</f>
        <v>#N/A</v>
      </c>
      <c r="BT89" t="e">
        <f>VLOOKUP($C89,subset1!$D:$BX,BT$2,FALSE)</f>
        <v>#N/A</v>
      </c>
      <c r="BU89" t="e">
        <f>VLOOKUP($C89,subset1!$D:$BX,BU$2,FALSE)</f>
        <v>#N/A</v>
      </c>
    </row>
    <row r="90" spans="1:73" x14ac:dyDescent="0.2">
      <c r="A90">
        <v>846</v>
      </c>
      <c r="B90" t="s">
        <v>2</v>
      </c>
      <c r="C90" t="str">
        <f t="shared" si="6"/>
        <v>846A</v>
      </c>
      <c r="D90" t="str">
        <f t="shared" si="7"/>
        <v>A</v>
      </c>
      <c r="E90">
        <v>20</v>
      </c>
      <c r="F90" s="1">
        <v>42958</v>
      </c>
      <c r="I90">
        <v>1293.8806200367201</v>
      </c>
      <c r="J90" t="s">
        <v>25</v>
      </c>
      <c r="K90">
        <v>96</v>
      </c>
      <c r="L90">
        <f>VLOOKUP($C90,samples!$D$2:$I$1000,4, FALSE)</f>
        <v>1</v>
      </c>
      <c r="M90" t="str">
        <f>VLOOKUP($C90,samples!$D$2:$I$1000,5, FALSE)</f>
        <v>D</v>
      </c>
      <c r="N90" t="str">
        <f>VLOOKUP($C90,samples!$D$2:$I$1000,6, FALSE)</f>
        <v>7,8,9</v>
      </c>
      <c r="O90" s="1">
        <f>VLOOKUP($C90,samples!$D$2:$I$689,3, FALSE)</f>
        <v>42958</v>
      </c>
      <c r="P90" s="2">
        <f t="shared" si="8"/>
        <v>0</v>
      </c>
      <c r="Q90" s="1" t="str">
        <f>VLOOKUP($C90,samples!$D$2:$R$1000,8, FALSE)</f>
        <v>CGPLPA814P</v>
      </c>
      <c r="S90" t="e">
        <f>VLOOKUP($C90,subset1!$D:$BX,S$2,FALSE)</f>
        <v>#N/A</v>
      </c>
      <c r="T90" s="1" t="e">
        <f>VLOOKUP($C90,subset1!$D:$BX,T$2,FALSE)</f>
        <v>#N/A</v>
      </c>
      <c r="U90" t="e">
        <f>VLOOKUP($C90,subset1!$D:$BX,U$2,FALSE)</f>
        <v>#N/A</v>
      </c>
      <c r="V90" t="e">
        <f>VLOOKUP($C90,subset1!$D:$BX,V$2,FALSE)</f>
        <v>#N/A</v>
      </c>
      <c r="W90" t="e">
        <f>VLOOKUP($C90,subset1!$D:$BX,W$2,FALSE)</f>
        <v>#N/A</v>
      </c>
      <c r="X90" t="e">
        <f>VLOOKUP($C90,subset1!$D:$BX,X$2,FALSE)</f>
        <v>#N/A</v>
      </c>
      <c r="Y90" t="e">
        <f>VLOOKUP($C90,subset1!$D:$BX,Y$2,FALSE)</f>
        <v>#N/A</v>
      </c>
      <c r="Z90" t="e">
        <f>VLOOKUP($C90,subset1!$D:$BX,Z$2,FALSE)</f>
        <v>#N/A</v>
      </c>
      <c r="AA90" t="e">
        <f>VLOOKUP($C90,subset1!$D:$BX,AA$2,FALSE)</f>
        <v>#N/A</v>
      </c>
      <c r="AB90" t="e">
        <f>VLOOKUP($C90,subset1!$D:$BX,AB$2,FALSE)</f>
        <v>#N/A</v>
      </c>
      <c r="AC90" t="e">
        <f>VLOOKUP($C90,subset1!$D:$BX,AC$2,FALSE)</f>
        <v>#N/A</v>
      </c>
      <c r="AD90" t="e">
        <f>VLOOKUP($C90,subset1!$D:$BX,AD$2,FALSE)</f>
        <v>#N/A</v>
      </c>
      <c r="AE90" t="e">
        <f>VLOOKUP($C90,subset1!$D:$BX,AE$2,FALSE)</f>
        <v>#N/A</v>
      </c>
      <c r="AF90" t="e">
        <f>VLOOKUP($C90,subset1!$D:$BX,AF$2,FALSE)</f>
        <v>#N/A</v>
      </c>
      <c r="AG90" t="e">
        <f>VLOOKUP($C90,subset1!$D:$BX,AG$2,FALSE)</f>
        <v>#N/A</v>
      </c>
      <c r="AH90" t="e">
        <f>VLOOKUP($C90,subset1!$D:$BX,AH$2,FALSE)</f>
        <v>#N/A</v>
      </c>
      <c r="AI90" t="e">
        <f>VLOOKUP($C90,subset1!$D:$BX,AI$2,FALSE)</f>
        <v>#N/A</v>
      </c>
      <c r="AJ90" t="e">
        <f>VLOOKUP($C90,subset1!$D:$BX,AJ$2,FALSE)</f>
        <v>#N/A</v>
      </c>
      <c r="AK90" t="e">
        <f>VLOOKUP($C90,subset1!$D:$BX,AK$2,FALSE)</f>
        <v>#N/A</v>
      </c>
      <c r="AL90" t="e">
        <f>VLOOKUP($C90,subset1!$D:$BX,AL$2,FALSE)</f>
        <v>#N/A</v>
      </c>
      <c r="AM90" t="e">
        <f>VLOOKUP($C90,subset1!$D:$BX,AM$2,FALSE)</f>
        <v>#N/A</v>
      </c>
      <c r="AN90" t="e">
        <f>VLOOKUP($C90,subset1!$D:$BX,AN$2,FALSE)</f>
        <v>#N/A</v>
      </c>
      <c r="AO90" t="e">
        <f>VLOOKUP($C90,subset1!$D:$BX,AO$2,FALSE)</f>
        <v>#N/A</v>
      </c>
      <c r="AP90" t="e">
        <f>VLOOKUP($C90,subset1!$D:$BX,AP$2,FALSE)</f>
        <v>#N/A</v>
      </c>
      <c r="AQ90" t="e">
        <f>VLOOKUP($C90,subset1!$D:$BX,AQ$2,FALSE)</f>
        <v>#N/A</v>
      </c>
      <c r="AR90" t="e">
        <f>VLOOKUP($C90,subset1!$D:$BX,AR$2,FALSE)</f>
        <v>#N/A</v>
      </c>
      <c r="AS90" t="e">
        <f>VLOOKUP($C90,subset1!$D:$BX,AS$2,FALSE)</f>
        <v>#N/A</v>
      </c>
      <c r="AT90" s="1" t="e">
        <f>VLOOKUP($C90,subset1!$D:$BX,AT$2,FALSE)</f>
        <v>#N/A</v>
      </c>
      <c r="AU90" t="e">
        <f>VLOOKUP($C90,subset1!$D:$BX,AU$2,FALSE)</f>
        <v>#N/A</v>
      </c>
      <c r="AV90" t="e">
        <f>VLOOKUP($C90,subset1!$D:$BX,AV$2,FALSE)</f>
        <v>#N/A</v>
      </c>
      <c r="AW90" t="e">
        <f>VLOOKUP($C90,subset1!$D:$BX,AW$2,FALSE)</f>
        <v>#N/A</v>
      </c>
      <c r="AX90" t="e">
        <f>VLOOKUP($C90,subset1!$D:$BX,AX$2,FALSE)</f>
        <v>#N/A</v>
      </c>
      <c r="AY90" t="e">
        <f>VLOOKUP($C90,subset1!$D:$BX,AY$2,FALSE)</f>
        <v>#N/A</v>
      </c>
      <c r="AZ90" t="e">
        <f>VLOOKUP($C90,subset1!$D:$BX,AZ$2,FALSE)</f>
        <v>#N/A</v>
      </c>
      <c r="BA90" t="e">
        <f>VLOOKUP($C90,subset1!$D:$BX,BA$2,FALSE)</f>
        <v>#N/A</v>
      </c>
      <c r="BB90" t="e">
        <f>VLOOKUP($C90,subset1!$D:$BX,BB$2,FALSE)</f>
        <v>#N/A</v>
      </c>
      <c r="BC90" t="e">
        <f>VLOOKUP($C90,subset1!$D:$BX,BC$2,FALSE)</f>
        <v>#N/A</v>
      </c>
      <c r="BD90" t="e">
        <f>VLOOKUP($C90,subset1!$D:$BX,BD$2,FALSE)</f>
        <v>#N/A</v>
      </c>
      <c r="BE90" t="e">
        <f>VLOOKUP($C90,subset1!$D:$BX,BE$2,FALSE)</f>
        <v>#N/A</v>
      </c>
      <c r="BF90" t="e">
        <f>VLOOKUP($C90,subset1!$D:$BX,BF$2,FALSE)</f>
        <v>#N/A</v>
      </c>
      <c r="BG90" t="e">
        <f>VLOOKUP($C90,subset1!$D:$BX,BG$2,FALSE)</f>
        <v>#N/A</v>
      </c>
      <c r="BH90" t="e">
        <f>VLOOKUP($C90,subset1!$D:$BX,BH$2,FALSE)</f>
        <v>#N/A</v>
      </c>
      <c r="BI90" t="e">
        <f>VLOOKUP($C90,subset1!$D:$BX,BI$2,FALSE)</f>
        <v>#N/A</v>
      </c>
      <c r="BJ90" t="e">
        <f>VLOOKUP($C90,subset1!$D:$BX,BJ$2,FALSE)</f>
        <v>#N/A</v>
      </c>
      <c r="BK90" t="e">
        <f>VLOOKUP($C90,subset1!$D:$BX,BK$2,FALSE)</f>
        <v>#N/A</v>
      </c>
      <c r="BL90" t="e">
        <f>VLOOKUP($C90,subset1!$D:$BX,BL$2,FALSE)</f>
        <v>#N/A</v>
      </c>
      <c r="BM90" t="e">
        <f>VLOOKUP($C90,subset1!$D:$BX,BM$2,FALSE)</f>
        <v>#N/A</v>
      </c>
      <c r="BN90" t="e">
        <f>VLOOKUP($C90,subset1!$D:$BX,BN$2,FALSE)</f>
        <v>#N/A</v>
      </c>
      <c r="BO90" t="e">
        <f>VLOOKUP($C90,subset1!$D:$BX,BO$2,FALSE)</f>
        <v>#N/A</v>
      </c>
      <c r="BP90" t="e">
        <f>VLOOKUP($C90,subset1!$D:$BX,BP$2,FALSE)</f>
        <v>#N/A</v>
      </c>
      <c r="BQ90" t="e">
        <f>VLOOKUP($C90,subset1!$D:$BX,BQ$2,FALSE)</f>
        <v>#N/A</v>
      </c>
      <c r="BR90" t="e">
        <f>VLOOKUP($C90,subset1!$D:$BX,BR$2,FALSE)</f>
        <v>#N/A</v>
      </c>
      <c r="BS90" t="e">
        <f>VLOOKUP($C90,subset1!$D:$BX,BS$2,FALSE)</f>
        <v>#N/A</v>
      </c>
      <c r="BT90" t="e">
        <f>VLOOKUP($C90,subset1!$D:$BX,BT$2,FALSE)</f>
        <v>#N/A</v>
      </c>
      <c r="BU90" t="e">
        <f>VLOOKUP($C90,subset1!$D:$BX,BU$2,FALSE)</f>
        <v>#N/A</v>
      </c>
    </row>
    <row r="91" spans="1:73" x14ac:dyDescent="0.2">
      <c r="A91">
        <v>846</v>
      </c>
      <c r="B91" t="s">
        <v>9</v>
      </c>
      <c r="C91" t="str">
        <f t="shared" si="6"/>
        <v>846E1</v>
      </c>
      <c r="D91" t="str">
        <f t="shared" si="7"/>
        <v>E1</v>
      </c>
      <c r="E91">
        <v>20</v>
      </c>
      <c r="F91" s="1">
        <v>42958</v>
      </c>
      <c r="I91">
        <v>1293.8806200367201</v>
      </c>
      <c r="J91" t="s">
        <v>25</v>
      </c>
      <c r="K91">
        <v>97</v>
      </c>
      <c r="L91">
        <f>VLOOKUP($C91,samples!$D$2:$I$1000,4, FALSE)</f>
        <v>10</v>
      </c>
      <c r="M91" t="str">
        <f>VLOOKUP($C91,samples!$D$2:$I$1000,5, FALSE)</f>
        <v>B</v>
      </c>
      <c r="N91" t="str">
        <f>VLOOKUP($C91,samples!$D$2:$I$1000,6, FALSE)</f>
        <v>4,5,6</v>
      </c>
      <c r="O91" s="1">
        <f>VLOOKUP($C91,samples!$D$2:$I$689,3, FALSE)</f>
        <v>43031</v>
      </c>
      <c r="P91" s="2">
        <f t="shared" si="8"/>
        <v>73</v>
      </c>
      <c r="Q91" s="1" t="str">
        <f>VLOOKUP($C91,samples!$D$2:$R$1000,8, FALSE)</f>
        <v>CGPLPA814P2</v>
      </c>
      <c r="S91" t="e">
        <f>VLOOKUP($C91,subset1!$D:$BX,S$2,FALSE)</f>
        <v>#N/A</v>
      </c>
      <c r="T91" s="1" t="e">
        <f>VLOOKUP($C91,subset1!$D:$BX,T$2,FALSE)</f>
        <v>#N/A</v>
      </c>
      <c r="U91" t="e">
        <f>VLOOKUP($C91,subset1!$D:$BX,U$2,FALSE)</f>
        <v>#N/A</v>
      </c>
      <c r="V91" t="e">
        <f>VLOOKUP($C91,subset1!$D:$BX,V$2,FALSE)</f>
        <v>#N/A</v>
      </c>
      <c r="W91" t="e">
        <f>VLOOKUP($C91,subset1!$D:$BX,W$2,FALSE)</f>
        <v>#N/A</v>
      </c>
      <c r="X91" t="e">
        <f>VLOOKUP($C91,subset1!$D:$BX,X$2,FALSE)</f>
        <v>#N/A</v>
      </c>
      <c r="Y91" t="e">
        <f>VLOOKUP($C91,subset1!$D:$BX,Y$2,FALSE)</f>
        <v>#N/A</v>
      </c>
      <c r="Z91" t="e">
        <f>VLOOKUP($C91,subset1!$D:$BX,Z$2,FALSE)</f>
        <v>#N/A</v>
      </c>
      <c r="AA91" t="e">
        <f>VLOOKUP($C91,subset1!$D:$BX,AA$2,FALSE)</f>
        <v>#N/A</v>
      </c>
      <c r="AB91" t="e">
        <f>VLOOKUP($C91,subset1!$D:$BX,AB$2,FALSE)</f>
        <v>#N/A</v>
      </c>
      <c r="AC91" t="e">
        <f>VLOOKUP($C91,subset1!$D:$BX,AC$2,FALSE)</f>
        <v>#N/A</v>
      </c>
      <c r="AD91" t="e">
        <f>VLOOKUP($C91,subset1!$D:$BX,AD$2,FALSE)</f>
        <v>#N/A</v>
      </c>
      <c r="AE91" t="e">
        <f>VLOOKUP($C91,subset1!$D:$BX,AE$2,FALSE)</f>
        <v>#N/A</v>
      </c>
      <c r="AF91" t="e">
        <f>VLOOKUP($C91,subset1!$D:$BX,AF$2,FALSE)</f>
        <v>#N/A</v>
      </c>
      <c r="AG91" t="e">
        <f>VLOOKUP($C91,subset1!$D:$BX,AG$2,FALSE)</f>
        <v>#N/A</v>
      </c>
      <c r="AH91" t="e">
        <f>VLOOKUP($C91,subset1!$D:$BX,AH$2,FALSE)</f>
        <v>#N/A</v>
      </c>
      <c r="AI91" t="e">
        <f>VLOOKUP($C91,subset1!$D:$BX,AI$2,FALSE)</f>
        <v>#N/A</v>
      </c>
      <c r="AJ91" t="e">
        <f>VLOOKUP($C91,subset1!$D:$BX,AJ$2,FALSE)</f>
        <v>#N/A</v>
      </c>
      <c r="AK91" t="e">
        <f>VLOOKUP($C91,subset1!$D:$BX,AK$2,FALSE)</f>
        <v>#N/A</v>
      </c>
      <c r="AL91" t="e">
        <f>VLOOKUP($C91,subset1!$D:$BX,AL$2,FALSE)</f>
        <v>#N/A</v>
      </c>
      <c r="AM91" t="e">
        <f>VLOOKUP($C91,subset1!$D:$BX,AM$2,FALSE)</f>
        <v>#N/A</v>
      </c>
      <c r="AN91" t="e">
        <f>VLOOKUP($C91,subset1!$D:$BX,AN$2,FALSE)</f>
        <v>#N/A</v>
      </c>
      <c r="AO91" t="e">
        <f>VLOOKUP($C91,subset1!$D:$BX,AO$2,FALSE)</f>
        <v>#N/A</v>
      </c>
      <c r="AP91" t="e">
        <f>VLOOKUP($C91,subset1!$D:$BX,AP$2,FALSE)</f>
        <v>#N/A</v>
      </c>
      <c r="AQ91" t="e">
        <f>VLOOKUP($C91,subset1!$D:$BX,AQ$2,FALSE)</f>
        <v>#N/A</v>
      </c>
      <c r="AR91" t="e">
        <f>VLOOKUP($C91,subset1!$D:$BX,AR$2,FALSE)</f>
        <v>#N/A</v>
      </c>
      <c r="AS91" t="e">
        <f>VLOOKUP($C91,subset1!$D:$BX,AS$2,FALSE)</f>
        <v>#N/A</v>
      </c>
      <c r="AT91" s="1" t="e">
        <f>VLOOKUP($C91,subset1!$D:$BX,AT$2,FALSE)</f>
        <v>#N/A</v>
      </c>
      <c r="AU91" t="e">
        <f>VLOOKUP($C91,subset1!$D:$BX,AU$2,FALSE)</f>
        <v>#N/A</v>
      </c>
      <c r="AV91" t="e">
        <f>VLOOKUP($C91,subset1!$D:$BX,AV$2,FALSE)</f>
        <v>#N/A</v>
      </c>
      <c r="AW91" t="e">
        <f>VLOOKUP($C91,subset1!$D:$BX,AW$2,FALSE)</f>
        <v>#N/A</v>
      </c>
      <c r="AX91" t="e">
        <f>VLOOKUP($C91,subset1!$D:$BX,AX$2,FALSE)</f>
        <v>#N/A</v>
      </c>
      <c r="AY91" t="e">
        <f>VLOOKUP($C91,subset1!$D:$BX,AY$2,FALSE)</f>
        <v>#N/A</v>
      </c>
      <c r="AZ91" t="e">
        <f>VLOOKUP($C91,subset1!$D:$BX,AZ$2,FALSE)</f>
        <v>#N/A</v>
      </c>
      <c r="BA91" t="e">
        <f>VLOOKUP($C91,subset1!$D:$BX,BA$2,FALSE)</f>
        <v>#N/A</v>
      </c>
      <c r="BB91" t="e">
        <f>VLOOKUP($C91,subset1!$D:$BX,BB$2,FALSE)</f>
        <v>#N/A</v>
      </c>
      <c r="BC91" t="e">
        <f>VLOOKUP($C91,subset1!$D:$BX,BC$2,FALSE)</f>
        <v>#N/A</v>
      </c>
      <c r="BD91" t="e">
        <f>VLOOKUP($C91,subset1!$D:$BX,BD$2,FALSE)</f>
        <v>#N/A</v>
      </c>
      <c r="BE91" t="e">
        <f>VLOOKUP($C91,subset1!$D:$BX,BE$2,FALSE)</f>
        <v>#N/A</v>
      </c>
      <c r="BF91" t="e">
        <f>VLOOKUP($C91,subset1!$D:$BX,BF$2,FALSE)</f>
        <v>#N/A</v>
      </c>
      <c r="BG91" t="e">
        <f>VLOOKUP($C91,subset1!$D:$BX,BG$2,FALSE)</f>
        <v>#N/A</v>
      </c>
      <c r="BH91" t="e">
        <f>VLOOKUP($C91,subset1!$D:$BX,BH$2,FALSE)</f>
        <v>#N/A</v>
      </c>
      <c r="BI91" t="e">
        <f>VLOOKUP($C91,subset1!$D:$BX,BI$2,FALSE)</f>
        <v>#N/A</v>
      </c>
      <c r="BJ91" t="e">
        <f>VLOOKUP($C91,subset1!$D:$BX,BJ$2,FALSE)</f>
        <v>#N/A</v>
      </c>
      <c r="BK91" t="e">
        <f>VLOOKUP($C91,subset1!$D:$BX,BK$2,FALSE)</f>
        <v>#N/A</v>
      </c>
      <c r="BL91" t="e">
        <f>VLOOKUP($C91,subset1!$D:$BX,BL$2,FALSE)</f>
        <v>#N/A</v>
      </c>
      <c r="BM91" t="e">
        <f>VLOOKUP($C91,subset1!$D:$BX,BM$2,FALSE)</f>
        <v>#N/A</v>
      </c>
      <c r="BN91" t="e">
        <f>VLOOKUP($C91,subset1!$D:$BX,BN$2,FALSE)</f>
        <v>#N/A</v>
      </c>
      <c r="BO91" t="e">
        <f>VLOOKUP($C91,subset1!$D:$BX,BO$2,FALSE)</f>
        <v>#N/A</v>
      </c>
      <c r="BP91" t="e">
        <f>VLOOKUP($C91,subset1!$D:$BX,BP$2,FALSE)</f>
        <v>#N/A</v>
      </c>
      <c r="BQ91" t="e">
        <f>VLOOKUP($C91,subset1!$D:$BX,BQ$2,FALSE)</f>
        <v>#N/A</v>
      </c>
      <c r="BR91" t="e">
        <f>VLOOKUP($C91,subset1!$D:$BX,BR$2,FALSE)</f>
        <v>#N/A</v>
      </c>
      <c r="BS91" t="e">
        <f>VLOOKUP($C91,subset1!$D:$BX,BS$2,FALSE)</f>
        <v>#N/A</v>
      </c>
      <c r="BT91" t="e">
        <f>VLOOKUP($C91,subset1!$D:$BX,BT$2,FALSE)</f>
        <v>#N/A</v>
      </c>
      <c r="BU91" t="e">
        <f>VLOOKUP($C91,subset1!$D:$BX,BU$2,FALSE)</f>
        <v>#N/A</v>
      </c>
    </row>
    <row r="92" spans="1:73" x14ac:dyDescent="0.2">
      <c r="A92">
        <v>846</v>
      </c>
      <c r="B92" t="s">
        <v>10</v>
      </c>
      <c r="C92" t="str">
        <f t="shared" si="6"/>
        <v>846E2</v>
      </c>
      <c r="D92" t="str">
        <f t="shared" si="7"/>
        <v>E2</v>
      </c>
      <c r="E92">
        <v>20</v>
      </c>
      <c r="F92" s="1">
        <v>42958</v>
      </c>
      <c r="I92">
        <v>1293.8806200367201</v>
      </c>
      <c r="J92" t="s">
        <v>25</v>
      </c>
      <c r="K92">
        <v>98</v>
      </c>
      <c r="L92">
        <f>VLOOKUP($C92,samples!$D$2:$I$1000,4, FALSE)</f>
        <v>14</v>
      </c>
      <c r="M92" t="str">
        <f>VLOOKUP($C92,samples!$D$2:$I$1000,5, FALSE)</f>
        <v>F</v>
      </c>
      <c r="N92" t="str">
        <f>VLOOKUP($C92,samples!$D$2:$I$1000,6, FALSE)</f>
        <v>7,8,9</v>
      </c>
      <c r="O92" s="1">
        <f>VLOOKUP($C92,samples!$D$2:$I$689,3, FALSE)</f>
        <v>43059</v>
      </c>
      <c r="P92" s="2">
        <f t="shared" si="8"/>
        <v>101</v>
      </c>
      <c r="Q92" s="1" t="str">
        <f>VLOOKUP($C92,samples!$D$2:$R$1000,8, FALSE)</f>
        <v>CGPLPA814P3</v>
      </c>
      <c r="S92" t="e">
        <f>VLOOKUP($C92,subset1!$D:$BX,S$2,FALSE)</f>
        <v>#N/A</v>
      </c>
      <c r="T92" s="1" t="e">
        <f>VLOOKUP($C92,subset1!$D:$BX,T$2,FALSE)</f>
        <v>#N/A</v>
      </c>
      <c r="U92" t="e">
        <f>VLOOKUP($C92,subset1!$D:$BX,U$2,FALSE)</f>
        <v>#N/A</v>
      </c>
      <c r="V92" t="e">
        <f>VLOOKUP($C92,subset1!$D:$BX,V$2,FALSE)</f>
        <v>#N/A</v>
      </c>
      <c r="W92" t="e">
        <f>VLOOKUP($C92,subset1!$D:$BX,W$2,FALSE)</f>
        <v>#N/A</v>
      </c>
      <c r="X92" t="e">
        <f>VLOOKUP($C92,subset1!$D:$BX,X$2,FALSE)</f>
        <v>#N/A</v>
      </c>
      <c r="Y92" t="e">
        <f>VLOOKUP($C92,subset1!$D:$BX,Y$2,FALSE)</f>
        <v>#N/A</v>
      </c>
      <c r="Z92" t="e">
        <f>VLOOKUP($C92,subset1!$D:$BX,Z$2,FALSE)</f>
        <v>#N/A</v>
      </c>
      <c r="AA92" t="e">
        <f>VLOOKUP($C92,subset1!$D:$BX,AA$2,FALSE)</f>
        <v>#N/A</v>
      </c>
      <c r="AB92" t="e">
        <f>VLOOKUP($C92,subset1!$D:$BX,AB$2,FALSE)</f>
        <v>#N/A</v>
      </c>
      <c r="AC92" t="e">
        <f>VLOOKUP($C92,subset1!$D:$BX,AC$2,FALSE)</f>
        <v>#N/A</v>
      </c>
      <c r="AD92" t="e">
        <f>VLOOKUP($C92,subset1!$D:$BX,AD$2,FALSE)</f>
        <v>#N/A</v>
      </c>
      <c r="AE92" t="e">
        <f>VLOOKUP($C92,subset1!$D:$BX,AE$2,FALSE)</f>
        <v>#N/A</v>
      </c>
      <c r="AF92" t="e">
        <f>VLOOKUP($C92,subset1!$D:$BX,AF$2,FALSE)</f>
        <v>#N/A</v>
      </c>
      <c r="AG92" t="e">
        <f>VLOOKUP($C92,subset1!$D:$BX,AG$2,FALSE)</f>
        <v>#N/A</v>
      </c>
      <c r="AH92" t="e">
        <f>VLOOKUP($C92,subset1!$D:$BX,AH$2,FALSE)</f>
        <v>#N/A</v>
      </c>
      <c r="AI92" t="e">
        <f>VLOOKUP($C92,subset1!$D:$BX,AI$2,FALSE)</f>
        <v>#N/A</v>
      </c>
      <c r="AJ92" t="e">
        <f>VLOOKUP($C92,subset1!$D:$BX,AJ$2,FALSE)</f>
        <v>#N/A</v>
      </c>
      <c r="AK92" t="e">
        <f>VLOOKUP($C92,subset1!$D:$BX,AK$2,FALSE)</f>
        <v>#N/A</v>
      </c>
      <c r="AL92" t="e">
        <f>VLOOKUP($C92,subset1!$D:$BX,AL$2,FALSE)</f>
        <v>#N/A</v>
      </c>
      <c r="AM92" t="e">
        <f>VLOOKUP($C92,subset1!$D:$BX,AM$2,FALSE)</f>
        <v>#N/A</v>
      </c>
      <c r="AN92" t="e">
        <f>VLOOKUP($C92,subset1!$D:$BX,AN$2,FALSE)</f>
        <v>#N/A</v>
      </c>
      <c r="AO92" t="e">
        <f>VLOOKUP($C92,subset1!$D:$BX,AO$2,FALSE)</f>
        <v>#N/A</v>
      </c>
      <c r="AP92" t="e">
        <f>VLOOKUP($C92,subset1!$D:$BX,AP$2,FALSE)</f>
        <v>#N/A</v>
      </c>
      <c r="AQ92" t="e">
        <f>VLOOKUP($C92,subset1!$D:$BX,AQ$2,FALSE)</f>
        <v>#N/A</v>
      </c>
      <c r="AR92" t="e">
        <f>VLOOKUP($C92,subset1!$D:$BX,AR$2,FALSE)</f>
        <v>#N/A</v>
      </c>
      <c r="AS92" t="e">
        <f>VLOOKUP($C92,subset1!$D:$BX,AS$2,FALSE)</f>
        <v>#N/A</v>
      </c>
      <c r="AT92" s="1" t="e">
        <f>VLOOKUP($C92,subset1!$D:$BX,AT$2,FALSE)</f>
        <v>#N/A</v>
      </c>
      <c r="AU92" t="e">
        <f>VLOOKUP($C92,subset1!$D:$BX,AU$2,FALSE)</f>
        <v>#N/A</v>
      </c>
      <c r="AV92" t="e">
        <f>VLOOKUP($C92,subset1!$D:$BX,AV$2,FALSE)</f>
        <v>#N/A</v>
      </c>
      <c r="AW92" t="e">
        <f>VLOOKUP($C92,subset1!$D:$BX,AW$2,FALSE)</f>
        <v>#N/A</v>
      </c>
      <c r="AX92" t="e">
        <f>VLOOKUP($C92,subset1!$D:$BX,AX$2,FALSE)</f>
        <v>#N/A</v>
      </c>
      <c r="AY92" t="e">
        <f>VLOOKUP($C92,subset1!$D:$BX,AY$2,FALSE)</f>
        <v>#N/A</v>
      </c>
      <c r="AZ92" t="e">
        <f>VLOOKUP($C92,subset1!$D:$BX,AZ$2,FALSE)</f>
        <v>#N/A</v>
      </c>
      <c r="BA92" t="e">
        <f>VLOOKUP($C92,subset1!$D:$BX,BA$2,FALSE)</f>
        <v>#N/A</v>
      </c>
      <c r="BB92" t="e">
        <f>VLOOKUP($C92,subset1!$D:$BX,BB$2,FALSE)</f>
        <v>#N/A</v>
      </c>
      <c r="BC92" t="e">
        <f>VLOOKUP($C92,subset1!$D:$BX,BC$2,FALSE)</f>
        <v>#N/A</v>
      </c>
      <c r="BD92" t="e">
        <f>VLOOKUP($C92,subset1!$D:$BX,BD$2,FALSE)</f>
        <v>#N/A</v>
      </c>
      <c r="BE92" t="e">
        <f>VLOOKUP($C92,subset1!$D:$BX,BE$2,FALSE)</f>
        <v>#N/A</v>
      </c>
      <c r="BF92" t="e">
        <f>VLOOKUP($C92,subset1!$D:$BX,BF$2,FALSE)</f>
        <v>#N/A</v>
      </c>
      <c r="BG92" t="e">
        <f>VLOOKUP($C92,subset1!$D:$BX,BG$2,FALSE)</f>
        <v>#N/A</v>
      </c>
      <c r="BH92" t="e">
        <f>VLOOKUP($C92,subset1!$D:$BX,BH$2,FALSE)</f>
        <v>#N/A</v>
      </c>
      <c r="BI92" t="e">
        <f>VLOOKUP($C92,subset1!$D:$BX,BI$2,FALSE)</f>
        <v>#N/A</v>
      </c>
      <c r="BJ92" t="e">
        <f>VLOOKUP($C92,subset1!$D:$BX,BJ$2,FALSE)</f>
        <v>#N/A</v>
      </c>
      <c r="BK92" t="e">
        <f>VLOOKUP($C92,subset1!$D:$BX,BK$2,FALSE)</f>
        <v>#N/A</v>
      </c>
      <c r="BL92" t="e">
        <f>VLOOKUP($C92,subset1!$D:$BX,BL$2,FALSE)</f>
        <v>#N/A</v>
      </c>
      <c r="BM92" t="e">
        <f>VLOOKUP($C92,subset1!$D:$BX,BM$2,FALSE)</f>
        <v>#N/A</v>
      </c>
      <c r="BN92" t="e">
        <f>VLOOKUP($C92,subset1!$D:$BX,BN$2,FALSE)</f>
        <v>#N/A</v>
      </c>
      <c r="BO92" t="e">
        <f>VLOOKUP($C92,subset1!$D:$BX,BO$2,FALSE)</f>
        <v>#N/A</v>
      </c>
      <c r="BP92" t="e">
        <f>VLOOKUP($C92,subset1!$D:$BX,BP$2,FALSE)</f>
        <v>#N/A</v>
      </c>
      <c r="BQ92" t="e">
        <f>VLOOKUP($C92,subset1!$D:$BX,BQ$2,FALSE)</f>
        <v>#N/A</v>
      </c>
      <c r="BR92" t="e">
        <f>VLOOKUP($C92,subset1!$D:$BX,BR$2,FALSE)</f>
        <v>#N/A</v>
      </c>
      <c r="BS92" t="e">
        <f>VLOOKUP($C92,subset1!$D:$BX,BS$2,FALSE)</f>
        <v>#N/A</v>
      </c>
      <c r="BT92" t="e">
        <f>VLOOKUP($C92,subset1!$D:$BX,BT$2,FALSE)</f>
        <v>#N/A</v>
      </c>
      <c r="BU92" t="e">
        <f>VLOOKUP($C92,subset1!$D:$BX,BU$2,FALSE)</f>
        <v>#N/A</v>
      </c>
    </row>
    <row r="93" spans="1:73" x14ac:dyDescent="0.2">
      <c r="A93">
        <v>846</v>
      </c>
      <c r="B93" t="s">
        <v>11</v>
      </c>
      <c r="C93" t="str">
        <f t="shared" si="6"/>
        <v>846E3</v>
      </c>
      <c r="D93" t="str">
        <f t="shared" si="7"/>
        <v>E3</v>
      </c>
      <c r="E93">
        <v>20</v>
      </c>
      <c r="F93" s="1">
        <v>42958</v>
      </c>
      <c r="I93">
        <v>1293.8806200367201</v>
      </c>
      <c r="J93" t="s">
        <v>25</v>
      </c>
      <c r="K93">
        <v>99</v>
      </c>
      <c r="L93">
        <f>VLOOKUP($C93,samples!$D$2:$I$1000,4, FALSE)</f>
        <v>17</v>
      </c>
      <c r="M93" t="str">
        <f>VLOOKUP($C93,samples!$D$2:$I$1000,5, FALSE)</f>
        <v>F</v>
      </c>
      <c r="N93" t="str">
        <f>VLOOKUP($C93,samples!$D$2:$I$1000,6, FALSE)</f>
        <v>4,5,6</v>
      </c>
      <c r="O93" s="1">
        <f>VLOOKUP($C93,samples!$D$2:$I$689,3, FALSE)</f>
        <v>43103</v>
      </c>
      <c r="P93" s="2">
        <f t="shared" si="8"/>
        <v>145</v>
      </c>
      <c r="Q93" s="1" t="str">
        <f>VLOOKUP($C93,samples!$D$2:$R$1000,8, FALSE)</f>
        <v>CGPLPA814P4</v>
      </c>
      <c r="S93" t="e">
        <f>VLOOKUP($C93,subset1!$D:$BX,S$2,FALSE)</f>
        <v>#N/A</v>
      </c>
      <c r="T93" s="1" t="e">
        <f>VLOOKUP($C93,subset1!$D:$BX,T$2,FALSE)</f>
        <v>#N/A</v>
      </c>
      <c r="U93" t="e">
        <f>VLOOKUP($C93,subset1!$D:$BX,U$2,FALSE)</f>
        <v>#N/A</v>
      </c>
      <c r="V93" t="e">
        <f>VLOOKUP($C93,subset1!$D:$BX,V$2,FALSE)</f>
        <v>#N/A</v>
      </c>
      <c r="W93" t="e">
        <f>VLOOKUP($C93,subset1!$D:$BX,W$2,FALSE)</f>
        <v>#N/A</v>
      </c>
      <c r="X93" t="e">
        <f>VLOOKUP($C93,subset1!$D:$BX,X$2,FALSE)</f>
        <v>#N/A</v>
      </c>
      <c r="Y93" t="e">
        <f>VLOOKUP($C93,subset1!$D:$BX,Y$2,FALSE)</f>
        <v>#N/A</v>
      </c>
      <c r="Z93" t="e">
        <f>VLOOKUP($C93,subset1!$D:$BX,Z$2,FALSE)</f>
        <v>#N/A</v>
      </c>
      <c r="AA93" t="e">
        <f>VLOOKUP($C93,subset1!$D:$BX,AA$2,FALSE)</f>
        <v>#N/A</v>
      </c>
      <c r="AB93" t="e">
        <f>VLOOKUP($C93,subset1!$D:$BX,AB$2,FALSE)</f>
        <v>#N/A</v>
      </c>
      <c r="AC93" t="e">
        <f>VLOOKUP($C93,subset1!$D:$BX,AC$2,FALSE)</f>
        <v>#N/A</v>
      </c>
      <c r="AD93" t="e">
        <f>VLOOKUP($C93,subset1!$D:$BX,AD$2,FALSE)</f>
        <v>#N/A</v>
      </c>
      <c r="AE93" t="e">
        <f>VLOOKUP($C93,subset1!$D:$BX,AE$2,FALSE)</f>
        <v>#N/A</v>
      </c>
      <c r="AF93" t="e">
        <f>VLOOKUP($C93,subset1!$D:$BX,AF$2,FALSE)</f>
        <v>#N/A</v>
      </c>
      <c r="AG93" t="e">
        <f>VLOOKUP($C93,subset1!$D:$BX,AG$2,FALSE)</f>
        <v>#N/A</v>
      </c>
      <c r="AH93" t="e">
        <f>VLOOKUP($C93,subset1!$D:$BX,AH$2,FALSE)</f>
        <v>#N/A</v>
      </c>
      <c r="AI93" t="e">
        <f>VLOOKUP($C93,subset1!$D:$BX,AI$2,FALSE)</f>
        <v>#N/A</v>
      </c>
      <c r="AJ93" t="e">
        <f>VLOOKUP($C93,subset1!$D:$BX,AJ$2,FALSE)</f>
        <v>#N/A</v>
      </c>
      <c r="AK93" t="e">
        <f>VLOOKUP($C93,subset1!$D:$BX,AK$2,FALSE)</f>
        <v>#N/A</v>
      </c>
      <c r="AL93" t="e">
        <f>VLOOKUP($C93,subset1!$D:$BX,AL$2,FALSE)</f>
        <v>#N/A</v>
      </c>
      <c r="AM93" t="e">
        <f>VLOOKUP($C93,subset1!$D:$BX,AM$2,FALSE)</f>
        <v>#N/A</v>
      </c>
      <c r="AN93" t="e">
        <f>VLOOKUP($C93,subset1!$D:$BX,AN$2,FALSE)</f>
        <v>#N/A</v>
      </c>
      <c r="AO93" t="e">
        <f>VLOOKUP($C93,subset1!$D:$BX,AO$2,FALSE)</f>
        <v>#N/A</v>
      </c>
      <c r="AP93" t="e">
        <f>VLOOKUP($C93,subset1!$D:$BX,AP$2,FALSE)</f>
        <v>#N/A</v>
      </c>
      <c r="AQ93" t="e">
        <f>VLOOKUP($C93,subset1!$D:$BX,AQ$2,FALSE)</f>
        <v>#N/A</v>
      </c>
      <c r="AR93" t="e">
        <f>VLOOKUP($C93,subset1!$D:$BX,AR$2,FALSE)</f>
        <v>#N/A</v>
      </c>
      <c r="AS93" t="e">
        <f>VLOOKUP($C93,subset1!$D:$BX,AS$2,FALSE)</f>
        <v>#N/A</v>
      </c>
      <c r="AT93" s="1" t="e">
        <f>VLOOKUP($C93,subset1!$D:$BX,AT$2,FALSE)</f>
        <v>#N/A</v>
      </c>
      <c r="AU93" t="e">
        <f>VLOOKUP($C93,subset1!$D:$BX,AU$2,FALSE)</f>
        <v>#N/A</v>
      </c>
      <c r="AV93" t="e">
        <f>VLOOKUP($C93,subset1!$D:$BX,AV$2,FALSE)</f>
        <v>#N/A</v>
      </c>
      <c r="AW93" t="e">
        <f>VLOOKUP($C93,subset1!$D:$BX,AW$2,FALSE)</f>
        <v>#N/A</v>
      </c>
      <c r="AX93" t="e">
        <f>VLOOKUP($C93,subset1!$D:$BX,AX$2,FALSE)</f>
        <v>#N/A</v>
      </c>
      <c r="AY93" t="e">
        <f>VLOOKUP($C93,subset1!$D:$BX,AY$2,FALSE)</f>
        <v>#N/A</v>
      </c>
      <c r="AZ93" t="e">
        <f>VLOOKUP($C93,subset1!$D:$BX,AZ$2,FALSE)</f>
        <v>#N/A</v>
      </c>
      <c r="BA93" t="e">
        <f>VLOOKUP($C93,subset1!$D:$BX,BA$2,FALSE)</f>
        <v>#N/A</v>
      </c>
      <c r="BB93" t="e">
        <f>VLOOKUP($C93,subset1!$D:$BX,BB$2,FALSE)</f>
        <v>#N/A</v>
      </c>
      <c r="BC93" t="e">
        <f>VLOOKUP($C93,subset1!$D:$BX,BC$2,FALSE)</f>
        <v>#N/A</v>
      </c>
      <c r="BD93" t="e">
        <f>VLOOKUP($C93,subset1!$D:$BX,BD$2,FALSE)</f>
        <v>#N/A</v>
      </c>
      <c r="BE93" t="e">
        <f>VLOOKUP($C93,subset1!$D:$BX,BE$2,FALSE)</f>
        <v>#N/A</v>
      </c>
      <c r="BF93" t="e">
        <f>VLOOKUP($C93,subset1!$D:$BX,BF$2,FALSE)</f>
        <v>#N/A</v>
      </c>
      <c r="BG93" t="e">
        <f>VLOOKUP($C93,subset1!$D:$BX,BG$2,FALSE)</f>
        <v>#N/A</v>
      </c>
      <c r="BH93" t="e">
        <f>VLOOKUP($C93,subset1!$D:$BX,BH$2,FALSE)</f>
        <v>#N/A</v>
      </c>
      <c r="BI93" t="e">
        <f>VLOOKUP($C93,subset1!$D:$BX,BI$2,FALSE)</f>
        <v>#N/A</v>
      </c>
      <c r="BJ93" t="e">
        <f>VLOOKUP($C93,subset1!$D:$BX,BJ$2,FALSE)</f>
        <v>#N/A</v>
      </c>
      <c r="BK93" t="e">
        <f>VLOOKUP($C93,subset1!$D:$BX,BK$2,FALSE)</f>
        <v>#N/A</v>
      </c>
      <c r="BL93" t="e">
        <f>VLOOKUP($C93,subset1!$D:$BX,BL$2,FALSE)</f>
        <v>#N/A</v>
      </c>
      <c r="BM93" t="e">
        <f>VLOOKUP($C93,subset1!$D:$BX,BM$2,FALSE)</f>
        <v>#N/A</v>
      </c>
      <c r="BN93" t="e">
        <f>VLOOKUP($C93,subset1!$D:$BX,BN$2,FALSE)</f>
        <v>#N/A</v>
      </c>
      <c r="BO93" t="e">
        <f>VLOOKUP($C93,subset1!$D:$BX,BO$2,FALSE)</f>
        <v>#N/A</v>
      </c>
      <c r="BP93" t="e">
        <f>VLOOKUP($C93,subset1!$D:$BX,BP$2,FALSE)</f>
        <v>#N/A</v>
      </c>
      <c r="BQ93" t="e">
        <f>VLOOKUP($C93,subset1!$D:$BX,BQ$2,FALSE)</f>
        <v>#N/A</v>
      </c>
      <c r="BR93" t="e">
        <f>VLOOKUP($C93,subset1!$D:$BX,BR$2,FALSE)</f>
        <v>#N/A</v>
      </c>
      <c r="BS93" t="e">
        <f>VLOOKUP($C93,subset1!$D:$BX,BS$2,FALSE)</f>
        <v>#N/A</v>
      </c>
      <c r="BT93" t="e">
        <f>VLOOKUP($C93,subset1!$D:$BX,BT$2,FALSE)</f>
        <v>#N/A</v>
      </c>
      <c r="BU93" t="e">
        <f>VLOOKUP($C93,subset1!$D:$BX,BU$2,FALSE)</f>
        <v>#N/A</v>
      </c>
    </row>
    <row r="94" spans="1:73" x14ac:dyDescent="0.2">
      <c r="A94">
        <v>849</v>
      </c>
      <c r="B94" t="s">
        <v>2</v>
      </c>
      <c r="C94" t="str">
        <f t="shared" si="6"/>
        <v>849A</v>
      </c>
      <c r="D94" t="str">
        <f t="shared" si="7"/>
        <v>A</v>
      </c>
      <c r="E94">
        <v>17</v>
      </c>
      <c r="F94" s="1">
        <v>42964</v>
      </c>
      <c r="G94">
        <v>0.47</v>
      </c>
      <c r="H94" t="s">
        <v>6</v>
      </c>
      <c r="I94">
        <v>1287.8806200367201</v>
      </c>
      <c r="J94" t="s">
        <v>7</v>
      </c>
      <c r="K94">
        <v>100</v>
      </c>
      <c r="L94">
        <f>VLOOKUP($C94,samples!$D$2:$I$1000,4, FALSE)</f>
        <v>1</v>
      </c>
      <c r="M94" t="str">
        <f>VLOOKUP($C94,samples!$D$2:$I$1000,5, FALSE)</f>
        <v>C</v>
      </c>
      <c r="N94" t="str">
        <f>VLOOKUP($C94,samples!$D$2:$I$1000,6, FALSE)</f>
        <v>1,2,3</v>
      </c>
      <c r="O94" s="1">
        <f>VLOOKUP($C94,samples!$D$2:$I$689,3, FALSE)</f>
        <v>42964</v>
      </c>
      <c r="P94" s="2">
        <f t="shared" si="8"/>
        <v>0</v>
      </c>
      <c r="Q94" s="1" t="str">
        <f>VLOOKUP($C94,samples!$D$2:$R$1000,8, FALSE)</f>
        <v>CGPLPA815P</v>
      </c>
      <c r="R94" t="s">
        <v>297</v>
      </c>
      <c r="S94">
        <f>VLOOKUP($C94,subset1!$D:$BX,S$2,FALSE)</f>
        <v>0</v>
      </c>
      <c r="T94" s="1" t="str">
        <f>VLOOKUP($C94,subset1!$D:$BX,T$2,FALSE)</f>
        <v>Subset 1</v>
      </c>
      <c r="U94">
        <f>VLOOKUP($C94,subset1!$D:$BX,U$2,FALSE)</f>
        <v>0</v>
      </c>
      <c r="V94">
        <f>VLOOKUP($C94,subset1!$D:$BX,V$2,FALSE)</f>
        <v>44319</v>
      </c>
      <c r="W94" t="str">
        <f>VLOOKUP($C94,subset1!$D:$BX,W$2,FALSE)</f>
        <v>ZF</v>
      </c>
      <c r="X94">
        <f>VLOOKUP($C94,subset1!$D:$BX,X$2,FALSE)</f>
        <v>533</v>
      </c>
      <c r="Y94">
        <f>VLOOKUP($C94,subset1!$D:$BX,Y$2,FALSE)</f>
        <v>4</v>
      </c>
      <c r="Z94">
        <f>VLOOKUP($C94,subset1!$D:$BX,Z$2,FALSE)</f>
        <v>0</v>
      </c>
      <c r="AA94" t="str">
        <f>VLOOKUP($C94,subset1!$D:$BX,AA$2,FALSE)</f>
        <v>Pactocfdna050421_High Sensitivity DNA Assay_DE13805124_2021-05-04_16-08-06.xad</v>
      </c>
      <c r="AB94">
        <f>VLOOKUP($C94,subset1!$D:$BX,AB$2,FALSE)</f>
        <v>146</v>
      </c>
      <c r="AC94">
        <f>VLOOKUP($C94,subset1!$D:$BX,AC$2,FALSE)</f>
        <v>8973.6299999999992</v>
      </c>
      <c r="AD94">
        <f>VLOOKUP($C94,subset1!$D:$BX,AD$2,FALSE)</f>
        <v>286</v>
      </c>
      <c r="AE94">
        <f>VLOOKUP($C94,subset1!$D:$BX,AE$2,FALSE)</f>
        <v>1121.4000000000001</v>
      </c>
      <c r="AF94">
        <f>VLOOKUP($C94,subset1!$D:$BX,AF$2,FALSE)</f>
        <v>418</v>
      </c>
      <c r="AG94">
        <f>VLOOKUP($C94,subset1!$D:$BX,AG$2,FALSE)</f>
        <v>211.68</v>
      </c>
      <c r="AH94">
        <f>VLOOKUP($C94,subset1!$D:$BX,AH$2,FALSE)</f>
        <v>0</v>
      </c>
      <c r="AI94">
        <f>VLOOKUP($C94,subset1!$D:$BX,AI$2,FALSE)</f>
        <v>50</v>
      </c>
      <c r="AJ94">
        <f>VLOOKUP($C94,subset1!$D:$BX,AJ$2,FALSE)</f>
        <v>10306.709999999999</v>
      </c>
      <c r="AK94">
        <f>VLOOKUP($C94,subset1!$D:$BX,AK$2,FALSE)</f>
        <v>515.33549999999991</v>
      </c>
      <c r="AL94">
        <f>VLOOKUP($C94,subset1!$D:$BX,AL$2,FALSE)</f>
        <v>128.83387499999998</v>
      </c>
      <c r="AM94">
        <f>VLOOKUP($C94,subset1!$D:$BX,AM$2,FALSE)</f>
        <v>532</v>
      </c>
      <c r="AN94" t="str">
        <f>VLOOKUP($C94,subset1!$D:$BX,AN$2,FALSE)</f>
        <v>Revco -20</v>
      </c>
      <c r="AO94" t="str">
        <f>VLOOKUP($C94,subset1!$D:$BX,AO$2,FALSE)</f>
        <v>PACTO CfDNA Box 4</v>
      </c>
      <c r="AP94" t="str">
        <f>VLOOKUP($C94,subset1!$D:$BX,AP$2,FALSE)</f>
        <v>A1</v>
      </c>
      <c r="AQ94">
        <f>VLOOKUP($C94,subset1!$D:$BX,AQ$2,FALSE)</f>
        <v>0</v>
      </c>
      <c r="AR94">
        <f>VLOOKUP($C94,subset1!$D:$BX,AR$2,FALSE)</f>
        <v>15</v>
      </c>
      <c r="AS94">
        <f>VLOOKUP($C94,subset1!$D:$BX,AS$2,FALSE)</f>
        <v>1.45536257447818</v>
      </c>
      <c r="AT94" s="1">
        <f>VLOOKUP($C94,subset1!$D:$BX,AT$2,FALSE)</f>
        <v>48.54463742552182</v>
      </c>
      <c r="AU94">
        <f>VLOOKUP($C94,subset1!$D:$BX,AU$2,FALSE)</f>
        <v>5</v>
      </c>
      <c r="AV94">
        <f>VLOOKUP($C94,subset1!$D:$BX,AV$2,FALSE)</f>
        <v>44361</v>
      </c>
      <c r="AW94">
        <f>VLOOKUP($C94,subset1!$D:$BX,AW$2,FALSE)</f>
        <v>0</v>
      </c>
      <c r="AX94" t="str">
        <f>VLOOKUP($C94,subset1!$D:$BX,AX$2,FALSE)</f>
        <v>IDT8_UDI_372</v>
      </c>
      <c r="AY94">
        <f>VLOOKUP($C94,subset1!$D:$BX,AY$2,FALSE)</f>
        <v>0</v>
      </c>
      <c r="AZ94">
        <f>VLOOKUP($C94,subset1!$D:$BX,AZ$2,FALSE)</f>
        <v>4</v>
      </c>
      <c r="BA94" t="str">
        <f>VLOOKUP($C94,subset1!$D:$BX,BA$2,FALSE)</f>
        <v>ZF</v>
      </c>
      <c r="BB94">
        <f>VLOOKUP($C94,subset1!$D:$BX,BB$2,FALSE)</f>
        <v>5</v>
      </c>
      <c r="BC94" t="str">
        <f>VLOOKUP($C94,subset1!$D:$BX,BC$2,FALSE)</f>
        <v>pacto79pcr1_DNA 1000_DE13805124_2021-07-09_11-38-05.xad</v>
      </c>
      <c r="BD94">
        <f>VLOOKUP($C94,subset1!$D:$BX,BD$2,FALSE)</f>
        <v>306</v>
      </c>
      <c r="BE94">
        <f>VLOOKUP($C94,subset1!$D:$BX,BE$2,FALSE)</f>
        <v>9.0299999999999994</v>
      </c>
      <c r="BF94">
        <f>VLOOKUP($C94,subset1!$D:$BX,BF$2,FALSE)</f>
        <v>44.7</v>
      </c>
      <c r="BG94">
        <f>VLOOKUP($C94,subset1!$D:$BX,BG$2,FALSE)</f>
        <v>451</v>
      </c>
      <c r="BH94">
        <f>VLOOKUP($C94,subset1!$D:$BX,BH$2,FALSE)</f>
        <v>0.34</v>
      </c>
      <c r="BI94">
        <f>VLOOKUP($C94,subset1!$D:$BX,BI$2,FALSE)</f>
        <v>1.1000000000000001</v>
      </c>
      <c r="BJ94">
        <f>VLOOKUP($C94,subset1!$D:$BX,BJ$2,FALSE)</f>
        <v>0</v>
      </c>
      <c r="BK94">
        <f>VLOOKUP($C94,subset1!$D:$BX,BK$2,FALSE)</f>
        <v>0</v>
      </c>
      <c r="BL94">
        <f>VLOOKUP($C94,subset1!$D:$BX,BL$2,FALSE)</f>
        <v>0</v>
      </c>
      <c r="BM94">
        <f>VLOOKUP($C94,subset1!$D:$BX,BM$2,FALSE)</f>
        <v>0</v>
      </c>
      <c r="BN94">
        <f>VLOOKUP($C94,subset1!$D:$BX,BN$2,FALSE)</f>
        <v>0</v>
      </c>
      <c r="BO94">
        <f>VLOOKUP($C94,subset1!$D:$BX,BO$2,FALSE)</f>
        <v>20</v>
      </c>
      <c r="BP94">
        <f>VLOOKUP($C94,subset1!$D:$BX,BP$2,FALSE)</f>
        <v>9.3699999999999992</v>
      </c>
      <c r="BQ94">
        <f>VLOOKUP($C94,subset1!$D:$BX,BQ$2,FALSE)</f>
        <v>45.800000000000004</v>
      </c>
      <c r="BR94">
        <f>VLOOKUP($C94,subset1!$D:$BX,BR$2,FALSE)</f>
        <v>187.39999999999998</v>
      </c>
      <c r="BS94">
        <f>VLOOKUP($C94,subset1!$D:$BX,BS$2,FALSE)</f>
        <v>532</v>
      </c>
      <c r="BT94" t="str">
        <f>VLOOKUP($C94,subset1!$D:$BX,BT$2,FALSE)</f>
        <v>Revco -20</v>
      </c>
      <c r="BU94" t="str">
        <f>VLOOKUP($C94,subset1!$D:$BX,BU$2,FALSE)</f>
        <v>Pacto PCR1 Box 2</v>
      </c>
    </row>
    <row r="95" spans="1:73" x14ac:dyDescent="0.2">
      <c r="A95">
        <v>849</v>
      </c>
      <c r="B95" t="s">
        <v>8</v>
      </c>
      <c r="C95" t="str">
        <f t="shared" si="6"/>
        <v>849B1</v>
      </c>
      <c r="D95" t="str">
        <f t="shared" si="7"/>
        <v>B1</v>
      </c>
      <c r="E95">
        <v>17</v>
      </c>
      <c r="F95" s="1">
        <v>42964</v>
      </c>
      <c r="G95">
        <v>0.47</v>
      </c>
      <c r="H95" t="s">
        <v>6</v>
      </c>
      <c r="I95">
        <v>1287.8806200367201</v>
      </c>
      <c r="J95" t="s">
        <v>7</v>
      </c>
      <c r="K95">
        <v>101</v>
      </c>
      <c r="L95">
        <f>VLOOKUP($C95,samples!$D$2:$I$1000,4, FALSE)</f>
        <v>6</v>
      </c>
      <c r="M95" t="str">
        <f>VLOOKUP($C95,samples!$D$2:$I$1000,5, FALSE)</f>
        <v>D</v>
      </c>
      <c r="N95" t="str">
        <f>VLOOKUP($C95,samples!$D$2:$I$1000,6, FALSE)</f>
        <v>1,2,3</v>
      </c>
      <c r="O95" s="1">
        <f>VLOOKUP($C95,samples!$D$2:$I$689,3, FALSE)</f>
        <v>42991</v>
      </c>
      <c r="P95" s="2">
        <f t="shared" si="8"/>
        <v>27</v>
      </c>
      <c r="Q95" s="1" t="str">
        <f>VLOOKUP($C95,samples!$D$2:$R$1000,8, FALSE)</f>
        <v>CGPLPA815P1</v>
      </c>
      <c r="R95" t="s">
        <v>297</v>
      </c>
      <c r="S95">
        <f>VLOOKUP($C95,subset1!$D:$BX,S$2,FALSE)</f>
        <v>0</v>
      </c>
      <c r="T95" s="1" t="str">
        <f>VLOOKUP($C95,subset1!$D:$BX,T$2,FALSE)</f>
        <v>Subset 1</v>
      </c>
      <c r="U95">
        <f>VLOOKUP($C95,subset1!$D:$BX,U$2,FALSE)</f>
        <v>0</v>
      </c>
      <c r="V95">
        <f>VLOOKUP($C95,subset1!$D:$BX,V$2,FALSE)</f>
        <v>44319</v>
      </c>
      <c r="W95" t="str">
        <f>VLOOKUP($C95,subset1!$D:$BX,W$2,FALSE)</f>
        <v>ZF</v>
      </c>
      <c r="X95">
        <f>VLOOKUP($C95,subset1!$D:$BX,X$2,FALSE)</f>
        <v>533</v>
      </c>
      <c r="Y95">
        <f>VLOOKUP($C95,subset1!$D:$BX,Y$2,FALSE)</f>
        <v>4</v>
      </c>
      <c r="Z95">
        <f>VLOOKUP($C95,subset1!$D:$BX,Z$2,FALSE)</f>
        <v>0</v>
      </c>
      <c r="AA95" t="str">
        <f>VLOOKUP($C95,subset1!$D:$BX,AA$2,FALSE)</f>
        <v>Pactocfdna050421_High Sensitivity DNA Assay_DE13805124_2021-05-04_16-08-06.xad</v>
      </c>
      <c r="AB95">
        <f>VLOOKUP($C95,subset1!$D:$BX,AB$2,FALSE)</f>
        <v>170</v>
      </c>
      <c r="AC95">
        <f>VLOOKUP($C95,subset1!$D:$BX,AC$2,FALSE)</f>
        <v>1327.49</v>
      </c>
      <c r="AD95">
        <f>VLOOKUP($C95,subset1!$D:$BX,AD$2,FALSE)</f>
        <v>322</v>
      </c>
      <c r="AE95">
        <f>VLOOKUP($C95,subset1!$D:$BX,AE$2,FALSE)</f>
        <v>26.33</v>
      </c>
      <c r="AF95">
        <f>VLOOKUP($C95,subset1!$D:$BX,AF$2,FALSE)</f>
        <v>528</v>
      </c>
      <c r="AG95">
        <f>VLOOKUP($C95,subset1!$D:$BX,AG$2,FALSE)</f>
        <v>24.84</v>
      </c>
      <c r="AH95">
        <f>VLOOKUP($C95,subset1!$D:$BX,AH$2,FALSE)</f>
        <v>0</v>
      </c>
      <c r="AI95">
        <f>VLOOKUP($C95,subset1!$D:$BX,AI$2,FALSE)</f>
        <v>50</v>
      </c>
      <c r="AJ95">
        <f>VLOOKUP($C95,subset1!$D:$BX,AJ$2,FALSE)</f>
        <v>1378.6599999999999</v>
      </c>
      <c r="AK95">
        <f>VLOOKUP($C95,subset1!$D:$BX,AK$2,FALSE)</f>
        <v>68.933000000000007</v>
      </c>
      <c r="AL95">
        <f>VLOOKUP($C95,subset1!$D:$BX,AL$2,FALSE)</f>
        <v>17.233250000000002</v>
      </c>
      <c r="AM95">
        <f>VLOOKUP($C95,subset1!$D:$BX,AM$2,FALSE)</f>
        <v>532</v>
      </c>
      <c r="AN95" t="str">
        <f>VLOOKUP($C95,subset1!$D:$BX,AN$2,FALSE)</f>
        <v>Revco -20</v>
      </c>
      <c r="AO95" t="str">
        <f>VLOOKUP($C95,subset1!$D:$BX,AO$2,FALSE)</f>
        <v>PACTO CfDNA Box 4</v>
      </c>
      <c r="AP95" t="str">
        <f>VLOOKUP($C95,subset1!$D:$BX,AP$2,FALSE)</f>
        <v>A2</v>
      </c>
      <c r="AQ95">
        <f>VLOOKUP($C95,subset1!$D:$BX,AQ$2,FALSE)</f>
        <v>0</v>
      </c>
      <c r="AR95">
        <f>VLOOKUP($C95,subset1!$D:$BX,AR$2,FALSE)</f>
        <v>15</v>
      </c>
      <c r="AS95">
        <f>VLOOKUP($C95,subset1!$D:$BX,AS$2,FALSE)</f>
        <v>10.880129981286176</v>
      </c>
      <c r="AT95" s="1">
        <f>VLOOKUP($C95,subset1!$D:$BX,AT$2,FALSE)</f>
        <v>39.119870018713826</v>
      </c>
      <c r="AU95">
        <f>VLOOKUP($C95,subset1!$D:$BX,AU$2,FALSE)</f>
        <v>5</v>
      </c>
      <c r="AV95">
        <f>VLOOKUP($C95,subset1!$D:$BX,AV$2,FALSE)</f>
        <v>44361</v>
      </c>
      <c r="AW95">
        <f>VLOOKUP($C95,subset1!$D:$BX,AW$2,FALSE)</f>
        <v>0</v>
      </c>
      <c r="AX95" t="str">
        <f>VLOOKUP($C95,subset1!$D:$BX,AX$2,FALSE)</f>
        <v>IDT8_UDI_374</v>
      </c>
      <c r="AY95">
        <f>VLOOKUP($C95,subset1!$D:$BX,AY$2,FALSE)</f>
        <v>0</v>
      </c>
      <c r="AZ95">
        <f>VLOOKUP($C95,subset1!$D:$BX,AZ$2,FALSE)</f>
        <v>4</v>
      </c>
      <c r="BA95" t="str">
        <f>VLOOKUP($C95,subset1!$D:$BX,BA$2,FALSE)</f>
        <v>ZF</v>
      </c>
      <c r="BB95">
        <f>VLOOKUP($C95,subset1!$D:$BX,BB$2,FALSE)</f>
        <v>5</v>
      </c>
      <c r="BC95" t="str">
        <f>VLOOKUP($C95,subset1!$D:$BX,BC$2,FALSE)</f>
        <v>pacto79pcr1_DNA 1000_DE13805124_2021-07-09_11-38-05.xad</v>
      </c>
      <c r="BD95">
        <f>VLOOKUP($C95,subset1!$D:$BX,BD$2,FALSE)</f>
        <v>303</v>
      </c>
      <c r="BE95">
        <f>VLOOKUP($C95,subset1!$D:$BX,BE$2,FALSE)</f>
        <v>8.81</v>
      </c>
      <c r="BF95">
        <f>VLOOKUP($C95,subset1!$D:$BX,BF$2,FALSE)</f>
        <v>44.1</v>
      </c>
      <c r="BG95">
        <f>VLOOKUP($C95,subset1!$D:$BX,BG$2,FALSE)</f>
        <v>460</v>
      </c>
      <c r="BH95">
        <f>VLOOKUP($C95,subset1!$D:$BX,BH$2,FALSE)</f>
        <v>0.25</v>
      </c>
      <c r="BI95">
        <f>VLOOKUP($C95,subset1!$D:$BX,BI$2,FALSE)</f>
        <v>0.8</v>
      </c>
      <c r="BJ95">
        <f>VLOOKUP($C95,subset1!$D:$BX,BJ$2,FALSE)</f>
        <v>0</v>
      </c>
      <c r="BK95">
        <f>VLOOKUP($C95,subset1!$D:$BX,BK$2,FALSE)</f>
        <v>0</v>
      </c>
      <c r="BL95">
        <f>VLOOKUP($C95,subset1!$D:$BX,BL$2,FALSE)</f>
        <v>0</v>
      </c>
      <c r="BM95">
        <f>VLOOKUP($C95,subset1!$D:$BX,BM$2,FALSE)</f>
        <v>0</v>
      </c>
      <c r="BN95">
        <f>VLOOKUP($C95,subset1!$D:$BX,BN$2,FALSE)</f>
        <v>0</v>
      </c>
      <c r="BO95">
        <f>VLOOKUP($C95,subset1!$D:$BX,BO$2,FALSE)</f>
        <v>20</v>
      </c>
      <c r="BP95">
        <f>VLOOKUP($C95,subset1!$D:$BX,BP$2,FALSE)</f>
        <v>9.06</v>
      </c>
      <c r="BQ95">
        <f>VLOOKUP($C95,subset1!$D:$BX,BQ$2,FALSE)</f>
        <v>44.9</v>
      </c>
      <c r="BR95">
        <f>VLOOKUP($C95,subset1!$D:$BX,BR$2,FALSE)</f>
        <v>181.20000000000002</v>
      </c>
      <c r="BS95">
        <f>VLOOKUP($C95,subset1!$D:$BX,BS$2,FALSE)</f>
        <v>532</v>
      </c>
      <c r="BT95" t="str">
        <f>VLOOKUP($C95,subset1!$D:$BX,BT$2,FALSE)</f>
        <v>Revco -20</v>
      </c>
      <c r="BU95" t="str">
        <f>VLOOKUP($C95,subset1!$D:$BX,BU$2,FALSE)</f>
        <v>Pacto PCR1 Box 2</v>
      </c>
    </row>
    <row r="96" spans="1:73" x14ac:dyDescent="0.2">
      <c r="A96">
        <v>849</v>
      </c>
      <c r="B96" t="s">
        <v>9</v>
      </c>
      <c r="C96" t="str">
        <f t="shared" si="6"/>
        <v>849E1</v>
      </c>
      <c r="D96" t="str">
        <f t="shared" si="7"/>
        <v>E1</v>
      </c>
      <c r="E96">
        <v>17</v>
      </c>
      <c r="F96" s="1">
        <v>42964</v>
      </c>
      <c r="G96">
        <v>0.47</v>
      </c>
      <c r="H96" t="s">
        <v>6</v>
      </c>
      <c r="I96">
        <v>1287.8806200367201</v>
      </c>
      <c r="J96" t="s">
        <v>7</v>
      </c>
      <c r="K96">
        <v>102</v>
      </c>
      <c r="L96">
        <f>VLOOKUP($C96,samples!$D$2:$I$1000,4, FALSE)</f>
        <v>10</v>
      </c>
      <c r="M96" t="str">
        <f>VLOOKUP($C96,samples!$D$2:$I$1000,5, FALSE)</f>
        <v>B</v>
      </c>
      <c r="N96" t="str">
        <f>VLOOKUP($C96,samples!$D$2:$I$1000,6, FALSE)</f>
        <v>7,8,9</v>
      </c>
      <c r="O96" s="1">
        <f>VLOOKUP($C96,samples!$D$2:$I$689,3, FALSE)</f>
        <v>43012</v>
      </c>
      <c r="P96" s="2">
        <f t="shared" si="8"/>
        <v>48</v>
      </c>
      <c r="Q96" s="1" t="str">
        <f>VLOOKUP($C96,samples!$D$2:$R$1000,8, FALSE)</f>
        <v>CGPLPA815P2</v>
      </c>
      <c r="R96" t="s">
        <v>297</v>
      </c>
      <c r="S96">
        <f>VLOOKUP($C96,subset1!$D:$BX,S$2,FALSE)</f>
        <v>0</v>
      </c>
      <c r="T96" s="1" t="str">
        <f>VLOOKUP($C96,subset1!$D:$BX,T$2,FALSE)</f>
        <v>Subset 1</v>
      </c>
      <c r="U96">
        <f>VLOOKUP($C96,subset1!$D:$BX,U$2,FALSE)</f>
        <v>0</v>
      </c>
      <c r="V96">
        <f>VLOOKUP($C96,subset1!$D:$BX,V$2,FALSE)</f>
        <v>44319</v>
      </c>
      <c r="W96" t="str">
        <f>VLOOKUP($C96,subset1!$D:$BX,W$2,FALSE)</f>
        <v>ZF</v>
      </c>
      <c r="X96">
        <f>VLOOKUP($C96,subset1!$D:$BX,X$2,FALSE)</f>
        <v>533</v>
      </c>
      <c r="Y96">
        <f>VLOOKUP($C96,subset1!$D:$BX,Y$2,FALSE)</f>
        <v>4.2</v>
      </c>
      <c r="Z96">
        <f>VLOOKUP($C96,subset1!$D:$BX,Z$2,FALSE)</f>
        <v>0.79999999999999982</v>
      </c>
      <c r="AA96" t="str">
        <f>VLOOKUP($C96,subset1!$D:$BX,AA$2,FALSE)</f>
        <v>Pactocfdna050421_High Sensitivity DNA Assay_DE13805124_2021-05-04_16-08-06.xad</v>
      </c>
      <c r="AB96">
        <f>VLOOKUP($C96,subset1!$D:$BX,AB$2,FALSE)</f>
        <v>173</v>
      </c>
      <c r="AC96">
        <f>VLOOKUP($C96,subset1!$D:$BX,AC$2,FALSE)</f>
        <v>613.79999999999995</v>
      </c>
      <c r="AD96">
        <f>VLOOKUP($C96,subset1!$D:$BX,AD$2,FALSE)</f>
        <v>321</v>
      </c>
      <c r="AE96">
        <f>VLOOKUP($C96,subset1!$D:$BX,AE$2,FALSE)</f>
        <v>34.64</v>
      </c>
      <c r="AF96">
        <f>VLOOKUP($C96,subset1!$D:$BX,AF$2,FALSE)</f>
        <v>565</v>
      </c>
      <c r="AG96">
        <f>VLOOKUP($C96,subset1!$D:$BX,AG$2,FALSE)</f>
        <v>20.440000000000001</v>
      </c>
      <c r="AH96" t="str">
        <f>VLOOKUP($C96,subset1!$D:$BX,AH$2,FALSE)</f>
        <v>Genomic</v>
      </c>
      <c r="AI96">
        <f>VLOOKUP($C96,subset1!$D:$BX,AI$2,FALSE)</f>
        <v>50</v>
      </c>
      <c r="AJ96">
        <f>VLOOKUP($C96,subset1!$D:$BX,AJ$2,FALSE)</f>
        <v>668.88</v>
      </c>
      <c r="AK96">
        <f>VLOOKUP($C96,subset1!$D:$BX,AK$2,FALSE)</f>
        <v>33.444000000000003</v>
      </c>
      <c r="AL96">
        <f>VLOOKUP($C96,subset1!$D:$BX,AL$2,FALSE)</f>
        <v>7.9628571428571435</v>
      </c>
      <c r="AM96">
        <f>VLOOKUP($C96,subset1!$D:$BX,AM$2,FALSE)</f>
        <v>532</v>
      </c>
      <c r="AN96" t="str">
        <f>VLOOKUP($C96,subset1!$D:$BX,AN$2,FALSE)</f>
        <v>Revco -20</v>
      </c>
      <c r="AO96" t="str">
        <f>VLOOKUP($C96,subset1!$D:$BX,AO$2,FALSE)</f>
        <v>PACTO CfDNA Box 4</v>
      </c>
      <c r="AP96" t="str">
        <f>VLOOKUP($C96,subset1!$D:$BX,AP$2,FALSE)</f>
        <v>A3</v>
      </c>
      <c r="AQ96">
        <f>VLOOKUP($C96,subset1!$D:$BX,AQ$2,FALSE)</f>
        <v>0</v>
      </c>
      <c r="AR96">
        <f>VLOOKUP($C96,subset1!$D:$BX,AR$2,FALSE)</f>
        <v>15</v>
      </c>
      <c r="AS96">
        <f>VLOOKUP($C96,subset1!$D:$BX,AS$2,FALSE)</f>
        <v>22.42554718335127</v>
      </c>
      <c r="AT96" s="1">
        <f>VLOOKUP($C96,subset1!$D:$BX,AT$2,FALSE)</f>
        <v>27.57445281664873</v>
      </c>
      <c r="AU96">
        <f>VLOOKUP($C96,subset1!$D:$BX,AU$2,FALSE)</f>
        <v>5</v>
      </c>
      <c r="AV96">
        <f>VLOOKUP($C96,subset1!$D:$BX,AV$2,FALSE)</f>
        <v>44361</v>
      </c>
      <c r="AW96">
        <f>VLOOKUP($C96,subset1!$D:$BX,AW$2,FALSE)</f>
        <v>0</v>
      </c>
      <c r="AX96" t="str">
        <f>VLOOKUP($C96,subset1!$D:$BX,AX$2,FALSE)</f>
        <v>IDT8_UDI_379</v>
      </c>
      <c r="AY96">
        <f>VLOOKUP($C96,subset1!$D:$BX,AY$2,FALSE)</f>
        <v>0</v>
      </c>
      <c r="AZ96">
        <f>VLOOKUP($C96,subset1!$D:$BX,AZ$2,FALSE)</f>
        <v>4</v>
      </c>
      <c r="BA96" t="str">
        <f>VLOOKUP($C96,subset1!$D:$BX,BA$2,FALSE)</f>
        <v>ZF</v>
      </c>
      <c r="BB96">
        <f>VLOOKUP($C96,subset1!$D:$BX,BB$2,FALSE)</f>
        <v>5</v>
      </c>
      <c r="BC96" t="str">
        <f>VLOOKUP($C96,subset1!$D:$BX,BC$2,FALSE)</f>
        <v>pacto79pcr1_DNA 1000_DE13805124_2021-07-09_11-38-05.xad</v>
      </c>
      <c r="BD96">
        <f>VLOOKUP($C96,subset1!$D:$BX,BD$2,FALSE)</f>
        <v>301</v>
      </c>
      <c r="BE96">
        <f>VLOOKUP($C96,subset1!$D:$BX,BE$2,FALSE)</f>
        <v>7.92</v>
      </c>
      <c r="BF96">
        <f>VLOOKUP($C96,subset1!$D:$BX,BF$2,FALSE)</f>
        <v>39.9</v>
      </c>
      <c r="BG96">
        <f>VLOOKUP($C96,subset1!$D:$BX,BG$2,FALSE)</f>
        <v>453</v>
      </c>
      <c r="BH96">
        <f>VLOOKUP($C96,subset1!$D:$BX,BH$2,FALSE)</f>
        <v>0.44</v>
      </c>
      <c r="BI96">
        <f>VLOOKUP($C96,subset1!$D:$BX,BI$2,FALSE)</f>
        <v>1.5</v>
      </c>
      <c r="BJ96">
        <f>VLOOKUP($C96,subset1!$D:$BX,BJ$2,FALSE)</f>
        <v>0</v>
      </c>
      <c r="BK96">
        <f>VLOOKUP($C96,subset1!$D:$BX,BK$2,FALSE)</f>
        <v>0</v>
      </c>
      <c r="BL96">
        <f>VLOOKUP($C96,subset1!$D:$BX,BL$2,FALSE)</f>
        <v>0</v>
      </c>
      <c r="BM96">
        <f>VLOOKUP($C96,subset1!$D:$BX,BM$2,FALSE)</f>
        <v>0</v>
      </c>
      <c r="BN96">
        <f>VLOOKUP($C96,subset1!$D:$BX,BN$2,FALSE)</f>
        <v>0</v>
      </c>
      <c r="BO96">
        <f>VLOOKUP($C96,subset1!$D:$BX,BO$2,FALSE)</f>
        <v>20</v>
      </c>
      <c r="BP96">
        <f>VLOOKUP($C96,subset1!$D:$BX,BP$2,FALSE)</f>
        <v>8.36</v>
      </c>
      <c r="BQ96">
        <f>VLOOKUP($C96,subset1!$D:$BX,BQ$2,FALSE)</f>
        <v>41.4</v>
      </c>
      <c r="BR96">
        <f>VLOOKUP($C96,subset1!$D:$BX,BR$2,FALSE)</f>
        <v>167.2</v>
      </c>
      <c r="BS96">
        <f>VLOOKUP($C96,subset1!$D:$BX,BS$2,FALSE)</f>
        <v>532</v>
      </c>
      <c r="BT96" t="str">
        <f>VLOOKUP($C96,subset1!$D:$BX,BT$2,FALSE)</f>
        <v>Revco -20</v>
      </c>
      <c r="BU96" t="str">
        <f>VLOOKUP($C96,subset1!$D:$BX,BU$2,FALSE)</f>
        <v>Pacto PCR1 Box 2</v>
      </c>
    </row>
    <row r="97" spans="1:73" x14ac:dyDescent="0.2">
      <c r="A97">
        <v>849</v>
      </c>
      <c r="B97" t="s">
        <v>10</v>
      </c>
      <c r="C97" t="str">
        <f t="shared" si="6"/>
        <v>849E2</v>
      </c>
      <c r="D97" t="str">
        <f t="shared" si="7"/>
        <v>E2</v>
      </c>
      <c r="E97">
        <v>17</v>
      </c>
      <c r="F97" s="1">
        <v>42964</v>
      </c>
      <c r="G97">
        <v>0.47</v>
      </c>
      <c r="H97" t="s">
        <v>6</v>
      </c>
      <c r="I97">
        <v>1287.8806200367201</v>
      </c>
      <c r="J97" t="s">
        <v>7</v>
      </c>
      <c r="K97">
        <v>103</v>
      </c>
      <c r="L97">
        <f>VLOOKUP($C97,samples!$D$2:$I$1000,4, FALSE)</f>
        <v>14</v>
      </c>
      <c r="M97" t="str">
        <f>VLOOKUP($C97,samples!$D$2:$I$1000,5, FALSE)</f>
        <v>E</v>
      </c>
      <c r="N97" t="str">
        <f>VLOOKUP($C97,samples!$D$2:$I$1000,6, FALSE)</f>
        <v>1,2,3</v>
      </c>
      <c r="O97" s="1">
        <f>VLOOKUP($C97,samples!$D$2:$I$689,3, FALSE)</f>
        <v>43069</v>
      </c>
      <c r="P97" s="2">
        <f t="shared" si="8"/>
        <v>105</v>
      </c>
      <c r="Q97" s="1" t="str">
        <f>VLOOKUP($C97,samples!$D$2:$R$1000,8, FALSE)</f>
        <v>CGPLPA815P3</v>
      </c>
      <c r="R97" t="s">
        <v>297</v>
      </c>
      <c r="S97">
        <f>VLOOKUP($C97,subset1!$D:$BX,S$2,FALSE)</f>
        <v>0</v>
      </c>
      <c r="T97" s="1" t="str">
        <f>VLOOKUP($C97,subset1!$D:$BX,T$2,FALSE)</f>
        <v>Subset 1</v>
      </c>
      <c r="U97">
        <f>VLOOKUP($C97,subset1!$D:$BX,U$2,FALSE)</f>
        <v>0</v>
      </c>
      <c r="V97">
        <f>VLOOKUP($C97,subset1!$D:$BX,V$2,FALSE)</f>
        <v>44319</v>
      </c>
      <c r="W97" t="str">
        <f>VLOOKUP($C97,subset1!$D:$BX,W$2,FALSE)</f>
        <v>ZF</v>
      </c>
      <c r="X97">
        <f>VLOOKUP($C97,subset1!$D:$BX,X$2,FALSE)</f>
        <v>533</v>
      </c>
      <c r="Y97">
        <f>VLOOKUP($C97,subset1!$D:$BX,Y$2,FALSE)</f>
        <v>3.2</v>
      </c>
      <c r="Z97">
        <f>VLOOKUP($C97,subset1!$D:$BX,Z$2,FALSE)</f>
        <v>0.79999999999999982</v>
      </c>
      <c r="AA97" t="str">
        <f>VLOOKUP($C97,subset1!$D:$BX,AA$2,FALSE)</f>
        <v>Pactocfdna050421_High Sensitivity DNA Assay_DE13805124_2021-05-04_16-08-06.xad</v>
      </c>
      <c r="AB97">
        <f>VLOOKUP($C97,subset1!$D:$BX,AB$2,FALSE)</f>
        <v>173</v>
      </c>
      <c r="AC97">
        <f>VLOOKUP($C97,subset1!$D:$BX,AC$2,FALSE)</f>
        <v>405.38</v>
      </c>
      <c r="AD97">
        <f>VLOOKUP($C97,subset1!$D:$BX,AD$2,FALSE)</f>
        <v>333</v>
      </c>
      <c r="AE97">
        <f>VLOOKUP($C97,subset1!$D:$BX,AE$2,FALSE)</f>
        <v>29.96</v>
      </c>
      <c r="AF97">
        <f>VLOOKUP($C97,subset1!$D:$BX,AF$2,FALSE)</f>
        <v>554</v>
      </c>
      <c r="AG97">
        <f>VLOOKUP($C97,subset1!$D:$BX,AG$2,FALSE)</f>
        <v>13.01</v>
      </c>
      <c r="AH97">
        <f>VLOOKUP($C97,subset1!$D:$BX,AH$2,FALSE)</f>
        <v>0</v>
      </c>
      <c r="AI97">
        <f>VLOOKUP($C97,subset1!$D:$BX,AI$2,FALSE)</f>
        <v>50</v>
      </c>
      <c r="AJ97">
        <f>VLOOKUP($C97,subset1!$D:$BX,AJ$2,FALSE)</f>
        <v>448.34999999999997</v>
      </c>
      <c r="AK97">
        <f>VLOOKUP($C97,subset1!$D:$BX,AK$2,FALSE)</f>
        <v>22.4175</v>
      </c>
      <c r="AL97">
        <f>VLOOKUP($C97,subset1!$D:$BX,AL$2,FALSE)</f>
        <v>7.0054687499999995</v>
      </c>
      <c r="AM97">
        <f>VLOOKUP($C97,subset1!$D:$BX,AM$2,FALSE)</f>
        <v>532</v>
      </c>
      <c r="AN97" t="str">
        <f>VLOOKUP($C97,subset1!$D:$BX,AN$2,FALSE)</f>
        <v>Revco -20</v>
      </c>
      <c r="AO97" t="str">
        <f>VLOOKUP($C97,subset1!$D:$BX,AO$2,FALSE)</f>
        <v>PACTO CfDNA Box 4</v>
      </c>
      <c r="AP97" t="str">
        <f>VLOOKUP($C97,subset1!$D:$BX,AP$2,FALSE)</f>
        <v>A4</v>
      </c>
      <c r="AQ97">
        <f>VLOOKUP($C97,subset1!$D:$BX,AQ$2,FALSE)</f>
        <v>0</v>
      </c>
      <c r="AR97">
        <f>VLOOKUP($C97,subset1!$D:$BX,AR$2,FALSE)</f>
        <v>15</v>
      </c>
      <c r="AS97">
        <f>VLOOKUP($C97,subset1!$D:$BX,AS$2,FALSE)</f>
        <v>33.456005352960858</v>
      </c>
      <c r="AT97" s="1">
        <f>VLOOKUP($C97,subset1!$D:$BX,AT$2,FALSE)</f>
        <v>16.543994647039142</v>
      </c>
      <c r="AU97">
        <f>VLOOKUP($C97,subset1!$D:$BX,AU$2,FALSE)</f>
        <v>5</v>
      </c>
      <c r="AV97">
        <f>VLOOKUP($C97,subset1!$D:$BX,AV$2,FALSE)</f>
        <v>44361</v>
      </c>
      <c r="AW97">
        <f>VLOOKUP($C97,subset1!$D:$BX,AW$2,FALSE)</f>
        <v>0</v>
      </c>
      <c r="AX97" t="str">
        <f>VLOOKUP($C97,subset1!$D:$BX,AX$2,FALSE)</f>
        <v>IDT8_UDI_382</v>
      </c>
      <c r="AY97">
        <f>VLOOKUP($C97,subset1!$D:$BX,AY$2,FALSE)</f>
        <v>0</v>
      </c>
      <c r="AZ97">
        <f>VLOOKUP($C97,subset1!$D:$BX,AZ$2,FALSE)</f>
        <v>4</v>
      </c>
      <c r="BA97" t="str">
        <f>VLOOKUP($C97,subset1!$D:$BX,BA$2,FALSE)</f>
        <v>ZF</v>
      </c>
      <c r="BB97">
        <f>VLOOKUP($C97,subset1!$D:$BX,BB$2,FALSE)</f>
        <v>5</v>
      </c>
      <c r="BC97" t="str">
        <f>VLOOKUP($C97,subset1!$D:$BX,BC$2,FALSE)</f>
        <v>pacto79pcr1_DNA 1000_DE13805124_2021-07-09_11-38-05.xad</v>
      </c>
      <c r="BD97">
        <f>VLOOKUP($C97,subset1!$D:$BX,BD$2,FALSE)</f>
        <v>300</v>
      </c>
      <c r="BE97">
        <f>VLOOKUP($C97,subset1!$D:$BX,BE$2,FALSE)</f>
        <v>6.67</v>
      </c>
      <c r="BF97">
        <f>VLOOKUP($C97,subset1!$D:$BX,BF$2,FALSE)</f>
        <v>33.700000000000003</v>
      </c>
      <c r="BG97">
        <f>VLOOKUP($C97,subset1!$D:$BX,BG$2,FALSE)</f>
        <v>459</v>
      </c>
      <c r="BH97">
        <f>VLOOKUP($C97,subset1!$D:$BX,BH$2,FALSE)</f>
        <v>0.55000000000000004</v>
      </c>
      <c r="BI97">
        <f>VLOOKUP($C97,subset1!$D:$BX,BI$2,FALSE)</f>
        <v>1.8</v>
      </c>
      <c r="BJ97">
        <f>VLOOKUP($C97,subset1!$D:$BX,BJ$2,FALSE)</f>
        <v>654</v>
      </c>
      <c r="BK97">
        <f>VLOOKUP($C97,subset1!$D:$BX,BK$2,FALSE)</f>
        <v>7.0000000000000007E-2</v>
      </c>
      <c r="BL97">
        <f>VLOOKUP($C97,subset1!$D:$BX,BL$2,FALSE)</f>
        <v>0.2</v>
      </c>
      <c r="BM97">
        <f>VLOOKUP($C97,subset1!$D:$BX,BM$2,FALSE)</f>
        <v>0</v>
      </c>
      <c r="BN97">
        <f>VLOOKUP($C97,subset1!$D:$BX,BN$2,FALSE)</f>
        <v>0</v>
      </c>
      <c r="BO97">
        <f>VLOOKUP($C97,subset1!$D:$BX,BO$2,FALSE)</f>
        <v>20</v>
      </c>
      <c r="BP97">
        <f>VLOOKUP($C97,subset1!$D:$BX,BP$2,FALSE)</f>
        <v>7.29</v>
      </c>
      <c r="BQ97">
        <f>VLOOKUP($C97,subset1!$D:$BX,BQ$2,FALSE)</f>
        <v>35.700000000000003</v>
      </c>
      <c r="BR97">
        <f>VLOOKUP($C97,subset1!$D:$BX,BR$2,FALSE)</f>
        <v>145.80000000000001</v>
      </c>
      <c r="BS97">
        <f>VLOOKUP($C97,subset1!$D:$BX,BS$2,FALSE)</f>
        <v>532</v>
      </c>
      <c r="BT97" t="str">
        <f>VLOOKUP($C97,subset1!$D:$BX,BT$2,FALSE)</f>
        <v>Revco -20</v>
      </c>
      <c r="BU97" t="str">
        <f>VLOOKUP($C97,subset1!$D:$BX,BU$2,FALSE)</f>
        <v>Pacto PCR1 Box 2</v>
      </c>
    </row>
    <row r="98" spans="1:73" x14ac:dyDescent="0.2">
      <c r="A98">
        <v>849</v>
      </c>
      <c r="B98" t="s">
        <v>11</v>
      </c>
      <c r="C98" t="str">
        <f t="shared" si="6"/>
        <v>849E3</v>
      </c>
      <c r="D98" t="str">
        <f t="shared" si="7"/>
        <v>E3</v>
      </c>
      <c r="E98">
        <v>17</v>
      </c>
      <c r="F98" s="1">
        <v>42964</v>
      </c>
      <c r="G98">
        <v>0.47</v>
      </c>
      <c r="H98" t="s">
        <v>6</v>
      </c>
      <c r="I98">
        <v>1287.8806200367201</v>
      </c>
      <c r="J98" t="s">
        <v>7</v>
      </c>
      <c r="K98">
        <v>104</v>
      </c>
      <c r="L98">
        <f>VLOOKUP($C98,samples!$D$2:$I$1000,4, FALSE)</f>
        <v>17</v>
      </c>
      <c r="M98" t="str">
        <f>VLOOKUP($C98,samples!$D$2:$I$1000,5, FALSE)</f>
        <v>F</v>
      </c>
      <c r="N98" t="str">
        <f>VLOOKUP($C98,samples!$D$2:$I$1000,6, FALSE)</f>
        <v>7,8,9</v>
      </c>
      <c r="O98" s="1">
        <f>VLOOKUP($C98,samples!$D$2:$I$689,3, FALSE)</f>
        <v>43129</v>
      </c>
      <c r="P98" s="2">
        <f t="shared" si="8"/>
        <v>165</v>
      </c>
      <c r="Q98" s="1" t="str">
        <f>VLOOKUP($C98,samples!$D$2:$R$1000,8, FALSE)</f>
        <v>CGPLPA815P4</v>
      </c>
      <c r="R98" t="s">
        <v>297</v>
      </c>
      <c r="S98">
        <f>VLOOKUP($C98,subset1!$D:$BX,S$2,FALSE)</f>
        <v>0</v>
      </c>
      <c r="T98" s="1" t="str">
        <f>VLOOKUP($C98,subset1!$D:$BX,T$2,FALSE)</f>
        <v>Subset 1</v>
      </c>
      <c r="U98">
        <f>VLOOKUP($C98,subset1!$D:$BX,U$2,FALSE)</f>
        <v>0</v>
      </c>
      <c r="V98">
        <f>VLOOKUP($C98,subset1!$D:$BX,V$2,FALSE)</f>
        <v>44319</v>
      </c>
      <c r="W98" t="str">
        <f>VLOOKUP($C98,subset1!$D:$BX,W$2,FALSE)</f>
        <v>ZF</v>
      </c>
      <c r="X98">
        <f>VLOOKUP($C98,subset1!$D:$BX,X$2,FALSE)</f>
        <v>533</v>
      </c>
      <c r="Y98">
        <f>VLOOKUP($C98,subset1!$D:$BX,Y$2,FALSE)</f>
        <v>4</v>
      </c>
      <c r="Z98">
        <f>VLOOKUP($C98,subset1!$D:$BX,Z$2,FALSE)</f>
        <v>0</v>
      </c>
      <c r="AA98" t="str">
        <f>VLOOKUP($C98,subset1!$D:$BX,AA$2,FALSE)</f>
        <v>Pactocfdna050421_High Sensitivity DNA Assay_DE13805124_2021-05-04_16-08-06.xad</v>
      </c>
      <c r="AB98">
        <f>VLOOKUP($C98,subset1!$D:$BX,AB$2,FALSE)</f>
        <v>172</v>
      </c>
      <c r="AC98">
        <f>VLOOKUP($C98,subset1!$D:$BX,AC$2,FALSE)</f>
        <v>1333.4</v>
      </c>
      <c r="AD98">
        <f>VLOOKUP($C98,subset1!$D:$BX,AD$2,FALSE)</f>
        <v>331</v>
      </c>
      <c r="AE98">
        <f>VLOOKUP($C98,subset1!$D:$BX,AE$2,FALSE)</f>
        <v>171.77</v>
      </c>
      <c r="AF98">
        <f>VLOOKUP($C98,subset1!$D:$BX,AF$2,FALSE)</f>
        <v>536</v>
      </c>
      <c r="AG98">
        <f>VLOOKUP($C98,subset1!$D:$BX,AG$2,FALSE)</f>
        <v>63.12</v>
      </c>
      <c r="AH98">
        <f>VLOOKUP($C98,subset1!$D:$BX,AH$2,FALSE)</f>
        <v>0</v>
      </c>
      <c r="AI98">
        <f>VLOOKUP($C98,subset1!$D:$BX,AI$2,FALSE)</f>
        <v>50</v>
      </c>
      <c r="AJ98">
        <f>VLOOKUP($C98,subset1!$D:$BX,AJ$2,FALSE)</f>
        <v>1568.29</v>
      </c>
      <c r="AK98">
        <f>VLOOKUP($C98,subset1!$D:$BX,AK$2,FALSE)</f>
        <v>78.414500000000004</v>
      </c>
      <c r="AL98">
        <f>VLOOKUP($C98,subset1!$D:$BX,AL$2,FALSE)</f>
        <v>19.603625000000001</v>
      </c>
      <c r="AM98">
        <f>VLOOKUP($C98,subset1!$D:$BX,AM$2,FALSE)</f>
        <v>532</v>
      </c>
      <c r="AN98" t="str">
        <f>VLOOKUP($C98,subset1!$D:$BX,AN$2,FALSE)</f>
        <v>Revco -20</v>
      </c>
      <c r="AO98" t="str">
        <f>VLOOKUP($C98,subset1!$D:$BX,AO$2,FALSE)</f>
        <v>PACTO CfDNA Box 4</v>
      </c>
      <c r="AP98" t="str">
        <f>VLOOKUP($C98,subset1!$D:$BX,AP$2,FALSE)</f>
        <v>A5</v>
      </c>
      <c r="AQ98">
        <f>VLOOKUP($C98,subset1!$D:$BX,AQ$2,FALSE)</f>
        <v>0</v>
      </c>
      <c r="AR98">
        <f>VLOOKUP($C98,subset1!$D:$BX,AR$2,FALSE)</f>
        <v>15</v>
      </c>
      <c r="AS98">
        <f>VLOOKUP($C98,subset1!$D:$BX,AS$2,FALSE)</f>
        <v>9.5645575754484184</v>
      </c>
      <c r="AT98" s="1">
        <f>VLOOKUP($C98,subset1!$D:$BX,AT$2,FALSE)</f>
        <v>40.435442424551582</v>
      </c>
      <c r="AU98">
        <f>VLOOKUP($C98,subset1!$D:$BX,AU$2,FALSE)</f>
        <v>5</v>
      </c>
      <c r="AV98">
        <f>VLOOKUP($C98,subset1!$D:$BX,AV$2,FALSE)</f>
        <v>44361</v>
      </c>
      <c r="AW98">
        <f>VLOOKUP($C98,subset1!$D:$BX,AW$2,FALSE)</f>
        <v>0</v>
      </c>
      <c r="AX98" t="str">
        <f>VLOOKUP($C98,subset1!$D:$BX,AX$2,FALSE)</f>
        <v>IDT8_UDI_383</v>
      </c>
      <c r="AY98">
        <f>VLOOKUP($C98,subset1!$D:$BX,AY$2,FALSE)</f>
        <v>0</v>
      </c>
      <c r="AZ98">
        <f>VLOOKUP($C98,subset1!$D:$BX,AZ$2,FALSE)</f>
        <v>4</v>
      </c>
      <c r="BA98" t="str">
        <f>VLOOKUP($C98,subset1!$D:$BX,BA$2,FALSE)</f>
        <v>ZF</v>
      </c>
      <c r="BB98">
        <f>VLOOKUP($C98,subset1!$D:$BX,BB$2,FALSE)</f>
        <v>5</v>
      </c>
      <c r="BC98" t="str">
        <f>VLOOKUP($C98,subset1!$D:$BX,BC$2,FALSE)</f>
        <v>pacto79pcr1_DNA 1000_DE13805124_2021-07-09_11-38-05.xad</v>
      </c>
      <c r="BD98">
        <f>VLOOKUP($C98,subset1!$D:$BX,BD$2,FALSE)</f>
        <v>297</v>
      </c>
      <c r="BE98">
        <f>VLOOKUP($C98,subset1!$D:$BX,BE$2,FALSE)</f>
        <v>5.96</v>
      </c>
      <c r="BF98">
        <f>VLOOKUP($C98,subset1!$D:$BX,BF$2,FALSE)</f>
        <v>30.4</v>
      </c>
      <c r="BG98">
        <f>VLOOKUP($C98,subset1!$D:$BX,BG$2,FALSE)</f>
        <v>459</v>
      </c>
      <c r="BH98">
        <f>VLOOKUP($C98,subset1!$D:$BX,BH$2,FALSE)</f>
        <v>0.41</v>
      </c>
      <c r="BI98">
        <f>VLOOKUP($C98,subset1!$D:$BX,BI$2,FALSE)</f>
        <v>1.4</v>
      </c>
      <c r="BJ98">
        <f>VLOOKUP($C98,subset1!$D:$BX,BJ$2,FALSE)</f>
        <v>0</v>
      </c>
      <c r="BK98">
        <f>VLOOKUP($C98,subset1!$D:$BX,BK$2,FALSE)</f>
        <v>0</v>
      </c>
      <c r="BL98">
        <f>VLOOKUP($C98,subset1!$D:$BX,BL$2,FALSE)</f>
        <v>0</v>
      </c>
      <c r="BM98">
        <f>VLOOKUP($C98,subset1!$D:$BX,BM$2,FALSE)</f>
        <v>0</v>
      </c>
      <c r="BN98">
        <f>VLOOKUP($C98,subset1!$D:$BX,BN$2,FALSE)</f>
        <v>0</v>
      </c>
      <c r="BO98">
        <f>VLOOKUP($C98,subset1!$D:$BX,BO$2,FALSE)</f>
        <v>20</v>
      </c>
      <c r="BP98">
        <f>VLOOKUP($C98,subset1!$D:$BX,BP$2,FALSE)</f>
        <v>6.37</v>
      </c>
      <c r="BQ98">
        <f>VLOOKUP($C98,subset1!$D:$BX,BQ$2,FALSE)</f>
        <v>31.799999999999997</v>
      </c>
      <c r="BR98">
        <f>VLOOKUP($C98,subset1!$D:$BX,BR$2,FALSE)</f>
        <v>127.4</v>
      </c>
      <c r="BS98">
        <f>VLOOKUP($C98,subset1!$D:$BX,BS$2,FALSE)</f>
        <v>532</v>
      </c>
      <c r="BT98" t="str">
        <f>VLOOKUP($C98,subset1!$D:$BX,BT$2,FALSE)</f>
        <v>Revco -20</v>
      </c>
      <c r="BU98" t="str">
        <f>VLOOKUP($C98,subset1!$D:$BX,BU$2,FALSE)</f>
        <v>Pacto PCR1 Box 2</v>
      </c>
    </row>
    <row r="99" spans="1:73" x14ac:dyDescent="0.2">
      <c r="A99">
        <v>849</v>
      </c>
      <c r="B99" t="s">
        <v>12</v>
      </c>
      <c r="C99" t="str">
        <f t="shared" si="6"/>
        <v>849E4</v>
      </c>
      <c r="D99" t="str">
        <f t="shared" si="7"/>
        <v>E4</v>
      </c>
      <c r="E99">
        <v>17</v>
      </c>
      <c r="F99" s="1">
        <v>42964</v>
      </c>
      <c r="G99">
        <v>0.47</v>
      </c>
      <c r="H99" t="s">
        <v>6</v>
      </c>
      <c r="I99">
        <v>1287.8806200367201</v>
      </c>
      <c r="J99" t="s">
        <v>7</v>
      </c>
      <c r="K99">
        <v>105</v>
      </c>
      <c r="L99">
        <f>VLOOKUP($C99,samples!$D$2:$I$1000,4, FALSE)</f>
        <v>19</v>
      </c>
      <c r="M99" t="str">
        <f>VLOOKUP($C99,samples!$D$2:$I$1000,5, FALSE)</f>
        <v>G</v>
      </c>
      <c r="N99" t="str">
        <f>VLOOKUP($C99,samples!$D$2:$I$1000,6, FALSE)</f>
        <v>1,2,3</v>
      </c>
      <c r="O99" s="1">
        <f>VLOOKUP($C99,samples!$D$2:$I$689,3, FALSE)</f>
        <v>43185</v>
      </c>
      <c r="P99" s="2">
        <f t="shared" si="8"/>
        <v>221</v>
      </c>
      <c r="Q99" s="1" t="str">
        <f>VLOOKUP($C99,samples!$D$2:$R$1000,8, FALSE)</f>
        <v>CGPLPA815P5</v>
      </c>
      <c r="R99" t="s">
        <v>297</v>
      </c>
      <c r="S99">
        <f>VLOOKUP($C99,subset1!$D:$BX,S$2,FALSE)</f>
        <v>0</v>
      </c>
      <c r="T99" s="1" t="str">
        <f>VLOOKUP($C99,subset1!$D:$BX,T$2,FALSE)</f>
        <v>Subset 1</v>
      </c>
      <c r="U99">
        <f>VLOOKUP($C99,subset1!$D:$BX,U$2,FALSE)</f>
        <v>0</v>
      </c>
      <c r="V99">
        <f>VLOOKUP($C99,subset1!$D:$BX,V$2,FALSE)</f>
        <v>44319</v>
      </c>
      <c r="W99" t="str">
        <f>VLOOKUP($C99,subset1!$D:$BX,W$2,FALSE)</f>
        <v>ZF</v>
      </c>
      <c r="X99">
        <f>VLOOKUP($C99,subset1!$D:$BX,X$2,FALSE)</f>
        <v>533</v>
      </c>
      <c r="Y99">
        <f>VLOOKUP($C99,subset1!$D:$BX,Y$2,FALSE)</f>
        <v>4</v>
      </c>
      <c r="Z99">
        <f>VLOOKUP($C99,subset1!$D:$BX,Z$2,FALSE)</f>
        <v>0</v>
      </c>
      <c r="AA99" t="str">
        <f>VLOOKUP($C99,subset1!$D:$BX,AA$2,FALSE)</f>
        <v>Pactocfdna050421_High Sensitivity DNA Assay_DE13805124_2021-05-04_16-08-06.xad</v>
      </c>
      <c r="AB99">
        <f>VLOOKUP($C99,subset1!$D:$BX,AB$2,FALSE)</f>
        <v>175</v>
      </c>
      <c r="AC99">
        <f>VLOOKUP($C99,subset1!$D:$BX,AC$2,FALSE)</f>
        <v>754.37</v>
      </c>
      <c r="AD99">
        <f>VLOOKUP($C99,subset1!$D:$BX,AD$2,FALSE)</f>
        <v>366</v>
      </c>
      <c r="AE99">
        <f>VLOOKUP($C99,subset1!$D:$BX,AE$2,FALSE)</f>
        <v>88.34</v>
      </c>
      <c r="AF99">
        <f>VLOOKUP($C99,subset1!$D:$BX,AF$2,FALSE)</f>
        <v>558</v>
      </c>
      <c r="AG99">
        <f>VLOOKUP($C99,subset1!$D:$BX,AG$2,FALSE)</f>
        <v>31.77</v>
      </c>
      <c r="AH99">
        <f>VLOOKUP($C99,subset1!$D:$BX,AH$2,FALSE)</f>
        <v>0</v>
      </c>
      <c r="AI99">
        <f>VLOOKUP($C99,subset1!$D:$BX,AI$2,FALSE)</f>
        <v>50</v>
      </c>
      <c r="AJ99">
        <f>VLOOKUP($C99,subset1!$D:$BX,AJ$2,FALSE)</f>
        <v>874.48</v>
      </c>
      <c r="AK99">
        <f>VLOOKUP($C99,subset1!$D:$BX,AK$2,FALSE)</f>
        <v>43.723999999999997</v>
      </c>
      <c r="AL99">
        <f>VLOOKUP($C99,subset1!$D:$BX,AL$2,FALSE)</f>
        <v>10.930999999999999</v>
      </c>
      <c r="AM99">
        <f>VLOOKUP($C99,subset1!$D:$BX,AM$2,FALSE)</f>
        <v>532</v>
      </c>
      <c r="AN99" t="str">
        <f>VLOOKUP($C99,subset1!$D:$BX,AN$2,FALSE)</f>
        <v>Revco -20</v>
      </c>
      <c r="AO99" t="str">
        <f>VLOOKUP($C99,subset1!$D:$BX,AO$2,FALSE)</f>
        <v>PACTO CfDNA Box 4</v>
      </c>
      <c r="AP99" t="str">
        <f>VLOOKUP($C99,subset1!$D:$BX,AP$2,FALSE)</f>
        <v>A6</v>
      </c>
      <c r="AQ99">
        <f>VLOOKUP($C99,subset1!$D:$BX,AQ$2,FALSE)</f>
        <v>0</v>
      </c>
      <c r="AR99">
        <f>VLOOKUP($C99,subset1!$D:$BX,AR$2,FALSE)</f>
        <v>15</v>
      </c>
      <c r="AS99">
        <f>VLOOKUP($C99,subset1!$D:$BX,AS$2,FALSE)</f>
        <v>17.153050955996708</v>
      </c>
      <c r="AT99" s="1">
        <f>VLOOKUP($C99,subset1!$D:$BX,AT$2,FALSE)</f>
        <v>32.846949044003296</v>
      </c>
      <c r="AU99">
        <f>VLOOKUP($C99,subset1!$D:$BX,AU$2,FALSE)</f>
        <v>5</v>
      </c>
      <c r="AV99">
        <f>VLOOKUP($C99,subset1!$D:$BX,AV$2,FALSE)</f>
        <v>44361</v>
      </c>
      <c r="AW99">
        <f>VLOOKUP($C99,subset1!$D:$BX,AW$2,FALSE)</f>
        <v>0</v>
      </c>
      <c r="AX99" t="str">
        <f>VLOOKUP($C99,subset1!$D:$BX,AX$2,FALSE)</f>
        <v>IDT8_UDI_384</v>
      </c>
      <c r="AY99">
        <f>VLOOKUP($C99,subset1!$D:$BX,AY$2,FALSE)</f>
        <v>0</v>
      </c>
      <c r="AZ99">
        <f>VLOOKUP($C99,subset1!$D:$BX,AZ$2,FALSE)</f>
        <v>4</v>
      </c>
      <c r="BA99" t="str">
        <f>VLOOKUP($C99,subset1!$D:$BX,BA$2,FALSE)</f>
        <v>ZF</v>
      </c>
      <c r="BB99">
        <f>VLOOKUP($C99,subset1!$D:$BX,BB$2,FALSE)</f>
        <v>5</v>
      </c>
      <c r="BC99" t="str">
        <f>VLOOKUP($C99,subset1!$D:$BX,BC$2,FALSE)</f>
        <v>pacto79pcr1_DNA 1000_DE13805124_2021-07-09_11-38-05.xad</v>
      </c>
      <c r="BD99">
        <f>VLOOKUP($C99,subset1!$D:$BX,BD$2,FALSE)</f>
        <v>295</v>
      </c>
      <c r="BE99">
        <f>VLOOKUP($C99,subset1!$D:$BX,BE$2,FALSE)</f>
        <v>4</v>
      </c>
      <c r="BF99">
        <f>VLOOKUP($C99,subset1!$D:$BX,BF$2,FALSE)</f>
        <v>20.5</v>
      </c>
      <c r="BG99">
        <f>VLOOKUP($C99,subset1!$D:$BX,BG$2,FALSE)</f>
        <v>457</v>
      </c>
      <c r="BH99">
        <f>VLOOKUP($C99,subset1!$D:$BX,BH$2,FALSE)</f>
        <v>0.42</v>
      </c>
      <c r="BI99">
        <f>VLOOKUP($C99,subset1!$D:$BX,BI$2,FALSE)</f>
        <v>1.4</v>
      </c>
      <c r="BJ99">
        <f>VLOOKUP($C99,subset1!$D:$BX,BJ$2,FALSE)</f>
        <v>0</v>
      </c>
      <c r="BK99">
        <f>VLOOKUP($C99,subset1!$D:$BX,BK$2,FALSE)</f>
        <v>0</v>
      </c>
      <c r="BL99">
        <f>VLOOKUP($C99,subset1!$D:$BX,BL$2,FALSE)</f>
        <v>0</v>
      </c>
      <c r="BM99">
        <f>VLOOKUP($C99,subset1!$D:$BX,BM$2,FALSE)</f>
        <v>0</v>
      </c>
      <c r="BN99">
        <f>VLOOKUP($C99,subset1!$D:$BX,BN$2,FALSE)</f>
        <v>0</v>
      </c>
      <c r="BO99">
        <f>VLOOKUP($C99,subset1!$D:$BX,BO$2,FALSE)</f>
        <v>20</v>
      </c>
      <c r="BP99">
        <f>VLOOKUP($C99,subset1!$D:$BX,BP$2,FALSE)</f>
        <v>4.42</v>
      </c>
      <c r="BQ99">
        <f>VLOOKUP($C99,subset1!$D:$BX,BQ$2,FALSE)</f>
        <v>21.9</v>
      </c>
      <c r="BR99">
        <f>VLOOKUP($C99,subset1!$D:$BX,BR$2,FALSE)</f>
        <v>88.4</v>
      </c>
      <c r="BS99">
        <f>VLOOKUP($C99,subset1!$D:$BX,BS$2,FALSE)</f>
        <v>532</v>
      </c>
      <c r="BT99" t="str">
        <f>VLOOKUP($C99,subset1!$D:$BX,BT$2,FALSE)</f>
        <v>Revco -20</v>
      </c>
      <c r="BU99" t="str">
        <f>VLOOKUP($C99,subset1!$D:$BX,BU$2,FALSE)</f>
        <v>Pacto PCR1 Box 2</v>
      </c>
    </row>
    <row r="100" spans="1:73" x14ac:dyDescent="0.2">
      <c r="A100">
        <v>849</v>
      </c>
      <c r="B100" t="s">
        <v>13</v>
      </c>
      <c r="C100" t="str">
        <f t="shared" si="6"/>
        <v>849E5</v>
      </c>
      <c r="D100" t="str">
        <f t="shared" si="7"/>
        <v>E5</v>
      </c>
      <c r="E100">
        <v>17</v>
      </c>
      <c r="F100" s="1">
        <v>42964</v>
      </c>
      <c r="G100">
        <v>0.47</v>
      </c>
      <c r="H100" t="s">
        <v>6</v>
      </c>
      <c r="I100">
        <v>1287.8806200367201</v>
      </c>
      <c r="J100" t="s">
        <v>7</v>
      </c>
      <c r="K100">
        <v>106</v>
      </c>
      <c r="L100">
        <f>VLOOKUP($C100,samples!$D$2:$I$1000,4, FALSE)</f>
        <v>21</v>
      </c>
      <c r="M100" t="str">
        <f>VLOOKUP($C100,samples!$D$2:$I$1000,5, FALSE)</f>
        <v>I</v>
      </c>
      <c r="N100" t="str">
        <f>VLOOKUP($C100,samples!$D$2:$I$1000,6, FALSE)</f>
        <v>7,8,9</v>
      </c>
      <c r="O100" s="1">
        <f>VLOOKUP($C100,samples!$D$2:$I$689,3, FALSE)</f>
        <v>43248</v>
      </c>
      <c r="P100" s="2">
        <f t="shared" si="8"/>
        <v>284</v>
      </c>
      <c r="Q100" s="1" t="str">
        <f>VLOOKUP($C100,samples!$D$2:$R$1000,8, FALSE)</f>
        <v>CGPLPA815P6</v>
      </c>
      <c r="R100" t="s">
        <v>297</v>
      </c>
      <c r="S100">
        <f>VLOOKUP($C100,subset1!$D:$BX,S$2,FALSE)</f>
        <v>0</v>
      </c>
      <c r="T100" s="1" t="str">
        <f>VLOOKUP($C100,subset1!$D:$BX,T$2,FALSE)</f>
        <v>Subset 1</v>
      </c>
      <c r="U100">
        <f>VLOOKUP($C100,subset1!$D:$BX,U$2,FALSE)</f>
        <v>0</v>
      </c>
      <c r="V100">
        <f>VLOOKUP($C100,subset1!$D:$BX,V$2,FALSE)</f>
        <v>44319</v>
      </c>
      <c r="W100" t="str">
        <f>VLOOKUP($C100,subset1!$D:$BX,W$2,FALSE)</f>
        <v>ZF</v>
      </c>
      <c r="X100">
        <f>VLOOKUP($C100,subset1!$D:$BX,X$2,FALSE)</f>
        <v>533</v>
      </c>
      <c r="Y100">
        <f>VLOOKUP($C100,subset1!$D:$BX,Y$2,FALSE)</f>
        <v>3.2</v>
      </c>
      <c r="Z100">
        <f>VLOOKUP($C100,subset1!$D:$BX,Z$2,FALSE)</f>
        <v>0.79999999999999982</v>
      </c>
      <c r="AA100" t="str">
        <f>VLOOKUP($C100,subset1!$D:$BX,AA$2,FALSE)</f>
        <v>Pactocfdna050421_High Sensitivity DNA Assay_DE13805124_2021-05-04_16-08-06.xad</v>
      </c>
      <c r="AB100">
        <f>VLOOKUP($C100,subset1!$D:$BX,AB$2,FALSE)</f>
        <v>171</v>
      </c>
      <c r="AC100">
        <f>VLOOKUP($C100,subset1!$D:$BX,AC$2,FALSE)</f>
        <v>595.65</v>
      </c>
      <c r="AD100">
        <f>VLOOKUP($C100,subset1!$D:$BX,AD$2,FALSE)</f>
        <v>328</v>
      </c>
      <c r="AE100">
        <f>VLOOKUP($C100,subset1!$D:$BX,AE$2,FALSE)</f>
        <v>66.25</v>
      </c>
      <c r="AF100">
        <f>VLOOKUP($C100,subset1!$D:$BX,AF$2,FALSE)</f>
        <v>550</v>
      </c>
      <c r="AG100">
        <f>VLOOKUP($C100,subset1!$D:$BX,AG$2,FALSE)</f>
        <v>24.11</v>
      </c>
      <c r="AH100">
        <f>VLOOKUP($C100,subset1!$D:$BX,AH$2,FALSE)</f>
        <v>0</v>
      </c>
      <c r="AI100">
        <f>VLOOKUP($C100,subset1!$D:$BX,AI$2,FALSE)</f>
        <v>50</v>
      </c>
      <c r="AJ100">
        <f>VLOOKUP($C100,subset1!$D:$BX,AJ$2,FALSE)</f>
        <v>686.01</v>
      </c>
      <c r="AK100">
        <f>VLOOKUP($C100,subset1!$D:$BX,AK$2,FALSE)</f>
        <v>34.3005</v>
      </c>
      <c r="AL100">
        <f>VLOOKUP($C100,subset1!$D:$BX,AL$2,FALSE)</f>
        <v>10.71890625</v>
      </c>
      <c r="AM100">
        <f>VLOOKUP($C100,subset1!$D:$BX,AM$2,FALSE)</f>
        <v>532</v>
      </c>
      <c r="AN100" t="str">
        <f>VLOOKUP($C100,subset1!$D:$BX,AN$2,FALSE)</f>
        <v>Revco -20</v>
      </c>
      <c r="AO100" t="str">
        <f>VLOOKUP($C100,subset1!$D:$BX,AO$2,FALSE)</f>
        <v>PACTO CfDNA Box 4</v>
      </c>
      <c r="AP100" t="str">
        <f>VLOOKUP($C100,subset1!$D:$BX,AP$2,FALSE)</f>
        <v>A7</v>
      </c>
      <c r="AQ100">
        <f>VLOOKUP($C100,subset1!$D:$BX,AQ$2,FALSE)</f>
        <v>0</v>
      </c>
      <c r="AR100">
        <f>VLOOKUP($C100,subset1!$D:$BX,AR$2,FALSE)</f>
        <v>15</v>
      </c>
      <c r="AS100">
        <f>VLOOKUP($C100,subset1!$D:$BX,AS$2,FALSE)</f>
        <v>21.865570472733634</v>
      </c>
      <c r="AT100" s="1">
        <f>VLOOKUP($C100,subset1!$D:$BX,AT$2,FALSE)</f>
        <v>28.134429527266366</v>
      </c>
      <c r="AU100">
        <f>VLOOKUP($C100,subset1!$D:$BX,AU$2,FALSE)</f>
        <v>5</v>
      </c>
      <c r="AV100">
        <f>VLOOKUP($C100,subset1!$D:$BX,AV$2,FALSE)</f>
        <v>44361</v>
      </c>
      <c r="AW100">
        <f>VLOOKUP($C100,subset1!$D:$BX,AW$2,FALSE)</f>
        <v>0</v>
      </c>
      <c r="AX100" t="str">
        <f>VLOOKUP($C100,subset1!$D:$BX,AX$2,FALSE)</f>
        <v>IDT8_UDI_12</v>
      </c>
      <c r="AY100">
        <f>VLOOKUP($C100,subset1!$D:$BX,AY$2,FALSE)</f>
        <v>0</v>
      </c>
      <c r="AZ100">
        <f>VLOOKUP($C100,subset1!$D:$BX,AZ$2,FALSE)</f>
        <v>4</v>
      </c>
      <c r="BA100" t="str">
        <f>VLOOKUP($C100,subset1!$D:$BX,BA$2,FALSE)</f>
        <v>ZF</v>
      </c>
      <c r="BB100">
        <f>VLOOKUP($C100,subset1!$D:$BX,BB$2,FALSE)</f>
        <v>5</v>
      </c>
      <c r="BC100" t="str">
        <f>VLOOKUP($C100,subset1!$D:$BX,BC$2,FALSE)</f>
        <v>pacto79pcr1_DNA 1000_DE13805124_2021-07-09_11-38-05.xad</v>
      </c>
      <c r="BD100">
        <f>VLOOKUP($C100,subset1!$D:$BX,BD$2,FALSE)</f>
        <v>296</v>
      </c>
      <c r="BE100">
        <f>VLOOKUP($C100,subset1!$D:$BX,BE$2,FALSE)</f>
        <v>8.06</v>
      </c>
      <c r="BF100">
        <f>VLOOKUP($C100,subset1!$D:$BX,BF$2,FALSE)</f>
        <v>41.2</v>
      </c>
      <c r="BG100">
        <f>VLOOKUP($C100,subset1!$D:$BX,BG$2,FALSE)</f>
        <v>472</v>
      </c>
      <c r="BH100">
        <f>VLOOKUP($C100,subset1!$D:$BX,BH$2,FALSE)</f>
        <v>0.47</v>
      </c>
      <c r="BI100">
        <f>VLOOKUP($C100,subset1!$D:$BX,BI$2,FALSE)</f>
        <v>1.5</v>
      </c>
      <c r="BJ100">
        <f>VLOOKUP($C100,subset1!$D:$BX,BJ$2,FALSE)</f>
        <v>0</v>
      </c>
      <c r="BK100">
        <f>VLOOKUP($C100,subset1!$D:$BX,BK$2,FALSE)</f>
        <v>0</v>
      </c>
      <c r="BL100">
        <f>VLOOKUP($C100,subset1!$D:$BX,BL$2,FALSE)</f>
        <v>0</v>
      </c>
      <c r="BM100">
        <f>VLOOKUP($C100,subset1!$D:$BX,BM$2,FALSE)</f>
        <v>0</v>
      </c>
      <c r="BN100">
        <f>VLOOKUP($C100,subset1!$D:$BX,BN$2,FALSE)</f>
        <v>0</v>
      </c>
      <c r="BO100">
        <f>VLOOKUP($C100,subset1!$D:$BX,BO$2,FALSE)</f>
        <v>20</v>
      </c>
      <c r="BP100">
        <f>VLOOKUP($C100,subset1!$D:$BX,BP$2,FALSE)</f>
        <v>8.5300000000000011</v>
      </c>
      <c r="BQ100">
        <f>VLOOKUP($C100,subset1!$D:$BX,BQ$2,FALSE)</f>
        <v>42.7</v>
      </c>
      <c r="BR100">
        <f>VLOOKUP($C100,subset1!$D:$BX,BR$2,FALSE)</f>
        <v>170.60000000000002</v>
      </c>
      <c r="BS100">
        <f>VLOOKUP($C100,subset1!$D:$BX,BS$2,FALSE)</f>
        <v>532</v>
      </c>
      <c r="BT100" t="str">
        <f>VLOOKUP($C100,subset1!$D:$BX,BT$2,FALSE)</f>
        <v>Revco -20</v>
      </c>
      <c r="BU100" t="str">
        <f>VLOOKUP($C100,subset1!$D:$BX,BU$2,FALSE)</f>
        <v>Pacto PCR1 Box 2</v>
      </c>
    </row>
    <row r="101" spans="1:73" x14ac:dyDescent="0.2">
      <c r="A101">
        <v>849</v>
      </c>
      <c r="B101" t="s">
        <v>14</v>
      </c>
      <c r="C101" t="str">
        <f t="shared" si="6"/>
        <v>849E6</v>
      </c>
      <c r="D101" t="str">
        <f t="shared" si="7"/>
        <v>E6</v>
      </c>
      <c r="E101">
        <v>17</v>
      </c>
      <c r="F101" s="1">
        <v>42964</v>
      </c>
      <c r="G101">
        <v>0.47</v>
      </c>
      <c r="H101" t="s">
        <v>6</v>
      </c>
      <c r="I101">
        <v>1287.8806200367201</v>
      </c>
      <c r="J101" t="s">
        <v>7</v>
      </c>
      <c r="K101">
        <v>107</v>
      </c>
      <c r="L101">
        <f>VLOOKUP($C101,samples!$D$2:$I$1000,4, FALSE)</f>
        <v>22</v>
      </c>
      <c r="M101" t="str">
        <f>VLOOKUP($C101,samples!$D$2:$I$1000,5, FALSE)</f>
        <v>H</v>
      </c>
      <c r="N101" t="str">
        <f>VLOOKUP($C101,samples!$D$2:$I$1000,6, FALSE)</f>
        <v>4,5,6</v>
      </c>
      <c r="O101" s="1">
        <f>VLOOKUP($C101,samples!$D$2:$I$689,3, FALSE)</f>
        <v>43304</v>
      </c>
      <c r="P101" s="2">
        <f t="shared" si="8"/>
        <v>340</v>
      </c>
      <c r="Q101" s="1" t="str">
        <f>VLOOKUP($C101,samples!$D$2:$R$1000,8, FALSE)</f>
        <v>CGPLPA815P7</v>
      </c>
      <c r="R101" t="s">
        <v>297</v>
      </c>
      <c r="S101">
        <f>VLOOKUP($C101,subset1!$D:$BX,S$2,FALSE)</f>
        <v>0</v>
      </c>
      <c r="T101" s="1" t="str">
        <f>VLOOKUP($C101,subset1!$D:$BX,T$2,FALSE)</f>
        <v>Subset 1</v>
      </c>
      <c r="U101">
        <f>VLOOKUP($C101,subset1!$D:$BX,U$2,FALSE)</f>
        <v>0</v>
      </c>
      <c r="V101">
        <f>VLOOKUP($C101,subset1!$D:$BX,V$2,FALSE)</f>
        <v>44319</v>
      </c>
      <c r="W101" t="str">
        <f>VLOOKUP($C101,subset1!$D:$BX,W$2,FALSE)</f>
        <v>ZF</v>
      </c>
      <c r="X101">
        <f>VLOOKUP($C101,subset1!$D:$BX,X$2,FALSE)</f>
        <v>533</v>
      </c>
      <c r="Y101">
        <f>VLOOKUP($C101,subset1!$D:$BX,Y$2,FALSE)</f>
        <v>4</v>
      </c>
      <c r="Z101">
        <f>VLOOKUP($C101,subset1!$D:$BX,Z$2,FALSE)</f>
        <v>0</v>
      </c>
      <c r="AA101" t="str">
        <f>VLOOKUP($C101,subset1!$D:$BX,AA$2,FALSE)</f>
        <v>Pactocfdna050421_High Sensitivity DNA Assay_DE13805124_2021-05-04_16-08-06.xad</v>
      </c>
      <c r="AB101">
        <f>VLOOKUP($C101,subset1!$D:$BX,AB$2,FALSE)</f>
        <v>172</v>
      </c>
      <c r="AC101">
        <f>VLOOKUP($C101,subset1!$D:$BX,AC$2,FALSE)</f>
        <v>475.76</v>
      </c>
      <c r="AD101">
        <f>VLOOKUP($C101,subset1!$D:$BX,AD$2,FALSE)</f>
        <v>332</v>
      </c>
      <c r="AE101">
        <f>VLOOKUP($C101,subset1!$D:$BX,AE$2,FALSE)</f>
        <v>61.18</v>
      </c>
      <c r="AF101">
        <f>VLOOKUP($C101,subset1!$D:$BX,AF$2,FALSE)</f>
        <v>553</v>
      </c>
      <c r="AG101">
        <f>VLOOKUP($C101,subset1!$D:$BX,AG$2,FALSE)</f>
        <v>21.86</v>
      </c>
      <c r="AH101">
        <f>VLOOKUP($C101,subset1!$D:$BX,AH$2,FALSE)</f>
        <v>0</v>
      </c>
      <c r="AI101">
        <f>VLOOKUP($C101,subset1!$D:$BX,AI$2,FALSE)</f>
        <v>50</v>
      </c>
      <c r="AJ101">
        <f>VLOOKUP($C101,subset1!$D:$BX,AJ$2,FALSE)</f>
        <v>558.79999999999995</v>
      </c>
      <c r="AK101">
        <f>VLOOKUP($C101,subset1!$D:$BX,AK$2,FALSE)</f>
        <v>27.939999999999998</v>
      </c>
      <c r="AL101">
        <f>VLOOKUP($C101,subset1!$D:$BX,AL$2,FALSE)</f>
        <v>6.9849999999999994</v>
      </c>
      <c r="AM101">
        <f>VLOOKUP($C101,subset1!$D:$BX,AM$2,FALSE)</f>
        <v>532</v>
      </c>
      <c r="AN101" t="str">
        <f>VLOOKUP($C101,subset1!$D:$BX,AN$2,FALSE)</f>
        <v>Revco -20</v>
      </c>
      <c r="AO101" t="str">
        <f>VLOOKUP($C101,subset1!$D:$BX,AO$2,FALSE)</f>
        <v>PACTO CfDNA Box 4</v>
      </c>
      <c r="AP101" t="str">
        <f>VLOOKUP($C101,subset1!$D:$BX,AP$2,FALSE)</f>
        <v>A8</v>
      </c>
      <c r="AQ101">
        <f>VLOOKUP($C101,subset1!$D:$BX,AQ$2,FALSE)</f>
        <v>0</v>
      </c>
      <c r="AR101">
        <f>VLOOKUP($C101,subset1!$D:$BX,AR$2,FALSE)</f>
        <v>15</v>
      </c>
      <c r="AS101">
        <f>VLOOKUP($C101,subset1!$D:$BX,AS$2,FALSE)</f>
        <v>26.843235504652828</v>
      </c>
      <c r="AT101" s="1">
        <f>VLOOKUP($C101,subset1!$D:$BX,AT$2,FALSE)</f>
        <v>23.156764495347172</v>
      </c>
      <c r="AU101">
        <f>VLOOKUP($C101,subset1!$D:$BX,AU$2,FALSE)</f>
        <v>5</v>
      </c>
      <c r="AV101">
        <f>VLOOKUP($C101,subset1!$D:$BX,AV$2,FALSE)</f>
        <v>44361</v>
      </c>
      <c r="AW101">
        <f>VLOOKUP($C101,subset1!$D:$BX,AW$2,FALSE)</f>
        <v>0</v>
      </c>
      <c r="AX101" t="str">
        <f>VLOOKUP($C101,subset1!$D:$BX,AX$2,FALSE)</f>
        <v>IDT8_UDI_13</v>
      </c>
      <c r="AY101">
        <f>VLOOKUP($C101,subset1!$D:$BX,AY$2,FALSE)</f>
        <v>0</v>
      </c>
      <c r="AZ101">
        <f>VLOOKUP($C101,subset1!$D:$BX,AZ$2,FALSE)</f>
        <v>4</v>
      </c>
      <c r="BA101" t="str">
        <f>VLOOKUP($C101,subset1!$D:$BX,BA$2,FALSE)</f>
        <v>ZF</v>
      </c>
      <c r="BB101">
        <f>VLOOKUP($C101,subset1!$D:$BX,BB$2,FALSE)</f>
        <v>5</v>
      </c>
      <c r="BC101" t="str">
        <f>VLOOKUP($C101,subset1!$D:$BX,BC$2,FALSE)</f>
        <v>pacto79pcr1_DNA 1000_DE13805124_2021-07-09_11-38-05.xad</v>
      </c>
      <c r="BD101">
        <f>VLOOKUP($C101,subset1!$D:$BX,BD$2,FALSE)</f>
        <v>297</v>
      </c>
      <c r="BE101">
        <f>VLOOKUP($C101,subset1!$D:$BX,BE$2,FALSE)</f>
        <v>3.52</v>
      </c>
      <c r="BF101">
        <f>VLOOKUP($C101,subset1!$D:$BX,BF$2,FALSE)</f>
        <v>18</v>
      </c>
      <c r="BG101">
        <f>VLOOKUP($C101,subset1!$D:$BX,BG$2,FALSE)</f>
        <v>0</v>
      </c>
      <c r="BH101">
        <f>VLOOKUP($C101,subset1!$D:$BX,BH$2,FALSE)</f>
        <v>0</v>
      </c>
      <c r="BI101">
        <f>VLOOKUP($C101,subset1!$D:$BX,BI$2,FALSE)</f>
        <v>0</v>
      </c>
      <c r="BJ101">
        <f>VLOOKUP($C101,subset1!$D:$BX,BJ$2,FALSE)</f>
        <v>0</v>
      </c>
      <c r="BK101">
        <f>VLOOKUP($C101,subset1!$D:$BX,BK$2,FALSE)</f>
        <v>0</v>
      </c>
      <c r="BL101">
        <f>VLOOKUP($C101,subset1!$D:$BX,BL$2,FALSE)</f>
        <v>0</v>
      </c>
      <c r="BM101">
        <f>VLOOKUP($C101,subset1!$D:$BX,BM$2,FALSE)</f>
        <v>0</v>
      </c>
      <c r="BN101">
        <f>VLOOKUP($C101,subset1!$D:$BX,BN$2,FALSE)</f>
        <v>0</v>
      </c>
      <c r="BO101">
        <f>VLOOKUP($C101,subset1!$D:$BX,BO$2,FALSE)</f>
        <v>20</v>
      </c>
      <c r="BP101">
        <f>VLOOKUP($C101,subset1!$D:$BX,BP$2,FALSE)</f>
        <v>3.52</v>
      </c>
      <c r="BQ101">
        <f>VLOOKUP($C101,subset1!$D:$BX,BQ$2,FALSE)</f>
        <v>18</v>
      </c>
      <c r="BR101">
        <f>VLOOKUP($C101,subset1!$D:$BX,BR$2,FALSE)</f>
        <v>70.400000000000006</v>
      </c>
      <c r="BS101">
        <f>VLOOKUP($C101,subset1!$D:$BX,BS$2,FALSE)</f>
        <v>532</v>
      </c>
      <c r="BT101" t="str">
        <f>VLOOKUP($C101,subset1!$D:$BX,BT$2,FALSE)</f>
        <v>Revco -20</v>
      </c>
      <c r="BU101" t="str">
        <f>VLOOKUP($C101,subset1!$D:$BX,BU$2,FALSE)</f>
        <v>Pacto PCR1 Box 2</v>
      </c>
    </row>
    <row r="102" spans="1:73" x14ac:dyDescent="0.2">
      <c r="A102">
        <v>849</v>
      </c>
      <c r="B102" t="s">
        <v>15</v>
      </c>
      <c r="C102" t="str">
        <f t="shared" si="6"/>
        <v>849E7</v>
      </c>
      <c r="D102" t="str">
        <f t="shared" si="7"/>
        <v>E7</v>
      </c>
      <c r="E102">
        <v>17</v>
      </c>
      <c r="F102" s="1">
        <v>42964</v>
      </c>
      <c r="G102">
        <v>0.47</v>
      </c>
      <c r="H102" t="s">
        <v>6</v>
      </c>
      <c r="I102">
        <v>1287.8806200367201</v>
      </c>
      <c r="J102" t="s">
        <v>7</v>
      </c>
      <c r="K102">
        <v>108</v>
      </c>
      <c r="L102">
        <f>VLOOKUP($C102,samples!$D$2:$I$1000,4, FALSE)</f>
        <v>24</v>
      </c>
      <c r="M102" t="str">
        <f>VLOOKUP($C102,samples!$D$2:$I$1000,5, FALSE)</f>
        <v>E</v>
      </c>
      <c r="N102" t="str">
        <f>VLOOKUP($C102,samples!$D$2:$I$1000,6, FALSE)</f>
        <v>7,8,9</v>
      </c>
      <c r="O102" s="1">
        <f>VLOOKUP($C102,samples!$D$2:$I$689,3, FALSE)</f>
        <v>43360</v>
      </c>
      <c r="P102" s="2">
        <f t="shared" si="8"/>
        <v>396</v>
      </c>
      <c r="Q102" s="1" t="str">
        <f>VLOOKUP($C102,samples!$D$2:$R$1000,8, FALSE)</f>
        <v>CGPLPA815P8</v>
      </c>
      <c r="R102" t="s">
        <v>297</v>
      </c>
      <c r="S102">
        <f>VLOOKUP($C102,subset1!$D:$BX,S$2,FALSE)</f>
        <v>0</v>
      </c>
      <c r="T102" s="1" t="str">
        <f>VLOOKUP($C102,subset1!$D:$BX,T$2,FALSE)</f>
        <v>Subset 1</v>
      </c>
      <c r="U102">
        <f>VLOOKUP($C102,subset1!$D:$BX,U$2,FALSE)</f>
        <v>0</v>
      </c>
      <c r="V102">
        <f>VLOOKUP($C102,subset1!$D:$BX,V$2,FALSE)</f>
        <v>44319</v>
      </c>
      <c r="W102" t="str">
        <f>VLOOKUP($C102,subset1!$D:$BX,W$2,FALSE)</f>
        <v>ZF</v>
      </c>
      <c r="X102">
        <f>VLOOKUP($C102,subset1!$D:$BX,X$2,FALSE)</f>
        <v>533</v>
      </c>
      <c r="Y102">
        <f>VLOOKUP($C102,subset1!$D:$BX,Y$2,FALSE)</f>
        <v>4.2</v>
      </c>
      <c r="Z102">
        <f>VLOOKUP($C102,subset1!$D:$BX,Z$2,FALSE)</f>
        <v>0.79999999999999982</v>
      </c>
      <c r="AA102" t="str">
        <f>VLOOKUP($C102,subset1!$D:$BX,AA$2,FALSE)</f>
        <v>Pactocfdna050421_High Sensitivity DNA Assay_DE13805124_2021-05-04_16-08-06.xad</v>
      </c>
      <c r="AB102">
        <f>VLOOKUP($C102,subset1!$D:$BX,AB$2,FALSE)</f>
        <v>169</v>
      </c>
      <c r="AC102">
        <f>VLOOKUP($C102,subset1!$D:$BX,AC$2,FALSE)</f>
        <v>1282.44</v>
      </c>
      <c r="AD102">
        <f>VLOOKUP($C102,subset1!$D:$BX,AD$2,FALSE)</f>
        <v>351</v>
      </c>
      <c r="AE102">
        <f>VLOOKUP($C102,subset1!$D:$BX,AE$2,FALSE)</f>
        <v>174.75</v>
      </c>
      <c r="AF102">
        <f>VLOOKUP($C102,subset1!$D:$BX,AF$2,FALSE)</f>
        <v>557</v>
      </c>
      <c r="AG102">
        <f>VLOOKUP($C102,subset1!$D:$BX,AG$2,FALSE)</f>
        <v>62.91</v>
      </c>
      <c r="AH102">
        <f>VLOOKUP($C102,subset1!$D:$BX,AH$2,FALSE)</f>
        <v>0</v>
      </c>
      <c r="AI102">
        <f>VLOOKUP($C102,subset1!$D:$BX,AI$2,FALSE)</f>
        <v>50</v>
      </c>
      <c r="AJ102">
        <f>VLOOKUP($C102,subset1!$D:$BX,AJ$2,FALSE)</f>
        <v>1520.1000000000001</v>
      </c>
      <c r="AK102">
        <f>VLOOKUP($C102,subset1!$D:$BX,AK$2,FALSE)</f>
        <v>76.004999999999995</v>
      </c>
      <c r="AL102">
        <f>VLOOKUP($C102,subset1!$D:$BX,AL$2,FALSE)</f>
        <v>18.096428571428568</v>
      </c>
      <c r="AM102">
        <f>VLOOKUP($C102,subset1!$D:$BX,AM$2,FALSE)</f>
        <v>532</v>
      </c>
      <c r="AN102" t="str">
        <f>VLOOKUP($C102,subset1!$D:$BX,AN$2,FALSE)</f>
        <v>Revco -20</v>
      </c>
      <c r="AO102" t="str">
        <f>VLOOKUP($C102,subset1!$D:$BX,AO$2,FALSE)</f>
        <v>PACTO CfDNA Box 4</v>
      </c>
      <c r="AP102" t="str">
        <f>VLOOKUP($C102,subset1!$D:$BX,AP$2,FALSE)</f>
        <v>A9</v>
      </c>
      <c r="AQ102">
        <f>VLOOKUP($C102,subset1!$D:$BX,AQ$2,FALSE)</f>
        <v>0</v>
      </c>
      <c r="AR102">
        <f>VLOOKUP($C102,subset1!$D:$BX,AR$2,FALSE)</f>
        <v>15</v>
      </c>
      <c r="AS102">
        <f>VLOOKUP($C102,subset1!$D:$BX,AS$2,FALSE)</f>
        <v>9.8677718571146649</v>
      </c>
      <c r="AT102" s="1">
        <f>VLOOKUP($C102,subset1!$D:$BX,AT$2,FALSE)</f>
        <v>40.132228142885339</v>
      </c>
      <c r="AU102">
        <f>VLOOKUP($C102,subset1!$D:$BX,AU$2,FALSE)</f>
        <v>5</v>
      </c>
      <c r="AV102">
        <f>VLOOKUP($C102,subset1!$D:$BX,AV$2,FALSE)</f>
        <v>44361</v>
      </c>
      <c r="AW102">
        <f>VLOOKUP($C102,subset1!$D:$BX,AW$2,FALSE)</f>
        <v>0</v>
      </c>
      <c r="AX102" t="str">
        <f>VLOOKUP($C102,subset1!$D:$BX,AX$2,FALSE)</f>
        <v>IDT8_UDI_14</v>
      </c>
      <c r="AY102">
        <f>VLOOKUP($C102,subset1!$D:$BX,AY$2,FALSE)</f>
        <v>0</v>
      </c>
      <c r="AZ102">
        <f>VLOOKUP($C102,subset1!$D:$BX,AZ$2,FALSE)</f>
        <v>4</v>
      </c>
      <c r="BA102" t="str">
        <f>VLOOKUP($C102,subset1!$D:$BX,BA$2,FALSE)</f>
        <v>ZF</v>
      </c>
      <c r="BB102">
        <f>VLOOKUP($C102,subset1!$D:$BX,BB$2,FALSE)</f>
        <v>5</v>
      </c>
      <c r="BC102" t="str">
        <f>VLOOKUP($C102,subset1!$D:$BX,BC$2,FALSE)</f>
        <v>2pacto79pcr1_DNA 1000_DE13805124_2021-07-09_14-05-29</v>
      </c>
      <c r="BD102">
        <f>VLOOKUP($C102,subset1!$D:$BX,BD$2,FALSE)</f>
        <v>306</v>
      </c>
      <c r="BE102">
        <f>VLOOKUP($C102,subset1!$D:$BX,BE$2,FALSE)</f>
        <v>7.81</v>
      </c>
      <c r="BF102">
        <f>VLOOKUP($C102,subset1!$D:$BX,BF$2,FALSE)</f>
        <v>38.700000000000003</v>
      </c>
      <c r="BG102">
        <f>VLOOKUP($C102,subset1!$D:$BX,BG$2,FALSE)</f>
        <v>476</v>
      </c>
      <c r="BH102">
        <f>VLOOKUP($C102,subset1!$D:$BX,BH$2,FALSE)</f>
        <v>0.53</v>
      </c>
      <c r="BI102">
        <f>VLOOKUP($C102,subset1!$D:$BX,BI$2,FALSE)</f>
        <v>1.7</v>
      </c>
      <c r="BJ102">
        <f>VLOOKUP($C102,subset1!$D:$BX,BJ$2,FALSE)</f>
        <v>0</v>
      </c>
      <c r="BK102">
        <f>VLOOKUP($C102,subset1!$D:$BX,BK$2,FALSE)</f>
        <v>0</v>
      </c>
      <c r="BL102">
        <f>VLOOKUP($C102,subset1!$D:$BX,BL$2,FALSE)</f>
        <v>0</v>
      </c>
      <c r="BM102">
        <f>VLOOKUP($C102,subset1!$D:$BX,BM$2,FALSE)</f>
        <v>0</v>
      </c>
      <c r="BN102">
        <f>VLOOKUP($C102,subset1!$D:$BX,BN$2,FALSE)</f>
        <v>0</v>
      </c>
      <c r="BO102">
        <f>VLOOKUP($C102,subset1!$D:$BX,BO$2,FALSE)</f>
        <v>20</v>
      </c>
      <c r="BP102">
        <f>VLOOKUP($C102,subset1!$D:$BX,BP$2,FALSE)</f>
        <v>8.34</v>
      </c>
      <c r="BQ102">
        <f>VLOOKUP($C102,subset1!$D:$BX,BQ$2,FALSE)</f>
        <v>40.400000000000006</v>
      </c>
      <c r="BR102">
        <f>VLOOKUP($C102,subset1!$D:$BX,BR$2,FALSE)</f>
        <v>166.8</v>
      </c>
      <c r="BS102">
        <f>VLOOKUP($C102,subset1!$D:$BX,BS$2,FALSE)</f>
        <v>532</v>
      </c>
      <c r="BT102" t="str">
        <f>VLOOKUP($C102,subset1!$D:$BX,BT$2,FALSE)</f>
        <v>Revco -20</v>
      </c>
      <c r="BU102" t="str">
        <f>VLOOKUP($C102,subset1!$D:$BX,BU$2,FALSE)</f>
        <v>Pacto PCR1 Box 2</v>
      </c>
    </row>
    <row r="103" spans="1:73" x14ac:dyDescent="0.2">
      <c r="A103">
        <v>849</v>
      </c>
      <c r="B103" t="s">
        <v>16</v>
      </c>
      <c r="C103" t="str">
        <f t="shared" si="6"/>
        <v>849E8</v>
      </c>
      <c r="D103" t="str">
        <f t="shared" si="7"/>
        <v>E8</v>
      </c>
      <c r="E103">
        <v>17</v>
      </c>
      <c r="F103" s="1">
        <v>42964</v>
      </c>
      <c r="G103">
        <v>0.47</v>
      </c>
      <c r="H103" t="s">
        <v>6</v>
      </c>
      <c r="I103">
        <v>1287.8806200367201</v>
      </c>
      <c r="J103" t="s">
        <v>7</v>
      </c>
      <c r="K103">
        <v>109</v>
      </c>
      <c r="L103">
        <f>VLOOKUP($C103,samples!$D$2:$I$1000,4, FALSE)</f>
        <v>23</v>
      </c>
      <c r="M103" t="str">
        <f>VLOOKUP($C103,samples!$D$2:$I$1000,5, FALSE)</f>
        <v>D</v>
      </c>
      <c r="N103" t="str">
        <f>VLOOKUP($C103,samples!$D$2:$I$1000,6, FALSE)</f>
        <v>1,2,3</v>
      </c>
      <c r="O103" s="1">
        <f>VLOOKUP($C103,samples!$D$2:$I$689,3, FALSE)</f>
        <v>43423</v>
      </c>
      <c r="P103" s="2">
        <f t="shared" si="8"/>
        <v>459</v>
      </c>
      <c r="Q103" s="1" t="str">
        <f>VLOOKUP($C103,samples!$D$2:$R$1000,8, FALSE)</f>
        <v>CGPLPA815P9</v>
      </c>
      <c r="R103" t="s">
        <v>297</v>
      </c>
      <c r="S103">
        <f>VLOOKUP($C103,subset1!$D:$BX,S$2,FALSE)</f>
        <v>0</v>
      </c>
      <c r="T103" s="1" t="str">
        <f>VLOOKUP($C103,subset1!$D:$BX,T$2,FALSE)</f>
        <v>Subset 1</v>
      </c>
      <c r="U103">
        <f>VLOOKUP($C103,subset1!$D:$BX,U$2,FALSE)</f>
        <v>0</v>
      </c>
      <c r="V103">
        <f>VLOOKUP($C103,subset1!$D:$BX,V$2,FALSE)</f>
        <v>44319</v>
      </c>
      <c r="W103" t="str">
        <f>VLOOKUP($C103,subset1!$D:$BX,W$2,FALSE)</f>
        <v>ZF</v>
      </c>
      <c r="X103">
        <f>VLOOKUP($C103,subset1!$D:$BX,X$2,FALSE)</f>
        <v>533</v>
      </c>
      <c r="Y103">
        <f>VLOOKUP($C103,subset1!$D:$BX,Y$2,FALSE)</f>
        <v>4</v>
      </c>
      <c r="Z103">
        <f>VLOOKUP($C103,subset1!$D:$BX,Z$2,FALSE)</f>
        <v>0</v>
      </c>
      <c r="AA103" t="str">
        <f>VLOOKUP($C103,subset1!$D:$BX,AA$2,FALSE)</f>
        <v>Pactocfdna050421_High Sensitivity DNA Assay_DE13805124_2021-05-04_16-08-06.xad</v>
      </c>
      <c r="AB103">
        <f>VLOOKUP($C103,subset1!$D:$BX,AB$2,FALSE)</f>
        <v>170</v>
      </c>
      <c r="AC103">
        <f>VLOOKUP($C103,subset1!$D:$BX,AC$2,FALSE)</f>
        <v>528.29999999999995</v>
      </c>
      <c r="AD103">
        <f>VLOOKUP($C103,subset1!$D:$BX,AD$2,FALSE)</f>
        <v>369</v>
      </c>
      <c r="AE103">
        <f>VLOOKUP($C103,subset1!$D:$BX,AE$2,FALSE)</f>
        <v>66.44</v>
      </c>
      <c r="AF103">
        <f>VLOOKUP($C103,subset1!$D:$BX,AF$2,FALSE)</f>
        <v>559</v>
      </c>
      <c r="AG103">
        <f>VLOOKUP($C103,subset1!$D:$BX,AG$2,FALSE)</f>
        <v>25.27</v>
      </c>
      <c r="AH103">
        <f>VLOOKUP($C103,subset1!$D:$BX,AH$2,FALSE)</f>
        <v>0</v>
      </c>
      <c r="AI103">
        <f>VLOOKUP($C103,subset1!$D:$BX,AI$2,FALSE)</f>
        <v>50</v>
      </c>
      <c r="AJ103">
        <f>VLOOKUP($C103,subset1!$D:$BX,AJ$2,FALSE)</f>
        <v>620.01</v>
      </c>
      <c r="AK103">
        <f>VLOOKUP($C103,subset1!$D:$BX,AK$2,FALSE)</f>
        <v>31.000499999999999</v>
      </c>
      <c r="AL103">
        <f>VLOOKUP($C103,subset1!$D:$BX,AL$2,FALSE)</f>
        <v>7.7501249999999997</v>
      </c>
      <c r="AM103">
        <f>VLOOKUP($C103,subset1!$D:$BX,AM$2,FALSE)</f>
        <v>532</v>
      </c>
      <c r="AN103" t="str">
        <f>VLOOKUP($C103,subset1!$D:$BX,AN$2,FALSE)</f>
        <v>Revco -20</v>
      </c>
      <c r="AO103" t="str">
        <f>VLOOKUP($C103,subset1!$D:$BX,AO$2,FALSE)</f>
        <v>PACTO CfDNA Box 4</v>
      </c>
      <c r="AP103" t="str">
        <f>VLOOKUP($C103,subset1!$D:$BX,AP$2,FALSE)</f>
        <v>A10</v>
      </c>
      <c r="AQ103">
        <f>VLOOKUP($C103,subset1!$D:$BX,AQ$2,FALSE)</f>
        <v>0</v>
      </c>
      <c r="AR103">
        <f>VLOOKUP($C103,subset1!$D:$BX,AR$2,FALSE)</f>
        <v>15</v>
      </c>
      <c r="AS103">
        <f>VLOOKUP($C103,subset1!$D:$BX,AS$2,FALSE)</f>
        <v>24.193158174868149</v>
      </c>
      <c r="AT103" s="1">
        <f>VLOOKUP($C103,subset1!$D:$BX,AT$2,FALSE)</f>
        <v>25.806841825131851</v>
      </c>
      <c r="AU103">
        <f>VLOOKUP($C103,subset1!$D:$BX,AU$2,FALSE)</f>
        <v>5</v>
      </c>
      <c r="AV103">
        <f>VLOOKUP($C103,subset1!$D:$BX,AV$2,FALSE)</f>
        <v>44361</v>
      </c>
      <c r="AW103">
        <f>VLOOKUP($C103,subset1!$D:$BX,AW$2,FALSE)</f>
        <v>0</v>
      </c>
      <c r="AX103" t="str">
        <f>VLOOKUP($C103,subset1!$D:$BX,AX$2,FALSE)</f>
        <v>IDT8_UDI_16</v>
      </c>
      <c r="AY103">
        <f>VLOOKUP($C103,subset1!$D:$BX,AY$2,FALSE)</f>
        <v>0</v>
      </c>
      <c r="AZ103">
        <f>VLOOKUP($C103,subset1!$D:$BX,AZ$2,FALSE)</f>
        <v>4</v>
      </c>
      <c r="BA103" t="str">
        <f>VLOOKUP($C103,subset1!$D:$BX,BA$2,FALSE)</f>
        <v>ZF</v>
      </c>
      <c r="BB103">
        <f>VLOOKUP($C103,subset1!$D:$BX,BB$2,FALSE)</f>
        <v>5</v>
      </c>
      <c r="BC103" t="str">
        <f>VLOOKUP($C103,subset1!$D:$BX,BC$2,FALSE)</f>
        <v>2pacto79pcr1_DNA 1000_DE13805124_2021-07-09_14-05-29</v>
      </c>
      <c r="BD103">
        <f>VLOOKUP($C103,subset1!$D:$BX,BD$2,FALSE)</f>
        <v>305</v>
      </c>
      <c r="BE103">
        <f>VLOOKUP($C103,subset1!$D:$BX,BE$2,FALSE)</f>
        <v>1.39</v>
      </c>
      <c r="BF103">
        <f>VLOOKUP($C103,subset1!$D:$BX,BF$2,FALSE)</f>
        <v>6.9</v>
      </c>
      <c r="BG103">
        <f>VLOOKUP($C103,subset1!$D:$BX,BG$2,FALSE)</f>
        <v>485</v>
      </c>
      <c r="BH103">
        <f>VLOOKUP($C103,subset1!$D:$BX,BH$2,FALSE)</f>
        <v>0.28000000000000003</v>
      </c>
      <c r="BI103">
        <f>VLOOKUP($C103,subset1!$D:$BX,BI$2,FALSE)</f>
        <v>0.9</v>
      </c>
      <c r="BJ103">
        <f>VLOOKUP($C103,subset1!$D:$BX,BJ$2,FALSE)</f>
        <v>0</v>
      </c>
      <c r="BK103">
        <f>VLOOKUP($C103,subset1!$D:$BX,BK$2,FALSE)</f>
        <v>0</v>
      </c>
      <c r="BL103">
        <f>VLOOKUP($C103,subset1!$D:$BX,BL$2,FALSE)</f>
        <v>0</v>
      </c>
      <c r="BM103">
        <f>VLOOKUP($C103,subset1!$D:$BX,BM$2,FALSE)</f>
        <v>0</v>
      </c>
      <c r="BN103">
        <f>VLOOKUP($C103,subset1!$D:$BX,BN$2,FALSE)</f>
        <v>0</v>
      </c>
      <c r="BO103">
        <f>VLOOKUP($C103,subset1!$D:$BX,BO$2,FALSE)</f>
        <v>20</v>
      </c>
      <c r="BP103">
        <f>VLOOKUP($C103,subset1!$D:$BX,BP$2,FALSE)</f>
        <v>1.67</v>
      </c>
      <c r="BQ103">
        <f>VLOOKUP($C103,subset1!$D:$BX,BQ$2,FALSE)</f>
        <v>7.8000000000000007</v>
      </c>
      <c r="BR103">
        <f>VLOOKUP($C103,subset1!$D:$BX,BR$2,FALSE)</f>
        <v>33.4</v>
      </c>
      <c r="BS103">
        <f>VLOOKUP($C103,subset1!$D:$BX,BS$2,FALSE)</f>
        <v>532</v>
      </c>
      <c r="BT103" t="str">
        <f>VLOOKUP($C103,subset1!$D:$BX,BT$2,FALSE)</f>
        <v>Revco -20</v>
      </c>
      <c r="BU103" t="str">
        <f>VLOOKUP($C103,subset1!$D:$BX,BU$2,FALSE)</f>
        <v>Pacto PCR1 Box 2</v>
      </c>
    </row>
    <row r="104" spans="1:73" x14ac:dyDescent="0.2">
      <c r="A104">
        <v>849</v>
      </c>
      <c r="B104" t="s">
        <v>17</v>
      </c>
      <c r="C104" t="str">
        <f t="shared" si="6"/>
        <v>849E9</v>
      </c>
      <c r="D104" t="str">
        <f t="shared" si="7"/>
        <v>E9</v>
      </c>
      <c r="E104">
        <v>17</v>
      </c>
      <c r="F104" s="1">
        <v>42964</v>
      </c>
      <c r="G104">
        <v>0.47</v>
      </c>
      <c r="H104" t="s">
        <v>6</v>
      </c>
      <c r="I104">
        <v>1287.8806200367201</v>
      </c>
      <c r="J104" t="s">
        <v>7</v>
      </c>
      <c r="K104">
        <v>110</v>
      </c>
      <c r="L104">
        <f>VLOOKUP($C104,samples!$D$2:$I$1000,4, FALSE)</f>
        <v>23</v>
      </c>
      <c r="M104" t="str">
        <f>VLOOKUP($C104,samples!$D$2:$I$1000,5, FALSE)</f>
        <v>A</v>
      </c>
      <c r="N104" t="str">
        <f>VLOOKUP($C104,samples!$D$2:$I$1000,6, FALSE)</f>
        <v>7,8,9</v>
      </c>
      <c r="O104" s="1">
        <f>VLOOKUP($C104,samples!$D$2:$I$689,3, FALSE)</f>
        <v>43535</v>
      </c>
      <c r="P104" s="2">
        <f t="shared" si="8"/>
        <v>571</v>
      </c>
      <c r="Q104" s="1" t="str">
        <f>VLOOKUP($C104,samples!$D$2:$R$1000,8, FALSE)</f>
        <v>CGPLPA815P10</v>
      </c>
      <c r="R104" t="s">
        <v>297</v>
      </c>
      <c r="S104">
        <f>VLOOKUP($C104,subset1!$D:$BX,S$2,FALSE)</f>
        <v>0</v>
      </c>
      <c r="T104" s="1" t="str">
        <f>VLOOKUP($C104,subset1!$D:$BX,T$2,FALSE)</f>
        <v>Subset 1</v>
      </c>
      <c r="U104">
        <f>VLOOKUP($C104,subset1!$D:$BX,U$2,FALSE)</f>
        <v>0</v>
      </c>
      <c r="V104">
        <f>VLOOKUP($C104,subset1!$D:$BX,V$2,FALSE)</f>
        <v>44319</v>
      </c>
      <c r="W104" t="str">
        <f>VLOOKUP($C104,subset1!$D:$BX,W$2,FALSE)</f>
        <v>ZF</v>
      </c>
      <c r="X104">
        <f>VLOOKUP($C104,subset1!$D:$BX,X$2,FALSE)</f>
        <v>533</v>
      </c>
      <c r="Y104">
        <f>VLOOKUP($C104,subset1!$D:$BX,Y$2,FALSE)</f>
        <v>4</v>
      </c>
      <c r="Z104">
        <f>VLOOKUP($C104,subset1!$D:$BX,Z$2,FALSE)</f>
        <v>0</v>
      </c>
      <c r="AA104" t="str">
        <f>VLOOKUP($C104,subset1!$D:$BX,AA$2,FALSE)</f>
        <v>Pactocfdna050421_High Sensitivity DNA Assay_DE13805124_2021-05-04_16-08-06.xad</v>
      </c>
      <c r="AB104">
        <f>VLOOKUP($C104,subset1!$D:$BX,AB$2,FALSE)</f>
        <v>173</v>
      </c>
      <c r="AC104">
        <f>VLOOKUP($C104,subset1!$D:$BX,AC$2,FALSE)</f>
        <v>377.96</v>
      </c>
      <c r="AD104">
        <f>VLOOKUP($C104,subset1!$D:$BX,AD$2,FALSE)</f>
        <v>392</v>
      </c>
      <c r="AE104">
        <f>VLOOKUP($C104,subset1!$D:$BX,AE$2,FALSE)</f>
        <v>52.15</v>
      </c>
      <c r="AF104">
        <f>VLOOKUP($C104,subset1!$D:$BX,AF$2,FALSE)</f>
        <v>547</v>
      </c>
      <c r="AG104">
        <f>VLOOKUP($C104,subset1!$D:$BX,AG$2,FALSE)</f>
        <v>21.55</v>
      </c>
      <c r="AH104">
        <f>VLOOKUP($C104,subset1!$D:$BX,AH$2,FALSE)</f>
        <v>0</v>
      </c>
      <c r="AI104">
        <f>VLOOKUP($C104,subset1!$D:$BX,AI$2,FALSE)</f>
        <v>50</v>
      </c>
      <c r="AJ104">
        <f>VLOOKUP($C104,subset1!$D:$BX,AJ$2,FALSE)</f>
        <v>451.65999999999997</v>
      </c>
      <c r="AK104">
        <f>VLOOKUP($C104,subset1!$D:$BX,AK$2,FALSE)</f>
        <v>22.582999999999998</v>
      </c>
      <c r="AL104">
        <f>VLOOKUP($C104,subset1!$D:$BX,AL$2,FALSE)</f>
        <v>5.6457499999999996</v>
      </c>
      <c r="AM104">
        <f>VLOOKUP($C104,subset1!$D:$BX,AM$2,FALSE)</f>
        <v>532</v>
      </c>
      <c r="AN104" t="str">
        <f>VLOOKUP($C104,subset1!$D:$BX,AN$2,FALSE)</f>
        <v>Revco -20</v>
      </c>
      <c r="AO104" t="str">
        <f>VLOOKUP($C104,subset1!$D:$BX,AO$2,FALSE)</f>
        <v>PACTO CfDNA Box 4</v>
      </c>
      <c r="AP104" t="str">
        <f>VLOOKUP($C104,subset1!$D:$BX,AP$2,FALSE)</f>
        <v>B1</v>
      </c>
      <c r="AQ104">
        <f>VLOOKUP($C104,subset1!$D:$BX,AQ$2,FALSE)</f>
        <v>0</v>
      </c>
      <c r="AR104">
        <f>VLOOKUP($C104,subset1!$D:$BX,AR$2,FALSE)</f>
        <v>15</v>
      </c>
      <c r="AS104">
        <f>VLOOKUP($C104,subset1!$D:$BX,AS$2,FALSE)</f>
        <v>33.210822299960149</v>
      </c>
      <c r="AT104" s="1">
        <f>VLOOKUP($C104,subset1!$D:$BX,AT$2,FALSE)</f>
        <v>16.789177700039851</v>
      </c>
      <c r="AU104">
        <f>VLOOKUP($C104,subset1!$D:$BX,AU$2,FALSE)</f>
        <v>5</v>
      </c>
      <c r="AV104">
        <f>VLOOKUP($C104,subset1!$D:$BX,AV$2,FALSE)</f>
        <v>44361</v>
      </c>
      <c r="AW104">
        <f>VLOOKUP($C104,subset1!$D:$BX,AW$2,FALSE)</f>
        <v>0</v>
      </c>
      <c r="AX104" t="str">
        <f>VLOOKUP($C104,subset1!$D:$BX,AX$2,FALSE)</f>
        <v>IDT8_UDI_17</v>
      </c>
      <c r="AY104">
        <f>VLOOKUP($C104,subset1!$D:$BX,AY$2,FALSE)</f>
        <v>0</v>
      </c>
      <c r="AZ104">
        <f>VLOOKUP($C104,subset1!$D:$BX,AZ$2,FALSE)</f>
        <v>4</v>
      </c>
      <c r="BA104" t="str">
        <f>VLOOKUP($C104,subset1!$D:$BX,BA$2,FALSE)</f>
        <v>ZF</v>
      </c>
      <c r="BB104">
        <f>VLOOKUP($C104,subset1!$D:$BX,BB$2,FALSE)</f>
        <v>5</v>
      </c>
      <c r="BC104" t="str">
        <f>VLOOKUP($C104,subset1!$D:$BX,BC$2,FALSE)</f>
        <v>2pacto79pcr1_DNA 1000_DE13805124_2021-07-09_14-05-29</v>
      </c>
      <c r="BD104">
        <f>VLOOKUP($C104,subset1!$D:$BX,BD$2,FALSE)</f>
        <v>303</v>
      </c>
      <c r="BE104">
        <f>VLOOKUP($C104,subset1!$D:$BX,BE$2,FALSE)</f>
        <v>10.19</v>
      </c>
      <c r="BF104">
        <f>VLOOKUP($C104,subset1!$D:$BX,BF$2,FALSE)</f>
        <v>50.9</v>
      </c>
      <c r="BG104">
        <f>VLOOKUP($C104,subset1!$D:$BX,BG$2,FALSE)</f>
        <v>471</v>
      </c>
      <c r="BH104">
        <f>VLOOKUP($C104,subset1!$D:$BX,BH$2,FALSE)</f>
        <v>0.61</v>
      </c>
      <c r="BI104">
        <f>VLOOKUP($C104,subset1!$D:$BX,BI$2,FALSE)</f>
        <v>2</v>
      </c>
      <c r="BJ104">
        <f>VLOOKUP($C104,subset1!$D:$BX,BJ$2,FALSE)</f>
        <v>0</v>
      </c>
      <c r="BK104">
        <f>VLOOKUP($C104,subset1!$D:$BX,BK$2,FALSE)</f>
        <v>0</v>
      </c>
      <c r="BL104">
        <f>VLOOKUP($C104,subset1!$D:$BX,BL$2,FALSE)</f>
        <v>0</v>
      </c>
      <c r="BM104">
        <f>VLOOKUP($C104,subset1!$D:$BX,BM$2,FALSE)</f>
        <v>0</v>
      </c>
      <c r="BN104">
        <f>VLOOKUP($C104,subset1!$D:$BX,BN$2,FALSE)</f>
        <v>0</v>
      </c>
      <c r="BO104">
        <f>VLOOKUP($C104,subset1!$D:$BX,BO$2,FALSE)</f>
        <v>20</v>
      </c>
      <c r="BP104">
        <f>VLOOKUP($C104,subset1!$D:$BX,BP$2,FALSE)</f>
        <v>10.799999999999999</v>
      </c>
      <c r="BQ104">
        <f>VLOOKUP($C104,subset1!$D:$BX,BQ$2,FALSE)</f>
        <v>52.9</v>
      </c>
      <c r="BR104">
        <f>VLOOKUP($C104,subset1!$D:$BX,BR$2,FALSE)</f>
        <v>215.99999999999997</v>
      </c>
      <c r="BS104">
        <f>VLOOKUP($C104,subset1!$D:$BX,BS$2,FALSE)</f>
        <v>532</v>
      </c>
      <c r="BT104" t="str">
        <f>VLOOKUP($C104,subset1!$D:$BX,BT$2,FALSE)</f>
        <v>Revco -20</v>
      </c>
      <c r="BU104" t="str">
        <f>VLOOKUP($C104,subset1!$D:$BX,BU$2,FALSE)</f>
        <v>Pacto PCR1 Box 2</v>
      </c>
    </row>
    <row r="105" spans="1:73" x14ac:dyDescent="0.2">
      <c r="A105">
        <v>849</v>
      </c>
      <c r="B105" t="s">
        <v>18</v>
      </c>
      <c r="C105" t="str">
        <f t="shared" si="6"/>
        <v>849E10</v>
      </c>
      <c r="D105" t="str">
        <f t="shared" si="7"/>
        <v>E10</v>
      </c>
      <c r="E105">
        <v>17</v>
      </c>
      <c r="F105" s="1">
        <v>42964</v>
      </c>
      <c r="G105">
        <v>0.47</v>
      </c>
      <c r="H105" t="s">
        <v>6</v>
      </c>
      <c r="I105">
        <v>1287.8806200367201</v>
      </c>
      <c r="J105" t="s">
        <v>7</v>
      </c>
      <c r="K105">
        <v>111</v>
      </c>
      <c r="L105">
        <f>VLOOKUP($C105,samples!$D$2:$I$1000,4, FALSE)</f>
        <v>25</v>
      </c>
      <c r="M105" t="str">
        <f>VLOOKUP($C105,samples!$D$2:$I$1000,5, FALSE)</f>
        <v>I</v>
      </c>
      <c r="N105" t="str">
        <f>VLOOKUP($C105,samples!$D$2:$I$1000,6, FALSE)</f>
        <v>4,5,6</v>
      </c>
      <c r="O105" s="1">
        <f>VLOOKUP($C105,samples!$D$2:$I$689,3, FALSE)</f>
        <v>43754</v>
      </c>
      <c r="P105" s="2">
        <f t="shared" si="8"/>
        <v>790</v>
      </c>
      <c r="Q105" s="1" t="str">
        <f>VLOOKUP($C105,samples!$D$2:$R$1000,8, FALSE)</f>
        <v>CGPLPA815P11</v>
      </c>
      <c r="R105" t="s">
        <v>297</v>
      </c>
      <c r="S105">
        <f>VLOOKUP($C105,subset1!$D:$BX,S$2,FALSE)</f>
        <v>0</v>
      </c>
      <c r="T105" s="1" t="str">
        <f>VLOOKUP($C105,subset1!$D:$BX,T$2,FALSE)</f>
        <v>Subset 1</v>
      </c>
      <c r="U105">
        <f>VLOOKUP($C105,subset1!$D:$BX,U$2,FALSE)</f>
        <v>0</v>
      </c>
      <c r="V105">
        <f>VLOOKUP($C105,subset1!$D:$BX,V$2,FALSE)</f>
        <v>44319</v>
      </c>
      <c r="W105" t="str">
        <f>VLOOKUP($C105,subset1!$D:$BX,W$2,FALSE)</f>
        <v>ZF</v>
      </c>
      <c r="X105">
        <f>VLOOKUP($C105,subset1!$D:$BX,X$2,FALSE)</f>
        <v>533</v>
      </c>
      <c r="Y105">
        <f>VLOOKUP($C105,subset1!$D:$BX,Y$2,FALSE)</f>
        <v>4.2</v>
      </c>
      <c r="Z105">
        <f>VLOOKUP($C105,subset1!$D:$BX,Z$2,FALSE)</f>
        <v>0.79999999999999982</v>
      </c>
      <c r="AA105" t="str">
        <f>VLOOKUP($C105,subset1!$D:$BX,AA$2,FALSE)</f>
        <v>pactocfdna050621_High Sensitivity DNA Assay_DE13805124_2021-05-06_11-11-57.xad</v>
      </c>
      <c r="AB105">
        <f>VLOOKUP($C105,subset1!$D:$BX,AB$2,FALSE)</f>
        <v>167</v>
      </c>
      <c r="AC105">
        <f>VLOOKUP($C105,subset1!$D:$BX,AC$2,FALSE)</f>
        <v>1323.95</v>
      </c>
      <c r="AD105">
        <f>VLOOKUP($C105,subset1!$D:$BX,AD$2,FALSE)</f>
        <v>313</v>
      </c>
      <c r="AE105">
        <f>VLOOKUP($C105,subset1!$D:$BX,AE$2,FALSE)</f>
        <v>90.73</v>
      </c>
      <c r="AF105">
        <f>VLOOKUP($C105,subset1!$D:$BX,AF$2,FALSE)</f>
        <v>464</v>
      </c>
      <c r="AG105">
        <f>VLOOKUP($C105,subset1!$D:$BX,AG$2,FALSE)</f>
        <v>28.25</v>
      </c>
      <c r="AH105">
        <f>VLOOKUP($C105,subset1!$D:$BX,AH$2,FALSE)</f>
        <v>0</v>
      </c>
      <c r="AI105">
        <f>VLOOKUP($C105,subset1!$D:$BX,AI$2,FALSE)</f>
        <v>50</v>
      </c>
      <c r="AJ105">
        <f>VLOOKUP($C105,subset1!$D:$BX,AJ$2,FALSE)</f>
        <v>1442.93</v>
      </c>
      <c r="AK105">
        <f>VLOOKUP($C105,subset1!$D:$BX,AK$2,FALSE)</f>
        <v>72.146500000000003</v>
      </c>
      <c r="AL105">
        <f>VLOOKUP($C105,subset1!$D:$BX,AL$2,FALSE)</f>
        <v>17.177738095238094</v>
      </c>
      <c r="AM105">
        <f>VLOOKUP($C105,subset1!$D:$BX,AM$2,FALSE)</f>
        <v>532</v>
      </c>
      <c r="AN105" t="str">
        <f>VLOOKUP($C105,subset1!$D:$BX,AN$2,FALSE)</f>
        <v>Revco -20</v>
      </c>
      <c r="AO105" t="str">
        <f>VLOOKUP($C105,subset1!$D:$BX,AO$2,FALSE)</f>
        <v>PACTO CfDNA Box 4</v>
      </c>
      <c r="AP105" t="str">
        <f>VLOOKUP($C105,subset1!$D:$BX,AP$2,FALSE)</f>
        <v>B2</v>
      </c>
      <c r="AQ105">
        <f>VLOOKUP($C105,subset1!$D:$BX,AQ$2,FALSE)</f>
        <v>0</v>
      </c>
      <c r="AR105">
        <f>VLOOKUP($C105,subset1!$D:$BX,AR$2,FALSE)</f>
        <v>15</v>
      </c>
      <c r="AS105">
        <f>VLOOKUP($C105,subset1!$D:$BX,AS$2,FALSE)</f>
        <v>10.395514681931902</v>
      </c>
      <c r="AT105" s="1">
        <f>VLOOKUP($C105,subset1!$D:$BX,AT$2,FALSE)</f>
        <v>39.6044853180681</v>
      </c>
      <c r="AU105">
        <f>VLOOKUP($C105,subset1!$D:$BX,AU$2,FALSE)</f>
        <v>5</v>
      </c>
      <c r="AV105">
        <f>VLOOKUP($C105,subset1!$D:$BX,AV$2,FALSE)</f>
        <v>44361</v>
      </c>
      <c r="AW105">
        <f>VLOOKUP($C105,subset1!$D:$BX,AW$2,FALSE)</f>
        <v>0</v>
      </c>
      <c r="AX105" t="str">
        <f>VLOOKUP($C105,subset1!$D:$BX,AX$2,FALSE)</f>
        <v>IDT8_UDI_18</v>
      </c>
      <c r="AY105">
        <f>VLOOKUP($C105,subset1!$D:$BX,AY$2,FALSE)</f>
        <v>0</v>
      </c>
      <c r="AZ105">
        <f>VLOOKUP($C105,subset1!$D:$BX,AZ$2,FALSE)</f>
        <v>4</v>
      </c>
      <c r="BA105" t="str">
        <f>VLOOKUP($C105,subset1!$D:$BX,BA$2,FALSE)</f>
        <v>ZF</v>
      </c>
      <c r="BB105">
        <f>VLOOKUP($C105,subset1!$D:$BX,BB$2,FALSE)</f>
        <v>5</v>
      </c>
      <c r="BC105" t="str">
        <f>VLOOKUP($C105,subset1!$D:$BX,BC$2,FALSE)</f>
        <v>2pacto79pcr1_DNA 1000_DE13805124_2021-07-09_14-05-29</v>
      </c>
      <c r="BD105">
        <f>VLOOKUP($C105,subset1!$D:$BX,BD$2,FALSE)</f>
        <v>300</v>
      </c>
      <c r="BE105">
        <f>VLOOKUP($C105,subset1!$D:$BX,BE$2,FALSE)</f>
        <v>4.82</v>
      </c>
      <c r="BF105">
        <f>VLOOKUP($C105,subset1!$D:$BX,BF$2,FALSE)</f>
        <v>24.3</v>
      </c>
      <c r="BG105">
        <f>VLOOKUP($C105,subset1!$D:$BX,BG$2,FALSE)</f>
        <v>441</v>
      </c>
      <c r="BH105">
        <f>VLOOKUP($C105,subset1!$D:$BX,BH$2,FALSE)</f>
        <v>0.4</v>
      </c>
      <c r="BI105">
        <f>VLOOKUP($C105,subset1!$D:$BX,BI$2,FALSE)</f>
        <v>1.4</v>
      </c>
      <c r="BJ105">
        <f>VLOOKUP($C105,subset1!$D:$BX,BJ$2,FALSE)</f>
        <v>0</v>
      </c>
      <c r="BK105">
        <f>VLOOKUP($C105,subset1!$D:$BX,BK$2,FALSE)</f>
        <v>0</v>
      </c>
      <c r="BL105">
        <f>VLOOKUP($C105,subset1!$D:$BX,BL$2,FALSE)</f>
        <v>0</v>
      </c>
      <c r="BM105">
        <f>VLOOKUP($C105,subset1!$D:$BX,BM$2,FALSE)</f>
        <v>0</v>
      </c>
      <c r="BN105">
        <f>VLOOKUP($C105,subset1!$D:$BX,BN$2,FALSE)</f>
        <v>0</v>
      </c>
      <c r="BO105">
        <f>VLOOKUP($C105,subset1!$D:$BX,BO$2,FALSE)</f>
        <v>20</v>
      </c>
      <c r="BP105">
        <f>VLOOKUP($C105,subset1!$D:$BX,BP$2,FALSE)</f>
        <v>5.2200000000000006</v>
      </c>
      <c r="BQ105">
        <f>VLOOKUP($C105,subset1!$D:$BX,BQ$2,FALSE)</f>
        <v>25.7</v>
      </c>
      <c r="BR105">
        <f>VLOOKUP($C105,subset1!$D:$BX,BR$2,FALSE)</f>
        <v>104.4</v>
      </c>
      <c r="BS105">
        <f>VLOOKUP($C105,subset1!$D:$BX,BS$2,FALSE)</f>
        <v>532</v>
      </c>
      <c r="BT105" t="str">
        <f>VLOOKUP($C105,subset1!$D:$BX,BT$2,FALSE)</f>
        <v>Revco -20</v>
      </c>
      <c r="BU105" t="str">
        <f>VLOOKUP($C105,subset1!$D:$BX,BU$2,FALSE)</f>
        <v>Pacto PCR1 Box 2</v>
      </c>
    </row>
    <row r="106" spans="1:73" x14ac:dyDescent="0.2">
      <c r="A106">
        <v>849</v>
      </c>
      <c r="B106" t="s">
        <v>19</v>
      </c>
      <c r="C106" t="str">
        <f t="shared" si="6"/>
        <v>849E11</v>
      </c>
      <c r="D106" t="str">
        <f t="shared" si="7"/>
        <v>E11</v>
      </c>
      <c r="E106">
        <v>17</v>
      </c>
      <c r="F106" s="1">
        <v>42964</v>
      </c>
      <c r="G106">
        <v>0.47</v>
      </c>
      <c r="H106" t="s">
        <v>6</v>
      </c>
      <c r="I106">
        <v>1287.8806200367201</v>
      </c>
      <c r="J106" t="s">
        <v>7</v>
      </c>
      <c r="K106">
        <v>112</v>
      </c>
      <c r="L106">
        <f>VLOOKUP($C106,samples!$D$2:$I$1000,4, FALSE)</f>
        <v>25</v>
      </c>
      <c r="M106" t="str">
        <f>VLOOKUP($C106,samples!$D$2:$I$1000,5, FALSE)</f>
        <v>G</v>
      </c>
      <c r="N106" t="str">
        <f>VLOOKUP($C106,samples!$D$2:$I$1000,6, FALSE)</f>
        <v>1,2,3</v>
      </c>
      <c r="O106" s="1">
        <f>VLOOKUP($C106,samples!$D$2:$I$689,3, FALSE)</f>
        <v>43808</v>
      </c>
      <c r="P106" s="2">
        <f t="shared" si="8"/>
        <v>844</v>
      </c>
      <c r="Q106" s="1" t="str">
        <f>VLOOKUP($C106,samples!$D$2:$R$1000,8, FALSE)</f>
        <v>CGPLPA815P12</v>
      </c>
      <c r="R106" t="s">
        <v>297</v>
      </c>
      <c r="S106">
        <f>VLOOKUP($C106,subset1!$D:$BX,S$2,FALSE)</f>
        <v>0</v>
      </c>
      <c r="T106" s="1" t="str">
        <f>VLOOKUP($C106,subset1!$D:$BX,T$2,FALSE)</f>
        <v>Subset 1</v>
      </c>
      <c r="U106">
        <f>VLOOKUP($C106,subset1!$D:$BX,U$2,FALSE)</f>
        <v>0</v>
      </c>
      <c r="V106">
        <f>VLOOKUP($C106,subset1!$D:$BX,V$2,FALSE)</f>
        <v>44319</v>
      </c>
      <c r="W106" t="str">
        <f>VLOOKUP($C106,subset1!$D:$BX,W$2,FALSE)</f>
        <v>ZF</v>
      </c>
      <c r="X106">
        <f>VLOOKUP($C106,subset1!$D:$BX,X$2,FALSE)</f>
        <v>533</v>
      </c>
      <c r="Y106">
        <f>VLOOKUP($C106,subset1!$D:$BX,Y$2,FALSE)</f>
        <v>5</v>
      </c>
      <c r="Z106">
        <f>VLOOKUP($C106,subset1!$D:$BX,Z$2,FALSE)</f>
        <v>0</v>
      </c>
      <c r="AA106" t="str">
        <f>VLOOKUP($C106,subset1!$D:$BX,AA$2,FALSE)</f>
        <v>pactocfdna050621_High Sensitivity DNA Assay_DE13805124_2021-05-06_11-11-57.xad</v>
      </c>
      <c r="AB106">
        <f>VLOOKUP($C106,subset1!$D:$BX,AB$2,FALSE)</f>
        <v>151</v>
      </c>
      <c r="AC106">
        <f>VLOOKUP($C106,subset1!$D:$BX,AC$2,FALSE)</f>
        <v>4033.0120907049845</v>
      </c>
      <c r="AD106">
        <f>VLOOKUP($C106,subset1!$D:$BX,AD$2,FALSE)</f>
        <v>349</v>
      </c>
      <c r="AE106">
        <f>VLOOKUP($C106,subset1!$D:$BX,AE$2,FALSE)</f>
        <v>356.23537815126048</v>
      </c>
      <c r="AF106">
        <f>VLOOKUP($C106,subset1!$D:$BX,AF$2,FALSE)</f>
        <v>480</v>
      </c>
      <c r="AG106">
        <f>VLOOKUP($C106,subset1!$D:$BX,AG$2,FALSE)</f>
        <v>2.6670095624456676</v>
      </c>
      <c r="AH106" t="str">
        <f>VLOOKUP($C106,subset1!$D:$BX,AH$2,FALSE)</f>
        <v>Estimated peaks</v>
      </c>
      <c r="AI106">
        <f>VLOOKUP($C106,subset1!$D:$BX,AI$2,FALSE)</f>
        <v>50</v>
      </c>
      <c r="AJ106">
        <f>VLOOKUP($C106,subset1!$D:$BX,AJ$2,FALSE)</f>
        <v>4391.914478418691</v>
      </c>
      <c r="AK106">
        <f>VLOOKUP($C106,subset1!$D:$BX,AK$2,FALSE)</f>
        <v>219.59572392093455</v>
      </c>
      <c r="AL106">
        <f>VLOOKUP($C106,subset1!$D:$BX,AL$2,FALSE)</f>
        <v>43.919144784186912</v>
      </c>
      <c r="AM106">
        <f>VLOOKUP($C106,subset1!$D:$BX,AM$2,FALSE)</f>
        <v>532</v>
      </c>
      <c r="AN106" t="str">
        <f>VLOOKUP($C106,subset1!$D:$BX,AN$2,FALSE)</f>
        <v>Revco -20</v>
      </c>
      <c r="AO106" t="str">
        <f>VLOOKUP($C106,subset1!$D:$BX,AO$2,FALSE)</f>
        <v>PACTO CfDNA Box 4</v>
      </c>
      <c r="AP106" t="str">
        <f>VLOOKUP($C106,subset1!$D:$BX,AP$2,FALSE)</f>
        <v>B3</v>
      </c>
      <c r="AQ106">
        <f>VLOOKUP($C106,subset1!$D:$BX,AQ$2,FALSE)</f>
        <v>0</v>
      </c>
      <c r="AR106">
        <f>VLOOKUP($C106,subset1!$D:$BX,AR$2,FALSE)</f>
        <v>15</v>
      </c>
      <c r="AS106">
        <f>VLOOKUP($C106,subset1!$D:$BX,AS$2,FALSE)</f>
        <v>3.4153670509086851</v>
      </c>
      <c r="AT106" s="1">
        <f>VLOOKUP($C106,subset1!$D:$BX,AT$2,FALSE)</f>
        <v>46.584632949091315</v>
      </c>
      <c r="AU106">
        <f>VLOOKUP($C106,subset1!$D:$BX,AU$2,FALSE)</f>
        <v>5</v>
      </c>
      <c r="AV106">
        <f>VLOOKUP($C106,subset1!$D:$BX,AV$2,FALSE)</f>
        <v>44361</v>
      </c>
      <c r="AW106">
        <f>VLOOKUP($C106,subset1!$D:$BX,AW$2,FALSE)</f>
        <v>0</v>
      </c>
      <c r="AX106" t="str">
        <f>VLOOKUP($C106,subset1!$D:$BX,AX$2,FALSE)</f>
        <v>IDT8_UDI_21</v>
      </c>
      <c r="AY106">
        <f>VLOOKUP($C106,subset1!$D:$BX,AY$2,FALSE)</f>
        <v>0</v>
      </c>
      <c r="AZ106">
        <f>VLOOKUP($C106,subset1!$D:$BX,AZ$2,FALSE)</f>
        <v>4</v>
      </c>
      <c r="BA106" t="str">
        <f>VLOOKUP($C106,subset1!$D:$BX,BA$2,FALSE)</f>
        <v>ZF</v>
      </c>
      <c r="BB106">
        <f>VLOOKUP($C106,subset1!$D:$BX,BB$2,FALSE)</f>
        <v>5</v>
      </c>
      <c r="BC106" t="str">
        <f>VLOOKUP($C106,subset1!$D:$BX,BC$2,FALSE)</f>
        <v>2pacto79pcr1_DNA 1000_DE13805124_2021-07-09_14-05-29</v>
      </c>
      <c r="BD106">
        <f>VLOOKUP($C106,subset1!$D:$BX,BD$2,FALSE)</f>
        <v>299</v>
      </c>
      <c r="BE106">
        <f>VLOOKUP($C106,subset1!$D:$BX,BE$2,FALSE)</f>
        <v>23.11</v>
      </c>
      <c r="BF106">
        <f>VLOOKUP($C106,subset1!$D:$BX,BF$2,FALSE)</f>
        <v>117.2</v>
      </c>
      <c r="BG106">
        <f>VLOOKUP($C106,subset1!$D:$BX,BG$2,FALSE)</f>
        <v>435</v>
      </c>
      <c r="BH106">
        <f>VLOOKUP($C106,subset1!$D:$BX,BH$2,FALSE)</f>
        <v>0.68</v>
      </c>
      <c r="BI106">
        <f>VLOOKUP($C106,subset1!$D:$BX,BI$2,FALSE)</f>
        <v>2.4</v>
      </c>
      <c r="BJ106">
        <f>VLOOKUP($C106,subset1!$D:$BX,BJ$2,FALSE)</f>
        <v>0</v>
      </c>
      <c r="BK106">
        <f>VLOOKUP($C106,subset1!$D:$BX,BK$2,FALSE)</f>
        <v>0</v>
      </c>
      <c r="BL106">
        <f>VLOOKUP($C106,subset1!$D:$BX,BL$2,FALSE)</f>
        <v>0</v>
      </c>
      <c r="BM106">
        <f>VLOOKUP($C106,subset1!$D:$BX,BM$2,FALSE)</f>
        <v>0</v>
      </c>
      <c r="BN106">
        <f>VLOOKUP($C106,subset1!$D:$BX,BN$2,FALSE)</f>
        <v>0</v>
      </c>
      <c r="BO106">
        <f>VLOOKUP($C106,subset1!$D:$BX,BO$2,FALSE)</f>
        <v>20</v>
      </c>
      <c r="BP106">
        <f>VLOOKUP($C106,subset1!$D:$BX,BP$2,FALSE)</f>
        <v>23.79</v>
      </c>
      <c r="BQ106">
        <f>VLOOKUP($C106,subset1!$D:$BX,BQ$2,FALSE)</f>
        <v>119.60000000000001</v>
      </c>
      <c r="BR106">
        <f>VLOOKUP($C106,subset1!$D:$BX,BR$2,FALSE)</f>
        <v>475.79999999999995</v>
      </c>
      <c r="BS106">
        <f>VLOOKUP($C106,subset1!$D:$BX,BS$2,FALSE)</f>
        <v>532</v>
      </c>
      <c r="BT106" t="str">
        <f>VLOOKUP($C106,subset1!$D:$BX,BT$2,FALSE)</f>
        <v>Revco -20</v>
      </c>
      <c r="BU106" t="str">
        <f>VLOOKUP($C106,subset1!$D:$BX,BU$2,FALSE)</f>
        <v>Pacto PCR1 Box 2</v>
      </c>
    </row>
    <row r="107" spans="1:73" x14ac:dyDescent="0.2">
      <c r="A107">
        <v>849</v>
      </c>
      <c r="B107" t="s">
        <v>20</v>
      </c>
      <c r="C107" t="str">
        <f t="shared" si="6"/>
        <v>849E12</v>
      </c>
      <c r="D107" t="str">
        <f t="shared" si="7"/>
        <v>E12</v>
      </c>
      <c r="E107">
        <v>17</v>
      </c>
      <c r="F107" s="1">
        <v>42964</v>
      </c>
      <c r="G107">
        <v>0.47</v>
      </c>
      <c r="H107" t="s">
        <v>6</v>
      </c>
      <c r="I107">
        <v>1287.8806200367201</v>
      </c>
      <c r="J107" t="s">
        <v>7</v>
      </c>
      <c r="K107">
        <v>113</v>
      </c>
      <c r="L107">
        <f>VLOOKUP($C107,samples!$D$2:$I$1000,4, FALSE)</f>
        <v>25</v>
      </c>
      <c r="M107" t="str">
        <f>VLOOKUP($C107,samples!$D$2:$I$1000,5, FALSE)</f>
        <v>D</v>
      </c>
      <c r="N107" t="str">
        <f>VLOOKUP($C107,samples!$D$2:$I$1000,6, FALSE)</f>
        <v>7,8,9</v>
      </c>
      <c r="O107" s="1">
        <f>VLOOKUP($C107,samples!$D$2:$I$689,3, FALSE)</f>
        <v>43907</v>
      </c>
      <c r="P107" s="2">
        <f t="shared" si="8"/>
        <v>943</v>
      </c>
      <c r="Q107" s="1" t="str">
        <f>VLOOKUP($C107,samples!$D$2:$R$1000,8, FALSE)</f>
        <v>CGPLPA815P13</v>
      </c>
      <c r="R107" t="s">
        <v>297</v>
      </c>
      <c r="S107">
        <f>VLOOKUP($C107,subset1!$D:$BX,S$2,FALSE)</f>
        <v>0</v>
      </c>
      <c r="T107" s="1" t="str">
        <f>VLOOKUP($C107,subset1!$D:$BX,T$2,FALSE)</f>
        <v>Subset 1</v>
      </c>
      <c r="U107">
        <f>VLOOKUP($C107,subset1!$D:$BX,U$2,FALSE)</f>
        <v>0</v>
      </c>
      <c r="V107">
        <f>VLOOKUP($C107,subset1!$D:$BX,V$2,FALSE)</f>
        <v>44319</v>
      </c>
      <c r="W107" t="str">
        <f>VLOOKUP($C107,subset1!$D:$BX,W$2,FALSE)</f>
        <v>ZF</v>
      </c>
      <c r="X107">
        <f>VLOOKUP($C107,subset1!$D:$BX,X$2,FALSE)</f>
        <v>533</v>
      </c>
      <c r="Y107">
        <f>VLOOKUP($C107,subset1!$D:$BX,Y$2,FALSE)</f>
        <v>5</v>
      </c>
      <c r="Z107">
        <f>VLOOKUP($C107,subset1!$D:$BX,Z$2,FALSE)</f>
        <v>0</v>
      </c>
      <c r="AA107" t="str">
        <f>VLOOKUP($C107,subset1!$D:$BX,AA$2,FALSE)</f>
        <v>pactocfdna050621_High Sensitivity DNA Assay_DE13805124_2021-05-06_11-11-57.xad</v>
      </c>
      <c r="AB107">
        <f>VLOOKUP($C107,subset1!$D:$BX,AB$2,FALSE)</f>
        <v>154</v>
      </c>
      <c r="AC107">
        <f>VLOOKUP($C107,subset1!$D:$BX,AC$2,FALSE)</f>
        <v>3916.66</v>
      </c>
      <c r="AD107">
        <f>VLOOKUP($C107,subset1!$D:$BX,AD$2,FALSE)</f>
        <v>306</v>
      </c>
      <c r="AE107">
        <f>VLOOKUP($C107,subset1!$D:$BX,AE$2,FALSE)</f>
        <v>347.04</v>
      </c>
      <c r="AF107">
        <f>VLOOKUP($C107,subset1!$D:$BX,AF$2,FALSE)</f>
        <v>479</v>
      </c>
      <c r="AG107">
        <f>VLOOKUP($C107,subset1!$D:$BX,AG$2,FALSE)</f>
        <v>111.03</v>
      </c>
      <c r="AH107">
        <f>VLOOKUP($C107,subset1!$D:$BX,AH$2,FALSE)</f>
        <v>0</v>
      </c>
      <c r="AI107">
        <f>VLOOKUP($C107,subset1!$D:$BX,AI$2,FALSE)</f>
        <v>50</v>
      </c>
      <c r="AJ107">
        <f>VLOOKUP($C107,subset1!$D:$BX,AJ$2,FALSE)</f>
        <v>4374.7299999999996</v>
      </c>
      <c r="AK107">
        <f>VLOOKUP($C107,subset1!$D:$BX,AK$2,FALSE)</f>
        <v>218.73649999999998</v>
      </c>
      <c r="AL107">
        <f>VLOOKUP($C107,subset1!$D:$BX,AL$2,FALSE)</f>
        <v>43.747299999999996</v>
      </c>
      <c r="AM107">
        <f>VLOOKUP($C107,subset1!$D:$BX,AM$2,FALSE)</f>
        <v>532</v>
      </c>
      <c r="AN107" t="str">
        <f>VLOOKUP($C107,subset1!$D:$BX,AN$2,FALSE)</f>
        <v>Revco -20</v>
      </c>
      <c r="AO107" t="str">
        <f>VLOOKUP($C107,subset1!$D:$BX,AO$2,FALSE)</f>
        <v>PACTO CfDNA Box 4</v>
      </c>
      <c r="AP107" t="str">
        <f>VLOOKUP($C107,subset1!$D:$BX,AP$2,FALSE)</f>
        <v>B4</v>
      </c>
      <c r="AQ107">
        <f>VLOOKUP($C107,subset1!$D:$BX,AQ$2,FALSE)</f>
        <v>0</v>
      </c>
      <c r="AR107">
        <f>VLOOKUP($C107,subset1!$D:$BX,AR$2,FALSE)</f>
        <v>15</v>
      </c>
      <c r="AS107">
        <f>VLOOKUP($C107,subset1!$D:$BX,AS$2,FALSE)</f>
        <v>3.4287830334672087</v>
      </c>
      <c r="AT107" s="1">
        <f>VLOOKUP($C107,subset1!$D:$BX,AT$2,FALSE)</f>
        <v>46.571216966532788</v>
      </c>
      <c r="AU107">
        <f>VLOOKUP($C107,subset1!$D:$BX,AU$2,FALSE)</f>
        <v>5</v>
      </c>
      <c r="AV107">
        <f>VLOOKUP($C107,subset1!$D:$BX,AV$2,FALSE)</f>
        <v>44361</v>
      </c>
      <c r="AW107">
        <f>VLOOKUP($C107,subset1!$D:$BX,AW$2,FALSE)</f>
        <v>0</v>
      </c>
      <c r="AX107" t="str">
        <f>VLOOKUP($C107,subset1!$D:$BX,AX$2,FALSE)</f>
        <v>IDT8_UDI_22</v>
      </c>
      <c r="AY107">
        <f>VLOOKUP($C107,subset1!$D:$BX,AY$2,FALSE)</f>
        <v>0</v>
      </c>
      <c r="AZ107">
        <f>VLOOKUP($C107,subset1!$D:$BX,AZ$2,FALSE)</f>
        <v>4</v>
      </c>
      <c r="BA107" t="str">
        <f>VLOOKUP($C107,subset1!$D:$BX,BA$2,FALSE)</f>
        <v>ZF</v>
      </c>
      <c r="BB107">
        <f>VLOOKUP($C107,subset1!$D:$BX,BB$2,FALSE)</f>
        <v>5</v>
      </c>
      <c r="BC107" t="str">
        <f>VLOOKUP($C107,subset1!$D:$BX,BC$2,FALSE)</f>
        <v>2pacto79pcr1_DNA 1000_DE13805124_2021-07-09_14-05-29</v>
      </c>
      <c r="BD107">
        <f>VLOOKUP($C107,subset1!$D:$BX,BD$2,FALSE)</f>
        <v>300</v>
      </c>
      <c r="BE107">
        <f>VLOOKUP($C107,subset1!$D:$BX,BE$2,FALSE)</f>
        <v>14.25</v>
      </c>
      <c r="BF107">
        <f>VLOOKUP($C107,subset1!$D:$BX,BF$2,FALSE)</f>
        <v>71.900000000000006</v>
      </c>
      <c r="BG107">
        <f>VLOOKUP($C107,subset1!$D:$BX,BG$2,FALSE)</f>
        <v>459</v>
      </c>
      <c r="BH107">
        <f>VLOOKUP($C107,subset1!$D:$BX,BH$2,FALSE)</f>
        <v>1.02</v>
      </c>
      <c r="BI107">
        <f>VLOOKUP($C107,subset1!$D:$BX,BI$2,FALSE)</f>
        <v>3.4</v>
      </c>
      <c r="BJ107">
        <f>VLOOKUP($C107,subset1!$D:$BX,BJ$2,FALSE)</f>
        <v>0</v>
      </c>
      <c r="BK107">
        <f>VLOOKUP($C107,subset1!$D:$BX,BK$2,FALSE)</f>
        <v>0</v>
      </c>
      <c r="BL107">
        <f>VLOOKUP($C107,subset1!$D:$BX,BL$2,FALSE)</f>
        <v>0</v>
      </c>
      <c r="BM107">
        <f>VLOOKUP($C107,subset1!$D:$BX,BM$2,FALSE)</f>
        <v>0</v>
      </c>
      <c r="BN107">
        <f>VLOOKUP($C107,subset1!$D:$BX,BN$2,FALSE)</f>
        <v>0</v>
      </c>
      <c r="BO107">
        <f>VLOOKUP($C107,subset1!$D:$BX,BO$2,FALSE)</f>
        <v>20</v>
      </c>
      <c r="BP107">
        <f>VLOOKUP($C107,subset1!$D:$BX,BP$2,FALSE)</f>
        <v>15.27</v>
      </c>
      <c r="BQ107">
        <f>VLOOKUP($C107,subset1!$D:$BX,BQ$2,FALSE)</f>
        <v>75.300000000000011</v>
      </c>
      <c r="BR107">
        <f>VLOOKUP($C107,subset1!$D:$BX,BR$2,FALSE)</f>
        <v>305.39999999999998</v>
      </c>
      <c r="BS107">
        <f>VLOOKUP($C107,subset1!$D:$BX,BS$2,FALSE)</f>
        <v>532</v>
      </c>
      <c r="BT107" t="str">
        <f>VLOOKUP($C107,subset1!$D:$BX,BT$2,FALSE)</f>
        <v>Revco -20</v>
      </c>
      <c r="BU107" t="str">
        <f>VLOOKUP($C107,subset1!$D:$BX,BU$2,FALSE)</f>
        <v>Pacto PCR1 Box 2</v>
      </c>
    </row>
    <row r="108" spans="1:73" x14ac:dyDescent="0.2">
      <c r="A108">
        <v>849</v>
      </c>
      <c r="B108" t="s">
        <v>21</v>
      </c>
      <c r="C108" t="str">
        <f t="shared" si="6"/>
        <v>849E13</v>
      </c>
      <c r="D108" t="str">
        <f t="shared" si="7"/>
        <v>E13</v>
      </c>
      <c r="E108">
        <v>17</v>
      </c>
      <c r="F108" s="1">
        <v>42964</v>
      </c>
      <c r="G108">
        <v>0.47</v>
      </c>
      <c r="H108" t="s">
        <v>6</v>
      </c>
      <c r="I108">
        <v>1287.8806200367201</v>
      </c>
      <c r="J108" t="s">
        <v>7</v>
      </c>
      <c r="K108">
        <v>114</v>
      </c>
      <c r="L108">
        <f>VLOOKUP($C108,samples!$D$2:$I$1000,4, FALSE)</f>
        <v>25</v>
      </c>
      <c r="M108" t="str">
        <f>VLOOKUP($C108,samples!$D$2:$I$1000,5, FALSE)</f>
        <v>F</v>
      </c>
      <c r="N108" t="str">
        <f>VLOOKUP($C108,samples!$D$2:$I$1000,6, FALSE)</f>
        <v>1,2,3</v>
      </c>
      <c r="O108" s="1">
        <f>VLOOKUP($C108,samples!$D$2:$I$689,3, FALSE)</f>
        <v>43955</v>
      </c>
      <c r="P108" s="2">
        <f t="shared" si="8"/>
        <v>991</v>
      </c>
      <c r="Q108" s="1" t="str">
        <f>VLOOKUP($C108,samples!$D$2:$R$1000,8, FALSE)</f>
        <v>CGPLPA815P14</v>
      </c>
      <c r="R108" t="s">
        <v>297</v>
      </c>
      <c r="S108">
        <f>VLOOKUP($C108,subset1!$D:$BX,S$2,FALSE)</f>
        <v>0</v>
      </c>
      <c r="T108" s="1" t="str">
        <f>VLOOKUP($C108,subset1!$D:$BX,T$2,FALSE)</f>
        <v>Subset 1</v>
      </c>
      <c r="U108">
        <f>VLOOKUP($C108,subset1!$D:$BX,U$2,FALSE)</f>
        <v>0</v>
      </c>
      <c r="V108">
        <f>VLOOKUP($C108,subset1!$D:$BX,V$2,FALSE)</f>
        <v>44319</v>
      </c>
      <c r="W108" t="str">
        <f>VLOOKUP($C108,subset1!$D:$BX,W$2,FALSE)</f>
        <v>ZF</v>
      </c>
      <c r="X108">
        <f>VLOOKUP($C108,subset1!$D:$BX,X$2,FALSE)</f>
        <v>533</v>
      </c>
      <c r="Y108">
        <f>VLOOKUP($C108,subset1!$D:$BX,Y$2,FALSE)</f>
        <v>5.2</v>
      </c>
      <c r="Z108">
        <f>VLOOKUP($C108,subset1!$D:$BX,Z$2,FALSE)</f>
        <v>0.79999999999999982</v>
      </c>
      <c r="AA108" t="str">
        <f>VLOOKUP($C108,subset1!$D:$BX,AA$2,FALSE)</f>
        <v>pactocfdna050621_High Sensitivity DNA Assay_DE13805124_2021-05-06_11-11-57.xad</v>
      </c>
      <c r="AB108">
        <f>VLOOKUP($C108,subset1!$D:$BX,AB$2,FALSE)</f>
        <v>165</v>
      </c>
      <c r="AC108">
        <f>VLOOKUP($C108,subset1!$D:$BX,AC$2,FALSE)</f>
        <v>6850.92</v>
      </c>
      <c r="AD108">
        <f>VLOOKUP($C108,subset1!$D:$BX,AD$2,FALSE)</f>
        <v>307</v>
      </c>
      <c r="AE108">
        <f>VLOOKUP($C108,subset1!$D:$BX,AE$2,FALSE)</f>
        <v>1597.36</v>
      </c>
      <c r="AF108">
        <f>VLOOKUP($C108,subset1!$D:$BX,AF$2,FALSE)</f>
        <v>489</v>
      </c>
      <c r="AG108">
        <f>VLOOKUP($C108,subset1!$D:$BX,AG$2,FALSE)</f>
        <v>444.01</v>
      </c>
      <c r="AH108">
        <f>VLOOKUP($C108,subset1!$D:$BX,AH$2,FALSE)</f>
        <v>0</v>
      </c>
      <c r="AI108">
        <f>VLOOKUP($C108,subset1!$D:$BX,AI$2,FALSE)</f>
        <v>50</v>
      </c>
      <c r="AJ108">
        <f>VLOOKUP($C108,subset1!$D:$BX,AJ$2,FALSE)</f>
        <v>8892.2900000000009</v>
      </c>
      <c r="AK108">
        <f>VLOOKUP($C108,subset1!$D:$BX,AK$2,FALSE)</f>
        <v>444.61450000000008</v>
      </c>
      <c r="AL108">
        <f>VLOOKUP($C108,subset1!$D:$BX,AL$2,FALSE)</f>
        <v>85.502788461538472</v>
      </c>
      <c r="AM108">
        <f>VLOOKUP($C108,subset1!$D:$BX,AM$2,FALSE)</f>
        <v>532</v>
      </c>
      <c r="AN108" t="str">
        <f>VLOOKUP($C108,subset1!$D:$BX,AN$2,FALSE)</f>
        <v>Revco -20</v>
      </c>
      <c r="AO108" t="str">
        <f>VLOOKUP($C108,subset1!$D:$BX,AO$2,FALSE)</f>
        <v>PACTO CfDNA Box 4</v>
      </c>
      <c r="AP108" t="str">
        <f>VLOOKUP($C108,subset1!$D:$BX,AP$2,FALSE)</f>
        <v>B5</v>
      </c>
      <c r="AQ108">
        <f>VLOOKUP($C108,subset1!$D:$BX,AQ$2,FALSE)</f>
        <v>0</v>
      </c>
      <c r="AR108">
        <f>VLOOKUP($C108,subset1!$D:$BX,AR$2,FALSE)</f>
        <v>15</v>
      </c>
      <c r="AS108">
        <f>VLOOKUP($C108,subset1!$D:$BX,AS$2,FALSE)</f>
        <v>1.6868545672711974</v>
      </c>
      <c r="AT108" s="1">
        <f>VLOOKUP($C108,subset1!$D:$BX,AT$2,FALSE)</f>
        <v>48.313145432728803</v>
      </c>
      <c r="AU108">
        <f>VLOOKUP($C108,subset1!$D:$BX,AU$2,FALSE)</f>
        <v>5</v>
      </c>
      <c r="AV108">
        <f>VLOOKUP($C108,subset1!$D:$BX,AV$2,FALSE)</f>
        <v>44361</v>
      </c>
      <c r="AW108">
        <f>VLOOKUP($C108,subset1!$D:$BX,AW$2,FALSE)</f>
        <v>0</v>
      </c>
      <c r="AX108" t="str">
        <f>VLOOKUP($C108,subset1!$D:$BX,AX$2,FALSE)</f>
        <v>IDT8_UDI_23</v>
      </c>
      <c r="AY108">
        <f>VLOOKUP($C108,subset1!$D:$BX,AY$2,FALSE)</f>
        <v>0</v>
      </c>
      <c r="AZ108">
        <f>VLOOKUP($C108,subset1!$D:$BX,AZ$2,FALSE)</f>
        <v>4</v>
      </c>
      <c r="BA108" t="str">
        <f>VLOOKUP($C108,subset1!$D:$BX,BA$2,FALSE)</f>
        <v>ZF</v>
      </c>
      <c r="BB108">
        <f>VLOOKUP($C108,subset1!$D:$BX,BB$2,FALSE)</f>
        <v>5</v>
      </c>
      <c r="BC108" t="str">
        <f>VLOOKUP($C108,subset1!$D:$BX,BC$2,FALSE)</f>
        <v>2pacto79pcr1_DNA 1000_DE13805124_2021-07-09_14-05-29</v>
      </c>
      <c r="BD108">
        <f>VLOOKUP($C108,subset1!$D:$BX,BD$2,FALSE)</f>
        <v>298</v>
      </c>
      <c r="BE108">
        <f>VLOOKUP($C108,subset1!$D:$BX,BE$2,FALSE)</f>
        <v>12.42</v>
      </c>
      <c r="BF108">
        <f>VLOOKUP($C108,subset1!$D:$BX,BF$2,FALSE)</f>
        <v>63.2</v>
      </c>
      <c r="BG108">
        <f>VLOOKUP($C108,subset1!$D:$BX,BG$2,FALSE)</f>
        <v>443</v>
      </c>
      <c r="BH108">
        <f>VLOOKUP($C108,subset1!$D:$BX,BH$2,FALSE)</f>
        <v>0.9</v>
      </c>
      <c r="BI108">
        <f>VLOOKUP($C108,subset1!$D:$BX,BI$2,FALSE)</f>
        <v>3.1</v>
      </c>
      <c r="BJ108">
        <f>VLOOKUP($C108,subset1!$D:$BX,BJ$2,FALSE)</f>
        <v>0</v>
      </c>
      <c r="BK108">
        <f>VLOOKUP($C108,subset1!$D:$BX,BK$2,FALSE)</f>
        <v>0</v>
      </c>
      <c r="BL108">
        <f>VLOOKUP($C108,subset1!$D:$BX,BL$2,FALSE)</f>
        <v>0</v>
      </c>
      <c r="BM108">
        <f>VLOOKUP($C108,subset1!$D:$BX,BM$2,FALSE)</f>
        <v>0</v>
      </c>
      <c r="BN108">
        <f>VLOOKUP($C108,subset1!$D:$BX,BN$2,FALSE)</f>
        <v>0</v>
      </c>
      <c r="BO108">
        <f>VLOOKUP($C108,subset1!$D:$BX,BO$2,FALSE)</f>
        <v>20</v>
      </c>
      <c r="BP108">
        <f>VLOOKUP($C108,subset1!$D:$BX,BP$2,FALSE)</f>
        <v>13.32</v>
      </c>
      <c r="BQ108">
        <f>VLOOKUP($C108,subset1!$D:$BX,BQ$2,FALSE)</f>
        <v>66.3</v>
      </c>
      <c r="BR108">
        <f>VLOOKUP($C108,subset1!$D:$BX,BR$2,FALSE)</f>
        <v>266.39999999999998</v>
      </c>
      <c r="BS108">
        <f>VLOOKUP($C108,subset1!$D:$BX,BS$2,FALSE)</f>
        <v>532</v>
      </c>
      <c r="BT108" t="str">
        <f>VLOOKUP($C108,subset1!$D:$BX,BT$2,FALSE)</f>
        <v>Revco -20</v>
      </c>
      <c r="BU108" t="str">
        <f>VLOOKUP($C108,subset1!$D:$BX,BU$2,FALSE)</f>
        <v>Pacto PCR1 Box 2</v>
      </c>
    </row>
    <row r="109" spans="1:73" x14ac:dyDescent="0.2">
      <c r="A109">
        <v>851</v>
      </c>
      <c r="B109" t="s">
        <v>2</v>
      </c>
      <c r="C109" t="str">
        <f t="shared" si="6"/>
        <v>851A</v>
      </c>
      <c r="D109" t="str">
        <f t="shared" si="7"/>
        <v>A</v>
      </c>
      <c r="E109">
        <v>18</v>
      </c>
      <c r="F109" s="1">
        <v>42971</v>
      </c>
      <c r="I109">
        <v>1280.8806200367201</v>
      </c>
      <c r="J109" t="s">
        <v>24</v>
      </c>
      <c r="K109">
        <v>115</v>
      </c>
      <c r="L109">
        <f>VLOOKUP($C109,samples!$D$2:$I$1000,4, FALSE)</f>
        <v>1</v>
      </c>
      <c r="M109" t="str">
        <f>VLOOKUP($C109,samples!$D$2:$I$1000,5, FALSE)</f>
        <v>C</v>
      </c>
      <c r="N109" t="str">
        <f>VLOOKUP($C109,samples!$D$2:$I$1000,6, FALSE)</f>
        <v>4,5,6</v>
      </c>
      <c r="O109" s="1">
        <f>VLOOKUP($C109,samples!$D$2:$I$689,3, FALSE)</f>
        <v>42971</v>
      </c>
      <c r="P109" s="2">
        <f t="shared" si="8"/>
        <v>0</v>
      </c>
      <c r="Q109" s="1" t="str">
        <f>VLOOKUP($C109,samples!$D$2:$R$1000,8, FALSE)</f>
        <v>CGPLPA816P</v>
      </c>
      <c r="S109" t="e">
        <f>VLOOKUP($C109,subset1!$D:$BX,S$2,FALSE)</f>
        <v>#N/A</v>
      </c>
      <c r="T109" s="1" t="e">
        <f>VLOOKUP($C109,subset1!$D:$BX,T$2,FALSE)</f>
        <v>#N/A</v>
      </c>
      <c r="U109" t="e">
        <f>VLOOKUP($C109,subset1!$D:$BX,U$2,FALSE)</f>
        <v>#N/A</v>
      </c>
      <c r="V109" t="e">
        <f>VLOOKUP($C109,subset1!$D:$BX,V$2,FALSE)</f>
        <v>#N/A</v>
      </c>
      <c r="W109" t="e">
        <f>VLOOKUP($C109,subset1!$D:$BX,W$2,FALSE)</f>
        <v>#N/A</v>
      </c>
      <c r="X109" t="e">
        <f>VLOOKUP($C109,subset1!$D:$BX,X$2,FALSE)</f>
        <v>#N/A</v>
      </c>
      <c r="Y109" t="e">
        <f>VLOOKUP($C109,subset1!$D:$BX,Y$2,FALSE)</f>
        <v>#N/A</v>
      </c>
      <c r="Z109" t="e">
        <f>VLOOKUP($C109,subset1!$D:$BX,Z$2,FALSE)</f>
        <v>#N/A</v>
      </c>
      <c r="AA109" t="e">
        <f>VLOOKUP($C109,subset1!$D:$BX,AA$2,FALSE)</f>
        <v>#N/A</v>
      </c>
      <c r="AB109" t="e">
        <f>VLOOKUP($C109,subset1!$D:$BX,AB$2,FALSE)</f>
        <v>#N/A</v>
      </c>
      <c r="AC109" t="e">
        <f>VLOOKUP($C109,subset1!$D:$BX,AC$2,FALSE)</f>
        <v>#N/A</v>
      </c>
      <c r="AD109" t="e">
        <f>VLOOKUP($C109,subset1!$D:$BX,AD$2,FALSE)</f>
        <v>#N/A</v>
      </c>
      <c r="AE109" t="e">
        <f>VLOOKUP($C109,subset1!$D:$BX,AE$2,FALSE)</f>
        <v>#N/A</v>
      </c>
      <c r="AF109" t="e">
        <f>VLOOKUP($C109,subset1!$D:$BX,AF$2,FALSE)</f>
        <v>#N/A</v>
      </c>
      <c r="AG109" t="e">
        <f>VLOOKUP($C109,subset1!$D:$BX,AG$2,FALSE)</f>
        <v>#N/A</v>
      </c>
      <c r="AH109" t="e">
        <f>VLOOKUP($C109,subset1!$D:$BX,AH$2,FALSE)</f>
        <v>#N/A</v>
      </c>
      <c r="AI109" t="e">
        <f>VLOOKUP($C109,subset1!$D:$BX,AI$2,FALSE)</f>
        <v>#N/A</v>
      </c>
      <c r="AJ109" t="e">
        <f>VLOOKUP($C109,subset1!$D:$BX,AJ$2,FALSE)</f>
        <v>#N/A</v>
      </c>
      <c r="AK109" t="e">
        <f>VLOOKUP($C109,subset1!$D:$BX,AK$2,FALSE)</f>
        <v>#N/A</v>
      </c>
      <c r="AL109" t="e">
        <f>VLOOKUP($C109,subset1!$D:$BX,AL$2,FALSE)</f>
        <v>#N/A</v>
      </c>
      <c r="AM109" t="e">
        <f>VLOOKUP($C109,subset1!$D:$BX,AM$2,FALSE)</f>
        <v>#N/A</v>
      </c>
      <c r="AN109" t="e">
        <f>VLOOKUP($C109,subset1!$D:$BX,AN$2,FALSE)</f>
        <v>#N/A</v>
      </c>
      <c r="AO109" t="e">
        <f>VLOOKUP($C109,subset1!$D:$BX,AO$2,FALSE)</f>
        <v>#N/A</v>
      </c>
      <c r="AP109" t="e">
        <f>VLOOKUP($C109,subset1!$D:$BX,AP$2,FALSE)</f>
        <v>#N/A</v>
      </c>
      <c r="AQ109" t="e">
        <f>VLOOKUP($C109,subset1!$D:$BX,AQ$2,FALSE)</f>
        <v>#N/A</v>
      </c>
      <c r="AR109" t="e">
        <f>VLOOKUP($C109,subset1!$D:$BX,AR$2,FALSE)</f>
        <v>#N/A</v>
      </c>
      <c r="AS109" t="e">
        <f>VLOOKUP($C109,subset1!$D:$BX,AS$2,FALSE)</f>
        <v>#N/A</v>
      </c>
      <c r="AT109" s="1" t="e">
        <f>VLOOKUP($C109,subset1!$D:$BX,AT$2,FALSE)</f>
        <v>#N/A</v>
      </c>
      <c r="AU109" t="e">
        <f>VLOOKUP($C109,subset1!$D:$BX,AU$2,FALSE)</f>
        <v>#N/A</v>
      </c>
      <c r="AV109" t="e">
        <f>VLOOKUP($C109,subset1!$D:$BX,AV$2,FALSE)</f>
        <v>#N/A</v>
      </c>
      <c r="AW109" t="e">
        <f>VLOOKUP($C109,subset1!$D:$BX,AW$2,FALSE)</f>
        <v>#N/A</v>
      </c>
      <c r="AX109" t="e">
        <f>VLOOKUP($C109,subset1!$D:$BX,AX$2,FALSE)</f>
        <v>#N/A</v>
      </c>
      <c r="AY109" t="e">
        <f>VLOOKUP($C109,subset1!$D:$BX,AY$2,FALSE)</f>
        <v>#N/A</v>
      </c>
      <c r="AZ109" t="e">
        <f>VLOOKUP($C109,subset1!$D:$BX,AZ$2,FALSE)</f>
        <v>#N/A</v>
      </c>
      <c r="BA109" t="e">
        <f>VLOOKUP($C109,subset1!$D:$BX,BA$2,FALSE)</f>
        <v>#N/A</v>
      </c>
      <c r="BB109" t="e">
        <f>VLOOKUP($C109,subset1!$D:$BX,BB$2,FALSE)</f>
        <v>#N/A</v>
      </c>
      <c r="BC109" t="e">
        <f>VLOOKUP($C109,subset1!$D:$BX,BC$2,FALSE)</f>
        <v>#N/A</v>
      </c>
      <c r="BD109" t="e">
        <f>VLOOKUP($C109,subset1!$D:$BX,BD$2,FALSE)</f>
        <v>#N/A</v>
      </c>
      <c r="BE109" t="e">
        <f>VLOOKUP($C109,subset1!$D:$BX,BE$2,FALSE)</f>
        <v>#N/A</v>
      </c>
      <c r="BF109" t="e">
        <f>VLOOKUP($C109,subset1!$D:$BX,BF$2,FALSE)</f>
        <v>#N/A</v>
      </c>
      <c r="BG109" t="e">
        <f>VLOOKUP($C109,subset1!$D:$BX,BG$2,FALSE)</f>
        <v>#N/A</v>
      </c>
      <c r="BH109" t="e">
        <f>VLOOKUP($C109,subset1!$D:$BX,BH$2,FALSE)</f>
        <v>#N/A</v>
      </c>
      <c r="BI109" t="e">
        <f>VLOOKUP($C109,subset1!$D:$BX,BI$2,FALSE)</f>
        <v>#N/A</v>
      </c>
      <c r="BJ109" t="e">
        <f>VLOOKUP($C109,subset1!$D:$BX,BJ$2,FALSE)</f>
        <v>#N/A</v>
      </c>
      <c r="BK109" t="e">
        <f>VLOOKUP($C109,subset1!$D:$BX,BK$2,FALSE)</f>
        <v>#N/A</v>
      </c>
      <c r="BL109" t="e">
        <f>VLOOKUP($C109,subset1!$D:$BX,BL$2,FALSE)</f>
        <v>#N/A</v>
      </c>
      <c r="BM109" t="e">
        <f>VLOOKUP($C109,subset1!$D:$BX,BM$2,FALSE)</f>
        <v>#N/A</v>
      </c>
      <c r="BN109" t="e">
        <f>VLOOKUP($C109,subset1!$D:$BX,BN$2,FALSE)</f>
        <v>#N/A</v>
      </c>
      <c r="BO109" t="e">
        <f>VLOOKUP($C109,subset1!$D:$BX,BO$2,FALSE)</f>
        <v>#N/A</v>
      </c>
      <c r="BP109" t="e">
        <f>VLOOKUP($C109,subset1!$D:$BX,BP$2,FALSE)</f>
        <v>#N/A</v>
      </c>
      <c r="BQ109" t="e">
        <f>VLOOKUP($C109,subset1!$D:$BX,BQ$2,FALSE)</f>
        <v>#N/A</v>
      </c>
      <c r="BR109" t="e">
        <f>VLOOKUP($C109,subset1!$D:$BX,BR$2,FALSE)</f>
        <v>#N/A</v>
      </c>
      <c r="BS109" t="e">
        <f>VLOOKUP($C109,subset1!$D:$BX,BS$2,FALSE)</f>
        <v>#N/A</v>
      </c>
      <c r="BT109" t="e">
        <f>VLOOKUP($C109,subset1!$D:$BX,BT$2,FALSE)</f>
        <v>#N/A</v>
      </c>
      <c r="BU109" t="e">
        <f>VLOOKUP($C109,subset1!$D:$BX,BU$2,FALSE)</f>
        <v>#N/A</v>
      </c>
    </row>
    <row r="110" spans="1:73" x14ac:dyDescent="0.2">
      <c r="A110">
        <v>851</v>
      </c>
      <c r="B110" t="s">
        <v>8</v>
      </c>
      <c r="C110" t="str">
        <f t="shared" si="6"/>
        <v>851B1</v>
      </c>
      <c r="D110" t="str">
        <f t="shared" si="7"/>
        <v>B1</v>
      </c>
      <c r="E110">
        <v>18</v>
      </c>
      <c r="F110" s="1">
        <v>42971</v>
      </c>
      <c r="I110">
        <v>1280.8806200367201</v>
      </c>
      <c r="J110" t="s">
        <v>24</v>
      </c>
      <c r="K110">
        <v>116</v>
      </c>
      <c r="L110">
        <f>VLOOKUP($C110,samples!$D$2:$I$1000,4, FALSE)</f>
        <v>6</v>
      </c>
      <c r="M110" t="str">
        <f>VLOOKUP($C110,samples!$D$2:$I$1000,5, FALSE)</f>
        <v>D</v>
      </c>
      <c r="N110" t="str">
        <f>VLOOKUP($C110,samples!$D$2:$I$1000,6, FALSE)</f>
        <v>4,5,6</v>
      </c>
      <c r="O110" s="1">
        <f>VLOOKUP($C110,samples!$D$2:$I$689,3, FALSE)</f>
        <v>42998</v>
      </c>
      <c r="P110" s="2">
        <f t="shared" si="8"/>
        <v>27</v>
      </c>
      <c r="Q110" s="1" t="str">
        <f>VLOOKUP($C110,samples!$D$2:$R$1000,8, FALSE)</f>
        <v>CGPLPA816P1</v>
      </c>
      <c r="S110" t="e">
        <f>VLOOKUP($C110,subset1!$D:$BX,S$2,FALSE)</f>
        <v>#N/A</v>
      </c>
      <c r="T110" s="1" t="e">
        <f>VLOOKUP($C110,subset1!$D:$BX,T$2,FALSE)</f>
        <v>#N/A</v>
      </c>
      <c r="U110" t="e">
        <f>VLOOKUP($C110,subset1!$D:$BX,U$2,FALSE)</f>
        <v>#N/A</v>
      </c>
      <c r="V110" t="e">
        <f>VLOOKUP($C110,subset1!$D:$BX,V$2,FALSE)</f>
        <v>#N/A</v>
      </c>
      <c r="W110" t="e">
        <f>VLOOKUP($C110,subset1!$D:$BX,W$2,FALSE)</f>
        <v>#N/A</v>
      </c>
      <c r="X110" t="e">
        <f>VLOOKUP($C110,subset1!$D:$BX,X$2,FALSE)</f>
        <v>#N/A</v>
      </c>
      <c r="Y110" t="e">
        <f>VLOOKUP($C110,subset1!$D:$BX,Y$2,FALSE)</f>
        <v>#N/A</v>
      </c>
      <c r="Z110" t="e">
        <f>VLOOKUP($C110,subset1!$D:$BX,Z$2,FALSE)</f>
        <v>#N/A</v>
      </c>
      <c r="AA110" t="e">
        <f>VLOOKUP($C110,subset1!$D:$BX,AA$2,FALSE)</f>
        <v>#N/A</v>
      </c>
      <c r="AB110" t="e">
        <f>VLOOKUP($C110,subset1!$D:$BX,AB$2,FALSE)</f>
        <v>#N/A</v>
      </c>
      <c r="AC110" t="e">
        <f>VLOOKUP($C110,subset1!$D:$BX,AC$2,FALSE)</f>
        <v>#N/A</v>
      </c>
      <c r="AD110" t="e">
        <f>VLOOKUP($C110,subset1!$D:$BX,AD$2,FALSE)</f>
        <v>#N/A</v>
      </c>
      <c r="AE110" t="e">
        <f>VLOOKUP($C110,subset1!$D:$BX,AE$2,FALSE)</f>
        <v>#N/A</v>
      </c>
      <c r="AF110" t="e">
        <f>VLOOKUP($C110,subset1!$D:$BX,AF$2,FALSE)</f>
        <v>#N/A</v>
      </c>
      <c r="AG110" t="e">
        <f>VLOOKUP($C110,subset1!$D:$BX,AG$2,FALSE)</f>
        <v>#N/A</v>
      </c>
      <c r="AH110" t="e">
        <f>VLOOKUP($C110,subset1!$D:$BX,AH$2,FALSE)</f>
        <v>#N/A</v>
      </c>
      <c r="AI110" t="e">
        <f>VLOOKUP($C110,subset1!$D:$BX,AI$2,FALSE)</f>
        <v>#N/A</v>
      </c>
      <c r="AJ110" t="e">
        <f>VLOOKUP($C110,subset1!$D:$BX,AJ$2,FALSE)</f>
        <v>#N/A</v>
      </c>
      <c r="AK110" t="e">
        <f>VLOOKUP($C110,subset1!$D:$BX,AK$2,FALSE)</f>
        <v>#N/A</v>
      </c>
      <c r="AL110" t="e">
        <f>VLOOKUP($C110,subset1!$D:$BX,AL$2,FALSE)</f>
        <v>#N/A</v>
      </c>
      <c r="AM110" t="e">
        <f>VLOOKUP($C110,subset1!$D:$BX,AM$2,FALSE)</f>
        <v>#N/A</v>
      </c>
      <c r="AN110" t="e">
        <f>VLOOKUP($C110,subset1!$D:$BX,AN$2,FALSE)</f>
        <v>#N/A</v>
      </c>
      <c r="AO110" t="e">
        <f>VLOOKUP($C110,subset1!$D:$BX,AO$2,FALSE)</f>
        <v>#N/A</v>
      </c>
      <c r="AP110" t="e">
        <f>VLOOKUP($C110,subset1!$D:$BX,AP$2,FALSE)</f>
        <v>#N/A</v>
      </c>
      <c r="AQ110" t="e">
        <f>VLOOKUP($C110,subset1!$D:$BX,AQ$2,FALSE)</f>
        <v>#N/A</v>
      </c>
      <c r="AR110" t="e">
        <f>VLOOKUP($C110,subset1!$D:$BX,AR$2,FALSE)</f>
        <v>#N/A</v>
      </c>
      <c r="AS110" t="e">
        <f>VLOOKUP($C110,subset1!$D:$BX,AS$2,FALSE)</f>
        <v>#N/A</v>
      </c>
      <c r="AT110" s="1" t="e">
        <f>VLOOKUP($C110,subset1!$D:$BX,AT$2,FALSE)</f>
        <v>#N/A</v>
      </c>
      <c r="AU110" t="e">
        <f>VLOOKUP($C110,subset1!$D:$BX,AU$2,FALSE)</f>
        <v>#N/A</v>
      </c>
      <c r="AV110" t="e">
        <f>VLOOKUP($C110,subset1!$D:$BX,AV$2,FALSE)</f>
        <v>#N/A</v>
      </c>
      <c r="AW110" t="e">
        <f>VLOOKUP($C110,subset1!$D:$BX,AW$2,FALSE)</f>
        <v>#N/A</v>
      </c>
      <c r="AX110" t="e">
        <f>VLOOKUP($C110,subset1!$D:$BX,AX$2,FALSE)</f>
        <v>#N/A</v>
      </c>
      <c r="AY110" t="e">
        <f>VLOOKUP($C110,subset1!$D:$BX,AY$2,FALSE)</f>
        <v>#N/A</v>
      </c>
      <c r="AZ110" t="e">
        <f>VLOOKUP($C110,subset1!$D:$BX,AZ$2,FALSE)</f>
        <v>#N/A</v>
      </c>
      <c r="BA110" t="e">
        <f>VLOOKUP($C110,subset1!$D:$BX,BA$2,FALSE)</f>
        <v>#N/A</v>
      </c>
      <c r="BB110" t="e">
        <f>VLOOKUP($C110,subset1!$D:$BX,BB$2,FALSE)</f>
        <v>#N/A</v>
      </c>
      <c r="BC110" t="e">
        <f>VLOOKUP($C110,subset1!$D:$BX,BC$2,FALSE)</f>
        <v>#N/A</v>
      </c>
      <c r="BD110" t="e">
        <f>VLOOKUP($C110,subset1!$D:$BX,BD$2,FALSE)</f>
        <v>#N/A</v>
      </c>
      <c r="BE110" t="e">
        <f>VLOOKUP($C110,subset1!$D:$BX,BE$2,FALSE)</f>
        <v>#N/A</v>
      </c>
      <c r="BF110" t="e">
        <f>VLOOKUP($C110,subset1!$D:$BX,BF$2,FALSE)</f>
        <v>#N/A</v>
      </c>
      <c r="BG110" t="e">
        <f>VLOOKUP($C110,subset1!$D:$BX,BG$2,FALSE)</f>
        <v>#N/A</v>
      </c>
      <c r="BH110" t="e">
        <f>VLOOKUP($C110,subset1!$D:$BX,BH$2,FALSE)</f>
        <v>#N/A</v>
      </c>
      <c r="BI110" t="e">
        <f>VLOOKUP($C110,subset1!$D:$BX,BI$2,FALSE)</f>
        <v>#N/A</v>
      </c>
      <c r="BJ110" t="e">
        <f>VLOOKUP($C110,subset1!$D:$BX,BJ$2,FALSE)</f>
        <v>#N/A</v>
      </c>
      <c r="BK110" t="e">
        <f>VLOOKUP($C110,subset1!$D:$BX,BK$2,FALSE)</f>
        <v>#N/A</v>
      </c>
      <c r="BL110" t="e">
        <f>VLOOKUP($C110,subset1!$D:$BX,BL$2,FALSE)</f>
        <v>#N/A</v>
      </c>
      <c r="BM110" t="e">
        <f>VLOOKUP($C110,subset1!$D:$BX,BM$2,FALSE)</f>
        <v>#N/A</v>
      </c>
      <c r="BN110" t="e">
        <f>VLOOKUP($C110,subset1!$D:$BX,BN$2,FALSE)</f>
        <v>#N/A</v>
      </c>
      <c r="BO110" t="e">
        <f>VLOOKUP($C110,subset1!$D:$BX,BO$2,FALSE)</f>
        <v>#N/A</v>
      </c>
      <c r="BP110" t="e">
        <f>VLOOKUP($C110,subset1!$D:$BX,BP$2,FALSE)</f>
        <v>#N/A</v>
      </c>
      <c r="BQ110" t="e">
        <f>VLOOKUP($C110,subset1!$D:$BX,BQ$2,FALSE)</f>
        <v>#N/A</v>
      </c>
      <c r="BR110" t="e">
        <f>VLOOKUP($C110,subset1!$D:$BX,BR$2,FALSE)</f>
        <v>#N/A</v>
      </c>
      <c r="BS110" t="e">
        <f>VLOOKUP($C110,subset1!$D:$BX,BS$2,FALSE)</f>
        <v>#N/A</v>
      </c>
      <c r="BT110" t="e">
        <f>VLOOKUP($C110,subset1!$D:$BX,BT$2,FALSE)</f>
        <v>#N/A</v>
      </c>
      <c r="BU110" t="e">
        <f>VLOOKUP($C110,subset1!$D:$BX,BU$2,FALSE)</f>
        <v>#N/A</v>
      </c>
    </row>
    <row r="111" spans="1:73" x14ac:dyDescent="0.2">
      <c r="A111">
        <v>853</v>
      </c>
      <c r="B111" t="s">
        <v>2</v>
      </c>
      <c r="C111" t="str">
        <f t="shared" si="6"/>
        <v>853A</v>
      </c>
      <c r="D111" t="str">
        <f t="shared" si="7"/>
        <v>A</v>
      </c>
      <c r="E111">
        <v>21</v>
      </c>
      <c r="F111" s="1">
        <v>42978</v>
      </c>
      <c r="I111">
        <v>1273.8806200367201</v>
      </c>
      <c r="J111" t="s">
        <v>25</v>
      </c>
      <c r="K111">
        <v>117</v>
      </c>
      <c r="L111">
        <f>VLOOKUP($C111,samples!$D$2:$I$1000,4, FALSE)</f>
        <v>1</v>
      </c>
      <c r="M111" t="str">
        <f>VLOOKUP($C111,samples!$D$2:$I$1000,5, FALSE)</f>
        <v>C</v>
      </c>
      <c r="N111" t="str">
        <f>VLOOKUP($C111,samples!$D$2:$I$1000,6, FALSE)</f>
        <v>7,8,9</v>
      </c>
      <c r="O111" s="1">
        <f>VLOOKUP($C111,samples!$D$2:$I$689,3, FALSE)</f>
        <v>42978</v>
      </c>
      <c r="P111" s="2">
        <f t="shared" si="8"/>
        <v>0</v>
      </c>
      <c r="Q111" s="1" t="str">
        <f>VLOOKUP($C111,samples!$D$2:$R$1000,8, FALSE)</f>
        <v>CGPLPA817P</v>
      </c>
      <c r="S111" t="e">
        <f>VLOOKUP($C111,subset1!$D:$BX,S$2,FALSE)</f>
        <v>#N/A</v>
      </c>
      <c r="T111" s="1" t="e">
        <f>VLOOKUP($C111,subset1!$D:$BX,T$2,FALSE)</f>
        <v>#N/A</v>
      </c>
      <c r="U111" t="e">
        <f>VLOOKUP($C111,subset1!$D:$BX,U$2,FALSE)</f>
        <v>#N/A</v>
      </c>
      <c r="V111" t="e">
        <f>VLOOKUP($C111,subset1!$D:$BX,V$2,FALSE)</f>
        <v>#N/A</v>
      </c>
      <c r="W111" t="e">
        <f>VLOOKUP($C111,subset1!$D:$BX,W$2,FALSE)</f>
        <v>#N/A</v>
      </c>
      <c r="X111" t="e">
        <f>VLOOKUP($C111,subset1!$D:$BX,X$2,FALSE)</f>
        <v>#N/A</v>
      </c>
      <c r="Y111" t="e">
        <f>VLOOKUP($C111,subset1!$D:$BX,Y$2,FALSE)</f>
        <v>#N/A</v>
      </c>
      <c r="Z111" t="e">
        <f>VLOOKUP($C111,subset1!$D:$BX,Z$2,FALSE)</f>
        <v>#N/A</v>
      </c>
      <c r="AA111" t="e">
        <f>VLOOKUP($C111,subset1!$D:$BX,AA$2,FALSE)</f>
        <v>#N/A</v>
      </c>
      <c r="AB111" t="e">
        <f>VLOOKUP($C111,subset1!$D:$BX,AB$2,FALSE)</f>
        <v>#N/A</v>
      </c>
      <c r="AC111" t="e">
        <f>VLOOKUP($C111,subset1!$D:$BX,AC$2,FALSE)</f>
        <v>#N/A</v>
      </c>
      <c r="AD111" t="e">
        <f>VLOOKUP($C111,subset1!$D:$BX,AD$2,FALSE)</f>
        <v>#N/A</v>
      </c>
      <c r="AE111" t="e">
        <f>VLOOKUP($C111,subset1!$D:$BX,AE$2,FALSE)</f>
        <v>#N/A</v>
      </c>
      <c r="AF111" t="e">
        <f>VLOOKUP($C111,subset1!$D:$BX,AF$2,FALSE)</f>
        <v>#N/A</v>
      </c>
      <c r="AG111" t="e">
        <f>VLOOKUP($C111,subset1!$D:$BX,AG$2,FALSE)</f>
        <v>#N/A</v>
      </c>
      <c r="AH111" t="e">
        <f>VLOOKUP($C111,subset1!$D:$BX,AH$2,FALSE)</f>
        <v>#N/A</v>
      </c>
      <c r="AI111" t="e">
        <f>VLOOKUP($C111,subset1!$D:$BX,AI$2,FALSE)</f>
        <v>#N/A</v>
      </c>
      <c r="AJ111" t="e">
        <f>VLOOKUP($C111,subset1!$D:$BX,AJ$2,FALSE)</f>
        <v>#N/A</v>
      </c>
      <c r="AK111" t="e">
        <f>VLOOKUP($C111,subset1!$D:$BX,AK$2,FALSE)</f>
        <v>#N/A</v>
      </c>
      <c r="AL111" t="e">
        <f>VLOOKUP($C111,subset1!$D:$BX,AL$2,FALSE)</f>
        <v>#N/A</v>
      </c>
      <c r="AM111" t="e">
        <f>VLOOKUP($C111,subset1!$D:$BX,AM$2,FALSE)</f>
        <v>#N/A</v>
      </c>
      <c r="AN111" t="e">
        <f>VLOOKUP($C111,subset1!$D:$BX,AN$2,FALSE)</f>
        <v>#N/A</v>
      </c>
      <c r="AO111" t="e">
        <f>VLOOKUP($C111,subset1!$D:$BX,AO$2,FALSE)</f>
        <v>#N/A</v>
      </c>
      <c r="AP111" t="e">
        <f>VLOOKUP($C111,subset1!$D:$BX,AP$2,FALSE)</f>
        <v>#N/A</v>
      </c>
      <c r="AQ111" t="e">
        <f>VLOOKUP($C111,subset1!$D:$BX,AQ$2,FALSE)</f>
        <v>#N/A</v>
      </c>
      <c r="AR111" t="e">
        <f>VLOOKUP($C111,subset1!$D:$BX,AR$2,FALSE)</f>
        <v>#N/A</v>
      </c>
      <c r="AS111" t="e">
        <f>VLOOKUP($C111,subset1!$D:$BX,AS$2,FALSE)</f>
        <v>#N/A</v>
      </c>
      <c r="AT111" s="1" t="e">
        <f>VLOOKUP($C111,subset1!$D:$BX,AT$2,FALSE)</f>
        <v>#N/A</v>
      </c>
      <c r="AU111" t="e">
        <f>VLOOKUP($C111,subset1!$D:$BX,AU$2,FALSE)</f>
        <v>#N/A</v>
      </c>
      <c r="AV111" t="e">
        <f>VLOOKUP($C111,subset1!$D:$BX,AV$2,FALSE)</f>
        <v>#N/A</v>
      </c>
      <c r="AW111" t="e">
        <f>VLOOKUP($C111,subset1!$D:$BX,AW$2,FALSE)</f>
        <v>#N/A</v>
      </c>
      <c r="AX111" t="e">
        <f>VLOOKUP($C111,subset1!$D:$BX,AX$2,FALSE)</f>
        <v>#N/A</v>
      </c>
      <c r="AY111" t="e">
        <f>VLOOKUP($C111,subset1!$D:$BX,AY$2,FALSE)</f>
        <v>#N/A</v>
      </c>
      <c r="AZ111" t="e">
        <f>VLOOKUP($C111,subset1!$D:$BX,AZ$2,FALSE)</f>
        <v>#N/A</v>
      </c>
      <c r="BA111" t="e">
        <f>VLOOKUP($C111,subset1!$D:$BX,BA$2,FALSE)</f>
        <v>#N/A</v>
      </c>
      <c r="BB111" t="e">
        <f>VLOOKUP($C111,subset1!$D:$BX,BB$2,FALSE)</f>
        <v>#N/A</v>
      </c>
      <c r="BC111" t="e">
        <f>VLOOKUP($C111,subset1!$D:$BX,BC$2,FALSE)</f>
        <v>#N/A</v>
      </c>
      <c r="BD111" t="e">
        <f>VLOOKUP($C111,subset1!$D:$BX,BD$2,FALSE)</f>
        <v>#N/A</v>
      </c>
      <c r="BE111" t="e">
        <f>VLOOKUP($C111,subset1!$D:$BX,BE$2,FALSE)</f>
        <v>#N/A</v>
      </c>
      <c r="BF111" t="e">
        <f>VLOOKUP($C111,subset1!$D:$BX,BF$2,FALSE)</f>
        <v>#N/A</v>
      </c>
      <c r="BG111" t="e">
        <f>VLOOKUP($C111,subset1!$D:$BX,BG$2,FALSE)</f>
        <v>#N/A</v>
      </c>
      <c r="BH111" t="e">
        <f>VLOOKUP($C111,subset1!$D:$BX,BH$2,FALSE)</f>
        <v>#N/A</v>
      </c>
      <c r="BI111" t="e">
        <f>VLOOKUP($C111,subset1!$D:$BX,BI$2,FALSE)</f>
        <v>#N/A</v>
      </c>
      <c r="BJ111" t="e">
        <f>VLOOKUP($C111,subset1!$D:$BX,BJ$2,FALSE)</f>
        <v>#N/A</v>
      </c>
      <c r="BK111" t="e">
        <f>VLOOKUP($C111,subset1!$D:$BX,BK$2,FALSE)</f>
        <v>#N/A</v>
      </c>
      <c r="BL111" t="e">
        <f>VLOOKUP($C111,subset1!$D:$BX,BL$2,FALSE)</f>
        <v>#N/A</v>
      </c>
      <c r="BM111" t="e">
        <f>VLOOKUP($C111,subset1!$D:$BX,BM$2,FALSE)</f>
        <v>#N/A</v>
      </c>
      <c r="BN111" t="e">
        <f>VLOOKUP($C111,subset1!$D:$BX,BN$2,FALSE)</f>
        <v>#N/A</v>
      </c>
      <c r="BO111" t="e">
        <f>VLOOKUP($C111,subset1!$D:$BX,BO$2,FALSE)</f>
        <v>#N/A</v>
      </c>
      <c r="BP111" t="e">
        <f>VLOOKUP($C111,subset1!$D:$BX,BP$2,FALSE)</f>
        <v>#N/A</v>
      </c>
      <c r="BQ111" t="e">
        <f>VLOOKUP($C111,subset1!$D:$BX,BQ$2,FALSE)</f>
        <v>#N/A</v>
      </c>
      <c r="BR111" t="e">
        <f>VLOOKUP($C111,subset1!$D:$BX,BR$2,FALSE)</f>
        <v>#N/A</v>
      </c>
      <c r="BS111" t="e">
        <f>VLOOKUP($C111,subset1!$D:$BX,BS$2,FALSE)</f>
        <v>#N/A</v>
      </c>
      <c r="BT111" t="e">
        <f>VLOOKUP($C111,subset1!$D:$BX,BT$2,FALSE)</f>
        <v>#N/A</v>
      </c>
      <c r="BU111" t="e">
        <f>VLOOKUP($C111,subset1!$D:$BX,BU$2,FALSE)</f>
        <v>#N/A</v>
      </c>
    </row>
    <row r="112" spans="1:73" x14ac:dyDescent="0.2">
      <c r="A112">
        <v>853</v>
      </c>
      <c r="B112" t="s">
        <v>8</v>
      </c>
      <c r="C112" t="str">
        <f t="shared" si="6"/>
        <v>853B1</v>
      </c>
      <c r="D112" t="str">
        <f t="shared" si="7"/>
        <v>B1</v>
      </c>
      <c r="E112">
        <v>21</v>
      </c>
      <c r="F112" s="1">
        <v>42978</v>
      </c>
      <c r="I112">
        <v>1273.8806200367201</v>
      </c>
      <c r="J112" t="s">
        <v>25</v>
      </c>
      <c r="K112">
        <v>118</v>
      </c>
      <c r="L112">
        <f>VLOOKUP($C112,samples!$D$2:$I$1000,4, FALSE)</f>
        <v>6</v>
      </c>
      <c r="M112" t="str">
        <f>VLOOKUP($C112,samples!$D$2:$I$1000,5, FALSE)</f>
        <v>D</v>
      </c>
      <c r="N112" t="str">
        <f>VLOOKUP($C112,samples!$D$2:$I$1000,6, FALSE)</f>
        <v>7,8,9</v>
      </c>
      <c r="O112" s="1">
        <f>VLOOKUP($C112,samples!$D$2:$I$689,3, FALSE)</f>
        <v>43096</v>
      </c>
      <c r="P112" s="2">
        <f t="shared" si="8"/>
        <v>118</v>
      </c>
      <c r="Q112" s="1" t="str">
        <f>VLOOKUP($C112,samples!$D$2:$R$1000,8, FALSE)</f>
        <v>CGPLPA817P1</v>
      </c>
      <c r="S112" t="e">
        <f>VLOOKUP($C112,subset1!$D:$BX,S$2,FALSE)</f>
        <v>#N/A</v>
      </c>
      <c r="T112" s="1" t="e">
        <f>VLOOKUP($C112,subset1!$D:$BX,T$2,FALSE)</f>
        <v>#N/A</v>
      </c>
      <c r="U112" t="e">
        <f>VLOOKUP($C112,subset1!$D:$BX,U$2,FALSE)</f>
        <v>#N/A</v>
      </c>
      <c r="V112" t="e">
        <f>VLOOKUP($C112,subset1!$D:$BX,V$2,FALSE)</f>
        <v>#N/A</v>
      </c>
      <c r="W112" t="e">
        <f>VLOOKUP($C112,subset1!$D:$BX,W$2,FALSE)</f>
        <v>#N/A</v>
      </c>
      <c r="X112" t="e">
        <f>VLOOKUP($C112,subset1!$D:$BX,X$2,FALSE)</f>
        <v>#N/A</v>
      </c>
      <c r="Y112" t="e">
        <f>VLOOKUP($C112,subset1!$D:$BX,Y$2,FALSE)</f>
        <v>#N/A</v>
      </c>
      <c r="Z112" t="e">
        <f>VLOOKUP($C112,subset1!$D:$BX,Z$2,FALSE)</f>
        <v>#N/A</v>
      </c>
      <c r="AA112" t="e">
        <f>VLOOKUP($C112,subset1!$D:$BX,AA$2,FALSE)</f>
        <v>#N/A</v>
      </c>
      <c r="AB112" t="e">
        <f>VLOOKUP($C112,subset1!$D:$BX,AB$2,FALSE)</f>
        <v>#N/A</v>
      </c>
      <c r="AC112" t="e">
        <f>VLOOKUP($C112,subset1!$D:$BX,AC$2,FALSE)</f>
        <v>#N/A</v>
      </c>
      <c r="AD112" t="e">
        <f>VLOOKUP($C112,subset1!$D:$BX,AD$2,FALSE)</f>
        <v>#N/A</v>
      </c>
      <c r="AE112" t="e">
        <f>VLOOKUP($C112,subset1!$D:$BX,AE$2,FALSE)</f>
        <v>#N/A</v>
      </c>
      <c r="AF112" t="e">
        <f>VLOOKUP($C112,subset1!$D:$BX,AF$2,FALSE)</f>
        <v>#N/A</v>
      </c>
      <c r="AG112" t="e">
        <f>VLOOKUP($C112,subset1!$D:$BX,AG$2,FALSE)</f>
        <v>#N/A</v>
      </c>
      <c r="AH112" t="e">
        <f>VLOOKUP($C112,subset1!$D:$BX,AH$2,FALSE)</f>
        <v>#N/A</v>
      </c>
      <c r="AI112" t="e">
        <f>VLOOKUP($C112,subset1!$D:$BX,AI$2,FALSE)</f>
        <v>#N/A</v>
      </c>
      <c r="AJ112" t="e">
        <f>VLOOKUP($C112,subset1!$D:$BX,AJ$2,FALSE)</f>
        <v>#N/A</v>
      </c>
      <c r="AK112" t="e">
        <f>VLOOKUP($C112,subset1!$D:$BX,AK$2,FALSE)</f>
        <v>#N/A</v>
      </c>
      <c r="AL112" t="e">
        <f>VLOOKUP($C112,subset1!$D:$BX,AL$2,FALSE)</f>
        <v>#N/A</v>
      </c>
      <c r="AM112" t="e">
        <f>VLOOKUP($C112,subset1!$D:$BX,AM$2,FALSE)</f>
        <v>#N/A</v>
      </c>
      <c r="AN112" t="e">
        <f>VLOOKUP($C112,subset1!$D:$BX,AN$2,FALSE)</f>
        <v>#N/A</v>
      </c>
      <c r="AO112" t="e">
        <f>VLOOKUP($C112,subset1!$D:$BX,AO$2,FALSE)</f>
        <v>#N/A</v>
      </c>
      <c r="AP112" t="e">
        <f>VLOOKUP($C112,subset1!$D:$BX,AP$2,FALSE)</f>
        <v>#N/A</v>
      </c>
      <c r="AQ112" t="e">
        <f>VLOOKUP($C112,subset1!$D:$BX,AQ$2,FALSE)</f>
        <v>#N/A</v>
      </c>
      <c r="AR112" t="e">
        <f>VLOOKUP($C112,subset1!$D:$BX,AR$2,FALSE)</f>
        <v>#N/A</v>
      </c>
      <c r="AS112" t="e">
        <f>VLOOKUP($C112,subset1!$D:$BX,AS$2,FALSE)</f>
        <v>#N/A</v>
      </c>
      <c r="AT112" s="1" t="e">
        <f>VLOOKUP($C112,subset1!$D:$BX,AT$2,FALSE)</f>
        <v>#N/A</v>
      </c>
      <c r="AU112" t="e">
        <f>VLOOKUP($C112,subset1!$D:$BX,AU$2,FALSE)</f>
        <v>#N/A</v>
      </c>
      <c r="AV112" t="e">
        <f>VLOOKUP($C112,subset1!$D:$BX,AV$2,FALSE)</f>
        <v>#N/A</v>
      </c>
      <c r="AW112" t="e">
        <f>VLOOKUP($C112,subset1!$D:$BX,AW$2,FALSE)</f>
        <v>#N/A</v>
      </c>
      <c r="AX112" t="e">
        <f>VLOOKUP($C112,subset1!$D:$BX,AX$2,FALSE)</f>
        <v>#N/A</v>
      </c>
      <c r="AY112" t="e">
        <f>VLOOKUP($C112,subset1!$D:$BX,AY$2,FALSE)</f>
        <v>#N/A</v>
      </c>
      <c r="AZ112" t="e">
        <f>VLOOKUP($C112,subset1!$D:$BX,AZ$2,FALSE)</f>
        <v>#N/A</v>
      </c>
      <c r="BA112" t="e">
        <f>VLOOKUP($C112,subset1!$D:$BX,BA$2,FALSE)</f>
        <v>#N/A</v>
      </c>
      <c r="BB112" t="e">
        <f>VLOOKUP($C112,subset1!$D:$BX,BB$2,FALSE)</f>
        <v>#N/A</v>
      </c>
      <c r="BC112" t="e">
        <f>VLOOKUP($C112,subset1!$D:$BX,BC$2,FALSE)</f>
        <v>#N/A</v>
      </c>
      <c r="BD112" t="e">
        <f>VLOOKUP($C112,subset1!$D:$BX,BD$2,FALSE)</f>
        <v>#N/A</v>
      </c>
      <c r="BE112" t="e">
        <f>VLOOKUP($C112,subset1!$D:$BX,BE$2,FALSE)</f>
        <v>#N/A</v>
      </c>
      <c r="BF112" t="e">
        <f>VLOOKUP($C112,subset1!$D:$BX,BF$2,FALSE)</f>
        <v>#N/A</v>
      </c>
      <c r="BG112" t="e">
        <f>VLOOKUP($C112,subset1!$D:$BX,BG$2,FALSE)</f>
        <v>#N/A</v>
      </c>
      <c r="BH112" t="e">
        <f>VLOOKUP($C112,subset1!$D:$BX,BH$2,FALSE)</f>
        <v>#N/A</v>
      </c>
      <c r="BI112" t="e">
        <f>VLOOKUP($C112,subset1!$D:$BX,BI$2,FALSE)</f>
        <v>#N/A</v>
      </c>
      <c r="BJ112" t="e">
        <f>VLOOKUP($C112,subset1!$D:$BX,BJ$2,FALSE)</f>
        <v>#N/A</v>
      </c>
      <c r="BK112" t="e">
        <f>VLOOKUP($C112,subset1!$D:$BX,BK$2,FALSE)</f>
        <v>#N/A</v>
      </c>
      <c r="BL112" t="e">
        <f>VLOOKUP($C112,subset1!$D:$BX,BL$2,FALSE)</f>
        <v>#N/A</v>
      </c>
      <c r="BM112" t="e">
        <f>VLOOKUP($C112,subset1!$D:$BX,BM$2,FALSE)</f>
        <v>#N/A</v>
      </c>
      <c r="BN112" t="e">
        <f>VLOOKUP($C112,subset1!$D:$BX,BN$2,FALSE)</f>
        <v>#N/A</v>
      </c>
      <c r="BO112" t="e">
        <f>VLOOKUP($C112,subset1!$D:$BX,BO$2,FALSE)</f>
        <v>#N/A</v>
      </c>
      <c r="BP112" t="e">
        <f>VLOOKUP($C112,subset1!$D:$BX,BP$2,FALSE)</f>
        <v>#N/A</v>
      </c>
      <c r="BQ112" t="e">
        <f>VLOOKUP($C112,subset1!$D:$BX,BQ$2,FALSE)</f>
        <v>#N/A</v>
      </c>
      <c r="BR112" t="e">
        <f>VLOOKUP($C112,subset1!$D:$BX,BR$2,FALSE)</f>
        <v>#N/A</v>
      </c>
      <c r="BS112" t="e">
        <f>VLOOKUP($C112,subset1!$D:$BX,BS$2,FALSE)</f>
        <v>#N/A</v>
      </c>
      <c r="BT112" t="e">
        <f>VLOOKUP($C112,subset1!$D:$BX,BT$2,FALSE)</f>
        <v>#N/A</v>
      </c>
      <c r="BU112" t="e">
        <f>VLOOKUP($C112,subset1!$D:$BX,BU$2,FALSE)</f>
        <v>#N/A</v>
      </c>
    </row>
    <row r="113" spans="1:73" x14ac:dyDescent="0.2">
      <c r="A113">
        <v>853</v>
      </c>
      <c r="B113" t="s">
        <v>9</v>
      </c>
      <c r="C113" t="str">
        <f t="shared" si="6"/>
        <v>853E1</v>
      </c>
      <c r="D113" t="str">
        <f t="shared" si="7"/>
        <v>E1</v>
      </c>
      <c r="E113">
        <v>21</v>
      </c>
      <c r="F113" s="1">
        <v>42978</v>
      </c>
      <c r="I113">
        <v>1273.8806200367201</v>
      </c>
      <c r="J113" t="s">
        <v>25</v>
      </c>
      <c r="K113">
        <v>119</v>
      </c>
      <c r="L113">
        <f>VLOOKUP($C113,samples!$D$2:$I$1000,4, FALSE)</f>
        <v>10</v>
      </c>
      <c r="M113" t="str">
        <f>VLOOKUP($C113,samples!$D$2:$I$1000,5, FALSE)</f>
        <v>A</v>
      </c>
      <c r="N113" t="str">
        <f>VLOOKUP($C113,samples!$D$2:$I$1000,6, FALSE)</f>
        <v>1,2,3</v>
      </c>
      <c r="O113" s="1">
        <f>VLOOKUP($C113,samples!$D$2:$I$689,3, FALSE)</f>
        <v>43145</v>
      </c>
      <c r="P113" s="2">
        <f t="shared" si="8"/>
        <v>167</v>
      </c>
      <c r="Q113" s="1" t="str">
        <f>VLOOKUP($C113,samples!$D$2:$R$1000,8, FALSE)</f>
        <v>CGPLPA817P2</v>
      </c>
      <c r="S113" t="e">
        <f>VLOOKUP($C113,subset1!$D:$BX,S$2,FALSE)</f>
        <v>#N/A</v>
      </c>
      <c r="T113" s="1" t="e">
        <f>VLOOKUP($C113,subset1!$D:$BX,T$2,FALSE)</f>
        <v>#N/A</v>
      </c>
      <c r="U113" t="e">
        <f>VLOOKUP($C113,subset1!$D:$BX,U$2,FALSE)</f>
        <v>#N/A</v>
      </c>
      <c r="V113" t="e">
        <f>VLOOKUP($C113,subset1!$D:$BX,V$2,FALSE)</f>
        <v>#N/A</v>
      </c>
      <c r="W113" t="e">
        <f>VLOOKUP($C113,subset1!$D:$BX,W$2,FALSE)</f>
        <v>#N/A</v>
      </c>
      <c r="X113" t="e">
        <f>VLOOKUP($C113,subset1!$D:$BX,X$2,FALSE)</f>
        <v>#N/A</v>
      </c>
      <c r="Y113" t="e">
        <f>VLOOKUP($C113,subset1!$D:$BX,Y$2,FALSE)</f>
        <v>#N/A</v>
      </c>
      <c r="Z113" t="e">
        <f>VLOOKUP($C113,subset1!$D:$BX,Z$2,FALSE)</f>
        <v>#N/A</v>
      </c>
      <c r="AA113" t="e">
        <f>VLOOKUP($C113,subset1!$D:$BX,AA$2,FALSE)</f>
        <v>#N/A</v>
      </c>
      <c r="AB113" t="e">
        <f>VLOOKUP($C113,subset1!$D:$BX,AB$2,FALSE)</f>
        <v>#N/A</v>
      </c>
      <c r="AC113" t="e">
        <f>VLOOKUP($C113,subset1!$D:$BX,AC$2,FALSE)</f>
        <v>#N/A</v>
      </c>
      <c r="AD113" t="e">
        <f>VLOOKUP($C113,subset1!$D:$BX,AD$2,FALSE)</f>
        <v>#N/A</v>
      </c>
      <c r="AE113" t="e">
        <f>VLOOKUP($C113,subset1!$D:$BX,AE$2,FALSE)</f>
        <v>#N/A</v>
      </c>
      <c r="AF113" t="e">
        <f>VLOOKUP($C113,subset1!$D:$BX,AF$2,FALSE)</f>
        <v>#N/A</v>
      </c>
      <c r="AG113" t="e">
        <f>VLOOKUP($C113,subset1!$D:$BX,AG$2,FALSE)</f>
        <v>#N/A</v>
      </c>
      <c r="AH113" t="e">
        <f>VLOOKUP($C113,subset1!$D:$BX,AH$2,FALSE)</f>
        <v>#N/A</v>
      </c>
      <c r="AI113" t="e">
        <f>VLOOKUP($C113,subset1!$D:$BX,AI$2,FALSE)</f>
        <v>#N/A</v>
      </c>
      <c r="AJ113" t="e">
        <f>VLOOKUP($C113,subset1!$D:$BX,AJ$2,FALSE)</f>
        <v>#N/A</v>
      </c>
      <c r="AK113" t="e">
        <f>VLOOKUP($C113,subset1!$D:$BX,AK$2,FALSE)</f>
        <v>#N/A</v>
      </c>
      <c r="AL113" t="e">
        <f>VLOOKUP($C113,subset1!$D:$BX,AL$2,FALSE)</f>
        <v>#N/A</v>
      </c>
      <c r="AM113" t="e">
        <f>VLOOKUP($C113,subset1!$D:$BX,AM$2,FALSE)</f>
        <v>#N/A</v>
      </c>
      <c r="AN113" t="e">
        <f>VLOOKUP($C113,subset1!$D:$BX,AN$2,FALSE)</f>
        <v>#N/A</v>
      </c>
      <c r="AO113" t="e">
        <f>VLOOKUP($C113,subset1!$D:$BX,AO$2,FALSE)</f>
        <v>#N/A</v>
      </c>
      <c r="AP113" t="e">
        <f>VLOOKUP($C113,subset1!$D:$BX,AP$2,FALSE)</f>
        <v>#N/A</v>
      </c>
      <c r="AQ113" t="e">
        <f>VLOOKUP($C113,subset1!$D:$BX,AQ$2,FALSE)</f>
        <v>#N/A</v>
      </c>
      <c r="AR113" t="e">
        <f>VLOOKUP($C113,subset1!$D:$BX,AR$2,FALSE)</f>
        <v>#N/A</v>
      </c>
      <c r="AS113" t="e">
        <f>VLOOKUP($C113,subset1!$D:$BX,AS$2,FALSE)</f>
        <v>#N/A</v>
      </c>
      <c r="AT113" s="1" t="e">
        <f>VLOOKUP($C113,subset1!$D:$BX,AT$2,FALSE)</f>
        <v>#N/A</v>
      </c>
      <c r="AU113" t="e">
        <f>VLOOKUP($C113,subset1!$D:$BX,AU$2,FALSE)</f>
        <v>#N/A</v>
      </c>
      <c r="AV113" t="e">
        <f>VLOOKUP($C113,subset1!$D:$BX,AV$2,FALSE)</f>
        <v>#N/A</v>
      </c>
      <c r="AW113" t="e">
        <f>VLOOKUP($C113,subset1!$D:$BX,AW$2,FALSE)</f>
        <v>#N/A</v>
      </c>
      <c r="AX113" t="e">
        <f>VLOOKUP($C113,subset1!$D:$BX,AX$2,FALSE)</f>
        <v>#N/A</v>
      </c>
      <c r="AY113" t="e">
        <f>VLOOKUP($C113,subset1!$D:$BX,AY$2,FALSE)</f>
        <v>#N/A</v>
      </c>
      <c r="AZ113" t="e">
        <f>VLOOKUP($C113,subset1!$D:$BX,AZ$2,FALSE)</f>
        <v>#N/A</v>
      </c>
      <c r="BA113" t="e">
        <f>VLOOKUP($C113,subset1!$D:$BX,BA$2,FALSE)</f>
        <v>#N/A</v>
      </c>
      <c r="BB113" t="e">
        <f>VLOOKUP($C113,subset1!$D:$BX,BB$2,FALSE)</f>
        <v>#N/A</v>
      </c>
      <c r="BC113" t="e">
        <f>VLOOKUP($C113,subset1!$D:$BX,BC$2,FALSE)</f>
        <v>#N/A</v>
      </c>
      <c r="BD113" t="e">
        <f>VLOOKUP($C113,subset1!$D:$BX,BD$2,FALSE)</f>
        <v>#N/A</v>
      </c>
      <c r="BE113" t="e">
        <f>VLOOKUP($C113,subset1!$D:$BX,BE$2,FALSE)</f>
        <v>#N/A</v>
      </c>
      <c r="BF113" t="e">
        <f>VLOOKUP($C113,subset1!$D:$BX,BF$2,FALSE)</f>
        <v>#N/A</v>
      </c>
      <c r="BG113" t="e">
        <f>VLOOKUP($C113,subset1!$D:$BX,BG$2,FALSE)</f>
        <v>#N/A</v>
      </c>
      <c r="BH113" t="e">
        <f>VLOOKUP($C113,subset1!$D:$BX,BH$2,FALSE)</f>
        <v>#N/A</v>
      </c>
      <c r="BI113" t="e">
        <f>VLOOKUP($C113,subset1!$D:$BX,BI$2,FALSE)</f>
        <v>#N/A</v>
      </c>
      <c r="BJ113" t="e">
        <f>VLOOKUP($C113,subset1!$D:$BX,BJ$2,FALSE)</f>
        <v>#N/A</v>
      </c>
      <c r="BK113" t="e">
        <f>VLOOKUP($C113,subset1!$D:$BX,BK$2,FALSE)</f>
        <v>#N/A</v>
      </c>
      <c r="BL113" t="e">
        <f>VLOOKUP($C113,subset1!$D:$BX,BL$2,FALSE)</f>
        <v>#N/A</v>
      </c>
      <c r="BM113" t="e">
        <f>VLOOKUP($C113,subset1!$D:$BX,BM$2,FALSE)</f>
        <v>#N/A</v>
      </c>
      <c r="BN113" t="e">
        <f>VLOOKUP($C113,subset1!$D:$BX,BN$2,FALSE)</f>
        <v>#N/A</v>
      </c>
      <c r="BO113" t="e">
        <f>VLOOKUP($C113,subset1!$D:$BX,BO$2,FALSE)</f>
        <v>#N/A</v>
      </c>
      <c r="BP113" t="e">
        <f>VLOOKUP($C113,subset1!$D:$BX,BP$2,FALSE)</f>
        <v>#N/A</v>
      </c>
      <c r="BQ113" t="e">
        <f>VLOOKUP($C113,subset1!$D:$BX,BQ$2,FALSE)</f>
        <v>#N/A</v>
      </c>
      <c r="BR113" t="e">
        <f>VLOOKUP($C113,subset1!$D:$BX,BR$2,FALSE)</f>
        <v>#N/A</v>
      </c>
      <c r="BS113" t="e">
        <f>VLOOKUP($C113,subset1!$D:$BX,BS$2,FALSE)</f>
        <v>#N/A</v>
      </c>
      <c r="BT113" t="e">
        <f>VLOOKUP($C113,subset1!$D:$BX,BT$2,FALSE)</f>
        <v>#N/A</v>
      </c>
      <c r="BU113" t="e">
        <f>VLOOKUP($C113,subset1!$D:$BX,BU$2,FALSE)</f>
        <v>#N/A</v>
      </c>
    </row>
    <row r="114" spans="1:73" x14ac:dyDescent="0.2">
      <c r="A114">
        <v>854</v>
      </c>
      <c r="B114" t="s">
        <v>2</v>
      </c>
      <c r="C114" t="str">
        <f t="shared" si="6"/>
        <v>854A</v>
      </c>
      <c r="D114" t="str">
        <f t="shared" si="7"/>
        <v>A</v>
      </c>
      <c r="E114">
        <v>23</v>
      </c>
      <c r="F114" s="1">
        <v>42992</v>
      </c>
      <c r="I114">
        <v>1259.8806200367201</v>
      </c>
      <c r="J114" t="s">
        <v>7</v>
      </c>
      <c r="K114">
        <v>120</v>
      </c>
      <c r="L114">
        <f>VLOOKUP($C114,samples!$D$2:$I$1000,4, FALSE)</f>
        <v>1</v>
      </c>
      <c r="M114" t="str">
        <f>VLOOKUP($C114,samples!$D$2:$I$1000,5, FALSE)</f>
        <v>B</v>
      </c>
      <c r="N114" t="str">
        <f>VLOOKUP($C114,samples!$D$2:$I$1000,6, FALSE)</f>
        <v>1,2,3</v>
      </c>
      <c r="O114" s="1">
        <f>VLOOKUP($C114,samples!$D$2:$I$689,3, FALSE)</f>
        <v>42992</v>
      </c>
      <c r="P114" s="2">
        <f t="shared" si="8"/>
        <v>0</v>
      </c>
      <c r="Q114" s="1" t="str">
        <f>VLOOKUP($C114,samples!$D$2:$R$1000,8, FALSE)</f>
        <v>CGPLPA818P</v>
      </c>
      <c r="S114" t="e">
        <f>VLOOKUP($C114,subset1!$D:$BX,S$2,FALSE)</f>
        <v>#N/A</v>
      </c>
      <c r="T114" s="1" t="e">
        <f>VLOOKUP($C114,subset1!$D:$BX,T$2,FALSE)</f>
        <v>#N/A</v>
      </c>
      <c r="U114" t="e">
        <f>VLOOKUP($C114,subset1!$D:$BX,U$2,FALSE)</f>
        <v>#N/A</v>
      </c>
      <c r="V114" t="e">
        <f>VLOOKUP($C114,subset1!$D:$BX,V$2,FALSE)</f>
        <v>#N/A</v>
      </c>
      <c r="W114" t="e">
        <f>VLOOKUP($C114,subset1!$D:$BX,W$2,FALSE)</f>
        <v>#N/A</v>
      </c>
      <c r="X114" t="e">
        <f>VLOOKUP($C114,subset1!$D:$BX,X$2,FALSE)</f>
        <v>#N/A</v>
      </c>
      <c r="Y114" t="e">
        <f>VLOOKUP($C114,subset1!$D:$BX,Y$2,FALSE)</f>
        <v>#N/A</v>
      </c>
      <c r="Z114" t="e">
        <f>VLOOKUP($C114,subset1!$D:$BX,Z$2,FALSE)</f>
        <v>#N/A</v>
      </c>
      <c r="AA114" t="e">
        <f>VLOOKUP($C114,subset1!$D:$BX,AA$2,FALSE)</f>
        <v>#N/A</v>
      </c>
      <c r="AB114" t="e">
        <f>VLOOKUP($C114,subset1!$D:$BX,AB$2,FALSE)</f>
        <v>#N/A</v>
      </c>
      <c r="AC114" t="e">
        <f>VLOOKUP($C114,subset1!$D:$BX,AC$2,FALSE)</f>
        <v>#N/A</v>
      </c>
      <c r="AD114" t="e">
        <f>VLOOKUP($C114,subset1!$D:$BX,AD$2,FALSE)</f>
        <v>#N/A</v>
      </c>
      <c r="AE114" t="e">
        <f>VLOOKUP($C114,subset1!$D:$BX,AE$2,FALSE)</f>
        <v>#N/A</v>
      </c>
      <c r="AF114" t="e">
        <f>VLOOKUP($C114,subset1!$D:$BX,AF$2,FALSE)</f>
        <v>#N/A</v>
      </c>
      <c r="AG114" t="e">
        <f>VLOOKUP($C114,subset1!$D:$BX,AG$2,FALSE)</f>
        <v>#N/A</v>
      </c>
      <c r="AH114" t="e">
        <f>VLOOKUP($C114,subset1!$D:$BX,AH$2,FALSE)</f>
        <v>#N/A</v>
      </c>
      <c r="AI114" t="e">
        <f>VLOOKUP($C114,subset1!$D:$BX,AI$2,FALSE)</f>
        <v>#N/A</v>
      </c>
      <c r="AJ114" t="e">
        <f>VLOOKUP($C114,subset1!$D:$BX,AJ$2,FALSE)</f>
        <v>#N/A</v>
      </c>
      <c r="AK114" t="e">
        <f>VLOOKUP($C114,subset1!$D:$BX,AK$2,FALSE)</f>
        <v>#N/A</v>
      </c>
      <c r="AL114" t="e">
        <f>VLOOKUP($C114,subset1!$D:$BX,AL$2,FALSE)</f>
        <v>#N/A</v>
      </c>
      <c r="AM114" t="e">
        <f>VLOOKUP($C114,subset1!$D:$BX,AM$2,FALSE)</f>
        <v>#N/A</v>
      </c>
      <c r="AN114" t="e">
        <f>VLOOKUP($C114,subset1!$D:$BX,AN$2,FALSE)</f>
        <v>#N/A</v>
      </c>
      <c r="AO114" t="e">
        <f>VLOOKUP($C114,subset1!$D:$BX,AO$2,FALSE)</f>
        <v>#N/A</v>
      </c>
      <c r="AP114" t="e">
        <f>VLOOKUP($C114,subset1!$D:$BX,AP$2,FALSE)</f>
        <v>#N/A</v>
      </c>
      <c r="AQ114" t="e">
        <f>VLOOKUP($C114,subset1!$D:$BX,AQ$2,FALSE)</f>
        <v>#N/A</v>
      </c>
      <c r="AR114" t="e">
        <f>VLOOKUP($C114,subset1!$D:$BX,AR$2,FALSE)</f>
        <v>#N/A</v>
      </c>
      <c r="AS114" t="e">
        <f>VLOOKUP($C114,subset1!$D:$BX,AS$2,FALSE)</f>
        <v>#N/A</v>
      </c>
      <c r="AT114" s="1" t="e">
        <f>VLOOKUP($C114,subset1!$D:$BX,AT$2,FALSE)</f>
        <v>#N/A</v>
      </c>
      <c r="AU114" t="e">
        <f>VLOOKUP($C114,subset1!$D:$BX,AU$2,FALSE)</f>
        <v>#N/A</v>
      </c>
      <c r="AV114" t="e">
        <f>VLOOKUP($C114,subset1!$D:$BX,AV$2,FALSE)</f>
        <v>#N/A</v>
      </c>
      <c r="AW114" t="e">
        <f>VLOOKUP($C114,subset1!$D:$BX,AW$2,FALSE)</f>
        <v>#N/A</v>
      </c>
      <c r="AX114" t="e">
        <f>VLOOKUP($C114,subset1!$D:$BX,AX$2,FALSE)</f>
        <v>#N/A</v>
      </c>
      <c r="AY114" t="e">
        <f>VLOOKUP($C114,subset1!$D:$BX,AY$2,FALSE)</f>
        <v>#N/A</v>
      </c>
      <c r="AZ114" t="e">
        <f>VLOOKUP($C114,subset1!$D:$BX,AZ$2,FALSE)</f>
        <v>#N/A</v>
      </c>
      <c r="BA114" t="e">
        <f>VLOOKUP($C114,subset1!$D:$BX,BA$2,FALSE)</f>
        <v>#N/A</v>
      </c>
      <c r="BB114" t="e">
        <f>VLOOKUP($C114,subset1!$D:$BX,BB$2,FALSE)</f>
        <v>#N/A</v>
      </c>
      <c r="BC114" t="e">
        <f>VLOOKUP($C114,subset1!$D:$BX,BC$2,FALSE)</f>
        <v>#N/A</v>
      </c>
      <c r="BD114" t="e">
        <f>VLOOKUP($C114,subset1!$D:$BX,BD$2,FALSE)</f>
        <v>#N/A</v>
      </c>
      <c r="BE114" t="e">
        <f>VLOOKUP($C114,subset1!$D:$BX,BE$2,FALSE)</f>
        <v>#N/A</v>
      </c>
      <c r="BF114" t="e">
        <f>VLOOKUP($C114,subset1!$D:$BX,BF$2,FALSE)</f>
        <v>#N/A</v>
      </c>
      <c r="BG114" t="e">
        <f>VLOOKUP($C114,subset1!$D:$BX,BG$2,FALSE)</f>
        <v>#N/A</v>
      </c>
      <c r="BH114" t="e">
        <f>VLOOKUP($C114,subset1!$D:$BX,BH$2,FALSE)</f>
        <v>#N/A</v>
      </c>
      <c r="BI114" t="e">
        <f>VLOOKUP($C114,subset1!$D:$BX,BI$2,FALSE)</f>
        <v>#N/A</v>
      </c>
      <c r="BJ114" t="e">
        <f>VLOOKUP($C114,subset1!$D:$BX,BJ$2,FALSE)</f>
        <v>#N/A</v>
      </c>
      <c r="BK114" t="e">
        <f>VLOOKUP($C114,subset1!$D:$BX,BK$2,FALSE)</f>
        <v>#N/A</v>
      </c>
      <c r="BL114" t="e">
        <f>VLOOKUP($C114,subset1!$D:$BX,BL$2,FALSE)</f>
        <v>#N/A</v>
      </c>
      <c r="BM114" t="e">
        <f>VLOOKUP($C114,subset1!$D:$BX,BM$2,FALSE)</f>
        <v>#N/A</v>
      </c>
      <c r="BN114" t="e">
        <f>VLOOKUP($C114,subset1!$D:$BX,BN$2,FALSE)</f>
        <v>#N/A</v>
      </c>
      <c r="BO114" t="e">
        <f>VLOOKUP($C114,subset1!$D:$BX,BO$2,FALSE)</f>
        <v>#N/A</v>
      </c>
      <c r="BP114" t="e">
        <f>VLOOKUP($C114,subset1!$D:$BX,BP$2,FALSE)</f>
        <v>#N/A</v>
      </c>
      <c r="BQ114" t="e">
        <f>VLOOKUP($C114,subset1!$D:$BX,BQ$2,FALSE)</f>
        <v>#N/A</v>
      </c>
      <c r="BR114" t="e">
        <f>VLOOKUP($C114,subset1!$D:$BX,BR$2,FALSE)</f>
        <v>#N/A</v>
      </c>
      <c r="BS114" t="e">
        <f>VLOOKUP($C114,subset1!$D:$BX,BS$2,FALSE)</f>
        <v>#N/A</v>
      </c>
      <c r="BT114" t="e">
        <f>VLOOKUP($C114,subset1!$D:$BX,BT$2,FALSE)</f>
        <v>#N/A</v>
      </c>
      <c r="BU114" t="e">
        <f>VLOOKUP($C114,subset1!$D:$BX,BU$2,FALSE)</f>
        <v>#N/A</v>
      </c>
    </row>
    <row r="115" spans="1:73" x14ac:dyDescent="0.2">
      <c r="A115">
        <v>854</v>
      </c>
      <c r="B115" t="s">
        <v>8</v>
      </c>
      <c r="C115" t="str">
        <f t="shared" si="6"/>
        <v>854B1</v>
      </c>
      <c r="D115" t="str">
        <f t="shared" si="7"/>
        <v>B1</v>
      </c>
      <c r="E115">
        <v>23</v>
      </c>
      <c r="F115" s="1">
        <v>42992</v>
      </c>
      <c r="I115">
        <v>1259.8806200367201</v>
      </c>
      <c r="J115" t="s">
        <v>7</v>
      </c>
      <c r="K115">
        <v>121</v>
      </c>
      <c r="L115">
        <f>VLOOKUP($C115,samples!$D$2:$I$1000,4, FALSE)</f>
        <v>6</v>
      </c>
      <c r="M115" t="str">
        <f>VLOOKUP($C115,samples!$D$2:$I$1000,5, FALSE)</f>
        <v>C</v>
      </c>
      <c r="N115" t="str">
        <f>VLOOKUP($C115,samples!$D$2:$I$1000,6, FALSE)</f>
        <v>1,2,3</v>
      </c>
      <c r="O115" s="1">
        <f>VLOOKUP($C115,samples!$D$2:$I$689,3, FALSE)</f>
        <v>43019</v>
      </c>
      <c r="P115" s="2">
        <f t="shared" si="8"/>
        <v>27</v>
      </c>
      <c r="Q115" s="1" t="str">
        <f>VLOOKUP($C115,samples!$D$2:$R$1000,8, FALSE)</f>
        <v>CGPLPA818P1</v>
      </c>
      <c r="S115" t="e">
        <f>VLOOKUP($C115,subset1!$D:$BX,S$2,FALSE)</f>
        <v>#N/A</v>
      </c>
      <c r="T115" s="1" t="e">
        <f>VLOOKUP($C115,subset1!$D:$BX,T$2,FALSE)</f>
        <v>#N/A</v>
      </c>
      <c r="U115" t="e">
        <f>VLOOKUP($C115,subset1!$D:$BX,U$2,FALSE)</f>
        <v>#N/A</v>
      </c>
      <c r="V115" t="e">
        <f>VLOOKUP($C115,subset1!$D:$BX,V$2,FALSE)</f>
        <v>#N/A</v>
      </c>
      <c r="W115" t="e">
        <f>VLOOKUP($C115,subset1!$D:$BX,W$2,FALSE)</f>
        <v>#N/A</v>
      </c>
      <c r="X115" t="e">
        <f>VLOOKUP($C115,subset1!$D:$BX,X$2,FALSE)</f>
        <v>#N/A</v>
      </c>
      <c r="Y115" t="e">
        <f>VLOOKUP($C115,subset1!$D:$BX,Y$2,FALSE)</f>
        <v>#N/A</v>
      </c>
      <c r="Z115" t="e">
        <f>VLOOKUP($C115,subset1!$D:$BX,Z$2,FALSE)</f>
        <v>#N/A</v>
      </c>
      <c r="AA115" t="e">
        <f>VLOOKUP($C115,subset1!$D:$BX,AA$2,FALSE)</f>
        <v>#N/A</v>
      </c>
      <c r="AB115" t="e">
        <f>VLOOKUP($C115,subset1!$D:$BX,AB$2,FALSE)</f>
        <v>#N/A</v>
      </c>
      <c r="AC115" t="e">
        <f>VLOOKUP($C115,subset1!$D:$BX,AC$2,FALSE)</f>
        <v>#N/A</v>
      </c>
      <c r="AD115" t="e">
        <f>VLOOKUP($C115,subset1!$D:$BX,AD$2,FALSE)</f>
        <v>#N/A</v>
      </c>
      <c r="AE115" t="e">
        <f>VLOOKUP($C115,subset1!$D:$BX,AE$2,FALSE)</f>
        <v>#N/A</v>
      </c>
      <c r="AF115" t="e">
        <f>VLOOKUP($C115,subset1!$D:$BX,AF$2,FALSE)</f>
        <v>#N/A</v>
      </c>
      <c r="AG115" t="e">
        <f>VLOOKUP($C115,subset1!$D:$BX,AG$2,FALSE)</f>
        <v>#N/A</v>
      </c>
      <c r="AH115" t="e">
        <f>VLOOKUP($C115,subset1!$D:$BX,AH$2,FALSE)</f>
        <v>#N/A</v>
      </c>
      <c r="AI115" t="e">
        <f>VLOOKUP($C115,subset1!$D:$BX,AI$2,FALSE)</f>
        <v>#N/A</v>
      </c>
      <c r="AJ115" t="e">
        <f>VLOOKUP($C115,subset1!$D:$BX,AJ$2,FALSE)</f>
        <v>#N/A</v>
      </c>
      <c r="AK115" t="e">
        <f>VLOOKUP($C115,subset1!$D:$BX,AK$2,FALSE)</f>
        <v>#N/A</v>
      </c>
      <c r="AL115" t="e">
        <f>VLOOKUP($C115,subset1!$D:$BX,AL$2,FALSE)</f>
        <v>#N/A</v>
      </c>
      <c r="AM115" t="e">
        <f>VLOOKUP($C115,subset1!$D:$BX,AM$2,FALSE)</f>
        <v>#N/A</v>
      </c>
      <c r="AN115" t="e">
        <f>VLOOKUP($C115,subset1!$D:$BX,AN$2,FALSE)</f>
        <v>#N/A</v>
      </c>
      <c r="AO115" t="e">
        <f>VLOOKUP($C115,subset1!$D:$BX,AO$2,FALSE)</f>
        <v>#N/A</v>
      </c>
      <c r="AP115" t="e">
        <f>VLOOKUP($C115,subset1!$D:$BX,AP$2,FALSE)</f>
        <v>#N/A</v>
      </c>
      <c r="AQ115" t="e">
        <f>VLOOKUP($C115,subset1!$D:$BX,AQ$2,FALSE)</f>
        <v>#N/A</v>
      </c>
      <c r="AR115" t="e">
        <f>VLOOKUP($C115,subset1!$D:$BX,AR$2,FALSE)</f>
        <v>#N/A</v>
      </c>
      <c r="AS115" t="e">
        <f>VLOOKUP($C115,subset1!$D:$BX,AS$2,FALSE)</f>
        <v>#N/A</v>
      </c>
      <c r="AT115" s="1" t="e">
        <f>VLOOKUP($C115,subset1!$D:$BX,AT$2,FALSE)</f>
        <v>#N/A</v>
      </c>
      <c r="AU115" t="e">
        <f>VLOOKUP($C115,subset1!$D:$BX,AU$2,FALSE)</f>
        <v>#N/A</v>
      </c>
      <c r="AV115" t="e">
        <f>VLOOKUP($C115,subset1!$D:$BX,AV$2,FALSE)</f>
        <v>#N/A</v>
      </c>
      <c r="AW115" t="e">
        <f>VLOOKUP($C115,subset1!$D:$BX,AW$2,FALSE)</f>
        <v>#N/A</v>
      </c>
      <c r="AX115" t="e">
        <f>VLOOKUP($C115,subset1!$D:$BX,AX$2,FALSE)</f>
        <v>#N/A</v>
      </c>
      <c r="AY115" t="e">
        <f>VLOOKUP($C115,subset1!$D:$BX,AY$2,FALSE)</f>
        <v>#N/A</v>
      </c>
      <c r="AZ115" t="e">
        <f>VLOOKUP($C115,subset1!$D:$BX,AZ$2,FALSE)</f>
        <v>#N/A</v>
      </c>
      <c r="BA115" t="e">
        <f>VLOOKUP($C115,subset1!$D:$BX,BA$2,FALSE)</f>
        <v>#N/A</v>
      </c>
      <c r="BB115" t="e">
        <f>VLOOKUP($C115,subset1!$D:$BX,BB$2,FALSE)</f>
        <v>#N/A</v>
      </c>
      <c r="BC115" t="e">
        <f>VLOOKUP($C115,subset1!$D:$BX,BC$2,FALSE)</f>
        <v>#N/A</v>
      </c>
      <c r="BD115" t="e">
        <f>VLOOKUP($C115,subset1!$D:$BX,BD$2,FALSE)</f>
        <v>#N/A</v>
      </c>
      <c r="BE115" t="e">
        <f>VLOOKUP($C115,subset1!$D:$BX,BE$2,FALSE)</f>
        <v>#N/A</v>
      </c>
      <c r="BF115" t="e">
        <f>VLOOKUP($C115,subset1!$D:$BX,BF$2,FALSE)</f>
        <v>#N/A</v>
      </c>
      <c r="BG115" t="e">
        <f>VLOOKUP($C115,subset1!$D:$BX,BG$2,FALSE)</f>
        <v>#N/A</v>
      </c>
      <c r="BH115" t="e">
        <f>VLOOKUP($C115,subset1!$D:$BX,BH$2,FALSE)</f>
        <v>#N/A</v>
      </c>
      <c r="BI115" t="e">
        <f>VLOOKUP($C115,subset1!$D:$BX,BI$2,FALSE)</f>
        <v>#N/A</v>
      </c>
      <c r="BJ115" t="e">
        <f>VLOOKUP($C115,subset1!$D:$BX,BJ$2,FALSE)</f>
        <v>#N/A</v>
      </c>
      <c r="BK115" t="e">
        <f>VLOOKUP($C115,subset1!$D:$BX,BK$2,FALSE)</f>
        <v>#N/A</v>
      </c>
      <c r="BL115" t="e">
        <f>VLOOKUP($C115,subset1!$D:$BX,BL$2,FALSE)</f>
        <v>#N/A</v>
      </c>
      <c r="BM115" t="e">
        <f>VLOOKUP($C115,subset1!$D:$BX,BM$2,FALSE)</f>
        <v>#N/A</v>
      </c>
      <c r="BN115" t="e">
        <f>VLOOKUP($C115,subset1!$D:$BX,BN$2,FALSE)</f>
        <v>#N/A</v>
      </c>
      <c r="BO115" t="e">
        <f>VLOOKUP($C115,subset1!$D:$BX,BO$2,FALSE)</f>
        <v>#N/A</v>
      </c>
      <c r="BP115" t="e">
        <f>VLOOKUP($C115,subset1!$D:$BX,BP$2,FALSE)</f>
        <v>#N/A</v>
      </c>
      <c r="BQ115" t="e">
        <f>VLOOKUP($C115,subset1!$D:$BX,BQ$2,FALSE)</f>
        <v>#N/A</v>
      </c>
      <c r="BR115" t="e">
        <f>VLOOKUP($C115,subset1!$D:$BX,BR$2,FALSE)</f>
        <v>#N/A</v>
      </c>
      <c r="BS115" t="e">
        <f>VLOOKUP($C115,subset1!$D:$BX,BS$2,FALSE)</f>
        <v>#N/A</v>
      </c>
      <c r="BT115" t="e">
        <f>VLOOKUP($C115,subset1!$D:$BX,BT$2,FALSE)</f>
        <v>#N/A</v>
      </c>
      <c r="BU115" t="e">
        <f>VLOOKUP($C115,subset1!$D:$BX,BU$2,FALSE)</f>
        <v>#N/A</v>
      </c>
    </row>
    <row r="116" spans="1:73" x14ac:dyDescent="0.2">
      <c r="A116">
        <v>854</v>
      </c>
      <c r="B116" t="s">
        <v>9</v>
      </c>
      <c r="C116" t="str">
        <f t="shared" si="6"/>
        <v>854E1</v>
      </c>
      <c r="D116" t="str">
        <f t="shared" si="7"/>
        <v>E1</v>
      </c>
      <c r="E116">
        <v>23</v>
      </c>
      <c r="F116" s="1">
        <v>42992</v>
      </c>
      <c r="I116">
        <v>1259.8806200367201</v>
      </c>
      <c r="J116" t="s">
        <v>7</v>
      </c>
      <c r="K116">
        <v>122</v>
      </c>
      <c r="L116">
        <f>VLOOKUP($C116,samples!$D$2:$I$1000,4, FALSE)</f>
        <v>10</v>
      </c>
      <c r="M116" t="str">
        <f>VLOOKUP($C116,samples!$D$2:$I$1000,5, FALSE)</f>
        <v>A</v>
      </c>
      <c r="N116" t="str">
        <f>VLOOKUP($C116,samples!$D$2:$I$1000,6, FALSE)</f>
        <v>4,5,6</v>
      </c>
      <c r="O116" s="1">
        <f>VLOOKUP($C116,samples!$D$2:$I$689,3, FALSE)</f>
        <v>43075</v>
      </c>
      <c r="P116" s="2">
        <f t="shared" si="8"/>
        <v>83</v>
      </c>
      <c r="Q116" s="1" t="str">
        <f>VLOOKUP($C116,samples!$D$2:$R$1000,8, FALSE)</f>
        <v>CGPLPA818P2</v>
      </c>
      <c r="S116" t="e">
        <f>VLOOKUP($C116,subset1!$D:$BX,S$2,FALSE)</f>
        <v>#N/A</v>
      </c>
      <c r="T116" s="1" t="e">
        <f>VLOOKUP($C116,subset1!$D:$BX,T$2,FALSE)</f>
        <v>#N/A</v>
      </c>
      <c r="U116" t="e">
        <f>VLOOKUP($C116,subset1!$D:$BX,U$2,FALSE)</f>
        <v>#N/A</v>
      </c>
      <c r="V116" t="e">
        <f>VLOOKUP($C116,subset1!$D:$BX,V$2,FALSE)</f>
        <v>#N/A</v>
      </c>
      <c r="W116" t="e">
        <f>VLOOKUP($C116,subset1!$D:$BX,W$2,FALSE)</f>
        <v>#N/A</v>
      </c>
      <c r="X116" t="e">
        <f>VLOOKUP($C116,subset1!$D:$BX,X$2,FALSE)</f>
        <v>#N/A</v>
      </c>
      <c r="Y116" t="e">
        <f>VLOOKUP($C116,subset1!$D:$BX,Y$2,FALSE)</f>
        <v>#N/A</v>
      </c>
      <c r="Z116" t="e">
        <f>VLOOKUP($C116,subset1!$D:$BX,Z$2,FALSE)</f>
        <v>#N/A</v>
      </c>
      <c r="AA116" t="e">
        <f>VLOOKUP($C116,subset1!$D:$BX,AA$2,FALSE)</f>
        <v>#N/A</v>
      </c>
      <c r="AB116" t="e">
        <f>VLOOKUP($C116,subset1!$D:$BX,AB$2,FALSE)</f>
        <v>#N/A</v>
      </c>
      <c r="AC116" t="e">
        <f>VLOOKUP($C116,subset1!$D:$BX,AC$2,FALSE)</f>
        <v>#N/A</v>
      </c>
      <c r="AD116" t="e">
        <f>VLOOKUP($C116,subset1!$D:$BX,AD$2,FALSE)</f>
        <v>#N/A</v>
      </c>
      <c r="AE116" t="e">
        <f>VLOOKUP($C116,subset1!$D:$BX,AE$2,FALSE)</f>
        <v>#N/A</v>
      </c>
      <c r="AF116" t="e">
        <f>VLOOKUP($C116,subset1!$D:$BX,AF$2,FALSE)</f>
        <v>#N/A</v>
      </c>
      <c r="AG116" t="e">
        <f>VLOOKUP($C116,subset1!$D:$BX,AG$2,FALSE)</f>
        <v>#N/A</v>
      </c>
      <c r="AH116" t="e">
        <f>VLOOKUP($C116,subset1!$D:$BX,AH$2,FALSE)</f>
        <v>#N/A</v>
      </c>
      <c r="AI116" t="e">
        <f>VLOOKUP($C116,subset1!$D:$BX,AI$2,FALSE)</f>
        <v>#N/A</v>
      </c>
      <c r="AJ116" t="e">
        <f>VLOOKUP($C116,subset1!$D:$BX,AJ$2,FALSE)</f>
        <v>#N/A</v>
      </c>
      <c r="AK116" t="e">
        <f>VLOOKUP($C116,subset1!$D:$BX,AK$2,FALSE)</f>
        <v>#N/A</v>
      </c>
      <c r="AL116" t="e">
        <f>VLOOKUP($C116,subset1!$D:$BX,AL$2,FALSE)</f>
        <v>#N/A</v>
      </c>
      <c r="AM116" t="e">
        <f>VLOOKUP($C116,subset1!$D:$BX,AM$2,FALSE)</f>
        <v>#N/A</v>
      </c>
      <c r="AN116" t="e">
        <f>VLOOKUP($C116,subset1!$D:$BX,AN$2,FALSE)</f>
        <v>#N/A</v>
      </c>
      <c r="AO116" t="e">
        <f>VLOOKUP($C116,subset1!$D:$BX,AO$2,FALSE)</f>
        <v>#N/A</v>
      </c>
      <c r="AP116" t="e">
        <f>VLOOKUP($C116,subset1!$D:$BX,AP$2,FALSE)</f>
        <v>#N/A</v>
      </c>
      <c r="AQ116" t="e">
        <f>VLOOKUP($C116,subset1!$D:$BX,AQ$2,FALSE)</f>
        <v>#N/A</v>
      </c>
      <c r="AR116" t="e">
        <f>VLOOKUP($C116,subset1!$D:$BX,AR$2,FALSE)</f>
        <v>#N/A</v>
      </c>
      <c r="AS116" t="e">
        <f>VLOOKUP($C116,subset1!$D:$BX,AS$2,FALSE)</f>
        <v>#N/A</v>
      </c>
      <c r="AT116" s="1" t="e">
        <f>VLOOKUP($C116,subset1!$D:$BX,AT$2,FALSE)</f>
        <v>#N/A</v>
      </c>
      <c r="AU116" t="e">
        <f>VLOOKUP($C116,subset1!$D:$BX,AU$2,FALSE)</f>
        <v>#N/A</v>
      </c>
      <c r="AV116" t="e">
        <f>VLOOKUP($C116,subset1!$D:$BX,AV$2,FALSE)</f>
        <v>#N/A</v>
      </c>
      <c r="AW116" t="e">
        <f>VLOOKUP($C116,subset1!$D:$BX,AW$2,FALSE)</f>
        <v>#N/A</v>
      </c>
      <c r="AX116" t="e">
        <f>VLOOKUP($C116,subset1!$D:$BX,AX$2,FALSE)</f>
        <v>#N/A</v>
      </c>
      <c r="AY116" t="e">
        <f>VLOOKUP($C116,subset1!$D:$BX,AY$2,FALSE)</f>
        <v>#N/A</v>
      </c>
      <c r="AZ116" t="e">
        <f>VLOOKUP($C116,subset1!$D:$BX,AZ$2,FALSE)</f>
        <v>#N/A</v>
      </c>
      <c r="BA116" t="e">
        <f>VLOOKUP($C116,subset1!$D:$BX,BA$2,FALSE)</f>
        <v>#N/A</v>
      </c>
      <c r="BB116" t="e">
        <f>VLOOKUP($C116,subset1!$D:$BX,BB$2,FALSE)</f>
        <v>#N/A</v>
      </c>
      <c r="BC116" t="e">
        <f>VLOOKUP($C116,subset1!$D:$BX,BC$2,FALSE)</f>
        <v>#N/A</v>
      </c>
      <c r="BD116" t="e">
        <f>VLOOKUP($C116,subset1!$D:$BX,BD$2,FALSE)</f>
        <v>#N/A</v>
      </c>
      <c r="BE116" t="e">
        <f>VLOOKUP($C116,subset1!$D:$BX,BE$2,FALSE)</f>
        <v>#N/A</v>
      </c>
      <c r="BF116" t="e">
        <f>VLOOKUP($C116,subset1!$D:$BX,BF$2,FALSE)</f>
        <v>#N/A</v>
      </c>
      <c r="BG116" t="e">
        <f>VLOOKUP($C116,subset1!$D:$BX,BG$2,FALSE)</f>
        <v>#N/A</v>
      </c>
      <c r="BH116" t="e">
        <f>VLOOKUP($C116,subset1!$D:$BX,BH$2,FALSE)</f>
        <v>#N/A</v>
      </c>
      <c r="BI116" t="e">
        <f>VLOOKUP($C116,subset1!$D:$BX,BI$2,FALSE)</f>
        <v>#N/A</v>
      </c>
      <c r="BJ116" t="e">
        <f>VLOOKUP($C116,subset1!$D:$BX,BJ$2,FALSE)</f>
        <v>#N/A</v>
      </c>
      <c r="BK116" t="e">
        <f>VLOOKUP($C116,subset1!$D:$BX,BK$2,FALSE)</f>
        <v>#N/A</v>
      </c>
      <c r="BL116" t="e">
        <f>VLOOKUP($C116,subset1!$D:$BX,BL$2,FALSE)</f>
        <v>#N/A</v>
      </c>
      <c r="BM116" t="e">
        <f>VLOOKUP($C116,subset1!$D:$BX,BM$2,FALSE)</f>
        <v>#N/A</v>
      </c>
      <c r="BN116" t="e">
        <f>VLOOKUP($C116,subset1!$D:$BX,BN$2,FALSE)</f>
        <v>#N/A</v>
      </c>
      <c r="BO116" t="e">
        <f>VLOOKUP($C116,subset1!$D:$BX,BO$2,FALSE)</f>
        <v>#N/A</v>
      </c>
      <c r="BP116" t="e">
        <f>VLOOKUP($C116,subset1!$D:$BX,BP$2,FALSE)</f>
        <v>#N/A</v>
      </c>
      <c r="BQ116" t="e">
        <f>VLOOKUP($C116,subset1!$D:$BX,BQ$2,FALSE)</f>
        <v>#N/A</v>
      </c>
      <c r="BR116" t="e">
        <f>VLOOKUP($C116,subset1!$D:$BX,BR$2,FALSE)</f>
        <v>#N/A</v>
      </c>
      <c r="BS116" t="e">
        <f>VLOOKUP($C116,subset1!$D:$BX,BS$2,FALSE)</f>
        <v>#N/A</v>
      </c>
      <c r="BT116" t="e">
        <f>VLOOKUP($C116,subset1!$D:$BX,BT$2,FALSE)</f>
        <v>#N/A</v>
      </c>
      <c r="BU116" t="e">
        <f>VLOOKUP($C116,subset1!$D:$BX,BU$2,FALSE)</f>
        <v>#N/A</v>
      </c>
    </row>
    <row r="117" spans="1:73" x14ac:dyDescent="0.2">
      <c r="A117">
        <v>854</v>
      </c>
      <c r="B117" t="s">
        <v>10</v>
      </c>
      <c r="C117" t="str">
        <f t="shared" si="6"/>
        <v>854E2</v>
      </c>
      <c r="D117" t="str">
        <f t="shared" si="7"/>
        <v>E2</v>
      </c>
      <c r="E117">
        <v>23</v>
      </c>
      <c r="F117" s="1">
        <v>42992</v>
      </c>
      <c r="I117">
        <v>1259.8806200367201</v>
      </c>
      <c r="J117" t="s">
        <v>7</v>
      </c>
      <c r="K117">
        <v>123</v>
      </c>
      <c r="L117">
        <f>VLOOKUP($C117,samples!$D$2:$I$1000,4, FALSE)</f>
        <v>14</v>
      </c>
      <c r="M117" t="str">
        <f>VLOOKUP($C117,samples!$D$2:$I$1000,5, FALSE)</f>
        <v>E</v>
      </c>
      <c r="N117" t="str">
        <f>VLOOKUP($C117,samples!$D$2:$I$1000,6, FALSE)</f>
        <v>4,5,6</v>
      </c>
      <c r="O117" s="1">
        <f>VLOOKUP($C117,samples!$D$2:$I$689,3, FALSE)</f>
        <v>43131</v>
      </c>
      <c r="P117" s="2">
        <f t="shared" si="8"/>
        <v>139</v>
      </c>
      <c r="Q117" s="1" t="str">
        <f>VLOOKUP($C117,samples!$D$2:$R$1000,8, FALSE)</f>
        <v>CGPLPA818P3</v>
      </c>
      <c r="S117" t="e">
        <f>VLOOKUP($C117,subset1!$D:$BX,S$2,FALSE)</f>
        <v>#N/A</v>
      </c>
      <c r="T117" s="1" t="e">
        <f>VLOOKUP($C117,subset1!$D:$BX,T$2,FALSE)</f>
        <v>#N/A</v>
      </c>
      <c r="U117" t="e">
        <f>VLOOKUP($C117,subset1!$D:$BX,U$2,FALSE)</f>
        <v>#N/A</v>
      </c>
      <c r="V117" t="e">
        <f>VLOOKUP($C117,subset1!$D:$BX,V$2,FALSE)</f>
        <v>#N/A</v>
      </c>
      <c r="W117" t="e">
        <f>VLOOKUP($C117,subset1!$D:$BX,W$2,FALSE)</f>
        <v>#N/A</v>
      </c>
      <c r="X117" t="e">
        <f>VLOOKUP($C117,subset1!$D:$BX,X$2,FALSE)</f>
        <v>#N/A</v>
      </c>
      <c r="Y117" t="e">
        <f>VLOOKUP($C117,subset1!$D:$BX,Y$2,FALSE)</f>
        <v>#N/A</v>
      </c>
      <c r="Z117" t="e">
        <f>VLOOKUP($C117,subset1!$D:$BX,Z$2,FALSE)</f>
        <v>#N/A</v>
      </c>
      <c r="AA117" t="e">
        <f>VLOOKUP($C117,subset1!$D:$BX,AA$2,FALSE)</f>
        <v>#N/A</v>
      </c>
      <c r="AB117" t="e">
        <f>VLOOKUP($C117,subset1!$D:$BX,AB$2,FALSE)</f>
        <v>#N/A</v>
      </c>
      <c r="AC117" t="e">
        <f>VLOOKUP($C117,subset1!$D:$BX,AC$2,FALSE)</f>
        <v>#N/A</v>
      </c>
      <c r="AD117" t="e">
        <f>VLOOKUP($C117,subset1!$D:$BX,AD$2,FALSE)</f>
        <v>#N/A</v>
      </c>
      <c r="AE117" t="e">
        <f>VLOOKUP($C117,subset1!$D:$BX,AE$2,FALSE)</f>
        <v>#N/A</v>
      </c>
      <c r="AF117" t="e">
        <f>VLOOKUP($C117,subset1!$D:$BX,AF$2,FALSE)</f>
        <v>#N/A</v>
      </c>
      <c r="AG117" t="e">
        <f>VLOOKUP($C117,subset1!$D:$BX,AG$2,FALSE)</f>
        <v>#N/A</v>
      </c>
      <c r="AH117" t="e">
        <f>VLOOKUP($C117,subset1!$D:$BX,AH$2,FALSE)</f>
        <v>#N/A</v>
      </c>
      <c r="AI117" t="e">
        <f>VLOOKUP($C117,subset1!$D:$BX,AI$2,FALSE)</f>
        <v>#N/A</v>
      </c>
      <c r="AJ117" t="e">
        <f>VLOOKUP($C117,subset1!$D:$BX,AJ$2,FALSE)</f>
        <v>#N/A</v>
      </c>
      <c r="AK117" t="e">
        <f>VLOOKUP($C117,subset1!$D:$BX,AK$2,FALSE)</f>
        <v>#N/A</v>
      </c>
      <c r="AL117" t="e">
        <f>VLOOKUP($C117,subset1!$D:$BX,AL$2,FALSE)</f>
        <v>#N/A</v>
      </c>
      <c r="AM117" t="e">
        <f>VLOOKUP($C117,subset1!$D:$BX,AM$2,FALSE)</f>
        <v>#N/A</v>
      </c>
      <c r="AN117" t="e">
        <f>VLOOKUP($C117,subset1!$D:$BX,AN$2,FALSE)</f>
        <v>#N/A</v>
      </c>
      <c r="AO117" t="e">
        <f>VLOOKUP($C117,subset1!$D:$BX,AO$2,FALSE)</f>
        <v>#N/A</v>
      </c>
      <c r="AP117" t="e">
        <f>VLOOKUP($C117,subset1!$D:$BX,AP$2,FALSE)</f>
        <v>#N/A</v>
      </c>
      <c r="AQ117" t="e">
        <f>VLOOKUP($C117,subset1!$D:$BX,AQ$2,FALSE)</f>
        <v>#N/A</v>
      </c>
      <c r="AR117" t="e">
        <f>VLOOKUP($C117,subset1!$D:$BX,AR$2,FALSE)</f>
        <v>#N/A</v>
      </c>
      <c r="AS117" t="e">
        <f>VLOOKUP($C117,subset1!$D:$BX,AS$2,FALSE)</f>
        <v>#N/A</v>
      </c>
      <c r="AT117" s="1" t="e">
        <f>VLOOKUP($C117,subset1!$D:$BX,AT$2,FALSE)</f>
        <v>#N/A</v>
      </c>
      <c r="AU117" t="e">
        <f>VLOOKUP($C117,subset1!$D:$BX,AU$2,FALSE)</f>
        <v>#N/A</v>
      </c>
      <c r="AV117" t="e">
        <f>VLOOKUP($C117,subset1!$D:$BX,AV$2,FALSE)</f>
        <v>#N/A</v>
      </c>
      <c r="AW117" t="e">
        <f>VLOOKUP($C117,subset1!$D:$BX,AW$2,FALSE)</f>
        <v>#N/A</v>
      </c>
      <c r="AX117" t="e">
        <f>VLOOKUP($C117,subset1!$D:$BX,AX$2,FALSE)</f>
        <v>#N/A</v>
      </c>
      <c r="AY117" t="e">
        <f>VLOOKUP($C117,subset1!$D:$BX,AY$2,FALSE)</f>
        <v>#N/A</v>
      </c>
      <c r="AZ117" t="e">
        <f>VLOOKUP($C117,subset1!$D:$BX,AZ$2,FALSE)</f>
        <v>#N/A</v>
      </c>
      <c r="BA117" t="e">
        <f>VLOOKUP($C117,subset1!$D:$BX,BA$2,FALSE)</f>
        <v>#N/A</v>
      </c>
      <c r="BB117" t="e">
        <f>VLOOKUP($C117,subset1!$D:$BX,BB$2,FALSE)</f>
        <v>#N/A</v>
      </c>
      <c r="BC117" t="e">
        <f>VLOOKUP($C117,subset1!$D:$BX,BC$2,FALSE)</f>
        <v>#N/A</v>
      </c>
      <c r="BD117" t="e">
        <f>VLOOKUP($C117,subset1!$D:$BX,BD$2,FALSE)</f>
        <v>#N/A</v>
      </c>
      <c r="BE117" t="e">
        <f>VLOOKUP($C117,subset1!$D:$BX,BE$2,FALSE)</f>
        <v>#N/A</v>
      </c>
      <c r="BF117" t="e">
        <f>VLOOKUP($C117,subset1!$D:$BX,BF$2,FALSE)</f>
        <v>#N/A</v>
      </c>
      <c r="BG117" t="e">
        <f>VLOOKUP($C117,subset1!$D:$BX,BG$2,FALSE)</f>
        <v>#N/A</v>
      </c>
      <c r="BH117" t="e">
        <f>VLOOKUP($C117,subset1!$D:$BX,BH$2,FALSE)</f>
        <v>#N/A</v>
      </c>
      <c r="BI117" t="e">
        <f>VLOOKUP($C117,subset1!$D:$BX,BI$2,FALSE)</f>
        <v>#N/A</v>
      </c>
      <c r="BJ117" t="e">
        <f>VLOOKUP($C117,subset1!$D:$BX,BJ$2,FALSE)</f>
        <v>#N/A</v>
      </c>
      <c r="BK117" t="e">
        <f>VLOOKUP($C117,subset1!$D:$BX,BK$2,FALSE)</f>
        <v>#N/A</v>
      </c>
      <c r="BL117" t="e">
        <f>VLOOKUP($C117,subset1!$D:$BX,BL$2,FALSE)</f>
        <v>#N/A</v>
      </c>
      <c r="BM117" t="e">
        <f>VLOOKUP($C117,subset1!$D:$BX,BM$2,FALSE)</f>
        <v>#N/A</v>
      </c>
      <c r="BN117" t="e">
        <f>VLOOKUP($C117,subset1!$D:$BX,BN$2,FALSE)</f>
        <v>#N/A</v>
      </c>
      <c r="BO117" t="e">
        <f>VLOOKUP($C117,subset1!$D:$BX,BO$2,FALSE)</f>
        <v>#N/A</v>
      </c>
      <c r="BP117" t="e">
        <f>VLOOKUP($C117,subset1!$D:$BX,BP$2,FALSE)</f>
        <v>#N/A</v>
      </c>
      <c r="BQ117" t="e">
        <f>VLOOKUP($C117,subset1!$D:$BX,BQ$2,FALSE)</f>
        <v>#N/A</v>
      </c>
      <c r="BR117" t="e">
        <f>VLOOKUP($C117,subset1!$D:$BX,BR$2,FALSE)</f>
        <v>#N/A</v>
      </c>
      <c r="BS117" t="e">
        <f>VLOOKUP($C117,subset1!$D:$BX,BS$2,FALSE)</f>
        <v>#N/A</v>
      </c>
      <c r="BT117" t="e">
        <f>VLOOKUP($C117,subset1!$D:$BX,BT$2,FALSE)</f>
        <v>#N/A</v>
      </c>
      <c r="BU117" t="e">
        <f>VLOOKUP($C117,subset1!$D:$BX,BU$2,FALSE)</f>
        <v>#N/A</v>
      </c>
    </row>
    <row r="118" spans="1:73" x14ac:dyDescent="0.2">
      <c r="A118">
        <v>854</v>
      </c>
      <c r="B118" t="s">
        <v>11</v>
      </c>
      <c r="C118" t="str">
        <f t="shared" si="6"/>
        <v>854E3</v>
      </c>
      <c r="D118" t="str">
        <f t="shared" si="7"/>
        <v>E3</v>
      </c>
      <c r="E118">
        <v>23</v>
      </c>
      <c r="F118" s="1">
        <v>42992</v>
      </c>
      <c r="I118">
        <v>1259.8806200367201</v>
      </c>
      <c r="J118" t="s">
        <v>7</v>
      </c>
      <c r="K118">
        <v>124</v>
      </c>
      <c r="L118">
        <f>VLOOKUP($C118,samples!$D$2:$I$1000,4, FALSE)</f>
        <v>17</v>
      </c>
      <c r="M118" t="str">
        <f>VLOOKUP($C118,samples!$D$2:$I$1000,5, FALSE)</f>
        <v>E</v>
      </c>
      <c r="N118" t="str">
        <f>VLOOKUP($C118,samples!$D$2:$I$1000,6, FALSE)</f>
        <v>1,2,3</v>
      </c>
      <c r="O118" s="1">
        <f>VLOOKUP($C118,samples!$D$2:$I$689,3, FALSE)</f>
        <v>43139</v>
      </c>
      <c r="P118" s="2">
        <f t="shared" si="8"/>
        <v>147</v>
      </c>
      <c r="Q118" s="1" t="str">
        <f>VLOOKUP($C118,samples!$D$2:$R$1000,8, FALSE)</f>
        <v>CGPLPA818P4</v>
      </c>
      <c r="S118" t="e">
        <f>VLOOKUP($C118,subset1!$D:$BX,S$2,FALSE)</f>
        <v>#N/A</v>
      </c>
      <c r="T118" s="1" t="e">
        <f>VLOOKUP($C118,subset1!$D:$BX,T$2,FALSE)</f>
        <v>#N/A</v>
      </c>
      <c r="U118" t="e">
        <f>VLOOKUP($C118,subset1!$D:$BX,U$2,FALSE)</f>
        <v>#N/A</v>
      </c>
      <c r="V118" t="e">
        <f>VLOOKUP($C118,subset1!$D:$BX,V$2,FALSE)</f>
        <v>#N/A</v>
      </c>
      <c r="W118" t="e">
        <f>VLOOKUP($C118,subset1!$D:$BX,W$2,FALSE)</f>
        <v>#N/A</v>
      </c>
      <c r="X118" t="e">
        <f>VLOOKUP($C118,subset1!$D:$BX,X$2,FALSE)</f>
        <v>#N/A</v>
      </c>
      <c r="Y118" t="e">
        <f>VLOOKUP($C118,subset1!$D:$BX,Y$2,FALSE)</f>
        <v>#N/A</v>
      </c>
      <c r="Z118" t="e">
        <f>VLOOKUP($C118,subset1!$D:$BX,Z$2,FALSE)</f>
        <v>#N/A</v>
      </c>
      <c r="AA118" t="e">
        <f>VLOOKUP($C118,subset1!$D:$BX,AA$2,FALSE)</f>
        <v>#N/A</v>
      </c>
      <c r="AB118" t="e">
        <f>VLOOKUP($C118,subset1!$D:$BX,AB$2,FALSE)</f>
        <v>#N/A</v>
      </c>
      <c r="AC118" t="e">
        <f>VLOOKUP($C118,subset1!$D:$BX,AC$2,FALSE)</f>
        <v>#N/A</v>
      </c>
      <c r="AD118" t="e">
        <f>VLOOKUP($C118,subset1!$D:$BX,AD$2,FALSE)</f>
        <v>#N/A</v>
      </c>
      <c r="AE118" t="e">
        <f>VLOOKUP($C118,subset1!$D:$BX,AE$2,FALSE)</f>
        <v>#N/A</v>
      </c>
      <c r="AF118" t="e">
        <f>VLOOKUP($C118,subset1!$D:$BX,AF$2,FALSE)</f>
        <v>#N/A</v>
      </c>
      <c r="AG118" t="e">
        <f>VLOOKUP($C118,subset1!$D:$BX,AG$2,FALSE)</f>
        <v>#N/A</v>
      </c>
      <c r="AH118" t="e">
        <f>VLOOKUP($C118,subset1!$D:$BX,AH$2,FALSE)</f>
        <v>#N/A</v>
      </c>
      <c r="AI118" t="e">
        <f>VLOOKUP($C118,subset1!$D:$BX,AI$2,FALSE)</f>
        <v>#N/A</v>
      </c>
      <c r="AJ118" t="e">
        <f>VLOOKUP($C118,subset1!$D:$BX,AJ$2,FALSE)</f>
        <v>#N/A</v>
      </c>
      <c r="AK118" t="e">
        <f>VLOOKUP($C118,subset1!$D:$BX,AK$2,FALSE)</f>
        <v>#N/A</v>
      </c>
      <c r="AL118" t="e">
        <f>VLOOKUP($C118,subset1!$D:$BX,AL$2,FALSE)</f>
        <v>#N/A</v>
      </c>
      <c r="AM118" t="e">
        <f>VLOOKUP($C118,subset1!$D:$BX,AM$2,FALSE)</f>
        <v>#N/A</v>
      </c>
      <c r="AN118" t="e">
        <f>VLOOKUP($C118,subset1!$D:$BX,AN$2,FALSE)</f>
        <v>#N/A</v>
      </c>
      <c r="AO118" t="e">
        <f>VLOOKUP($C118,subset1!$D:$BX,AO$2,FALSE)</f>
        <v>#N/A</v>
      </c>
      <c r="AP118" t="e">
        <f>VLOOKUP($C118,subset1!$D:$BX,AP$2,FALSE)</f>
        <v>#N/A</v>
      </c>
      <c r="AQ118" t="e">
        <f>VLOOKUP($C118,subset1!$D:$BX,AQ$2,FALSE)</f>
        <v>#N/A</v>
      </c>
      <c r="AR118" t="e">
        <f>VLOOKUP($C118,subset1!$D:$BX,AR$2,FALSE)</f>
        <v>#N/A</v>
      </c>
      <c r="AS118" t="e">
        <f>VLOOKUP($C118,subset1!$D:$BX,AS$2,FALSE)</f>
        <v>#N/A</v>
      </c>
      <c r="AT118" s="1" t="e">
        <f>VLOOKUP($C118,subset1!$D:$BX,AT$2,FALSE)</f>
        <v>#N/A</v>
      </c>
      <c r="AU118" t="e">
        <f>VLOOKUP($C118,subset1!$D:$BX,AU$2,FALSE)</f>
        <v>#N/A</v>
      </c>
      <c r="AV118" t="e">
        <f>VLOOKUP($C118,subset1!$D:$BX,AV$2,FALSE)</f>
        <v>#N/A</v>
      </c>
      <c r="AW118" t="e">
        <f>VLOOKUP($C118,subset1!$D:$BX,AW$2,FALSE)</f>
        <v>#N/A</v>
      </c>
      <c r="AX118" t="e">
        <f>VLOOKUP($C118,subset1!$D:$BX,AX$2,FALSE)</f>
        <v>#N/A</v>
      </c>
      <c r="AY118" t="e">
        <f>VLOOKUP($C118,subset1!$D:$BX,AY$2,FALSE)</f>
        <v>#N/A</v>
      </c>
      <c r="AZ118" t="e">
        <f>VLOOKUP($C118,subset1!$D:$BX,AZ$2,FALSE)</f>
        <v>#N/A</v>
      </c>
      <c r="BA118" t="e">
        <f>VLOOKUP($C118,subset1!$D:$BX,BA$2,FALSE)</f>
        <v>#N/A</v>
      </c>
      <c r="BB118" t="e">
        <f>VLOOKUP($C118,subset1!$D:$BX,BB$2,FALSE)</f>
        <v>#N/A</v>
      </c>
      <c r="BC118" t="e">
        <f>VLOOKUP($C118,subset1!$D:$BX,BC$2,FALSE)</f>
        <v>#N/A</v>
      </c>
      <c r="BD118" t="e">
        <f>VLOOKUP($C118,subset1!$D:$BX,BD$2,FALSE)</f>
        <v>#N/A</v>
      </c>
      <c r="BE118" t="e">
        <f>VLOOKUP($C118,subset1!$D:$BX,BE$2,FALSE)</f>
        <v>#N/A</v>
      </c>
      <c r="BF118" t="e">
        <f>VLOOKUP($C118,subset1!$D:$BX,BF$2,FALSE)</f>
        <v>#N/A</v>
      </c>
      <c r="BG118" t="e">
        <f>VLOOKUP($C118,subset1!$D:$BX,BG$2,FALSE)</f>
        <v>#N/A</v>
      </c>
      <c r="BH118" t="e">
        <f>VLOOKUP($C118,subset1!$D:$BX,BH$2,FALSE)</f>
        <v>#N/A</v>
      </c>
      <c r="BI118" t="e">
        <f>VLOOKUP($C118,subset1!$D:$BX,BI$2,FALSE)</f>
        <v>#N/A</v>
      </c>
      <c r="BJ118" t="e">
        <f>VLOOKUP($C118,subset1!$D:$BX,BJ$2,FALSE)</f>
        <v>#N/A</v>
      </c>
      <c r="BK118" t="e">
        <f>VLOOKUP($C118,subset1!$D:$BX,BK$2,FALSE)</f>
        <v>#N/A</v>
      </c>
      <c r="BL118" t="e">
        <f>VLOOKUP($C118,subset1!$D:$BX,BL$2,FALSE)</f>
        <v>#N/A</v>
      </c>
      <c r="BM118" t="e">
        <f>VLOOKUP($C118,subset1!$D:$BX,BM$2,FALSE)</f>
        <v>#N/A</v>
      </c>
      <c r="BN118" t="e">
        <f>VLOOKUP($C118,subset1!$D:$BX,BN$2,FALSE)</f>
        <v>#N/A</v>
      </c>
      <c r="BO118" t="e">
        <f>VLOOKUP($C118,subset1!$D:$BX,BO$2,FALSE)</f>
        <v>#N/A</v>
      </c>
      <c r="BP118" t="e">
        <f>VLOOKUP($C118,subset1!$D:$BX,BP$2,FALSE)</f>
        <v>#N/A</v>
      </c>
      <c r="BQ118" t="e">
        <f>VLOOKUP($C118,subset1!$D:$BX,BQ$2,FALSE)</f>
        <v>#N/A</v>
      </c>
      <c r="BR118" t="e">
        <f>VLOOKUP($C118,subset1!$D:$BX,BR$2,FALSE)</f>
        <v>#N/A</v>
      </c>
      <c r="BS118" t="e">
        <f>VLOOKUP($C118,subset1!$D:$BX,BS$2,FALSE)</f>
        <v>#N/A</v>
      </c>
      <c r="BT118" t="e">
        <f>VLOOKUP($C118,subset1!$D:$BX,BT$2,FALSE)</f>
        <v>#N/A</v>
      </c>
      <c r="BU118" t="e">
        <f>VLOOKUP($C118,subset1!$D:$BX,BU$2,FALSE)</f>
        <v>#N/A</v>
      </c>
    </row>
    <row r="119" spans="1:73" x14ac:dyDescent="0.2">
      <c r="A119">
        <v>854</v>
      </c>
      <c r="B119" t="s">
        <v>12</v>
      </c>
      <c r="C119" t="str">
        <f t="shared" si="6"/>
        <v>854E4</v>
      </c>
      <c r="D119" t="str">
        <f t="shared" si="7"/>
        <v>E4</v>
      </c>
      <c r="E119">
        <v>23</v>
      </c>
      <c r="F119" s="1">
        <v>42992</v>
      </c>
      <c r="I119">
        <v>1259.8806200367201</v>
      </c>
      <c r="J119" t="s">
        <v>7</v>
      </c>
      <c r="K119">
        <v>125</v>
      </c>
      <c r="L119">
        <f>VLOOKUP($C119,samples!$D$2:$I$1000,4, FALSE)</f>
        <v>19</v>
      </c>
      <c r="M119" t="str">
        <f>VLOOKUP($C119,samples!$D$2:$I$1000,5, FALSE)</f>
        <v>G</v>
      </c>
      <c r="N119" t="str">
        <f>VLOOKUP($C119,samples!$D$2:$I$1000,6, FALSE)</f>
        <v>4,5,6</v>
      </c>
      <c r="O119" s="1">
        <f>VLOOKUP($C119,samples!$D$2:$I$689,3, FALSE)</f>
        <v>43243</v>
      </c>
      <c r="P119" s="2">
        <f t="shared" si="8"/>
        <v>251</v>
      </c>
      <c r="Q119" s="1" t="str">
        <f>VLOOKUP($C119,samples!$D$2:$R$1000,8, FALSE)</f>
        <v>CGPLPA818P5</v>
      </c>
      <c r="S119" t="e">
        <f>VLOOKUP($C119,subset1!$D:$BX,S$2,FALSE)</f>
        <v>#N/A</v>
      </c>
      <c r="T119" s="1" t="e">
        <f>VLOOKUP($C119,subset1!$D:$BX,T$2,FALSE)</f>
        <v>#N/A</v>
      </c>
      <c r="U119" t="e">
        <f>VLOOKUP($C119,subset1!$D:$BX,U$2,FALSE)</f>
        <v>#N/A</v>
      </c>
      <c r="V119" t="e">
        <f>VLOOKUP($C119,subset1!$D:$BX,V$2,FALSE)</f>
        <v>#N/A</v>
      </c>
      <c r="W119" t="e">
        <f>VLOOKUP($C119,subset1!$D:$BX,W$2,FALSE)</f>
        <v>#N/A</v>
      </c>
      <c r="X119" t="e">
        <f>VLOOKUP($C119,subset1!$D:$BX,X$2,FALSE)</f>
        <v>#N/A</v>
      </c>
      <c r="Y119" t="e">
        <f>VLOOKUP($C119,subset1!$D:$BX,Y$2,FALSE)</f>
        <v>#N/A</v>
      </c>
      <c r="Z119" t="e">
        <f>VLOOKUP($C119,subset1!$D:$BX,Z$2,FALSE)</f>
        <v>#N/A</v>
      </c>
      <c r="AA119" t="e">
        <f>VLOOKUP($C119,subset1!$D:$BX,AA$2,FALSE)</f>
        <v>#N/A</v>
      </c>
      <c r="AB119" t="e">
        <f>VLOOKUP($C119,subset1!$D:$BX,AB$2,FALSE)</f>
        <v>#N/A</v>
      </c>
      <c r="AC119" t="e">
        <f>VLOOKUP($C119,subset1!$D:$BX,AC$2,FALSE)</f>
        <v>#N/A</v>
      </c>
      <c r="AD119" t="e">
        <f>VLOOKUP($C119,subset1!$D:$BX,AD$2,FALSE)</f>
        <v>#N/A</v>
      </c>
      <c r="AE119" t="e">
        <f>VLOOKUP($C119,subset1!$D:$BX,AE$2,FALSE)</f>
        <v>#N/A</v>
      </c>
      <c r="AF119" t="e">
        <f>VLOOKUP($C119,subset1!$D:$BX,AF$2,FALSE)</f>
        <v>#N/A</v>
      </c>
      <c r="AG119" t="e">
        <f>VLOOKUP($C119,subset1!$D:$BX,AG$2,FALSE)</f>
        <v>#N/A</v>
      </c>
      <c r="AH119" t="e">
        <f>VLOOKUP($C119,subset1!$D:$BX,AH$2,FALSE)</f>
        <v>#N/A</v>
      </c>
      <c r="AI119" t="e">
        <f>VLOOKUP($C119,subset1!$D:$BX,AI$2,FALSE)</f>
        <v>#N/A</v>
      </c>
      <c r="AJ119" t="e">
        <f>VLOOKUP($C119,subset1!$D:$BX,AJ$2,FALSE)</f>
        <v>#N/A</v>
      </c>
      <c r="AK119" t="e">
        <f>VLOOKUP($C119,subset1!$D:$BX,AK$2,FALSE)</f>
        <v>#N/A</v>
      </c>
      <c r="AL119" t="e">
        <f>VLOOKUP($C119,subset1!$D:$BX,AL$2,FALSE)</f>
        <v>#N/A</v>
      </c>
      <c r="AM119" t="e">
        <f>VLOOKUP($C119,subset1!$D:$BX,AM$2,FALSE)</f>
        <v>#N/A</v>
      </c>
      <c r="AN119" t="e">
        <f>VLOOKUP($C119,subset1!$D:$BX,AN$2,FALSE)</f>
        <v>#N/A</v>
      </c>
      <c r="AO119" t="e">
        <f>VLOOKUP($C119,subset1!$D:$BX,AO$2,FALSE)</f>
        <v>#N/A</v>
      </c>
      <c r="AP119" t="e">
        <f>VLOOKUP($C119,subset1!$D:$BX,AP$2,FALSE)</f>
        <v>#N/A</v>
      </c>
      <c r="AQ119" t="e">
        <f>VLOOKUP($C119,subset1!$D:$BX,AQ$2,FALSE)</f>
        <v>#N/A</v>
      </c>
      <c r="AR119" t="e">
        <f>VLOOKUP($C119,subset1!$D:$BX,AR$2,FALSE)</f>
        <v>#N/A</v>
      </c>
      <c r="AS119" t="e">
        <f>VLOOKUP($C119,subset1!$D:$BX,AS$2,FALSE)</f>
        <v>#N/A</v>
      </c>
      <c r="AT119" s="1" t="e">
        <f>VLOOKUP($C119,subset1!$D:$BX,AT$2,FALSE)</f>
        <v>#N/A</v>
      </c>
      <c r="AU119" t="e">
        <f>VLOOKUP($C119,subset1!$D:$BX,AU$2,FALSE)</f>
        <v>#N/A</v>
      </c>
      <c r="AV119" t="e">
        <f>VLOOKUP($C119,subset1!$D:$BX,AV$2,FALSE)</f>
        <v>#N/A</v>
      </c>
      <c r="AW119" t="e">
        <f>VLOOKUP($C119,subset1!$D:$BX,AW$2,FALSE)</f>
        <v>#N/A</v>
      </c>
      <c r="AX119" t="e">
        <f>VLOOKUP($C119,subset1!$D:$BX,AX$2,FALSE)</f>
        <v>#N/A</v>
      </c>
      <c r="AY119" t="e">
        <f>VLOOKUP($C119,subset1!$D:$BX,AY$2,FALSE)</f>
        <v>#N/A</v>
      </c>
      <c r="AZ119" t="e">
        <f>VLOOKUP($C119,subset1!$D:$BX,AZ$2,FALSE)</f>
        <v>#N/A</v>
      </c>
      <c r="BA119" t="e">
        <f>VLOOKUP($C119,subset1!$D:$BX,BA$2,FALSE)</f>
        <v>#N/A</v>
      </c>
      <c r="BB119" t="e">
        <f>VLOOKUP($C119,subset1!$D:$BX,BB$2,FALSE)</f>
        <v>#N/A</v>
      </c>
      <c r="BC119" t="e">
        <f>VLOOKUP($C119,subset1!$D:$BX,BC$2,FALSE)</f>
        <v>#N/A</v>
      </c>
      <c r="BD119" t="e">
        <f>VLOOKUP($C119,subset1!$D:$BX,BD$2,FALSE)</f>
        <v>#N/A</v>
      </c>
      <c r="BE119" t="e">
        <f>VLOOKUP($C119,subset1!$D:$BX,BE$2,FALSE)</f>
        <v>#N/A</v>
      </c>
      <c r="BF119" t="e">
        <f>VLOOKUP($C119,subset1!$D:$BX,BF$2,FALSE)</f>
        <v>#N/A</v>
      </c>
      <c r="BG119" t="e">
        <f>VLOOKUP($C119,subset1!$D:$BX,BG$2,FALSE)</f>
        <v>#N/A</v>
      </c>
      <c r="BH119" t="e">
        <f>VLOOKUP($C119,subset1!$D:$BX,BH$2,FALSE)</f>
        <v>#N/A</v>
      </c>
      <c r="BI119" t="e">
        <f>VLOOKUP($C119,subset1!$D:$BX,BI$2,FALSE)</f>
        <v>#N/A</v>
      </c>
      <c r="BJ119" t="e">
        <f>VLOOKUP($C119,subset1!$D:$BX,BJ$2,FALSE)</f>
        <v>#N/A</v>
      </c>
      <c r="BK119" t="e">
        <f>VLOOKUP($C119,subset1!$D:$BX,BK$2,FALSE)</f>
        <v>#N/A</v>
      </c>
      <c r="BL119" t="e">
        <f>VLOOKUP($C119,subset1!$D:$BX,BL$2,FALSE)</f>
        <v>#N/A</v>
      </c>
      <c r="BM119" t="e">
        <f>VLOOKUP($C119,subset1!$D:$BX,BM$2,FALSE)</f>
        <v>#N/A</v>
      </c>
      <c r="BN119" t="e">
        <f>VLOOKUP($C119,subset1!$D:$BX,BN$2,FALSE)</f>
        <v>#N/A</v>
      </c>
      <c r="BO119" t="e">
        <f>VLOOKUP($C119,subset1!$D:$BX,BO$2,FALSE)</f>
        <v>#N/A</v>
      </c>
      <c r="BP119" t="e">
        <f>VLOOKUP($C119,subset1!$D:$BX,BP$2,FALSE)</f>
        <v>#N/A</v>
      </c>
      <c r="BQ119" t="e">
        <f>VLOOKUP($C119,subset1!$D:$BX,BQ$2,FALSE)</f>
        <v>#N/A</v>
      </c>
      <c r="BR119" t="e">
        <f>VLOOKUP($C119,subset1!$D:$BX,BR$2,FALSE)</f>
        <v>#N/A</v>
      </c>
      <c r="BS119" t="e">
        <f>VLOOKUP($C119,subset1!$D:$BX,BS$2,FALSE)</f>
        <v>#N/A</v>
      </c>
      <c r="BT119" t="e">
        <f>VLOOKUP($C119,subset1!$D:$BX,BT$2,FALSE)</f>
        <v>#N/A</v>
      </c>
      <c r="BU119" t="e">
        <f>VLOOKUP($C119,subset1!$D:$BX,BU$2,FALSE)</f>
        <v>#N/A</v>
      </c>
    </row>
    <row r="120" spans="1:73" x14ac:dyDescent="0.2">
      <c r="A120">
        <v>854</v>
      </c>
      <c r="B120" t="s">
        <v>13</v>
      </c>
      <c r="C120" t="str">
        <f t="shared" si="6"/>
        <v>854E5</v>
      </c>
      <c r="D120" t="str">
        <f t="shared" si="7"/>
        <v>E5</v>
      </c>
      <c r="E120">
        <v>23</v>
      </c>
      <c r="F120" s="1">
        <v>42992</v>
      </c>
      <c r="I120">
        <v>1259.8806200367201</v>
      </c>
      <c r="J120" t="s">
        <v>7</v>
      </c>
      <c r="K120">
        <v>126</v>
      </c>
      <c r="L120">
        <f>VLOOKUP($C120,samples!$D$2:$I$1000,4, FALSE)</f>
        <v>21</v>
      </c>
      <c r="M120" t="str">
        <f>VLOOKUP($C120,samples!$D$2:$I$1000,5, FALSE)</f>
        <v>H</v>
      </c>
      <c r="N120" t="str">
        <f>VLOOKUP($C120,samples!$D$2:$I$1000,6, FALSE)</f>
        <v>1,2,3</v>
      </c>
      <c r="O120" s="1">
        <f>VLOOKUP($C120,samples!$D$2:$I$689,3, FALSE)</f>
        <v>43271</v>
      </c>
      <c r="P120" s="2">
        <f t="shared" si="8"/>
        <v>279</v>
      </c>
      <c r="Q120" s="1" t="str">
        <f>VLOOKUP($C120,samples!$D$2:$R$1000,8, FALSE)</f>
        <v>CGPLPA818P6</v>
      </c>
      <c r="S120" t="e">
        <f>VLOOKUP($C120,subset1!$D:$BX,S$2,FALSE)</f>
        <v>#N/A</v>
      </c>
      <c r="T120" s="1" t="e">
        <f>VLOOKUP($C120,subset1!$D:$BX,T$2,FALSE)</f>
        <v>#N/A</v>
      </c>
      <c r="U120" t="e">
        <f>VLOOKUP($C120,subset1!$D:$BX,U$2,FALSE)</f>
        <v>#N/A</v>
      </c>
      <c r="V120" t="e">
        <f>VLOOKUP($C120,subset1!$D:$BX,V$2,FALSE)</f>
        <v>#N/A</v>
      </c>
      <c r="W120" t="e">
        <f>VLOOKUP($C120,subset1!$D:$BX,W$2,FALSE)</f>
        <v>#N/A</v>
      </c>
      <c r="X120" t="e">
        <f>VLOOKUP($C120,subset1!$D:$BX,X$2,FALSE)</f>
        <v>#N/A</v>
      </c>
      <c r="Y120" t="e">
        <f>VLOOKUP($C120,subset1!$D:$BX,Y$2,FALSE)</f>
        <v>#N/A</v>
      </c>
      <c r="Z120" t="e">
        <f>VLOOKUP($C120,subset1!$D:$BX,Z$2,FALSE)</f>
        <v>#N/A</v>
      </c>
      <c r="AA120" t="e">
        <f>VLOOKUP($C120,subset1!$D:$BX,AA$2,FALSE)</f>
        <v>#N/A</v>
      </c>
      <c r="AB120" t="e">
        <f>VLOOKUP($C120,subset1!$D:$BX,AB$2,FALSE)</f>
        <v>#N/A</v>
      </c>
      <c r="AC120" t="e">
        <f>VLOOKUP($C120,subset1!$D:$BX,AC$2,FALSE)</f>
        <v>#N/A</v>
      </c>
      <c r="AD120" t="e">
        <f>VLOOKUP($C120,subset1!$D:$BX,AD$2,FALSE)</f>
        <v>#N/A</v>
      </c>
      <c r="AE120" t="e">
        <f>VLOOKUP($C120,subset1!$D:$BX,AE$2,FALSE)</f>
        <v>#N/A</v>
      </c>
      <c r="AF120" t="e">
        <f>VLOOKUP($C120,subset1!$D:$BX,AF$2,FALSE)</f>
        <v>#N/A</v>
      </c>
      <c r="AG120" t="e">
        <f>VLOOKUP($C120,subset1!$D:$BX,AG$2,FALSE)</f>
        <v>#N/A</v>
      </c>
      <c r="AH120" t="e">
        <f>VLOOKUP($C120,subset1!$D:$BX,AH$2,FALSE)</f>
        <v>#N/A</v>
      </c>
      <c r="AI120" t="e">
        <f>VLOOKUP($C120,subset1!$D:$BX,AI$2,FALSE)</f>
        <v>#N/A</v>
      </c>
      <c r="AJ120" t="e">
        <f>VLOOKUP($C120,subset1!$D:$BX,AJ$2,FALSE)</f>
        <v>#N/A</v>
      </c>
      <c r="AK120" t="e">
        <f>VLOOKUP($C120,subset1!$D:$BX,AK$2,FALSE)</f>
        <v>#N/A</v>
      </c>
      <c r="AL120" t="e">
        <f>VLOOKUP($C120,subset1!$D:$BX,AL$2,FALSE)</f>
        <v>#N/A</v>
      </c>
      <c r="AM120" t="e">
        <f>VLOOKUP($C120,subset1!$D:$BX,AM$2,FALSE)</f>
        <v>#N/A</v>
      </c>
      <c r="AN120" t="e">
        <f>VLOOKUP($C120,subset1!$D:$BX,AN$2,FALSE)</f>
        <v>#N/A</v>
      </c>
      <c r="AO120" t="e">
        <f>VLOOKUP($C120,subset1!$D:$BX,AO$2,FALSE)</f>
        <v>#N/A</v>
      </c>
      <c r="AP120" t="e">
        <f>VLOOKUP($C120,subset1!$D:$BX,AP$2,FALSE)</f>
        <v>#N/A</v>
      </c>
      <c r="AQ120" t="e">
        <f>VLOOKUP($C120,subset1!$D:$BX,AQ$2,FALSE)</f>
        <v>#N/A</v>
      </c>
      <c r="AR120" t="e">
        <f>VLOOKUP($C120,subset1!$D:$BX,AR$2,FALSE)</f>
        <v>#N/A</v>
      </c>
      <c r="AS120" t="e">
        <f>VLOOKUP($C120,subset1!$D:$BX,AS$2,FALSE)</f>
        <v>#N/A</v>
      </c>
      <c r="AT120" s="1" t="e">
        <f>VLOOKUP($C120,subset1!$D:$BX,AT$2,FALSE)</f>
        <v>#N/A</v>
      </c>
      <c r="AU120" t="e">
        <f>VLOOKUP($C120,subset1!$D:$BX,AU$2,FALSE)</f>
        <v>#N/A</v>
      </c>
      <c r="AV120" t="e">
        <f>VLOOKUP($C120,subset1!$D:$BX,AV$2,FALSE)</f>
        <v>#N/A</v>
      </c>
      <c r="AW120" t="e">
        <f>VLOOKUP($C120,subset1!$D:$BX,AW$2,FALSE)</f>
        <v>#N/A</v>
      </c>
      <c r="AX120" t="e">
        <f>VLOOKUP($C120,subset1!$D:$BX,AX$2,FALSE)</f>
        <v>#N/A</v>
      </c>
      <c r="AY120" t="e">
        <f>VLOOKUP($C120,subset1!$D:$BX,AY$2,FALSE)</f>
        <v>#N/A</v>
      </c>
      <c r="AZ120" t="e">
        <f>VLOOKUP($C120,subset1!$D:$BX,AZ$2,FALSE)</f>
        <v>#N/A</v>
      </c>
      <c r="BA120" t="e">
        <f>VLOOKUP($C120,subset1!$D:$BX,BA$2,FALSE)</f>
        <v>#N/A</v>
      </c>
      <c r="BB120" t="e">
        <f>VLOOKUP($C120,subset1!$D:$BX,BB$2,FALSE)</f>
        <v>#N/A</v>
      </c>
      <c r="BC120" t="e">
        <f>VLOOKUP($C120,subset1!$D:$BX,BC$2,FALSE)</f>
        <v>#N/A</v>
      </c>
      <c r="BD120" t="e">
        <f>VLOOKUP($C120,subset1!$D:$BX,BD$2,FALSE)</f>
        <v>#N/A</v>
      </c>
      <c r="BE120" t="e">
        <f>VLOOKUP($C120,subset1!$D:$BX,BE$2,FALSE)</f>
        <v>#N/A</v>
      </c>
      <c r="BF120" t="e">
        <f>VLOOKUP($C120,subset1!$D:$BX,BF$2,FALSE)</f>
        <v>#N/A</v>
      </c>
      <c r="BG120" t="e">
        <f>VLOOKUP($C120,subset1!$D:$BX,BG$2,FALSE)</f>
        <v>#N/A</v>
      </c>
      <c r="BH120" t="e">
        <f>VLOOKUP($C120,subset1!$D:$BX,BH$2,FALSE)</f>
        <v>#N/A</v>
      </c>
      <c r="BI120" t="e">
        <f>VLOOKUP($C120,subset1!$D:$BX,BI$2,FALSE)</f>
        <v>#N/A</v>
      </c>
      <c r="BJ120" t="e">
        <f>VLOOKUP($C120,subset1!$D:$BX,BJ$2,FALSE)</f>
        <v>#N/A</v>
      </c>
      <c r="BK120" t="e">
        <f>VLOOKUP($C120,subset1!$D:$BX,BK$2,FALSE)</f>
        <v>#N/A</v>
      </c>
      <c r="BL120" t="e">
        <f>VLOOKUP($C120,subset1!$D:$BX,BL$2,FALSE)</f>
        <v>#N/A</v>
      </c>
      <c r="BM120" t="e">
        <f>VLOOKUP($C120,subset1!$D:$BX,BM$2,FALSE)</f>
        <v>#N/A</v>
      </c>
      <c r="BN120" t="e">
        <f>VLOOKUP($C120,subset1!$D:$BX,BN$2,FALSE)</f>
        <v>#N/A</v>
      </c>
      <c r="BO120" t="e">
        <f>VLOOKUP($C120,subset1!$D:$BX,BO$2,FALSE)</f>
        <v>#N/A</v>
      </c>
      <c r="BP120" t="e">
        <f>VLOOKUP($C120,subset1!$D:$BX,BP$2,FALSE)</f>
        <v>#N/A</v>
      </c>
      <c r="BQ120" t="e">
        <f>VLOOKUP($C120,subset1!$D:$BX,BQ$2,FALSE)</f>
        <v>#N/A</v>
      </c>
      <c r="BR120" t="e">
        <f>VLOOKUP($C120,subset1!$D:$BX,BR$2,FALSE)</f>
        <v>#N/A</v>
      </c>
      <c r="BS120" t="e">
        <f>VLOOKUP($C120,subset1!$D:$BX,BS$2,FALSE)</f>
        <v>#N/A</v>
      </c>
      <c r="BT120" t="e">
        <f>VLOOKUP($C120,subset1!$D:$BX,BT$2,FALSE)</f>
        <v>#N/A</v>
      </c>
      <c r="BU120" t="e">
        <f>VLOOKUP($C120,subset1!$D:$BX,BU$2,FALSE)</f>
        <v>#N/A</v>
      </c>
    </row>
    <row r="121" spans="1:73" x14ac:dyDescent="0.2">
      <c r="A121">
        <v>854</v>
      </c>
      <c r="B121" t="s">
        <v>14</v>
      </c>
      <c r="C121" t="str">
        <f t="shared" si="6"/>
        <v>854E6</v>
      </c>
      <c r="D121" t="str">
        <f t="shared" si="7"/>
        <v>E6</v>
      </c>
      <c r="E121">
        <v>23</v>
      </c>
      <c r="F121" s="1">
        <v>42992</v>
      </c>
      <c r="I121">
        <v>1259.8806200367201</v>
      </c>
      <c r="J121" t="s">
        <v>7</v>
      </c>
      <c r="K121">
        <v>127</v>
      </c>
      <c r="L121">
        <f>VLOOKUP($C121,samples!$D$2:$I$1000,4, FALSE)</f>
        <v>22</v>
      </c>
      <c r="M121" t="str">
        <f>VLOOKUP($C121,samples!$D$2:$I$1000,5, FALSE)</f>
        <v>H</v>
      </c>
      <c r="N121" t="str">
        <f>VLOOKUP($C121,samples!$D$2:$I$1000,6, FALSE)</f>
        <v>7,8,9</v>
      </c>
      <c r="O121" s="1">
        <f>VLOOKUP($C121,samples!$D$2:$I$689,3, FALSE)</f>
        <v>43376</v>
      </c>
      <c r="P121" s="2">
        <f t="shared" si="8"/>
        <v>384</v>
      </c>
      <c r="Q121" s="1" t="str">
        <f>VLOOKUP($C121,samples!$D$2:$R$1000,8, FALSE)</f>
        <v>CGPLPA818P7</v>
      </c>
      <c r="S121" t="e">
        <f>VLOOKUP($C121,subset1!$D:$BX,S$2,FALSE)</f>
        <v>#N/A</v>
      </c>
      <c r="T121" s="1" t="e">
        <f>VLOOKUP($C121,subset1!$D:$BX,T$2,FALSE)</f>
        <v>#N/A</v>
      </c>
      <c r="U121" t="e">
        <f>VLOOKUP($C121,subset1!$D:$BX,U$2,FALSE)</f>
        <v>#N/A</v>
      </c>
      <c r="V121" t="e">
        <f>VLOOKUP($C121,subset1!$D:$BX,V$2,FALSE)</f>
        <v>#N/A</v>
      </c>
      <c r="W121" t="e">
        <f>VLOOKUP($C121,subset1!$D:$BX,W$2,FALSE)</f>
        <v>#N/A</v>
      </c>
      <c r="X121" t="e">
        <f>VLOOKUP($C121,subset1!$D:$BX,X$2,FALSE)</f>
        <v>#N/A</v>
      </c>
      <c r="Y121" t="e">
        <f>VLOOKUP($C121,subset1!$D:$BX,Y$2,FALSE)</f>
        <v>#N/A</v>
      </c>
      <c r="Z121" t="e">
        <f>VLOOKUP($C121,subset1!$D:$BX,Z$2,FALSE)</f>
        <v>#N/A</v>
      </c>
      <c r="AA121" t="e">
        <f>VLOOKUP($C121,subset1!$D:$BX,AA$2,FALSE)</f>
        <v>#N/A</v>
      </c>
      <c r="AB121" t="e">
        <f>VLOOKUP($C121,subset1!$D:$BX,AB$2,FALSE)</f>
        <v>#N/A</v>
      </c>
      <c r="AC121" t="e">
        <f>VLOOKUP($C121,subset1!$D:$BX,AC$2,FALSE)</f>
        <v>#N/A</v>
      </c>
      <c r="AD121" t="e">
        <f>VLOOKUP($C121,subset1!$D:$BX,AD$2,FALSE)</f>
        <v>#N/A</v>
      </c>
      <c r="AE121" t="e">
        <f>VLOOKUP($C121,subset1!$D:$BX,AE$2,FALSE)</f>
        <v>#N/A</v>
      </c>
      <c r="AF121" t="e">
        <f>VLOOKUP($C121,subset1!$D:$BX,AF$2,FALSE)</f>
        <v>#N/A</v>
      </c>
      <c r="AG121" t="e">
        <f>VLOOKUP($C121,subset1!$D:$BX,AG$2,FALSE)</f>
        <v>#N/A</v>
      </c>
      <c r="AH121" t="e">
        <f>VLOOKUP($C121,subset1!$D:$BX,AH$2,FALSE)</f>
        <v>#N/A</v>
      </c>
      <c r="AI121" t="e">
        <f>VLOOKUP($C121,subset1!$D:$BX,AI$2,FALSE)</f>
        <v>#N/A</v>
      </c>
      <c r="AJ121" t="e">
        <f>VLOOKUP($C121,subset1!$D:$BX,AJ$2,FALSE)</f>
        <v>#N/A</v>
      </c>
      <c r="AK121" t="e">
        <f>VLOOKUP($C121,subset1!$D:$BX,AK$2,FALSE)</f>
        <v>#N/A</v>
      </c>
      <c r="AL121" t="e">
        <f>VLOOKUP($C121,subset1!$D:$BX,AL$2,FALSE)</f>
        <v>#N/A</v>
      </c>
      <c r="AM121" t="e">
        <f>VLOOKUP($C121,subset1!$D:$BX,AM$2,FALSE)</f>
        <v>#N/A</v>
      </c>
      <c r="AN121" t="e">
        <f>VLOOKUP($C121,subset1!$D:$BX,AN$2,FALSE)</f>
        <v>#N/A</v>
      </c>
      <c r="AO121" t="e">
        <f>VLOOKUP($C121,subset1!$D:$BX,AO$2,FALSE)</f>
        <v>#N/A</v>
      </c>
      <c r="AP121" t="e">
        <f>VLOOKUP($C121,subset1!$D:$BX,AP$2,FALSE)</f>
        <v>#N/A</v>
      </c>
      <c r="AQ121" t="e">
        <f>VLOOKUP($C121,subset1!$D:$BX,AQ$2,FALSE)</f>
        <v>#N/A</v>
      </c>
      <c r="AR121" t="e">
        <f>VLOOKUP($C121,subset1!$D:$BX,AR$2,FALSE)</f>
        <v>#N/A</v>
      </c>
      <c r="AS121" t="e">
        <f>VLOOKUP($C121,subset1!$D:$BX,AS$2,FALSE)</f>
        <v>#N/A</v>
      </c>
      <c r="AT121" s="1" t="e">
        <f>VLOOKUP($C121,subset1!$D:$BX,AT$2,FALSE)</f>
        <v>#N/A</v>
      </c>
      <c r="AU121" t="e">
        <f>VLOOKUP($C121,subset1!$D:$BX,AU$2,FALSE)</f>
        <v>#N/A</v>
      </c>
      <c r="AV121" t="e">
        <f>VLOOKUP($C121,subset1!$D:$BX,AV$2,FALSE)</f>
        <v>#N/A</v>
      </c>
      <c r="AW121" t="e">
        <f>VLOOKUP($C121,subset1!$D:$BX,AW$2,FALSE)</f>
        <v>#N/A</v>
      </c>
      <c r="AX121" t="e">
        <f>VLOOKUP($C121,subset1!$D:$BX,AX$2,FALSE)</f>
        <v>#N/A</v>
      </c>
      <c r="AY121" t="e">
        <f>VLOOKUP($C121,subset1!$D:$BX,AY$2,FALSE)</f>
        <v>#N/A</v>
      </c>
      <c r="AZ121" t="e">
        <f>VLOOKUP($C121,subset1!$D:$BX,AZ$2,FALSE)</f>
        <v>#N/A</v>
      </c>
      <c r="BA121" t="e">
        <f>VLOOKUP($C121,subset1!$D:$BX,BA$2,FALSE)</f>
        <v>#N/A</v>
      </c>
      <c r="BB121" t="e">
        <f>VLOOKUP($C121,subset1!$D:$BX,BB$2,FALSE)</f>
        <v>#N/A</v>
      </c>
      <c r="BC121" t="e">
        <f>VLOOKUP($C121,subset1!$D:$BX,BC$2,FALSE)</f>
        <v>#N/A</v>
      </c>
      <c r="BD121" t="e">
        <f>VLOOKUP($C121,subset1!$D:$BX,BD$2,FALSE)</f>
        <v>#N/A</v>
      </c>
      <c r="BE121" t="e">
        <f>VLOOKUP($C121,subset1!$D:$BX,BE$2,FALSE)</f>
        <v>#N/A</v>
      </c>
      <c r="BF121" t="e">
        <f>VLOOKUP($C121,subset1!$D:$BX,BF$2,FALSE)</f>
        <v>#N/A</v>
      </c>
      <c r="BG121" t="e">
        <f>VLOOKUP($C121,subset1!$D:$BX,BG$2,FALSE)</f>
        <v>#N/A</v>
      </c>
      <c r="BH121" t="e">
        <f>VLOOKUP($C121,subset1!$D:$BX,BH$2,FALSE)</f>
        <v>#N/A</v>
      </c>
      <c r="BI121" t="e">
        <f>VLOOKUP($C121,subset1!$D:$BX,BI$2,FALSE)</f>
        <v>#N/A</v>
      </c>
      <c r="BJ121" t="e">
        <f>VLOOKUP($C121,subset1!$D:$BX,BJ$2,FALSE)</f>
        <v>#N/A</v>
      </c>
      <c r="BK121" t="e">
        <f>VLOOKUP($C121,subset1!$D:$BX,BK$2,FALSE)</f>
        <v>#N/A</v>
      </c>
      <c r="BL121" t="e">
        <f>VLOOKUP($C121,subset1!$D:$BX,BL$2,FALSE)</f>
        <v>#N/A</v>
      </c>
      <c r="BM121" t="e">
        <f>VLOOKUP($C121,subset1!$D:$BX,BM$2,FALSE)</f>
        <v>#N/A</v>
      </c>
      <c r="BN121" t="e">
        <f>VLOOKUP($C121,subset1!$D:$BX,BN$2,FALSE)</f>
        <v>#N/A</v>
      </c>
      <c r="BO121" t="e">
        <f>VLOOKUP($C121,subset1!$D:$BX,BO$2,FALSE)</f>
        <v>#N/A</v>
      </c>
      <c r="BP121" t="e">
        <f>VLOOKUP($C121,subset1!$D:$BX,BP$2,FALSE)</f>
        <v>#N/A</v>
      </c>
      <c r="BQ121" t="e">
        <f>VLOOKUP($C121,subset1!$D:$BX,BQ$2,FALSE)</f>
        <v>#N/A</v>
      </c>
      <c r="BR121" t="e">
        <f>VLOOKUP($C121,subset1!$D:$BX,BR$2,FALSE)</f>
        <v>#N/A</v>
      </c>
      <c r="BS121" t="e">
        <f>VLOOKUP($C121,subset1!$D:$BX,BS$2,FALSE)</f>
        <v>#N/A</v>
      </c>
      <c r="BT121" t="e">
        <f>VLOOKUP($C121,subset1!$D:$BX,BT$2,FALSE)</f>
        <v>#N/A</v>
      </c>
      <c r="BU121" t="e">
        <f>VLOOKUP($C121,subset1!$D:$BX,BU$2,FALSE)</f>
        <v>#N/A</v>
      </c>
    </row>
    <row r="122" spans="1:73" x14ac:dyDescent="0.2">
      <c r="A122">
        <v>854</v>
      </c>
      <c r="B122" t="s">
        <v>15</v>
      </c>
      <c r="C122" t="str">
        <f t="shared" si="6"/>
        <v>854E7</v>
      </c>
      <c r="D122" t="str">
        <f t="shared" si="7"/>
        <v>E7</v>
      </c>
      <c r="E122">
        <v>23</v>
      </c>
      <c r="F122" s="1">
        <v>42992</v>
      </c>
      <c r="I122">
        <v>1259.8806200367201</v>
      </c>
      <c r="J122" t="s">
        <v>7</v>
      </c>
      <c r="K122">
        <v>128</v>
      </c>
      <c r="L122">
        <f>VLOOKUP($C122,samples!$D$2:$I$1000,4, FALSE)</f>
        <v>24</v>
      </c>
      <c r="M122" t="str">
        <f>VLOOKUP($C122,samples!$D$2:$I$1000,5, FALSE)</f>
        <v>C</v>
      </c>
      <c r="N122" t="str">
        <f>VLOOKUP($C122,samples!$D$2:$I$1000,6, FALSE)</f>
        <v>4,5,6</v>
      </c>
      <c r="O122" s="1">
        <f>VLOOKUP($C122,samples!$D$2:$I$689,3, FALSE)</f>
        <v>43432</v>
      </c>
      <c r="P122" s="2">
        <f t="shared" si="8"/>
        <v>440</v>
      </c>
      <c r="Q122" s="1" t="str">
        <f>VLOOKUP($C122,samples!$D$2:$R$1000,8, FALSE)</f>
        <v>CGPLPA818P8</v>
      </c>
      <c r="S122" t="e">
        <f>VLOOKUP($C122,subset1!$D:$BX,S$2,FALSE)</f>
        <v>#N/A</v>
      </c>
      <c r="T122" s="1" t="e">
        <f>VLOOKUP($C122,subset1!$D:$BX,T$2,FALSE)</f>
        <v>#N/A</v>
      </c>
      <c r="U122" t="e">
        <f>VLOOKUP($C122,subset1!$D:$BX,U$2,FALSE)</f>
        <v>#N/A</v>
      </c>
      <c r="V122" t="e">
        <f>VLOOKUP($C122,subset1!$D:$BX,V$2,FALSE)</f>
        <v>#N/A</v>
      </c>
      <c r="W122" t="e">
        <f>VLOOKUP($C122,subset1!$D:$BX,W$2,FALSE)</f>
        <v>#N/A</v>
      </c>
      <c r="X122" t="e">
        <f>VLOOKUP($C122,subset1!$D:$BX,X$2,FALSE)</f>
        <v>#N/A</v>
      </c>
      <c r="Y122" t="e">
        <f>VLOOKUP($C122,subset1!$D:$BX,Y$2,FALSE)</f>
        <v>#N/A</v>
      </c>
      <c r="Z122" t="e">
        <f>VLOOKUP($C122,subset1!$D:$BX,Z$2,FALSE)</f>
        <v>#N/A</v>
      </c>
      <c r="AA122" t="e">
        <f>VLOOKUP($C122,subset1!$D:$BX,AA$2,FALSE)</f>
        <v>#N/A</v>
      </c>
      <c r="AB122" t="e">
        <f>VLOOKUP($C122,subset1!$D:$BX,AB$2,FALSE)</f>
        <v>#N/A</v>
      </c>
      <c r="AC122" t="e">
        <f>VLOOKUP($C122,subset1!$D:$BX,AC$2,FALSE)</f>
        <v>#N/A</v>
      </c>
      <c r="AD122" t="e">
        <f>VLOOKUP($C122,subset1!$D:$BX,AD$2,FALSE)</f>
        <v>#N/A</v>
      </c>
      <c r="AE122" t="e">
        <f>VLOOKUP($C122,subset1!$D:$BX,AE$2,FALSE)</f>
        <v>#N/A</v>
      </c>
      <c r="AF122" t="e">
        <f>VLOOKUP($C122,subset1!$D:$BX,AF$2,FALSE)</f>
        <v>#N/A</v>
      </c>
      <c r="AG122" t="e">
        <f>VLOOKUP($C122,subset1!$D:$BX,AG$2,FALSE)</f>
        <v>#N/A</v>
      </c>
      <c r="AH122" t="e">
        <f>VLOOKUP($C122,subset1!$D:$BX,AH$2,FALSE)</f>
        <v>#N/A</v>
      </c>
      <c r="AI122" t="e">
        <f>VLOOKUP($C122,subset1!$D:$BX,AI$2,FALSE)</f>
        <v>#N/A</v>
      </c>
      <c r="AJ122" t="e">
        <f>VLOOKUP($C122,subset1!$D:$BX,AJ$2,FALSE)</f>
        <v>#N/A</v>
      </c>
      <c r="AK122" t="e">
        <f>VLOOKUP($C122,subset1!$D:$BX,AK$2,FALSE)</f>
        <v>#N/A</v>
      </c>
      <c r="AL122" t="e">
        <f>VLOOKUP($C122,subset1!$D:$BX,AL$2,FALSE)</f>
        <v>#N/A</v>
      </c>
      <c r="AM122" t="e">
        <f>VLOOKUP($C122,subset1!$D:$BX,AM$2,FALSE)</f>
        <v>#N/A</v>
      </c>
      <c r="AN122" t="e">
        <f>VLOOKUP($C122,subset1!$D:$BX,AN$2,FALSE)</f>
        <v>#N/A</v>
      </c>
      <c r="AO122" t="e">
        <f>VLOOKUP($C122,subset1!$D:$BX,AO$2,FALSE)</f>
        <v>#N/A</v>
      </c>
      <c r="AP122" t="e">
        <f>VLOOKUP($C122,subset1!$D:$BX,AP$2,FALSE)</f>
        <v>#N/A</v>
      </c>
      <c r="AQ122" t="e">
        <f>VLOOKUP($C122,subset1!$D:$BX,AQ$2,FALSE)</f>
        <v>#N/A</v>
      </c>
      <c r="AR122" t="e">
        <f>VLOOKUP($C122,subset1!$D:$BX,AR$2,FALSE)</f>
        <v>#N/A</v>
      </c>
      <c r="AS122" t="e">
        <f>VLOOKUP($C122,subset1!$D:$BX,AS$2,FALSE)</f>
        <v>#N/A</v>
      </c>
      <c r="AT122" s="1" t="e">
        <f>VLOOKUP($C122,subset1!$D:$BX,AT$2,FALSE)</f>
        <v>#N/A</v>
      </c>
      <c r="AU122" t="e">
        <f>VLOOKUP($C122,subset1!$D:$BX,AU$2,FALSE)</f>
        <v>#N/A</v>
      </c>
      <c r="AV122" t="e">
        <f>VLOOKUP($C122,subset1!$D:$BX,AV$2,FALSE)</f>
        <v>#N/A</v>
      </c>
      <c r="AW122" t="e">
        <f>VLOOKUP($C122,subset1!$D:$BX,AW$2,FALSE)</f>
        <v>#N/A</v>
      </c>
      <c r="AX122" t="e">
        <f>VLOOKUP($C122,subset1!$D:$BX,AX$2,FALSE)</f>
        <v>#N/A</v>
      </c>
      <c r="AY122" t="e">
        <f>VLOOKUP($C122,subset1!$D:$BX,AY$2,FALSE)</f>
        <v>#N/A</v>
      </c>
      <c r="AZ122" t="e">
        <f>VLOOKUP($C122,subset1!$D:$BX,AZ$2,FALSE)</f>
        <v>#N/A</v>
      </c>
      <c r="BA122" t="e">
        <f>VLOOKUP($C122,subset1!$D:$BX,BA$2,FALSE)</f>
        <v>#N/A</v>
      </c>
      <c r="BB122" t="e">
        <f>VLOOKUP($C122,subset1!$D:$BX,BB$2,FALSE)</f>
        <v>#N/A</v>
      </c>
      <c r="BC122" t="e">
        <f>VLOOKUP($C122,subset1!$D:$BX,BC$2,FALSE)</f>
        <v>#N/A</v>
      </c>
      <c r="BD122" t="e">
        <f>VLOOKUP($C122,subset1!$D:$BX,BD$2,FALSE)</f>
        <v>#N/A</v>
      </c>
      <c r="BE122" t="e">
        <f>VLOOKUP($C122,subset1!$D:$BX,BE$2,FALSE)</f>
        <v>#N/A</v>
      </c>
      <c r="BF122" t="e">
        <f>VLOOKUP($C122,subset1!$D:$BX,BF$2,FALSE)</f>
        <v>#N/A</v>
      </c>
      <c r="BG122" t="e">
        <f>VLOOKUP($C122,subset1!$D:$BX,BG$2,FALSE)</f>
        <v>#N/A</v>
      </c>
      <c r="BH122" t="e">
        <f>VLOOKUP($C122,subset1!$D:$BX,BH$2,FALSE)</f>
        <v>#N/A</v>
      </c>
      <c r="BI122" t="e">
        <f>VLOOKUP($C122,subset1!$D:$BX,BI$2,FALSE)</f>
        <v>#N/A</v>
      </c>
      <c r="BJ122" t="e">
        <f>VLOOKUP($C122,subset1!$D:$BX,BJ$2,FALSE)</f>
        <v>#N/A</v>
      </c>
      <c r="BK122" t="e">
        <f>VLOOKUP($C122,subset1!$D:$BX,BK$2,FALSE)</f>
        <v>#N/A</v>
      </c>
      <c r="BL122" t="e">
        <f>VLOOKUP($C122,subset1!$D:$BX,BL$2,FALSE)</f>
        <v>#N/A</v>
      </c>
      <c r="BM122" t="e">
        <f>VLOOKUP($C122,subset1!$D:$BX,BM$2,FALSE)</f>
        <v>#N/A</v>
      </c>
      <c r="BN122" t="e">
        <f>VLOOKUP($C122,subset1!$D:$BX,BN$2,FALSE)</f>
        <v>#N/A</v>
      </c>
      <c r="BO122" t="e">
        <f>VLOOKUP($C122,subset1!$D:$BX,BO$2,FALSE)</f>
        <v>#N/A</v>
      </c>
      <c r="BP122" t="e">
        <f>VLOOKUP($C122,subset1!$D:$BX,BP$2,FALSE)</f>
        <v>#N/A</v>
      </c>
      <c r="BQ122" t="e">
        <f>VLOOKUP($C122,subset1!$D:$BX,BQ$2,FALSE)</f>
        <v>#N/A</v>
      </c>
      <c r="BR122" t="e">
        <f>VLOOKUP($C122,subset1!$D:$BX,BR$2,FALSE)</f>
        <v>#N/A</v>
      </c>
      <c r="BS122" t="e">
        <f>VLOOKUP($C122,subset1!$D:$BX,BS$2,FALSE)</f>
        <v>#N/A</v>
      </c>
      <c r="BT122" t="e">
        <f>VLOOKUP($C122,subset1!$D:$BX,BT$2,FALSE)</f>
        <v>#N/A</v>
      </c>
      <c r="BU122" t="e">
        <f>VLOOKUP($C122,subset1!$D:$BX,BU$2,FALSE)</f>
        <v>#N/A</v>
      </c>
    </row>
    <row r="123" spans="1:73" x14ac:dyDescent="0.2">
      <c r="A123">
        <v>854</v>
      </c>
      <c r="B123" t="s">
        <v>16</v>
      </c>
      <c r="C123" t="str">
        <f t="shared" si="6"/>
        <v>854E8</v>
      </c>
      <c r="D123" t="str">
        <f t="shared" si="7"/>
        <v>E8</v>
      </c>
      <c r="E123">
        <v>23</v>
      </c>
      <c r="F123" s="1">
        <v>42992</v>
      </c>
      <c r="I123">
        <v>1259.8806200367201</v>
      </c>
      <c r="J123" t="s">
        <v>7</v>
      </c>
      <c r="K123">
        <v>129</v>
      </c>
      <c r="L123">
        <f>VLOOKUP($C123,samples!$D$2:$I$1000,4, FALSE)</f>
        <v>23</v>
      </c>
      <c r="M123" t="str">
        <f>VLOOKUP($C123,samples!$D$2:$I$1000,5, FALSE)</f>
        <v>E</v>
      </c>
      <c r="N123" t="str">
        <f>VLOOKUP($C123,samples!$D$2:$I$1000,6, FALSE)</f>
        <v>4,5,6</v>
      </c>
      <c r="O123" s="1">
        <f>VLOOKUP($C123,samples!$D$2:$I$689,3, FALSE)</f>
        <v>43535</v>
      </c>
      <c r="P123" s="2">
        <f t="shared" si="8"/>
        <v>543</v>
      </c>
      <c r="Q123" s="1" t="str">
        <f>VLOOKUP($C123,samples!$D$2:$R$1000,8, FALSE)</f>
        <v>CGPLPA818P9</v>
      </c>
      <c r="S123" t="e">
        <f>VLOOKUP($C123,subset1!$D:$BX,S$2,FALSE)</f>
        <v>#N/A</v>
      </c>
      <c r="T123" s="1" t="e">
        <f>VLOOKUP($C123,subset1!$D:$BX,T$2,FALSE)</f>
        <v>#N/A</v>
      </c>
      <c r="U123" t="e">
        <f>VLOOKUP($C123,subset1!$D:$BX,U$2,FALSE)</f>
        <v>#N/A</v>
      </c>
      <c r="V123" t="e">
        <f>VLOOKUP($C123,subset1!$D:$BX,V$2,FALSE)</f>
        <v>#N/A</v>
      </c>
      <c r="W123" t="e">
        <f>VLOOKUP($C123,subset1!$D:$BX,W$2,FALSE)</f>
        <v>#N/A</v>
      </c>
      <c r="X123" t="e">
        <f>VLOOKUP($C123,subset1!$D:$BX,X$2,FALSE)</f>
        <v>#N/A</v>
      </c>
      <c r="Y123" t="e">
        <f>VLOOKUP($C123,subset1!$D:$BX,Y$2,FALSE)</f>
        <v>#N/A</v>
      </c>
      <c r="Z123" t="e">
        <f>VLOOKUP($C123,subset1!$D:$BX,Z$2,FALSE)</f>
        <v>#N/A</v>
      </c>
      <c r="AA123" t="e">
        <f>VLOOKUP($C123,subset1!$D:$BX,AA$2,FALSE)</f>
        <v>#N/A</v>
      </c>
      <c r="AB123" t="e">
        <f>VLOOKUP($C123,subset1!$D:$BX,AB$2,FALSE)</f>
        <v>#N/A</v>
      </c>
      <c r="AC123" t="e">
        <f>VLOOKUP($C123,subset1!$D:$BX,AC$2,FALSE)</f>
        <v>#N/A</v>
      </c>
      <c r="AD123" t="e">
        <f>VLOOKUP($C123,subset1!$D:$BX,AD$2,FALSE)</f>
        <v>#N/A</v>
      </c>
      <c r="AE123" t="e">
        <f>VLOOKUP($C123,subset1!$D:$BX,AE$2,FALSE)</f>
        <v>#N/A</v>
      </c>
      <c r="AF123" t="e">
        <f>VLOOKUP($C123,subset1!$D:$BX,AF$2,FALSE)</f>
        <v>#N/A</v>
      </c>
      <c r="AG123" t="e">
        <f>VLOOKUP($C123,subset1!$D:$BX,AG$2,FALSE)</f>
        <v>#N/A</v>
      </c>
      <c r="AH123" t="e">
        <f>VLOOKUP($C123,subset1!$D:$BX,AH$2,FALSE)</f>
        <v>#N/A</v>
      </c>
      <c r="AI123" t="e">
        <f>VLOOKUP($C123,subset1!$D:$BX,AI$2,FALSE)</f>
        <v>#N/A</v>
      </c>
      <c r="AJ123" t="e">
        <f>VLOOKUP($C123,subset1!$D:$BX,AJ$2,FALSE)</f>
        <v>#N/A</v>
      </c>
      <c r="AK123" t="e">
        <f>VLOOKUP($C123,subset1!$D:$BX,AK$2,FALSE)</f>
        <v>#N/A</v>
      </c>
      <c r="AL123" t="e">
        <f>VLOOKUP($C123,subset1!$D:$BX,AL$2,FALSE)</f>
        <v>#N/A</v>
      </c>
      <c r="AM123" t="e">
        <f>VLOOKUP($C123,subset1!$D:$BX,AM$2,FALSE)</f>
        <v>#N/A</v>
      </c>
      <c r="AN123" t="e">
        <f>VLOOKUP($C123,subset1!$D:$BX,AN$2,FALSE)</f>
        <v>#N/A</v>
      </c>
      <c r="AO123" t="e">
        <f>VLOOKUP($C123,subset1!$D:$BX,AO$2,FALSE)</f>
        <v>#N/A</v>
      </c>
      <c r="AP123" t="e">
        <f>VLOOKUP($C123,subset1!$D:$BX,AP$2,FALSE)</f>
        <v>#N/A</v>
      </c>
      <c r="AQ123" t="e">
        <f>VLOOKUP($C123,subset1!$D:$BX,AQ$2,FALSE)</f>
        <v>#N/A</v>
      </c>
      <c r="AR123" t="e">
        <f>VLOOKUP($C123,subset1!$D:$BX,AR$2,FALSE)</f>
        <v>#N/A</v>
      </c>
      <c r="AS123" t="e">
        <f>VLOOKUP($C123,subset1!$D:$BX,AS$2,FALSE)</f>
        <v>#N/A</v>
      </c>
      <c r="AT123" s="1" t="e">
        <f>VLOOKUP($C123,subset1!$D:$BX,AT$2,FALSE)</f>
        <v>#N/A</v>
      </c>
      <c r="AU123" t="e">
        <f>VLOOKUP($C123,subset1!$D:$BX,AU$2,FALSE)</f>
        <v>#N/A</v>
      </c>
      <c r="AV123" t="e">
        <f>VLOOKUP($C123,subset1!$D:$BX,AV$2,FALSE)</f>
        <v>#N/A</v>
      </c>
      <c r="AW123" t="e">
        <f>VLOOKUP($C123,subset1!$D:$BX,AW$2,FALSE)</f>
        <v>#N/A</v>
      </c>
      <c r="AX123" t="e">
        <f>VLOOKUP($C123,subset1!$D:$BX,AX$2,FALSE)</f>
        <v>#N/A</v>
      </c>
      <c r="AY123" t="e">
        <f>VLOOKUP($C123,subset1!$D:$BX,AY$2,FALSE)</f>
        <v>#N/A</v>
      </c>
      <c r="AZ123" t="e">
        <f>VLOOKUP($C123,subset1!$D:$BX,AZ$2,FALSE)</f>
        <v>#N/A</v>
      </c>
      <c r="BA123" t="e">
        <f>VLOOKUP($C123,subset1!$D:$BX,BA$2,FALSE)</f>
        <v>#N/A</v>
      </c>
      <c r="BB123" t="e">
        <f>VLOOKUP($C123,subset1!$D:$BX,BB$2,FALSE)</f>
        <v>#N/A</v>
      </c>
      <c r="BC123" t="e">
        <f>VLOOKUP($C123,subset1!$D:$BX,BC$2,FALSE)</f>
        <v>#N/A</v>
      </c>
      <c r="BD123" t="e">
        <f>VLOOKUP($C123,subset1!$D:$BX,BD$2,FALSE)</f>
        <v>#N/A</v>
      </c>
      <c r="BE123" t="e">
        <f>VLOOKUP($C123,subset1!$D:$BX,BE$2,FALSE)</f>
        <v>#N/A</v>
      </c>
      <c r="BF123" t="e">
        <f>VLOOKUP($C123,subset1!$D:$BX,BF$2,FALSE)</f>
        <v>#N/A</v>
      </c>
      <c r="BG123" t="e">
        <f>VLOOKUP($C123,subset1!$D:$BX,BG$2,FALSE)</f>
        <v>#N/A</v>
      </c>
      <c r="BH123" t="e">
        <f>VLOOKUP($C123,subset1!$D:$BX,BH$2,FALSE)</f>
        <v>#N/A</v>
      </c>
      <c r="BI123" t="e">
        <f>VLOOKUP($C123,subset1!$D:$BX,BI$2,FALSE)</f>
        <v>#N/A</v>
      </c>
      <c r="BJ123" t="e">
        <f>VLOOKUP($C123,subset1!$D:$BX,BJ$2,FALSE)</f>
        <v>#N/A</v>
      </c>
      <c r="BK123" t="e">
        <f>VLOOKUP($C123,subset1!$D:$BX,BK$2,FALSE)</f>
        <v>#N/A</v>
      </c>
      <c r="BL123" t="e">
        <f>VLOOKUP($C123,subset1!$D:$BX,BL$2,FALSE)</f>
        <v>#N/A</v>
      </c>
      <c r="BM123" t="e">
        <f>VLOOKUP($C123,subset1!$D:$BX,BM$2,FALSE)</f>
        <v>#N/A</v>
      </c>
      <c r="BN123" t="e">
        <f>VLOOKUP($C123,subset1!$D:$BX,BN$2,FALSE)</f>
        <v>#N/A</v>
      </c>
      <c r="BO123" t="e">
        <f>VLOOKUP($C123,subset1!$D:$BX,BO$2,FALSE)</f>
        <v>#N/A</v>
      </c>
      <c r="BP123" t="e">
        <f>VLOOKUP($C123,subset1!$D:$BX,BP$2,FALSE)</f>
        <v>#N/A</v>
      </c>
      <c r="BQ123" t="e">
        <f>VLOOKUP($C123,subset1!$D:$BX,BQ$2,FALSE)</f>
        <v>#N/A</v>
      </c>
      <c r="BR123" t="e">
        <f>VLOOKUP($C123,subset1!$D:$BX,BR$2,FALSE)</f>
        <v>#N/A</v>
      </c>
      <c r="BS123" t="e">
        <f>VLOOKUP($C123,subset1!$D:$BX,BS$2,FALSE)</f>
        <v>#N/A</v>
      </c>
      <c r="BT123" t="e">
        <f>VLOOKUP($C123,subset1!$D:$BX,BT$2,FALSE)</f>
        <v>#N/A</v>
      </c>
      <c r="BU123" t="e">
        <f>VLOOKUP($C123,subset1!$D:$BX,BU$2,FALSE)</f>
        <v>#N/A</v>
      </c>
    </row>
    <row r="124" spans="1:73" x14ac:dyDescent="0.2">
      <c r="A124">
        <v>854</v>
      </c>
      <c r="B124" t="s">
        <v>17</v>
      </c>
      <c r="C124" t="str">
        <f t="shared" si="6"/>
        <v>854E9</v>
      </c>
      <c r="D124" t="str">
        <f t="shared" si="7"/>
        <v>E9</v>
      </c>
      <c r="E124">
        <v>23</v>
      </c>
      <c r="F124" s="1">
        <v>42992</v>
      </c>
      <c r="I124">
        <v>1259.8806200367201</v>
      </c>
      <c r="J124" t="s">
        <v>7</v>
      </c>
      <c r="K124">
        <v>130</v>
      </c>
      <c r="L124">
        <f>VLOOKUP($C124,samples!$D$2:$I$1000,4, FALSE)</f>
        <v>23</v>
      </c>
      <c r="M124" t="str">
        <f>VLOOKUP($C124,samples!$D$2:$I$1000,5, FALSE)</f>
        <v>D</v>
      </c>
      <c r="N124" t="str">
        <f>VLOOKUP($C124,samples!$D$2:$I$1000,6, FALSE)</f>
        <v>7,8,9</v>
      </c>
      <c r="O124" s="1">
        <f>VLOOKUP($C124,samples!$D$2:$I$689,3, FALSE)</f>
        <v>43549</v>
      </c>
      <c r="P124" s="2">
        <f t="shared" si="8"/>
        <v>557</v>
      </c>
      <c r="Q124" s="1" t="str">
        <f>VLOOKUP($C124,samples!$D$2:$R$1000,8, FALSE)</f>
        <v>CGPLPA818P10</v>
      </c>
      <c r="S124" t="e">
        <f>VLOOKUP($C124,subset1!$D:$BX,S$2,FALSE)</f>
        <v>#N/A</v>
      </c>
      <c r="T124" s="1" t="e">
        <f>VLOOKUP($C124,subset1!$D:$BX,T$2,FALSE)</f>
        <v>#N/A</v>
      </c>
      <c r="U124" t="e">
        <f>VLOOKUP($C124,subset1!$D:$BX,U$2,FALSE)</f>
        <v>#N/A</v>
      </c>
      <c r="V124" t="e">
        <f>VLOOKUP($C124,subset1!$D:$BX,V$2,FALSE)</f>
        <v>#N/A</v>
      </c>
      <c r="W124" t="e">
        <f>VLOOKUP($C124,subset1!$D:$BX,W$2,FALSE)</f>
        <v>#N/A</v>
      </c>
      <c r="X124" t="e">
        <f>VLOOKUP($C124,subset1!$D:$BX,X$2,FALSE)</f>
        <v>#N/A</v>
      </c>
      <c r="Y124" t="e">
        <f>VLOOKUP($C124,subset1!$D:$BX,Y$2,FALSE)</f>
        <v>#N/A</v>
      </c>
      <c r="Z124" t="e">
        <f>VLOOKUP($C124,subset1!$D:$BX,Z$2,FALSE)</f>
        <v>#N/A</v>
      </c>
      <c r="AA124" t="e">
        <f>VLOOKUP($C124,subset1!$D:$BX,AA$2,FALSE)</f>
        <v>#N/A</v>
      </c>
      <c r="AB124" t="e">
        <f>VLOOKUP($C124,subset1!$D:$BX,AB$2,FALSE)</f>
        <v>#N/A</v>
      </c>
      <c r="AC124" t="e">
        <f>VLOOKUP($C124,subset1!$D:$BX,AC$2,FALSE)</f>
        <v>#N/A</v>
      </c>
      <c r="AD124" t="e">
        <f>VLOOKUP($C124,subset1!$D:$BX,AD$2,FALSE)</f>
        <v>#N/A</v>
      </c>
      <c r="AE124" t="e">
        <f>VLOOKUP($C124,subset1!$D:$BX,AE$2,FALSE)</f>
        <v>#N/A</v>
      </c>
      <c r="AF124" t="e">
        <f>VLOOKUP($C124,subset1!$D:$BX,AF$2,FALSE)</f>
        <v>#N/A</v>
      </c>
      <c r="AG124" t="e">
        <f>VLOOKUP($C124,subset1!$D:$BX,AG$2,FALSE)</f>
        <v>#N/A</v>
      </c>
      <c r="AH124" t="e">
        <f>VLOOKUP($C124,subset1!$D:$BX,AH$2,FALSE)</f>
        <v>#N/A</v>
      </c>
      <c r="AI124" t="e">
        <f>VLOOKUP($C124,subset1!$D:$BX,AI$2,FALSE)</f>
        <v>#N/A</v>
      </c>
      <c r="AJ124" t="e">
        <f>VLOOKUP($C124,subset1!$D:$BX,AJ$2,FALSE)</f>
        <v>#N/A</v>
      </c>
      <c r="AK124" t="e">
        <f>VLOOKUP($C124,subset1!$D:$BX,AK$2,FALSE)</f>
        <v>#N/A</v>
      </c>
      <c r="AL124" t="e">
        <f>VLOOKUP($C124,subset1!$D:$BX,AL$2,FALSE)</f>
        <v>#N/A</v>
      </c>
      <c r="AM124" t="e">
        <f>VLOOKUP($C124,subset1!$D:$BX,AM$2,FALSE)</f>
        <v>#N/A</v>
      </c>
      <c r="AN124" t="e">
        <f>VLOOKUP($C124,subset1!$D:$BX,AN$2,FALSE)</f>
        <v>#N/A</v>
      </c>
      <c r="AO124" t="e">
        <f>VLOOKUP($C124,subset1!$D:$BX,AO$2,FALSE)</f>
        <v>#N/A</v>
      </c>
      <c r="AP124" t="e">
        <f>VLOOKUP($C124,subset1!$D:$BX,AP$2,FALSE)</f>
        <v>#N/A</v>
      </c>
      <c r="AQ124" t="e">
        <f>VLOOKUP($C124,subset1!$D:$BX,AQ$2,FALSE)</f>
        <v>#N/A</v>
      </c>
      <c r="AR124" t="e">
        <f>VLOOKUP($C124,subset1!$D:$BX,AR$2,FALSE)</f>
        <v>#N/A</v>
      </c>
      <c r="AS124" t="e">
        <f>VLOOKUP($C124,subset1!$D:$BX,AS$2,FALSE)</f>
        <v>#N/A</v>
      </c>
      <c r="AT124" s="1" t="e">
        <f>VLOOKUP($C124,subset1!$D:$BX,AT$2,FALSE)</f>
        <v>#N/A</v>
      </c>
      <c r="AU124" t="e">
        <f>VLOOKUP($C124,subset1!$D:$BX,AU$2,FALSE)</f>
        <v>#N/A</v>
      </c>
      <c r="AV124" t="e">
        <f>VLOOKUP($C124,subset1!$D:$BX,AV$2,FALSE)</f>
        <v>#N/A</v>
      </c>
      <c r="AW124" t="e">
        <f>VLOOKUP($C124,subset1!$D:$BX,AW$2,FALSE)</f>
        <v>#N/A</v>
      </c>
      <c r="AX124" t="e">
        <f>VLOOKUP($C124,subset1!$D:$BX,AX$2,FALSE)</f>
        <v>#N/A</v>
      </c>
      <c r="AY124" t="e">
        <f>VLOOKUP($C124,subset1!$D:$BX,AY$2,FALSE)</f>
        <v>#N/A</v>
      </c>
      <c r="AZ124" t="e">
        <f>VLOOKUP($C124,subset1!$D:$BX,AZ$2,FALSE)</f>
        <v>#N/A</v>
      </c>
      <c r="BA124" t="e">
        <f>VLOOKUP($C124,subset1!$D:$BX,BA$2,FALSE)</f>
        <v>#N/A</v>
      </c>
      <c r="BB124" t="e">
        <f>VLOOKUP($C124,subset1!$D:$BX,BB$2,FALSE)</f>
        <v>#N/A</v>
      </c>
      <c r="BC124" t="e">
        <f>VLOOKUP($C124,subset1!$D:$BX,BC$2,FALSE)</f>
        <v>#N/A</v>
      </c>
      <c r="BD124" t="e">
        <f>VLOOKUP($C124,subset1!$D:$BX,BD$2,FALSE)</f>
        <v>#N/A</v>
      </c>
      <c r="BE124" t="e">
        <f>VLOOKUP($C124,subset1!$D:$BX,BE$2,FALSE)</f>
        <v>#N/A</v>
      </c>
      <c r="BF124" t="e">
        <f>VLOOKUP($C124,subset1!$D:$BX,BF$2,FALSE)</f>
        <v>#N/A</v>
      </c>
      <c r="BG124" t="e">
        <f>VLOOKUP($C124,subset1!$D:$BX,BG$2,FALSE)</f>
        <v>#N/A</v>
      </c>
      <c r="BH124" t="e">
        <f>VLOOKUP($C124,subset1!$D:$BX,BH$2,FALSE)</f>
        <v>#N/A</v>
      </c>
      <c r="BI124" t="e">
        <f>VLOOKUP($C124,subset1!$D:$BX,BI$2,FALSE)</f>
        <v>#N/A</v>
      </c>
      <c r="BJ124" t="e">
        <f>VLOOKUP($C124,subset1!$D:$BX,BJ$2,FALSE)</f>
        <v>#N/A</v>
      </c>
      <c r="BK124" t="e">
        <f>VLOOKUP($C124,subset1!$D:$BX,BK$2,FALSE)</f>
        <v>#N/A</v>
      </c>
      <c r="BL124" t="e">
        <f>VLOOKUP($C124,subset1!$D:$BX,BL$2,FALSE)</f>
        <v>#N/A</v>
      </c>
      <c r="BM124" t="e">
        <f>VLOOKUP($C124,subset1!$D:$BX,BM$2,FALSE)</f>
        <v>#N/A</v>
      </c>
      <c r="BN124" t="e">
        <f>VLOOKUP($C124,subset1!$D:$BX,BN$2,FALSE)</f>
        <v>#N/A</v>
      </c>
      <c r="BO124" t="e">
        <f>VLOOKUP($C124,subset1!$D:$BX,BO$2,FALSE)</f>
        <v>#N/A</v>
      </c>
      <c r="BP124" t="e">
        <f>VLOOKUP($C124,subset1!$D:$BX,BP$2,FALSE)</f>
        <v>#N/A</v>
      </c>
      <c r="BQ124" t="e">
        <f>VLOOKUP($C124,subset1!$D:$BX,BQ$2,FALSE)</f>
        <v>#N/A</v>
      </c>
      <c r="BR124" t="e">
        <f>VLOOKUP($C124,subset1!$D:$BX,BR$2,FALSE)</f>
        <v>#N/A</v>
      </c>
      <c r="BS124" t="e">
        <f>VLOOKUP($C124,subset1!$D:$BX,BS$2,FALSE)</f>
        <v>#N/A</v>
      </c>
      <c r="BT124" t="e">
        <f>VLOOKUP($C124,subset1!$D:$BX,BT$2,FALSE)</f>
        <v>#N/A</v>
      </c>
      <c r="BU124" t="e">
        <f>VLOOKUP($C124,subset1!$D:$BX,BU$2,FALSE)</f>
        <v>#N/A</v>
      </c>
    </row>
    <row r="125" spans="1:73" x14ac:dyDescent="0.2">
      <c r="A125">
        <v>855</v>
      </c>
      <c r="B125" t="s">
        <v>2</v>
      </c>
      <c r="C125" t="str">
        <f t="shared" si="6"/>
        <v>855A</v>
      </c>
      <c r="D125" t="str">
        <f t="shared" si="7"/>
        <v>A</v>
      </c>
      <c r="E125">
        <v>22</v>
      </c>
      <c r="F125" s="1">
        <v>42978</v>
      </c>
      <c r="I125">
        <v>1273.8806200367201</v>
      </c>
      <c r="J125" t="s">
        <v>23</v>
      </c>
      <c r="K125">
        <v>131</v>
      </c>
      <c r="L125">
        <f>VLOOKUP($C125,samples!$D$2:$I$1000,4, FALSE)</f>
        <v>1</v>
      </c>
      <c r="M125" t="str">
        <f>VLOOKUP($C125,samples!$D$2:$I$1000,5, FALSE)</f>
        <v>B</v>
      </c>
      <c r="N125" t="str">
        <f>VLOOKUP($C125,samples!$D$2:$I$1000,6, FALSE)</f>
        <v>4,5,6</v>
      </c>
      <c r="O125" s="1">
        <f>VLOOKUP($C125,samples!$D$2:$I$689,3, FALSE)</f>
        <v>42978</v>
      </c>
      <c r="P125" s="2">
        <f t="shared" si="8"/>
        <v>0</v>
      </c>
      <c r="Q125" s="1" t="str">
        <f>VLOOKUP($C125,samples!$D$2:$R$1000,8, FALSE)</f>
        <v>CGPLPA819P</v>
      </c>
      <c r="S125" t="e">
        <f>VLOOKUP($C125,subset1!$D:$BX,S$2,FALSE)</f>
        <v>#N/A</v>
      </c>
      <c r="T125" s="1" t="e">
        <f>VLOOKUP($C125,subset1!$D:$BX,T$2,FALSE)</f>
        <v>#N/A</v>
      </c>
      <c r="U125" t="e">
        <f>VLOOKUP($C125,subset1!$D:$BX,U$2,FALSE)</f>
        <v>#N/A</v>
      </c>
      <c r="V125" t="e">
        <f>VLOOKUP($C125,subset1!$D:$BX,V$2,FALSE)</f>
        <v>#N/A</v>
      </c>
      <c r="W125" t="e">
        <f>VLOOKUP($C125,subset1!$D:$BX,W$2,FALSE)</f>
        <v>#N/A</v>
      </c>
      <c r="X125" t="e">
        <f>VLOOKUP($C125,subset1!$D:$BX,X$2,FALSE)</f>
        <v>#N/A</v>
      </c>
      <c r="Y125" t="e">
        <f>VLOOKUP($C125,subset1!$D:$BX,Y$2,FALSE)</f>
        <v>#N/A</v>
      </c>
      <c r="Z125" t="e">
        <f>VLOOKUP($C125,subset1!$D:$BX,Z$2,FALSE)</f>
        <v>#N/A</v>
      </c>
      <c r="AA125" t="e">
        <f>VLOOKUP($C125,subset1!$D:$BX,AA$2,FALSE)</f>
        <v>#N/A</v>
      </c>
      <c r="AB125" t="e">
        <f>VLOOKUP($C125,subset1!$D:$BX,AB$2,FALSE)</f>
        <v>#N/A</v>
      </c>
      <c r="AC125" t="e">
        <f>VLOOKUP($C125,subset1!$D:$BX,AC$2,FALSE)</f>
        <v>#N/A</v>
      </c>
      <c r="AD125" t="e">
        <f>VLOOKUP($C125,subset1!$D:$BX,AD$2,FALSE)</f>
        <v>#N/A</v>
      </c>
      <c r="AE125" t="e">
        <f>VLOOKUP($C125,subset1!$D:$BX,AE$2,FALSE)</f>
        <v>#N/A</v>
      </c>
      <c r="AF125" t="e">
        <f>VLOOKUP($C125,subset1!$D:$BX,AF$2,FALSE)</f>
        <v>#N/A</v>
      </c>
      <c r="AG125" t="e">
        <f>VLOOKUP($C125,subset1!$D:$BX,AG$2,FALSE)</f>
        <v>#N/A</v>
      </c>
      <c r="AH125" t="e">
        <f>VLOOKUP($C125,subset1!$D:$BX,AH$2,FALSE)</f>
        <v>#N/A</v>
      </c>
      <c r="AI125" t="e">
        <f>VLOOKUP($C125,subset1!$D:$BX,AI$2,FALSE)</f>
        <v>#N/A</v>
      </c>
      <c r="AJ125" t="e">
        <f>VLOOKUP($C125,subset1!$D:$BX,AJ$2,FALSE)</f>
        <v>#N/A</v>
      </c>
      <c r="AK125" t="e">
        <f>VLOOKUP($C125,subset1!$D:$BX,AK$2,FALSE)</f>
        <v>#N/A</v>
      </c>
      <c r="AL125" t="e">
        <f>VLOOKUP($C125,subset1!$D:$BX,AL$2,FALSE)</f>
        <v>#N/A</v>
      </c>
      <c r="AM125" t="e">
        <f>VLOOKUP($C125,subset1!$D:$BX,AM$2,FALSE)</f>
        <v>#N/A</v>
      </c>
      <c r="AN125" t="e">
        <f>VLOOKUP($C125,subset1!$D:$BX,AN$2,FALSE)</f>
        <v>#N/A</v>
      </c>
      <c r="AO125" t="e">
        <f>VLOOKUP($C125,subset1!$D:$BX,AO$2,FALSE)</f>
        <v>#N/A</v>
      </c>
      <c r="AP125" t="e">
        <f>VLOOKUP($C125,subset1!$D:$BX,AP$2,FALSE)</f>
        <v>#N/A</v>
      </c>
      <c r="AQ125" t="e">
        <f>VLOOKUP($C125,subset1!$D:$BX,AQ$2,FALSE)</f>
        <v>#N/A</v>
      </c>
      <c r="AR125" t="e">
        <f>VLOOKUP($C125,subset1!$D:$BX,AR$2,FALSE)</f>
        <v>#N/A</v>
      </c>
      <c r="AS125" t="e">
        <f>VLOOKUP($C125,subset1!$D:$BX,AS$2,FALSE)</f>
        <v>#N/A</v>
      </c>
      <c r="AT125" s="1" t="e">
        <f>VLOOKUP($C125,subset1!$D:$BX,AT$2,FALSE)</f>
        <v>#N/A</v>
      </c>
      <c r="AU125" t="e">
        <f>VLOOKUP($C125,subset1!$D:$BX,AU$2,FALSE)</f>
        <v>#N/A</v>
      </c>
      <c r="AV125" t="e">
        <f>VLOOKUP($C125,subset1!$D:$BX,AV$2,FALSE)</f>
        <v>#N/A</v>
      </c>
      <c r="AW125" t="e">
        <f>VLOOKUP($C125,subset1!$D:$BX,AW$2,FALSE)</f>
        <v>#N/A</v>
      </c>
      <c r="AX125" t="e">
        <f>VLOOKUP($C125,subset1!$D:$BX,AX$2,FALSE)</f>
        <v>#N/A</v>
      </c>
      <c r="AY125" t="e">
        <f>VLOOKUP($C125,subset1!$D:$BX,AY$2,FALSE)</f>
        <v>#N/A</v>
      </c>
      <c r="AZ125" t="e">
        <f>VLOOKUP($C125,subset1!$D:$BX,AZ$2,FALSE)</f>
        <v>#N/A</v>
      </c>
      <c r="BA125" t="e">
        <f>VLOOKUP($C125,subset1!$D:$BX,BA$2,FALSE)</f>
        <v>#N/A</v>
      </c>
      <c r="BB125" t="e">
        <f>VLOOKUP($C125,subset1!$D:$BX,BB$2,FALSE)</f>
        <v>#N/A</v>
      </c>
      <c r="BC125" t="e">
        <f>VLOOKUP($C125,subset1!$D:$BX,BC$2,FALSE)</f>
        <v>#N/A</v>
      </c>
      <c r="BD125" t="e">
        <f>VLOOKUP($C125,subset1!$D:$BX,BD$2,FALSE)</f>
        <v>#N/A</v>
      </c>
      <c r="BE125" t="e">
        <f>VLOOKUP($C125,subset1!$D:$BX,BE$2,FALSE)</f>
        <v>#N/A</v>
      </c>
      <c r="BF125" t="e">
        <f>VLOOKUP($C125,subset1!$D:$BX,BF$2,FALSE)</f>
        <v>#N/A</v>
      </c>
      <c r="BG125" t="e">
        <f>VLOOKUP($C125,subset1!$D:$BX,BG$2,FALSE)</f>
        <v>#N/A</v>
      </c>
      <c r="BH125" t="e">
        <f>VLOOKUP($C125,subset1!$D:$BX,BH$2,FALSE)</f>
        <v>#N/A</v>
      </c>
      <c r="BI125" t="e">
        <f>VLOOKUP($C125,subset1!$D:$BX,BI$2,FALSE)</f>
        <v>#N/A</v>
      </c>
      <c r="BJ125" t="e">
        <f>VLOOKUP($C125,subset1!$D:$BX,BJ$2,FALSE)</f>
        <v>#N/A</v>
      </c>
      <c r="BK125" t="e">
        <f>VLOOKUP($C125,subset1!$D:$BX,BK$2,FALSE)</f>
        <v>#N/A</v>
      </c>
      <c r="BL125" t="e">
        <f>VLOOKUP($C125,subset1!$D:$BX,BL$2,FALSE)</f>
        <v>#N/A</v>
      </c>
      <c r="BM125" t="e">
        <f>VLOOKUP($C125,subset1!$D:$BX,BM$2,FALSE)</f>
        <v>#N/A</v>
      </c>
      <c r="BN125" t="e">
        <f>VLOOKUP($C125,subset1!$D:$BX,BN$2,FALSE)</f>
        <v>#N/A</v>
      </c>
      <c r="BO125" t="e">
        <f>VLOOKUP($C125,subset1!$D:$BX,BO$2,FALSE)</f>
        <v>#N/A</v>
      </c>
      <c r="BP125" t="e">
        <f>VLOOKUP($C125,subset1!$D:$BX,BP$2,FALSE)</f>
        <v>#N/A</v>
      </c>
      <c r="BQ125" t="e">
        <f>VLOOKUP($C125,subset1!$D:$BX,BQ$2,FALSE)</f>
        <v>#N/A</v>
      </c>
      <c r="BR125" t="e">
        <f>VLOOKUP($C125,subset1!$D:$BX,BR$2,FALSE)</f>
        <v>#N/A</v>
      </c>
      <c r="BS125" t="e">
        <f>VLOOKUP($C125,subset1!$D:$BX,BS$2,FALSE)</f>
        <v>#N/A</v>
      </c>
      <c r="BT125" t="e">
        <f>VLOOKUP($C125,subset1!$D:$BX,BT$2,FALSE)</f>
        <v>#N/A</v>
      </c>
      <c r="BU125" t="e">
        <f>VLOOKUP($C125,subset1!$D:$BX,BU$2,FALSE)</f>
        <v>#N/A</v>
      </c>
    </row>
    <row r="126" spans="1:73" x14ac:dyDescent="0.2">
      <c r="A126">
        <v>855</v>
      </c>
      <c r="B126" t="s">
        <v>8</v>
      </c>
      <c r="C126" t="str">
        <f t="shared" si="6"/>
        <v>855B1</v>
      </c>
      <c r="D126" t="str">
        <f t="shared" si="7"/>
        <v>B1</v>
      </c>
      <c r="E126">
        <v>22</v>
      </c>
      <c r="F126" s="1">
        <v>42978</v>
      </c>
      <c r="I126">
        <v>1273.8806200367201</v>
      </c>
      <c r="J126" t="s">
        <v>23</v>
      </c>
      <c r="K126">
        <v>132</v>
      </c>
      <c r="L126">
        <f>VLOOKUP($C126,samples!$D$2:$I$1000,4, FALSE)</f>
        <v>6</v>
      </c>
      <c r="M126" t="str">
        <f>VLOOKUP($C126,samples!$D$2:$I$1000,5, FALSE)</f>
        <v>C</v>
      </c>
      <c r="N126" t="str">
        <f>VLOOKUP($C126,samples!$D$2:$I$1000,6, FALSE)</f>
        <v>4,5,6</v>
      </c>
      <c r="O126" s="1">
        <f>VLOOKUP($C126,samples!$D$2:$I$689,3, FALSE)</f>
        <v>43010</v>
      </c>
      <c r="P126" s="2">
        <f t="shared" si="8"/>
        <v>32</v>
      </c>
      <c r="Q126" s="1" t="str">
        <f>VLOOKUP($C126,samples!$D$2:$R$1000,8, FALSE)</f>
        <v>CGPLPA819P1</v>
      </c>
      <c r="S126" t="e">
        <f>VLOOKUP($C126,subset1!$D:$BX,S$2,FALSE)</f>
        <v>#N/A</v>
      </c>
      <c r="T126" s="1" t="e">
        <f>VLOOKUP($C126,subset1!$D:$BX,T$2,FALSE)</f>
        <v>#N/A</v>
      </c>
      <c r="U126" t="e">
        <f>VLOOKUP($C126,subset1!$D:$BX,U$2,FALSE)</f>
        <v>#N/A</v>
      </c>
      <c r="V126" t="e">
        <f>VLOOKUP($C126,subset1!$D:$BX,V$2,FALSE)</f>
        <v>#N/A</v>
      </c>
      <c r="W126" t="e">
        <f>VLOOKUP($C126,subset1!$D:$BX,W$2,FALSE)</f>
        <v>#N/A</v>
      </c>
      <c r="X126" t="e">
        <f>VLOOKUP($C126,subset1!$D:$BX,X$2,FALSE)</f>
        <v>#N/A</v>
      </c>
      <c r="Y126" t="e">
        <f>VLOOKUP($C126,subset1!$D:$BX,Y$2,FALSE)</f>
        <v>#N/A</v>
      </c>
      <c r="Z126" t="e">
        <f>VLOOKUP($C126,subset1!$D:$BX,Z$2,FALSE)</f>
        <v>#N/A</v>
      </c>
      <c r="AA126" t="e">
        <f>VLOOKUP($C126,subset1!$D:$BX,AA$2,FALSE)</f>
        <v>#N/A</v>
      </c>
      <c r="AB126" t="e">
        <f>VLOOKUP($C126,subset1!$D:$BX,AB$2,FALSE)</f>
        <v>#N/A</v>
      </c>
      <c r="AC126" t="e">
        <f>VLOOKUP($C126,subset1!$D:$BX,AC$2,FALSE)</f>
        <v>#N/A</v>
      </c>
      <c r="AD126" t="e">
        <f>VLOOKUP($C126,subset1!$D:$BX,AD$2,FALSE)</f>
        <v>#N/A</v>
      </c>
      <c r="AE126" t="e">
        <f>VLOOKUP($C126,subset1!$D:$BX,AE$2,FALSE)</f>
        <v>#N/A</v>
      </c>
      <c r="AF126" t="e">
        <f>VLOOKUP($C126,subset1!$D:$BX,AF$2,FALSE)</f>
        <v>#N/A</v>
      </c>
      <c r="AG126" t="e">
        <f>VLOOKUP($C126,subset1!$D:$BX,AG$2,FALSE)</f>
        <v>#N/A</v>
      </c>
      <c r="AH126" t="e">
        <f>VLOOKUP($C126,subset1!$D:$BX,AH$2,FALSE)</f>
        <v>#N/A</v>
      </c>
      <c r="AI126" t="e">
        <f>VLOOKUP($C126,subset1!$D:$BX,AI$2,FALSE)</f>
        <v>#N/A</v>
      </c>
      <c r="AJ126" t="e">
        <f>VLOOKUP($C126,subset1!$D:$BX,AJ$2,FALSE)</f>
        <v>#N/A</v>
      </c>
      <c r="AK126" t="e">
        <f>VLOOKUP($C126,subset1!$D:$BX,AK$2,FALSE)</f>
        <v>#N/A</v>
      </c>
      <c r="AL126" t="e">
        <f>VLOOKUP($C126,subset1!$D:$BX,AL$2,FALSE)</f>
        <v>#N/A</v>
      </c>
      <c r="AM126" t="e">
        <f>VLOOKUP($C126,subset1!$D:$BX,AM$2,FALSE)</f>
        <v>#N/A</v>
      </c>
      <c r="AN126" t="e">
        <f>VLOOKUP($C126,subset1!$D:$BX,AN$2,FALSE)</f>
        <v>#N/A</v>
      </c>
      <c r="AO126" t="e">
        <f>VLOOKUP($C126,subset1!$D:$BX,AO$2,FALSE)</f>
        <v>#N/A</v>
      </c>
      <c r="AP126" t="e">
        <f>VLOOKUP($C126,subset1!$D:$BX,AP$2,FALSE)</f>
        <v>#N/A</v>
      </c>
      <c r="AQ126" t="e">
        <f>VLOOKUP($C126,subset1!$D:$BX,AQ$2,FALSE)</f>
        <v>#N/A</v>
      </c>
      <c r="AR126" t="e">
        <f>VLOOKUP($C126,subset1!$D:$BX,AR$2,FALSE)</f>
        <v>#N/A</v>
      </c>
      <c r="AS126" t="e">
        <f>VLOOKUP($C126,subset1!$D:$BX,AS$2,FALSE)</f>
        <v>#N/A</v>
      </c>
      <c r="AT126" s="1" t="e">
        <f>VLOOKUP($C126,subset1!$D:$BX,AT$2,FALSE)</f>
        <v>#N/A</v>
      </c>
      <c r="AU126" t="e">
        <f>VLOOKUP($C126,subset1!$D:$BX,AU$2,FALSE)</f>
        <v>#N/A</v>
      </c>
      <c r="AV126" t="e">
        <f>VLOOKUP($C126,subset1!$D:$BX,AV$2,FALSE)</f>
        <v>#N/A</v>
      </c>
      <c r="AW126" t="e">
        <f>VLOOKUP($C126,subset1!$D:$BX,AW$2,FALSE)</f>
        <v>#N/A</v>
      </c>
      <c r="AX126" t="e">
        <f>VLOOKUP($C126,subset1!$D:$BX,AX$2,FALSE)</f>
        <v>#N/A</v>
      </c>
      <c r="AY126" t="e">
        <f>VLOOKUP($C126,subset1!$D:$BX,AY$2,FALSE)</f>
        <v>#N/A</v>
      </c>
      <c r="AZ126" t="e">
        <f>VLOOKUP($C126,subset1!$D:$BX,AZ$2,FALSE)</f>
        <v>#N/A</v>
      </c>
      <c r="BA126" t="e">
        <f>VLOOKUP($C126,subset1!$D:$BX,BA$2,FALSE)</f>
        <v>#N/A</v>
      </c>
      <c r="BB126" t="e">
        <f>VLOOKUP($C126,subset1!$D:$BX,BB$2,FALSE)</f>
        <v>#N/A</v>
      </c>
      <c r="BC126" t="e">
        <f>VLOOKUP($C126,subset1!$D:$BX,BC$2,FALSE)</f>
        <v>#N/A</v>
      </c>
      <c r="BD126" t="e">
        <f>VLOOKUP($C126,subset1!$D:$BX,BD$2,FALSE)</f>
        <v>#N/A</v>
      </c>
      <c r="BE126" t="e">
        <f>VLOOKUP($C126,subset1!$D:$BX,BE$2,FALSE)</f>
        <v>#N/A</v>
      </c>
      <c r="BF126" t="e">
        <f>VLOOKUP($C126,subset1!$D:$BX,BF$2,FALSE)</f>
        <v>#N/A</v>
      </c>
      <c r="BG126" t="e">
        <f>VLOOKUP($C126,subset1!$D:$BX,BG$2,FALSE)</f>
        <v>#N/A</v>
      </c>
      <c r="BH126" t="e">
        <f>VLOOKUP($C126,subset1!$D:$BX,BH$2,FALSE)</f>
        <v>#N/A</v>
      </c>
      <c r="BI126" t="e">
        <f>VLOOKUP($C126,subset1!$D:$BX,BI$2,FALSE)</f>
        <v>#N/A</v>
      </c>
      <c r="BJ126" t="e">
        <f>VLOOKUP($C126,subset1!$D:$BX,BJ$2,FALSE)</f>
        <v>#N/A</v>
      </c>
      <c r="BK126" t="e">
        <f>VLOOKUP($C126,subset1!$D:$BX,BK$2,FALSE)</f>
        <v>#N/A</v>
      </c>
      <c r="BL126" t="e">
        <f>VLOOKUP($C126,subset1!$D:$BX,BL$2,FALSE)</f>
        <v>#N/A</v>
      </c>
      <c r="BM126" t="e">
        <f>VLOOKUP($C126,subset1!$D:$BX,BM$2,FALSE)</f>
        <v>#N/A</v>
      </c>
      <c r="BN126" t="e">
        <f>VLOOKUP($C126,subset1!$D:$BX,BN$2,FALSE)</f>
        <v>#N/A</v>
      </c>
      <c r="BO126" t="e">
        <f>VLOOKUP($C126,subset1!$D:$BX,BO$2,FALSE)</f>
        <v>#N/A</v>
      </c>
      <c r="BP126" t="e">
        <f>VLOOKUP($C126,subset1!$D:$BX,BP$2,FALSE)</f>
        <v>#N/A</v>
      </c>
      <c r="BQ126" t="e">
        <f>VLOOKUP($C126,subset1!$D:$BX,BQ$2,FALSE)</f>
        <v>#N/A</v>
      </c>
      <c r="BR126" t="e">
        <f>VLOOKUP($C126,subset1!$D:$BX,BR$2,FALSE)</f>
        <v>#N/A</v>
      </c>
      <c r="BS126" t="e">
        <f>VLOOKUP($C126,subset1!$D:$BX,BS$2,FALSE)</f>
        <v>#N/A</v>
      </c>
      <c r="BT126" t="e">
        <f>VLOOKUP($C126,subset1!$D:$BX,BT$2,FALSE)</f>
        <v>#N/A</v>
      </c>
      <c r="BU126" t="e">
        <f>VLOOKUP($C126,subset1!$D:$BX,BU$2,FALSE)</f>
        <v>#N/A</v>
      </c>
    </row>
    <row r="127" spans="1:73" x14ac:dyDescent="0.2">
      <c r="A127">
        <v>855</v>
      </c>
      <c r="B127" t="s">
        <v>9</v>
      </c>
      <c r="C127" t="str">
        <f t="shared" si="6"/>
        <v>855E1</v>
      </c>
      <c r="D127" t="str">
        <f t="shared" si="7"/>
        <v>E1</v>
      </c>
      <c r="E127">
        <v>22</v>
      </c>
      <c r="F127" s="1">
        <v>42978</v>
      </c>
      <c r="I127">
        <v>1273.8806200367201</v>
      </c>
      <c r="J127" t="s">
        <v>23</v>
      </c>
      <c r="K127">
        <v>133</v>
      </c>
      <c r="L127">
        <f>VLOOKUP($C127,samples!$D$2:$I$1000,4, FALSE)</f>
        <v>10</v>
      </c>
      <c r="M127" t="str">
        <f>VLOOKUP($C127,samples!$D$2:$I$1000,5, FALSE)</f>
        <v>A</v>
      </c>
      <c r="N127" t="str">
        <f>VLOOKUP($C127,samples!$D$2:$I$1000,6, FALSE)</f>
        <v>7,8,9</v>
      </c>
      <c r="O127" s="1">
        <f>VLOOKUP($C127,samples!$D$2:$I$689,3, FALSE)</f>
        <v>43019</v>
      </c>
      <c r="P127" s="2">
        <f t="shared" si="8"/>
        <v>41</v>
      </c>
      <c r="Q127" s="1" t="str">
        <f>VLOOKUP($C127,samples!$D$2:$R$1000,8, FALSE)</f>
        <v>CGPLPA819P2</v>
      </c>
      <c r="S127" t="e">
        <f>VLOOKUP($C127,subset1!$D:$BX,S$2,FALSE)</f>
        <v>#N/A</v>
      </c>
      <c r="T127" s="1" t="e">
        <f>VLOOKUP($C127,subset1!$D:$BX,T$2,FALSE)</f>
        <v>#N/A</v>
      </c>
      <c r="U127" t="e">
        <f>VLOOKUP($C127,subset1!$D:$BX,U$2,FALSE)</f>
        <v>#N/A</v>
      </c>
      <c r="V127" t="e">
        <f>VLOOKUP($C127,subset1!$D:$BX,V$2,FALSE)</f>
        <v>#N/A</v>
      </c>
      <c r="W127" t="e">
        <f>VLOOKUP($C127,subset1!$D:$BX,W$2,FALSE)</f>
        <v>#N/A</v>
      </c>
      <c r="X127" t="e">
        <f>VLOOKUP($C127,subset1!$D:$BX,X$2,FALSE)</f>
        <v>#N/A</v>
      </c>
      <c r="Y127" t="e">
        <f>VLOOKUP($C127,subset1!$D:$BX,Y$2,FALSE)</f>
        <v>#N/A</v>
      </c>
      <c r="Z127" t="e">
        <f>VLOOKUP($C127,subset1!$D:$BX,Z$2,FALSE)</f>
        <v>#N/A</v>
      </c>
      <c r="AA127" t="e">
        <f>VLOOKUP($C127,subset1!$D:$BX,AA$2,FALSE)</f>
        <v>#N/A</v>
      </c>
      <c r="AB127" t="e">
        <f>VLOOKUP($C127,subset1!$D:$BX,AB$2,FALSE)</f>
        <v>#N/A</v>
      </c>
      <c r="AC127" t="e">
        <f>VLOOKUP($C127,subset1!$D:$BX,AC$2,FALSE)</f>
        <v>#N/A</v>
      </c>
      <c r="AD127" t="e">
        <f>VLOOKUP($C127,subset1!$D:$BX,AD$2,FALSE)</f>
        <v>#N/A</v>
      </c>
      <c r="AE127" t="e">
        <f>VLOOKUP($C127,subset1!$D:$BX,AE$2,FALSE)</f>
        <v>#N/A</v>
      </c>
      <c r="AF127" t="e">
        <f>VLOOKUP($C127,subset1!$D:$BX,AF$2,FALSE)</f>
        <v>#N/A</v>
      </c>
      <c r="AG127" t="e">
        <f>VLOOKUP($C127,subset1!$D:$BX,AG$2,FALSE)</f>
        <v>#N/A</v>
      </c>
      <c r="AH127" t="e">
        <f>VLOOKUP($C127,subset1!$D:$BX,AH$2,FALSE)</f>
        <v>#N/A</v>
      </c>
      <c r="AI127" t="e">
        <f>VLOOKUP($C127,subset1!$D:$BX,AI$2,FALSE)</f>
        <v>#N/A</v>
      </c>
      <c r="AJ127" t="e">
        <f>VLOOKUP($C127,subset1!$D:$BX,AJ$2,FALSE)</f>
        <v>#N/A</v>
      </c>
      <c r="AK127" t="e">
        <f>VLOOKUP($C127,subset1!$D:$BX,AK$2,FALSE)</f>
        <v>#N/A</v>
      </c>
      <c r="AL127" t="e">
        <f>VLOOKUP($C127,subset1!$D:$BX,AL$2,FALSE)</f>
        <v>#N/A</v>
      </c>
      <c r="AM127" t="e">
        <f>VLOOKUP($C127,subset1!$D:$BX,AM$2,FALSE)</f>
        <v>#N/A</v>
      </c>
      <c r="AN127" t="e">
        <f>VLOOKUP($C127,subset1!$D:$BX,AN$2,FALSE)</f>
        <v>#N/A</v>
      </c>
      <c r="AO127" t="e">
        <f>VLOOKUP($C127,subset1!$D:$BX,AO$2,FALSE)</f>
        <v>#N/A</v>
      </c>
      <c r="AP127" t="e">
        <f>VLOOKUP($C127,subset1!$D:$BX,AP$2,FALSE)</f>
        <v>#N/A</v>
      </c>
      <c r="AQ127" t="e">
        <f>VLOOKUP($C127,subset1!$D:$BX,AQ$2,FALSE)</f>
        <v>#N/A</v>
      </c>
      <c r="AR127" t="e">
        <f>VLOOKUP($C127,subset1!$D:$BX,AR$2,FALSE)</f>
        <v>#N/A</v>
      </c>
      <c r="AS127" t="e">
        <f>VLOOKUP($C127,subset1!$D:$BX,AS$2,FALSE)</f>
        <v>#N/A</v>
      </c>
      <c r="AT127" s="1" t="e">
        <f>VLOOKUP($C127,subset1!$D:$BX,AT$2,FALSE)</f>
        <v>#N/A</v>
      </c>
      <c r="AU127" t="e">
        <f>VLOOKUP($C127,subset1!$D:$BX,AU$2,FALSE)</f>
        <v>#N/A</v>
      </c>
      <c r="AV127" t="e">
        <f>VLOOKUP($C127,subset1!$D:$BX,AV$2,FALSE)</f>
        <v>#N/A</v>
      </c>
      <c r="AW127" t="e">
        <f>VLOOKUP($C127,subset1!$D:$BX,AW$2,FALSE)</f>
        <v>#N/A</v>
      </c>
      <c r="AX127" t="e">
        <f>VLOOKUP($C127,subset1!$D:$BX,AX$2,FALSE)</f>
        <v>#N/A</v>
      </c>
      <c r="AY127" t="e">
        <f>VLOOKUP($C127,subset1!$D:$BX,AY$2,FALSE)</f>
        <v>#N/A</v>
      </c>
      <c r="AZ127" t="e">
        <f>VLOOKUP($C127,subset1!$D:$BX,AZ$2,FALSE)</f>
        <v>#N/A</v>
      </c>
      <c r="BA127" t="e">
        <f>VLOOKUP($C127,subset1!$D:$BX,BA$2,FALSE)</f>
        <v>#N/A</v>
      </c>
      <c r="BB127" t="e">
        <f>VLOOKUP($C127,subset1!$D:$BX,BB$2,FALSE)</f>
        <v>#N/A</v>
      </c>
      <c r="BC127" t="e">
        <f>VLOOKUP($C127,subset1!$D:$BX,BC$2,FALSE)</f>
        <v>#N/A</v>
      </c>
      <c r="BD127" t="e">
        <f>VLOOKUP($C127,subset1!$D:$BX,BD$2,FALSE)</f>
        <v>#N/A</v>
      </c>
      <c r="BE127" t="e">
        <f>VLOOKUP($C127,subset1!$D:$BX,BE$2,FALSE)</f>
        <v>#N/A</v>
      </c>
      <c r="BF127" t="e">
        <f>VLOOKUP($C127,subset1!$D:$BX,BF$2,FALSE)</f>
        <v>#N/A</v>
      </c>
      <c r="BG127" t="e">
        <f>VLOOKUP($C127,subset1!$D:$BX,BG$2,FALSE)</f>
        <v>#N/A</v>
      </c>
      <c r="BH127" t="e">
        <f>VLOOKUP($C127,subset1!$D:$BX,BH$2,FALSE)</f>
        <v>#N/A</v>
      </c>
      <c r="BI127" t="e">
        <f>VLOOKUP($C127,subset1!$D:$BX,BI$2,FALSE)</f>
        <v>#N/A</v>
      </c>
      <c r="BJ127" t="e">
        <f>VLOOKUP($C127,subset1!$D:$BX,BJ$2,FALSE)</f>
        <v>#N/A</v>
      </c>
      <c r="BK127" t="e">
        <f>VLOOKUP($C127,subset1!$D:$BX,BK$2,FALSE)</f>
        <v>#N/A</v>
      </c>
      <c r="BL127" t="e">
        <f>VLOOKUP($C127,subset1!$D:$BX,BL$2,FALSE)</f>
        <v>#N/A</v>
      </c>
      <c r="BM127" t="e">
        <f>VLOOKUP($C127,subset1!$D:$BX,BM$2,FALSE)</f>
        <v>#N/A</v>
      </c>
      <c r="BN127" t="e">
        <f>VLOOKUP($C127,subset1!$D:$BX,BN$2,FALSE)</f>
        <v>#N/A</v>
      </c>
      <c r="BO127" t="e">
        <f>VLOOKUP($C127,subset1!$D:$BX,BO$2,FALSE)</f>
        <v>#N/A</v>
      </c>
      <c r="BP127" t="e">
        <f>VLOOKUP($C127,subset1!$D:$BX,BP$2,FALSE)</f>
        <v>#N/A</v>
      </c>
      <c r="BQ127" t="e">
        <f>VLOOKUP($C127,subset1!$D:$BX,BQ$2,FALSE)</f>
        <v>#N/A</v>
      </c>
      <c r="BR127" t="e">
        <f>VLOOKUP($C127,subset1!$D:$BX,BR$2,FALSE)</f>
        <v>#N/A</v>
      </c>
      <c r="BS127" t="e">
        <f>VLOOKUP($C127,subset1!$D:$BX,BS$2,FALSE)</f>
        <v>#N/A</v>
      </c>
      <c r="BT127" t="e">
        <f>VLOOKUP($C127,subset1!$D:$BX,BT$2,FALSE)</f>
        <v>#N/A</v>
      </c>
      <c r="BU127" t="e">
        <f>VLOOKUP($C127,subset1!$D:$BX,BU$2,FALSE)</f>
        <v>#N/A</v>
      </c>
    </row>
    <row r="128" spans="1:73" x14ac:dyDescent="0.2">
      <c r="A128">
        <v>855</v>
      </c>
      <c r="B128" t="s">
        <v>10</v>
      </c>
      <c r="C128" t="str">
        <f t="shared" si="6"/>
        <v>855E2</v>
      </c>
      <c r="D128" t="str">
        <f t="shared" si="7"/>
        <v>E2</v>
      </c>
      <c r="E128">
        <v>22</v>
      </c>
      <c r="F128" s="1">
        <v>42978</v>
      </c>
      <c r="I128">
        <v>1273.8806200367201</v>
      </c>
      <c r="J128" t="s">
        <v>23</v>
      </c>
      <c r="K128">
        <v>134</v>
      </c>
      <c r="L128">
        <f>VLOOKUP($C128,samples!$D$2:$I$1000,4, FALSE)</f>
        <v>14</v>
      </c>
      <c r="M128" t="str">
        <f>VLOOKUP($C128,samples!$D$2:$I$1000,5, FALSE)</f>
        <v>E</v>
      </c>
      <c r="N128" t="str">
        <f>VLOOKUP($C128,samples!$D$2:$I$1000,6, FALSE)</f>
        <v>7,8,9</v>
      </c>
      <c r="O128" s="1">
        <f>VLOOKUP($C128,samples!$D$2:$I$689,3, FALSE)</f>
        <v>43045</v>
      </c>
      <c r="P128" s="2">
        <f t="shared" si="8"/>
        <v>67</v>
      </c>
      <c r="Q128" s="1" t="str">
        <f>VLOOKUP($C128,samples!$D$2:$R$1000,8, FALSE)</f>
        <v>CGPLPA819P3</v>
      </c>
      <c r="S128" t="e">
        <f>VLOOKUP($C128,subset1!$D:$BX,S$2,FALSE)</f>
        <v>#N/A</v>
      </c>
      <c r="T128" s="1" t="e">
        <f>VLOOKUP($C128,subset1!$D:$BX,T$2,FALSE)</f>
        <v>#N/A</v>
      </c>
      <c r="U128" t="e">
        <f>VLOOKUP($C128,subset1!$D:$BX,U$2,FALSE)</f>
        <v>#N/A</v>
      </c>
      <c r="V128" t="e">
        <f>VLOOKUP($C128,subset1!$D:$BX,V$2,FALSE)</f>
        <v>#N/A</v>
      </c>
      <c r="W128" t="e">
        <f>VLOOKUP($C128,subset1!$D:$BX,W$2,FALSE)</f>
        <v>#N/A</v>
      </c>
      <c r="X128" t="e">
        <f>VLOOKUP($C128,subset1!$D:$BX,X$2,FALSE)</f>
        <v>#N/A</v>
      </c>
      <c r="Y128" t="e">
        <f>VLOOKUP($C128,subset1!$D:$BX,Y$2,FALSE)</f>
        <v>#N/A</v>
      </c>
      <c r="Z128" t="e">
        <f>VLOOKUP($C128,subset1!$D:$BX,Z$2,FALSE)</f>
        <v>#N/A</v>
      </c>
      <c r="AA128" t="e">
        <f>VLOOKUP($C128,subset1!$D:$BX,AA$2,FALSE)</f>
        <v>#N/A</v>
      </c>
      <c r="AB128" t="e">
        <f>VLOOKUP($C128,subset1!$D:$BX,AB$2,FALSE)</f>
        <v>#N/A</v>
      </c>
      <c r="AC128" t="e">
        <f>VLOOKUP($C128,subset1!$D:$BX,AC$2,FALSE)</f>
        <v>#N/A</v>
      </c>
      <c r="AD128" t="e">
        <f>VLOOKUP($C128,subset1!$D:$BX,AD$2,FALSE)</f>
        <v>#N/A</v>
      </c>
      <c r="AE128" t="e">
        <f>VLOOKUP($C128,subset1!$D:$BX,AE$2,FALSE)</f>
        <v>#N/A</v>
      </c>
      <c r="AF128" t="e">
        <f>VLOOKUP($C128,subset1!$D:$BX,AF$2,FALSE)</f>
        <v>#N/A</v>
      </c>
      <c r="AG128" t="e">
        <f>VLOOKUP($C128,subset1!$D:$BX,AG$2,FALSE)</f>
        <v>#N/A</v>
      </c>
      <c r="AH128" t="e">
        <f>VLOOKUP($C128,subset1!$D:$BX,AH$2,FALSE)</f>
        <v>#N/A</v>
      </c>
      <c r="AI128" t="e">
        <f>VLOOKUP($C128,subset1!$D:$BX,AI$2,FALSE)</f>
        <v>#N/A</v>
      </c>
      <c r="AJ128" t="e">
        <f>VLOOKUP($C128,subset1!$D:$BX,AJ$2,FALSE)</f>
        <v>#N/A</v>
      </c>
      <c r="AK128" t="e">
        <f>VLOOKUP($C128,subset1!$D:$BX,AK$2,FALSE)</f>
        <v>#N/A</v>
      </c>
      <c r="AL128" t="e">
        <f>VLOOKUP($C128,subset1!$D:$BX,AL$2,FALSE)</f>
        <v>#N/A</v>
      </c>
      <c r="AM128" t="e">
        <f>VLOOKUP($C128,subset1!$D:$BX,AM$2,FALSE)</f>
        <v>#N/A</v>
      </c>
      <c r="AN128" t="e">
        <f>VLOOKUP($C128,subset1!$D:$BX,AN$2,FALSE)</f>
        <v>#N/A</v>
      </c>
      <c r="AO128" t="e">
        <f>VLOOKUP($C128,subset1!$D:$BX,AO$2,FALSE)</f>
        <v>#N/A</v>
      </c>
      <c r="AP128" t="e">
        <f>VLOOKUP($C128,subset1!$D:$BX,AP$2,FALSE)</f>
        <v>#N/A</v>
      </c>
      <c r="AQ128" t="e">
        <f>VLOOKUP($C128,subset1!$D:$BX,AQ$2,FALSE)</f>
        <v>#N/A</v>
      </c>
      <c r="AR128" t="e">
        <f>VLOOKUP($C128,subset1!$D:$BX,AR$2,FALSE)</f>
        <v>#N/A</v>
      </c>
      <c r="AS128" t="e">
        <f>VLOOKUP($C128,subset1!$D:$BX,AS$2,FALSE)</f>
        <v>#N/A</v>
      </c>
      <c r="AT128" s="1" t="e">
        <f>VLOOKUP($C128,subset1!$D:$BX,AT$2,FALSE)</f>
        <v>#N/A</v>
      </c>
      <c r="AU128" t="e">
        <f>VLOOKUP($C128,subset1!$D:$BX,AU$2,FALSE)</f>
        <v>#N/A</v>
      </c>
      <c r="AV128" t="e">
        <f>VLOOKUP($C128,subset1!$D:$BX,AV$2,FALSE)</f>
        <v>#N/A</v>
      </c>
      <c r="AW128" t="e">
        <f>VLOOKUP($C128,subset1!$D:$BX,AW$2,FALSE)</f>
        <v>#N/A</v>
      </c>
      <c r="AX128" t="e">
        <f>VLOOKUP($C128,subset1!$D:$BX,AX$2,FALSE)</f>
        <v>#N/A</v>
      </c>
      <c r="AY128" t="e">
        <f>VLOOKUP($C128,subset1!$D:$BX,AY$2,FALSE)</f>
        <v>#N/A</v>
      </c>
      <c r="AZ128" t="e">
        <f>VLOOKUP($C128,subset1!$D:$BX,AZ$2,FALSE)</f>
        <v>#N/A</v>
      </c>
      <c r="BA128" t="e">
        <f>VLOOKUP($C128,subset1!$D:$BX,BA$2,FALSE)</f>
        <v>#N/A</v>
      </c>
      <c r="BB128" t="e">
        <f>VLOOKUP($C128,subset1!$D:$BX,BB$2,FALSE)</f>
        <v>#N/A</v>
      </c>
      <c r="BC128" t="e">
        <f>VLOOKUP($C128,subset1!$D:$BX,BC$2,FALSE)</f>
        <v>#N/A</v>
      </c>
      <c r="BD128" t="e">
        <f>VLOOKUP($C128,subset1!$D:$BX,BD$2,FALSE)</f>
        <v>#N/A</v>
      </c>
      <c r="BE128" t="e">
        <f>VLOOKUP($C128,subset1!$D:$BX,BE$2,FALSE)</f>
        <v>#N/A</v>
      </c>
      <c r="BF128" t="e">
        <f>VLOOKUP($C128,subset1!$D:$BX,BF$2,FALSE)</f>
        <v>#N/A</v>
      </c>
      <c r="BG128" t="e">
        <f>VLOOKUP($C128,subset1!$D:$BX,BG$2,FALSE)</f>
        <v>#N/A</v>
      </c>
      <c r="BH128" t="e">
        <f>VLOOKUP($C128,subset1!$D:$BX,BH$2,FALSE)</f>
        <v>#N/A</v>
      </c>
      <c r="BI128" t="e">
        <f>VLOOKUP($C128,subset1!$D:$BX,BI$2,FALSE)</f>
        <v>#N/A</v>
      </c>
      <c r="BJ128" t="e">
        <f>VLOOKUP($C128,subset1!$D:$BX,BJ$2,FALSE)</f>
        <v>#N/A</v>
      </c>
      <c r="BK128" t="e">
        <f>VLOOKUP($C128,subset1!$D:$BX,BK$2,FALSE)</f>
        <v>#N/A</v>
      </c>
      <c r="BL128" t="e">
        <f>VLOOKUP($C128,subset1!$D:$BX,BL$2,FALSE)</f>
        <v>#N/A</v>
      </c>
      <c r="BM128" t="e">
        <f>VLOOKUP($C128,subset1!$D:$BX,BM$2,FALSE)</f>
        <v>#N/A</v>
      </c>
      <c r="BN128" t="e">
        <f>VLOOKUP($C128,subset1!$D:$BX,BN$2,FALSE)</f>
        <v>#N/A</v>
      </c>
      <c r="BO128" t="e">
        <f>VLOOKUP($C128,subset1!$D:$BX,BO$2,FALSE)</f>
        <v>#N/A</v>
      </c>
      <c r="BP128" t="e">
        <f>VLOOKUP($C128,subset1!$D:$BX,BP$2,FALSE)</f>
        <v>#N/A</v>
      </c>
      <c r="BQ128" t="e">
        <f>VLOOKUP($C128,subset1!$D:$BX,BQ$2,FALSE)</f>
        <v>#N/A</v>
      </c>
      <c r="BR128" t="e">
        <f>VLOOKUP($C128,subset1!$D:$BX,BR$2,FALSE)</f>
        <v>#N/A</v>
      </c>
      <c r="BS128" t="e">
        <f>VLOOKUP($C128,subset1!$D:$BX,BS$2,FALSE)</f>
        <v>#N/A</v>
      </c>
      <c r="BT128" t="e">
        <f>VLOOKUP($C128,subset1!$D:$BX,BT$2,FALSE)</f>
        <v>#N/A</v>
      </c>
      <c r="BU128" t="e">
        <f>VLOOKUP($C128,subset1!$D:$BX,BU$2,FALSE)</f>
        <v>#N/A</v>
      </c>
    </row>
    <row r="129" spans="1:73" x14ac:dyDescent="0.2">
      <c r="A129">
        <v>855</v>
      </c>
      <c r="B129" t="s">
        <v>11</v>
      </c>
      <c r="C129" t="str">
        <f t="shared" si="6"/>
        <v>855E3</v>
      </c>
      <c r="D129" t="str">
        <f t="shared" si="7"/>
        <v>E3</v>
      </c>
      <c r="E129">
        <v>22</v>
      </c>
      <c r="F129" s="1">
        <v>42978</v>
      </c>
      <c r="I129">
        <v>1273.8806200367201</v>
      </c>
      <c r="J129" t="s">
        <v>23</v>
      </c>
      <c r="K129">
        <v>135</v>
      </c>
      <c r="L129">
        <f>VLOOKUP($C129,samples!$D$2:$I$1000,4, FALSE)</f>
        <v>17</v>
      </c>
      <c r="M129" t="str">
        <f>VLOOKUP($C129,samples!$D$2:$I$1000,5, FALSE)</f>
        <v>E</v>
      </c>
      <c r="N129" t="str">
        <f>VLOOKUP($C129,samples!$D$2:$I$1000,6, FALSE)</f>
        <v>4,5,6</v>
      </c>
      <c r="O129" s="1">
        <f>VLOOKUP($C129,samples!$D$2:$I$689,3, FALSE)</f>
        <v>43089</v>
      </c>
      <c r="P129" s="2">
        <f t="shared" si="8"/>
        <v>111</v>
      </c>
      <c r="Q129" s="1" t="str">
        <f>VLOOKUP($C129,samples!$D$2:$R$1000,8, FALSE)</f>
        <v>CGPLPA819P4</v>
      </c>
      <c r="S129" t="e">
        <f>VLOOKUP($C129,subset1!$D:$BX,S$2,FALSE)</f>
        <v>#N/A</v>
      </c>
      <c r="T129" s="1" t="e">
        <f>VLOOKUP($C129,subset1!$D:$BX,T$2,FALSE)</f>
        <v>#N/A</v>
      </c>
      <c r="U129" t="e">
        <f>VLOOKUP($C129,subset1!$D:$BX,U$2,FALSE)</f>
        <v>#N/A</v>
      </c>
      <c r="V129" t="e">
        <f>VLOOKUP($C129,subset1!$D:$BX,V$2,FALSE)</f>
        <v>#N/A</v>
      </c>
      <c r="W129" t="e">
        <f>VLOOKUP($C129,subset1!$D:$BX,W$2,FALSE)</f>
        <v>#N/A</v>
      </c>
      <c r="X129" t="e">
        <f>VLOOKUP($C129,subset1!$D:$BX,X$2,FALSE)</f>
        <v>#N/A</v>
      </c>
      <c r="Y129" t="e">
        <f>VLOOKUP($C129,subset1!$D:$BX,Y$2,FALSE)</f>
        <v>#N/A</v>
      </c>
      <c r="Z129" t="e">
        <f>VLOOKUP($C129,subset1!$D:$BX,Z$2,FALSE)</f>
        <v>#N/A</v>
      </c>
      <c r="AA129" t="e">
        <f>VLOOKUP($C129,subset1!$D:$BX,AA$2,FALSE)</f>
        <v>#N/A</v>
      </c>
      <c r="AB129" t="e">
        <f>VLOOKUP($C129,subset1!$D:$BX,AB$2,FALSE)</f>
        <v>#N/A</v>
      </c>
      <c r="AC129" t="e">
        <f>VLOOKUP($C129,subset1!$D:$BX,AC$2,FALSE)</f>
        <v>#N/A</v>
      </c>
      <c r="AD129" t="e">
        <f>VLOOKUP($C129,subset1!$D:$BX,AD$2,FALSE)</f>
        <v>#N/A</v>
      </c>
      <c r="AE129" t="e">
        <f>VLOOKUP($C129,subset1!$D:$BX,AE$2,FALSE)</f>
        <v>#N/A</v>
      </c>
      <c r="AF129" t="e">
        <f>VLOOKUP($C129,subset1!$D:$BX,AF$2,FALSE)</f>
        <v>#N/A</v>
      </c>
      <c r="AG129" t="e">
        <f>VLOOKUP($C129,subset1!$D:$BX,AG$2,FALSE)</f>
        <v>#N/A</v>
      </c>
      <c r="AH129" t="e">
        <f>VLOOKUP($C129,subset1!$D:$BX,AH$2,FALSE)</f>
        <v>#N/A</v>
      </c>
      <c r="AI129" t="e">
        <f>VLOOKUP($C129,subset1!$D:$BX,AI$2,FALSE)</f>
        <v>#N/A</v>
      </c>
      <c r="AJ129" t="e">
        <f>VLOOKUP($C129,subset1!$D:$BX,AJ$2,FALSE)</f>
        <v>#N/A</v>
      </c>
      <c r="AK129" t="e">
        <f>VLOOKUP($C129,subset1!$D:$BX,AK$2,FALSE)</f>
        <v>#N/A</v>
      </c>
      <c r="AL129" t="e">
        <f>VLOOKUP($C129,subset1!$D:$BX,AL$2,FALSE)</f>
        <v>#N/A</v>
      </c>
      <c r="AM129" t="e">
        <f>VLOOKUP($C129,subset1!$D:$BX,AM$2,FALSE)</f>
        <v>#N/A</v>
      </c>
      <c r="AN129" t="e">
        <f>VLOOKUP($C129,subset1!$D:$BX,AN$2,FALSE)</f>
        <v>#N/A</v>
      </c>
      <c r="AO129" t="e">
        <f>VLOOKUP($C129,subset1!$D:$BX,AO$2,FALSE)</f>
        <v>#N/A</v>
      </c>
      <c r="AP129" t="e">
        <f>VLOOKUP($C129,subset1!$D:$BX,AP$2,FALSE)</f>
        <v>#N/A</v>
      </c>
      <c r="AQ129" t="e">
        <f>VLOOKUP($C129,subset1!$D:$BX,AQ$2,FALSE)</f>
        <v>#N/A</v>
      </c>
      <c r="AR129" t="e">
        <f>VLOOKUP($C129,subset1!$D:$BX,AR$2,FALSE)</f>
        <v>#N/A</v>
      </c>
      <c r="AS129" t="e">
        <f>VLOOKUP($C129,subset1!$D:$BX,AS$2,FALSE)</f>
        <v>#N/A</v>
      </c>
      <c r="AT129" s="1" t="e">
        <f>VLOOKUP($C129,subset1!$D:$BX,AT$2,FALSE)</f>
        <v>#N/A</v>
      </c>
      <c r="AU129" t="e">
        <f>VLOOKUP($C129,subset1!$D:$BX,AU$2,FALSE)</f>
        <v>#N/A</v>
      </c>
      <c r="AV129" t="e">
        <f>VLOOKUP($C129,subset1!$D:$BX,AV$2,FALSE)</f>
        <v>#N/A</v>
      </c>
      <c r="AW129" t="e">
        <f>VLOOKUP($C129,subset1!$D:$BX,AW$2,FALSE)</f>
        <v>#N/A</v>
      </c>
      <c r="AX129" t="e">
        <f>VLOOKUP($C129,subset1!$D:$BX,AX$2,FALSE)</f>
        <v>#N/A</v>
      </c>
      <c r="AY129" t="e">
        <f>VLOOKUP($C129,subset1!$D:$BX,AY$2,FALSE)</f>
        <v>#N/A</v>
      </c>
      <c r="AZ129" t="e">
        <f>VLOOKUP($C129,subset1!$D:$BX,AZ$2,FALSE)</f>
        <v>#N/A</v>
      </c>
      <c r="BA129" t="e">
        <f>VLOOKUP($C129,subset1!$D:$BX,BA$2,FALSE)</f>
        <v>#N/A</v>
      </c>
      <c r="BB129" t="e">
        <f>VLOOKUP($C129,subset1!$D:$BX,BB$2,FALSE)</f>
        <v>#N/A</v>
      </c>
      <c r="BC129" t="e">
        <f>VLOOKUP($C129,subset1!$D:$BX,BC$2,FALSE)</f>
        <v>#N/A</v>
      </c>
      <c r="BD129" t="e">
        <f>VLOOKUP($C129,subset1!$D:$BX,BD$2,FALSE)</f>
        <v>#N/A</v>
      </c>
      <c r="BE129" t="e">
        <f>VLOOKUP($C129,subset1!$D:$BX,BE$2,FALSE)</f>
        <v>#N/A</v>
      </c>
      <c r="BF129" t="e">
        <f>VLOOKUP($C129,subset1!$D:$BX,BF$2,FALSE)</f>
        <v>#N/A</v>
      </c>
      <c r="BG129" t="e">
        <f>VLOOKUP($C129,subset1!$D:$BX,BG$2,FALSE)</f>
        <v>#N/A</v>
      </c>
      <c r="BH129" t="e">
        <f>VLOOKUP($C129,subset1!$D:$BX,BH$2,FALSE)</f>
        <v>#N/A</v>
      </c>
      <c r="BI129" t="e">
        <f>VLOOKUP($C129,subset1!$D:$BX,BI$2,FALSE)</f>
        <v>#N/A</v>
      </c>
      <c r="BJ129" t="e">
        <f>VLOOKUP($C129,subset1!$D:$BX,BJ$2,FALSE)</f>
        <v>#N/A</v>
      </c>
      <c r="BK129" t="e">
        <f>VLOOKUP($C129,subset1!$D:$BX,BK$2,FALSE)</f>
        <v>#N/A</v>
      </c>
      <c r="BL129" t="e">
        <f>VLOOKUP($C129,subset1!$D:$BX,BL$2,FALSE)</f>
        <v>#N/A</v>
      </c>
      <c r="BM129" t="e">
        <f>VLOOKUP($C129,subset1!$D:$BX,BM$2,FALSE)</f>
        <v>#N/A</v>
      </c>
      <c r="BN129" t="e">
        <f>VLOOKUP($C129,subset1!$D:$BX,BN$2,FALSE)</f>
        <v>#N/A</v>
      </c>
      <c r="BO129" t="e">
        <f>VLOOKUP($C129,subset1!$D:$BX,BO$2,FALSE)</f>
        <v>#N/A</v>
      </c>
      <c r="BP129" t="e">
        <f>VLOOKUP($C129,subset1!$D:$BX,BP$2,FALSE)</f>
        <v>#N/A</v>
      </c>
      <c r="BQ129" t="e">
        <f>VLOOKUP($C129,subset1!$D:$BX,BQ$2,FALSE)</f>
        <v>#N/A</v>
      </c>
      <c r="BR129" t="e">
        <f>VLOOKUP($C129,subset1!$D:$BX,BR$2,FALSE)</f>
        <v>#N/A</v>
      </c>
      <c r="BS129" t="e">
        <f>VLOOKUP($C129,subset1!$D:$BX,BS$2,FALSE)</f>
        <v>#N/A</v>
      </c>
      <c r="BT129" t="e">
        <f>VLOOKUP($C129,subset1!$D:$BX,BT$2,FALSE)</f>
        <v>#N/A</v>
      </c>
      <c r="BU129" t="e">
        <f>VLOOKUP($C129,subset1!$D:$BX,BU$2,FALSE)</f>
        <v>#N/A</v>
      </c>
    </row>
    <row r="130" spans="1:73" x14ac:dyDescent="0.2">
      <c r="A130">
        <v>855</v>
      </c>
      <c r="B130" t="s">
        <v>12</v>
      </c>
      <c r="C130" t="str">
        <f t="shared" si="6"/>
        <v>855E4</v>
      </c>
      <c r="D130" t="str">
        <f t="shared" si="7"/>
        <v>E4</v>
      </c>
      <c r="E130">
        <v>22</v>
      </c>
      <c r="F130" s="1">
        <v>42978</v>
      </c>
      <c r="I130">
        <v>1273.8806200367201</v>
      </c>
      <c r="J130" t="s">
        <v>23</v>
      </c>
      <c r="K130">
        <v>136</v>
      </c>
      <c r="L130">
        <f>VLOOKUP($C130,samples!$D$2:$I$1000,4, FALSE)</f>
        <v>19</v>
      </c>
      <c r="M130" t="str">
        <f>VLOOKUP($C130,samples!$D$2:$I$1000,5, FALSE)</f>
        <v>G</v>
      </c>
      <c r="N130" t="str">
        <f>VLOOKUP($C130,samples!$D$2:$I$1000,6, FALSE)</f>
        <v>7,8,9</v>
      </c>
      <c r="O130" s="1">
        <f>VLOOKUP($C130,samples!$D$2:$I$689,3, FALSE)</f>
        <v>43102</v>
      </c>
      <c r="P130" s="2">
        <f t="shared" si="8"/>
        <v>124</v>
      </c>
      <c r="Q130" s="1" t="str">
        <f>VLOOKUP($C130,samples!$D$2:$R$1000,8, FALSE)</f>
        <v>CGPLPA819P5</v>
      </c>
      <c r="S130" t="e">
        <f>VLOOKUP($C130,subset1!$D:$BX,S$2,FALSE)</f>
        <v>#N/A</v>
      </c>
      <c r="T130" s="1" t="e">
        <f>VLOOKUP($C130,subset1!$D:$BX,T$2,FALSE)</f>
        <v>#N/A</v>
      </c>
      <c r="U130" t="e">
        <f>VLOOKUP($C130,subset1!$D:$BX,U$2,FALSE)</f>
        <v>#N/A</v>
      </c>
      <c r="V130" t="e">
        <f>VLOOKUP($C130,subset1!$D:$BX,V$2,FALSE)</f>
        <v>#N/A</v>
      </c>
      <c r="W130" t="e">
        <f>VLOOKUP($C130,subset1!$D:$BX,W$2,FALSE)</f>
        <v>#N/A</v>
      </c>
      <c r="X130" t="e">
        <f>VLOOKUP($C130,subset1!$D:$BX,X$2,FALSE)</f>
        <v>#N/A</v>
      </c>
      <c r="Y130" t="e">
        <f>VLOOKUP($C130,subset1!$D:$BX,Y$2,FALSE)</f>
        <v>#N/A</v>
      </c>
      <c r="Z130" t="e">
        <f>VLOOKUP($C130,subset1!$D:$BX,Z$2,FALSE)</f>
        <v>#N/A</v>
      </c>
      <c r="AA130" t="e">
        <f>VLOOKUP($C130,subset1!$D:$BX,AA$2,FALSE)</f>
        <v>#N/A</v>
      </c>
      <c r="AB130" t="e">
        <f>VLOOKUP($C130,subset1!$D:$BX,AB$2,FALSE)</f>
        <v>#N/A</v>
      </c>
      <c r="AC130" t="e">
        <f>VLOOKUP($C130,subset1!$D:$BX,AC$2,FALSE)</f>
        <v>#N/A</v>
      </c>
      <c r="AD130" t="e">
        <f>VLOOKUP($C130,subset1!$D:$BX,AD$2,FALSE)</f>
        <v>#N/A</v>
      </c>
      <c r="AE130" t="e">
        <f>VLOOKUP($C130,subset1!$D:$BX,AE$2,FALSE)</f>
        <v>#N/A</v>
      </c>
      <c r="AF130" t="e">
        <f>VLOOKUP($C130,subset1!$D:$BX,AF$2,FALSE)</f>
        <v>#N/A</v>
      </c>
      <c r="AG130" t="e">
        <f>VLOOKUP($C130,subset1!$D:$BX,AG$2,FALSE)</f>
        <v>#N/A</v>
      </c>
      <c r="AH130" t="e">
        <f>VLOOKUP($C130,subset1!$D:$BX,AH$2,FALSE)</f>
        <v>#N/A</v>
      </c>
      <c r="AI130" t="e">
        <f>VLOOKUP($C130,subset1!$D:$BX,AI$2,FALSE)</f>
        <v>#N/A</v>
      </c>
      <c r="AJ130" t="e">
        <f>VLOOKUP($C130,subset1!$D:$BX,AJ$2,FALSE)</f>
        <v>#N/A</v>
      </c>
      <c r="AK130" t="e">
        <f>VLOOKUP($C130,subset1!$D:$BX,AK$2,FALSE)</f>
        <v>#N/A</v>
      </c>
      <c r="AL130" t="e">
        <f>VLOOKUP($C130,subset1!$D:$BX,AL$2,FALSE)</f>
        <v>#N/A</v>
      </c>
      <c r="AM130" t="e">
        <f>VLOOKUP($C130,subset1!$D:$BX,AM$2,FALSE)</f>
        <v>#N/A</v>
      </c>
      <c r="AN130" t="e">
        <f>VLOOKUP($C130,subset1!$D:$BX,AN$2,FALSE)</f>
        <v>#N/A</v>
      </c>
      <c r="AO130" t="e">
        <f>VLOOKUP($C130,subset1!$D:$BX,AO$2,FALSE)</f>
        <v>#N/A</v>
      </c>
      <c r="AP130" t="e">
        <f>VLOOKUP($C130,subset1!$D:$BX,AP$2,FALSE)</f>
        <v>#N/A</v>
      </c>
      <c r="AQ130" t="e">
        <f>VLOOKUP($C130,subset1!$D:$BX,AQ$2,FALSE)</f>
        <v>#N/A</v>
      </c>
      <c r="AR130" t="e">
        <f>VLOOKUP($C130,subset1!$D:$BX,AR$2,FALSE)</f>
        <v>#N/A</v>
      </c>
      <c r="AS130" t="e">
        <f>VLOOKUP($C130,subset1!$D:$BX,AS$2,FALSE)</f>
        <v>#N/A</v>
      </c>
      <c r="AT130" s="1" t="e">
        <f>VLOOKUP($C130,subset1!$D:$BX,AT$2,FALSE)</f>
        <v>#N/A</v>
      </c>
      <c r="AU130" t="e">
        <f>VLOOKUP($C130,subset1!$D:$BX,AU$2,FALSE)</f>
        <v>#N/A</v>
      </c>
      <c r="AV130" t="e">
        <f>VLOOKUP($C130,subset1!$D:$BX,AV$2,FALSE)</f>
        <v>#N/A</v>
      </c>
      <c r="AW130" t="e">
        <f>VLOOKUP($C130,subset1!$D:$BX,AW$2,FALSE)</f>
        <v>#N/A</v>
      </c>
      <c r="AX130" t="e">
        <f>VLOOKUP($C130,subset1!$D:$BX,AX$2,FALSE)</f>
        <v>#N/A</v>
      </c>
      <c r="AY130" t="e">
        <f>VLOOKUP($C130,subset1!$D:$BX,AY$2,FALSE)</f>
        <v>#N/A</v>
      </c>
      <c r="AZ130" t="e">
        <f>VLOOKUP($C130,subset1!$D:$BX,AZ$2,FALSE)</f>
        <v>#N/A</v>
      </c>
      <c r="BA130" t="e">
        <f>VLOOKUP($C130,subset1!$D:$BX,BA$2,FALSE)</f>
        <v>#N/A</v>
      </c>
      <c r="BB130" t="e">
        <f>VLOOKUP($C130,subset1!$D:$BX,BB$2,FALSE)</f>
        <v>#N/A</v>
      </c>
      <c r="BC130" t="e">
        <f>VLOOKUP($C130,subset1!$D:$BX,BC$2,FALSE)</f>
        <v>#N/A</v>
      </c>
      <c r="BD130" t="e">
        <f>VLOOKUP($C130,subset1!$D:$BX,BD$2,FALSE)</f>
        <v>#N/A</v>
      </c>
      <c r="BE130" t="e">
        <f>VLOOKUP($C130,subset1!$D:$BX,BE$2,FALSE)</f>
        <v>#N/A</v>
      </c>
      <c r="BF130" t="e">
        <f>VLOOKUP($C130,subset1!$D:$BX,BF$2,FALSE)</f>
        <v>#N/A</v>
      </c>
      <c r="BG130" t="e">
        <f>VLOOKUP($C130,subset1!$D:$BX,BG$2,FALSE)</f>
        <v>#N/A</v>
      </c>
      <c r="BH130" t="e">
        <f>VLOOKUP($C130,subset1!$D:$BX,BH$2,FALSE)</f>
        <v>#N/A</v>
      </c>
      <c r="BI130" t="e">
        <f>VLOOKUP($C130,subset1!$D:$BX,BI$2,FALSE)</f>
        <v>#N/A</v>
      </c>
      <c r="BJ130" t="e">
        <f>VLOOKUP($C130,subset1!$D:$BX,BJ$2,FALSE)</f>
        <v>#N/A</v>
      </c>
      <c r="BK130" t="e">
        <f>VLOOKUP($C130,subset1!$D:$BX,BK$2,FALSE)</f>
        <v>#N/A</v>
      </c>
      <c r="BL130" t="e">
        <f>VLOOKUP($C130,subset1!$D:$BX,BL$2,FALSE)</f>
        <v>#N/A</v>
      </c>
      <c r="BM130" t="e">
        <f>VLOOKUP($C130,subset1!$D:$BX,BM$2,FALSE)</f>
        <v>#N/A</v>
      </c>
      <c r="BN130" t="e">
        <f>VLOOKUP($C130,subset1!$D:$BX,BN$2,FALSE)</f>
        <v>#N/A</v>
      </c>
      <c r="BO130" t="e">
        <f>VLOOKUP($C130,subset1!$D:$BX,BO$2,FALSE)</f>
        <v>#N/A</v>
      </c>
      <c r="BP130" t="e">
        <f>VLOOKUP($C130,subset1!$D:$BX,BP$2,FALSE)</f>
        <v>#N/A</v>
      </c>
      <c r="BQ130" t="e">
        <f>VLOOKUP($C130,subset1!$D:$BX,BQ$2,FALSE)</f>
        <v>#N/A</v>
      </c>
      <c r="BR130" t="e">
        <f>VLOOKUP($C130,subset1!$D:$BX,BR$2,FALSE)</f>
        <v>#N/A</v>
      </c>
      <c r="BS130" t="e">
        <f>VLOOKUP($C130,subset1!$D:$BX,BS$2,FALSE)</f>
        <v>#N/A</v>
      </c>
      <c r="BT130" t="e">
        <f>VLOOKUP($C130,subset1!$D:$BX,BT$2,FALSE)</f>
        <v>#N/A</v>
      </c>
      <c r="BU130" t="e">
        <f>VLOOKUP($C130,subset1!$D:$BX,BU$2,FALSE)</f>
        <v>#N/A</v>
      </c>
    </row>
    <row r="131" spans="1:73" x14ac:dyDescent="0.2">
      <c r="A131">
        <v>855</v>
      </c>
      <c r="B131" t="s">
        <v>13</v>
      </c>
      <c r="C131" t="str">
        <f t="shared" si="6"/>
        <v>855E5</v>
      </c>
      <c r="D131" t="str">
        <f t="shared" si="7"/>
        <v>E5</v>
      </c>
      <c r="E131">
        <v>22</v>
      </c>
      <c r="F131" s="1">
        <v>42978</v>
      </c>
      <c r="I131">
        <v>1273.8806200367201</v>
      </c>
      <c r="J131" t="s">
        <v>23</v>
      </c>
      <c r="K131">
        <v>137</v>
      </c>
      <c r="L131">
        <f>VLOOKUP($C131,samples!$D$2:$I$1000,4, FALSE)</f>
        <v>21</v>
      </c>
      <c r="M131" t="str">
        <f>VLOOKUP($C131,samples!$D$2:$I$1000,5, FALSE)</f>
        <v>H</v>
      </c>
      <c r="N131" t="str">
        <f>VLOOKUP($C131,samples!$D$2:$I$1000,6, FALSE)</f>
        <v>4,5,6</v>
      </c>
      <c r="O131" s="1">
        <f>VLOOKUP($C131,samples!$D$2:$I$689,3, FALSE)</f>
        <v>43143</v>
      </c>
      <c r="P131" s="2">
        <f t="shared" si="8"/>
        <v>165</v>
      </c>
      <c r="Q131" s="1" t="str">
        <f>VLOOKUP($C131,samples!$D$2:$R$1000,8, FALSE)</f>
        <v>CGPLPA819P6</v>
      </c>
      <c r="S131" t="e">
        <f>VLOOKUP($C131,subset1!$D:$BX,S$2,FALSE)</f>
        <v>#N/A</v>
      </c>
      <c r="T131" s="1" t="e">
        <f>VLOOKUP($C131,subset1!$D:$BX,T$2,FALSE)</f>
        <v>#N/A</v>
      </c>
      <c r="U131" t="e">
        <f>VLOOKUP($C131,subset1!$D:$BX,U$2,FALSE)</f>
        <v>#N/A</v>
      </c>
      <c r="V131" t="e">
        <f>VLOOKUP($C131,subset1!$D:$BX,V$2,FALSE)</f>
        <v>#N/A</v>
      </c>
      <c r="W131" t="e">
        <f>VLOOKUP($C131,subset1!$D:$BX,W$2,FALSE)</f>
        <v>#N/A</v>
      </c>
      <c r="X131" t="e">
        <f>VLOOKUP($C131,subset1!$D:$BX,X$2,FALSE)</f>
        <v>#N/A</v>
      </c>
      <c r="Y131" t="e">
        <f>VLOOKUP($C131,subset1!$D:$BX,Y$2,FALSE)</f>
        <v>#N/A</v>
      </c>
      <c r="Z131" t="e">
        <f>VLOOKUP($C131,subset1!$D:$BX,Z$2,FALSE)</f>
        <v>#N/A</v>
      </c>
      <c r="AA131" t="e">
        <f>VLOOKUP($C131,subset1!$D:$BX,AA$2,FALSE)</f>
        <v>#N/A</v>
      </c>
      <c r="AB131" t="e">
        <f>VLOOKUP($C131,subset1!$D:$BX,AB$2,FALSE)</f>
        <v>#N/A</v>
      </c>
      <c r="AC131" t="e">
        <f>VLOOKUP($C131,subset1!$D:$BX,AC$2,FALSE)</f>
        <v>#N/A</v>
      </c>
      <c r="AD131" t="e">
        <f>VLOOKUP($C131,subset1!$D:$BX,AD$2,FALSE)</f>
        <v>#N/A</v>
      </c>
      <c r="AE131" t="e">
        <f>VLOOKUP($C131,subset1!$D:$BX,AE$2,FALSE)</f>
        <v>#N/A</v>
      </c>
      <c r="AF131" t="e">
        <f>VLOOKUP($C131,subset1!$D:$BX,AF$2,FALSE)</f>
        <v>#N/A</v>
      </c>
      <c r="AG131" t="e">
        <f>VLOOKUP($C131,subset1!$D:$BX,AG$2,FALSE)</f>
        <v>#N/A</v>
      </c>
      <c r="AH131" t="e">
        <f>VLOOKUP($C131,subset1!$D:$BX,AH$2,FALSE)</f>
        <v>#N/A</v>
      </c>
      <c r="AI131" t="e">
        <f>VLOOKUP($C131,subset1!$D:$BX,AI$2,FALSE)</f>
        <v>#N/A</v>
      </c>
      <c r="AJ131" t="e">
        <f>VLOOKUP($C131,subset1!$D:$BX,AJ$2,FALSE)</f>
        <v>#N/A</v>
      </c>
      <c r="AK131" t="e">
        <f>VLOOKUP($C131,subset1!$D:$BX,AK$2,FALSE)</f>
        <v>#N/A</v>
      </c>
      <c r="AL131" t="e">
        <f>VLOOKUP($C131,subset1!$D:$BX,AL$2,FALSE)</f>
        <v>#N/A</v>
      </c>
      <c r="AM131" t="e">
        <f>VLOOKUP($C131,subset1!$D:$BX,AM$2,FALSE)</f>
        <v>#N/A</v>
      </c>
      <c r="AN131" t="e">
        <f>VLOOKUP($C131,subset1!$D:$BX,AN$2,FALSE)</f>
        <v>#N/A</v>
      </c>
      <c r="AO131" t="e">
        <f>VLOOKUP($C131,subset1!$D:$BX,AO$2,FALSE)</f>
        <v>#N/A</v>
      </c>
      <c r="AP131" t="e">
        <f>VLOOKUP($C131,subset1!$D:$BX,AP$2,FALSE)</f>
        <v>#N/A</v>
      </c>
      <c r="AQ131" t="e">
        <f>VLOOKUP($C131,subset1!$D:$BX,AQ$2,FALSE)</f>
        <v>#N/A</v>
      </c>
      <c r="AR131" t="e">
        <f>VLOOKUP($C131,subset1!$D:$BX,AR$2,FALSE)</f>
        <v>#N/A</v>
      </c>
      <c r="AS131" t="e">
        <f>VLOOKUP($C131,subset1!$D:$BX,AS$2,FALSE)</f>
        <v>#N/A</v>
      </c>
      <c r="AT131" s="1" t="e">
        <f>VLOOKUP($C131,subset1!$D:$BX,AT$2,FALSE)</f>
        <v>#N/A</v>
      </c>
      <c r="AU131" t="e">
        <f>VLOOKUP($C131,subset1!$D:$BX,AU$2,FALSE)</f>
        <v>#N/A</v>
      </c>
      <c r="AV131" t="e">
        <f>VLOOKUP($C131,subset1!$D:$BX,AV$2,FALSE)</f>
        <v>#N/A</v>
      </c>
      <c r="AW131" t="e">
        <f>VLOOKUP($C131,subset1!$D:$BX,AW$2,FALSE)</f>
        <v>#N/A</v>
      </c>
      <c r="AX131" t="e">
        <f>VLOOKUP($C131,subset1!$D:$BX,AX$2,FALSE)</f>
        <v>#N/A</v>
      </c>
      <c r="AY131" t="e">
        <f>VLOOKUP($C131,subset1!$D:$BX,AY$2,FALSE)</f>
        <v>#N/A</v>
      </c>
      <c r="AZ131" t="e">
        <f>VLOOKUP($C131,subset1!$D:$BX,AZ$2,FALSE)</f>
        <v>#N/A</v>
      </c>
      <c r="BA131" t="e">
        <f>VLOOKUP($C131,subset1!$D:$BX,BA$2,FALSE)</f>
        <v>#N/A</v>
      </c>
      <c r="BB131" t="e">
        <f>VLOOKUP($C131,subset1!$D:$BX,BB$2,FALSE)</f>
        <v>#N/A</v>
      </c>
      <c r="BC131" t="e">
        <f>VLOOKUP($C131,subset1!$D:$BX,BC$2,FALSE)</f>
        <v>#N/A</v>
      </c>
      <c r="BD131" t="e">
        <f>VLOOKUP($C131,subset1!$D:$BX,BD$2,FALSE)</f>
        <v>#N/A</v>
      </c>
      <c r="BE131" t="e">
        <f>VLOOKUP($C131,subset1!$D:$BX,BE$2,FALSE)</f>
        <v>#N/A</v>
      </c>
      <c r="BF131" t="e">
        <f>VLOOKUP($C131,subset1!$D:$BX,BF$2,FALSE)</f>
        <v>#N/A</v>
      </c>
      <c r="BG131" t="e">
        <f>VLOOKUP($C131,subset1!$D:$BX,BG$2,FALSE)</f>
        <v>#N/A</v>
      </c>
      <c r="BH131" t="e">
        <f>VLOOKUP($C131,subset1!$D:$BX,BH$2,FALSE)</f>
        <v>#N/A</v>
      </c>
      <c r="BI131" t="e">
        <f>VLOOKUP($C131,subset1!$D:$BX,BI$2,FALSE)</f>
        <v>#N/A</v>
      </c>
      <c r="BJ131" t="e">
        <f>VLOOKUP($C131,subset1!$D:$BX,BJ$2,FALSE)</f>
        <v>#N/A</v>
      </c>
      <c r="BK131" t="e">
        <f>VLOOKUP($C131,subset1!$D:$BX,BK$2,FALSE)</f>
        <v>#N/A</v>
      </c>
      <c r="BL131" t="e">
        <f>VLOOKUP($C131,subset1!$D:$BX,BL$2,FALSE)</f>
        <v>#N/A</v>
      </c>
      <c r="BM131" t="e">
        <f>VLOOKUP($C131,subset1!$D:$BX,BM$2,FALSE)</f>
        <v>#N/A</v>
      </c>
      <c r="BN131" t="e">
        <f>VLOOKUP($C131,subset1!$D:$BX,BN$2,FALSE)</f>
        <v>#N/A</v>
      </c>
      <c r="BO131" t="e">
        <f>VLOOKUP($C131,subset1!$D:$BX,BO$2,FALSE)</f>
        <v>#N/A</v>
      </c>
      <c r="BP131" t="e">
        <f>VLOOKUP($C131,subset1!$D:$BX,BP$2,FALSE)</f>
        <v>#N/A</v>
      </c>
      <c r="BQ131" t="e">
        <f>VLOOKUP($C131,subset1!$D:$BX,BQ$2,FALSE)</f>
        <v>#N/A</v>
      </c>
      <c r="BR131" t="e">
        <f>VLOOKUP($C131,subset1!$D:$BX,BR$2,FALSE)</f>
        <v>#N/A</v>
      </c>
      <c r="BS131" t="e">
        <f>VLOOKUP($C131,subset1!$D:$BX,BS$2,FALSE)</f>
        <v>#N/A</v>
      </c>
      <c r="BT131" t="e">
        <f>VLOOKUP($C131,subset1!$D:$BX,BT$2,FALSE)</f>
        <v>#N/A</v>
      </c>
      <c r="BU131" t="e">
        <f>VLOOKUP($C131,subset1!$D:$BX,BU$2,FALSE)</f>
        <v>#N/A</v>
      </c>
    </row>
    <row r="132" spans="1:73" x14ac:dyDescent="0.2">
      <c r="A132">
        <v>855</v>
      </c>
      <c r="B132" t="s">
        <v>14</v>
      </c>
      <c r="C132" t="str">
        <f t="shared" si="6"/>
        <v>855E6</v>
      </c>
      <c r="D132" t="str">
        <f t="shared" si="7"/>
        <v>E6</v>
      </c>
      <c r="E132">
        <v>22</v>
      </c>
      <c r="F132" s="1">
        <v>42978</v>
      </c>
      <c r="I132">
        <v>1273.8806200367201</v>
      </c>
      <c r="J132" t="s">
        <v>23</v>
      </c>
      <c r="K132">
        <v>138</v>
      </c>
      <c r="L132">
        <f>VLOOKUP($C132,samples!$D$2:$I$1000,4, FALSE)</f>
        <v>0</v>
      </c>
      <c r="M132">
        <f>VLOOKUP($C132,samples!$D$2:$I$1000,5, FALSE)</f>
        <v>0</v>
      </c>
      <c r="N132">
        <f>VLOOKUP($C132,samples!$D$2:$I$1000,6, FALSE)</f>
        <v>0</v>
      </c>
      <c r="O132" s="1">
        <f>VLOOKUP($C132,samples!$D$2:$I$689,3, FALSE)</f>
        <v>43171</v>
      </c>
      <c r="P132" s="2">
        <f t="shared" si="8"/>
        <v>193</v>
      </c>
      <c r="Q132" s="1" t="str">
        <f>VLOOKUP($C132,samples!$D$2:$R$1000,8, FALSE)</f>
        <v>CGPLPA819P7</v>
      </c>
      <c r="S132" t="e">
        <f>VLOOKUP($C132,subset1!$D:$BX,S$2,FALSE)</f>
        <v>#N/A</v>
      </c>
      <c r="T132" s="1" t="e">
        <f>VLOOKUP($C132,subset1!$D:$BX,T$2,FALSE)</f>
        <v>#N/A</v>
      </c>
      <c r="U132" t="e">
        <f>VLOOKUP($C132,subset1!$D:$BX,U$2,FALSE)</f>
        <v>#N/A</v>
      </c>
      <c r="V132" t="e">
        <f>VLOOKUP($C132,subset1!$D:$BX,V$2,FALSE)</f>
        <v>#N/A</v>
      </c>
      <c r="W132" t="e">
        <f>VLOOKUP($C132,subset1!$D:$BX,W$2,FALSE)</f>
        <v>#N/A</v>
      </c>
      <c r="X132" t="e">
        <f>VLOOKUP($C132,subset1!$D:$BX,X$2,FALSE)</f>
        <v>#N/A</v>
      </c>
      <c r="Y132" t="e">
        <f>VLOOKUP($C132,subset1!$D:$BX,Y$2,FALSE)</f>
        <v>#N/A</v>
      </c>
      <c r="Z132" t="e">
        <f>VLOOKUP($C132,subset1!$D:$BX,Z$2,FALSE)</f>
        <v>#N/A</v>
      </c>
      <c r="AA132" t="e">
        <f>VLOOKUP($C132,subset1!$D:$BX,AA$2,FALSE)</f>
        <v>#N/A</v>
      </c>
      <c r="AB132" t="e">
        <f>VLOOKUP($C132,subset1!$D:$BX,AB$2,FALSE)</f>
        <v>#N/A</v>
      </c>
      <c r="AC132" t="e">
        <f>VLOOKUP($C132,subset1!$D:$BX,AC$2,FALSE)</f>
        <v>#N/A</v>
      </c>
      <c r="AD132" t="e">
        <f>VLOOKUP($C132,subset1!$D:$BX,AD$2,FALSE)</f>
        <v>#N/A</v>
      </c>
      <c r="AE132" t="e">
        <f>VLOOKUP($C132,subset1!$D:$BX,AE$2,FALSE)</f>
        <v>#N/A</v>
      </c>
      <c r="AF132" t="e">
        <f>VLOOKUP($C132,subset1!$D:$BX,AF$2,FALSE)</f>
        <v>#N/A</v>
      </c>
      <c r="AG132" t="e">
        <f>VLOOKUP($C132,subset1!$D:$BX,AG$2,FALSE)</f>
        <v>#N/A</v>
      </c>
      <c r="AH132" t="e">
        <f>VLOOKUP($C132,subset1!$D:$BX,AH$2,FALSE)</f>
        <v>#N/A</v>
      </c>
      <c r="AI132" t="e">
        <f>VLOOKUP($C132,subset1!$D:$BX,AI$2,FALSE)</f>
        <v>#N/A</v>
      </c>
      <c r="AJ132" t="e">
        <f>VLOOKUP($C132,subset1!$D:$BX,AJ$2,FALSE)</f>
        <v>#N/A</v>
      </c>
      <c r="AK132" t="e">
        <f>VLOOKUP($C132,subset1!$D:$BX,AK$2,FALSE)</f>
        <v>#N/A</v>
      </c>
      <c r="AL132" t="e">
        <f>VLOOKUP($C132,subset1!$D:$BX,AL$2,FALSE)</f>
        <v>#N/A</v>
      </c>
      <c r="AM132" t="e">
        <f>VLOOKUP($C132,subset1!$D:$BX,AM$2,FALSE)</f>
        <v>#N/A</v>
      </c>
      <c r="AN132" t="e">
        <f>VLOOKUP($C132,subset1!$D:$BX,AN$2,FALSE)</f>
        <v>#N/A</v>
      </c>
      <c r="AO132" t="e">
        <f>VLOOKUP($C132,subset1!$D:$BX,AO$2,FALSE)</f>
        <v>#N/A</v>
      </c>
      <c r="AP132" t="e">
        <f>VLOOKUP($C132,subset1!$D:$BX,AP$2,FALSE)</f>
        <v>#N/A</v>
      </c>
      <c r="AQ132" t="e">
        <f>VLOOKUP($C132,subset1!$D:$BX,AQ$2,FALSE)</f>
        <v>#N/A</v>
      </c>
      <c r="AR132" t="e">
        <f>VLOOKUP($C132,subset1!$D:$BX,AR$2,FALSE)</f>
        <v>#N/A</v>
      </c>
      <c r="AS132" t="e">
        <f>VLOOKUP($C132,subset1!$D:$BX,AS$2,FALSE)</f>
        <v>#N/A</v>
      </c>
      <c r="AT132" s="1" t="e">
        <f>VLOOKUP($C132,subset1!$D:$BX,AT$2,FALSE)</f>
        <v>#N/A</v>
      </c>
      <c r="AU132" t="e">
        <f>VLOOKUP($C132,subset1!$D:$BX,AU$2,FALSE)</f>
        <v>#N/A</v>
      </c>
      <c r="AV132" t="e">
        <f>VLOOKUP($C132,subset1!$D:$BX,AV$2,FALSE)</f>
        <v>#N/A</v>
      </c>
      <c r="AW132" t="e">
        <f>VLOOKUP($C132,subset1!$D:$BX,AW$2,FALSE)</f>
        <v>#N/A</v>
      </c>
      <c r="AX132" t="e">
        <f>VLOOKUP($C132,subset1!$D:$BX,AX$2,FALSE)</f>
        <v>#N/A</v>
      </c>
      <c r="AY132" t="e">
        <f>VLOOKUP($C132,subset1!$D:$BX,AY$2,FALSE)</f>
        <v>#N/A</v>
      </c>
      <c r="AZ132" t="e">
        <f>VLOOKUP($C132,subset1!$D:$BX,AZ$2,FALSE)</f>
        <v>#N/A</v>
      </c>
      <c r="BA132" t="e">
        <f>VLOOKUP($C132,subset1!$D:$BX,BA$2,FALSE)</f>
        <v>#N/A</v>
      </c>
      <c r="BB132" t="e">
        <f>VLOOKUP($C132,subset1!$D:$BX,BB$2,FALSE)</f>
        <v>#N/A</v>
      </c>
      <c r="BC132" t="e">
        <f>VLOOKUP($C132,subset1!$D:$BX,BC$2,FALSE)</f>
        <v>#N/A</v>
      </c>
      <c r="BD132" t="e">
        <f>VLOOKUP($C132,subset1!$D:$BX,BD$2,FALSE)</f>
        <v>#N/A</v>
      </c>
      <c r="BE132" t="e">
        <f>VLOOKUP($C132,subset1!$D:$BX,BE$2,FALSE)</f>
        <v>#N/A</v>
      </c>
      <c r="BF132" t="e">
        <f>VLOOKUP($C132,subset1!$D:$BX,BF$2,FALSE)</f>
        <v>#N/A</v>
      </c>
      <c r="BG132" t="e">
        <f>VLOOKUP($C132,subset1!$D:$BX,BG$2,FALSE)</f>
        <v>#N/A</v>
      </c>
      <c r="BH132" t="e">
        <f>VLOOKUP($C132,subset1!$D:$BX,BH$2,FALSE)</f>
        <v>#N/A</v>
      </c>
      <c r="BI132" t="e">
        <f>VLOOKUP($C132,subset1!$D:$BX,BI$2,FALSE)</f>
        <v>#N/A</v>
      </c>
      <c r="BJ132" t="e">
        <f>VLOOKUP($C132,subset1!$D:$BX,BJ$2,FALSE)</f>
        <v>#N/A</v>
      </c>
      <c r="BK132" t="e">
        <f>VLOOKUP($C132,subset1!$D:$BX,BK$2,FALSE)</f>
        <v>#N/A</v>
      </c>
      <c r="BL132" t="e">
        <f>VLOOKUP($C132,subset1!$D:$BX,BL$2,FALSE)</f>
        <v>#N/A</v>
      </c>
      <c r="BM132" t="e">
        <f>VLOOKUP($C132,subset1!$D:$BX,BM$2,FALSE)</f>
        <v>#N/A</v>
      </c>
      <c r="BN132" t="e">
        <f>VLOOKUP($C132,subset1!$D:$BX,BN$2,FALSE)</f>
        <v>#N/A</v>
      </c>
      <c r="BO132" t="e">
        <f>VLOOKUP($C132,subset1!$D:$BX,BO$2,FALSE)</f>
        <v>#N/A</v>
      </c>
      <c r="BP132" t="e">
        <f>VLOOKUP($C132,subset1!$D:$BX,BP$2,FALSE)</f>
        <v>#N/A</v>
      </c>
      <c r="BQ132" t="e">
        <f>VLOOKUP($C132,subset1!$D:$BX,BQ$2,FALSE)</f>
        <v>#N/A</v>
      </c>
      <c r="BR132" t="e">
        <f>VLOOKUP($C132,subset1!$D:$BX,BR$2,FALSE)</f>
        <v>#N/A</v>
      </c>
      <c r="BS132" t="e">
        <f>VLOOKUP($C132,subset1!$D:$BX,BS$2,FALSE)</f>
        <v>#N/A</v>
      </c>
      <c r="BT132" t="e">
        <f>VLOOKUP($C132,subset1!$D:$BX,BT$2,FALSE)</f>
        <v>#N/A</v>
      </c>
      <c r="BU132" t="e">
        <f>VLOOKUP($C132,subset1!$D:$BX,BU$2,FALSE)</f>
        <v>#N/A</v>
      </c>
    </row>
    <row r="133" spans="1:73" x14ac:dyDescent="0.2">
      <c r="A133">
        <v>866</v>
      </c>
      <c r="B133" t="s">
        <v>2</v>
      </c>
      <c r="C133" t="str">
        <f t="shared" si="6"/>
        <v>866A</v>
      </c>
      <c r="D133" t="str">
        <f t="shared" si="7"/>
        <v>A</v>
      </c>
      <c r="E133">
        <v>24</v>
      </c>
      <c r="F133" s="1">
        <v>43014</v>
      </c>
      <c r="I133">
        <v>1237.8806200367201</v>
      </c>
      <c r="J133" t="s">
        <v>23</v>
      </c>
      <c r="K133">
        <v>139</v>
      </c>
      <c r="L133">
        <f>VLOOKUP($C133,samples!$D$2:$I$1000,4, FALSE)</f>
        <v>1</v>
      </c>
      <c r="M133" t="str">
        <f>VLOOKUP($C133,samples!$D$2:$I$1000,5, FALSE)</f>
        <v>B</v>
      </c>
      <c r="N133" t="str">
        <f>VLOOKUP($C133,samples!$D$2:$I$1000,6, FALSE)</f>
        <v>7,8,9</v>
      </c>
      <c r="O133" s="1">
        <f>VLOOKUP($C133,samples!$D$2:$I$689,3, FALSE)</f>
        <v>43014</v>
      </c>
      <c r="P133" s="2">
        <f t="shared" si="8"/>
        <v>0</v>
      </c>
      <c r="Q133" s="1" t="str">
        <f>VLOOKUP($C133,samples!$D$2:$R$1000,8, FALSE)</f>
        <v>CGPLPA820P</v>
      </c>
      <c r="S133" t="e">
        <f>VLOOKUP($C133,subset1!$D:$BX,S$2,FALSE)</f>
        <v>#N/A</v>
      </c>
      <c r="T133" s="1" t="e">
        <f>VLOOKUP($C133,subset1!$D:$BX,T$2,FALSE)</f>
        <v>#N/A</v>
      </c>
      <c r="U133" t="e">
        <f>VLOOKUP($C133,subset1!$D:$BX,U$2,FALSE)</f>
        <v>#N/A</v>
      </c>
      <c r="V133" t="e">
        <f>VLOOKUP($C133,subset1!$D:$BX,V$2,FALSE)</f>
        <v>#N/A</v>
      </c>
      <c r="W133" t="e">
        <f>VLOOKUP($C133,subset1!$D:$BX,W$2,FALSE)</f>
        <v>#N/A</v>
      </c>
      <c r="X133" t="e">
        <f>VLOOKUP($C133,subset1!$D:$BX,X$2,FALSE)</f>
        <v>#N/A</v>
      </c>
      <c r="Y133" t="e">
        <f>VLOOKUP($C133,subset1!$D:$BX,Y$2,FALSE)</f>
        <v>#N/A</v>
      </c>
      <c r="Z133" t="e">
        <f>VLOOKUP($C133,subset1!$D:$BX,Z$2,FALSE)</f>
        <v>#N/A</v>
      </c>
      <c r="AA133" t="e">
        <f>VLOOKUP($C133,subset1!$D:$BX,AA$2,FALSE)</f>
        <v>#N/A</v>
      </c>
      <c r="AB133" t="e">
        <f>VLOOKUP($C133,subset1!$D:$BX,AB$2,FALSE)</f>
        <v>#N/A</v>
      </c>
      <c r="AC133" t="e">
        <f>VLOOKUP($C133,subset1!$D:$BX,AC$2,FALSE)</f>
        <v>#N/A</v>
      </c>
      <c r="AD133" t="e">
        <f>VLOOKUP($C133,subset1!$D:$BX,AD$2,FALSE)</f>
        <v>#N/A</v>
      </c>
      <c r="AE133" t="e">
        <f>VLOOKUP($C133,subset1!$D:$BX,AE$2,FALSE)</f>
        <v>#N/A</v>
      </c>
      <c r="AF133" t="e">
        <f>VLOOKUP($C133,subset1!$D:$BX,AF$2,FALSE)</f>
        <v>#N/A</v>
      </c>
      <c r="AG133" t="e">
        <f>VLOOKUP($C133,subset1!$D:$BX,AG$2,FALSE)</f>
        <v>#N/A</v>
      </c>
      <c r="AH133" t="e">
        <f>VLOOKUP($C133,subset1!$D:$BX,AH$2,FALSE)</f>
        <v>#N/A</v>
      </c>
      <c r="AI133" t="e">
        <f>VLOOKUP($C133,subset1!$D:$BX,AI$2,FALSE)</f>
        <v>#N/A</v>
      </c>
      <c r="AJ133" t="e">
        <f>VLOOKUP($C133,subset1!$D:$BX,AJ$2,FALSE)</f>
        <v>#N/A</v>
      </c>
      <c r="AK133" t="e">
        <f>VLOOKUP($C133,subset1!$D:$BX,AK$2,FALSE)</f>
        <v>#N/A</v>
      </c>
      <c r="AL133" t="e">
        <f>VLOOKUP($C133,subset1!$D:$BX,AL$2,FALSE)</f>
        <v>#N/A</v>
      </c>
      <c r="AM133" t="e">
        <f>VLOOKUP($C133,subset1!$D:$BX,AM$2,FALSE)</f>
        <v>#N/A</v>
      </c>
      <c r="AN133" t="e">
        <f>VLOOKUP($C133,subset1!$D:$BX,AN$2,FALSE)</f>
        <v>#N/A</v>
      </c>
      <c r="AO133" t="e">
        <f>VLOOKUP($C133,subset1!$D:$BX,AO$2,FALSE)</f>
        <v>#N/A</v>
      </c>
      <c r="AP133" t="e">
        <f>VLOOKUP($C133,subset1!$D:$BX,AP$2,FALSE)</f>
        <v>#N/A</v>
      </c>
      <c r="AQ133" t="e">
        <f>VLOOKUP($C133,subset1!$D:$BX,AQ$2,FALSE)</f>
        <v>#N/A</v>
      </c>
      <c r="AR133" t="e">
        <f>VLOOKUP($C133,subset1!$D:$BX,AR$2,FALSE)</f>
        <v>#N/A</v>
      </c>
      <c r="AS133" t="e">
        <f>VLOOKUP($C133,subset1!$D:$BX,AS$2,FALSE)</f>
        <v>#N/A</v>
      </c>
      <c r="AT133" s="1" t="e">
        <f>VLOOKUP($C133,subset1!$D:$BX,AT$2,FALSE)</f>
        <v>#N/A</v>
      </c>
      <c r="AU133" t="e">
        <f>VLOOKUP($C133,subset1!$D:$BX,AU$2,FALSE)</f>
        <v>#N/A</v>
      </c>
      <c r="AV133" t="e">
        <f>VLOOKUP($C133,subset1!$D:$BX,AV$2,FALSE)</f>
        <v>#N/A</v>
      </c>
      <c r="AW133" t="e">
        <f>VLOOKUP($C133,subset1!$D:$BX,AW$2,FALSE)</f>
        <v>#N/A</v>
      </c>
      <c r="AX133" t="e">
        <f>VLOOKUP($C133,subset1!$D:$BX,AX$2,FALSE)</f>
        <v>#N/A</v>
      </c>
      <c r="AY133" t="e">
        <f>VLOOKUP($C133,subset1!$D:$BX,AY$2,FALSE)</f>
        <v>#N/A</v>
      </c>
      <c r="AZ133" t="e">
        <f>VLOOKUP($C133,subset1!$D:$BX,AZ$2,FALSE)</f>
        <v>#N/A</v>
      </c>
      <c r="BA133" t="e">
        <f>VLOOKUP($C133,subset1!$D:$BX,BA$2,FALSE)</f>
        <v>#N/A</v>
      </c>
      <c r="BB133" t="e">
        <f>VLOOKUP($C133,subset1!$D:$BX,BB$2,FALSE)</f>
        <v>#N/A</v>
      </c>
      <c r="BC133" t="e">
        <f>VLOOKUP($C133,subset1!$D:$BX,BC$2,FALSE)</f>
        <v>#N/A</v>
      </c>
      <c r="BD133" t="e">
        <f>VLOOKUP($C133,subset1!$D:$BX,BD$2,FALSE)</f>
        <v>#N/A</v>
      </c>
      <c r="BE133" t="e">
        <f>VLOOKUP($C133,subset1!$D:$BX,BE$2,FALSE)</f>
        <v>#N/A</v>
      </c>
      <c r="BF133" t="e">
        <f>VLOOKUP($C133,subset1!$D:$BX,BF$2,FALSE)</f>
        <v>#N/A</v>
      </c>
      <c r="BG133" t="e">
        <f>VLOOKUP($C133,subset1!$D:$BX,BG$2,FALSE)</f>
        <v>#N/A</v>
      </c>
      <c r="BH133" t="e">
        <f>VLOOKUP($C133,subset1!$D:$BX,BH$2,FALSE)</f>
        <v>#N/A</v>
      </c>
      <c r="BI133" t="e">
        <f>VLOOKUP($C133,subset1!$D:$BX,BI$2,FALSE)</f>
        <v>#N/A</v>
      </c>
      <c r="BJ133" t="e">
        <f>VLOOKUP($C133,subset1!$D:$BX,BJ$2,FALSE)</f>
        <v>#N/A</v>
      </c>
      <c r="BK133" t="e">
        <f>VLOOKUP($C133,subset1!$D:$BX,BK$2,FALSE)</f>
        <v>#N/A</v>
      </c>
      <c r="BL133" t="e">
        <f>VLOOKUP($C133,subset1!$D:$BX,BL$2,FALSE)</f>
        <v>#N/A</v>
      </c>
      <c r="BM133" t="e">
        <f>VLOOKUP($C133,subset1!$D:$BX,BM$2,FALSE)</f>
        <v>#N/A</v>
      </c>
      <c r="BN133" t="e">
        <f>VLOOKUP($C133,subset1!$D:$BX,BN$2,FALSE)</f>
        <v>#N/A</v>
      </c>
      <c r="BO133" t="e">
        <f>VLOOKUP($C133,subset1!$D:$BX,BO$2,FALSE)</f>
        <v>#N/A</v>
      </c>
      <c r="BP133" t="e">
        <f>VLOOKUP($C133,subset1!$D:$BX,BP$2,FALSE)</f>
        <v>#N/A</v>
      </c>
      <c r="BQ133" t="e">
        <f>VLOOKUP($C133,subset1!$D:$BX,BQ$2,FALSE)</f>
        <v>#N/A</v>
      </c>
      <c r="BR133" t="e">
        <f>VLOOKUP($C133,subset1!$D:$BX,BR$2,FALSE)</f>
        <v>#N/A</v>
      </c>
      <c r="BS133" t="e">
        <f>VLOOKUP($C133,subset1!$D:$BX,BS$2,FALSE)</f>
        <v>#N/A</v>
      </c>
      <c r="BT133" t="e">
        <f>VLOOKUP($C133,subset1!$D:$BX,BT$2,FALSE)</f>
        <v>#N/A</v>
      </c>
      <c r="BU133" t="e">
        <f>VLOOKUP($C133,subset1!$D:$BX,BU$2,FALSE)</f>
        <v>#N/A</v>
      </c>
    </row>
    <row r="134" spans="1:73" x14ac:dyDescent="0.2">
      <c r="A134">
        <v>866</v>
      </c>
      <c r="B134" t="s">
        <v>8</v>
      </c>
      <c r="C134" t="str">
        <f t="shared" si="6"/>
        <v>866B1</v>
      </c>
      <c r="D134" t="str">
        <f t="shared" si="7"/>
        <v>B1</v>
      </c>
      <c r="E134">
        <v>24</v>
      </c>
      <c r="F134" s="1">
        <v>43014</v>
      </c>
      <c r="I134">
        <v>1237.8806200367201</v>
      </c>
      <c r="J134" t="s">
        <v>23</v>
      </c>
      <c r="K134">
        <v>140</v>
      </c>
      <c r="L134">
        <f>VLOOKUP($C134,samples!$D$2:$I$1000,4, FALSE)</f>
        <v>6</v>
      </c>
      <c r="M134" t="str">
        <f>VLOOKUP($C134,samples!$D$2:$I$1000,5, FALSE)</f>
        <v>C</v>
      </c>
      <c r="N134" t="str">
        <f>VLOOKUP($C134,samples!$D$2:$I$1000,6, FALSE)</f>
        <v>7,8,9</v>
      </c>
      <c r="O134" s="1">
        <f>VLOOKUP($C134,samples!$D$2:$I$689,3, FALSE)</f>
        <v>43040</v>
      </c>
      <c r="P134" s="2">
        <f t="shared" si="8"/>
        <v>26</v>
      </c>
      <c r="Q134" s="1" t="str">
        <f>VLOOKUP($C134,samples!$D$2:$R$1000,8, FALSE)</f>
        <v>CGPLPA820P1</v>
      </c>
      <c r="S134" t="e">
        <f>VLOOKUP($C134,subset1!$D:$BX,S$2,FALSE)</f>
        <v>#N/A</v>
      </c>
      <c r="T134" s="1" t="e">
        <f>VLOOKUP($C134,subset1!$D:$BX,T$2,FALSE)</f>
        <v>#N/A</v>
      </c>
      <c r="U134" t="e">
        <f>VLOOKUP($C134,subset1!$D:$BX,U$2,FALSE)</f>
        <v>#N/A</v>
      </c>
      <c r="V134" t="e">
        <f>VLOOKUP($C134,subset1!$D:$BX,V$2,FALSE)</f>
        <v>#N/A</v>
      </c>
      <c r="W134" t="e">
        <f>VLOOKUP($C134,subset1!$D:$BX,W$2,FALSE)</f>
        <v>#N/A</v>
      </c>
      <c r="X134" t="e">
        <f>VLOOKUP($C134,subset1!$D:$BX,X$2,FALSE)</f>
        <v>#N/A</v>
      </c>
      <c r="Y134" t="e">
        <f>VLOOKUP($C134,subset1!$D:$BX,Y$2,FALSE)</f>
        <v>#N/A</v>
      </c>
      <c r="Z134" t="e">
        <f>VLOOKUP($C134,subset1!$D:$BX,Z$2,FALSE)</f>
        <v>#N/A</v>
      </c>
      <c r="AA134" t="e">
        <f>VLOOKUP($C134,subset1!$D:$BX,AA$2,FALSE)</f>
        <v>#N/A</v>
      </c>
      <c r="AB134" t="e">
        <f>VLOOKUP($C134,subset1!$D:$BX,AB$2,FALSE)</f>
        <v>#N/A</v>
      </c>
      <c r="AC134" t="e">
        <f>VLOOKUP($C134,subset1!$D:$BX,AC$2,FALSE)</f>
        <v>#N/A</v>
      </c>
      <c r="AD134" t="e">
        <f>VLOOKUP($C134,subset1!$D:$BX,AD$2,FALSE)</f>
        <v>#N/A</v>
      </c>
      <c r="AE134" t="e">
        <f>VLOOKUP($C134,subset1!$D:$BX,AE$2,FALSE)</f>
        <v>#N/A</v>
      </c>
      <c r="AF134" t="e">
        <f>VLOOKUP($C134,subset1!$D:$BX,AF$2,FALSE)</f>
        <v>#N/A</v>
      </c>
      <c r="AG134" t="e">
        <f>VLOOKUP($C134,subset1!$D:$BX,AG$2,FALSE)</f>
        <v>#N/A</v>
      </c>
      <c r="AH134" t="e">
        <f>VLOOKUP($C134,subset1!$D:$BX,AH$2,FALSE)</f>
        <v>#N/A</v>
      </c>
      <c r="AI134" t="e">
        <f>VLOOKUP($C134,subset1!$D:$BX,AI$2,FALSE)</f>
        <v>#N/A</v>
      </c>
      <c r="AJ134" t="e">
        <f>VLOOKUP($C134,subset1!$D:$BX,AJ$2,FALSE)</f>
        <v>#N/A</v>
      </c>
      <c r="AK134" t="e">
        <f>VLOOKUP($C134,subset1!$D:$BX,AK$2,FALSE)</f>
        <v>#N/A</v>
      </c>
      <c r="AL134" t="e">
        <f>VLOOKUP($C134,subset1!$D:$BX,AL$2,FALSE)</f>
        <v>#N/A</v>
      </c>
      <c r="AM134" t="e">
        <f>VLOOKUP($C134,subset1!$D:$BX,AM$2,FALSE)</f>
        <v>#N/A</v>
      </c>
      <c r="AN134" t="e">
        <f>VLOOKUP($C134,subset1!$D:$BX,AN$2,FALSE)</f>
        <v>#N/A</v>
      </c>
      <c r="AO134" t="e">
        <f>VLOOKUP($C134,subset1!$D:$BX,AO$2,FALSE)</f>
        <v>#N/A</v>
      </c>
      <c r="AP134" t="e">
        <f>VLOOKUP($C134,subset1!$D:$BX,AP$2,FALSE)</f>
        <v>#N/A</v>
      </c>
      <c r="AQ134" t="e">
        <f>VLOOKUP($C134,subset1!$D:$BX,AQ$2,FALSE)</f>
        <v>#N/A</v>
      </c>
      <c r="AR134" t="e">
        <f>VLOOKUP($C134,subset1!$D:$BX,AR$2,FALSE)</f>
        <v>#N/A</v>
      </c>
      <c r="AS134" t="e">
        <f>VLOOKUP($C134,subset1!$D:$BX,AS$2,FALSE)</f>
        <v>#N/A</v>
      </c>
      <c r="AT134" s="1" t="e">
        <f>VLOOKUP($C134,subset1!$D:$BX,AT$2,FALSE)</f>
        <v>#N/A</v>
      </c>
      <c r="AU134" t="e">
        <f>VLOOKUP($C134,subset1!$D:$BX,AU$2,FALSE)</f>
        <v>#N/A</v>
      </c>
      <c r="AV134" t="e">
        <f>VLOOKUP($C134,subset1!$D:$BX,AV$2,FALSE)</f>
        <v>#N/A</v>
      </c>
      <c r="AW134" t="e">
        <f>VLOOKUP($C134,subset1!$D:$BX,AW$2,FALSE)</f>
        <v>#N/A</v>
      </c>
      <c r="AX134" t="e">
        <f>VLOOKUP($C134,subset1!$D:$BX,AX$2,FALSE)</f>
        <v>#N/A</v>
      </c>
      <c r="AY134" t="e">
        <f>VLOOKUP($C134,subset1!$D:$BX,AY$2,FALSE)</f>
        <v>#N/A</v>
      </c>
      <c r="AZ134" t="e">
        <f>VLOOKUP($C134,subset1!$D:$BX,AZ$2,FALSE)</f>
        <v>#N/A</v>
      </c>
      <c r="BA134" t="e">
        <f>VLOOKUP($C134,subset1!$D:$BX,BA$2,FALSE)</f>
        <v>#N/A</v>
      </c>
      <c r="BB134" t="e">
        <f>VLOOKUP($C134,subset1!$D:$BX,BB$2,FALSE)</f>
        <v>#N/A</v>
      </c>
      <c r="BC134" t="e">
        <f>VLOOKUP($C134,subset1!$D:$BX,BC$2,FALSE)</f>
        <v>#N/A</v>
      </c>
      <c r="BD134" t="e">
        <f>VLOOKUP($C134,subset1!$D:$BX,BD$2,FALSE)</f>
        <v>#N/A</v>
      </c>
      <c r="BE134" t="e">
        <f>VLOOKUP($C134,subset1!$D:$BX,BE$2,FALSE)</f>
        <v>#N/A</v>
      </c>
      <c r="BF134" t="e">
        <f>VLOOKUP($C134,subset1!$D:$BX,BF$2,FALSE)</f>
        <v>#N/A</v>
      </c>
      <c r="BG134" t="e">
        <f>VLOOKUP($C134,subset1!$D:$BX,BG$2,FALSE)</f>
        <v>#N/A</v>
      </c>
      <c r="BH134" t="e">
        <f>VLOOKUP($C134,subset1!$D:$BX,BH$2,FALSE)</f>
        <v>#N/A</v>
      </c>
      <c r="BI134" t="e">
        <f>VLOOKUP($C134,subset1!$D:$BX,BI$2,FALSE)</f>
        <v>#N/A</v>
      </c>
      <c r="BJ134" t="e">
        <f>VLOOKUP($C134,subset1!$D:$BX,BJ$2,FALSE)</f>
        <v>#N/A</v>
      </c>
      <c r="BK134" t="e">
        <f>VLOOKUP($C134,subset1!$D:$BX,BK$2,FALSE)</f>
        <v>#N/A</v>
      </c>
      <c r="BL134" t="e">
        <f>VLOOKUP($C134,subset1!$D:$BX,BL$2,FALSE)</f>
        <v>#N/A</v>
      </c>
      <c r="BM134" t="e">
        <f>VLOOKUP($C134,subset1!$D:$BX,BM$2,FALSE)</f>
        <v>#N/A</v>
      </c>
      <c r="BN134" t="e">
        <f>VLOOKUP($C134,subset1!$D:$BX,BN$2,FALSE)</f>
        <v>#N/A</v>
      </c>
      <c r="BO134" t="e">
        <f>VLOOKUP($C134,subset1!$D:$BX,BO$2,FALSE)</f>
        <v>#N/A</v>
      </c>
      <c r="BP134" t="e">
        <f>VLOOKUP($C134,subset1!$D:$BX,BP$2,FALSE)</f>
        <v>#N/A</v>
      </c>
      <c r="BQ134" t="e">
        <f>VLOOKUP($C134,subset1!$D:$BX,BQ$2,FALSE)</f>
        <v>#N/A</v>
      </c>
      <c r="BR134" t="e">
        <f>VLOOKUP($C134,subset1!$D:$BX,BR$2,FALSE)</f>
        <v>#N/A</v>
      </c>
      <c r="BS134" t="e">
        <f>VLOOKUP($C134,subset1!$D:$BX,BS$2,FALSE)</f>
        <v>#N/A</v>
      </c>
      <c r="BT134" t="e">
        <f>VLOOKUP($C134,subset1!$D:$BX,BT$2,FALSE)</f>
        <v>#N/A</v>
      </c>
      <c r="BU134" t="e">
        <f>VLOOKUP($C134,subset1!$D:$BX,BU$2,FALSE)</f>
        <v>#N/A</v>
      </c>
    </row>
    <row r="135" spans="1:73" x14ac:dyDescent="0.2">
      <c r="A135">
        <v>866</v>
      </c>
      <c r="B135" t="s">
        <v>9</v>
      </c>
      <c r="C135" t="str">
        <f t="shared" si="6"/>
        <v>866E1</v>
      </c>
      <c r="D135" t="str">
        <f t="shared" si="7"/>
        <v>E1</v>
      </c>
      <c r="E135">
        <v>24</v>
      </c>
      <c r="F135" s="1">
        <v>43014</v>
      </c>
      <c r="I135">
        <v>1237.8806200367201</v>
      </c>
      <c r="J135" t="s">
        <v>23</v>
      </c>
      <c r="K135">
        <v>141</v>
      </c>
      <c r="L135">
        <f>VLOOKUP($C135,samples!$D$2:$I$1000,4, FALSE)</f>
        <v>11</v>
      </c>
      <c r="M135" t="str">
        <f>VLOOKUP($C135,samples!$D$2:$I$1000,5, FALSE)</f>
        <v>I</v>
      </c>
      <c r="N135" t="str">
        <f>VLOOKUP($C135,samples!$D$2:$I$1000,6, FALSE)</f>
        <v>1,2,3</v>
      </c>
      <c r="O135" s="1">
        <f>VLOOKUP($C135,samples!$D$2:$I$689,3, FALSE)</f>
        <v>43068</v>
      </c>
      <c r="P135" s="2">
        <f t="shared" si="8"/>
        <v>54</v>
      </c>
      <c r="Q135" s="1" t="str">
        <f>VLOOKUP($C135,samples!$D$2:$R$1000,8, FALSE)</f>
        <v>CGPLPA820P2</v>
      </c>
      <c r="S135" t="e">
        <f>VLOOKUP($C135,subset1!$D:$BX,S$2,FALSE)</f>
        <v>#N/A</v>
      </c>
      <c r="T135" s="1" t="e">
        <f>VLOOKUP($C135,subset1!$D:$BX,T$2,FALSE)</f>
        <v>#N/A</v>
      </c>
      <c r="U135" t="e">
        <f>VLOOKUP($C135,subset1!$D:$BX,U$2,FALSE)</f>
        <v>#N/A</v>
      </c>
      <c r="V135" t="e">
        <f>VLOOKUP($C135,subset1!$D:$BX,V$2,FALSE)</f>
        <v>#N/A</v>
      </c>
      <c r="W135" t="e">
        <f>VLOOKUP($C135,subset1!$D:$BX,W$2,FALSE)</f>
        <v>#N/A</v>
      </c>
      <c r="X135" t="e">
        <f>VLOOKUP($C135,subset1!$D:$BX,X$2,FALSE)</f>
        <v>#N/A</v>
      </c>
      <c r="Y135" t="e">
        <f>VLOOKUP($C135,subset1!$D:$BX,Y$2,FALSE)</f>
        <v>#N/A</v>
      </c>
      <c r="Z135" t="e">
        <f>VLOOKUP($C135,subset1!$D:$BX,Z$2,FALSE)</f>
        <v>#N/A</v>
      </c>
      <c r="AA135" t="e">
        <f>VLOOKUP($C135,subset1!$D:$BX,AA$2,FALSE)</f>
        <v>#N/A</v>
      </c>
      <c r="AB135" t="e">
        <f>VLOOKUP($C135,subset1!$D:$BX,AB$2,FALSE)</f>
        <v>#N/A</v>
      </c>
      <c r="AC135" t="e">
        <f>VLOOKUP($C135,subset1!$D:$BX,AC$2,FALSE)</f>
        <v>#N/A</v>
      </c>
      <c r="AD135" t="e">
        <f>VLOOKUP($C135,subset1!$D:$BX,AD$2,FALSE)</f>
        <v>#N/A</v>
      </c>
      <c r="AE135" t="e">
        <f>VLOOKUP($C135,subset1!$D:$BX,AE$2,FALSE)</f>
        <v>#N/A</v>
      </c>
      <c r="AF135" t="e">
        <f>VLOOKUP($C135,subset1!$D:$BX,AF$2,FALSE)</f>
        <v>#N/A</v>
      </c>
      <c r="AG135" t="e">
        <f>VLOOKUP($C135,subset1!$D:$BX,AG$2,FALSE)</f>
        <v>#N/A</v>
      </c>
      <c r="AH135" t="e">
        <f>VLOOKUP($C135,subset1!$D:$BX,AH$2,FALSE)</f>
        <v>#N/A</v>
      </c>
      <c r="AI135" t="e">
        <f>VLOOKUP($C135,subset1!$D:$BX,AI$2,FALSE)</f>
        <v>#N/A</v>
      </c>
      <c r="AJ135" t="e">
        <f>VLOOKUP($C135,subset1!$D:$BX,AJ$2,FALSE)</f>
        <v>#N/A</v>
      </c>
      <c r="AK135" t="e">
        <f>VLOOKUP($C135,subset1!$D:$BX,AK$2,FALSE)</f>
        <v>#N/A</v>
      </c>
      <c r="AL135" t="e">
        <f>VLOOKUP($C135,subset1!$D:$BX,AL$2,FALSE)</f>
        <v>#N/A</v>
      </c>
      <c r="AM135" t="e">
        <f>VLOOKUP($C135,subset1!$D:$BX,AM$2,FALSE)</f>
        <v>#N/A</v>
      </c>
      <c r="AN135" t="e">
        <f>VLOOKUP($C135,subset1!$D:$BX,AN$2,FALSE)</f>
        <v>#N/A</v>
      </c>
      <c r="AO135" t="e">
        <f>VLOOKUP($C135,subset1!$D:$BX,AO$2,FALSE)</f>
        <v>#N/A</v>
      </c>
      <c r="AP135" t="e">
        <f>VLOOKUP($C135,subset1!$D:$BX,AP$2,FALSE)</f>
        <v>#N/A</v>
      </c>
      <c r="AQ135" t="e">
        <f>VLOOKUP($C135,subset1!$D:$BX,AQ$2,FALSE)</f>
        <v>#N/A</v>
      </c>
      <c r="AR135" t="e">
        <f>VLOOKUP($C135,subset1!$D:$BX,AR$2,FALSE)</f>
        <v>#N/A</v>
      </c>
      <c r="AS135" t="e">
        <f>VLOOKUP($C135,subset1!$D:$BX,AS$2,FALSE)</f>
        <v>#N/A</v>
      </c>
      <c r="AT135" s="1" t="e">
        <f>VLOOKUP($C135,subset1!$D:$BX,AT$2,FALSE)</f>
        <v>#N/A</v>
      </c>
      <c r="AU135" t="e">
        <f>VLOOKUP($C135,subset1!$D:$BX,AU$2,FALSE)</f>
        <v>#N/A</v>
      </c>
      <c r="AV135" t="e">
        <f>VLOOKUP($C135,subset1!$D:$BX,AV$2,FALSE)</f>
        <v>#N/A</v>
      </c>
      <c r="AW135" t="e">
        <f>VLOOKUP($C135,subset1!$D:$BX,AW$2,FALSE)</f>
        <v>#N/A</v>
      </c>
      <c r="AX135" t="e">
        <f>VLOOKUP($C135,subset1!$D:$BX,AX$2,FALSE)</f>
        <v>#N/A</v>
      </c>
      <c r="AY135" t="e">
        <f>VLOOKUP($C135,subset1!$D:$BX,AY$2,FALSE)</f>
        <v>#N/A</v>
      </c>
      <c r="AZ135" t="e">
        <f>VLOOKUP($C135,subset1!$D:$BX,AZ$2,FALSE)</f>
        <v>#N/A</v>
      </c>
      <c r="BA135" t="e">
        <f>VLOOKUP($C135,subset1!$D:$BX,BA$2,FALSE)</f>
        <v>#N/A</v>
      </c>
      <c r="BB135" t="e">
        <f>VLOOKUP($C135,subset1!$D:$BX,BB$2,FALSE)</f>
        <v>#N/A</v>
      </c>
      <c r="BC135" t="e">
        <f>VLOOKUP($C135,subset1!$D:$BX,BC$2,FALSE)</f>
        <v>#N/A</v>
      </c>
      <c r="BD135" t="e">
        <f>VLOOKUP($C135,subset1!$D:$BX,BD$2,FALSE)</f>
        <v>#N/A</v>
      </c>
      <c r="BE135" t="e">
        <f>VLOOKUP($C135,subset1!$D:$BX,BE$2,FALSE)</f>
        <v>#N/A</v>
      </c>
      <c r="BF135" t="e">
        <f>VLOOKUP($C135,subset1!$D:$BX,BF$2,FALSE)</f>
        <v>#N/A</v>
      </c>
      <c r="BG135" t="e">
        <f>VLOOKUP($C135,subset1!$D:$BX,BG$2,FALSE)</f>
        <v>#N/A</v>
      </c>
      <c r="BH135" t="e">
        <f>VLOOKUP($C135,subset1!$D:$BX,BH$2,FALSE)</f>
        <v>#N/A</v>
      </c>
      <c r="BI135" t="e">
        <f>VLOOKUP($C135,subset1!$D:$BX,BI$2,FALSE)</f>
        <v>#N/A</v>
      </c>
      <c r="BJ135" t="e">
        <f>VLOOKUP($C135,subset1!$D:$BX,BJ$2,FALSE)</f>
        <v>#N/A</v>
      </c>
      <c r="BK135" t="e">
        <f>VLOOKUP($C135,subset1!$D:$BX,BK$2,FALSE)</f>
        <v>#N/A</v>
      </c>
      <c r="BL135" t="e">
        <f>VLOOKUP($C135,subset1!$D:$BX,BL$2,FALSE)</f>
        <v>#N/A</v>
      </c>
      <c r="BM135" t="e">
        <f>VLOOKUP($C135,subset1!$D:$BX,BM$2,FALSE)</f>
        <v>#N/A</v>
      </c>
      <c r="BN135" t="e">
        <f>VLOOKUP($C135,subset1!$D:$BX,BN$2,FALSE)</f>
        <v>#N/A</v>
      </c>
      <c r="BO135" t="e">
        <f>VLOOKUP($C135,subset1!$D:$BX,BO$2,FALSE)</f>
        <v>#N/A</v>
      </c>
      <c r="BP135" t="e">
        <f>VLOOKUP($C135,subset1!$D:$BX,BP$2,FALSE)</f>
        <v>#N/A</v>
      </c>
      <c r="BQ135" t="e">
        <f>VLOOKUP($C135,subset1!$D:$BX,BQ$2,FALSE)</f>
        <v>#N/A</v>
      </c>
      <c r="BR135" t="e">
        <f>VLOOKUP($C135,subset1!$D:$BX,BR$2,FALSE)</f>
        <v>#N/A</v>
      </c>
      <c r="BS135" t="e">
        <f>VLOOKUP($C135,subset1!$D:$BX,BS$2,FALSE)</f>
        <v>#N/A</v>
      </c>
      <c r="BT135" t="e">
        <f>VLOOKUP($C135,subset1!$D:$BX,BT$2,FALSE)</f>
        <v>#N/A</v>
      </c>
      <c r="BU135" t="e">
        <f>VLOOKUP($C135,subset1!$D:$BX,BU$2,FALSE)</f>
        <v>#N/A</v>
      </c>
    </row>
    <row r="136" spans="1:73" x14ac:dyDescent="0.2">
      <c r="A136">
        <v>866</v>
      </c>
      <c r="B136" t="s">
        <v>10</v>
      </c>
      <c r="C136" t="str">
        <f t="shared" si="6"/>
        <v>866E2</v>
      </c>
      <c r="D136" t="str">
        <f t="shared" si="7"/>
        <v>E2</v>
      </c>
      <c r="E136">
        <v>24</v>
      </c>
      <c r="F136" s="1">
        <v>43014</v>
      </c>
      <c r="I136">
        <v>1237.8806200367201</v>
      </c>
      <c r="J136" t="s">
        <v>23</v>
      </c>
      <c r="K136">
        <v>142</v>
      </c>
      <c r="L136">
        <f>VLOOKUP($C136,samples!$D$2:$I$1000,4, FALSE)</f>
        <v>14</v>
      </c>
      <c r="M136" t="str">
        <f>VLOOKUP($C136,samples!$D$2:$I$1000,5, FALSE)</f>
        <v>D</v>
      </c>
      <c r="N136" t="str">
        <f>VLOOKUP($C136,samples!$D$2:$I$1000,6, FALSE)</f>
        <v>1,2,3</v>
      </c>
      <c r="O136" s="1">
        <f>VLOOKUP($C136,samples!$D$2:$I$689,3, FALSE)</f>
        <v>43124</v>
      </c>
      <c r="P136" s="2">
        <f t="shared" si="8"/>
        <v>110</v>
      </c>
      <c r="Q136" s="1" t="str">
        <f>VLOOKUP($C136,samples!$D$2:$R$1000,8, FALSE)</f>
        <v>CGPLPA820P3</v>
      </c>
      <c r="S136" t="e">
        <f>VLOOKUP($C136,subset1!$D:$BX,S$2,FALSE)</f>
        <v>#N/A</v>
      </c>
      <c r="T136" s="1" t="e">
        <f>VLOOKUP($C136,subset1!$D:$BX,T$2,FALSE)</f>
        <v>#N/A</v>
      </c>
      <c r="U136" t="e">
        <f>VLOOKUP($C136,subset1!$D:$BX,U$2,FALSE)</f>
        <v>#N/A</v>
      </c>
      <c r="V136" t="e">
        <f>VLOOKUP($C136,subset1!$D:$BX,V$2,FALSE)</f>
        <v>#N/A</v>
      </c>
      <c r="W136" t="e">
        <f>VLOOKUP($C136,subset1!$D:$BX,W$2,FALSE)</f>
        <v>#N/A</v>
      </c>
      <c r="X136" t="e">
        <f>VLOOKUP($C136,subset1!$D:$BX,X$2,FALSE)</f>
        <v>#N/A</v>
      </c>
      <c r="Y136" t="e">
        <f>VLOOKUP($C136,subset1!$D:$BX,Y$2,FALSE)</f>
        <v>#N/A</v>
      </c>
      <c r="Z136" t="e">
        <f>VLOOKUP($C136,subset1!$D:$BX,Z$2,FALSE)</f>
        <v>#N/A</v>
      </c>
      <c r="AA136" t="e">
        <f>VLOOKUP($C136,subset1!$D:$BX,AA$2,FALSE)</f>
        <v>#N/A</v>
      </c>
      <c r="AB136" t="e">
        <f>VLOOKUP($C136,subset1!$D:$BX,AB$2,FALSE)</f>
        <v>#N/A</v>
      </c>
      <c r="AC136" t="e">
        <f>VLOOKUP($C136,subset1!$D:$BX,AC$2,FALSE)</f>
        <v>#N/A</v>
      </c>
      <c r="AD136" t="e">
        <f>VLOOKUP($C136,subset1!$D:$BX,AD$2,FALSE)</f>
        <v>#N/A</v>
      </c>
      <c r="AE136" t="e">
        <f>VLOOKUP($C136,subset1!$D:$BX,AE$2,FALSE)</f>
        <v>#N/A</v>
      </c>
      <c r="AF136" t="e">
        <f>VLOOKUP($C136,subset1!$D:$BX,AF$2,FALSE)</f>
        <v>#N/A</v>
      </c>
      <c r="AG136" t="e">
        <f>VLOOKUP($C136,subset1!$D:$BX,AG$2,FALSE)</f>
        <v>#N/A</v>
      </c>
      <c r="AH136" t="e">
        <f>VLOOKUP($C136,subset1!$D:$BX,AH$2,FALSE)</f>
        <v>#N/A</v>
      </c>
      <c r="AI136" t="e">
        <f>VLOOKUP($C136,subset1!$D:$BX,AI$2,FALSE)</f>
        <v>#N/A</v>
      </c>
      <c r="AJ136" t="e">
        <f>VLOOKUP($C136,subset1!$D:$BX,AJ$2,FALSE)</f>
        <v>#N/A</v>
      </c>
      <c r="AK136" t="e">
        <f>VLOOKUP($C136,subset1!$D:$BX,AK$2,FALSE)</f>
        <v>#N/A</v>
      </c>
      <c r="AL136" t="e">
        <f>VLOOKUP($C136,subset1!$D:$BX,AL$2,FALSE)</f>
        <v>#N/A</v>
      </c>
      <c r="AM136" t="e">
        <f>VLOOKUP($C136,subset1!$D:$BX,AM$2,FALSE)</f>
        <v>#N/A</v>
      </c>
      <c r="AN136" t="e">
        <f>VLOOKUP($C136,subset1!$D:$BX,AN$2,FALSE)</f>
        <v>#N/A</v>
      </c>
      <c r="AO136" t="e">
        <f>VLOOKUP($C136,subset1!$D:$BX,AO$2,FALSE)</f>
        <v>#N/A</v>
      </c>
      <c r="AP136" t="e">
        <f>VLOOKUP($C136,subset1!$D:$BX,AP$2,FALSE)</f>
        <v>#N/A</v>
      </c>
      <c r="AQ136" t="e">
        <f>VLOOKUP($C136,subset1!$D:$BX,AQ$2,FALSE)</f>
        <v>#N/A</v>
      </c>
      <c r="AR136" t="e">
        <f>VLOOKUP($C136,subset1!$D:$BX,AR$2,FALSE)</f>
        <v>#N/A</v>
      </c>
      <c r="AS136" t="e">
        <f>VLOOKUP($C136,subset1!$D:$BX,AS$2,FALSE)</f>
        <v>#N/A</v>
      </c>
      <c r="AT136" s="1" t="e">
        <f>VLOOKUP($C136,subset1!$D:$BX,AT$2,FALSE)</f>
        <v>#N/A</v>
      </c>
      <c r="AU136" t="e">
        <f>VLOOKUP($C136,subset1!$D:$BX,AU$2,FALSE)</f>
        <v>#N/A</v>
      </c>
      <c r="AV136" t="e">
        <f>VLOOKUP($C136,subset1!$D:$BX,AV$2,FALSE)</f>
        <v>#N/A</v>
      </c>
      <c r="AW136" t="e">
        <f>VLOOKUP($C136,subset1!$D:$BX,AW$2,FALSE)</f>
        <v>#N/A</v>
      </c>
      <c r="AX136" t="e">
        <f>VLOOKUP($C136,subset1!$D:$BX,AX$2,FALSE)</f>
        <v>#N/A</v>
      </c>
      <c r="AY136" t="e">
        <f>VLOOKUP($C136,subset1!$D:$BX,AY$2,FALSE)</f>
        <v>#N/A</v>
      </c>
      <c r="AZ136" t="e">
        <f>VLOOKUP($C136,subset1!$D:$BX,AZ$2,FALSE)</f>
        <v>#N/A</v>
      </c>
      <c r="BA136" t="e">
        <f>VLOOKUP($C136,subset1!$D:$BX,BA$2,FALSE)</f>
        <v>#N/A</v>
      </c>
      <c r="BB136" t="e">
        <f>VLOOKUP($C136,subset1!$D:$BX,BB$2,FALSE)</f>
        <v>#N/A</v>
      </c>
      <c r="BC136" t="e">
        <f>VLOOKUP($C136,subset1!$D:$BX,BC$2,FALSE)</f>
        <v>#N/A</v>
      </c>
      <c r="BD136" t="e">
        <f>VLOOKUP($C136,subset1!$D:$BX,BD$2,FALSE)</f>
        <v>#N/A</v>
      </c>
      <c r="BE136" t="e">
        <f>VLOOKUP($C136,subset1!$D:$BX,BE$2,FALSE)</f>
        <v>#N/A</v>
      </c>
      <c r="BF136" t="e">
        <f>VLOOKUP($C136,subset1!$D:$BX,BF$2,FALSE)</f>
        <v>#N/A</v>
      </c>
      <c r="BG136" t="e">
        <f>VLOOKUP($C136,subset1!$D:$BX,BG$2,FALSE)</f>
        <v>#N/A</v>
      </c>
      <c r="BH136" t="e">
        <f>VLOOKUP($C136,subset1!$D:$BX,BH$2,FALSE)</f>
        <v>#N/A</v>
      </c>
      <c r="BI136" t="e">
        <f>VLOOKUP($C136,subset1!$D:$BX,BI$2,FALSE)</f>
        <v>#N/A</v>
      </c>
      <c r="BJ136" t="e">
        <f>VLOOKUP($C136,subset1!$D:$BX,BJ$2,FALSE)</f>
        <v>#N/A</v>
      </c>
      <c r="BK136" t="e">
        <f>VLOOKUP($C136,subset1!$D:$BX,BK$2,FALSE)</f>
        <v>#N/A</v>
      </c>
      <c r="BL136" t="e">
        <f>VLOOKUP($C136,subset1!$D:$BX,BL$2,FALSE)</f>
        <v>#N/A</v>
      </c>
      <c r="BM136" t="e">
        <f>VLOOKUP($C136,subset1!$D:$BX,BM$2,FALSE)</f>
        <v>#N/A</v>
      </c>
      <c r="BN136" t="e">
        <f>VLOOKUP($C136,subset1!$D:$BX,BN$2,FALSE)</f>
        <v>#N/A</v>
      </c>
      <c r="BO136" t="e">
        <f>VLOOKUP($C136,subset1!$D:$BX,BO$2,FALSE)</f>
        <v>#N/A</v>
      </c>
      <c r="BP136" t="e">
        <f>VLOOKUP($C136,subset1!$D:$BX,BP$2,FALSE)</f>
        <v>#N/A</v>
      </c>
      <c r="BQ136" t="e">
        <f>VLOOKUP($C136,subset1!$D:$BX,BQ$2,FALSE)</f>
        <v>#N/A</v>
      </c>
      <c r="BR136" t="e">
        <f>VLOOKUP($C136,subset1!$D:$BX,BR$2,FALSE)</f>
        <v>#N/A</v>
      </c>
      <c r="BS136" t="e">
        <f>VLOOKUP($C136,subset1!$D:$BX,BS$2,FALSE)</f>
        <v>#N/A</v>
      </c>
      <c r="BT136" t="e">
        <f>VLOOKUP($C136,subset1!$D:$BX,BT$2,FALSE)</f>
        <v>#N/A</v>
      </c>
      <c r="BU136" t="e">
        <f>VLOOKUP($C136,subset1!$D:$BX,BU$2,FALSE)</f>
        <v>#N/A</v>
      </c>
    </row>
    <row r="137" spans="1:73" x14ac:dyDescent="0.2">
      <c r="A137">
        <v>866</v>
      </c>
      <c r="B137" t="s">
        <v>11</v>
      </c>
      <c r="C137" t="str">
        <f t="shared" ref="C137:C200" si="9">_xlfn.CONCAT(A137:B137)</f>
        <v>866E3</v>
      </c>
      <c r="D137" t="str">
        <f t="shared" ref="D137:D200" si="10">B137</f>
        <v>E3</v>
      </c>
      <c r="E137">
        <v>24</v>
      </c>
      <c r="F137" s="1">
        <v>43014</v>
      </c>
      <c r="I137">
        <v>1237.8806200367201</v>
      </c>
      <c r="J137" t="s">
        <v>23</v>
      </c>
      <c r="K137">
        <v>143</v>
      </c>
      <c r="L137">
        <f>VLOOKUP($C137,samples!$D$2:$I$1000,4, FALSE)</f>
        <v>17</v>
      </c>
      <c r="M137" t="str">
        <f>VLOOKUP($C137,samples!$D$2:$I$1000,5, FALSE)</f>
        <v>E</v>
      </c>
      <c r="N137" t="str">
        <f>VLOOKUP($C137,samples!$D$2:$I$1000,6, FALSE)</f>
        <v>7,8,9</v>
      </c>
      <c r="O137" s="1">
        <f>VLOOKUP($C137,samples!$D$2:$I$689,3, FALSE)</f>
        <v>43180</v>
      </c>
      <c r="P137" s="2">
        <f t="shared" ref="P137:P200" si="11">O137-F137</f>
        <v>166</v>
      </c>
      <c r="Q137" s="1" t="str">
        <f>VLOOKUP($C137,samples!$D$2:$R$1000,8, FALSE)</f>
        <v>CGPLPA820P4</v>
      </c>
      <c r="S137" t="e">
        <f>VLOOKUP($C137,subset1!$D:$BX,S$2,FALSE)</f>
        <v>#N/A</v>
      </c>
      <c r="T137" s="1" t="e">
        <f>VLOOKUP($C137,subset1!$D:$BX,T$2,FALSE)</f>
        <v>#N/A</v>
      </c>
      <c r="U137" t="e">
        <f>VLOOKUP($C137,subset1!$D:$BX,U$2,FALSE)</f>
        <v>#N/A</v>
      </c>
      <c r="V137" t="e">
        <f>VLOOKUP($C137,subset1!$D:$BX,V$2,FALSE)</f>
        <v>#N/A</v>
      </c>
      <c r="W137" t="e">
        <f>VLOOKUP($C137,subset1!$D:$BX,W$2,FALSE)</f>
        <v>#N/A</v>
      </c>
      <c r="X137" t="e">
        <f>VLOOKUP($C137,subset1!$D:$BX,X$2,FALSE)</f>
        <v>#N/A</v>
      </c>
      <c r="Y137" t="e">
        <f>VLOOKUP($C137,subset1!$D:$BX,Y$2,FALSE)</f>
        <v>#N/A</v>
      </c>
      <c r="Z137" t="e">
        <f>VLOOKUP($C137,subset1!$D:$BX,Z$2,FALSE)</f>
        <v>#N/A</v>
      </c>
      <c r="AA137" t="e">
        <f>VLOOKUP($C137,subset1!$D:$BX,AA$2,FALSE)</f>
        <v>#N/A</v>
      </c>
      <c r="AB137" t="e">
        <f>VLOOKUP($C137,subset1!$D:$BX,AB$2,FALSE)</f>
        <v>#N/A</v>
      </c>
      <c r="AC137" t="e">
        <f>VLOOKUP($C137,subset1!$D:$BX,AC$2,FALSE)</f>
        <v>#N/A</v>
      </c>
      <c r="AD137" t="e">
        <f>VLOOKUP($C137,subset1!$D:$BX,AD$2,FALSE)</f>
        <v>#N/A</v>
      </c>
      <c r="AE137" t="e">
        <f>VLOOKUP($C137,subset1!$D:$BX,AE$2,FALSE)</f>
        <v>#N/A</v>
      </c>
      <c r="AF137" t="e">
        <f>VLOOKUP($C137,subset1!$D:$BX,AF$2,FALSE)</f>
        <v>#N/A</v>
      </c>
      <c r="AG137" t="e">
        <f>VLOOKUP($C137,subset1!$D:$BX,AG$2,FALSE)</f>
        <v>#N/A</v>
      </c>
      <c r="AH137" t="e">
        <f>VLOOKUP($C137,subset1!$D:$BX,AH$2,FALSE)</f>
        <v>#N/A</v>
      </c>
      <c r="AI137" t="e">
        <f>VLOOKUP($C137,subset1!$D:$BX,AI$2,FALSE)</f>
        <v>#N/A</v>
      </c>
      <c r="AJ137" t="e">
        <f>VLOOKUP($C137,subset1!$D:$BX,AJ$2,FALSE)</f>
        <v>#N/A</v>
      </c>
      <c r="AK137" t="e">
        <f>VLOOKUP($C137,subset1!$D:$BX,AK$2,FALSE)</f>
        <v>#N/A</v>
      </c>
      <c r="AL137" t="e">
        <f>VLOOKUP($C137,subset1!$D:$BX,AL$2,FALSE)</f>
        <v>#N/A</v>
      </c>
      <c r="AM137" t="e">
        <f>VLOOKUP($C137,subset1!$D:$BX,AM$2,FALSE)</f>
        <v>#N/A</v>
      </c>
      <c r="AN137" t="e">
        <f>VLOOKUP($C137,subset1!$D:$BX,AN$2,FALSE)</f>
        <v>#N/A</v>
      </c>
      <c r="AO137" t="e">
        <f>VLOOKUP($C137,subset1!$D:$BX,AO$2,FALSE)</f>
        <v>#N/A</v>
      </c>
      <c r="AP137" t="e">
        <f>VLOOKUP($C137,subset1!$D:$BX,AP$2,FALSE)</f>
        <v>#N/A</v>
      </c>
      <c r="AQ137" t="e">
        <f>VLOOKUP($C137,subset1!$D:$BX,AQ$2,FALSE)</f>
        <v>#N/A</v>
      </c>
      <c r="AR137" t="e">
        <f>VLOOKUP($C137,subset1!$D:$BX,AR$2,FALSE)</f>
        <v>#N/A</v>
      </c>
      <c r="AS137" t="e">
        <f>VLOOKUP($C137,subset1!$D:$BX,AS$2,FALSE)</f>
        <v>#N/A</v>
      </c>
      <c r="AT137" s="1" t="e">
        <f>VLOOKUP($C137,subset1!$D:$BX,AT$2,FALSE)</f>
        <v>#N/A</v>
      </c>
      <c r="AU137" t="e">
        <f>VLOOKUP($C137,subset1!$D:$BX,AU$2,FALSE)</f>
        <v>#N/A</v>
      </c>
      <c r="AV137" t="e">
        <f>VLOOKUP($C137,subset1!$D:$BX,AV$2,FALSE)</f>
        <v>#N/A</v>
      </c>
      <c r="AW137" t="e">
        <f>VLOOKUP($C137,subset1!$D:$BX,AW$2,FALSE)</f>
        <v>#N/A</v>
      </c>
      <c r="AX137" t="e">
        <f>VLOOKUP($C137,subset1!$D:$BX,AX$2,FALSE)</f>
        <v>#N/A</v>
      </c>
      <c r="AY137" t="e">
        <f>VLOOKUP($C137,subset1!$D:$BX,AY$2,FALSE)</f>
        <v>#N/A</v>
      </c>
      <c r="AZ137" t="e">
        <f>VLOOKUP($C137,subset1!$D:$BX,AZ$2,FALSE)</f>
        <v>#N/A</v>
      </c>
      <c r="BA137" t="e">
        <f>VLOOKUP($C137,subset1!$D:$BX,BA$2,FALSE)</f>
        <v>#N/A</v>
      </c>
      <c r="BB137" t="e">
        <f>VLOOKUP($C137,subset1!$D:$BX,BB$2,FALSE)</f>
        <v>#N/A</v>
      </c>
      <c r="BC137" t="e">
        <f>VLOOKUP($C137,subset1!$D:$BX,BC$2,FALSE)</f>
        <v>#N/A</v>
      </c>
      <c r="BD137" t="e">
        <f>VLOOKUP($C137,subset1!$D:$BX,BD$2,FALSE)</f>
        <v>#N/A</v>
      </c>
      <c r="BE137" t="e">
        <f>VLOOKUP($C137,subset1!$D:$BX,BE$2,FALSE)</f>
        <v>#N/A</v>
      </c>
      <c r="BF137" t="e">
        <f>VLOOKUP($C137,subset1!$D:$BX,BF$2,FALSE)</f>
        <v>#N/A</v>
      </c>
      <c r="BG137" t="e">
        <f>VLOOKUP($C137,subset1!$D:$BX,BG$2,FALSE)</f>
        <v>#N/A</v>
      </c>
      <c r="BH137" t="e">
        <f>VLOOKUP($C137,subset1!$D:$BX,BH$2,FALSE)</f>
        <v>#N/A</v>
      </c>
      <c r="BI137" t="e">
        <f>VLOOKUP($C137,subset1!$D:$BX,BI$2,FALSE)</f>
        <v>#N/A</v>
      </c>
      <c r="BJ137" t="e">
        <f>VLOOKUP($C137,subset1!$D:$BX,BJ$2,FALSE)</f>
        <v>#N/A</v>
      </c>
      <c r="BK137" t="e">
        <f>VLOOKUP($C137,subset1!$D:$BX,BK$2,FALSE)</f>
        <v>#N/A</v>
      </c>
      <c r="BL137" t="e">
        <f>VLOOKUP($C137,subset1!$D:$BX,BL$2,FALSE)</f>
        <v>#N/A</v>
      </c>
      <c r="BM137" t="e">
        <f>VLOOKUP($C137,subset1!$D:$BX,BM$2,FALSE)</f>
        <v>#N/A</v>
      </c>
      <c r="BN137" t="e">
        <f>VLOOKUP($C137,subset1!$D:$BX,BN$2,FALSE)</f>
        <v>#N/A</v>
      </c>
      <c r="BO137" t="e">
        <f>VLOOKUP($C137,subset1!$D:$BX,BO$2,FALSE)</f>
        <v>#N/A</v>
      </c>
      <c r="BP137" t="e">
        <f>VLOOKUP($C137,subset1!$D:$BX,BP$2,FALSE)</f>
        <v>#N/A</v>
      </c>
      <c r="BQ137" t="e">
        <f>VLOOKUP($C137,subset1!$D:$BX,BQ$2,FALSE)</f>
        <v>#N/A</v>
      </c>
      <c r="BR137" t="e">
        <f>VLOOKUP($C137,subset1!$D:$BX,BR$2,FALSE)</f>
        <v>#N/A</v>
      </c>
      <c r="BS137" t="e">
        <f>VLOOKUP($C137,subset1!$D:$BX,BS$2,FALSE)</f>
        <v>#N/A</v>
      </c>
      <c r="BT137" t="e">
        <f>VLOOKUP($C137,subset1!$D:$BX,BT$2,FALSE)</f>
        <v>#N/A</v>
      </c>
      <c r="BU137" t="e">
        <f>VLOOKUP($C137,subset1!$D:$BX,BU$2,FALSE)</f>
        <v>#N/A</v>
      </c>
    </row>
    <row r="138" spans="1:73" x14ac:dyDescent="0.2">
      <c r="A138">
        <v>866</v>
      </c>
      <c r="B138" t="s">
        <v>12</v>
      </c>
      <c r="C138" t="str">
        <f t="shared" si="9"/>
        <v>866E4</v>
      </c>
      <c r="D138" t="str">
        <f t="shared" si="10"/>
        <v>E4</v>
      </c>
      <c r="E138">
        <v>24</v>
      </c>
      <c r="F138" s="1">
        <v>43014</v>
      </c>
      <c r="I138">
        <v>1237.8806200367201</v>
      </c>
      <c r="J138" t="s">
        <v>23</v>
      </c>
      <c r="K138">
        <v>144</v>
      </c>
      <c r="L138">
        <f>VLOOKUP($C138,samples!$D$2:$I$1000,4, FALSE)</f>
        <v>19</v>
      </c>
      <c r="M138" t="str">
        <f>VLOOKUP($C138,samples!$D$2:$I$1000,5, FALSE)</f>
        <v>F</v>
      </c>
      <c r="N138" t="str">
        <f>VLOOKUP($C138,samples!$D$2:$I$1000,6, FALSE)</f>
        <v>1,2,3</v>
      </c>
      <c r="O138" s="1">
        <f>VLOOKUP($C138,samples!$D$2:$I$689,3, FALSE)</f>
        <v>43236</v>
      </c>
      <c r="P138" s="2">
        <f t="shared" si="11"/>
        <v>222</v>
      </c>
      <c r="Q138" s="1" t="str">
        <f>VLOOKUP($C138,samples!$D$2:$R$1000,8, FALSE)</f>
        <v>CGPLPA820P5</v>
      </c>
      <c r="S138" t="e">
        <f>VLOOKUP($C138,subset1!$D:$BX,S$2,FALSE)</f>
        <v>#N/A</v>
      </c>
      <c r="T138" s="1" t="e">
        <f>VLOOKUP($C138,subset1!$D:$BX,T$2,FALSE)</f>
        <v>#N/A</v>
      </c>
      <c r="U138" t="e">
        <f>VLOOKUP($C138,subset1!$D:$BX,U$2,FALSE)</f>
        <v>#N/A</v>
      </c>
      <c r="V138" t="e">
        <f>VLOOKUP($C138,subset1!$D:$BX,V$2,FALSE)</f>
        <v>#N/A</v>
      </c>
      <c r="W138" t="e">
        <f>VLOOKUP($C138,subset1!$D:$BX,W$2,FALSE)</f>
        <v>#N/A</v>
      </c>
      <c r="X138" t="e">
        <f>VLOOKUP($C138,subset1!$D:$BX,X$2,FALSE)</f>
        <v>#N/A</v>
      </c>
      <c r="Y138" t="e">
        <f>VLOOKUP($C138,subset1!$D:$BX,Y$2,FALSE)</f>
        <v>#N/A</v>
      </c>
      <c r="Z138" t="e">
        <f>VLOOKUP($C138,subset1!$D:$BX,Z$2,FALSE)</f>
        <v>#N/A</v>
      </c>
      <c r="AA138" t="e">
        <f>VLOOKUP($C138,subset1!$D:$BX,AA$2,FALSE)</f>
        <v>#N/A</v>
      </c>
      <c r="AB138" t="e">
        <f>VLOOKUP($C138,subset1!$D:$BX,AB$2,FALSE)</f>
        <v>#N/A</v>
      </c>
      <c r="AC138" t="e">
        <f>VLOOKUP($C138,subset1!$D:$BX,AC$2,FALSE)</f>
        <v>#N/A</v>
      </c>
      <c r="AD138" t="e">
        <f>VLOOKUP($C138,subset1!$D:$BX,AD$2,FALSE)</f>
        <v>#N/A</v>
      </c>
      <c r="AE138" t="e">
        <f>VLOOKUP($C138,subset1!$D:$BX,AE$2,FALSE)</f>
        <v>#N/A</v>
      </c>
      <c r="AF138" t="e">
        <f>VLOOKUP($C138,subset1!$D:$BX,AF$2,FALSE)</f>
        <v>#N/A</v>
      </c>
      <c r="AG138" t="e">
        <f>VLOOKUP($C138,subset1!$D:$BX,AG$2,FALSE)</f>
        <v>#N/A</v>
      </c>
      <c r="AH138" t="e">
        <f>VLOOKUP($C138,subset1!$D:$BX,AH$2,FALSE)</f>
        <v>#N/A</v>
      </c>
      <c r="AI138" t="e">
        <f>VLOOKUP($C138,subset1!$D:$BX,AI$2,FALSE)</f>
        <v>#N/A</v>
      </c>
      <c r="AJ138" t="e">
        <f>VLOOKUP($C138,subset1!$D:$BX,AJ$2,FALSE)</f>
        <v>#N/A</v>
      </c>
      <c r="AK138" t="e">
        <f>VLOOKUP($C138,subset1!$D:$BX,AK$2,FALSE)</f>
        <v>#N/A</v>
      </c>
      <c r="AL138" t="e">
        <f>VLOOKUP($C138,subset1!$D:$BX,AL$2,FALSE)</f>
        <v>#N/A</v>
      </c>
      <c r="AM138" t="e">
        <f>VLOOKUP($C138,subset1!$D:$BX,AM$2,FALSE)</f>
        <v>#N/A</v>
      </c>
      <c r="AN138" t="e">
        <f>VLOOKUP($C138,subset1!$D:$BX,AN$2,FALSE)</f>
        <v>#N/A</v>
      </c>
      <c r="AO138" t="e">
        <f>VLOOKUP($C138,subset1!$D:$BX,AO$2,FALSE)</f>
        <v>#N/A</v>
      </c>
      <c r="AP138" t="e">
        <f>VLOOKUP($C138,subset1!$D:$BX,AP$2,FALSE)</f>
        <v>#N/A</v>
      </c>
      <c r="AQ138" t="e">
        <f>VLOOKUP($C138,subset1!$D:$BX,AQ$2,FALSE)</f>
        <v>#N/A</v>
      </c>
      <c r="AR138" t="e">
        <f>VLOOKUP($C138,subset1!$D:$BX,AR$2,FALSE)</f>
        <v>#N/A</v>
      </c>
      <c r="AS138" t="e">
        <f>VLOOKUP($C138,subset1!$D:$BX,AS$2,FALSE)</f>
        <v>#N/A</v>
      </c>
      <c r="AT138" s="1" t="e">
        <f>VLOOKUP($C138,subset1!$D:$BX,AT$2,FALSE)</f>
        <v>#N/A</v>
      </c>
      <c r="AU138" t="e">
        <f>VLOOKUP($C138,subset1!$D:$BX,AU$2,FALSE)</f>
        <v>#N/A</v>
      </c>
      <c r="AV138" t="e">
        <f>VLOOKUP($C138,subset1!$D:$BX,AV$2,FALSE)</f>
        <v>#N/A</v>
      </c>
      <c r="AW138" t="e">
        <f>VLOOKUP($C138,subset1!$D:$BX,AW$2,FALSE)</f>
        <v>#N/A</v>
      </c>
      <c r="AX138" t="e">
        <f>VLOOKUP($C138,subset1!$D:$BX,AX$2,FALSE)</f>
        <v>#N/A</v>
      </c>
      <c r="AY138" t="e">
        <f>VLOOKUP($C138,subset1!$D:$BX,AY$2,FALSE)</f>
        <v>#N/A</v>
      </c>
      <c r="AZ138" t="e">
        <f>VLOOKUP($C138,subset1!$D:$BX,AZ$2,FALSE)</f>
        <v>#N/A</v>
      </c>
      <c r="BA138" t="e">
        <f>VLOOKUP($C138,subset1!$D:$BX,BA$2,FALSE)</f>
        <v>#N/A</v>
      </c>
      <c r="BB138" t="e">
        <f>VLOOKUP($C138,subset1!$D:$BX,BB$2,FALSE)</f>
        <v>#N/A</v>
      </c>
      <c r="BC138" t="e">
        <f>VLOOKUP($C138,subset1!$D:$BX,BC$2,FALSE)</f>
        <v>#N/A</v>
      </c>
      <c r="BD138" t="e">
        <f>VLOOKUP($C138,subset1!$D:$BX,BD$2,FALSE)</f>
        <v>#N/A</v>
      </c>
      <c r="BE138" t="e">
        <f>VLOOKUP($C138,subset1!$D:$BX,BE$2,FALSE)</f>
        <v>#N/A</v>
      </c>
      <c r="BF138" t="e">
        <f>VLOOKUP($C138,subset1!$D:$BX,BF$2,FALSE)</f>
        <v>#N/A</v>
      </c>
      <c r="BG138" t="e">
        <f>VLOOKUP($C138,subset1!$D:$BX,BG$2,FALSE)</f>
        <v>#N/A</v>
      </c>
      <c r="BH138" t="e">
        <f>VLOOKUP($C138,subset1!$D:$BX,BH$2,FALSE)</f>
        <v>#N/A</v>
      </c>
      <c r="BI138" t="e">
        <f>VLOOKUP($C138,subset1!$D:$BX,BI$2,FALSE)</f>
        <v>#N/A</v>
      </c>
      <c r="BJ138" t="e">
        <f>VLOOKUP($C138,subset1!$D:$BX,BJ$2,FALSE)</f>
        <v>#N/A</v>
      </c>
      <c r="BK138" t="e">
        <f>VLOOKUP($C138,subset1!$D:$BX,BK$2,FALSE)</f>
        <v>#N/A</v>
      </c>
      <c r="BL138" t="e">
        <f>VLOOKUP($C138,subset1!$D:$BX,BL$2,FALSE)</f>
        <v>#N/A</v>
      </c>
      <c r="BM138" t="e">
        <f>VLOOKUP($C138,subset1!$D:$BX,BM$2,FALSE)</f>
        <v>#N/A</v>
      </c>
      <c r="BN138" t="e">
        <f>VLOOKUP($C138,subset1!$D:$BX,BN$2,FALSE)</f>
        <v>#N/A</v>
      </c>
      <c r="BO138" t="e">
        <f>VLOOKUP($C138,subset1!$D:$BX,BO$2,FALSE)</f>
        <v>#N/A</v>
      </c>
      <c r="BP138" t="e">
        <f>VLOOKUP($C138,subset1!$D:$BX,BP$2,FALSE)</f>
        <v>#N/A</v>
      </c>
      <c r="BQ138" t="e">
        <f>VLOOKUP($C138,subset1!$D:$BX,BQ$2,FALSE)</f>
        <v>#N/A</v>
      </c>
      <c r="BR138" t="e">
        <f>VLOOKUP($C138,subset1!$D:$BX,BR$2,FALSE)</f>
        <v>#N/A</v>
      </c>
      <c r="BS138" t="e">
        <f>VLOOKUP($C138,subset1!$D:$BX,BS$2,FALSE)</f>
        <v>#N/A</v>
      </c>
      <c r="BT138" t="e">
        <f>VLOOKUP($C138,subset1!$D:$BX,BT$2,FALSE)</f>
        <v>#N/A</v>
      </c>
      <c r="BU138" t="e">
        <f>VLOOKUP($C138,subset1!$D:$BX,BU$2,FALSE)</f>
        <v>#N/A</v>
      </c>
    </row>
    <row r="139" spans="1:73" x14ac:dyDescent="0.2">
      <c r="A139">
        <v>866</v>
      </c>
      <c r="B139" t="s">
        <v>13</v>
      </c>
      <c r="C139" t="str">
        <f t="shared" si="9"/>
        <v>866E5</v>
      </c>
      <c r="D139" t="str">
        <f t="shared" si="10"/>
        <v>E5</v>
      </c>
      <c r="E139">
        <v>24</v>
      </c>
      <c r="F139" s="1">
        <v>43014</v>
      </c>
      <c r="I139">
        <v>1237.8806200367201</v>
      </c>
      <c r="J139" t="s">
        <v>23</v>
      </c>
      <c r="K139">
        <v>145</v>
      </c>
      <c r="L139">
        <f>VLOOKUP($C139,samples!$D$2:$I$1000,4, FALSE)</f>
        <v>21</v>
      </c>
      <c r="M139" t="str">
        <f>VLOOKUP($C139,samples!$D$2:$I$1000,5, FALSE)</f>
        <v>H</v>
      </c>
      <c r="N139" t="str">
        <f>VLOOKUP($C139,samples!$D$2:$I$1000,6, FALSE)</f>
        <v>7,8,9</v>
      </c>
      <c r="O139" s="1">
        <f>VLOOKUP($C139,samples!$D$2:$I$689,3, FALSE)</f>
        <v>43264</v>
      </c>
      <c r="P139" s="2">
        <f t="shared" si="11"/>
        <v>250</v>
      </c>
      <c r="Q139" s="1" t="str">
        <f>VLOOKUP($C139,samples!$D$2:$R$1000,8, FALSE)</f>
        <v>CGPLPA820P6</v>
      </c>
      <c r="S139" t="e">
        <f>VLOOKUP($C139,subset1!$D:$BX,S$2,FALSE)</f>
        <v>#N/A</v>
      </c>
      <c r="T139" s="1" t="e">
        <f>VLOOKUP($C139,subset1!$D:$BX,T$2,FALSE)</f>
        <v>#N/A</v>
      </c>
      <c r="U139" t="e">
        <f>VLOOKUP($C139,subset1!$D:$BX,U$2,FALSE)</f>
        <v>#N/A</v>
      </c>
      <c r="V139" t="e">
        <f>VLOOKUP($C139,subset1!$D:$BX,V$2,FALSE)</f>
        <v>#N/A</v>
      </c>
      <c r="W139" t="e">
        <f>VLOOKUP($C139,subset1!$D:$BX,W$2,FALSE)</f>
        <v>#N/A</v>
      </c>
      <c r="X139" t="e">
        <f>VLOOKUP($C139,subset1!$D:$BX,X$2,FALSE)</f>
        <v>#N/A</v>
      </c>
      <c r="Y139" t="e">
        <f>VLOOKUP($C139,subset1!$D:$BX,Y$2,FALSE)</f>
        <v>#N/A</v>
      </c>
      <c r="Z139" t="e">
        <f>VLOOKUP($C139,subset1!$D:$BX,Z$2,FALSE)</f>
        <v>#N/A</v>
      </c>
      <c r="AA139" t="e">
        <f>VLOOKUP($C139,subset1!$D:$BX,AA$2,FALSE)</f>
        <v>#N/A</v>
      </c>
      <c r="AB139" t="e">
        <f>VLOOKUP($C139,subset1!$D:$BX,AB$2,FALSE)</f>
        <v>#N/A</v>
      </c>
      <c r="AC139" t="e">
        <f>VLOOKUP($C139,subset1!$D:$BX,AC$2,FALSE)</f>
        <v>#N/A</v>
      </c>
      <c r="AD139" t="e">
        <f>VLOOKUP($C139,subset1!$D:$BX,AD$2,FALSE)</f>
        <v>#N/A</v>
      </c>
      <c r="AE139" t="e">
        <f>VLOOKUP($C139,subset1!$D:$BX,AE$2,FALSE)</f>
        <v>#N/A</v>
      </c>
      <c r="AF139" t="e">
        <f>VLOOKUP($C139,subset1!$D:$BX,AF$2,FALSE)</f>
        <v>#N/A</v>
      </c>
      <c r="AG139" t="e">
        <f>VLOOKUP($C139,subset1!$D:$BX,AG$2,FALSE)</f>
        <v>#N/A</v>
      </c>
      <c r="AH139" t="e">
        <f>VLOOKUP($C139,subset1!$D:$BX,AH$2,FALSE)</f>
        <v>#N/A</v>
      </c>
      <c r="AI139" t="e">
        <f>VLOOKUP($C139,subset1!$D:$BX,AI$2,FALSE)</f>
        <v>#N/A</v>
      </c>
      <c r="AJ139" t="e">
        <f>VLOOKUP($C139,subset1!$D:$BX,AJ$2,FALSE)</f>
        <v>#N/A</v>
      </c>
      <c r="AK139" t="e">
        <f>VLOOKUP($C139,subset1!$D:$BX,AK$2,FALSE)</f>
        <v>#N/A</v>
      </c>
      <c r="AL139" t="e">
        <f>VLOOKUP($C139,subset1!$D:$BX,AL$2,FALSE)</f>
        <v>#N/A</v>
      </c>
      <c r="AM139" t="e">
        <f>VLOOKUP($C139,subset1!$D:$BX,AM$2,FALSE)</f>
        <v>#N/A</v>
      </c>
      <c r="AN139" t="e">
        <f>VLOOKUP($C139,subset1!$D:$BX,AN$2,FALSE)</f>
        <v>#N/A</v>
      </c>
      <c r="AO139" t="e">
        <f>VLOOKUP($C139,subset1!$D:$BX,AO$2,FALSE)</f>
        <v>#N/A</v>
      </c>
      <c r="AP139" t="e">
        <f>VLOOKUP($C139,subset1!$D:$BX,AP$2,FALSE)</f>
        <v>#N/A</v>
      </c>
      <c r="AQ139" t="e">
        <f>VLOOKUP($C139,subset1!$D:$BX,AQ$2,FALSE)</f>
        <v>#N/A</v>
      </c>
      <c r="AR139" t="e">
        <f>VLOOKUP($C139,subset1!$D:$BX,AR$2,FALSE)</f>
        <v>#N/A</v>
      </c>
      <c r="AS139" t="e">
        <f>VLOOKUP($C139,subset1!$D:$BX,AS$2,FALSE)</f>
        <v>#N/A</v>
      </c>
      <c r="AT139" s="1" t="e">
        <f>VLOOKUP($C139,subset1!$D:$BX,AT$2,FALSE)</f>
        <v>#N/A</v>
      </c>
      <c r="AU139" t="e">
        <f>VLOOKUP($C139,subset1!$D:$BX,AU$2,FALSE)</f>
        <v>#N/A</v>
      </c>
      <c r="AV139" t="e">
        <f>VLOOKUP($C139,subset1!$D:$BX,AV$2,FALSE)</f>
        <v>#N/A</v>
      </c>
      <c r="AW139" t="e">
        <f>VLOOKUP($C139,subset1!$D:$BX,AW$2,FALSE)</f>
        <v>#N/A</v>
      </c>
      <c r="AX139" t="e">
        <f>VLOOKUP($C139,subset1!$D:$BX,AX$2,FALSE)</f>
        <v>#N/A</v>
      </c>
      <c r="AY139" t="e">
        <f>VLOOKUP($C139,subset1!$D:$BX,AY$2,FALSE)</f>
        <v>#N/A</v>
      </c>
      <c r="AZ139" t="e">
        <f>VLOOKUP($C139,subset1!$D:$BX,AZ$2,FALSE)</f>
        <v>#N/A</v>
      </c>
      <c r="BA139" t="e">
        <f>VLOOKUP($C139,subset1!$D:$BX,BA$2,FALSE)</f>
        <v>#N/A</v>
      </c>
      <c r="BB139" t="e">
        <f>VLOOKUP($C139,subset1!$D:$BX,BB$2,FALSE)</f>
        <v>#N/A</v>
      </c>
      <c r="BC139" t="e">
        <f>VLOOKUP($C139,subset1!$D:$BX,BC$2,FALSE)</f>
        <v>#N/A</v>
      </c>
      <c r="BD139" t="e">
        <f>VLOOKUP($C139,subset1!$D:$BX,BD$2,FALSE)</f>
        <v>#N/A</v>
      </c>
      <c r="BE139" t="e">
        <f>VLOOKUP($C139,subset1!$D:$BX,BE$2,FALSE)</f>
        <v>#N/A</v>
      </c>
      <c r="BF139" t="e">
        <f>VLOOKUP($C139,subset1!$D:$BX,BF$2,FALSE)</f>
        <v>#N/A</v>
      </c>
      <c r="BG139" t="e">
        <f>VLOOKUP($C139,subset1!$D:$BX,BG$2,FALSE)</f>
        <v>#N/A</v>
      </c>
      <c r="BH139" t="e">
        <f>VLOOKUP($C139,subset1!$D:$BX,BH$2,FALSE)</f>
        <v>#N/A</v>
      </c>
      <c r="BI139" t="e">
        <f>VLOOKUP($C139,subset1!$D:$BX,BI$2,FALSE)</f>
        <v>#N/A</v>
      </c>
      <c r="BJ139" t="e">
        <f>VLOOKUP($C139,subset1!$D:$BX,BJ$2,FALSE)</f>
        <v>#N/A</v>
      </c>
      <c r="BK139" t="e">
        <f>VLOOKUP($C139,subset1!$D:$BX,BK$2,FALSE)</f>
        <v>#N/A</v>
      </c>
      <c r="BL139" t="e">
        <f>VLOOKUP($C139,subset1!$D:$BX,BL$2,FALSE)</f>
        <v>#N/A</v>
      </c>
      <c r="BM139" t="e">
        <f>VLOOKUP($C139,subset1!$D:$BX,BM$2,FALSE)</f>
        <v>#N/A</v>
      </c>
      <c r="BN139" t="e">
        <f>VLOOKUP($C139,subset1!$D:$BX,BN$2,FALSE)</f>
        <v>#N/A</v>
      </c>
      <c r="BO139" t="e">
        <f>VLOOKUP($C139,subset1!$D:$BX,BO$2,FALSE)</f>
        <v>#N/A</v>
      </c>
      <c r="BP139" t="e">
        <f>VLOOKUP($C139,subset1!$D:$BX,BP$2,FALSE)</f>
        <v>#N/A</v>
      </c>
      <c r="BQ139" t="e">
        <f>VLOOKUP($C139,subset1!$D:$BX,BQ$2,FALSE)</f>
        <v>#N/A</v>
      </c>
      <c r="BR139" t="e">
        <f>VLOOKUP($C139,subset1!$D:$BX,BR$2,FALSE)</f>
        <v>#N/A</v>
      </c>
      <c r="BS139" t="e">
        <f>VLOOKUP($C139,subset1!$D:$BX,BS$2,FALSE)</f>
        <v>#N/A</v>
      </c>
      <c r="BT139" t="e">
        <f>VLOOKUP($C139,subset1!$D:$BX,BT$2,FALSE)</f>
        <v>#N/A</v>
      </c>
      <c r="BU139" t="e">
        <f>VLOOKUP($C139,subset1!$D:$BX,BU$2,FALSE)</f>
        <v>#N/A</v>
      </c>
    </row>
    <row r="140" spans="1:73" x14ac:dyDescent="0.2">
      <c r="A140">
        <v>867</v>
      </c>
      <c r="B140" t="s">
        <v>2</v>
      </c>
      <c r="C140" t="str">
        <f t="shared" si="9"/>
        <v>867A</v>
      </c>
      <c r="D140" t="str">
        <f t="shared" si="10"/>
        <v>A</v>
      </c>
      <c r="E140">
        <v>25</v>
      </c>
      <c r="F140" s="1">
        <v>43017</v>
      </c>
      <c r="I140">
        <v>1234.8806200367201</v>
      </c>
      <c r="J140" t="s">
        <v>25</v>
      </c>
      <c r="K140">
        <v>146</v>
      </c>
      <c r="L140">
        <f>VLOOKUP($C140,samples!$D$2:$I$1000,4, FALSE)</f>
        <v>1</v>
      </c>
      <c r="M140" t="str">
        <f>VLOOKUP($C140,samples!$D$2:$I$1000,5, FALSE)</f>
        <v>A</v>
      </c>
      <c r="N140" t="str">
        <f>VLOOKUP($C140,samples!$D$2:$I$1000,6, FALSE)</f>
        <v>1,2,3</v>
      </c>
      <c r="O140" s="1">
        <f>VLOOKUP($C140,samples!$D$2:$I$689,3, FALSE)</f>
        <v>43017</v>
      </c>
      <c r="P140" s="2">
        <f t="shared" si="11"/>
        <v>0</v>
      </c>
      <c r="Q140" s="1" t="str">
        <f>VLOOKUP($C140,samples!$D$2:$R$1000,8, FALSE)</f>
        <v>CGPLPA821P</v>
      </c>
      <c r="S140" t="e">
        <f>VLOOKUP($C140,subset1!$D:$BX,S$2,FALSE)</f>
        <v>#N/A</v>
      </c>
      <c r="T140" s="1" t="e">
        <f>VLOOKUP($C140,subset1!$D:$BX,T$2,FALSE)</f>
        <v>#N/A</v>
      </c>
      <c r="U140" t="e">
        <f>VLOOKUP($C140,subset1!$D:$BX,U$2,FALSE)</f>
        <v>#N/A</v>
      </c>
      <c r="V140" t="e">
        <f>VLOOKUP($C140,subset1!$D:$BX,V$2,FALSE)</f>
        <v>#N/A</v>
      </c>
      <c r="W140" t="e">
        <f>VLOOKUP($C140,subset1!$D:$BX,W$2,FALSE)</f>
        <v>#N/A</v>
      </c>
      <c r="X140" t="e">
        <f>VLOOKUP($C140,subset1!$D:$BX,X$2,FALSE)</f>
        <v>#N/A</v>
      </c>
      <c r="Y140" t="e">
        <f>VLOOKUP($C140,subset1!$D:$BX,Y$2,FALSE)</f>
        <v>#N/A</v>
      </c>
      <c r="Z140" t="e">
        <f>VLOOKUP($C140,subset1!$D:$BX,Z$2,FALSE)</f>
        <v>#N/A</v>
      </c>
      <c r="AA140" t="e">
        <f>VLOOKUP($C140,subset1!$D:$BX,AA$2,FALSE)</f>
        <v>#N/A</v>
      </c>
      <c r="AB140" t="e">
        <f>VLOOKUP($C140,subset1!$D:$BX,AB$2,FALSE)</f>
        <v>#N/A</v>
      </c>
      <c r="AC140" t="e">
        <f>VLOOKUP($C140,subset1!$D:$BX,AC$2,FALSE)</f>
        <v>#N/A</v>
      </c>
      <c r="AD140" t="e">
        <f>VLOOKUP($C140,subset1!$D:$BX,AD$2,FALSE)</f>
        <v>#N/A</v>
      </c>
      <c r="AE140" t="e">
        <f>VLOOKUP($C140,subset1!$D:$BX,AE$2,FALSE)</f>
        <v>#N/A</v>
      </c>
      <c r="AF140" t="e">
        <f>VLOOKUP($C140,subset1!$D:$BX,AF$2,FALSE)</f>
        <v>#N/A</v>
      </c>
      <c r="AG140" t="e">
        <f>VLOOKUP($C140,subset1!$D:$BX,AG$2,FALSE)</f>
        <v>#N/A</v>
      </c>
      <c r="AH140" t="e">
        <f>VLOOKUP($C140,subset1!$D:$BX,AH$2,FALSE)</f>
        <v>#N/A</v>
      </c>
      <c r="AI140" t="e">
        <f>VLOOKUP($C140,subset1!$D:$BX,AI$2,FALSE)</f>
        <v>#N/A</v>
      </c>
      <c r="AJ140" t="e">
        <f>VLOOKUP($C140,subset1!$D:$BX,AJ$2,FALSE)</f>
        <v>#N/A</v>
      </c>
      <c r="AK140" t="e">
        <f>VLOOKUP($C140,subset1!$D:$BX,AK$2,FALSE)</f>
        <v>#N/A</v>
      </c>
      <c r="AL140" t="e">
        <f>VLOOKUP($C140,subset1!$D:$BX,AL$2,FALSE)</f>
        <v>#N/A</v>
      </c>
      <c r="AM140" t="e">
        <f>VLOOKUP($C140,subset1!$D:$BX,AM$2,FALSE)</f>
        <v>#N/A</v>
      </c>
      <c r="AN140" t="e">
        <f>VLOOKUP($C140,subset1!$D:$BX,AN$2,FALSE)</f>
        <v>#N/A</v>
      </c>
      <c r="AO140" t="e">
        <f>VLOOKUP($C140,subset1!$D:$BX,AO$2,FALSE)</f>
        <v>#N/A</v>
      </c>
      <c r="AP140" t="e">
        <f>VLOOKUP($C140,subset1!$D:$BX,AP$2,FALSE)</f>
        <v>#N/A</v>
      </c>
      <c r="AQ140" t="e">
        <f>VLOOKUP($C140,subset1!$D:$BX,AQ$2,FALSE)</f>
        <v>#N/A</v>
      </c>
      <c r="AR140" t="e">
        <f>VLOOKUP($C140,subset1!$D:$BX,AR$2,FALSE)</f>
        <v>#N/A</v>
      </c>
      <c r="AS140" t="e">
        <f>VLOOKUP($C140,subset1!$D:$BX,AS$2,FALSE)</f>
        <v>#N/A</v>
      </c>
      <c r="AT140" s="1" t="e">
        <f>VLOOKUP($C140,subset1!$D:$BX,AT$2,FALSE)</f>
        <v>#N/A</v>
      </c>
      <c r="AU140" t="e">
        <f>VLOOKUP($C140,subset1!$D:$BX,AU$2,FALSE)</f>
        <v>#N/A</v>
      </c>
      <c r="AV140" t="e">
        <f>VLOOKUP($C140,subset1!$D:$BX,AV$2,FALSE)</f>
        <v>#N/A</v>
      </c>
      <c r="AW140" t="e">
        <f>VLOOKUP($C140,subset1!$D:$BX,AW$2,FALSE)</f>
        <v>#N/A</v>
      </c>
      <c r="AX140" t="e">
        <f>VLOOKUP($C140,subset1!$D:$BX,AX$2,FALSE)</f>
        <v>#N/A</v>
      </c>
      <c r="AY140" t="e">
        <f>VLOOKUP($C140,subset1!$D:$BX,AY$2,FALSE)</f>
        <v>#N/A</v>
      </c>
      <c r="AZ140" t="e">
        <f>VLOOKUP($C140,subset1!$D:$BX,AZ$2,FALSE)</f>
        <v>#N/A</v>
      </c>
      <c r="BA140" t="e">
        <f>VLOOKUP($C140,subset1!$D:$BX,BA$2,FALSE)</f>
        <v>#N/A</v>
      </c>
      <c r="BB140" t="e">
        <f>VLOOKUP($C140,subset1!$D:$BX,BB$2,FALSE)</f>
        <v>#N/A</v>
      </c>
      <c r="BC140" t="e">
        <f>VLOOKUP($C140,subset1!$D:$BX,BC$2,FALSE)</f>
        <v>#N/A</v>
      </c>
      <c r="BD140" t="e">
        <f>VLOOKUP($C140,subset1!$D:$BX,BD$2,FALSE)</f>
        <v>#N/A</v>
      </c>
      <c r="BE140" t="e">
        <f>VLOOKUP($C140,subset1!$D:$BX,BE$2,FALSE)</f>
        <v>#N/A</v>
      </c>
      <c r="BF140" t="e">
        <f>VLOOKUP($C140,subset1!$D:$BX,BF$2,FALSE)</f>
        <v>#N/A</v>
      </c>
      <c r="BG140" t="e">
        <f>VLOOKUP($C140,subset1!$D:$BX,BG$2,FALSE)</f>
        <v>#N/A</v>
      </c>
      <c r="BH140" t="e">
        <f>VLOOKUP($C140,subset1!$D:$BX,BH$2,FALSE)</f>
        <v>#N/A</v>
      </c>
      <c r="BI140" t="e">
        <f>VLOOKUP($C140,subset1!$D:$BX,BI$2,FALSE)</f>
        <v>#N/A</v>
      </c>
      <c r="BJ140" t="e">
        <f>VLOOKUP($C140,subset1!$D:$BX,BJ$2,FALSE)</f>
        <v>#N/A</v>
      </c>
      <c r="BK140" t="e">
        <f>VLOOKUP($C140,subset1!$D:$BX,BK$2,FALSE)</f>
        <v>#N/A</v>
      </c>
      <c r="BL140" t="e">
        <f>VLOOKUP($C140,subset1!$D:$BX,BL$2,FALSE)</f>
        <v>#N/A</v>
      </c>
      <c r="BM140" t="e">
        <f>VLOOKUP($C140,subset1!$D:$BX,BM$2,FALSE)</f>
        <v>#N/A</v>
      </c>
      <c r="BN140" t="e">
        <f>VLOOKUP($C140,subset1!$D:$BX,BN$2,FALSE)</f>
        <v>#N/A</v>
      </c>
      <c r="BO140" t="e">
        <f>VLOOKUP($C140,subset1!$D:$BX,BO$2,FALSE)</f>
        <v>#N/A</v>
      </c>
      <c r="BP140" t="e">
        <f>VLOOKUP($C140,subset1!$D:$BX,BP$2,FALSE)</f>
        <v>#N/A</v>
      </c>
      <c r="BQ140" t="e">
        <f>VLOOKUP($C140,subset1!$D:$BX,BQ$2,FALSE)</f>
        <v>#N/A</v>
      </c>
      <c r="BR140" t="e">
        <f>VLOOKUP($C140,subset1!$D:$BX,BR$2,FALSE)</f>
        <v>#N/A</v>
      </c>
      <c r="BS140" t="e">
        <f>VLOOKUP($C140,subset1!$D:$BX,BS$2,FALSE)</f>
        <v>#N/A</v>
      </c>
      <c r="BT140" t="e">
        <f>VLOOKUP($C140,subset1!$D:$BX,BT$2,FALSE)</f>
        <v>#N/A</v>
      </c>
      <c r="BU140" t="e">
        <f>VLOOKUP($C140,subset1!$D:$BX,BU$2,FALSE)</f>
        <v>#N/A</v>
      </c>
    </row>
    <row r="141" spans="1:73" x14ac:dyDescent="0.2">
      <c r="A141">
        <v>867</v>
      </c>
      <c r="B141" t="s">
        <v>8</v>
      </c>
      <c r="C141" t="str">
        <f t="shared" si="9"/>
        <v>867B1</v>
      </c>
      <c r="D141" t="str">
        <f t="shared" si="10"/>
        <v>B1</v>
      </c>
      <c r="E141">
        <v>25</v>
      </c>
      <c r="F141" s="1">
        <v>43017</v>
      </c>
      <c r="I141">
        <v>1234.8806200367201</v>
      </c>
      <c r="J141" t="s">
        <v>25</v>
      </c>
      <c r="K141">
        <v>147</v>
      </c>
      <c r="L141">
        <f>VLOOKUP($C141,samples!$D$2:$I$1000,4, FALSE)</f>
        <v>6</v>
      </c>
      <c r="M141" t="str">
        <f>VLOOKUP($C141,samples!$D$2:$I$1000,5, FALSE)</f>
        <v>B</v>
      </c>
      <c r="N141" t="str">
        <f>VLOOKUP($C141,samples!$D$2:$I$1000,6, FALSE)</f>
        <v>1,2,3</v>
      </c>
      <c r="O141" s="1">
        <f>VLOOKUP($C141,samples!$D$2:$I$689,3, FALSE)</f>
        <v>43047</v>
      </c>
      <c r="P141" s="2">
        <f t="shared" si="11"/>
        <v>30</v>
      </c>
      <c r="Q141" s="1" t="str">
        <f>VLOOKUP($C141,samples!$D$2:$R$1000,8, FALSE)</f>
        <v>CGPLPA821P1</v>
      </c>
      <c r="S141" t="e">
        <f>VLOOKUP($C141,subset1!$D:$BX,S$2,FALSE)</f>
        <v>#N/A</v>
      </c>
      <c r="T141" s="1" t="e">
        <f>VLOOKUP($C141,subset1!$D:$BX,T$2,FALSE)</f>
        <v>#N/A</v>
      </c>
      <c r="U141" t="e">
        <f>VLOOKUP($C141,subset1!$D:$BX,U$2,FALSE)</f>
        <v>#N/A</v>
      </c>
      <c r="V141" t="e">
        <f>VLOOKUP($C141,subset1!$D:$BX,V$2,FALSE)</f>
        <v>#N/A</v>
      </c>
      <c r="W141" t="e">
        <f>VLOOKUP($C141,subset1!$D:$BX,W$2,FALSE)</f>
        <v>#N/A</v>
      </c>
      <c r="X141" t="e">
        <f>VLOOKUP($C141,subset1!$D:$BX,X$2,FALSE)</f>
        <v>#N/A</v>
      </c>
      <c r="Y141" t="e">
        <f>VLOOKUP($C141,subset1!$D:$BX,Y$2,FALSE)</f>
        <v>#N/A</v>
      </c>
      <c r="Z141" t="e">
        <f>VLOOKUP($C141,subset1!$D:$BX,Z$2,FALSE)</f>
        <v>#N/A</v>
      </c>
      <c r="AA141" t="e">
        <f>VLOOKUP($C141,subset1!$D:$BX,AA$2,FALSE)</f>
        <v>#N/A</v>
      </c>
      <c r="AB141" t="e">
        <f>VLOOKUP($C141,subset1!$D:$BX,AB$2,FALSE)</f>
        <v>#N/A</v>
      </c>
      <c r="AC141" t="e">
        <f>VLOOKUP($C141,subset1!$D:$BX,AC$2,FALSE)</f>
        <v>#N/A</v>
      </c>
      <c r="AD141" t="e">
        <f>VLOOKUP($C141,subset1!$D:$BX,AD$2,FALSE)</f>
        <v>#N/A</v>
      </c>
      <c r="AE141" t="e">
        <f>VLOOKUP($C141,subset1!$D:$BX,AE$2,FALSE)</f>
        <v>#N/A</v>
      </c>
      <c r="AF141" t="e">
        <f>VLOOKUP($C141,subset1!$D:$BX,AF$2,FALSE)</f>
        <v>#N/A</v>
      </c>
      <c r="AG141" t="e">
        <f>VLOOKUP($C141,subset1!$D:$BX,AG$2,FALSE)</f>
        <v>#N/A</v>
      </c>
      <c r="AH141" t="e">
        <f>VLOOKUP($C141,subset1!$D:$BX,AH$2,FALSE)</f>
        <v>#N/A</v>
      </c>
      <c r="AI141" t="e">
        <f>VLOOKUP($C141,subset1!$D:$BX,AI$2,FALSE)</f>
        <v>#N/A</v>
      </c>
      <c r="AJ141" t="e">
        <f>VLOOKUP($C141,subset1!$D:$BX,AJ$2,FALSE)</f>
        <v>#N/A</v>
      </c>
      <c r="AK141" t="e">
        <f>VLOOKUP($C141,subset1!$D:$BX,AK$2,FALSE)</f>
        <v>#N/A</v>
      </c>
      <c r="AL141" t="e">
        <f>VLOOKUP($C141,subset1!$D:$BX,AL$2,FALSE)</f>
        <v>#N/A</v>
      </c>
      <c r="AM141" t="e">
        <f>VLOOKUP($C141,subset1!$D:$BX,AM$2,FALSE)</f>
        <v>#N/A</v>
      </c>
      <c r="AN141" t="e">
        <f>VLOOKUP($C141,subset1!$D:$BX,AN$2,FALSE)</f>
        <v>#N/A</v>
      </c>
      <c r="AO141" t="e">
        <f>VLOOKUP($C141,subset1!$D:$BX,AO$2,FALSE)</f>
        <v>#N/A</v>
      </c>
      <c r="AP141" t="e">
        <f>VLOOKUP($C141,subset1!$D:$BX,AP$2,FALSE)</f>
        <v>#N/A</v>
      </c>
      <c r="AQ141" t="e">
        <f>VLOOKUP($C141,subset1!$D:$BX,AQ$2,FALSE)</f>
        <v>#N/A</v>
      </c>
      <c r="AR141" t="e">
        <f>VLOOKUP($C141,subset1!$D:$BX,AR$2,FALSE)</f>
        <v>#N/A</v>
      </c>
      <c r="AS141" t="e">
        <f>VLOOKUP($C141,subset1!$D:$BX,AS$2,FALSE)</f>
        <v>#N/A</v>
      </c>
      <c r="AT141" s="1" t="e">
        <f>VLOOKUP($C141,subset1!$D:$BX,AT$2,FALSE)</f>
        <v>#N/A</v>
      </c>
      <c r="AU141" t="e">
        <f>VLOOKUP($C141,subset1!$D:$BX,AU$2,FALSE)</f>
        <v>#N/A</v>
      </c>
      <c r="AV141" t="e">
        <f>VLOOKUP($C141,subset1!$D:$BX,AV$2,FALSE)</f>
        <v>#N/A</v>
      </c>
      <c r="AW141" t="e">
        <f>VLOOKUP($C141,subset1!$D:$BX,AW$2,FALSE)</f>
        <v>#N/A</v>
      </c>
      <c r="AX141" t="e">
        <f>VLOOKUP($C141,subset1!$D:$BX,AX$2,FALSE)</f>
        <v>#N/A</v>
      </c>
      <c r="AY141" t="e">
        <f>VLOOKUP($C141,subset1!$D:$BX,AY$2,FALSE)</f>
        <v>#N/A</v>
      </c>
      <c r="AZ141" t="e">
        <f>VLOOKUP($C141,subset1!$D:$BX,AZ$2,FALSE)</f>
        <v>#N/A</v>
      </c>
      <c r="BA141" t="e">
        <f>VLOOKUP($C141,subset1!$D:$BX,BA$2,FALSE)</f>
        <v>#N/A</v>
      </c>
      <c r="BB141" t="e">
        <f>VLOOKUP($C141,subset1!$D:$BX,BB$2,FALSE)</f>
        <v>#N/A</v>
      </c>
      <c r="BC141" t="e">
        <f>VLOOKUP($C141,subset1!$D:$BX,BC$2,FALSE)</f>
        <v>#N/A</v>
      </c>
      <c r="BD141" t="e">
        <f>VLOOKUP($C141,subset1!$D:$BX,BD$2,FALSE)</f>
        <v>#N/A</v>
      </c>
      <c r="BE141" t="e">
        <f>VLOOKUP($C141,subset1!$D:$BX,BE$2,FALSE)</f>
        <v>#N/A</v>
      </c>
      <c r="BF141" t="e">
        <f>VLOOKUP($C141,subset1!$D:$BX,BF$2,FALSE)</f>
        <v>#N/A</v>
      </c>
      <c r="BG141" t="e">
        <f>VLOOKUP($C141,subset1!$D:$BX,BG$2,FALSE)</f>
        <v>#N/A</v>
      </c>
      <c r="BH141" t="e">
        <f>VLOOKUP($C141,subset1!$D:$BX,BH$2,FALSE)</f>
        <v>#N/A</v>
      </c>
      <c r="BI141" t="e">
        <f>VLOOKUP($C141,subset1!$D:$BX,BI$2,FALSE)</f>
        <v>#N/A</v>
      </c>
      <c r="BJ141" t="e">
        <f>VLOOKUP($C141,subset1!$D:$BX,BJ$2,FALSE)</f>
        <v>#N/A</v>
      </c>
      <c r="BK141" t="e">
        <f>VLOOKUP($C141,subset1!$D:$BX,BK$2,FALSE)</f>
        <v>#N/A</v>
      </c>
      <c r="BL141" t="e">
        <f>VLOOKUP($C141,subset1!$D:$BX,BL$2,FALSE)</f>
        <v>#N/A</v>
      </c>
      <c r="BM141" t="e">
        <f>VLOOKUP($C141,subset1!$D:$BX,BM$2,FALSE)</f>
        <v>#N/A</v>
      </c>
      <c r="BN141" t="e">
        <f>VLOOKUP($C141,subset1!$D:$BX,BN$2,FALSE)</f>
        <v>#N/A</v>
      </c>
      <c r="BO141" t="e">
        <f>VLOOKUP($C141,subset1!$D:$BX,BO$2,FALSE)</f>
        <v>#N/A</v>
      </c>
      <c r="BP141" t="e">
        <f>VLOOKUP($C141,subset1!$D:$BX,BP$2,FALSE)</f>
        <v>#N/A</v>
      </c>
      <c r="BQ141" t="e">
        <f>VLOOKUP($C141,subset1!$D:$BX,BQ$2,FALSE)</f>
        <v>#N/A</v>
      </c>
      <c r="BR141" t="e">
        <f>VLOOKUP($C141,subset1!$D:$BX,BR$2,FALSE)</f>
        <v>#N/A</v>
      </c>
      <c r="BS141" t="e">
        <f>VLOOKUP($C141,subset1!$D:$BX,BS$2,FALSE)</f>
        <v>#N/A</v>
      </c>
      <c r="BT141" t="e">
        <f>VLOOKUP($C141,subset1!$D:$BX,BT$2,FALSE)</f>
        <v>#N/A</v>
      </c>
      <c r="BU141" t="e">
        <f>VLOOKUP($C141,subset1!$D:$BX,BU$2,FALSE)</f>
        <v>#N/A</v>
      </c>
    </row>
    <row r="142" spans="1:73" x14ac:dyDescent="0.2">
      <c r="A142">
        <v>867</v>
      </c>
      <c r="B142" t="s">
        <v>9</v>
      </c>
      <c r="C142" t="str">
        <f t="shared" si="9"/>
        <v>867E1</v>
      </c>
      <c r="D142" t="str">
        <f t="shared" si="10"/>
        <v>E1</v>
      </c>
      <c r="E142">
        <v>25</v>
      </c>
      <c r="F142" s="1">
        <v>43017</v>
      </c>
      <c r="I142">
        <v>1234.8806200367201</v>
      </c>
      <c r="J142" t="s">
        <v>25</v>
      </c>
      <c r="K142">
        <v>148</v>
      </c>
      <c r="L142">
        <f>VLOOKUP($C142,samples!$D$2:$I$1000,4, FALSE)</f>
        <v>11</v>
      </c>
      <c r="M142" t="str">
        <f>VLOOKUP($C142,samples!$D$2:$I$1000,5, FALSE)</f>
        <v>I</v>
      </c>
      <c r="N142" t="str">
        <f>VLOOKUP($C142,samples!$D$2:$I$1000,6, FALSE)</f>
        <v>4,5,6</v>
      </c>
      <c r="O142" s="1">
        <f>VLOOKUP($C142,samples!$D$2:$I$689,3, FALSE)</f>
        <v>43074</v>
      </c>
      <c r="P142" s="2">
        <f t="shared" si="11"/>
        <v>57</v>
      </c>
      <c r="Q142" s="1" t="str">
        <f>VLOOKUP($C142,samples!$D$2:$R$1000,8, FALSE)</f>
        <v>CGPLPA821P2</v>
      </c>
      <c r="S142" t="e">
        <f>VLOOKUP($C142,subset1!$D:$BX,S$2,FALSE)</f>
        <v>#N/A</v>
      </c>
      <c r="T142" s="1" t="e">
        <f>VLOOKUP($C142,subset1!$D:$BX,T$2,FALSE)</f>
        <v>#N/A</v>
      </c>
      <c r="U142" t="e">
        <f>VLOOKUP($C142,subset1!$D:$BX,U$2,FALSE)</f>
        <v>#N/A</v>
      </c>
      <c r="V142" t="e">
        <f>VLOOKUP($C142,subset1!$D:$BX,V$2,FALSE)</f>
        <v>#N/A</v>
      </c>
      <c r="W142" t="e">
        <f>VLOOKUP($C142,subset1!$D:$BX,W$2,FALSE)</f>
        <v>#N/A</v>
      </c>
      <c r="X142" t="e">
        <f>VLOOKUP($C142,subset1!$D:$BX,X$2,FALSE)</f>
        <v>#N/A</v>
      </c>
      <c r="Y142" t="e">
        <f>VLOOKUP($C142,subset1!$D:$BX,Y$2,FALSE)</f>
        <v>#N/A</v>
      </c>
      <c r="Z142" t="e">
        <f>VLOOKUP($C142,subset1!$D:$BX,Z$2,FALSE)</f>
        <v>#N/A</v>
      </c>
      <c r="AA142" t="e">
        <f>VLOOKUP($C142,subset1!$D:$BX,AA$2,FALSE)</f>
        <v>#N/A</v>
      </c>
      <c r="AB142" t="e">
        <f>VLOOKUP($C142,subset1!$D:$BX,AB$2,FALSE)</f>
        <v>#N/A</v>
      </c>
      <c r="AC142" t="e">
        <f>VLOOKUP($C142,subset1!$D:$BX,AC$2,FALSE)</f>
        <v>#N/A</v>
      </c>
      <c r="AD142" t="e">
        <f>VLOOKUP($C142,subset1!$D:$BX,AD$2,FALSE)</f>
        <v>#N/A</v>
      </c>
      <c r="AE142" t="e">
        <f>VLOOKUP($C142,subset1!$D:$BX,AE$2,FALSE)</f>
        <v>#N/A</v>
      </c>
      <c r="AF142" t="e">
        <f>VLOOKUP($C142,subset1!$D:$BX,AF$2,FALSE)</f>
        <v>#N/A</v>
      </c>
      <c r="AG142" t="e">
        <f>VLOOKUP($C142,subset1!$D:$BX,AG$2,FALSE)</f>
        <v>#N/A</v>
      </c>
      <c r="AH142" t="e">
        <f>VLOOKUP($C142,subset1!$D:$BX,AH$2,FALSE)</f>
        <v>#N/A</v>
      </c>
      <c r="AI142" t="e">
        <f>VLOOKUP($C142,subset1!$D:$BX,AI$2,FALSE)</f>
        <v>#N/A</v>
      </c>
      <c r="AJ142" t="e">
        <f>VLOOKUP($C142,subset1!$D:$BX,AJ$2,FALSE)</f>
        <v>#N/A</v>
      </c>
      <c r="AK142" t="e">
        <f>VLOOKUP($C142,subset1!$D:$BX,AK$2,FALSE)</f>
        <v>#N/A</v>
      </c>
      <c r="AL142" t="e">
        <f>VLOOKUP($C142,subset1!$D:$BX,AL$2,FALSE)</f>
        <v>#N/A</v>
      </c>
      <c r="AM142" t="e">
        <f>VLOOKUP($C142,subset1!$D:$BX,AM$2,FALSE)</f>
        <v>#N/A</v>
      </c>
      <c r="AN142" t="e">
        <f>VLOOKUP($C142,subset1!$D:$BX,AN$2,FALSE)</f>
        <v>#N/A</v>
      </c>
      <c r="AO142" t="e">
        <f>VLOOKUP($C142,subset1!$D:$BX,AO$2,FALSE)</f>
        <v>#N/A</v>
      </c>
      <c r="AP142" t="e">
        <f>VLOOKUP($C142,subset1!$D:$BX,AP$2,FALSE)</f>
        <v>#N/A</v>
      </c>
      <c r="AQ142" t="e">
        <f>VLOOKUP($C142,subset1!$D:$BX,AQ$2,FALSE)</f>
        <v>#N/A</v>
      </c>
      <c r="AR142" t="e">
        <f>VLOOKUP($C142,subset1!$D:$BX,AR$2,FALSE)</f>
        <v>#N/A</v>
      </c>
      <c r="AS142" t="e">
        <f>VLOOKUP($C142,subset1!$D:$BX,AS$2,FALSE)</f>
        <v>#N/A</v>
      </c>
      <c r="AT142" s="1" t="e">
        <f>VLOOKUP($C142,subset1!$D:$BX,AT$2,FALSE)</f>
        <v>#N/A</v>
      </c>
      <c r="AU142" t="e">
        <f>VLOOKUP($C142,subset1!$D:$BX,AU$2,FALSE)</f>
        <v>#N/A</v>
      </c>
      <c r="AV142" t="e">
        <f>VLOOKUP($C142,subset1!$D:$BX,AV$2,FALSE)</f>
        <v>#N/A</v>
      </c>
      <c r="AW142" t="e">
        <f>VLOOKUP($C142,subset1!$D:$BX,AW$2,FALSE)</f>
        <v>#N/A</v>
      </c>
      <c r="AX142" t="e">
        <f>VLOOKUP($C142,subset1!$D:$BX,AX$2,FALSE)</f>
        <v>#N/A</v>
      </c>
      <c r="AY142" t="e">
        <f>VLOOKUP($C142,subset1!$D:$BX,AY$2,FALSE)</f>
        <v>#N/A</v>
      </c>
      <c r="AZ142" t="e">
        <f>VLOOKUP($C142,subset1!$D:$BX,AZ$2,FALSE)</f>
        <v>#N/A</v>
      </c>
      <c r="BA142" t="e">
        <f>VLOOKUP($C142,subset1!$D:$BX,BA$2,FALSE)</f>
        <v>#N/A</v>
      </c>
      <c r="BB142" t="e">
        <f>VLOOKUP($C142,subset1!$D:$BX,BB$2,FALSE)</f>
        <v>#N/A</v>
      </c>
      <c r="BC142" t="e">
        <f>VLOOKUP($C142,subset1!$D:$BX,BC$2,FALSE)</f>
        <v>#N/A</v>
      </c>
      <c r="BD142" t="e">
        <f>VLOOKUP($C142,subset1!$D:$BX,BD$2,FALSE)</f>
        <v>#N/A</v>
      </c>
      <c r="BE142" t="e">
        <f>VLOOKUP($C142,subset1!$D:$BX,BE$2,FALSE)</f>
        <v>#N/A</v>
      </c>
      <c r="BF142" t="e">
        <f>VLOOKUP($C142,subset1!$D:$BX,BF$2,FALSE)</f>
        <v>#N/A</v>
      </c>
      <c r="BG142" t="e">
        <f>VLOOKUP($C142,subset1!$D:$BX,BG$2,FALSE)</f>
        <v>#N/A</v>
      </c>
      <c r="BH142" t="e">
        <f>VLOOKUP($C142,subset1!$D:$BX,BH$2,FALSE)</f>
        <v>#N/A</v>
      </c>
      <c r="BI142" t="e">
        <f>VLOOKUP($C142,subset1!$D:$BX,BI$2,FALSE)</f>
        <v>#N/A</v>
      </c>
      <c r="BJ142" t="e">
        <f>VLOOKUP($C142,subset1!$D:$BX,BJ$2,FALSE)</f>
        <v>#N/A</v>
      </c>
      <c r="BK142" t="e">
        <f>VLOOKUP($C142,subset1!$D:$BX,BK$2,FALSE)</f>
        <v>#N/A</v>
      </c>
      <c r="BL142" t="e">
        <f>VLOOKUP($C142,subset1!$D:$BX,BL$2,FALSE)</f>
        <v>#N/A</v>
      </c>
      <c r="BM142" t="e">
        <f>VLOOKUP($C142,subset1!$D:$BX,BM$2,FALSE)</f>
        <v>#N/A</v>
      </c>
      <c r="BN142" t="e">
        <f>VLOOKUP($C142,subset1!$D:$BX,BN$2,FALSE)</f>
        <v>#N/A</v>
      </c>
      <c r="BO142" t="e">
        <f>VLOOKUP($C142,subset1!$D:$BX,BO$2,FALSE)</f>
        <v>#N/A</v>
      </c>
      <c r="BP142" t="e">
        <f>VLOOKUP($C142,subset1!$D:$BX,BP$2,FALSE)</f>
        <v>#N/A</v>
      </c>
      <c r="BQ142" t="e">
        <f>VLOOKUP($C142,subset1!$D:$BX,BQ$2,FALSE)</f>
        <v>#N/A</v>
      </c>
      <c r="BR142" t="e">
        <f>VLOOKUP($C142,subset1!$D:$BX,BR$2,FALSE)</f>
        <v>#N/A</v>
      </c>
      <c r="BS142" t="e">
        <f>VLOOKUP($C142,subset1!$D:$BX,BS$2,FALSE)</f>
        <v>#N/A</v>
      </c>
      <c r="BT142" t="e">
        <f>VLOOKUP($C142,subset1!$D:$BX,BT$2,FALSE)</f>
        <v>#N/A</v>
      </c>
      <c r="BU142" t="e">
        <f>VLOOKUP($C142,subset1!$D:$BX,BU$2,FALSE)</f>
        <v>#N/A</v>
      </c>
    </row>
    <row r="143" spans="1:73" x14ac:dyDescent="0.2">
      <c r="A143">
        <v>867</v>
      </c>
      <c r="B143" t="s">
        <v>10</v>
      </c>
      <c r="C143" t="str">
        <f t="shared" si="9"/>
        <v>867E2</v>
      </c>
      <c r="D143" t="str">
        <f t="shared" si="10"/>
        <v>E2</v>
      </c>
      <c r="E143">
        <v>25</v>
      </c>
      <c r="F143" s="1">
        <v>43017</v>
      </c>
      <c r="I143">
        <v>1234.8806200367201</v>
      </c>
      <c r="J143" t="s">
        <v>25</v>
      </c>
      <c r="K143">
        <v>149</v>
      </c>
      <c r="L143">
        <f>VLOOKUP($C143,samples!$D$2:$I$1000,4, FALSE)</f>
        <v>14</v>
      </c>
      <c r="M143" t="str">
        <f>VLOOKUP($C143,samples!$D$2:$I$1000,5, FALSE)</f>
        <v>D</v>
      </c>
      <c r="N143" t="str">
        <f>VLOOKUP($C143,samples!$D$2:$I$1000,6, FALSE)</f>
        <v>4,5,6</v>
      </c>
      <c r="O143" s="1">
        <f>VLOOKUP($C143,samples!$D$2:$I$689,3, FALSE)</f>
        <v>43137</v>
      </c>
      <c r="P143" s="2">
        <f t="shared" si="11"/>
        <v>120</v>
      </c>
      <c r="Q143" s="1" t="str">
        <f>VLOOKUP($C143,samples!$D$2:$R$1000,8, FALSE)</f>
        <v>CGPLPA821P3</v>
      </c>
      <c r="S143" t="e">
        <f>VLOOKUP($C143,subset1!$D:$BX,S$2,FALSE)</f>
        <v>#N/A</v>
      </c>
      <c r="T143" s="1" t="e">
        <f>VLOOKUP($C143,subset1!$D:$BX,T$2,FALSE)</f>
        <v>#N/A</v>
      </c>
      <c r="U143" t="e">
        <f>VLOOKUP($C143,subset1!$D:$BX,U$2,FALSE)</f>
        <v>#N/A</v>
      </c>
      <c r="V143" t="e">
        <f>VLOOKUP($C143,subset1!$D:$BX,V$2,FALSE)</f>
        <v>#N/A</v>
      </c>
      <c r="W143" t="e">
        <f>VLOOKUP($C143,subset1!$D:$BX,W$2,FALSE)</f>
        <v>#N/A</v>
      </c>
      <c r="X143" t="e">
        <f>VLOOKUP($C143,subset1!$D:$BX,X$2,FALSE)</f>
        <v>#N/A</v>
      </c>
      <c r="Y143" t="e">
        <f>VLOOKUP($C143,subset1!$D:$BX,Y$2,FALSE)</f>
        <v>#N/A</v>
      </c>
      <c r="Z143" t="e">
        <f>VLOOKUP($C143,subset1!$D:$BX,Z$2,FALSE)</f>
        <v>#N/A</v>
      </c>
      <c r="AA143" t="e">
        <f>VLOOKUP($C143,subset1!$D:$BX,AA$2,FALSE)</f>
        <v>#N/A</v>
      </c>
      <c r="AB143" t="e">
        <f>VLOOKUP($C143,subset1!$D:$BX,AB$2,FALSE)</f>
        <v>#N/A</v>
      </c>
      <c r="AC143" t="e">
        <f>VLOOKUP($C143,subset1!$D:$BX,AC$2,FALSE)</f>
        <v>#N/A</v>
      </c>
      <c r="AD143" t="e">
        <f>VLOOKUP($C143,subset1!$D:$BX,AD$2,FALSE)</f>
        <v>#N/A</v>
      </c>
      <c r="AE143" t="e">
        <f>VLOOKUP($C143,subset1!$D:$BX,AE$2,FALSE)</f>
        <v>#N/A</v>
      </c>
      <c r="AF143" t="e">
        <f>VLOOKUP($C143,subset1!$D:$BX,AF$2,FALSE)</f>
        <v>#N/A</v>
      </c>
      <c r="AG143" t="e">
        <f>VLOOKUP($C143,subset1!$D:$BX,AG$2,FALSE)</f>
        <v>#N/A</v>
      </c>
      <c r="AH143" t="e">
        <f>VLOOKUP($C143,subset1!$D:$BX,AH$2,FALSE)</f>
        <v>#N/A</v>
      </c>
      <c r="AI143" t="e">
        <f>VLOOKUP($C143,subset1!$D:$BX,AI$2,FALSE)</f>
        <v>#N/A</v>
      </c>
      <c r="AJ143" t="e">
        <f>VLOOKUP($C143,subset1!$D:$BX,AJ$2,FALSE)</f>
        <v>#N/A</v>
      </c>
      <c r="AK143" t="e">
        <f>VLOOKUP($C143,subset1!$D:$BX,AK$2,FALSE)</f>
        <v>#N/A</v>
      </c>
      <c r="AL143" t="e">
        <f>VLOOKUP($C143,subset1!$D:$BX,AL$2,FALSE)</f>
        <v>#N/A</v>
      </c>
      <c r="AM143" t="e">
        <f>VLOOKUP($C143,subset1!$D:$BX,AM$2,FALSE)</f>
        <v>#N/A</v>
      </c>
      <c r="AN143" t="e">
        <f>VLOOKUP($C143,subset1!$D:$BX,AN$2,FALSE)</f>
        <v>#N/A</v>
      </c>
      <c r="AO143" t="e">
        <f>VLOOKUP($C143,subset1!$D:$BX,AO$2,FALSE)</f>
        <v>#N/A</v>
      </c>
      <c r="AP143" t="e">
        <f>VLOOKUP($C143,subset1!$D:$BX,AP$2,FALSE)</f>
        <v>#N/A</v>
      </c>
      <c r="AQ143" t="e">
        <f>VLOOKUP($C143,subset1!$D:$BX,AQ$2,FALSE)</f>
        <v>#N/A</v>
      </c>
      <c r="AR143" t="e">
        <f>VLOOKUP($C143,subset1!$D:$BX,AR$2,FALSE)</f>
        <v>#N/A</v>
      </c>
      <c r="AS143" t="e">
        <f>VLOOKUP($C143,subset1!$D:$BX,AS$2,FALSE)</f>
        <v>#N/A</v>
      </c>
      <c r="AT143" s="1" t="e">
        <f>VLOOKUP($C143,subset1!$D:$BX,AT$2,FALSE)</f>
        <v>#N/A</v>
      </c>
      <c r="AU143" t="e">
        <f>VLOOKUP($C143,subset1!$D:$BX,AU$2,FALSE)</f>
        <v>#N/A</v>
      </c>
      <c r="AV143" t="e">
        <f>VLOOKUP($C143,subset1!$D:$BX,AV$2,FALSE)</f>
        <v>#N/A</v>
      </c>
      <c r="AW143" t="e">
        <f>VLOOKUP($C143,subset1!$D:$BX,AW$2,FALSE)</f>
        <v>#N/A</v>
      </c>
      <c r="AX143" t="e">
        <f>VLOOKUP($C143,subset1!$D:$BX,AX$2,FALSE)</f>
        <v>#N/A</v>
      </c>
      <c r="AY143" t="e">
        <f>VLOOKUP($C143,subset1!$D:$BX,AY$2,FALSE)</f>
        <v>#N/A</v>
      </c>
      <c r="AZ143" t="e">
        <f>VLOOKUP($C143,subset1!$D:$BX,AZ$2,FALSE)</f>
        <v>#N/A</v>
      </c>
      <c r="BA143" t="e">
        <f>VLOOKUP($C143,subset1!$D:$BX,BA$2,FALSE)</f>
        <v>#N/A</v>
      </c>
      <c r="BB143" t="e">
        <f>VLOOKUP($C143,subset1!$D:$BX,BB$2,FALSE)</f>
        <v>#N/A</v>
      </c>
      <c r="BC143" t="e">
        <f>VLOOKUP($C143,subset1!$D:$BX,BC$2,FALSE)</f>
        <v>#N/A</v>
      </c>
      <c r="BD143" t="e">
        <f>VLOOKUP($C143,subset1!$D:$BX,BD$2,FALSE)</f>
        <v>#N/A</v>
      </c>
      <c r="BE143" t="e">
        <f>VLOOKUP($C143,subset1!$D:$BX,BE$2,FALSE)</f>
        <v>#N/A</v>
      </c>
      <c r="BF143" t="e">
        <f>VLOOKUP($C143,subset1!$D:$BX,BF$2,FALSE)</f>
        <v>#N/A</v>
      </c>
      <c r="BG143" t="e">
        <f>VLOOKUP($C143,subset1!$D:$BX,BG$2,FALSE)</f>
        <v>#N/A</v>
      </c>
      <c r="BH143" t="e">
        <f>VLOOKUP($C143,subset1!$D:$BX,BH$2,FALSE)</f>
        <v>#N/A</v>
      </c>
      <c r="BI143" t="e">
        <f>VLOOKUP($C143,subset1!$D:$BX,BI$2,FALSE)</f>
        <v>#N/A</v>
      </c>
      <c r="BJ143" t="e">
        <f>VLOOKUP($C143,subset1!$D:$BX,BJ$2,FALSE)</f>
        <v>#N/A</v>
      </c>
      <c r="BK143" t="e">
        <f>VLOOKUP($C143,subset1!$D:$BX,BK$2,FALSE)</f>
        <v>#N/A</v>
      </c>
      <c r="BL143" t="e">
        <f>VLOOKUP($C143,subset1!$D:$BX,BL$2,FALSE)</f>
        <v>#N/A</v>
      </c>
      <c r="BM143" t="e">
        <f>VLOOKUP($C143,subset1!$D:$BX,BM$2,FALSE)</f>
        <v>#N/A</v>
      </c>
      <c r="BN143" t="e">
        <f>VLOOKUP($C143,subset1!$D:$BX,BN$2,FALSE)</f>
        <v>#N/A</v>
      </c>
      <c r="BO143" t="e">
        <f>VLOOKUP($C143,subset1!$D:$BX,BO$2,FALSE)</f>
        <v>#N/A</v>
      </c>
      <c r="BP143" t="e">
        <f>VLOOKUP($C143,subset1!$D:$BX,BP$2,FALSE)</f>
        <v>#N/A</v>
      </c>
      <c r="BQ143" t="e">
        <f>VLOOKUP($C143,subset1!$D:$BX,BQ$2,FALSE)</f>
        <v>#N/A</v>
      </c>
      <c r="BR143" t="e">
        <f>VLOOKUP($C143,subset1!$D:$BX,BR$2,FALSE)</f>
        <v>#N/A</v>
      </c>
      <c r="BS143" t="e">
        <f>VLOOKUP($C143,subset1!$D:$BX,BS$2,FALSE)</f>
        <v>#N/A</v>
      </c>
      <c r="BT143" t="e">
        <f>VLOOKUP($C143,subset1!$D:$BX,BT$2,FALSE)</f>
        <v>#N/A</v>
      </c>
      <c r="BU143" t="e">
        <f>VLOOKUP($C143,subset1!$D:$BX,BU$2,FALSE)</f>
        <v>#N/A</v>
      </c>
    </row>
    <row r="144" spans="1:73" x14ac:dyDescent="0.2">
      <c r="A144">
        <v>874</v>
      </c>
      <c r="B144" t="s">
        <v>2</v>
      </c>
      <c r="C144" t="str">
        <f t="shared" si="9"/>
        <v>874A</v>
      </c>
      <c r="D144" t="str">
        <f t="shared" si="10"/>
        <v>A</v>
      </c>
      <c r="E144">
        <v>26</v>
      </c>
      <c r="F144" s="1">
        <v>43025</v>
      </c>
      <c r="I144">
        <v>1226.8806200367201</v>
      </c>
      <c r="J144" t="s">
        <v>7</v>
      </c>
      <c r="K144">
        <v>150</v>
      </c>
      <c r="L144">
        <f>VLOOKUP($C144,samples!$D$2:$I$1000,4, FALSE)</f>
        <v>1</v>
      </c>
      <c r="M144" t="str">
        <f>VLOOKUP($C144,samples!$D$2:$I$1000,5, FALSE)</f>
        <v>A</v>
      </c>
      <c r="N144" t="str">
        <f>VLOOKUP($C144,samples!$D$2:$I$1000,6, FALSE)</f>
        <v>4,5,6</v>
      </c>
      <c r="O144" s="1">
        <f>VLOOKUP($C144,samples!$D$2:$I$689,3, FALSE)</f>
        <v>43025</v>
      </c>
      <c r="P144" s="2">
        <f t="shared" si="11"/>
        <v>0</v>
      </c>
      <c r="Q144" s="1" t="str">
        <f>VLOOKUP($C144,samples!$D$2:$R$1000,8, FALSE)</f>
        <v>CGPLPA822P</v>
      </c>
      <c r="S144" t="e">
        <f>VLOOKUP($C144,subset1!$D:$BX,S$2,FALSE)</f>
        <v>#N/A</v>
      </c>
      <c r="T144" s="1" t="e">
        <f>VLOOKUP($C144,subset1!$D:$BX,T$2,FALSE)</f>
        <v>#N/A</v>
      </c>
      <c r="U144" t="e">
        <f>VLOOKUP($C144,subset1!$D:$BX,U$2,FALSE)</f>
        <v>#N/A</v>
      </c>
      <c r="V144" t="e">
        <f>VLOOKUP($C144,subset1!$D:$BX,V$2,FALSE)</f>
        <v>#N/A</v>
      </c>
      <c r="W144" t="e">
        <f>VLOOKUP($C144,subset1!$D:$BX,W$2,FALSE)</f>
        <v>#N/A</v>
      </c>
      <c r="X144" t="e">
        <f>VLOOKUP($C144,subset1!$D:$BX,X$2,FALSE)</f>
        <v>#N/A</v>
      </c>
      <c r="Y144" t="e">
        <f>VLOOKUP($C144,subset1!$D:$BX,Y$2,FALSE)</f>
        <v>#N/A</v>
      </c>
      <c r="Z144" t="e">
        <f>VLOOKUP($C144,subset1!$D:$BX,Z$2,FALSE)</f>
        <v>#N/A</v>
      </c>
      <c r="AA144" t="e">
        <f>VLOOKUP($C144,subset1!$D:$BX,AA$2,FALSE)</f>
        <v>#N/A</v>
      </c>
      <c r="AB144" t="e">
        <f>VLOOKUP($C144,subset1!$D:$BX,AB$2,FALSE)</f>
        <v>#N/A</v>
      </c>
      <c r="AC144" t="e">
        <f>VLOOKUP($C144,subset1!$D:$BX,AC$2,FALSE)</f>
        <v>#N/A</v>
      </c>
      <c r="AD144" t="e">
        <f>VLOOKUP($C144,subset1!$D:$BX,AD$2,FALSE)</f>
        <v>#N/A</v>
      </c>
      <c r="AE144" t="e">
        <f>VLOOKUP($C144,subset1!$D:$BX,AE$2,FALSE)</f>
        <v>#N/A</v>
      </c>
      <c r="AF144" t="e">
        <f>VLOOKUP($C144,subset1!$D:$BX,AF$2,FALSE)</f>
        <v>#N/A</v>
      </c>
      <c r="AG144" t="e">
        <f>VLOOKUP($C144,subset1!$D:$BX,AG$2,FALSE)</f>
        <v>#N/A</v>
      </c>
      <c r="AH144" t="e">
        <f>VLOOKUP($C144,subset1!$D:$BX,AH$2,FALSE)</f>
        <v>#N/A</v>
      </c>
      <c r="AI144" t="e">
        <f>VLOOKUP($C144,subset1!$D:$BX,AI$2,FALSE)</f>
        <v>#N/A</v>
      </c>
      <c r="AJ144" t="e">
        <f>VLOOKUP($C144,subset1!$D:$BX,AJ$2,FALSE)</f>
        <v>#N/A</v>
      </c>
      <c r="AK144" t="e">
        <f>VLOOKUP($C144,subset1!$D:$BX,AK$2,FALSE)</f>
        <v>#N/A</v>
      </c>
      <c r="AL144" t="e">
        <f>VLOOKUP($C144,subset1!$D:$BX,AL$2,FALSE)</f>
        <v>#N/A</v>
      </c>
      <c r="AM144" t="e">
        <f>VLOOKUP($C144,subset1!$D:$BX,AM$2,FALSE)</f>
        <v>#N/A</v>
      </c>
      <c r="AN144" t="e">
        <f>VLOOKUP($C144,subset1!$D:$BX,AN$2,FALSE)</f>
        <v>#N/A</v>
      </c>
      <c r="AO144" t="e">
        <f>VLOOKUP($C144,subset1!$D:$BX,AO$2,FALSE)</f>
        <v>#N/A</v>
      </c>
      <c r="AP144" t="e">
        <f>VLOOKUP($C144,subset1!$D:$BX,AP$2,FALSE)</f>
        <v>#N/A</v>
      </c>
      <c r="AQ144" t="e">
        <f>VLOOKUP($C144,subset1!$D:$BX,AQ$2,FALSE)</f>
        <v>#N/A</v>
      </c>
      <c r="AR144" t="e">
        <f>VLOOKUP($C144,subset1!$D:$BX,AR$2,FALSE)</f>
        <v>#N/A</v>
      </c>
      <c r="AS144" t="e">
        <f>VLOOKUP($C144,subset1!$D:$BX,AS$2,FALSE)</f>
        <v>#N/A</v>
      </c>
      <c r="AT144" s="1" t="e">
        <f>VLOOKUP($C144,subset1!$D:$BX,AT$2,FALSE)</f>
        <v>#N/A</v>
      </c>
      <c r="AU144" t="e">
        <f>VLOOKUP($C144,subset1!$D:$BX,AU$2,FALSE)</f>
        <v>#N/A</v>
      </c>
      <c r="AV144" t="e">
        <f>VLOOKUP($C144,subset1!$D:$BX,AV$2,FALSE)</f>
        <v>#N/A</v>
      </c>
      <c r="AW144" t="e">
        <f>VLOOKUP($C144,subset1!$D:$BX,AW$2,FALSE)</f>
        <v>#N/A</v>
      </c>
      <c r="AX144" t="e">
        <f>VLOOKUP($C144,subset1!$D:$BX,AX$2,FALSE)</f>
        <v>#N/A</v>
      </c>
      <c r="AY144" t="e">
        <f>VLOOKUP($C144,subset1!$D:$BX,AY$2,FALSE)</f>
        <v>#N/A</v>
      </c>
      <c r="AZ144" t="e">
        <f>VLOOKUP($C144,subset1!$D:$BX,AZ$2,FALSE)</f>
        <v>#N/A</v>
      </c>
      <c r="BA144" t="e">
        <f>VLOOKUP($C144,subset1!$D:$BX,BA$2,FALSE)</f>
        <v>#N/A</v>
      </c>
      <c r="BB144" t="e">
        <f>VLOOKUP($C144,subset1!$D:$BX,BB$2,FALSE)</f>
        <v>#N/A</v>
      </c>
      <c r="BC144" t="e">
        <f>VLOOKUP($C144,subset1!$D:$BX,BC$2,FALSE)</f>
        <v>#N/A</v>
      </c>
      <c r="BD144" t="e">
        <f>VLOOKUP($C144,subset1!$D:$BX,BD$2,FALSE)</f>
        <v>#N/A</v>
      </c>
      <c r="BE144" t="e">
        <f>VLOOKUP($C144,subset1!$D:$BX,BE$2,FALSE)</f>
        <v>#N/A</v>
      </c>
      <c r="BF144" t="e">
        <f>VLOOKUP($C144,subset1!$D:$BX,BF$2,FALSE)</f>
        <v>#N/A</v>
      </c>
      <c r="BG144" t="e">
        <f>VLOOKUP($C144,subset1!$D:$BX,BG$2,FALSE)</f>
        <v>#N/A</v>
      </c>
      <c r="BH144" t="e">
        <f>VLOOKUP($C144,subset1!$D:$BX,BH$2,FALSE)</f>
        <v>#N/A</v>
      </c>
      <c r="BI144" t="e">
        <f>VLOOKUP($C144,subset1!$D:$BX,BI$2,FALSE)</f>
        <v>#N/A</v>
      </c>
      <c r="BJ144" t="e">
        <f>VLOOKUP($C144,subset1!$D:$BX,BJ$2,FALSE)</f>
        <v>#N/A</v>
      </c>
      <c r="BK144" t="e">
        <f>VLOOKUP($C144,subset1!$D:$BX,BK$2,FALSE)</f>
        <v>#N/A</v>
      </c>
      <c r="BL144" t="e">
        <f>VLOOKUP($C144,subset1!$D:$BX,BL$2,FALSE)</f>
        <v>#N/A</v>
      </c>
      <c r="BM144" t="e">
        <f>VLOOKUP($C144,subset1!$D:$BX,BM$2,FALSE)</f>
        <v>#N/A</v>
      </c>
      <c r="BN144" t="e">
        <f>VLOOKUP($C144,subset1!$D:$BX,BN$2,FALSE)</f>
        <v>#N/A</v>
      </c>
      <c r="BO144" t="e">
        <f>VLOOKUP($C144,subset1!$D:$BX,BO$2,FALSE)</f>
        <v>#N/A</v>
      </c>
      <c r="BP144" t="e">
        <f>VLOOKUP($C144,subset1!$D:$BX,BP$2,FALSE)</f>
        <v>#N/A</v>
      </c>
      <c r="BQ144" t="e">
        <f>VLOOKUP($C144,subset1!$D:$BX,BQ$2,FALSE)</f>
        <v>#N/A</v>
      </c>
      <c r="BR144" t="e">
        <f>VLOOKUP($C144,subset1!$D:$BX,BR$2,FALSE)</f>
        <v>#N/A</v>
      </c>
      <c r="BS144" t="e">
        <f>VLOOKUP($C144,subset1!$D:$BX,BS$2,FALSE)</f>
        <v>#N/A</v>
      </c>
      <c r="BT144" t="e">
        <f>VLOOKUP($C144,subset1!$D:$BX,BT$2,FALSE)</f>
        <v>#N/A</v>
      </c>
      <c r="BU144" t="e">
        <f>VLOOKUP($C144,subset1!$D:$BX,BU$2,FALSE)</f>
        <v>#N/A</v>
      </c>
    </row>
    <row r="145" spans="1:73" x14ac:dyDescent="0.2">
      <c r="A145">
        <v>874</v>
      </c>
      <c r="B145" t="s">
        <v>8</v>
      </c>
      <c r="C145" t="str">
        <f t="shared" si="9"/>
        <v>874B1</v>
      </c>
      <c r="D145" t="str">
        <f t="shared" si="10"/>
        <v>B1</v>
      </c>
      <c r="E145">
        <v>26</v>
      </c>
      <c r="F145" s="1">
        <v>43025</v>
      </c>
      <c r="I145">
        <v>1226.8806200367201</v>
      </c>
      <c r="J145" t="s">
        <v>7</v>
      </c>
      <c r="K145">
        <v>151</v>
      </c>
      <c r="L145">
        <f>VLOOKUP($C145,samples!$D$2:$I$1000,4, FALSE)</f>
        <v>6</v>
      </c>
      <c r="M145" t="str">
        <f>VLOOKUP($C145,samples!$D$2:$I$1000,5, FALSE)</f>
        <v>B</v>
      </c>
      <c r="N145" t="str">
        <f>VLOOKUP($C145,samples!$D$2:$I$1000,6, FALSE)</f>
        <v>4,5,6</v>
      </c>
      <c r="O145" s="1">
        <f>VLOOKUP($C145,samples!$D$2:$I$689,3, FALSE)</f>
        <v>43054</v>
      </c>
      <c r="P145" s="2">
        <f t="shared" si="11"/>
        <v>29</v>
      </c>
      <c r="Q145" s="1" t="str">
        <f>VLOOKUP($C145,samples!$D$2:$R$1000,8, FALSE)</f>
        <v>CGPLPA822P1</v>
      </c>
      <c r="S145" t="e">
        <f>VLOOKUP($C145,subset1!$D:$BX,S$2,FALSE)</f>
        <v>#N/A</v>
      </c>
      <c r="T145" s="1" t="e">
        <f>VLOOKUP($C145,subset1!$D:$BX,T$2,FALSE)</f>
        <v>#N/A</v>
      </c>
      <c r="U145" t="e">
        <f>VLOOKUP($C145,subset1!$D:$BX,U$2,FALSE)</f>
        <v>#N/A</v>
      </c>
      <c r="V145" t="e">
        <f>VLOOKUP($C145,subset1!$D:$BX,V$2,FALSE)</f>
        <v>#N/A</v>
      </c>
      <c r="W145" t="e">
        <f>VLOOKUP($C145,subset1!$D:$BX,W$2,FALSE)</f>
        <v>#N/A</v>
      </c>
      <c r="X145" t="e">
        <f>VLOOKUP($C145,subset1!$D:$BX,X$2,FALSE)</f>
        <v>#N/A</v>
      </c>
      <c r="Y145" t="e">
        <f>VLOOKUP($C145,subset1!$D:$BX,Y$2,FALSE)</f>
        <v>#N/A</v>
      </c>
      <c r="Z145" t="e">
        <f>VLOOKUP($C145,subset1!$D:$BX,Z$2,FALSE)</f>
        <v>#N/A</v>
      </c>
      <c r="AA145" t="e">
        <f>VLOOKUP($C145,subset1!$D:$BX,AA$2,FALSE)</f>
        <v>#N/A</v>
      </c>
      <c r="AB145" t="e">
        <f>VLOOKUP($C145,subset1!$D:$BX,AB$2,FALSE)</f>
        <v>#N/A</v>
      </c>
      <c r="AC145" t="e">
        <f>VLOOKUP($C145,subset1!$D:$BX,AC$2,FALSE)</f>
        <v>#N/A</v>
      </c>
      <c r="AD145" t="e">
        <f>VLOOKUP($C145,subset1!$D:$BX,AD$2,FALSE)</f>
        <v>#N/A</v>
      </c>
      <c r="AE145" t="e">
        <f>VLOOKUP($C145,subset1!$D:$BX,AE$2,FALSE)</f>
        <v>#N/A</v>
      </c>
      <c r="AF145" t="e">
        <f>VLOOKUP($C145,subset1!$D:$BX,AF$2,FALSE)</f>
        <v>#N/A</v>
      </c>
      <c r="AG145" t="e">
        <f>VLOOKUP($C145,subset1!$D:$BX,AG$2,FALSE)</f>
        <v>#N/A</v>
      </c>
      <c r="AH145" t="e">
        <f>VLOOKUP($C145,subset1!$D:$BX,AH$2,FALSE)</f>
        <v>#N/A</v>
      </c>
      <c r="AI145" t="e">
        <f>VLOOKUP($C145,subset1!$D:$BX,AI$2,FALSE)</f>
        <v>#N/A</v>
      </c>
      <c r="AJ145" t="e">
        <f>VLOOKUP($C145,subset1!$D:$BX,AJ$2,FALSE)</f>
        <v>#N/A</v>
      </c>
      <c r="AK145" t="e">
        <f>VLOOKUP($C145,subset1!$D:$BX,AK$2,FALSE)</f>
        <v>#N/A</v>
      </c>
      <c r="AL145" t="e">
        <f>VLOOKUP($C145,subset1!$D:$BX,AL$2,FALSE)</f>
        <v>#N/A</v>
      </c>
      <c r="AM145" t="e">
        <f>VLOOKUP($C145,subset1!$D:$BX,AM$2,FALSE)</f>
        <v>#N/A</v>
      </c>
      <c r="AN145" t="e">
        <f>VLOOKUP($C145,subset1!$D:$BX,AN$2,FALSE)</f>
        <v>#N/A</v>
      </c>
      <c r="AO145" t="e">
        <f>VLOOKUP($C145,subset1!$D:$BX,AO$2,FALSE)</f>
        <v>#N/A</v>
      </c>
      <c r="AP145" t="e">
        <f>VLOOKUP($C145,subset1!$D:$BX,AP$2,FALSE)</f>
        <v>#N/A</v>
      </c>
      <c r="AQ145" t="e">
        <f>VLOOKUP($C145,subset1!$D:$BX,AQ$2,FALSE)</f>
        <v>#N/A</v>
      </c>
      <c r="AR145" t="e">
        <f>VLOOKUP($C145,subset1!$D:$BX,AR$2,FALSE)</f>
        <v>#N/A</v>
      </c>
      <c r="AS145" t="e">
        <f>VLOOKUP($C145,subset1!$D:$BX,AS$2,FALSE)</f>
        <v>#N/A</v>
      </c>
      <c r="AT145" s="1" t="e">
        <f>VLOOKUP($C145,subset1!$D:$BX,AT$2,FALSE)</f>
        <v>#N/A</v>
      </c>
      <c r="AU145" t="e">
        <f>VLOOKUP($C145,subset1!$D:$BX,AU$2,FALSE)</f>
        <v>#N/A</v>
      </c>
      <c r="AV145" t="e">
        <f>VLOOKUP($C145,subset1!$D:$BX,AV$2,FALSE)</f>
        <v>#N/A</v>
      </c>
      <c r="AW145" t="e">
        <f>VLOOKUP($C145,subset1!$D:$BX,AW$2,FALSE)</f>
        <v>#N/A</v>
      </c>
      <c r="AX145" t="e">
        <f>VLOOKUP($C145,subset1!$D:$BX,AX$2,FALSE)</f>
        <v>#N/A</v>
      </c>
      <c r="AY145" t="e">
        <f>VLOOKUP($C145,subset1!$D:$BX,AY$2,FALSE)</f>
        <v>#N/A</v>
      </c>
      <c r="AZ145" t="e">
        <f>VLOOKUP($C145,subset1!$D:$BX,AZ$2,FALSE)</f>
        <v>#N/A</v>
      </c>
      <c r="BA145" t="e">
        <f>VLOOKUP($C145,subset1!$D:$BX,BA$2,FALSE)</f>
        <v>#N/A</v>
      </c>
      <c r="BB145" t="e">
        <f>VLOOKUP($C145,subset1!$D:$BX,BB$2,FALSE)</f>
        <v>#N/A</v>
      </c>
      <c r="BC145" t="e">
        <f>VLOOKUP($C145,subset1!$D:$BX,BC$2,FALSE)</f>
        <v>#N/A</v>
      </c>
      <c r="BD145" t="e">
        <f>VLOOKUP($C145,subset1!$D:$BX,BD$2,FALSE)</f>
        <v>#N/A</v>
      </c>
      <c r="BE145" t="e">
        <f>VLOOKUP($C145,subset1!$D:$BX,BE$2,FALSE)</f>
        <v>#N/A</v>
      </c>
      <c r="BF145" t="e">
        <f>VLOOKUP($C145,subset1!$D:$BX,BF$2,FALSE)</f>
        <v>#N/A</v>
      </c>
      <c r="BG145" t="e">
        <f>VLOOKUP($C145,subset1!$D:$BX,BG$2,FALSE)</f>
        <v>#N/A</v>
      </c>
      <c r="BH145" t="e">
        <f>VLOOKUP($C145,subset1!$D:$BX,BH$2,FALSE)</f>
        <v>#N/A</v>
      </c>
      <c r="BI145" t="e">
        <f>VLOOKUP($C145,subset1!$D:$BX,BI$2,FALSE)</f>
        <v>#N/A</v>
      </c>
      <c r="BJ145" t="e">
        <f>VLOOKUP($C145,subset1!$D:$BX,BJ$2,FALSE)</f>
        <v>#N/A</v>
      </c>
      <c r="BK145" t="e">
        <f>VLOOKUP($C145,subset1!$D:$BX,BK$2,FALSE)</f>
        <v>#N/A</v>
      </c>
      <c r="BL145" t="e">
        <f>VLOOKUP($C145,subset1!$D:$BX,BL$2,FALSE)</f>
        <v>#N/A</v>
      </c>
      <c r="BM145" t="e">
        <f>VLOOKUP($C145,subset1!$D:$BX,BM$2,FALSE)</f>
        <v>#N/A</v>
      </c>
      <c r="BN145" t="e">
        <f>VLOOKUP($C145,subset1!$D:$BX,BN$2,FALSE)</f>
        <v>#N/A</v>
      </c>
      <c r="BO145" t="e">
        <f>VLOOKUP($C145,subset1!$D:$BX,BO$2,FALSE)</f>
        <v>#N/A</v>
      </c>
      <c r="BP145" t="e">
        <f>VLOOKUP($C145,subset1!$D:$BX,BP$2,FALSE)</f>
        <v>#N/A</v>
      </c>
      <c r="BQ145" t="e">
        <f>VLOOKUP($C145,subset1!$D:$BX,BQ$2,FALSE)</f>
        <v>#N/A</v>
      </c>
      <c r="BR145" t="e">
        <f>VLOOKUP($C145,subset1!$D:$BX,BR$2,FALSE)</f>
        <v>#N/A</v>
      </c>
      <c r="BS145" t="e">
        <f>VLOOKUP($C145,subset1!$D:$BX,BS$2,FALSE)</f>
        <v>#N/A</v>
      </c>
      <c r="BT145" t="e">
        <f>VLOOKUP($C145,subset1!$D:$BX,BT$2,FALSE)</f>
        <v>#N/A</v>
      </c>
      <c r="BU145" t="e">
        <f>VLOOKUP($C145,subset1!$D:$BX,BU$2,FALSE)</f>
        <v>#N/A</v>
      </c>
    </row>
    <row r="146" spans="1:73" x14ac:dyDescent="0.2">
      <c r="A146">
        <v>874</v>
      </c>
      <c r="B146" t="s">
        <v>9</v>
      </c>
      <c r="C146" t="str">
        <f t="shared" si="9"/>
        <v>874E1</v>
      </c>
      <c r="D146" t="str">
        <f t="shared" si="10"/>
        <v>E1</v>
      </c>
      <c r="E146">
        <v>26</v>
      </c>
      <c r="F146" s="1">
        <v>43025</v>
      </c>
      <c r="I146">
        <v>1226.8806200367201</v>
      </c>
      <c r="J146" t="s">
        <v>7</v>
      </c>
      <c r="K146">
        <v>152</v>
      </c>
      <c r="L146">
        <f>VLOOKUP($C146,samples!$D$2:$I$1000,4, FALSE)</f>
        <v>11</v>
      </c>
      <c r="M146" t="str">
        <f>VLOOKUP($C146,samples!$D$2:$I$1000,5, FALSE)</f>
        <v>I</v>
      </c>
      <c r="N146" t="str">
        <f>VLOOKUP($C146,samples!$D$2:$I$1000,6, FALSE)</f>
        <v>7,8,9</v>
      </c>
      <c r="O146" s="1">
        <f>VLOOKUP($C146,samples!$D$2:$I$689,3, FALSE)</f>
        <v>43080</v>
      </c>
      <c r="P146" s="2">
        <f t="shared" si="11"/>
        <v>55</v>
      </c>
      <c r="Q146" s="1" t="str">
        <f>VLOOKUP($C146,samples!$D$2:$R$1000,8, FALSE)</f>
        <v>CGPLPA822P2</v>
      </c>
      <c r="S146" t="e">
        <f>VLOOKUP($C146,subset1!$D:$BX,S$2,FALSE)</f>
        <v>#N/A</v>
      </c>
      <c r="T146" s="1" t="e">
        <f>VLOOKUP($C146,subset1!$D:$BX,T$2,FALSE)</f>
        <v>#N/A</v>
      </c>
      <c r="U146" t="e">
        <f>VLOOKUP($C146,subset1!$D:$BX,U$2,FALSE)</f>
        <v>#N/A</v>
      </c>
      <c r="V146" t="e">
        <f>VLOOKUP($C146,subset1!$D:$BX,V$2,FALSE)</f>
        <v>#N/A</v>
      </c>
      <c r="W146" t="e">
        <f>VLOOKUP($C146,subset1!$D:$BX,W$2,FALSE)</f>
        <v>#N/A</v>
      </c>
      <c r="X146" t="e">
        <f>VLOOKUP($C146,subset1!$D:$BX,X$2,FALSE)</f>
        <v>#N/A</v>
      </c>
      <c r="Y146" t="e">
        <f>VLOOKUP($C146,subset1!$D:$BX,Y$2,FALSE)</f>
        <v>#N/A</v>
      </c>
      <c r="Z146" t="e">
        <f>VLOOKUP($C146,subset1!$D:$BX,Z$2,FALSE)</f>
        <v>#N/A</v>
      </c>
      <c r="AA146" t="e">
        <f>VLOOKUP($C146,subset1!$D:$BX,AA$2,FALSE)</f>
        <v>#N/A</v>
      </c>
      <c r="AB146" t="e">
        <f>VLOOKUP($C146,subset1!$D:$BX,AB$2,FALSE)</f>
        <v>#N/A</v>
      </c>
      <c r="AC146" t="e">
        <f>VLOOKUP($C146,subset1!$D:$BX,AC$2,FALSE)</f>
        <v>#N/A</v>
      </c>
      <c r="AD146" t="e">
        <f>VLOOKUP($C146,subset1!$D:$BX,AD$2,FALSE)</f>
        <v>#N/A</v>
      </c>
      <c r="AE146" t="e">
        <f>VLOOKUP($C146,subset1!$D:$BX,AE$2,FALSE)</f>
        <v>#N/A</v>
      </c>
      <c r="AF146" t="e">
        <f>VLOOKUP($C146,subset1!$D:$BX,AF$2,FALSE)</f>
        <v>#N/A</v>
      </c>
      <c r="AG146" t="e">
        <f>VLOOKUP($C146,subset1!$D:$BX,AG$2,FALSE)</f>
        <v>#N/A</v>
      </c>
      <c r="AH146" t="e">
        <f>VLOOKUP($C146,subset1!$D:$BX,AH$2,FALSE)</f>
        <v>#N/A</v>
      </c>
      <c r="AI146" t="e">
        <f>VLOOKUP($C146,subset1!$D:$BX,AI$2,FALSE)</f>
        <v>#N/A</v>
      </c>
      <c r="AJ146" t="e">
        <f>VLOOKUP($C146,subset1!$D:$BX,AJ$2,FALSE)</f>
        <v>#N/A</v>
      </c>
      <c r="AK146" t="e">
        <f>VLOOKUP($C146,subset1!$D:$BX,AK$2,FALSE)</f>
        <v>#N/A</v>
      </c>
      <c r="AL146" t="e">
        <f>VLOOKUP($C146,subset1!$D:$BX,AL$2,FALSE)</f>
        <v>#N/A</v>
      </c>
      <c r="AM146" t="e">
        <f>VLOOKUP($C146,subset1!$D:$BX,AM$2,FALSE)</f>
        <v>#N/A</v>
      </c>
      <c r="AN146" t="e">
        <f>VLOOKUP($C146,subset1!$D:$BX,AN$2,FALSE)</f>
        <v>#N/A</v>
      </c>
      <c r="AO146" t="e">
        <f>VLOOKUP($C146,subset1!$D:$BX,AO$2,FALSE)</f>
        <v>#N/A</v>
      </c>
      <c r="AP146" t="e">
        <f>VLOOKUP($C146,subset1!$D:$BX,AP$2,FALSE)</f>
        <v>#N/A</v>
      </c>
      <c r="AQ146" t="e">
        <f>VLOOKUP($C146,subset1!$D:$BX,AQ$2,FALSE)</f>
        <v>#N/A</v>
      </c>
      <c r="AR146" t="e">
        <f>VLOOKUP($C146,subset1!$D:$BX,AR$2,FALSE)</f>
        <v>#N/A</v>
      </c>
      <c r="AS146" t="e">
        <f>VLOOKUP($C146,subset1!$D:$BX,AS$2,FALSE)</f>
        <v>#N/A</v>
      </c>
      <c r="AT146" s="1" t="e">
        <f>VLOOKUP($C146,subset1!$D:$BX,AT$2,FALSE)</f>
        <v>#N/A</v>
      </c>
      <c r="AU146" t="e">
        <f>VLOOKUP($C146,subset1!$D:$BX,AU$2,FALSE)</f>
        <v>#N/A</v>
      </c>
      <c r="AV146" t="e">
        <f>VLOOKUP($C146,subset1!$D:$BX,AV$2,FALSE)</f>
        <v>#N/A</v>
      </c>
      <c r="AW146" t="e">
        <f>VLOOKUP($C146,subset1!$D:$BX,AW$2,FALSE)</f>
        <v>#N/A</v>
      </c>
      <c r="AX146" t="e">
        <f>VLOOKUP($C146,subset1!$D:$BX,AX$2,FALSE)</f>
        <v>#N/A</v>
      </c>
      <c r="AY146" t="e">
        <f>VLOOKUP($C146,subset1!$D:$BX,AY$2,FALSE)</f>
        <v>#N/A</v>
      </c>
      <c r="AZ146" t="e">
        <f>VLOOKUP($C146,subset1!$D:$BX,AZ$2,FALSE)</f>
        <v>#N/A</v>
      </c>
      <c r="BA146" t="e">
        <f>VLOOKUP($C146,subset1!$D:$BX,BA$2,FALSE)</f>
        <v>#N/A</v>
      </c>
      <c r="BB146" t="e">
        <f>VLOOKUP($C146,subset1!$D:$BX,BB$2,FALSE)</f>
        <v>#N/A</v>
      </c>
      <c r="BC146" t="e">
        <f>VLOOKUP($C146,subset1!$D:$BX,BC$2,FALSE)</f>
        <v>#N/A</v>
      </c>
      <c r="BD146" t="e">
        <f>VLOOKUP($C146,subset1!$D:$BX,BD$2,FALSE)</f>
        <v>#N/A</v>
      </c>
      <c r="BE146" t="e">
        <f>VLOOKUP($C146,subset1!$D:$BX,BE$2,FALSE)</f>
        <v>#N/A</v>
      </c>
      <c r="BF146" t="e">
        <f>VLOOKUP($C146,subset1!$D:$BX,BF$2,FALSE)</f>
        <v>#N/A</v>
      </c>
      <c r="BG146" t="e">
        <f>VLOOKUP($C146,subset1!$D:$BX,BG$2,FALSE)</f>
        <v>#N/A</v>
      </c>
      <c r="BH146" t="e">
        <f>VLOOKUP($C146,subset1!$D:$BX,BH$2,FALSE)</f>
        <v>#N/A</v>
      </c>
      <c r="BI146" t="e">
        <f>VLOOKUP($C146,subset1!$D:$BX,BI$2,FALSE)</f>
        <v>#N/A</v>
      </c>
      <c r="BJ146" t="e">
        <f>VLOOKUP($C146,subset1!$D:$BX,BJ$2,FALSE)</f>
        <v>#N/A</v>
      </c>
      <c r="BK146" t="e">
        <f>VLOOKUP($C146,subset1!$D:$BX,BK$2,FALSE)</f>
        <v>#N/A</v>
      </c>
      <c r="BL146" t="e">
        <f>VLOOKUP($C146,subset1!$D:$BX,BL$2,FALSE)</f>
        <v>#N/A</v>
      </c>
      <c r="BM146" t="e">
        <f>VLOOKUP($C146,subset1!$D:$BX,BM$2,FALSE)</f>
        <v>#N/A</v>
      </c>
      <c r="BN146" t="e">
        <f>VLOOKUP($C146,subset1!$D:$BX,BN$2,FALSE)</f>
        <v>#N/A</v>
      </c>
      <c r="BO146" t="e">
        <f>VLOOKUP($C146,subset1!$D:$BX,BO$2,FALSE)</f>
        <v>#N/A</v>
      </c>
      <c r="BP146" t="e">
        <f>VLOOKUP($C146,subset1!$D:$BX,BP$2,FALSE)</f>
        <v>#N/A</v>
      </c>
      <c r="BQ146" t="e">
        <f>VLOOKUP($C146,subset1!$D:$BX,BQ$2,FALSE)</f>
        <v>#N/A</v>
      </c>
      <c r="BR146" t="e">
        <f>VLOOKUP($C146,subset1!$D:$BX,BR$2,FALSE)</f>
        <v>#N/A</v>
      </c>
      <c r="BS146" t="e">
        <f>VLOOKUP($C146,subset1!$D:$BX,BS$2,FALSE)</f>
        <v>#N/A</v>
      </c>
      <c r="BT146" t="e">
        <f>VLOOKUP($C146,subset1!$D:$BX,BT$2,FALSE)</f>
        <v>#N/A</v>
      </c>
      <c r="BU146" t="e">
        <f>VLOOKUP($C146,subset1!$D:$BX,BU$2,FALSE)</f>
        <v>#N/A</v>
      </c>
    </row>
    <row r="147" spans="1:73" x14ac:dyDescent="0.2">
      <c r="A147">
        <v>874</v>
      </c>
      <c r="B147" t="s">
        <v>10</v>
      </c>
      <c r="C147" t="str">
        <f t="shared" si="9"/>
        <v>874E2</v>
      </c>
      <c r="D147" t="str">
        <f t="shared" si="10"/>
        <v>E2</v>
      </c>
      <c r="E147">
        <v>26</v>
      </c>
      <c r="F147" s="1">
        <v>43025</v>
      </c>
      <c r="I147">
        <v>1226.8806200367201</v>
      </c>
      <c r="J147" t="s">
        <v>7</v>
      </c>
      <c r="K147">
        <v>153</v>
      </c>
      <c r="L147">
        <f>VLOOKUP($C147,samples!$D$2:$I$1000,4, FALSE)</f>
        <v>0</v>
      </c>
      <c r="M147">
        <f>VLOOKUP($C147,samples!$D$2:$I$1000,5, FALSE)</f>
        <v>0</v>
      </c>
      <c r="N147">
        <f>VLOOKUP($C147,samples!$D$2:$I$1000,6, FALSE)</f>
        <v>0</v>
      </c>
      <c r="O147" s="1">
        <f>VLOOKUP($C147,samples!$D$2:$I$1000,3, FALSE)</f>
        <v>43108</v>
      </c>
      <c r="P147" s="2">
        <f t="shared" si="11"/>
        <v>83</v>
      </c>
      <c r="Q147" s="1" t="str">
        <f>VLOOKUP($C147,samples!$D$2:$R$1000,8, FALSE)</f>
        <v>CGPLPA822P3</v>
      </c>
      <c r="S147" t="e">
        <f>VLOOKUP($C147,subset1!$D:$BX,S$2,FALSE)</f>
        <v>#N/A</v>
      </c>
      <c r="T147" s="1" t="e">
        <f>VLOOKUP($C147,subset1!$D:$BX,T$2,FALSE)</f>
        <v>#N/A</v>
      </c>
      <c r="U147" t="e">
        <f>VLOOKUP($C147,subset1!$D:$BX,U$2,FALSE)</f>
        <v>#N/A</v>
      </c>
      <c r="V147" t="e">
        <f>VLOOKUP($C147,subset1!$D:$BX,V$2,FALSE)</f>
        <v>#N/A</v>
      </c>
      <c r="W147" t="e">
        <f>VLOOKUP($C147,subset1!$D:$BX,W$2,FALSE)</f>
        <v>#N/A</v>
      </c>
      <c r="X147" t="e">
        <f>VLOOKUP($C147,subset1!$D:$BX,X$2,FALSE)</f>
        <v>#N/A</v>
      </c>
      <c r="Y147" t="e">
        <f>VLOOKUP($C147,subset1!$D:$BX,Y$2,FALSE)</f>
        <v>#N/A</v>
      </c>
      <c r="Z147" t="e">
        <f>VLOOKUP($C147,subset1!$D:$BX,Z$2,FALSE)</f>
        <v>#N/A</v>
      </c>
      <c r="AA147" t="e">
        <f>VLOOKUP($C147,subset1!$D:$BX,AA$2,FALSE)</f>
        <v>#N/A</v>
      </c>
      <c r="AB147" t="e">
        <f>VLOOKUP($C147,subset1!$D:$BX,AB$2,FALSE)</f>
        <v>#N/A</v>
      </c>
      <c r="AC147" t="e">
        <f>VLOOKUP($C147,subset1!$D:$BX,AC$2,FALSE)</f>
        <v>#N/A</v>
      </c>
      <c r="AD147" t="e">
        <f>VLOOKUP($C147,subset1!$D:$BX,AD$2,FALSE)</f>
        <v>#N/A</v>
      </c>
      <c r="AE147" t="e">
        <f>VLOOKUP($C147,subset1!$D:$BX,AE$2,FALSE)</f>
        <v>#N/A</v>
      </c>
      <c r="AF147" t="e">
        <f>VLOOKUP($C147,subset1!$D:$BX,AF$2,FALSE)</f>
        <v>#N/A</v>
      </c>
      <c r="AG147" t="e">
        <f>VLOOKUP($C147,subset1!$D:$BX,AG$2,FALSE)</f>
        <v>#N/A</v>
      </c>
      <c r="AH147" t="e">
        <f>VLOOKUP($C147,subset1!$D:$BX,AH$2,FALSE)</f>
        <v>#N/A</v>
      </c>
      <c r="AI147" t="e">
        <f>VLOOKUP($C147,subset1!$D:$BX,AI$2,FALSE)</f>
        <v>#N/A</v>
      </c>
      <c r="AJ147" t="e">
        <f>VLOOKUP($C147,subset1!$D:$BX,AJ$2,FALSE)</f>
        <v>#N/A</v>
      </c>
      <c r="AK147" t="e">
        <f>VLOOKUP($C147,subset1!$D:$BX,AK$2,FALSE)</f>
        <v>#N/A</v>
      </c>
      <c r="AL147" t="e">
        <f>VLOOKUP($C147,subset1!$D:$BX,AL$2,FALSE)</f>
        <v>#N/A</v>
      </c>
      <c r="AM147" t="e">
        <f>VLOOKUP($C147,subset1!$D:$BX,AM$2,FALSE)</f>
        <v>#N/A</v>
      </c>
      <c r="AN147" t="e">
        <f>VLOOKUP($C147,subset1!$D:$BX,AN$2,FALSE)</f>
        <v>#N/A</v>
      </c>
      <c r="AO147" t="e">
        <f>VLOOKUP($C147,subset1!$D:$BX,AO$2,FALSE)</f>
        <v>#N/A</v>
      </c>
      <c r="AP147" t="e">
        <f>VLOOKUP($C147,subset1!$D:$BX,AP$2,FALSE)</f>
        <v>#N/A</v>
      </c>
      <c r="AQ147" t="e">
        <f>VLOOKUP($C147,subset1!$D:$BX,AQ$2,FALSE)</f>
        <v>#N/A</v>
      </c>
      <c r="AR147" t="e">
        <f>VLOOKUP($C147,subset1!$D:$BX,AR$2,FALSE)</f>
        <v>#N/A</v>
      </c>
      <c r="AS147" t="e">
        <f>VLOOKUP($C147,subset1!$D:$BX,AS$2,FALSE)</f>
        <v>#N/A</v>
      </c>
      <c r="AT147" s="1" t="e">
        <f>VLOOKUP($C147,subset1!$D:$BX,AT$2,FALSE)</f>
        <v>#N/A</v>
      </c>
      <c r="AU147" t="e">
        <f>VLOOKUP($C147,subset1!$D:$BX,AU$2,FALSE)</f>
        <v>#N/A</v>
      </c>
      <c r="AV147" t="e">
        <f>VLOOKUP($C147,subset1!$D:$BX,AV$2,FALSE)</f>
        <v>#N/A</v>
      </c>
      <c r="AW147" t="e">
        <f>VLOOKUP($C147,subset1!$D:$BX,AW$2,FALSE)</f>
        <v>#N/A</v>
      </c>
      <c r="AX147" t="e">
        <f>VLOOKUP($C147,subset1!$D:$BX,AX$2,FALSE)</f>
        <v>#N/A</v>
      </c>
      <c r="AY147" t="e">
        <f>VLOOKUP($C147,subset1!$D:$BX,AY$2,FALSE)</f>
        <v>#N/A</v>
      </c>
      <c r="AZ147" t="e">
        <f>VLOOKUP($C147,subset1!$D:$BX,AZ$2,FALSE)</f>
        <v>#N/A</v>
      </c>
      <c r="BA147" t="e">
        <f>VLOOKUP($C147,subset1!$D:$BX,BA$2,FALSE)</f>
        <v>#N/A</v>
      </c>
      <c r="BB147" t="e">
        <f>VLOOKUP($C147,subset1!$D:$BX,BB$2,FALSE)</f>
        <v>#N/A</v>
      </c>
      <c r="BC147" t="e">
        <f>VLOOKUP($C147,subset1!$D:$BX,BC$2,FALSE)</f>
        <v>#N/A</v>
      </c>
      <c r="BD147" t="e">
        <f>VLOOKUP($C147,subset1!$D:$BX,BD$2,FALSE)</f>
        <v>#N/A</v>
      </c>
      <c r="BE147" t="e">
        <f>VLOOKUP($C147,subset1!$D:$BX,BE$2,FALSE)</f>
        <v>#N/A</v>
      </c>
      <c r="BF147" t="e">
        <f>VLOOKUP($C147,subset1!$D:$BX,BF$2,FALSE)</f>
        <v>#N/A</v>
      </c>
      <c r="BG147" t="e">
        <f>VLOOKUP($C147,subset1!$D:$BX,BG$2,FALSE)</f>
        <v>#N/A</v>
      </c>
      <c r="BH147" t="e">
        <f>VLOOKUP($C147,subset1!$D:$BX,BH$2,FALSE)</f>
        <v>#N/A</v>
      </c>
      <c r="BI147" t="e">
        <f>VLOOKUP($C147,subset1!$D:$BX,BI$2,FALSE)</f>
        <v>#N/A</v>
      </c>
      <c r="BJ147" t="e">
        <f>VLOOKUP($C147,subset1!$D:$BX,BJ$2,FALSE)</f>
        <v>#N/A</v>
      </c>
      <c r="BK147" t="e">
        <f>VLOOKUP($C147,subset1!$D:$BX,BK$2,FALSE)</f>
        <v>#N/A</v>
      </c>
      <c r="BL147" t="e">
        <f>VLOOKUP($C147,subset1!$D:$BX,BL$2,FALSE)</f>
        <v>#N/A</v>
      </c>
      <c r="BM147" t="e">
        <f>VLOOKUP($C147,subset1!$D:$BX,BM$2,FALSE)</f>
        <v>#N/A</v>
      </c>
      <c r="BN147" t="e">
        <f>VLOOKUP($C147,subset1!$D:$BX,BN$2,FALSE)</f>
        <v>#N/A</v>
      </c>
      <c r="BO147" t="e">
        <f>VLOOKUP($C147,subset1!$D:$BX,BO$2,FALSE)</f>
        <v>#N/A</v>
      </c>
      <c r="BP147" t="e">
        <f>VLOOKUP($C147,subset1!$D:$BX,BP$2,FALSE)</f>
        <v>#N/A</v>
      </c>
      <c r="BQ147" t="e">
        <f>VLOOKUP($C147,subset1!$D:$BX,BQ$2,FALSE)</f>
        <v>#N/A</v>
      </c>
      <c r="BR147" t="e">
        <f>VLOOKUP($C147,subset1!$D:$BX,BR$2,FALSE)</f>
        <v>#N/A</v>
      </c>
      <c r="BS147" t="e">
        <f>VLOOKUP($C147,subset1!$D:$BX,BS$2,FALSE)</f>
        <v>#N/A</v>
      </c>
      <c r="BT147" t="e">
        <f>VLOOKUP($C147,subset1!$D:$BX,BT$2,FALSE)</f>
        <v>#N/A</v>
      </c>
      <c r="BU147" t="e">
        <f>VLOOKUP($C147,subset1!$D:$BX,BU$2,FALSE)</f>
        <v>#N/A</v>
      </c>
    </row>
    <row r="148" spans="1:73" x14ac:dyDescent="0.2">
      <c r="A148">
        <v>874</v>
      </c>
      <c r="B148" t="s">
        <v>11</v>
      </c>
      <c r="C148" t="str">
        <f t="shared" si="9"/>
        <v>874E3</v>
      </c>
      <c r="D148" t="str">
        <f t="shared" si="10"/>
        <v>E3</v>
      </c>
      <c r="E148">
        <v>26</v>
      </c>
      <c r="F148" s="1">
        <v>43025</v>
      </c>
      <c r="I148">
        <v>1226.8806200367201</v>
      </c>
      <c r="J148" t="s">
        <v>7</v>
      </c>
      <c r="K148">
        <v>154</v>
      </c>
      <c r="L148">
        <f>VLOOKUP($C148,samples!$D$2:$I$1000,4, FALSE)</f>
        <v>17</v>
      </c>
      <c r="M148" t="str">
        <f>VLOOKUP($C148,samples!$D$2:$I$1000,5, FALSE)</f>
        <v>D</v>
      </c>
      <c r="N148" t="str">
        <f>VLOOKUP($C148,samples!$D$2:$I$1000,6, FALSE)</f>
        <v>1,2,3</v>
      </c>
      <c r="O148" s="1">
        <f>VLOOKUP($C148,samples!$D$2:$I$689,3, FALSE)</f>
        <v>43137</v>
      </c>
      <c r="P148" s="2">
        <f t="shared" si="11"/>
        <v>112</v>
      </c>
      <c r="Q148" s="1" t="str">
        <f>VLOOKUP($C148,samples!$D$2:$R$1000,8, FALSE)</f>
        <v>CGPLPA822P4</v>
      </c>
      <c r="S148" t="e">
        <f>VLOOKUP($C148,subset1!$D:$BX,S$2,FALSE)</f>
        <v>#N/A</v>
      </c>
      <c r="T148" s="1" t="e">
        <f>VLOOKUP($C148,subset1!$D:$BX,T$2,FALSE)</f>
        <v>#N/A</v>
      </c>
      <c r="U148" t="e">
        <f>VLOOKUP($C148,subset1!$D:$BX,U$2,FALSE)</f>
        <v>#N/A</v>
      </c>
      <c r="V148" t="e">
        <f>VLOOKUP($C148,subset1!$D:$BX,V$2,FALSE)</f>
        <v>#N/A</v>
      </c>
      <c r="W148" t="e">
        <f>VLOOKUP($C148,subset1!$D:$BX,W$2,FALSE)</f>
        <v>#N/A</v>
      </c>
      <c r="X148" t="e">
        <f>VLOOKUP($C148,subset1!$D:$BX,X$2,FALSE)</f>
        <v>#N/A</v>
      </c>
      <c r="Y148" t="e">
        <f>VLOOKUP($C148,subset1!$D:$BX,Y$2,FALSE)</f>
        <v>#N/A</v>
      </c>
      <c r="Z148" t="e">
        <f>VLOOKUP($C148,subset1!$D:$BX,Z$2,FALSE)</f>
        <v>#N/A</v>
      </c>
      <c r="AA148" t="e">
        <f>VLOOKUP($C148,subset1!$D:$BX,AA$2,FALSE)</f>
        <v>#N/A</v>
      </c>
      <c r="AB148" t="e">
        <f>VLOOKUP($C148,subset1!$D:$BX,AB$2,FALSE)</f>
        <v>#N/A</v>
      </c>
      <c r="AC148" t="e">
        <f>VLOOKUP($C148,subset1!$D:$BX,AC$2,FALSE)</f>
        <v>#N/A</v>
      </c>
      <c r="AD148" t="e">
        <f>VLOOKUP($C148,subset1!$D:$BX,AD$2,FALSE)</f>
        <v>#N/A</v>
      </c>
      <c r="AE148" t="e">
        <f>VLOOKUP($C148,subset1!$D:$BX,AE$2,FALSE)</f>
        <v>#N/A</v>
      </c>
      <c r="AF148" t="e">
        <f>VLOOKUP($C148,subset1!$D:$BX,AF$2,FALSE)</f>
        <v>#N/A</v>
      </c>
      <c r="AG148" t="e">
        <f>VLOOKUP($C148,subset1!$D:$BX,AG$2,FALSE)</f>
        <v>#N/A</v>
      </c>
      <c r="AH148" t="e">
        <f>VLOOKUP($C148,subset1!$D:$BX,AH$2,FALSE)</f>
        <v>#N/A</v>
      </c>
      <c r="AI148" t="e">
        <f>VLOOKUP($C148,subset1!$D:$BX,AI$2,FALSE)</f>
        <v>#N/A</v>
      </c>
      <c r="AJ148" t="e">
        <f>VLOOKUP($C148,subset1!$D:$BX,AJ$2,FALSE)</f>
        <v>#N/A</v>
      </c>
      <c r="AK148" t="e">
        <f>VLOOKUP($C148,subset1!$D:$BX,AK$2,FALSE)</f>
        <v>#N/A</v>
      </c>
      <c r="AL148" t="e">
        <f>VLOOKUP($C148,subset1!$D:$BX,AL$2,FALSE)</f>
        <v>#N/A</v>
      </c>
      <c r="AM148" t="e">
        <f>VLOOKUP($C148,subset1!$D:$BX,AM$2,FALSE)</f>
        <v>#N/A</v>
      </c>
      <c r="AN148" t="e">
        <f>VLOOKUP($C148,subset1!$D:$BX,AN$2,FALSE)</f>
        <v>#N/A</v>
      </c>
      <c r="AO148" t="e">
        <f>VLOOKUP($C148,subset1!$D:$BX,AO$2,FALSE)</f>
        <v>#N/A</v>
      </c>
      <c r="AP148" t="e">
        <f>VLOOKUP($C148,subset1!$D:$BX,AP$2,FALSE)</f>
        <v>#N/A</v>
      </c>
      <c r="AQ148" t="e">
        <f>VLOOKUP($C148,subset1!$D:$BX,AQ$2,FALSE)</f>
        <v>#N/A</v>
      </c>
      <c r="AR148" t="e">
        <f>VLOOKUP($C148,subset1!$D:$BX,AR$2,FALSE)</f>
        <v>#N/A</v>
      </c>
      <c r="AS148" t="e">
        <f>VLOOKUP($C148,subset1!$D:$BX,AS$2,FALSE)</f>
        <v>#N/A</v>
      </c>
      <c r="AT148" s="1" t="e">
        <f>VLOOKUP($C148,subset1!$D:$BX,AT$2,FALSE)</f>
        <v>#N/A</v>
      </c>
      <c r="AU148" t="e">
        <f>VLOOKUP($C148,subset1!$D:$BX,AU$2,FALSE)</f>
        <v>#N/A</v>
      </c>
      <c r="AV148" t="e">
        <f>VLOOKUP($C148,subset1!$D:$BX,AV$2,FALSE)</f>
        <v>#N/A</v>
      </c>
      <c r="AW148" t="e">
        <f>VLOOKUP($C148,subset1!$D:$BX,AW$2,FALSE)</f>
        <v>#N/A</v>
      </c>
      <c r="AX148" t="e">
        <f>VLOOKUP($C148,subset1!$D:$BX,AX$2,FALSE)</f>
        <v>#N/A</v>
      </c>
      <c r="AY148" t="e">
        <f>VLOOKUP($C148,subset1!$D:$BX,AY$2,FALSE)</f>
        <v>#N/A</v>
      </c>
      <c r="AZ148" t="e">
        <f>VLOOKUP($C148,subset1!$D:$BX,AZ$2,FALSE)</f>
        <v>#N/A</v>
      </c>
      <c r="BA148" t="e">
        <f>VLOOKUP($C148,subset1!$D:$BX,BA$2,FALSE)</f>
        <v>#N/A</v>
      </c>
      <c r="BB148" t="e">
        <f>VLOOKUP($C148,subset1!$D:$BX,BB$2,FALSE)</f>
        <v>#N/A</v>
      </c>
      <c r="BC148" t="e">
        <f>VLOOKUP($C148,subset1!$D:$BX,BC$2,FALSE)</f>
        <v>#N/A</v>
      </c>
      <c r="BD148" t="e">
        <f>VLOOKUP($C148,subset1!$D:$BX,BD$2,FALSE)</f>
        <v>#N/A</v>
      </c>
      <c r="BE148" t="e">
        <f>VLOOKUP($C148,subset1!$D:$BX,BE$2,FALSE)</f>
        <v>#N/A</v>
      </c>
      <c r="BF148" t="e">
        <f>VLOOKUP($C148,subset1!$D:$BX,BF$2,FALSE)</f>
        <v>#N/A</v>
      </c>
      <c r="BG148" t="e">
        <f>VLOOKUP($C148,subset1!$D:$BX,BG$2,FALSE)</f>
        <v>#N/A</v>
      </c>
      <c r="BH148" t="e">
        <f>VLOOKUP($C148,subset1!$D:$BX,BH$2,FALSE)</f>
        <v>#N/A</v>
      </c>
      <c r="BI148" t="e">
        <f>VLOOKUP($C148,subset1!$D:$BX,BI$2,FALSE)</f>
        <v>#N/A</v>
      </c>
      <c r="BJ148" t="e">
        <f>VLOOKUP($C148,subset1!$D:$BX,BJ$2,FALSE)</f>
        <v>#N/A</v>
      </c>
      <c r="BK148" t="e">
        <f>VLOOKUP($C148,subset1!$D:$BX,BK$2,FALSE)</f>
        <v>#N/A</v>
      </c>
      <c r="BL148" t="e">
        <f>VLOOKUP($C148,subset1!$D:$BX,BL$2,FALSE)</f>
        <v>#N/A</v>
      </c>
      <c r="BM148" t="e">
        <f>VLOOKUP($C148,subset1!$D:$BX,BM$2,FALSE)</f>
        <v>#N/A</v>
      </c>
      <c r="BN148" t="e">
        <f>VLOOKUP($C148,subset1!$D:$BX,BN$2,FALSE)</f>
        <v>#N/A</v>
      </c>
      <c r="BO148" t="e">
        <f>VLOOKUP($C148,subset1!$D:$BX,BO$2,FALSE)</f>
        <v>#N/A</v>
      </c>
      <c r="BP148" t="e">
        <f>VLOOKUP($C148,subset1!$D:$BX,BP$2,FALSE)</f>
        <v>#N/A</v>
      </c>
      <c r="BQ148" t="e">
        <f>VLOOKUP($C148,subset1!$D:$BX,BQ$2,FALSE)</f>
        <v>#N/A</v>
      </c>
      <c r="BR148" t="e">
        <f>VLOOKUP($C148,subset1!$D:$BX,BR$2,FALSE)</f>
        <v>#N/A</v>
      </c>
      <c r="BS148" t="e">
        <f>VLOOKUP($C148,subset1!$D:$BX,BS$2,FALSE)</f>
        <v>#N/A</v>
      </c>
      <c r="BT148" t="e">
        <f>VLOOKUP($C148,subset1!$D:$BX,BT$2,FALSE)</f>
        <v>#N/A</v>
      </c>
      <c r="BU148" t="e">
        <f>VLOOKUP($C148,subset1!$D:$BX,BU$2,FALSE)</f>
        <v>#N/A</v>
      </c>
    </row>
    <row r="149" spans="1:73" x14ac:dyDescent="0.2">
      <c r="A149">
        <v>874</v>
      </c>
      <c r="B149" t="s">
        <v>12</v>
      </c>
      <c r="C149" t="str">
        <f t="shared" si="9"/>
        <v>874E4</v>
      </c>
      <c r="D149" t="str">
        <f t="shared" si="10"/>
        <v>E4</v>
      </c>
      <c r="E149">
        <v>26</v>
      </c>
      <c r="F149" s="1">
        <v>43025</v>
      </c>
      <c r="I149">
        <v>1226.8806200367201</v>
      </c>
      <c r="J149" t="s">
        <v>7</v>
      </c>
      <c r="K149">
        <v>155</v>
      </c>
      <c r="L149">
        <f>VLOOKUP($C149,samples!$D$2:$I$1000,4, FALSE)</f>
        <v>19</v>
      </c>
      <c r="M149" t="str">
        <f>VLOOKUP($C149,samples!$D$2:$I$1000,5, FALSE)</f>
        <v>F</v>
      </c>
      <c r="N149" t="str">
        <f>VLOOKUP($C149,samples!$D$2:$I$1000,6, FALSE)</f>
        <v>4,5,6</v>
      </c>
      <c r="O149" s="1">
        <f>VLOOKUP($C149,samples!$D$2:$I$689,3, FALSE)</f>
        <v>43150</v>
      </c>
      <c r="P149" s="2">
        <f t="shared" si="11"/>
        <v>125</v>
      </c>
      <c r="Q149" s="1" t="str">
        <f>VLOOKUP($C149,samples!$D$2:$R$1000,8, FALSE)</f>
        <v>CGPLPA822P5</v>
      </c>
      <c r="S149" t="e">
        <f>VLOOKUP($C149,subset1!$D:$BX,S$2,FALSE)</f>
        <v>#N/A</v>
      </c>
      <c r="T149" s="1" t="e">
        <f>VLOOKUP($C149,subset1!$D:$BX,T$2,FALSE)</f>
        <v>#N/A</v>
      </c>
      <c r="U149" t="e">
        <f>VLOOKUP($C149,subset1!$D:$BX,U$2,FALSE)</f>
        <v>#N/A</v>
      </c>
      <c r="V149" t="e">
        <f>VLOOKUP($C149,subset1!$D:$BX,V$2,FALSE)</f>
        <v>#N/A</v>
      </c>
      <c r="W149" t="e">
        <f>VLOOKUP($C149,subset1!$D:$BX,W$2,FALSE)</f>
        <v>#N/A</v>
      </c>
      <c r="X149" t="e">
        <f>VLOOKUP($C149,subset1!$D:$BX,X$2,FALSE)</f>
        <v>#N/A</v>
      </c>
      <c r="Y149" t="e">
        <f>VLOOKUP($C149,subset1!$D:$BX,Y$2,FALSE)</f>
        <v>#N/A</v>
      </c>
      <c r="Z149" t="e">
        <f>VLOOKUP($C149,subset1!$D:$BX,Z$2,FALSE)</f>
        <v>#N/A</v>
      </c>
      <c r="AA149" t="e">
        <f>VLOOKUP($C149,subset1!$D:$BX,AA$2,FALSE)</f>
        <v>#N/A</v>
      </c>
      <c r="AB149" t="e">
        <f>VLOOKUP($C149,subset1!$D:$BX,AB$2,FALSE)</f>
        <v>#N/A</v>
      </c>
      <c r="AC149" t="e">
        <f>VLOOKUP($C149,subset1!$D:$BX,AC$2,FALSE)</f>
        <v>#N/A</v>
      </c>
      <c r="AD149" t="e">
        <f>VLOOKUP($C149,subset1!$D:$BX,AD$2,FALSE)</f>
        <v>#N/A</v>
      </c>
      <c r="AE149" t="e">
        <f>VLOOKUP($C149,subset1!$D:$BX,AE$2,FALSE)</f>
        <v>#N/A</v>
      </c>
      <c r="AF149" t="e">
        <f>VLOOKUP($C149,subset1!$D:$BX,AF$2,FALSE)</f>
        <v>#N/A</v>
      </c>
      <c r="AG149" t="e">
        <f>VLOOKUP($C149,subset1!$D:$BX,AG$2,FALSE)</f>
        <v>#N/A</v>
      </c>
      <c r="AH149" t="e">
        <f>VLOOKUP($C149,subset1!$D:$BX,AH$2,FALSE)</f>
        <v>#N/A</v>
      </c>
      <c r="AI149" t="e">
        <f>VLOOKUP($C149,subset1!$D:$BX,AI$2,FALSE)</f>
        <v>#N/A</v>
      </c>
      <c r="AJ149" t="e">
        <f>VLOOKUP($C149,subset1!$D:$BX,AJ$2,FALSE)</f>
        <v>#N/A</v>
      </c>
      <c r="AK149" t="e">
        <f>VLOOKUP($C149,subset1!$D:$BX,AK$2,FALSE)</f>
        <v>#N/A</v>
      </c>
      <c r="AL149" t="e">
        <f>VLOOKUP($C149,subset1!$D:$BX,AL$2,FALSE)</f>
        <v>#N/A</v>
      </c>
      <c r="AM149" t="e">
        <f>VLOOKUP($C149,subset1!$D:$BX,AM$2,FALSE)</f>
        <v>#N/A</v>
      </c>
      <c r="AN149" t="e">
        <f>VLOOKUP($C149,subset1!$D:$BX,AN$2,FALSE)</f>
        <v>#N/A</v>
      </c>
      <c r="AO149" t="e">
        <f>VLOOKUP($C149,subset1!$D:$BX,AO$2,FALSE)</f>
        <v>#N/A</v>
      </c>
      <c r="AP149" t="e">
        <f>VLOOKUP($C149,subset1!$D:$BX,AP$2,FALSE)</f>
        <v>#N/A</v>
      </c>
      <c r="AQ149" t="e">
        <f>VLOOKUP($C149,subset1!$D:$BX,AQ$2,FALSE)</f>
        <v>#N/A</v>
      </c>
      <c r="AR149" t="e">
        <f>VLOOKUP($C149,subset1!$D:$BX,AR$2,FALSE)</f>
        <v>#N/A</v>
      </c>
      <c r="AS149" t="e">
        <f>VLOOKUP($C149,subset1!$D:$BX,AS$2,FALSE)</f>
        <v>#N/A</v>
      </c>
      <c r="AT149" s="1" t="e">
        <f>VLOOKUP($C149,subset1!$D:$BX,AT$2,FALSE)</f>
        <v>#N/A</v>
      </c>
      <c r="AU149" t="e">
        <f>VLOOKUP($C149,subset1!$D:$BX,AU$2,FALSE)</f>
        <v>#N/A</v>
      </c>
      <c r="AV149" t="e">
        <f>VLOOKUP($C149,subset1!$D:$BX,AV$2,FALSE)</f>
        <v>#N/A</v>
      </c>
      <c r="AW149" t="e">
        <f>VLOOKUP($C149,subset1!$D:$BX,AW$2,FALSE)</f>
        <v>#N/A</v>
      </c>
      <c r="AX149" t="e">
        <f>VLOOKUP($C149,subset1!$D:$BX,AX$2,FALSE)</f>
        <v>#N/A</v>
      </c>
      <c r="AY149" t="e">
        <f>VLOOKUP($C149,subset1!$D:$BX,AY$2,FALSE)</f>
        <v>#N/A</v>
      </c>
      <c r="AZ149" t="e">
        <f>VLOOKUP($C149,subset1!$D:$BX,AZ$2,FALSE)</f>
        <v>#N/A</v>
      </c>
      <c r="BA149" t="e">
        <f>VLOOKUP($C149,subset1!$D:$BX,BA$2,FALSE)</f>
        <v>#N/A</v>
      </c>
      <c r="BB149" t="e">
        <f>VLOOKUP($C149,subset1!$D:$BX,BB$2,FALSE)</f>
        <v>#N/A</v>
      </c>
      <c r="BC149" t="e">
        <f>VLOOKUP($C149,subset1!$D:$BX,BC$2,FALSE)</f>
        <v>#N/A</v>
      </c>
      <c r="BD149" t="e">
        <f>VLOOKUP($C149,subset1!$D:$BX,BD$2,FALSE)</f>
        <v>#N/A</v>
      </c>
      <c r="BE149" t="e">
        <f>VLOOKUP($C149,subset1!$D:$BX,BE$2,FALSE)</f>
        <v>#N/A</v>
      </c>
      <c r="BF149" t="e">
        <f>VLOOKUP($C149,subset1!$D:$BX,BF$2,FALSE)</f>
        <v>#N/A</v>
      </c>
      <c r="BG149" t="e">
        <f>VLOOKUP($C149,subset1!$D:$BX,BG$2,FALSE)</f>
        <v>#N/A</v>
      </c>
      <c r="BH149" t="e">
        <f>VLOOKUP($C149,subset1!$D:$BX,BH$2,FALSE)</f>
        <v>#N/A</v>
      </c>
      <c r="BI149" t="e">
        <f>VLOOKUP($C149,subset1!$D:$BX,BI$2,FALSE)</f>
        <v>#N/A</v>
      </c>
      <c r="BJ149" t="e">
        <f>VLOOKUP($C149,subset1!$D:$BX,BJ$2,FALSE)</f>
        <v>#N/A</v>
      </c>
      <c r="BK149" t="e">
        <f>VLOOKUP($C149,subset1!$D:$BX,BK$2,FALSE)</f>
        <v>#N/A</v>
      </c>
      <c r="BL149" t="e">
        <f>VLOOKUP($C149,subset1!$D:$BX,BL$2,FALSE)</f>
        <v>#N/A</v>
      </c>
      <c r="BM149" t="e">
        <f>VLOOKUP($C149,subset1!$D:$BX,BM$2,FALSE)</f>
        <v>#N/A</v>
      </c>
      <c r="BN149" t="e">
        <f>VLOOKUP($C149,subset1!$D:$BX,BN$2,FALSE)</f>
        <v>#N/A</v>
      </c>
      <c r="BO149" t="e">
        <f>VLOOKUP($C149,subset1!$D:$BX,BO$2,FALSE)</f>
        <v>#N/A</v>
      </c>
      <c r="BP149" t="e">
        <f>VLOOKUP($C149,subset1!$D:$BX,BP$2,FALSE)</f>
        <v>#N/A</v>
      </c>
      <c r="BQ149" t="e">
        <f>VLOOKUP($C149,subset1!$D:$BX,BQ$2,FALSE)</f>
        <v>#N/A</v>
      </c>
      <c r="BR149" t="e">
        <f>VLOOKUP($C149,subset1!$D:$BX,BR$2,FALSE)</f>
        <v>#N/A</v>
      </c>
      <c r="BS149" t="e">
        <f>VLOOKUP($C149,subset1!$D:$BX,BS$2,FALSE)</f>
        <v>#N/A</v>
      </c>
      <c r="BT149" t="e">
        <f>VLOOKUP($C149,subset1!$D:$BX,BT$2,FALSE)</f>
        <v>#N/A</v>
      </c>
      <c r="BU149" t="e">
        <f>VLOOKUP($C149,subset1!$D:$BX,BU$2,FALSE)</f>
        <v>#N/A</v>
      </c>
    </row>
    <row r="150" spans="1:73" x14ac:dyDescent="0.2">
      <c r="A150">
        <v>874</v>
      </c>
      <c r="B150" t="s">
        <v>13</v>
      </c>
      <c r="C150" t="str">
        <f t="shared" si="9"/>
        <v>874E5</v>
      </c>
      <c r="D150" t="str">
        <f t="shared" si="10"/>
        <v>E5</v>
      </c>
      <c r="E150">
        <v>26</v>
      </c>
      <c r="F150" s="1">
        <v>43025</v>
      </c>
      <c r="I150">
        <v>1226.8806200367201</v>
      </c>
      <c r="J150" t="s">
        <v>7</v>
      </c>
      <c r="K150">
        <v>156</v>
      </c>
      <c r="L150">
        <f>VLOOKUP($C150,samples!$D$2:$I$1000,4, FALSE)</f>
        <v>21</v>
      </c>
      <c r="M150" t="str">
        <f>VLOOKUP($C150,samples!$D$2:$I$1000,5, FALSE)</f>
        <v>G</v>
      </c>
      <c r="N150" t="str">
        <f>VLOOKUP($C150,samples!$D$2:$I$1000,6, FALSE)</f>
        <v>1,2,3</v>
      </c>
      <c r="O150" s="1">
        <f>VLOOKUP($C150,samples!$D$2:$I$689,3, FALSE)</f>
        <v>43206</v>
      </c>
      <c r="P150" s="2">
        <f t="shared" si="11"/>
        <v>181</v>
      </c>
      <c r="Q150" s="1" t="str">
        <f>VLOOKUP($C150,samples!$D$2:$R$1000,8, FALSE)</f>
        <v>CGPLPA822P6</v>
      </c>
      <c r="S150" t="e">
        <f>VLOOKUP($C150,subset1!$D:$BX,S$2,FALSE)</f>
        <v>#N/A</v>
      </c>
      <c r="T150" s="1" t="e">
        <f>VLOOKUP($C150,subset1!$D:$BX,T$2,FALSE)</f>
        <v>#N/A</v>
      </c>
      <c r="U150" t="e">
        <f>VLOOKUP($C150,subset1!$D:$BX,U$2,FALSE)</f>
        <v>#N/A</v>
      </c>
      <c r="V150" t="e">
        <f>VLOOKUP($C150,subset1!$D:$BX,V$2,FALSE)</f>
        <v>#N/A</v>
      </c>
      <c r="W150" t="e">
        <f>VLOOKUP($C150,subset1!$D:$BX,W$2,FALSE)</f>
        <v>#N/A</v>
      </c>
      <c r="X150" t="e">
        <f>VLOOKUP($C150,subset1!$D:$BX,X$2,FALSE)</f>
        <v>#N/A</v>
      </c>
      <c r="Y150" t="e">
        <f>VLOOKUP($C150,subset1!$D:$BX,Y$2,FALSE)</f>
        <v>#N/A</v>
      </c>
      <c r="Z150" t="e">
        <f>VLOOKUP($C150,subset1!$D:$BX,Z$2,FALSE)</f>
        <v>#N/A</v>
      </c>
      <c r="AA150" t="e">
        <f>VLOOKUP($C150,subset1!$D:$BX,AA$2,FALSE)</f>
        <v>#N/A</v>
      </c>
      <c r="AB150" t="e">
        <f>VLOOKUP($C150,subset1!$D:$BX,AB$2,FALSE)</f>
        <v>#N/A</v>
      </c>
      <c r="AC150" t="e">
        <f>VLOOKUP($C150,subset1!$D:$BX,AC$2,FALSE)</f>
        <v>#N/A</v>
      </c>
      <c r="AD150" t="e">
        <f>VLOOKUP($C150,subset1!$D:$BX,AD$2,FALSE)</f>
        <v>#N/A</v>
      </c>
      <c r="AE150" t="e">
        <f>VLOOKUP($C150,subset1!$D:$BX,AE$2,FALSE)</f>
        <v>#N/A</v>
      </c>
      <c r="AF150" t="e">
        <f>VLOOKUP($C150,subset1!$D:$BX,AF$2,FALSE)</f>
        <v>#N/A</v>
      </c>
      <c r="AG150" t="e">
        <f>VLOOKUP($C150,subset1!$D:$BX,AG$2,FALSE)</f>
        <v>#N/A</v>
      </c>
      <c r="AH150" t="e">
        <f>VLOOKUP($C150,subset1!$D:$BX,AH$2,FALSE)</f>
        <v>#N/A</v>
      </c>
      <c r="AI150" t="e">
        <f>VLOOKUP($C150,subset1!$D:$BX,AI$2,FALSE)</f>
        <v>#N/A</v>
      </c>
      <c r="AJ150" t="e">
        <f>VLOOKUP($C150,subset1!$D:$BX,AJ$2,FALSE)</f>
        <v>#N/A</v>
      </c>
      <c r="AK150" t="e">
        <f>VLOOKUP($C150,subset1!$D:$BX,AK$2,FALSE)</f>
        <v>#N/A</v>
      </c>
      <c r="AL150" t="e">
        <f>VLOOKUP($C150,subset1!$D:$BX,AL$2,FALSE)</f>
        <v>#N/A</v>
      </c>
      <c r="AM150" t="e">
        <f>VLOOKUP($C150,subset1!$D:$BX,AM$2,FALSE)</f>
        <v>#N/A</v>
      </c>
      <c r="AN150" t="e">
        <f>VLOOKUP($C150,subset1!$D:$BX,AN$2,FALSE)</f>
        <v>#N/A</v>
      </c>
      <c r="AO150" t="e">
        <f>VLOOKUP($C150,subset1!$D:$BX,AO$2,FALSE)</f>
        <v>#N/A</v>
      </c>
      <c r="AP150" t="e">
        <f>VLOOKUP($C150,subset1!$D:$BX,AP$2,FALSE)</f>
        <v>#N/A</v>
      </c>
      <c r="AQ150" t="e">
        <f>VLOOKUP($C150,subset1!$D:$BX,AQ$2,FALSE)</f>
        <v>#N/A</v>
      </c>
      <c r="AR150" t="e">
        <f>VLOOKUP($C150,subset1!$D:$BX,AR$2,FALSE)</f>
        <v>#N/A</v>
      </c>
      <c r="AS150" t="e">
        <f>VLOOKUP($C150,subset1!$D:$BX,AS$2,FALSE)</f>
        <v>#N/A</v>
      </c>
      <c r="AT150" s="1" t="e">
        <f>VLOOKUP($C150,subset1!$D:$BX,AT$2,FALSE)</f>
        <v>#N/A</v>
      </c>
      <c r="AU150" t="e">
        <f>VLOOKUP($C150,subset1!$D:$BX,AU$2,FALSE)</f>
        <v>#N/A</v>
      </c>
      <c r="AV150" t="e">
        <f>VLOOKUP($C150,subset1!$D:$BX,AV$2,FALSE)</f>
        <v>#N/A</v>
      </c>
      <c r="AW150" t="e">
        <f>VLOOKUP($C150,subset1!$D:$BX,AW$2,FALSE)</f>
        <v>#N/A</v>
      </c>
      <c r="AX150" t="e">
        <f>VLOOKUP($C150,subset1!$D:$BX,AX$2,FALSE)</f>
        <v>#N/A</v>
      </c>
      <c r="AY150" t="e">
        <f>VLOOKUP($C150,subset1!$D:$BX,AY$2,FALSE)</f>
        <v>#N/A</v>
      </c>
      <c r="AZ150" t="e">
        <f>VLOOKUP($C150,subset1!$D:$BX,AZ$2,FALSE)</f>
        <v>#N/A</v>
      </c>
      <c r="BA150" t="e">
        <f>VLOOKUP($C150,subset1!$D:$BX,BA$2,FALSE)</f>
        <v>#N/A</v>
      </c>
      <c r="BB150" t="e">
        <f>VLOOKUP($C150,subset1!$D:$BX,BB$2,FALSE)</f>
        <v>#N/A</v>
      </c>
      <c r="BC150" t="e">
        <f>VLOOKUP($C150,subset1!$D:$BX,BC$2,FALSE)</f>
        <v>#N/A</v>
      </c>
      <c r="BD150" t="e">
        <f>VLOOKUP($C150,subset1!$D:$BX,BD$2,FALSE)</f>
        <v>#N/A</v>
      </c>
      <c r="BE150" t="e">
        <f>VLOOKUP($C150,subset1!$D:$BX,BE$2,FALSE)</f>
        <v>#N/A</v>
      </c>
      <c r="BF150" t="e">
        <f>VLOOKUP($C150,subset1!$D:$BX,BF$2,FALSE)</f>
        <v>#N/A</v>
      </c>
      <c r="BG150" t="e">
        <f>VLOOKUP($C150,subset1!$D:$BX,BG$2,FALSE)</f>
        <v>#N/A</v>
      </c>
      <c r="BH150" t="e">
        <f>VLOOKUP($C150,subset1!$D:$BX,BH$2,FALSE)</f>
        <v>#N/A</v>
      </c>
      <c r="BI150" t="e">
        <f>VLOOKUP($C150,subset1!$D:$BX,BI$2,FALSE)</f>
        <v>#N/A</v>
      </c>
      <c r="BJ150" t="e">
        <f>VLOOKUP($C150,subset1!$D:$BX,BJ$2,FALSE)</f>
        <v>#N/A</v>
      </c>
      <c r="BK150" t="e">
        <f>VLOOKUP($C150,subset1!$D:$BX,BK$2,FALSE)</f>
        <v>#N/A</v>
      </c>
      <c r="BL150" t="e">
        <f>VLOOKUP($C150,subset1!$D:$BX,BL$2,FALSE)</f>
        <v>#N/A</v>
      </c>
      <c r="BM150" t="e">
        <f>VLOOKUP($C150,subset1!$D:$BX,BM$2,FALSE)</f>
        <v>#N/A</v>
      </c>
      <c r="BN150" t="e">
        <f>VLOOKUP($C150,subset1!$D:$BX,BN$2,FALSE)</f>
        <v>#N/A</v>
      </c>
      <c r="BO150" t="e">
        <f>VLOOKUP($C150,subset1!$D:$BX,BO$2,FALSE)</f>
        <v>#N/A</v>
      </c>
      <c r="BP150" t="e">
        <f>VLOOKUP($C150,subset1!$D:$BX,BP$2,FALSE)</f>
        <v>#N/A</v>
      </c>
      <c r="BQ150" t="e">
        <f>VLOOKUP($C150,subset1!$D:$BX,BQ$2,FALSE)</f>
        <v>#N/A</v>
      </c>
      <c r="BR150" t="e">
        <f>VLOOKUP($C150,subset1!$D:$BX,BR$2,FALSE)</f>
        <v>#N/A</v>
      </c>
      <c r="BS150" t="e">
        <f>VLOOKUP($C150,subset1!$D:$BX,BS$2,FALSE)</f>
        <v>#N/A</v>
      </c>
      <c r="BT150" t="e">
        <f>VLOOKUP($C150,subset1!$D:$BX,BT$2,FALSE)</f>
        <v>#N/A</v>
      </c>
      <c r="BU150" t="e">
        <f>VLOOKUP($C150,subset1!$D:$BX,BU$2,FALSE)</f>
        <v>#N/A</v>
      </c>
    </row>
    <row r="151" spans="1:73" x14ac:dyDescent="0.2">
      <c r="A151">
        <v>874</v>
      </c>
      <c r="B151" t="s">
        <v>14</v>
      </c>
      <c r="C151" t="str">
        <f t="shared" si="9"/>
        <v>874E6</v>
      </c>
      <c r="D151" t="str">
        <f t="shared" si="10"/>
        <v>E6</v>
      </c>
      <c r="E151">
        <v>26</v>
      </c>
      <c r="F151" s="1">
        <v>43025</v>
      </c>
      <c r="I151">
        <v>1226.8806200367201</v>
      </c>
      <c r="J151" t="s">
        <v>7</v>
      </c>
      <c r="K151">
        <v>157</v>
      </c>
      <c r="L151">
        <f>VLOOKUP($C151,samples!$D$2:$I$1000,4, FALSE)</f>
        <v>22</v>
      </c>
      <c r="M151" t="str">
        <f>VLOOKUP($C151,samples!$D$2:$I$1000,5, FALSE)</f>
        <v>G</v>
      </c>
      <c r="N151" t="str">
        <f>VLOOKUP($C151,samples!$D$2:$I$1000,6, FALSE)</f>
        <v>1,2,3</v>
      </c>
      <c r="O151" s="1">
        <f>VLOOKUP($C151,samples!$D$2:$I$689,3, FALSE)</f>
        <v>43262</v>
      </c>
      <c r="P151" s="2">
        <f t="shared" si="11"/>
        <v>237</v>
      </c>
      <c r="Q151" s="1" t="str">
        <f>VLOOKUP($C151,samples!$D$2:$R$1000,8, FALSE)</f>
        <v>CGPLPA822P7</v>
      </c>
      <c r="S151" t="e">
        <f>VLOOKUP($C151,subset1!$D:$BX,S$2,FALSE)</f>
        <v>#N/A</v>
      </c>
      <c r="T151" s="1" t="e">
        <f>VLOOKUP($C151,subset1!$D:$BX,T$2,FALSE)</f>
        <v>#N/A</v>
      </c>
      <c r="U151" t="e">
        <f>VLOOKUP($C151,subset1!$D:$BX,U$2,FALSE)</f>
        <v>#N/A</v>
      </c>
      <c r="V151" t="e">
        <f>VLOOKUP($C151,subset1!$D:$BX,V$2,FALSE)</f>
        <v>#N/A</v>
      </c>
      <c r="W151" t="e">
        <f>VLOOKUP($C151,subset1!$D:$BX,W$2,FALSE)</f>
        <v>#N/A</v>
      </c>
      <c r="X151" t="e">
        <f>VLOOKUP($C151,subset1!$D:$BX,X$2,FALSE)</f>
        <v>#N/A</v>
      </c>
      <c r="Y151" t="e">
        <f>VLOOKUP($C151,subset1!$D:$BX,Y$2,FALSE)</f>
        <v>#N/A</v>
      </c>
      <c r="Z151" t="e">
        <f>VLOOKUP($C151,subset1!$D:$BX,Z$2,FALSE)</f>
        <v>#N/A</v>
      </c>
      <c r="AA151" t="e">
        <f>VLOOKUP($C151,subset1!$D:$BX,AA$2,FALSE)</f>
        <v>#N/A</v>
      </c>
      <c r="AB151" t="e">
        <f>VLOOKUP($C151,subset1!$D:$BX,AB$2,FALSE)</f>
        <v>#N/A</v>
      </c>
      <c r="AC151" t="e">
        <f>VLOOKUP($C151,subset1!$D:$BX,AC$2,FALSE)</f>
        <v>#N/A</v>
      </c>
      <c r="AD151" t="e">
        <f>VLOOKUP($C151,subset1!$D:$BX,AD$2,FALSE)</f>
        <v>#N/A</v>
      </c>
      <c r="AE151" t="e">
        <f>VLOOKUP($C151,subset1!$D:$BX,AE$2,FALSE)</f>
        <v>#N/A</v>
      </c>
      <c r="AF151" t="e">
        <f>VLOOKUP($C151,subset1!$D:$BX,AF$2,FALSE)</f>
        <v>#N/A</v>
      </c>
      <c r="AG151" t="e">
        <f>VLOOKUP($C151,subset1!$D:$BX,AG$2,FALSE)</f>
        <v>#N/A</v>
      </c>
      <c r="AH151" t="e">
        <f>VLOOKUP($C151,subset1!$D:$BX,AH$2,FALSE)</f>
        <v>#N/A</v>
      </c>
      <c r="AI151" t="e">
        <f>VLOOKUP($C151,subset1!$D:$BX,AI$2,FALSE)</f>
        <v>#N/A</v>
      </c>
      <c r="AJ151" t="e">
        <f>VLOOKUP($C151,subset1!$D:$BX,AJ$2,FALSE)</f>
        <v>#N/A</v>
      </c>
      <c r="AK151" t="e">
        <f>VLOOKUP($C151,subset1!$D:$BX,AK$2,FALSE)</f>
        <v>#N/A</v>
      </c>
      <c r="AL151" t="e">
        <f>VLOOKUP($C151,subset1!$D:$BX,AL$2,FALSE)</f>
        <v>#N/A</v>
      </c>
      <c r="AM151" t="e">
        <f>VLOOKUP($C151,subset1!$D:$BX,AM$2,FALSE)</f>
        <v>#N/A</v>
      </c>
      <c r="AN151" t="e">
        <f>VLOOKUP($C151,subset1!$D:$BX,AN$2,FALSE)</f>
        <v>#N/A</v>
      </c>
      <c r="AO151" t="e">
        <f>VLOOKUP($C151,subset1!$D:$BX,AO$2,FALSE)</f>
        <v>#N/A</v>
      </c>
      <c r="AP151" t="e">
        <f>VLOOKUP($C151,subset1!$D:$BX,AP$2,FALSE)</f>
        <v>#N/A</v>
      </c>
      <c r="AQ151" t="e">
        <f>VLOOKUP($C151,subset1!$D:$BX,AQ$2,FALSE)</f>
        <v>#N/A</v>
      </c>
      <c r="AR151" t="e">
        <f>VLOOKUP($C151,subset1!$D:$BX,AR$2,FALSE)</f>
        <v>#N/A</v>
      </c>
      <c r="AS151" t="e">
        <f>VLOOKUP($C151,subset1!$D:$BX,AS$2,FALSE)</f>
        <v>#N/A</v>
      </c>
      <c r="AT151" s="1" t="e">
        <f>VLOOKUP($C151,subset1!$D:$BX,AT$2,FALSE)</f>
        <v>#N/A</v>
      </c>
      <c r="AU151" t="e">
        <f>VLOOKUP($C151,subset1!$D:$BX,AU$2,FALSE)</f>
        <v>#N/A</v>
      </c>
      <c r="AV151" t="e">
        <f>VLOOKUP($C151,subset1!$D:$BX,AV$2,FALSE)</f>
        <v>#N/A</v>
      </c>
      <c r="AW151" t="e">
        <f>VLOOKUP($C151,subset1!$D:$BX,AW$2,FALSE)</f>
        <v>#N/A</v>
      </c>
      <c r="AX151" t="e">
        <f>VLOOKUP($C151,subset1!$D:$BX,AX$2,FALSE)</f>
        <v>#N/A</v>
      </c>
      <c r="AY151" t="e">
        <f>VLOOKUP($C151,subset1!$D:$BX,AY$2,FALSE)</f>
        <v>#N/A</v>
      </c>
      <c r="AZ151" t="e">
        <f>VLOOKUP($C151,subset1!$D:$BX,AZ$2,FALSE)</f>
        <v>#N/A</v>
      </c>
      <c r="BA151" t="e">
        <f>VLOOKUP($C151,subset1!$D:$BX,BA$2,FALSE)</f>
        <v>#N/A</v>
      </c>
      <c r="BB151" t="e">
        <f>VLOOKUP($C151,subset1!$D:$BX,BB$2,FALSE)</f>
        <v>#N/A</v>
      </c>
      <c r="BC151" t="e">
        <f>VLOOKUP($C151,subset1!$D:$BX,BC$2,FALSE)</f>
        <v>#N/A</v>
      </c>
      <c r="BD151" t="e">
        <f>VLOOKUP($C151,subset1!$D:$BX,BD$2,FALSE)</f>
        <v>#N/A</v>
      </c>
      <c r="BE151" t="e">
        <f>VLOOKUP($C151,subset1!$D:$BX,BE$2,FALSE)</f>
        <v>#N/A</v>
      </c>
      <c r="BF151" t="e">
        <f>VLOOKUP($C151,subset1!$D:$BX,BF$2,FALSE)</f>
        <v>#N/A</v>
      </c>
      <c r="BG151" t="e">
        <f>VLOOKUP($C151,subset1!$D:$BX,BG$2,FALSE)</f>
        <v>#N/A</v>
      </c>
      <c r="BH151" t="e">
        <f>VLOOKUP($C151,subset1!$D:$BX,BH$2,FALSE)</f>
        <v>#N/A</v>
      </c>
      <c r="BI151" t="e">
        <f>VLOOKUP($C151,subset1!$D:$BX,BI$2,FALSE)</f>
        <v>#N/A</v>
      </c>
      <c r="BJ151" t="e">
        <f>VLOOKUP($C151,subset1!$D:$BX,BJ$2,FALSE)</f>
        <v>#N/A</v>
      </c>
      <c r="BK151" t="e">
        <f>VLOOKUP($C151,subset1!$D:$BX,BK$2,FALSE)</f>
        <v>#N/A</v>
      </c>
      <c r="BL151" t="e">
        <f>VLOOKUP($C151,subset1!$D:$BX,BL$2,FALSE)</f>
        <v>#N/A</v>
      </c>
      <c r="BM151" t="e">
        <f>VLOOKUP($C151,subset1!$D:$BX,BM$2,FALSE)</f>
        <v>#N/A</v>
      </c>
      <c r="BN151" t="e">
        <f>VLOOKUP($C151,subset1!$D:$BX,BN$2,FALSE)</f>
        <v>#N/A</v>
      </c>
      <c r="BO151" t="e">
        <f>VLOOKUP($C151,subset1!$D:$BX,BO$2,FALSE)</f>
        <v>#N/A</v>
      </c>
      <c r="BP151" t="e">
        <f>VLOOKUP($C151,subset1!$D:$BX,BP$2,FALSE)</f>
        <v>#N/A</v>
      </c>
      <c r="BQ151" t="e">
        <f>VLOOKUP($C151,subset1!$D:$BX,BQ$2,FALSE)</f>
        <v>#N/A</v>
      </c>
      <c r="BR151" t="e">
        <f>VLOOKUP($C151,subset1!$D:$BX,BR$2,FALSE)</f>
        <v>#N/A</v>
      </c>
      <c r="BS151" t="e">
        <f>VLOOKUP($C151,subset1!$D:$BX,BS$2,FALSE)</f>
        <v>#N/A</v>
      </c>
      <c r="BT151" t="e">
        <f>VLOOKUP($C151,subset1!$D:$BX,BT$2,FALSE)</f>
        <v>#N/A</v>
      </c>
      <c r="BU151" t="e">
        <f>VLOOKUP($C151,subset1!$D:$BX,BU$2,FALSE)</f>
        <v>#N/A</v>
      </c>
    </row>
    <row r="152" spans="1:73" x14ac:dyDescent="0.2">
      <c r="A152">
        <v>874</v>
      </c>
      <c r="B152" t="s">
        <v>15</v>
      </c>
      <c r="C152" t="str">
        <f t="shared" si="9"/>
        <v>874E7</v>
      </c>
      <c r="D152" t="str">
        <f t="shared" si="10"/>
        <v>E7</v>
      </c>
      <c r="E152">
        <v>26</v>
      </c>
      <c r="F152" s="1">
        <v>43025</v>
      </c>
      <c r="I152">
        <v>1226.8806200367201</v>
      </c>
      <c r="J152" t="s">
        <v>7</v>
      </c>
      <c r="K152">
        <v>158</v>
      </c>
      <c r="L152">
        <f>VLOOKUP($C152,samples!$D$2:$I$1000,4, FALSE)</f>
        <v>24</v>
      </c>
      <c r="M152" t="str">
        <f>VLOOKUP($C152,samples!$D$2:$I$1000,5, FALSE)</f>
        <v>C</v>
      </c>
      <c r="N152" t="str">
        <f>VLOOKUP($C152,samples!$D$2:$I$1000,6, FALSE)</f>
        <v>7,8,9</v>
      </c>
      <c r="O152" s="1">
        <f>VLOOKUP($C152,samples!$D$2:$I$689,3, FALSE)</f>
        <v>43292</v>
      </c>
      <c r="P152" s="2">
        <f t="shared" si="11"/>
        <v>267</v>
      </c>
      <c r="Q152" s="1" t="str">
        <f>VLOOKUP($C152,samples!$D$2:$R$1000,8, FALSE)</f>
        <v>CGPLPA822P8</v>
      </c>
      <c r="S152" t="e">
        <f>VLOOKUP($C152,subset1!$D:$BX,S$2,FALSE)</f>
        <v>#N/A</v>
      </c>
      <c r="T152" s="1" t="e">
        <f>VLOOKUP($C152,subset1!$D:$BX,T$2,FALSE)</f>
        <v>#N/A</v>
      </c>
      <c r="U152" t="e">
        <f>VLOOKUP($C152,subset1!$D:$BX,U$2,FALSE)</f>
        <v>#N/A</v>
      </c>
      <c r="V152" t="e">
        <f>VLOOKUP($C152,subset1!$D:$BX,V$2,FALSE)</f>
        <v>#N/A</v>
      </c>
      <c r="W152" t="e">
        <f>VLOOKUP($C152,subset1!$D:$BX,W$2,FALSE)</f>
        <v>#N/A</v>
      </c>
      <c r="X152" t="e">
        <f>VLOOKUP($C152,subset1!$D:$BX,X$2,FALSE)</f>
        <v>#N/A</v>
      </c>
      <c r="Y152" t="e">
        <f>VLOOKUP($C152,subset1!$D:$BX,Y$2,FALSE)</f>
        <v>#N/A</v>
      </c>
      <c r="Z152" t="e">
        <f>VLOOKUP($C152,subset1!$D:$BX,Z$2,FALSE)</f>
        <v>#N/A</v>
      </c>
      <c r="AA152" t="e">
        <f>VLOOKUP($C152,subset1!$D:$BX,AA$2,FALSE)</f>
        <v>#N/A</v>
      </c>
      <c r="AB152" t="e">
        <f>VLOOKUP($C152,subset1!$D:$BX,AB$2,FALSE)</f>
        <v>#N/A</v>
      </c>
      <c r="AC152" t="e">
        <f>VLOOKUP($C152,subset1!$D:$BX,AC$2,FALSE)</f>
        <v>#N/A</v>
      </c>
      <c r="AD152" t="e">
        <f>VLOOKUP($C152,subset1!$D:$BX,AD$2,FALSE)</f>
        <v>#N/A</v>
      </c>
      <c r="AE152" t="e">
        <f>VLOOKUP($C152,subset1!$D:$BX,AE$2,FALSE)</f>
        <v>#N/A</v>
      </c>
      <c r="AF152" t="e">
        <f>VLOOKUP($C152,subset1!$D:$BX,AF$2,FALSE)</f>
        <v>#N/A</v>
      </c>
      <c r="AG152" t="e">
        <f>VLOOKUP($C152,subset1!$D:$BX,AG$2,FALSE)</f>
        <v>#N/A</v>
      </c>
      <c r="AH152" t="e">
        <f>VLOOKUP($C152,subset1!$D:$BX,AH$2,FALSE)</f>
        <v>#N/A</v>
      </c>
      <c r="AI152" t="e">
        <f>VLOOKUP($C152,subset1!$D:$BX,AI$2,FALSE)</f>
        <v>#N/A</v>
      </c>
      <c r="AJ152" t="e">
        <f>VLOOKUP($C152,subset1!$D:$BX,AJ$2,FALSE)</f>
        <v>#N/A</v>
      </c>
      <c r="AK152" t="e">
        <f>VLOOKUP($C152,subset1!$D:$BX,AK$2,FALSE)</f>
        <v>#N/A</v>
      </c>
      <c r="AL152" t="e">
        <f>VLOOKUP($C152,subset1!$D:$BX,AL$2,FALSE)</f>
        <v>#N/A</v>
      </c>
      <c r="AM152" t="e">
        <f>VLOOKUP($C152,subset1!$D:$BX,AM$2,FALSE)</f>
        <v>#N/A</v>
      </c>
      <c r="AN152" t="e">
        <f>VLOOKUP($C152,subset1!$D:$BX,AN$2,FALSE)</f>
        <v>#N/A</v>
      </c>
      <c r="AO152" t="e">
        <f>VLOOKUP($C152,subset1!$D:$BX,AO$2,FALSE)</f>
        <v>#N/A</v>
      </c>
      <c r="AP152" t="e">
        <f>VLOOKUP($C152,subset1!$D:$BX,AP$2,FALSE)</f>
        <v>#N/A</v>
      </c>
      <c r="AQ152" t="e">
        <f>VLOOKUP($C152,subset1!$D:$BX,AQ$2,FALSE)</f>
        <v>#N/A</v>
      </c>
      <c r="AR152" t="e">
        <f>VLOOKUP($C152,subset1!$D:$BX,AR$2,FALSE)</f>
        <v>#N/A</v>
      </c>
      <c r="AS152" t="e">
        <f>VLOOKUP($C152,subset1!$D:$BX,AS$2,FALSE)</f>
        <v>#N/A</v>
      </c>
      <c r="AT152" s="1" t="e">
        <f>VLOOKUP($C152,subset1!$D:$BX,AT$2,FALSE)</f>
        <v>#N/A</v>
      </c>
      <c r="AU152" t="e">
        <f>VLOOKUP($C152,subset1!$D:$BX,AU$2,FALSE)</f>
        <v>#N/A</v>
      </c>
      <c r="AV152" t="e">
        <f>VLOOKUP($C152,subset1!$D:$BX,AV$2,FALSE)</f>
        <v>#N/A</v>
      </c>
      <c r="AW152" t="e">
        <f>VLOOKUP($C152,subset1!$D:$BX,AW$2,FALSE)</f>
        <v>#N/A</v>
      </c>
      <c r="AX152" t="e">
        <f>VLOOKUP($C152,subset1!$D:$BX,AX$2,FALSE)</f>
        <v>#N/A</v>
      </c>
      <c r="AY152" t="e">
        <f>VLOOKUP($C152,subset1!$D:$BX,AY$2,FALSE)</f>
        <v>#N/A</v>
      </c>
      <c r="AZ152" t="e">
        <f>VLOOKUP($C152,subset1!$D:$BX,AZ$2,FALSE)</f>
        <v>#N/A</v>
      </c>
      <c r="BA152" t="e">
        <f>VLOOKUP($C152,subset1!$D:$BX,BA$2,FALSE)</f>
        <v>#N/A</v>
      </c>
      <c r="BB152" t="e">
        <f>VLOOKUP($C152,subset1!$D:$BX,BB$2,FALSE)</f>
        <v>#N/A</v>
      </c>
      <c r="BC152" t="e">
        <f>VLOOKUP($C152,subset1!$D:$BX,BC$2,FALSE)</f>
        <v>#N/A</v>
      </c>
      <c r="BD152" t="e">
        <f>VLOOKUP($C152,subset1!$D:$BX,BD$2,FALSE)</f>
        <v>#N/A</v>
      </c>
      <c r="BE152" t="e">
        <f>VLOOKUP($C152,subset1!$D:$BX,BE$2,FALSE)</f>
        <v>#N/A</v>
      </c>
      <c r="BF152" t="e">
        <f>VLOOKUP($C152,subset1!$D:$BX,BF$2,FALSE)</f>
        <v>#N/A</v>
      </c>
      <c r="BG152" t="e">
        <f>VLOOKUP($C152,subset1!$D:$BX,BG$2,FALSE)</f>
        <v>#N/A</v>
      </c>
      <c r="BH152" t="e">
        <f>VLOOKUP($C152,subset1!$D:$BX,BH$2,FALSE)</f>
        <v>#N/A</v>
      </c>
      <c r="BI152" t="e">
        <f>VLOOKUP($C152,subset1!$D:$BX,BI$2,FALSE)</f>
        <v>#N/A</v>
      </c>
      <c r="BJ152" t="e">
        <f>VLOOKUP($C152,subset1!$D:$BX,BJ$2,FALSE)</f>
        <v>#N/A</v>
      </c>
      <c r="BK152" t="e">
        <f>VLOOKUP($C152,subset1!$D:$BX,BK$2,FALSE)</f>
        <v>#N/A</v>
      </c>
      <c r="BL152" t="e">
        <f>VLOOKUP($C152,subset1!$D:$BX,BL$2,FALSE)</f>
        <v>#N/A</v>
      </c>
      <c r="BM152" t="e">
        <f>VLOOKUP($C152,subset1!$D:$BX,BM$2,FALSE)</f>
        <v>#N/A</v>
      </c>
      <c r="BN152" t="e">
        <f>VLOOKUP($C152,subset1!$D:$BX,BN$2,FALSE)</f>
        <v>#N/A</v>
      </c>
      <c r="BO152" t="e">
        <f>VLOOKUP($C152,subset1!$D:$BX,BO$2,FALSE)</f>
        <v>#N/A</v>
      </c>
      <c r="BP152" t="e">
        <f>VLOOKUP($C152,subset1!$D:$BX,BP$2,FALSE)</f>
        <v>#N/A</v>
      </c>
      <c r="BQ152" t="e">
        <f>VLOOKUP($C152,subset1!$D:$BX,BQ$2,FALSE)</f>
        <v>#N/A</v>
      </c>
      <c r="BR152" t="e">
        <f>VLOOKUP($C152,subset1!$D:$BX,BR$2,FALSE)</f>
        <v>#N/A</v>
      </c>
      <c r="BS152" t="e">
        <f>VLOOKUP($C152,subset1!$D:$BX,BS$2,FALSE)</f>
        <v>#N/A</v>
      </c>
      <c r="BT152" t="e">
        <f>VLOOKUP($C152,subset1!$D:$BX,BT$2,FALSE)</f>
        <v>#N/A</v>
      </c>
      <c r="BU152" t="e">
        <f>VLOOKUP($C152,subset1!$D:$BX,BU$2,FALSE)</f>
        <v>#N/A</v>
      </c>
    </row>
    <row r="153" spans="1:73" x14ac:dyDescent="0.2">
      <c r="A153">
        <v>874</v>
      </c>
      <c r="B153" t="s">
        <v>16</v>
      </c>
      <c r="C153" t="str">
        <f t="shared" si="9"/>
        <v>874E8</v>
      </c>
      <c r="D153" t="str">
        <f t="shared" si="10"/>
        <v>E8</v>
      </c>
      <c r="E153">
        <v>26</v>
      </c>
      <c r="F153" s="1">
        <v>43025</v>
      </c>
      <c r="I153">
        <v>1226.8806200367201</v>
      </c>
      <c r="J153" t="s">
        <v>7</v>
      </c>
      <c r="K153">
        <v>159</v>
      </c>
      <c r="L153">
        <f>VLOOKUP($C153,samples!$D$2:$I$1000,4, FALSE)</f>
        <v>23</v>
      </c>
      <c r="M153" t="str">
        <f>VLOOKUP($C153,samples!$D$2:$I$1000,5, FALSE)</f>
        <v>E</v>
      </c>
      <c r="N153" t="str">
        <f>VLOOKUP($C153,samples!$D$2:$I$1000,6, FALSE)</f>
        <v>1,2,3</v>
      </c>
      <c r="O153" s="1">
        <f>VLOOKUP($C153,samples!$D$2:$I$689,3, FALSE)</f>
        <v>43321</v>
      </c>
      <c r="P153" s="2">
        <f t="shared" si="11"/>
        <v>296</v>
      </c>
      <c r="Q153" s="1" t="str">
        <f>VLOOKUP($C153,samples!$D$2:$R$1000,8, FALSE)</f>
        <v>CGPLPA822P9</v>
      </c>
      <c r="S153" t="e">
        <f>VLOOKUP($C153,subset1!$D:$BX,S$2,FALSE)</f>
        <v>#N/A</v>
      </c>
      <c r="T153" s="1" t="e">
        <f>VLOOKUP($C153,subset1!$D:$BX,T$2,FALSE)</f>
        <v>#N/A</v>
      </c>
      <c r="U153" t="e">
        <f>VLOOKUP($C153,subset1!$D:$BX,U$2,FALSE)</f>
        <v>#N/A</v>
      </c>
      <c r="V153" t="e">
        <f>VLOOKUP($C153,subset1!$D:$BX,V$2,FALSE)</f>
        <v>#N/A</v>
      </c>
      <c r="W153" t="e">
        <f>VLOOKUP($C153,subset1!$D:$BX,W$2,FALSE)</f>
        <v>#N/A</v>
      </c>
      <c r="X153" t="e">
        <f>VLOOKUP($C153,subset1!$D:$BX,X$2,FALSE)</f>
        <v>#N/A</v>
      </c>
      <c r="Y153" t="e">
        <f>VLOOKUP($C153,subset1!$D:$BX,Y$2,FALSE)</f>
        <v>#N/A</v>
      </c>
      <c r="Z153" t="e">
        <f>VLOOKUP($C153,subset1!$D:$BX,Z$2,FALSE)</f>
        <v>#N/A</v>
      </c>
      <c r="AA153" t="e">
        <f>VLOOKUP($C153,subset1!$D:$BX,AA$2,FALSE)</f>
        <v>#N/A</v>
      </c>
      <c r="AB153" t="e">
        <f>VLOOKUP($C153,subset1!$D:$BX,AB$2,FALSE)</f>
        <v>#N/A</v>
      </c>
      <c r="AC153" t="e">
        <f>VLOOKUP($C153,subset1!$D:$BX,AC$2,FALSE)</f>
        <v>#N/A</v>
      </c>
      <c r="AD153" t="e">
        <f>VLOOKUP($C153,subset1!$D:$BX,AD$2,FALSE)</f>
        <v>#N/A</v>
      </c>
      <c r="AE153" t="e">
        <f>VLOOKUP($C153,subset1!$D:$BX,AE$2,FALSE)</f>
        <v>#N/A</v>
      </c>
      <c r="AF153" t="e">
        <f>VLOOKUP($C153,subset1!$D:$BX,AF$2,FALSE)</f>
        <v>#N/A</v>
      </c>
      <c r="AG153" t="e">
        <f>VLOOKUP($C153,subset1!$D:$BX,AG$2,FALSE)</f>
        <v>#N/A</v>
      </c>
      <c r="AH153" t="e">
        <f>VLOOKUP($C153,subset1!$D:$BX,AH$2,FALSE)</f>
        <v>#N/A</v>
      </c>
      <c r="AI153" t="e">
        <f>VLOOKUP($C153,subset1!$D:$BX,AI$2,FALSE)</f>
        <v>#N/A</v>
      </c>
      <c r="AJ153" t="e">
        <f>VLOOKUP($C153,subset1!$D:$BX,AJ$2,FALSE)</f>
        <v>#N/A</v>
      </c>
      <c r="AK153" t="e">
        <f>VLOOKUP($C153,subset1!$D:$BX,AK$2,FALSE)</f>
        <v>#N/A</v>
      </c>
      <c r="AL153" t="e">
        <f>VLOOKUP($C153,subset1!$D:$BX,AL$2,FALSE)</f>
        <v>#N/A</v>
      </c>
      <c r="AM153" t="e">
        <f>VLOOKUP($C153,subset1!$D:$BX,AM$2,FALSE)</f>
        <v>#N/A</v>
      </c>
      <c r="AN153" t="e">
        <f>VLOOKUP($C153,subset1!$D:$BX,AN$2,FALSE)</f>
        <v>#N/A</v>
      </c>
      <c r="AO153" t="e">
        <f>VLOOKUP($C153,subset1!$D:$BX,AO$2,FALSE)</f>
        <v>#N/A</v>
      </c>
      <c r="AP153" t="e">
        <f>VLOOKUP($C153,subset1!$D:$BX,AP$2,FALSE)</f>
        <v>#N/A</v>
      </c>
      <c r="AQ153" t="e">
        <f>VLOOKUP($C153,subset1!$D:$BX,AQ$2,FALSE)</f>
        <v>#N/A</v>
      </c>
      <c r="AR153" t="e">
        <f>VLOOKUP($C153,subset1!$D:$BX,AR$2,FALSE)</f>
        <v>#N/A</v>
      </c>
      <c r="AS153" t="e">
        <f>VLOOKUP($C153,subset1!$D:$BX,AS$2,FALSE)</f>
        <v>#N/A</v>
      </c>
      <c r="AT153" s="1" t="e">
        <f>VLOOKUP($C153,subset1!$D:$BX,AT$2,FALSE)</f>
        <v>#N/A</v>
      </c>
      <c r="AU153" t="e">
        <f>VLOOKUP($C153,subset1!$D:$BX,AU$2,FALSE)</f>
        <v>#N/A</v>
      </c>
      <c r="AV153" t="e">
        <f>VLOOKUP($C153,subset1!$D:$BX,AV$2,FALSE)</f>
        <v>#N/A</v>
      </c>
      <c r="AW153" t="e">
        <f>VLOOKUP($C153,subset1!$D:$BX,AW$2,FALSE)</f>
        <v>#N/A</v>
      </c>
      <c r="AX153" t="e">
        <f>VLOOKUP($C153,subset1!$D:$BX,AX$2,FALSE)</f>
        <v>#N/A</v>
      </c>
      <c r="AY153" t="e">
        <f>VLOOKUP($C153,subset1!$D:$BX,AY$2,FALSE)</f>
        <v>#N/A</v>
      </c>
      <c r="AZ153" t="e">
        <f>VLOOKUP($C153,subset1!$D:$BX,AZ$2,FALSE)</f>
        <v>#N/A</v>
      </c>
      <c r="BA153" t="e">
        <f>VLOOKUP($C153,subset1!$D:$BX,BA$2,FALSE)</f>
        <v>#N/A</v>
      </c>
      <c r="BB153" t="e">
        <f>VLOOKUP($C153,subset1!$D:$BX,BB$2,FALSE)</f>
        <v>#N/A</v>
      </c>
      <c r="BC153" t="e">
        <f>VLOOKUP($C153,subset1!$D:$BX,BC$2,FALSE)</f>
        <v>#N/A</v>
      </c>
      <c r="BD153" t="e">
        <f>VLOOKUP($C153,subset1!$D:$BX,BD$2,FALSE)</f>
        <v>#N/A</v>
      </c>
      <c r="BE153" t="e">
        <f>VLOOKUP($C153,subset1!$D:$BX,BE$2,FALSE)</f>
        <v>#N/A</v>
      </c>
      <c r="BF153" t="e">
        <f>VLOOKUP($C153,subset1!$D:$BX,BF$2,FALSE)</f>
        <v>#N/A</v>
      </c>
      <c r="BG153" t="e">
        <f>VLOOKUP($C153,subset1!$D:$BX,BG$2,FALSE)</f>
        <v>#N/A</v>
      </c>
      <c r="BH153" t="e">
        <f>VLOOKUP($C153,subset1!$D:$BX,BH$2,FALSE)</f>
        <v>#N/A</v>
      </c>
      <c r="BI153" t="e">
        <f>VLOOKUP($C153,subset1!$D:$BX,BI$2,FALSE)</f>
        <v>#N/A</v>
      </c>
      <c r="BJ153" t="e">
        <f>VLOOKUP($C153,subset1!$D:$BX,BJ$2,FALSE)</f>
        <v>#N/A</v>
      </c>
      <c r="BK153" t="e">
        <f>VLOOKUP($C153,subset1!$D:$BX,BK$2,FALSE)</f>
        <v>#N/A</v>
      </c>
      <c r="BL153" t="e">
        <f>VLOOKUP($C153,subset1!$D:$BX,BL$2,FALSE)</f>
        <v>#N/A</v>
      </c>
      <c r="BM153" t="e">
        <f>VLOOKUP($C153,subset1!$D:$BX,BM$2,FALSE)</f>
        <v>#N/A</v>
      </c>
      <c r="BN153" t="e">
        <f>VLOOKUP($C153,subset1!$D:$BX,BN$2,FALSE)</f>
        <v>#N/A</v>
      </c>
      <c r="BO153" t="e">
        <f>VLOOKUP($C153,subset1!$D:$BX,BO$2,FALSE)</f>
        <v>#N/A</v>
      </c>
      <c r="BP153" t="e">
        <f>VLOOKUP($C153,subset1!$D:$BX,BP$2,FALSE)</f>
        <v>#N/A</v>
      </c>
      <c r="BQ153" t="e">
        <f>VLOOKUP($C153,subset1!$D:$BX,BQ$2,FALSE)</f>
        <v>#N/A</v>
      </c>
      <c r="BR153" t="e">
        <f>VLOOKUP($C153,subset1!$D:$BX,BR$2,FALSE)</f>
        <v>#N/A</v>
      </c>
      <c r="BS153" t="e">
        <f>VLOOKUP($C153,subset1!$D:$BX,BS$2,FALSE)</f>
        <v>#N/A</v>
      </c>
      <c r="BT153" t="e">
        <f>VLOOKUP($C153,subset1!$D:$BX,BT$2,FALSE)</f>
        <v>#N/A</v>
      </c>
      <c r="BU153" t="e">
        <f>VLOOKUP($C153,subset1!$D:$BX,BU$2,FALSE)</f>
        <v>#N/A</v>
      </c>
    </row>
    <row r="154" spans="1:73" x14ac:dyDescent="0.2">
      <c r="A154">
        <v>878</v>
      </c>
      <c r="B154" t="s">
        <v>2</v>
      </c>
      <c r="C154" t="str">
        <f t="shared" si="9"/>
        <v>878A</v>
      </c>
      <c r="D154" t="str">
        <f t="shared" si="10"/>
        <v>A</v>
      </c>
      <c r="E154">
        <v>27</v>
      </c>
      <c r="F154" s="1">
        <v>43041</v>
      </c>
      <c r="I154">
        <v>1210.8806200367201</v>
      </c>
      <c r="J154" t="s">
        <v>23</v>
      </c>
      <c r="K154">
        <v>160</v>
      </c>
      <c r="L154">
        <f>VLOOKUP($C154,samples!$D$2:$I$1000,4, FALSE)</f>
        <v>1</v>
      </c>
      <c r="M154" t="str">
        <f>VLOOKUP($C154,samples!$D$2:$I$1000,5, FALSE)</f>
        <v>A</v>
      </c>
      <c r="N154" t="str">
        <f>VLOOKUP($C154,samples!$D$2:$I$1000,6, FALSE)</f>
        <v>7,8,9</v>
      </c>
      <c r="O154" s="1">
        <f>VLOOKUP($C154,samples!$D$2:$I$689,3, FALSE)</f>
        <v>43041</v>
      </c>
      <c r="P154" s="2">
        <f t="shared" si="11"/>
        <v>0</v>
      </c>
      <c r="Q154" s="1" t="str">
        <f>VLOOKUP($C154,samples!$D$2:$R$1000,8, FALSE)</f>
        <v>CGPLPA823P</v>
      </c>
      <c r="S154" t="e">
        <f>VLOOKUP($C154,subset1!$D:$BX,S$2,FALSE)</f>
        <v>#N/A</v>
      </c>
      <c r="T154" s="1" t="e">
        <f>VLOOKUP($C154,subset1!$D:$BX,T$2,FALSE)</f>
        <v>#N/A</v>
      </c>
      <c r="U154" t="e">
        <f>VLOOKUP($C154,subset1!$D:$BX,U$2,FALSE)</f>
        <v>#N/A</v>
      </c>
      <c r="V154" t="e">
        <f>VLOOKUP($C154,subset1!$D:$BX,V$2,FALSE)</f>
        <v>#N/A</v>
      </c>
      <c r="W154" t="e">
        <f>VLOOKUP($C154,subset1!$D:$BX,W$2,FALSE)</f>
        <v>#N/A</v>
      </c>
      <c r="X154" t="e">
        <f>VLOOKUP($C154,subset1!$D:$BX,X$2,FALSE)</f>
        <v>#N/A</v>
      </c>
      <c r="Y154" t="e">
        <f>VLOOKUP($C154,subset1!$D:$BX,Y$2,FALSE)</f>
        <v>#N/A</v>
      </c>
      <c r="Z154" t="e">
        <f>VLOOKUP($C154,subset1!$D:$BX,Z$2,FALSE)</f>
        <v>#N/A</v>
      </c>
      <c r="AA154" t="e">
        <f>VLOOKUP($C154,subset1!$D:$BX,AA$2,FALSE)</f>
        <v>#N/A</v>
      </c>
      <c r="AB154" t="e">
        <f>VLOOKUP($C154,subset1!$D:$BX,AB$2,FALSE)</f>
        <v>#N/A</v>
      </c>
      <c r="AC154" t="e">
        <f>VLOOKUP($C154,subset1!$D:$BX,AC$2,FALSE)</f>
        <v>#N/A</v>
      </c>
      <c r="AD154" t="e">
        <f>VLOOKUP($C154,subset1!$D:$BX,AD$2,FALSE)</f>
        <v>#N/A</v>
      </c>
      <c r="AE154" t="e">
        <f>VLOOKUP($C154,subset1!$D:$BX,AE$2,FALSE)</f>
        <v>#N/A</v>
      </c>
      <c r="AF154" t="e">
        <f>VLOOKUP($C154,subset1!$D:$BX,AF$2,FALSE)</f>
        <v>#N/A</v>
      </c>
      <c r="AG154" t="e">
        <f>VLOOKUP($C154,subset1!$D:$BX,AG$2,FALSE)</f>
        <v>#N/A</v>
      </c>
      <c r="AH154" t="e">
        <f>VLOOKUP($C154,subset1!$D:$BX,AH$2,FALSE)</f>
        <v>#N/A</v>
      </c>
      <c r="AI154" t="e">
        <f>VLOOKUP($C154,subset1!$D:$BX,AI$2,FALSE)</f>
        <v>#N/A</v>
      </c>
      <c r="AJ154" t="e">
        <f>VLOOKUP($C154,subset1!$D:$BX,AJ$2,FALSE)</f>
        <v>#N/A</v>
      </c>
      <c r="AK154" t="e">
        <f>VLOOKUP($C154,subset1!$D:$BX,AK$2,FALSE)</f>
        <v>#N/A</v>
      </c>
      <c r="AL154" t="e">
        <f>VLOOKUP($C154,subset1!$D:$BX,AL$2,FALSE)</f>
        <v>#N/A</v>
      </c>
      <c r="AM154" t="e">
        <f>VLOOKUP($C154,subset1!$D:$BX,AM$2,FALSE)</f>
        <v>#N/A</v>
      </c>
      <c r="AN154" t="e">
        <f>VLOOKUP($C154,subset1!$D:$BX,AN$2,FALSE)</f>
        <v>#N/A</v>
      </c>
      <c r="AO154" t="e">
        <f>VLOOKUP($C154,subset1!$D:$BX,AO$2,FALSE)</f>
        <v>#N/A</v>
      </c>
      <c r="AP154" t="e">
        <f>VLOOKUP($C154,subset1!$D:$BX,AP$2,FALSE)</f>
        <v>#N/A</v>
      </c>
      <c r="AQ154" t="e">
        <f>VLOOKUP($C154,subset1!$D:$BX,AQ$2,FALSE)</f>
        <v>#N/A</v>
      </c>
      <c r="AR154" t="e">
        <f>VLOOKUP($C154,subset1!$D:$BX,AR$2,FALSE)</f>
        <v>#N/A</v>
      </c>
      <c r="AS154" t="e">
        <f>VLOOKUP($C154,subset1!$D:$BX,AS$2,FALSE)</f>
        <v>#N/A</v>
      </c>
      <c r="AT154" s="1" t="e">
        <f>VLOOKUP($C154,subset1!$D:$BX,AT$2,FALSE)</f>
        <v>#N/A</v>
      </c>
      <c r="AU154" t="e">
        <f>VLOOKUP($C154,subset1!$D:$BX,AU$2,FALSE)</f>
        <v>#N/A</v>
      </c>
      <c r="AV154" t="e">
        <f>VLOOKUP($C154,subset1!$D:$BX,AV$2,FALSE)</f>
        <v>#N/A</v>
      </c>
      <c r="AW154" t="e">
        <f>VLOOKUP($C154,subset1!$D:$BX,AW$2,FALSE)</f>
        <v>#N/A</v>
      </c>
      <c r="AX154" t="e">
        <f>VLOOKUP($C154,subset1!$D:$BX,AX$2,FALSE)</f>
        <v>#N/A</v>
      </c>
      <c r="AY154" t="e">
        <f>VLOOKUP($C154,subset1!$D:$BX,AY$2,FALSE)</f>
        <v>#N/A</v>
      </c>
      <c r="AZ154" t="e">
        <f>VLOOKUP($C154,subset1!$D:$BX,AZ$2,FALSE)</f>
        <v>#N/A</v>
      </c>
      <c r="BA154" t="e">
        <f>VLOOKUP($C154,subset1!$D:$BX,BA$2,FALSE)</f>
        <v>#N/A</v>
      </c>
      <c r="BB154" t="e">
        <f>VLOOKUP($C154,subset1!$D:$BX,BB$2,FALSE)</f>
        <v>#N/A</v>
      </c>
      <c r="BC154" t="e">
        <f>VLOOKUP($C154,subset1!$D:$BX,BC$2,FALSE)</f>
        <v>#N/A</v>
      </c>
      <c r="BD154" t="e">
        <f>VLOOKUP($C154,subset1!$D:$BX,BD$2,FALSE)</f>
        <v>#N/A</v>
      </c>
      <c r="BE154" t="e">
        <f>VLOOKUP($C154,subset1!$D:$BX,BE$2,FALSE)</f>
        <v>#N/A</v>
      </c>
      <c r="BF154" t="e">
        <f>VLOOKUP($C154,subset1!$D:$BX,BF$2,FALSE)</f>
        <v>#N/A</v>
      </c>
      <c r="BG154" t="e">
        <f>VLOOKUP($C154,subset1!$D:$BX,BG$2,FALSE)</f>
        <v>#N/A</v>
      </c>
      <c r="BH154" t="e">
        <f>VLOOKUP($C154,subset1!$D:$BX,BH$2,FALSE)</f>
        <v>#N/A</v>
      </c>
      <c r="BI154" t="e">
        <f>VLOOKUP($C154,subset1!$D:$BX,BI$2,FALSE)</f>
        <v>#N/A</v>
      </c>
      <c r="BJ154" t="e">
        <f>VLOOKUP($C154,subset1!$D:$BX,BJ$2,FALSE)</f>
        <v>#N/A</v>
      </c>
      <c r="BK154" t="e">
        <f>VLOOKUP($C154,subset1!$D:$BX,BK$2,FALSE)</f>
        <v>#N/A</v>
      </c>
      <c r="BL154" t="e">
        <f>VLOOKUP($C154,subset1!$D:$BX,BL$2,FALSE)</f>
        <v>#N/A</v>
      </c>
      <c r="BM154" t="e">
        <f>VLOOKUP($C154,subset1!$D:$BX,BM$2,FALSE)</f>
        <v>#N/A</v>
      </c>
      <c r="BN154" t="e">
        <f>VLOOKUP($C154,subset1!$D:$BX,BN$2,FALSE)</f>
        <v>#N/A</v>
      </c>
      <c r="BO154" t="e">
        <f>VLOOKUP($C154,subset1!$D:$BX,BO$2,FALSE)</f>
        <v>#N/A</v>
      </c>
      <c r="BP154" t="e">
        <f>VLOOKUP($C154,subset1!$D:$BX,BP$2,FALSE)</f>
        <v>#N/A</v>
      </c>
      <c r="BQ154" t="e">
        <f>VLOOKUP($C154,subset1!$D:$BX,BQ$2,FALSE)</f>
        <v>#N/A</v>
      </c>
      <c r="BR154" t="e">
        <f>VLOOKUP($C154,subset1!$D:$BX,BR$2,FALSE)</f>
        <v>#N/A</v>
      </c>
      <c r="BS154" t="e">
        <f>VLOOKUP($C154,subset1!$D:$BX,BS$2,FALSE)</f>
        <v>#N/A</v>
      </c>
      <c r="BT154" t="e">
        <f>VLOOKUP($C154,subset1!$D:$BX,BT$2,FALSE)</f>
        <v>#N/A</v>
      </c>
      <c r="BU154" t="e">
        <f>VLOOKUP($C154,subset1!$D:$BX,BU$2,FALSE)</f>
        <v>#N/A</v>
      </c>
    </row>
    <row r="155" spans="1:73" x14ac:dyDescent="0.2">
      <c r="A155">
        <v>878</v>
      </c>
      <c r="B155" t="s">
        <v>8</v>
      </c>
      <c r="C155" t="str">
        <f t="shared" si="9"/>
        <v>878B1</v>
      </c>
      <c r="D155" t="str">
        <f t="shared" si="10"/>
        <v>B1</v>
      </c>
      <c r="E155">
        <v>27</v>
      </c>
      <c r="F155" s="1">
        <v>43041</v>
      </c>
      <c r="I155">
        <v>1210.8806200367201</v>
      </c>
      <c r="J155" t="s">
        <v>23</v>
      </c>
      <c r="K155">
        <v>161</v>
      </c>
      <c r="L155">
        <f>VLOOKUP($C155,samples!$D$2:$I$1000,4, FALSE)</f>
        <v>6</v>
      </c>
      <c r="M155" t="str">
        <f>VLOOKUP($C155,samples!$D$2:$I$1000,5, FALSE)</f>
        <v>B</v>
      </c>
      <c r="N155" t="str">
        <f>VLOOKUP($C155,samples!$D$2:$I$1000,6, FALSE)</f>
        <v>7,8,9</v>
      </c>
      <c r="O155" s="1">
        <f>VLOOKUP($C155,samples!$D$2:$I$689,3, FALSE)</f>
        <v>43069</v>
      </c>
      <c r="P155" s="2">
        <f t="shared" si="11"/>
        <v>28</v>
      </c>
      <c r="Q155" s="1" t="str">
        <f>VLOOKUP($C155,samples!$D$2:$R$1000,8, FALSE)</f>
        <v>CGPLPA823P1</v>
      </c>
      <c r="S155" t="e">
        <f>VLOOKUP($C155,subset1!$D:$BX,S$2,FALSE)</f>
        <v>#N/A</v>
      </c>
      <c r="T155" s="1" t="e">
        <f>VLOOKUP($C155,subset1!$D:$BX,T$2,FALSE)</f>
        <v>#N/A</v>
      </c>
      <c r="U155" t="e">
        <f>VLOOKUP($C155,subset1!$D:$BX,U$2,FALSE)</f>
        <v>#N/A</v>
      </c>
      <c r="V155" t="e">
        <f>VLOOKUP($C155,subset1!$D:$BX,V$2,FALSE)</f>
        <v>#N/A</v>
      </c>
      <c r="W155" t="e">
        <f>VLOOKUP($C155,subset1!$D:$BX,W$2,FALSE)</f>
        <v>#N/A</v>
      </c>
      <c r="X155" t="e">
        <f>VLOOKUP($C155,subset1!$D:$BX,X$2,FALSE)</f>
        <v>#N/A</v>
      </c>
      <c r="Y155" t="e">
        <f>VLOOKUP($C155,subset1!$D:$BX,Y$2,FALSE)</f>
        <v>#N/A</v>
      </c>
      <c r="Z155" t="e">
        <f>VLOOKUP($C155,subset1!$D:$BX,Z$2,FALSE)</f>
        <v>#N/A</v>
      </c>
      <c r="AA155" t="e">
        <f>VLOOKUP($C155,subset1!$D:$BX,AA$2,FALSE)</f>
        <v>#N/A</v>
      </c>
      <c r="AB155" t="e">
        <f>VLOOKUP($C155,subset1!$D:$BX,AB$2,FALSE)</f>
        <v>#N/A</v>
      </c>
      <c r="AC155" t="e">
        <f>VLOOKUP($C155,subset1!$D:$BX,AC$2,FALSE)</f>
        <v>#N/A</v>
      </c>
      <c r="AD155" t="e">
        <f>VLOOKUP($C155,subset1!$D:$BX,AD$2,FALSE)</f>
        <v>#N/A</v>
      </c>
      <c r="AE155" t="e">
        <f>VLOOKUP($C155,subset1!$D:$BX,AE$2,FALSE)</f>
        <v>#N/A</v>
      </c>
      <c r="AF155" t="e">
        <f>VLOOKUP($C155,subset1!$D:$BX,AF$2,FALSE)</f>
        <v>#N/A</v>
      </c>
      <c r="AG155" t="e">
        <f>VLOOKUP($C155,subset1!$D:$BX,AG$2,FALSE)</f>
        <v>#N/A</v>
      </c>
      <c r="AH155" t="e">
        <f>VLOOKUP($C155,subset1!$D:$BX,AH$2,FALSE)</f>
        <v>#N/A</v>
      </c>
      <c r="AI155" t="e">
        <f>VLOOKUP($C155,subset1!$D:$BX,AI$2,FALSE)</f>
        <v>#N/A</v>
      </c>
      <c r="AJ155" t="e">
        <f>VLOOKUP($C155,subset1!$D:$BX,AJ$2,FALSE)</f>
        <v>#N/A</v>
      </c>
      <c r="AK155" t="e">
        <f>VLOOKUP($C155,subset1!$D:$BX,AK$2,FALSE)</f>
        <v>#N/A</v>
      </c>
      <c r="AL155" t="e">
        <f>VLOOKUP($C155,subset1!$D:$BX,AL$2,FALSE)</f>
        <v>#N/A</v>
      </c>
      <c r="AM155" t="e">
        <f>VLOOKUP($C155,subset1!$D:$BX,AM$2,FALSE)</f>
        <v>#N/A</v>
      </c>
      <c r="AN155" t="e">
        <f>VLOOKUP($C155,subset1!$D:$BX,AN$2,FALSE)</f>
        <v>#N/A</v>
      </c>
      <c r="AO155" t="e">
        <f>VLOOKUP($C155,subset1!$D:$BX,AO$2,FALSE)</f>
        <v>#N/A</v>
      </c>
      <c r="AP155" t="e">
        <f>VLOOKUP($C155,subset1!$D:$BX,AP$2,FALSE)</f>
        <v>#N/A</v>
      </c>
      <c r="AQ155" t="e">
        <f>VLOOKUP($C155,subset1!$D:$BX,AQ$2,FALSE)</f>
        <v>#N/A</v>
      </c>
      <c r="AR155" t="e">
        <f>VLOOKUP($C155,subset1!$D:$BX,AR$2,FALSE)</f>
        <v>#N/A</v>
      </c>
      <c r="AS155" t="e">
        <f>VLOOKUP($C155,subset1!$D:$BX,AS$2,FALSE)</f>
        <v>#N/A</v>
      </c>
      <c r="AT155" s="1" t="e">
        <f>VLOOKUP($C155,subset1!$D:$BX,AT$2,FALSE)</f>
        <v>#N/A</v>
      </c>
      <c r="AU155" t="e">
        <f>VLOOKUP($C155,subset1!$D:$BX,AU$2,FALSE)</f>
        <v>#N/A</v>
      </c>
      <c r="AV155" t="e">
        <f>VLOOKUP($C155,subset1!$D:$BX,AV$2,FALSE)</f>
        <v>#N/A</v>
      </c>
      <c r="AW155" t="e">
        <f>VLOOKUP($C155,subset1!$D:$BX,AW$2,FALSE)</f>
        <v>#N/A</v>
      </c>
      <c r="AX155" t="e">
        <f>VLOOKUP($C155,subset1!$D:$BX,AX$2,FALSE)</f>
        <v>#N/A</v>
      </c>
      <c r="AY155" t="e">
        <f>VLOOKUP($C155,subset1!$D:$BX,AY$2,FALSE)</f>
        <v>#N/A</v>
      </c>
      <c r="AZ155" t="e">
        <f>VLOOKUP($C155,subset1!$D:$BX,AZ$2,FALSE)</f>
        <v>#N/A</v>
      </c>
      <c r="BA155" t="e">
        <f>VLOOKUP($C155,subset1!$D:$BX,BA$2,FALSE)</f>
        <v>#N/A</v>
      </c>
      <c r="BB155" t="e">
        <f>VLOOKUP($C155,subset1!$D:$BX,BB$2,FALSE)</f>
        <v>#N/A</v>
      </c>
      <c r="BC155" t="e">
        <f>VLOOKUP($C155,subset1!$D:$BX,BC$2,FALSE)</f>
        <v>#N/A</v>
      </c>
      <c r="BD155" t="e">
        <f>VLOOKUP($C155,subset1!$D:$BX,BD$2,FALSE)</f>
        <v>#N/A</v>
      </c>
      <c r="BE155" t="e">
        <f>VLOOKUP($C155,subset1!$D:$BX,BE$2,FALSE)</f>
        <v>#N/A</v>
      </c>
      <c r="BF155" t="e">
        <f>VLOOKUP($C155,subset1!$D:$BX,BF$2,FALSE)</f>
        <v>#N/A</v>
      </c>
      <c r="BG155" t="e">
        <f>VLOOKUP($C155,subset1!$D:$BX,BG$2,FALSE)</f>
        <v>#N/A</v>
      </c>
      <c r="BH155" t="e">
        <f>VLOOKUP($C155,subset1!$D:$BX,BH$2,FALSE)</f>
        <v>#N/A</v>
      </c>
      <c r="BI155" t="e">
        <f>VLOOKUP($C155,subset1!$D:$BX,BI$2,FALSE)</f>
        <v>#N/A</v>
      </c>
      <c r="BJ155" t="e">
        <f>VLOOKUP($C155,subset1!$D:$BX,BJ$2,FALSE)</f>
        <v>#N/A</v>
      </c>
      <c r="BK155" t="e">
        <f>VLOOKUP($C155,subset1!$D:$BX,BK$2,FALSE)</f>
        <v>#N/A</v>
      </c>
      <c r="BL155" t="e">
        <f>VLOOKUP($C155,subset1!$D:$BX,BL$2,FALSE)</f>
        <v>#N/A</v>
      </c>
      <c r="BM155" t="e">
        <f>VLOOKUP($C155,subset1!$D:$BX,BM$2,FALSE)</f>
        <v>#N/A</v>
      </c>
      <c r="BN155" t="e">
        <f>VLOOKUP($C155,subset1!$D:$BX,BN$2,FALSE)</f>
        <v>#N/A</v>
      </c>
      <c r="BO155" t="e">
        <f>VLOOKUP($C155,subset1!$D:$BX,BO$2,FALSE)</f>
        <v>#N/A</v>
      </c>
      <c r="BP155" t="e">
        <f>VLOOKUP($C155,subset1!$D:$BX,BP$2,FALSE)</f>
        <v>#N/A</v>
      </c>
      <c r="BQ155" t="e">
        <f>VLOOKUP($C155,subset1!$D:$BX,BQ$2,FALSE)</f>
        <v>#N/A</v>
      </c>
      <c r="BR155" t="e">
        <f>VLOOKUP($C155,subset1!$D:$BX,BR$2,FALSE)</f>
        <v>#N/A</v>
      </c>
      <c r="BS155" t="e">
        <f>VLOOKUP($C155,subset1!$D:$BX,BS$2,FALSE)</f>
        <v>#N/A</v>
      </c>
      <c r="BT155" t="e">
        <f>VLOOKUP($C155,subset1!$D:$BX,BT$2,FALSE)</f>
        <v>#N/A</v>
      </c>
      <c r="BU155" t="e">
        <f>VLOOKUP($C155,subset1!$D:$BX,BU$2,FALSE)</f>
        <v>#N/A</v>
      </c>
    </row>
    <row r="156" spans="1:73" x14ac:dyDescent="0.2">
      <c r="A156">
        <v>878</v>
      </c>
      <c r="B156" t="s">
        <v>9</v>
      </c>
      <c r="C156" t="str">
        <f t="shared" si="9"/>
        <v>878E1</v>
      </c>
      <c r="D156" t="str">
        <f t="shared" si="10"/>
        <v>E1</v>
      </c>
      <c r="E156">
        <v>27</v>
      </c>
      <c r="F156" s="1">
        <v>43041</v>
      </c>
      <c r="I156">
        <v>1210.8806200367201</v>
      </c>
      <c r="J156" t="s">
        <v>23</v>
      </c>
      <c r="K156">
        <v>162</v>
      </c>
      <c r="L156">
        <f>VLOOKUP($C156,samples!$D$2:$I$1000,4, FALSE)</f>
        <v>11</v>
      </c>
      <c r="M156" t="str">
        <f>VLOOKUP($C156,samples!$D$2:$I$1000,5, FALSE)</f>
        <v>H</v>
      </c>
      <c r="N156" t="str">
        <f>VLOOKUP($C156,samples!$D$2:$I$1000,6, FALSE)</f>
        <v>1,2,3</v>
      </c>
      <c r="O156" s="1">
        <f>VLOOKUP($C156,samples!$D$2:$I$689,3, FALSE)</f>
        <v>43098</v>
      </c>
      <c r="P156" s="2">
        <f t="shared" si="11"/>
        <v>57</v>
      </c>
      <c r="Q156" s="1" t="str">
        <f>VLOOKUP($C156,samples!$D$2:$R$1000,8, FALSE)</f>
        <v>CGPLPA823P2</v>
      </c>
      <c r="S156" t="e">
        <f>VLOOKUP($C156,subset1!$D:$BX,S$2,FALSE)</f>
        <v>#N/A</v>
      </c>
      <c r="T156" s="1" t="e">
        <f>VLOOKUP($C156,subset1!$D:$BX,T$2,FALSE)</f>
        <v>#N/A</v>
      </c>
      <c r="U156" t="e">
        <f>VLOOKUP($C156,subset1!$D:$BX,U$2,FALSE)</f>
        <v>#N/A</v>
      </c>
      <c r="V156" t="e">
        <f>VLOOKUP($C156,subset1!$D:$BX,V$2,FALSE)</f>
        <v>#N/A</v>
      </c>
      <c r="W156" t="e">
        <f>VLOOKUP($C156,subset1!$D:$BX,W$2,FALSE)</f>
        <v>#N/A</v>
      </c>
      <c r="X156" t="e">
        <f>VLOOKUP($C156,subset1!$D:$BX,X$2,FALSE)</f>
        <v>#N/A</v>
      </c>
      <c r="Y156" t="e">
        <f>VLOOKUP($C156,subset1!$D:$BX,Y$2,FALSE)</f>
        <v>#N/A</v>
      </c>
      <c r="Z156" t="e">
        <f>VLOOKUP($C156,subset1!$D:$BX,Z$2,FALSE)</f>
        <v>#N/A</v>
      </c>
      <c r="AA156" t="e">
        <f>VLOOKUP($C156,subset1!$D:$BX,AA$2,FALSE)</f>
        <v>#N/A</v>
      </c>
      <c r="AB156" t="e">
        <f>VLOOKUP($C156,subset1!$D:$BX,AB$2,FALSE)</f>
        <v>#N/A</v>
      </c>
      <c r="AC156" t="e">
        <f>VLOOKUP($C156,subset1!$D:$BX,AC$2,FALSE)</f>
        <v>#N/A</v>
      </c>
      <c r="AD156" t="e">
        <f>VLOOKUP($C156,subset1!$D:$BX,AD$2,FALSE)</f>
        <v>#N/A</v>
      </c>
      <c r="AE156" t="e">
        <f>VLOOKUP($C156,subset1!$D:$BX,AE$2,FALSE)</f>
        <v>#N/A</v>
      </c>
      <c r="AF156" t="e">
        <f>VLOOKUP($C156,subset1!$D:$BX,AF$2,FALSE)</f>
        <v>#N/A</v>
      </c>
      <c r="AG156" t="e">
        <f>VLOOKUP($C156,subset1!$D:$BX,AG$2,FALSE)</f>
        <v>#N/A</v>
      </c>
      <c r="AH156" t="e">
        <f>VLOOKUP($C156,subset1!$D:$BX,AH$2,FALSE)</f>
        <v>#N/A</v>
      </c>
      <c r="AI156" t="e">
        <f>VLOOKUP($C156,subset1!$D:$BX,AI$2,FALSE)</f>
        <v>#N/A</v>
      </c>
      <c r="AJ156" t="e">
        <f>VLOOKUP($C156,subset1!$D:$BX,AJ$2,FALSE)</f>
        <v>#N/A</v>
      </c>
      <c r="AK156" t="e">
        <f>VLOOKUP($C156,subset1!$D:$BX,AK$2,FALSE)</f>
        <v>#N/A</v>
      </c>
      <c r="AL156" t="e">
        <f>VLOOKUP($C156,subset1!$D:$BX,AL$2,FALSE)</f>
        <v>#N/A</v>
      </c>
      <c r="AM156" t="e">
        <f>VLOOKUP($C156,subset1!$D:$BX,AM$2,FALSE)</f>
        <v>#N/A</v>
      </c>
      <c r="AN156" t="e">
        <f>VLOOKUP($C156,subset1!$D:$BX,AN$2,FALSE)</f>
        <v>#N/A</v>
      </c>
      <c r="AO156" t="e">
        <f>VLOOKUP($C156,subset1!$D:$BX,AO$2,FALSE)</f>
        <v>#N/A</v>
      </c>
      <c r="AP156" t="e">
        <f>VLOOKUP($C156,subset1!$D:$BX,AP$2,FALSE)</f>
        <v>#N/A</v>
      </c>
      <c r="AQ156" t="e">
        <f>VLOOKUP($C156,subset1!$D:$BX,AQ$2,FALSE)</f>
        <v>#N/A</v>
      </c>
      <c r="AR156" t="e">
        <f>VLOOKUP($C156,subset1!$D:$BX,AR$2,FALSE)</f>
        <v>#N/A</v>
      </c>
      <c r="AS156" t="e">
        <f>VLOOKUP($C156,subset1!$D:$BX,AS$2,FALSE)</f>
        <v>#N/A</v>
      </c>
      <c r="AT156" s="1" t="e">
        <f>VLOOKUP($C156,subset1!$D:$BX,AT$2,FALSE)</f>
        <v>#N/A</v>
      </c>
      <c r="AU156" t="e">
        <f>VLOOKUP($C156,subset1!$D:$BX,AU$2,FALSE)</f>
        <v>#N/A</v>
      </c>
      <c r="AV156" t="e">
        <f>VLOOKUP($C156,subset1!$D:$BX,AV$2,FALSE)</f>
        <v>#N/A</v>
      </c>
      <c r="AW156" t="e">
        <f>VLOOKUP($C156,subset1!$D:$BX,AW$2,FALSE)</f>
        <v>#N/A</v>
      </c>
      <c r="AX156" t="e">
        <f>VLOOKUP($C156,subset1!$D:$BX,AX$2,FALSE)</f>
        <v>#N/A</v>
      </c>
      <c r="AY156" t="e">
        <f>VLOOKUP($C156,subset1!$D:$BX,AY$2,FALSE)</f>
        <v>#N/A</v>
      </c>
      <c r="AZ156" t="e">
        <f>VLOOKUP($C156,subset1!$D:$BX,AZ$2,FALSE)</f>
        <v>#N/A</v>
      </c>
      <c r="BA156" t="e">
        <f>VLOOKUP($C156,subset1!$D:$BX,BA$2,FALSE)</f>
        <v>#N/A</v>
      </c>
      <c r="BB156" t="e">
        <f>VLOOKUP($C156,subset1!$D:$BX,BB$2,FALSE)</f>
        <v>#N/A</v>
      </c>
      <c r="BC156" t="e">
        <f>VLOOKUP($C156,subset1!$D:$BX,BC$2,FALSE)</f>
        <v>#N/A</v>
      </c>
      <c r="BD156" t="e">
        <f>VLOOKUP($C156,subset1!$D:$BX,BD$2,FALSE)</f>
        <v>#N/A</v>
      </c>
      <c r="BE156" t="e">
        <f>VLOOKUP($C156,subset1!$D:$BX,BE$2,FALSE)</f>
        <v>#N/A</v>
      </c>
      <c r="BF156" t="e">
        <f>VLOOKUP($C156,subset1!$D:$BX,BF$2,FALSE)</f>
        <v>#N/A</v>
      </c>
      <c r="BG156" t="e">
        <f>VLOOKUP($C156,subset1!$D:$BX,BG$2,FALSE)</f>
        <v>#N/A</v>
      </c>
      <c r="BH156" t="e">
        <f>VLOOKUP($C156,subset1!$D:$BX,BH$2,FALSE)</f>
        <v>#N/A</v>
      </c>
      <c r="BI156" t="e">
        <f>VLOOKUP($C156,subset1!$D:$BX,BI$2,FALSE)</f>
        <v>#N/A</v>
      </c>
      <c r="BJ156" t="e">
        <f>VLOOKUP($C156,subset1!$D:$BX,BJ$2,FALSE)</f>
        <v>#N/A</v>
      </c>
      <c r="BK156" t="e">
        <f>VLOOKUP($C156,subset1!$D:$BX,BK$2,FALSE)</f>
        <v>#N/A</v>
      </c>
      <c r="BL156" t="e">
        <f>VLOOKUP($C156,subset1!$D:$BX,BL$2,FALSE)</f>
        <v>#N/A</v>
      </c>
      <c r="BM156" t="e">
        <f>VLOOKUP($C156,subset1!$D:$BX,BM$2,FALSE)</f>
        <v>#N/A</v>
      </c>
      <c r="BN156" t="e">
        <f>VLOOKUP($C156,subset1!$D:$BX,BN$2,FALSE)</f>
        <v>#N/A</v>
      </c>
      <c r="BO156" t="e">
        <f>VLOOKUP($C156,subset1!$D:$BX,BO$2,FALSE)</f>
        <v>#N/A</v>
      </c>
      <c r="BP156" t="e">
        <f>VLOOKUP($C156,subset1!$D:$BX,BP$2,FALSE)</f>
        <v>#N/A</v>
      </c>
      <c r="BQ156" t="e">
        <f>VLOOKUP($C156,subset1!$D:$BX,BQ$2,FALSE)</f>
        <v>#N/A</v>
      </c>
      <c r="BR156" t="e">
        <f>VLOOKUP($C156,subset1!$D:$BX,BR$2,FALSE)</f>
        <v>#N/A</v>
      </c>
      <c r="BS156" t="e">
        <f>VLOOKUP($C156,subset1!$D:$BX,BS$2,FALSE)</f>
        <v>#N/A</v>
      </c>
      <c r="BT156" t="e">
        <f>VLOOKUP($C156,subset1!$D:$BX,BT$2,FALSE)</f>
        <v>#N/A</v>
      </c>
      <c r="BU156" t="e">
        <f>VLOOKUP($C156,subset1!$D:$BX,BU$2,FALSE)</f>
        <v>#N/A</v>
      </c>
    </row>
    <row r="157" spans="1:73" x14ac:dyDescent="0.2">
      <c r="A157">
        <v>878</v>
      </c>
      <c r="B157" t="s">
        <v>10</v>
      </c>
      <c r="C157" t="str">
        <f t="shared" si="9"/>
        <v>878E2</v>
      </c>
      <c r="D157" t="str">
        <f t="shared" si="10"/>
        <v>E2</v>
      </c>
      <c r="E157">
        <v>27</v>
      </c>
      <c r="F157" s="1">
        <v>43041</v>
      </c>
      <c r="I157">
        <v>1210.8806200367201</v>
      </c>
      <c r="J157" t="s">
        <v>23</v>
      </c>
      <c r="K157">
        <v>163</v>
      </c>
      <c r="L157">
        <f>VLOOKUP($C157,samples!$D$2:$I$1000,4, FALSE)</f>
        <v>14</v>
      </c>
      <c r="M157" t="str">
        <f>VLOOKUP($C157,samples!$D$2:$I$1000,5, FALSE)</f>
        <v>C</v>
      </c>
      <c r="N157" t="str">
        <f>VLOOKUP($C157,samples!$D$2:$I$1000,6, FALSE)</f>
        <v>1,2,3</v>
      </c>
      <c r="O157" s="1">
        <f>VLOOKUP($C157,samples!$D$2:$I$689,3, FALSE)</f>
        <v>43160</v>
      </c>
      <c r="P157" s="2">
        <f t="shared" si="11"/>
        <v>119</v>
      </c>
      <c r="Q157" s="1" t="str">
        <f>VLOOKUP($C157,samples!$D$2:$R$1000,8, FALSE)</f>
        <v>CGPLPA823P3</v>
      </c>
      <c r="S157" t="e">
        <f>VLOOKUP($C157,subset1!$D:$BX,S$2,FALSE)</f>
        <v>#N/A</v>
      </c>
      <c r="T157" s="1" t="e">
        <f>VLOOKUP($C157,subset1!$D:$BX,T$2,FALSE)</f>
        <v>#N/A</v>
      </c>
      <c r="U157" t="e">
        <f>VLOOKUP($C157,subset1!$D:$BX,U$2,FALSE)</f>
        <v>#N/A</v>
      </c>
      <c r="V157" t="e">
        <f>VLOOKUP($C157,subset1!$D:$BX,V$2,FALSE)</f>
        <v>#N/A</v>
      </c>
      <c r="W157" t="e">
        <f>VLOOKUP($C157,subset1!$D:$BX,W$2,FALSE)</f>
        <v>#N/A</v>
      </c>
      <c r="X157" t="e">
        <f>VLOOKUP($C157,subset1!$D:$BX,X$2,FALSE)</f>
        <v>#N/A</v>
      </c>
      <c r="Y157" t="e">
        <f>VLOOKUP($C157,subset1!$D:$BX,Y$2,FALSE)</f>
        <v>#N/A</v>
      </c>
      <c r="Z157" t="e">
        <f>VLOOKUP($C157,subset1!$D:$BX,Z$2,FALSE)</f>
        <v>#N/A</v>
      </c>
      <c r="AA157" t="e">
        <f>VLOOKUP($C157,subset1!$D:$BX,AA$2,FALSE)</f>
        <v>#N/A</v>
      </c>
      <c r="AB157" t="e">
        <f>VLOOKUP($C157,subset1!$D:$BX,AB$2,FALSE)</f>
        <v>#N/A</v>
      </c>
      <c r="AC157" t="e">
        <f>VLOOKUP($C157,subset1!$D:$BX,AC$2,FALSE)</f>
        <v>#N/A</v>
      </c>
      <c r="AD157" t="e">
        <f>VLOOKUP($C157,subset1!$D:$BX,AD$2,FALSE)</f>
        <v>#N/A</v>
      </c>
      <c r="AE157" t="e">
        <f>VLOOKUP($C157,subset1!$D:$BX,AE$2,FALSE)</f>
        <v>#N/A</v>
      </c>
      <c r="AF157" t="e">
        <f>VLOOKUP($C157,subset1!$D:$BX,AF$2,FALSE)</f>
        <v>#N/A</v>
      </c>
      <c r="AG157" t="e">
        <f>VLOOKUP($C157,subset1!$D:$BX,AG$2,FALSE)</f>
        <v>#N/A</v>
      </c>
      <c r="AH157" t="e">
        <f>VLOOKUP($C157,subset1!$D:$BX,AH$2,FALSE)</f>
        <v>#N/A</v>
      </c>
      <c r="AI157" t="e">
        <f>VLOOKUP($C157,subset1!$D:$BX,AI$2,FALSE)</f>
        <v>#N/A</v>
      </c>
      <c r="AJ157" t="e">
        <f>VLOOKUP($C157,subset1!$D:$BX,AJ$2,FALSE)</f>
        <v>#N/A</v>
      </c>
      <c r="AK157" t="e">
        <f>VLOOKUP($C157,subset1!$D:$BX,AK$2,FALSE)</f>
        <v>#N/A</v>
      </c>
      <c r="AL157" t="e">
        <f>VLOOKUP($C157,subset1!$D:$BX,AL$2,FALSE)</f>
        <v>#N/A</v>
      </c>
      <c r="AM157" t="e">
        <f>VLOOKUP($C157,subset1!$D:$BX,AM$2,FALSE)</f>
        <v>#N/A</v>
      </c>
      <c r="AN157" t="e">
        <f>VLOOKUP($C157,subset1!$D:$BX,AN$2,FALSE)</f>
        <v>#N/A</v>
      </c>
      <c r="AO157" t="e">
        <f>VLOOKUP($C157,subset1!$D:$BX,AO$2,FALSE)</f>
        <v>#N/A</v>
      </c>
      <c r="AP157" t="e">
        <f>VLOOKUP($C157,subset1!$D:$BX,AP$2,FALSE)</f>
        <v>#N/A</v>
      </c>
      <c r="AQ157" t="e">
        <f>VLOOKUP($C157,subset1!$D:$BX,AQ$2,FALSE)</f>
        <v>#N/A</v>
      </c>
      <c r="AR157" t="e">
        <f>VLOOKUP($C157,subset1!$D:$BX,AR$2,FALSE)</f>
        <v>#N/A</v>
      </c>
      <c r="AS157" t="e">
        <f>VLOOKUP($C157,subset1!$D:$BX,AS$2,FALSE)</f>
        <v>#N/A</v>
      </c>
      <c r="AT157" s="1" t="e">
        <f>VLOOKUP($C157,subset1!$D:$BX,AT$2,FALSE)</f>
        <v>#N/A</v>
      </c>
      <c r="AU157" t="e">
        <f>VLOOKUP($C157,subset1!$D:$BX,AU$2,FALSE)</f>
        <v>#N/A</v>
      </c>
      <c r="AV157" t="e">
        <f>VLOOKUP($C157,subset1!$D:$BX,AV$2,FALSE)</f>
        <v>#N/A</v>
      </c>
      <c r="AW157" t="e">
        <f>VLOOKUP($C157,subset1!$D:$BX,AW$2,FALSE)</f>
        <v>#N/A</v>
      </c>
      <c r="AX157" t="e">
        <f>VLOOKUP($C157,subset1!$D:$BX,AX$2,FALSE)</f>
        <v>#N/A</v>
      </c>
      <c r="AY157" t="e">
        <f>VLOOKUP($C157,subset1!$D:$BX,AY$2,FALSE)</f>
        <v>#N/A</v>
      </c>
      <c r="AZ157" t="e">
        <f>VLOOKUP($C157,subset1!$D:$BX,AZ$2,FALSE)</f>
        <v>#N/A</v>
      </c>
      <c r="BA157" t="e">
        <f>VLOOKUP($C157,subset1!$D:$BX,BA$2,FALSE)</f>
        <v>#N/A</v>
      </c>
      <c r="BB157" t="e">
        <f>VLOOKUP($C157,subset1!$D:$BX,BB$2,FALSE)</f>
        <v>#N/A</v>
      </c>
      <c r="BC157" t="e">
        <f>VLOOKUP($C157,subset1!$D:$BX,BC$2,FALSE)</f>
        <v>#N/A</v>
      </c>
      <c r="BD157" t="e">
        <f>VLOOKUP($C157,subset1!$D:$BX,BD$2,FALSE)</f>
        <v>#N/A</v>
      </c>
      <c r="BE157" t="e">
        <f>VLOOKUP($C157,subset1!$D:$BX,BE$2,FALSE)</f>
        <v>#N/A</v>
      </c>
      <c r="BF157" t="e">
        <f>VLOOKUP($C157,subset1!$D:$BX,BF$2,FALSE)</f>
        <v>#N/A</v>
      </c>
      <c r="BG157" t="e">
        <f>VLOOKUP($C157,subset1!$D:$BX,BG$2,FALSE)</f>
        <v>#N/A</v>
      </c>
      <c r="BH157" t="e">
        <f>VLOOKUP($C157,subset1!$D:$BX,BH$2,FALSE)</f>
        <v>#N/A</v>
      </c>
      <c r="BI157" t="e">
        <f>VLOOKUP($C157,subset1!$D:$BX,BI$2,FALSE)</f>
        <v>#N/A</v>
      </c>
      <c r="BJ157" t="e">
        <f>VLOOKUP($C157,subset1!$D:$BX,BJ$2,FALSE)</f>
        <v>#N/A</v>
      </c>
      <c r="BK157" t="e">
        <f>VLOOKUP($C157,subset1!$D:$BX,BK$2,FALSE)</f>
        <v>#N/A</v>
      </c>
      <c r="BL157" t="e">
        <f>VLOOKUP($C157,subset1!$D:$BX,BL$2,FALSE)</f>
        <v>#N/A</v>
      </c>
      <c r="BM157" t="e">
        <f>VLOOKUP($C157,subset1!$D:$BX,BM$2,FALSE)</f>
        <v>#N/A</v>
      </c>
      <c r="BN157" t="e">
        <f>VLOOKUP($C157,subset1!$D:$BX,BN$2,FALSE)</f>
        <v>#N/A</v>
      </c>
      <c r="BO157" t="e">
        <f>VLOOKUP($C157,subset1!$D:$BX,BO$2,FALSE)</f>
        <v>#N/A</v>
      </c>
      <c r="BP157" t="e">
        <f>VLOOKUP($C157,subset1!$D:$BX,BP$2,FALSE)</f>
        <v>#N/A</v>
      </c>
      <c r="BQ157" t="e">
        <f>VLOOKUP($C157,subset1!$D:$BX,BQ$2,FALSE)</f>
        <v>#N/A</v>
      </c>
      <c r="BR157" t="e">
        <f>VLOOKUP($C157,subset1!$D:$BX,BR$2,FALSE)</f>
        <v>#N/A</v>
      </c>
      <c r="BS157" t="e">
        <f>VLOOKUP($C157,subset1!$D:$BX,BS$2,FALSE)</f>
        <v>#N/A</v>
      </c>
      <c r="BT157" t="e">
        <f>VLOOKUP($C157,subset1!$D:$BX,BT$2,FALSE)</f>
        <v>#N/A</v>
      </c>
      <c r="BU157" t="e">
        <f>VLOOKUP($C157,subset1!$D:$BX,BU$2,FALSE)</f>
        <v>#N/A</v>
      </c>
    </row>
    <row r="158" spans="1:73" x14ac:dyDescent="0.2">
      <c r="A158">
        <v>878</v>
      </c>
      <c r="B158" t="s">
        <v>11</v>
      </c>
      <c r="C158" t="str">
        <f t="shared" si="9"/>
        <v>878E3</v>
      </c>
      <c r="D158" t="str">
        <f t="shared" si="10"/>
        <v>E3</v>
      </c>
      <c r="E158">
        <v>27</v>
      </c>
      <c r="F158" s="1">
        <v>43041</v>
      </c>
      <c r="I158">
        <v>1210.8806200367201</v>
      </c>
      <c r="J158" t="s">
        <v>23</v>
      </c>
      <c r="K158">
        <v>164</v>
      </c>
      <c r="L158">
        <f>VLOOKUP($C158,samples!$D$2:$I$1000,4, FALSE)</f>
        <v>17</v>
      </c>
      <c r="M158" t="str">
        <f>VLOOKUP($C158,samples!$D$2:$I$1000,5, FALSE)</f>
        <v>D</v>
      </c>
      <c r="N158" t="str">
        <f>VLOOKUP($C158,samples!$D$2:$I$1000,6, FALSE)</f>
        <v>4,5,6</v>
      </c>
      <c r="O158" s="1">
        <f>VLOOKUP($C158,samples!$D$2:$I$689,3, FALSE)</f>
        <v>43222</v>
      </c>
      <c r="P158" s="2">
        <f t="shared" si="11"/>
        <v>181</v>
      </c>
      <c r="Q158" s="1" t="str">
        <f>VLOOKUP($C158,samples!$D$2:$R$1000,8, FALSE)</f>
        <v>CGPLPA823P4</v>
      </c>
      <c r="S158" t="e">
        <f>VLOOKUP($C158,subset1!$D:$BX,S$2,FALSE)</f>
        <v>#N/A</v>
      </c>
      <c r="T158" s="1" t="e">
        <f>VLOOKUP($C158,subset1!$D:$BX,T$2,FALSE)</f>
        <v>#N/A</v>
      </c>
      <c r="U158" t="e">
        <f>VLOOKUP($C158,subset1!$D:$BX,U$2,FALSE)</f>
        <v>#N/A</v>
      </c>
      <c r="V158" t="e">
        <f>VLOOKUP($C158,subset1!$D:$BX,V$2,FALSE)</f>
        <v>#N/A</v>
      </c>
      <c r="W158" t="e">
        <f>VLOOKUP($C158,subset1!$D:$BX,W$2,FALSE)</f>
        <v>#N/A</v>
      </c>
      <c r="X158" t="e">
        <f>VLOOKUP($C158,subset1!$D:$BX,X$2,FALSE)</f>
        <v>#N/A</v>
      </c>
      <c r="Y158" t="e">
        <f>VLOOKUP($C158,subset1!$D:$BX,Y$2,FALSE)</f>
        <v>#N/A</v>
      </c>
      <c r="Z158" t="e">
        <f>VLOOKUP($C158,subset1!$D:$BX,Z$2,FALSE)</f>
        <v>#N/A</v>
      </c>
      <c r="AA158" t="e">
        <f>VLOOKUP($C158,subset1!$D:$BX,AA$2,FALSE)</f>
        <v>#N/A</v>
      </c>
      <c r="AB158" t="e">
        <f>VLOOKUP($C158,subset1!$D:$BX,AB$2,FALSE)</f>
        <v>#N/A</v>
      </c>
      <c r="AC158" t="e">
        <f>VLOOKUP($C158,subset1!$D:$BX,AC$2,FALSE)</f>
        <v>#N/A</v>
      </c>
      <c r="AD158" t="e">
        <f>VLOOKUP($C158,subset1!$D:$BX,AD$2,FALSE)</f>
        <v>#N/A</v>
      </c>
      <c r="AE158" t="e">
        <f>VLOOKUP($C158,subset1!$D:$BX,AE$2,FALSE)</f>
        <v>#N/A</v>
      </c>
      <c r="AF158" t="e">
        <f>VLOOKUP($C158,subset1!$D:$BX,AF$2,FALSE)</f>
        <v>#N/A</v>
      </c>
      <c r="AG158" t="e">
        <f>VLOOKUP($C158,subset1!$D:$BX,AG$2,FALSE)</f>
        <v>#N/A</v>
      </c>
      <c r="AH158" t="e">
        <f>VLOOKUP($C158,subset1!$D:$BX,AH$2,FALSE)</f>
        <v>#N/A</v>
      </c>
      <c r="AI158" t="e">
        <f>VLOOKUP($C158,subset1!$D:$BX,AI$2,FALSE)</f>
        <v>#N/A</v>
      </c>
      <c r="AJ158" t="e">
        <f>VLOOKUP($C158,subset1!$D:$BX,AJ$2,FALSE)</f>
        <v>#N/A</v>
      </c>
      <c r="AK158" t="e">
        <f>VLOOKUP($C158,subset1!$D:$BX,AK$2,FALSE)</f>
        <v>#N/A</v>
      </c>
      <c r="AL158" t="e">
        <f>VLOOKUP($C158,subset1!$D:$BX,AL$2,FALSE)</f>
        <v>#N/A</v>
      </c>
      <c r="AM158" t="e">
        <f>VLOOKUP($C158,subset1!$D:$BX,AM$2,FALSE)</f>
        <v>#N/A</v>
      </c>
      <c r="AN158" t="e">
        <f>VLOOKUP($C158,subset1!$D:$BX,AN$2,FALSE)</f>
        <v>#N/A</v>
      </c>
      <c r="AO158" t="e">
        <f>VLOOKUP($C158,subset1!$D:$BX,AO$2,FALSE)</f>
        <v>#N/A</v>
      </c>
      <c r="AP158" t="e">
        <f>VLOOKUP($C158,subset1!$D:$BX,AP$2,FALSE)</f>
        <v>#N/A</v>
      </c>
      <c r="AQ158" t="e">
        <f>VLOOKUP($C158,subset1!$D:$BX,AQ$2,FALSE)</f>
        <v>#N/A</v>
      </c>
      <c r="AR158" t="e">
        <f>VLOOKUP($C158,subset1!$D:$BX,AR$2,FALSE)</f>
        <v>#N/A</v>
      </c>
      <c r="AS158" t="e">
        <f>VLOOKUP($C158,subset1!$D:$BX,AS$2,FALSE)</f>
        <v>#N/A</v>
      </c>
      <c r="AT158" s="1" t="e">
        <f>VLOOKUP($C158,subset1!$D:$BX,AT$2,FALSE)</f>
        <v>#N/A</v>
      </c>
      <c r="AU158" t="e">
        <f>VLOOKUP($C158,subset1!$D:$BX,AU$2,FALSE)</f>
        <v>#N/A</v>
      </c>
      <c r="AV158" t="e">
        <f>VLOOKUP($C158,subset1!$D:$BX,AV$2,FALSE)</f>
        <v>#N/A</v>
      </c>
      <c r="AW158" t="e">
        <f>VLOOKUP($C158,subset1!$D:$BX,AW$2,FALSE)</f>
        <v>#N/A</v>
      </c>
      <c r="AX158" t="e">
        <f>VLOOKUP($C158,subset1!$D:$BX,AX$2,FALSE)</f>
        <v>#N/A</v>
      </c>
      <c r="AY158" t="e">
        <f>VLOOKUP($C158,subset1!$D:$BX,AY$2,FALSE)</f>
        <v>#N/A</v>
      </c>
      <c r="AZ158" t="e">
        <f>VLOOKUP($C158,subset1!$D:$BX,AZ$2,FALSE)</f>
        <v>#N/A</v>
      </c>
      <c r="BA158" t="e">
        <f>VLOOKUP($C158,subset1!$D:$BX,BA$2,FALSE)</f>
        <v>#N/A</v>
      </c>
      <c r="BB158" t="e">
        <f>VLOOKUP($C158,subset1!$D:$BX,BB$2,FALSE)</f>
        <v>#N/A</v>
      </c>
      <c r="BC158" t="e">
        <f>VLOOKUP($C158,subset1!$D:$BX,BC$2,FALSE)</f>
        <v>#N/A</v>
      </c>
      <c r="BD158" t="e">
        <f>VLOOKUP($C158,subset1!$D:$BX,BD$2,FALSE)</f>
        <v>#N/A</v>
      </c>
      <c r="BE158" t="e">
        <f>VLOOKUP($C158,subset1!$D:$BX,BE$2,FALSE)</f>
        <v>#N/A</v>
      </c>
      <c r="BF158" t="e">
        <f>VLOOKUP($C158,subset1!$D:$BX,BF$2,FALSE)</f>
        <v>#N/A</v>
      </c>
      <c r="BG158" t="e">
        <f>VLOOKUP($C158,subset1!$D:$BX,BG$2,FALSE)</f>
        <v>#N/A</v>
      </c>
      <c r="BH158" t="e">
        <f>VLOOKUP($C158,subset1!$D:$BX,BH$2,FALSE)</f>
        <v>#N/A</v>
      </c>
      <c r="BI158" t="e">
        <f>VLOOKUP($C158,subset1!$D:$BX,BI$2,FALSE)</f>
        <v>#N/A</v>
      </c>
      <c r="BJ158" t="e">
        <f>VLOOKUP($C158,subset1!$D:$BX,BJ$2,FALSE)</f>
        <v>#N/A</v>
      </c>
      <c r="BK158" t="e">
        <f>VLOOKUP($C158,subset1!$D:$BX,BK$2,FALSE)</f>
        <v>#N/A</v>
      </c>
      <c r="BL158" t="e">
        <f>VLOOKUP($C158,subset1!$D:$BX,BL$2,FALSE)</f>
        <v>#N/A</v>
      </c>
      <c r="BM158" t="e">
        <f>VLOOKUP($C158,subset1!$D:$BX,BM$2,FALSE)</f>
        <v>#N/A</v>
      </c>
      <c r="BN158" t="e">
        <f>VLOOKUP($C158,subset1!$D:$BX,BN$2,FALSE)</f>
        <v>#N/A</v>
      </c>
      <c r="BO158" t="e">
        <f>VLOOKUP($C158,subset1!$D:$BX,BO$2,FALSE)</f>
        <v>#N/A</v>
      </c>
      <c r="BP158" t="e">
        <f>VLOOKUP($C158,subset1!$D:$BX,BP$2,FALSE)</f>
        <v>#N/A</v>
      </c>
      <c r="BQ158" t="e">
        <f>VLOOKUP($C158,subset1!$D:$BX,BQ$2,FALSE)</f>
        <v>#N/A</v>
      </c>
      <c r="BR158" t="e">
        <f>VLOOKUP($C158,subset1!$D:$BX,BR$2,FALSE)</f>
        <v>#N/A</v>
      </c>
      <c r="BS158" t="e">
        <f>VLOOKUP($C158,subset1!$D:$BX,BS$2,FALSE)</f>
        <v>#N/A</v>
      </c>
      <c r="BT158" t="e">
        <f>VLOOKUP($C158,subset1!$D:$BX,BT$2,FALSE)</f>
        <v>#N/A</v>
      </c>
      <c r="BU158" t="e">
        <f>VLOOKUP($C158,subset1!$D:$BX,BU$2,FALSE)</f>
        <v>#N/A</v>
      </c>
    </row>
    <row r="159" spans="1:73" x14ac:dyDescent="0.2">
      <c r="A159">
        <v>878</v>
      </c>
      <c r="B159" t="s">
        <v>12</v>
      </c>
      <c r="C159" t="str">
        <f t="shared" si="9"/>
        <v>878E4</v>
      </c>
      <c r="D159" t="str">
        <f t="shared" si="10"/>
        <v>E4</v>
      </c>
      <c r="E159">
        <v>27</v>
      </c>
      <c r="F159" s="1">
        <v>43041</v>
      </c>
      <c r="I159">
        <v>1210.8806200367201</v>
      </c>
      <c r="J159" t="s">
        <v>23</v>
      </c>
      <c r="K159">
        <v>165</v>
      </c>
      <c r="L159">
        <f>VLOOKUP($C159,samples!$D$2:$I$1000,4, FALSE)</f>
        <v>19</v>
      </c>
      <c r="M159" t="str">
        <f>VLOOKUP($C159,samples!$D$2:$I$1000,5, FALSE)</f>
        <v>F</v>
      </c>
      <c r="N159" t="str">
        <f>VLOOKUP($C159,samples!$D$2:$I$1000,6, FALSE)</f>
        <v>7,8,9</v>
      </c>
      <c r="O159" s="1">
        <f>VLOOKUP($C159,samples!$D$2:$I$689,3, FALSE)</f>
        <v>43244</v>
      </c>
      <c r="P159" s="2">
        <f t="shared" si="11"/>
        <v>203</v>
      </c>
      <c r="Q159" s="1" t="str">
        <f>VLOOKUP($C159,samples!$D$2:$R$1000,8, FALSE)</f>
        <v>CGPLPA823P5</v>
      </c>
      <c r="S159" t="e">
        <f>VLOOKUP($C159,subset1!$D:$BX,S$2,FALSE)</f>
        <v>#N/A</v>
      </c>
      <c r="T159" s="1" t="e">
        <f>VLOOKUP($C159,subset1!$D:$BX,T$2,FALSE)</f>
        <v>#N/A</v>
      </c>
      <c r="U159" t="e">
        <f>VLOOKUP($C159,subset1!$D:$BX,U$2,FALSE)</f>
        <v>#N/A</v>
      </c>
      <c r="V159" t="e">
        <f>VLOOKUP($C159,subset1!$D:$BX,V$2,FALSE)</f>
        <v>#N/A</v>
      </c>
      <c r="W159" t="e">
        <f>VLOOKUP($C159,subset1!$D:$BX,W$2,FALSE)</f>
        <v>#N/A</v>
      </c>
      <c r="X159" t="e">
        <f>VLOOKUP($C159,subset1!$D:$BX,X$2,FALSE)</f>
        <v>#N/A</v>
      </c>
      <c r="Y159" t="e">
        <f>VLOOKUP($C159,subset1!$D:$BX,Y$2,FALSE)</f>
        <v>#N/A</v>
      </c>
      <c r="Z159" t="e">
        <f>VLOOKUP($C159,subset1!$D:$BX,Z$2,FALSE)</f>
        <v>#N/A</v>
      </c>
      <c r="AA159" t="e">
        <f>VLOOKUP($C159,subset1!$D:$BX,AA$2,FALSE)</f>
        <v>#N/A</v>
      </c>
      <c r="AB159" t="e">
        <f>VLOOKUP($C159,subset1!$D:$BX,AB$2,FALSE)</f>
        <v>#N/A</v>
      </c>
      <c r="AC159" t="e">
        <f>VLOOKUP($C159,subset1!$D:$BX,AC$2,FALSE)</f>
        <v>#N/A</v>
      </c>
      <c r="AD159" t="e">
        <f>VLOOKUP($C159,subset1!$D:$BX,AD$2,FALSE)</f>
        <v>#N/A</v>
      </c>
      <c r="AE159" t="e">
        <f>VLOOKUP($C159,subset1!$D:$BX,AE$2,FALSE)</f>
        <v>#N/A</v>
      </c>
      <c r="AF159" t="e">
        <f>VLOOKUP($C159,subset1!$D:$BX,AF$2,FALSE)</f>
        <v>#N/A</v>
      </c>
      <c r="AG159" t="e">
        <f>VLOOKUP($C159,subset1!$D:$BX,AG$2,FALSE)</f>
        <v>#N/A</v>
      </c>
      <c r="AH159" t="e">
        <f>VLOOKUP($C159,subset1!$D:$BX,AH$2,FALSE)</f>
        <v>#N/A</v>
      </c>
      <c r="AI159" t="e">
        <f>VLOOKUP($C159,subset1!$D:$BX,AI$2,FALSE)</f>
        <v>#N/A</v>
      </c>
      <c r="AJ159" t="e">
        <f>VLOOKUP($C159,subset1!$D:$BX,AJ$2,FALSE)</f>
        <v>#N/A</v>
      </c>
      <c r="AK159" t="e">
        <f>VLOOKUP($C159,subset1!$D:$BX,AK$2,FALSE)</f>
        <v>#N/A</v>
      </c>
      <c r="AL159" t="e">
        <f>VLOOKUP($C159,subset1!$D:$BX,AL$2,FALSE)</f>
        <v>#N/A</v>
      </c>
      <c r="AM159" t="e">
        <f>VLOOKUP($C159,subset1!$D:$BX,AM$2,FALSE)</f>
        <v>#N/A</v>
      </c>
      <c r="AN159" t="e">
        <f>VLOOKUP($C159,subset1!$D:$BX,AN$2,FALSE)</f>
        <v>#N/A</v>
      </c>
      <c r="AO159" t="e">
        <f>VLOOKUP($C159,subset1!$D:$BX,AO$2,FALSE)</f>
        <v>#N/A</v>
      </c>
      <c r="AP159" t="e">
        <f>VLOOKUP($C159,subset1!$D:$BX,AP$2,FALSE)</f>
        <v>#N/A</v>
      </c>
      <c r="AQ159" t="e">
        <f>VLOOKUP($C159,subset1!$D:$BX,AQ$2,FALSE)</f>
        <v>#N/A</v>
      </c>
      <c r="AR159" t="e">
        <f>VLOOKUP($C159,subset1!$D:$BX,AR$2,FALSE)</f>
        <v>#N/A</v>
      </c>
      <c r="AS159" t="e">
        <f>VLOOKUP($C159,subset1!$D:$BX,AS$2,FALSE)</f>
        <v>#N/A</v>
      </c>
      <c r="AT159" s="1" t="e">
        <f>VLOOKUP($C159,subset1!$D:$BX,AT$2,FALSE)</f>
        <v>#N/A</v>
      </c>
      <c r="AU159" t="e">
        <f>VLOOKUP($C159,subset1!$D:$BX,AU$2,FALSE)</f>
        <v>#N/A</v>
      </c>
      <c r="AV159" t="e">
        <f>VLOOKUP($C159,subset1!$D:$BX,AV$2,FALSE)</f>
        <v>#N/A</v>
      </c>
      <c r="AW159" t="e">
        <f>VLOOKUP($C159,subset1!$D:$BX,AW$2,FALSE)</f>
        <v>#N/A</v>
      </c>
      <c r="AX159" t="e">
        <f>VLOOKUP($C159,subset1!$D:$BX,AX$2,FALSE)</f>
        <v>#N/A</v>
      </c>
      <c r="AY159" t="e">
        <f>VLOOKUP($C159,subset1!$D:$BX,AY$2,FALSE)</f>
        <v>#N/A</v>
      </c>
      <c r="AZ159" t="e">
        <f>VLOOKUP($C159,subset1!$D:$BX,AZ$2,FALSE)</f>
        <v>#N/A</v>
      </c>
      <c r="BA159" t="e">
        <f>VLOOKUP($C159,subset1!$D:$BX,BA$2,FALSE)</f>
        <v>#N/A</v>
      </c>
      <c r="BB159" t="e">
        <f>VLOOKUP($C159,subset1!$D:$BX,BB$2,FALSE)</f>
        <v>#N/A</v>
      </c>
      <c r="BC159" t="e">
        <f>VLOOKUP($C159,subset1!$D:$BX,BC$2,FALSE)</f>
        <v>#N/A</v>
      </c>
      <c r="BD159" t="e">
        <f>VLOOKUP($C159,subset1!$D:$BX,BD$2,FALSE)</f>
        <v>#N/A</v>
      </c>
      <c r="BE159" t="e">
        <f>VLOOKUP($C159,subset1!$D:$BX,BE$2,FALSE)</f>
        <v>#N/A</v>
      </c>
      <c r="BF159" t="e">
        <f>VLOOKUP($C159,subset1!$D:$BX,BF$2,FALSE)</f>
        <v>#N/A</v>
      </c>
      <c r="BG159" t="e">
        <f>VLOOKUP($C159,subset1!$D:$BX,BG$2,FALSE)</f>
        <v>#N/A</v>
      </c>
      <c r="BH159" t="e">
        <f>VLOOKUP($C159,subset1!$D:$BX,BH$2,FALSE)</f>
        <v>#N/A</v>
      </c>
      <c r="BI159" t="e">
        <f>VLOOKUP($C159,subset1!$D:$BX,BI$2,FALSE)</f>
        <v>#N/A</v>
      </c>
      <c r="BJ159" t="e">
        <f>VLOOKUP($C159,subset1!$D:$BX,BJ$2,FALSE)</f>
        <v>#N/A</v>
      </c>
      <c r="BK159" t="e">
        <f>VLOOKUP($C159,subset1!$D:$BX,BK$2,FALSE)</f>
        <v>#N/A</v>
      </c>
      <c r="BL159" t="e">
        <f>VLOOKUP($C159,subset1!$D:$BX,BL$2,FALSE)</f>
        <v>#N/A</v>
      </c>
      <c r="BM159" t="e">
        <f>VLOOKUP($C159,subset1!$D:$BX,BM$2,FALSE)</f>
        <v>#N/A</v>
      </c>
      <c r="BN159" t="e">
        <f>VLOOKUP($C159,subset1!$D:$BX,BN$2,FALSE)</f>
        <v>#N/A</v>
      </c>
      <c r="BO159" t="e">
        <f>VLOOKUP($C159,subset1!$D:$BX,BO$2,FALSE)</f>
        <v>#N/A</v>
      </c>
      <c r="BP159" t="e">
        <f>VLOOKUP($C159,subset1!$D:$BX,BP$2,FALSE)</f>
        <v>#N/A</v>
      </c>
      <c r="BQ159" t="e">
        <f>VLOOKUP($C159,subset1!$D:$BX,BQ$2,FALSE)</f>
        <v>#N/A</v>
      </c>
      <c r="BR159" t="e">
        <f>VLOOKUP($C159,subset1!$D:$BX,BR$2,FALSE)</f>
        <v>#N/A</v>
      </c>
      <c r="BS159" t="e">
        <f>VLOOKUP($C159,subset1!$D:$BX,BS$2,FALSE)</f>
        <v>#N/A</v>
      </c>
      <c r="BT159" t="e">
        <f>VLOOKUP($C159,subset1!$D:$BX,BT$2,FALSE)</f>
        <v>#N/A</v>
      </c>
      <c r="BU159" t="e">
        <f>VLOOKUP($C159,subset1!$D:$BX,BU$2,FALSE)</f>
        <v>#N/A</v>
      </c>
    </row>
    <row r="160" spans="1:73" x14ac:dyDescent="0.2">
      <c r="A160">
        <v>879</v>
      </c>
      <c r="B160" t="s">
        <v>2</v>
      </c>
      <c r="C160" t="str">
        <f t="shared" si="9"/>
        <v>879A</v>
      </c>
      <c r="D160" t="str">
        <f t="shared" si="10"/>
        <v>A</v>
      </c>
      <c r="E160">
        <v>28</v>
      </c>
      <c r="F160" s="1">
        <v>43042</v>
      </c>
      <c r="I160">
        <v>1209.8806200367201</v>
      </c>
      <c r="J160" t="s">
        <v>7</v>
      </c>
      <c r="K160">
        <v>166</v>
      </c>
      <c r="L160">
        <f>VLOOKUP($C160,samples!$D$2:$I$1000,4, FALSE)</f>
        <v>2</v>
      </c>
      <c r="M160" t="str">
        <f>VLOOKUP($C160,samples!$D$2:$I$1000,5, FALSE)</f>
        <v>I</v>
      </c>
      <c r="N160" t="str">
        <f>VLOOKUP($C160,samples!$D$2:$I$1000,6, FALSE)</f>
        <v>1,2,3</v>
      </c>
      <c r="O160" s="1">
        <f>VLOOKUP($C160,samples!$D$2:$I$689,3, FALSE)</f>
        <v>43042</v>
      </c>
      <c r="P160" s="2">
        <f t="shared" si="11"/>
        <v>0</v>
      </c>
      <c r="Q160" s="1" t="str">
        <f>VLOOKUP($C160,samples!$D$2:$R$1000,8, FALSE)</f>
        <v>CGPLPA824P</v>
      </c>
      <c r="S160" t="e">
        <f>VLOOKUP($C160,subset1!$D:$BX,S$2,FALSE)</f>
        <v>#N/A</v>
      </c>
      <c r="T160" s="1" t="e">
        <f>VLOOKUP($C160,subset1!$D:$BX,T$2,FALSE)</f>
        <v>#N/A</v>
      </c>
      <c r="U160" t="e">
        <f>VLOOKUP($C160,subset1!$D:$BX,U$2,FALSE)</f>
        <v>#N/A</v>
      </c>
      <c r="V160" t="e">
        <f>VLOOKUP($C160,subset1!$D:$BX,V$2,FALSE)</f>
        <v>#N/A</v>
      </c>
      <c r="W160" t="e">
        <f>VLOOKUP($C160,subset1!$D:$BX,W$2,FALSE)</f>
        <v>#N/A</v>
      </c>
      <c r="X160" t="e">
        <f>VLOOKUP($C160,subset1!$D:$BX,X$2,FALSE)</f>
        <v>#N/A</v>
      </c>
      <c r="Y160" t="e">
        <f>VLOOKUP($C160,subset1!$D:$BX,Y$2,FALSE)</f>
        <v>#N/A</v>
      </c>
      <c r="Z160" t="e">
        <f>VLOOKUP($C160,subset1!$D:$BX,Z$2,FALSE)</f>
        <v>#N/A</v>
      </c>
      <c r="AA160" t="e">
        <f>VLOOKUP($C160,subset1!$D:$BX,AA$2,FALSE)</f>
        <v>#N/A</v>
      </c>
      <c r="AB160" t="e">
        <f>VLOOKUP($C160,subset1!$D:$BX,AB$2,FALSE)</f>
        <v>#N/A</v>
      </c>
      <c r="AC160" t="e">
        <f>VLOOKUP($C160,subset1!$D:$BX,AC$2,FALSE)</f>
        <v>#N/A</v>
      </c>
      <c r="AD160" t="e">
        <f>VLOOKUP($C160,subset1!$D:$BX,AD$2,FALSE)</f>
        <v>#N/A</v>
      </c>
      <c r="AE160" t="e">
        <f>VLOOKUP($C160,subset1!$D:$BX,AE$2,FALSE)</f>
        <v>#N/A</v>
      </c>
      <c r="AF160" t="e">
        <f>VLOOKUP($C160,subset1!$D:$BX,AF$2,FALSE)</f>
        <v>#N/A</v>
      </c>
      <c r="AG160" t="e">
        <f>VLOOKUP($C160,subset1!$D:$BX,AG$2,FALSE)</f>
        <v>#N/A</v>
      </c>
      <c r="AH160" t="e">
        <f>VLOOKUP($C160,subset1!$D:$BX,AH$2,FALSE)</f>
        <v>#N/A</v>
      </c>
      <c r="AI160" t="e">
        <f>VLOOKUP($C160,subset1!$D:$BX,AI$2,FALSE)</f>
        <v>#N/A</v>
      </c>
      <c r="AJ160" t="e">
        <f>VLOOKUP($C160,subset1!$D:$BX,AJ$2,FALSE)</f>
        <v>#N/A</v>
      </c>
      <c r="AK160" t="e">
        <f>VLOOKUP($C160,subset1!$D:$BX,AK$2,FALSE)</f>
        <v>#N/A</v>
      </c>
      <c r="AL160" t="e">
        <f>VLOOKUP($C160,subset1!$D:$BX,AL$2,FALSE)</f>
        <v>#N/A</v>
      </c>
      <c r="AM160" t="e">
        <f>VLOOKUP($C160,subset1!$D:$BX,AM$2,FALSE)</f>
        <v>#N/A</v>
      </c>
      <c r="AN160" t="e">
        <f>VLOOKUP($C160,subset1!$D:$BX,AN$2,FALSE)</f>
        <v>#N/A</v>
      </c>
      <c r="AO160" t="e">
        <f>VLOOKUP($C160,subset1!$D:$BX,AO$2,FALSE)</f>
        <v>#N/A</v>
      </c>
      <c r="AP160" t="e">
        <f>VLOOKUP($C160,subset1!$D:$BX,AP$2,FALSE)</f>
        <v>#N/A</v>
      </c>
      <c r="AQ160" t="e">
        <f>VLOOKUP($C160,subset1!$D:$BX,AQ$2,FALSE)</f>
        <v>#N/A</v>
      </c>
      <c r="AR160" t="e">
        <f>VLOOKUP($C160,subset1!$D:$BX,AR$2,FALSE)</f>
        <v>#N/A</v>
      </c>
      <c r="AS160" t="e">
        <f>VLOOKUP($C160,subset1!$D:$BX,AS$2,FALSE)</f>
        <v>#N/A</v>
      </c>
      <c r="AT160" s="1" t="e">
        <f>VLOOKUP($C160,subset1!$D:$BX,AT$2,FALSE)</f>
        <v>#N/A</v>
      </c>
      <c r="AU160" t="e">
        <f>VLOOKUP($C160,subset1!$D:$BX,AU$2,FALSE)</f>
        <v>#N/A</v>
      </c>
      <c r="AV160" t="e">
        <f>VLOOKUP($C160,subset1!$D:$BX,AV$2,FALSE)</f>
        <v>#N/A</v>
      </c>
      <c r="AW160" t="e">
        <f>VLOOKUP($C160,subset1!$D:$BX,AW$2,FALSE)</f>
        <v>#N/A</v>
      </c>
      <c r="AX160" t="e">
        <f>VLOOKUP($C160,subset1!$D:$BX,AX$2,FALSE)</f>
        <v>#N/A</v>
      </c>
      <c r="AY160" t="e">
        <f>VLOOKUP($C160,subset1!$D:$BX,AY$2,FALSE)</f>
        <v>#N/A</v>
      </c>
      <c r="AZ160" t="e">
        <f>VLOOKUP($C160,subset1!$D:$BX,AZ$2,FALSE)</f>
        <v>#N/A</v>
      </c>
      <c r="BA160" t="e">
        <f>VLOOKUP($C160,subset1!$D:$BX,BA$2,FALSE)</f>
        <v>#N/A</v>
      </c>
      <c r="BB160" t="e">
        <f>VLOOKUP($C160,subset1!$D:$BX,BB$2,FALSE)</f>
        <v>#N/A</v>
      </c>
      <c r="BC160" t="e">
        <f>VLOOKUP($C160,subset1!$D:$BX,BC$2,FALSE)</f>
        <v>#N/A</v>
      </c>
      <c r="BD160" t="e">
        <f>VLOOKUP($C160,subset1!$D:$BX,BD$2,FALSE)</f>
        <v>#N/A</v>
      </c>
      <c r="BE160" t="e">
        <f>VLOOKUP($C160,subset1!$D:$BX,BE$2,FALSE)</f>
        <v>#N/A</v>
      </c>
      <c r="BF160" t="e">
        <f>VLOOKUP($C160,subset1!$D:$BX,BF$2,FALSE)</f>
        <v>#N/A</v>
      </c>
      <c r="BG160" t="e">
        <f>VLOOKUP($C160,subset1!$D:$BX,BG$2,FALSE)</f>
        <v>#N/A</v>
      </c>
      <c r="BH160" t="e">
        <f>VLOOKUP($C160,subset1!$D:$BX,BH$2,FALSE)</f>
        <v>#N/A</v>
      </c>
      <c r="BI160" t="e">
        <f>VLOOKUP($C160,subset1!$D:$BX,BI$2,FALSE)</f>
        <v>#N/A</v>
      </c>
      <c r="BJ160" t="e">
        <f>VLOOKUP($C160,subset1!$D:$BX,BJ$2,FALSE)</f>
        <v>#N/A</v>
      </c>
      <c r="BK160" t="e">
        <f>VLOOKUP($C160,subset1!$D:$BX,BK$2,FALSE)</f>
        <v>#N/A</v>
      </c>
      <c r="BL160" t="e">
        <f>VLOOKUP($C160,subset1!$D:$BX,BL$2,FALSE)</f>
        <v>#N/A</v>
      </c>
      <c r="BM160" t="e">
        <f>VLOOKUP($C160,subset1!$D:$BX,BM$2,FALSE)</f>
        <v>#N/A</v>
      </c>
      <c r="BN160" t="e">
        <f>VLOOKUP($C160,subset1!$D:$BX,BN$2,FALSE)</f>
        <v>#N/A</v>
      </c>
      <c r="BO160" t="e">
        <f>VLOOKUP($C160,subset1!$D:$BX,BO$2,FALSE)</f>
        <v>#N/A</v>
      </c>
      <c r="BP160" t="e">
        <f>VLOOKUP($C160,subset1!$D:$BX,BP$2,FALSE)</f>
        <v>#N/A</v>
      </c>
      <c r="BQ160" t="e">
        <f>VLOOKUP($C160,subset1!$D:$BX,BQ$2,FALSE)</f>
        <v>#N/A</v>
      </c>
      <c r="BR160" t="e">
        <f>VLOOKUP($C160,subset1!$D:$BX,BR$2,FALSE)</f>
        <v>#N/A</v>
      </c>
      <c r="BS160" t="e">
        <f>VLOOKUP($C160,subset1!$D:$BX,BS$2,FALSE)</f>
        <v>#N/A</v>
      </c>
      <c r="BT160" t="e">
        <f>VLOOKUP($C160,subset1!$D:$BX,BT$2,FALSE)</f>
        <v>#N/A</v>
      </c>
      <c r="BU160" t="e">
        <f>VLOOKUP($C160,subset1!$D:$BX,BU$2,FALSE)</f>
        <v>#N/A</v>
      </c>
    </row>
    <row r="161" spans="1:73" x14ac:dyDescent="0.2">
      <c r="A161">
        <v>879</v>
      </c>
      <c r="B161" t="s">
        <v>8</v>
      </c>
      <c r="C161" t="str">
        <f t="shared" si="9"/>
        <v>879B1</v>
      </c>
      <c r="D161" t="str">
        <f t="shared" si="10"/>
        <v>B1</v>
      </c>
      <c r="E161">
        <v>28</v>
      </c>
      <c r="F161" s="1">
        <v>43042</v>
      </c>
      <c r="I161">
        <v>1209.8806200367201</v>
      </c>
      <c r="J161" t="s">
        <v>7</v>
      </c>
      <c r="K161">
        <v>167</v>
      </c>
      <c r="L161">
        <f>VLOOKUP($C161,samples!$D$2:$I$1000,4, FALSE)</f>
        <v>6</v>
      </c>
      <c r="M161" t="str">
        <f>VLOOKUP($C161,samples!$D$2:$I$1000,5, FALSE)</f>
        <v>A</v>
      </c>
      <c r="N161" t="str">
        <f>VLOOKUP($C161,samples!$D$2:$I$1000,6, FALSE)</f>
        <v>1,2,3</v>
      </c>
      <c r="O161" s="1">
        <f>VLOOKUP($C161,samples!$D$2:$I$689,3, FALSE)</f>
        <v>43052</v>
      </c>
      <c r="P161" s="2">
        <f t="shared" si="11"/>
        <v>10</v>
      </c>
      <c r="Q161" s="1" t="str">
        <f>VLOOKUP($C161,samples!$D$2:$R$1000,8, FALSE)</f>
        <v>CGPLPA824P1</v>
      </c>
      <c r="S161" t="e">
        <f>VLOOKUP($C161,subset1!$D:$BX,S$2,FALSE)</f>
        <v>#N/A</v>
      </c>
      <c r="T161" s="1" t="e">
        <f>VLOOKUP($C161,subset1!$D:$BX,T$2,FALSE)</f>
        <v>#N/A</v>
      </c>
      <c r="U161" t="e">
        <f>VLOOKUP($C161,subset1!$D:$BX,U$2,FALSE)</f>
        <v>#N/A</v>
      </c>
      <c r="V161" t="e">
        <f>VLOOKUP($C161,subset1!$D:$BX,V$2,FALSE)</f>
        <v>#N/A</v>
      </c>
      <c r="W161" t="e">
        <f>VLOOKUP($C161,subset1!$D:$BX,W$2,FALSE)</f>
        <v>#N/A</v>
      </c>
      <c r="X161" t="e">
        <f>VLOOKUP($C161,subset1!$D:$BX,X$2,FALSE)</f>
        <v>#N/A</v>
      </c>
      <c r="Y161" t="e">
        <f>VLOOKUP($C161,subset1!$D:$BX,Y$2,FALSE)</f>
        <v>#N/A</v>
      </c>
      <c r="Z161" t="e">
        <f>VLOOKUP($C161,subset1!$D:$BX,Z$2,FALSE)</f>
        <v>#N/A</v>
      </c>
      <c r="AA161" t="e">
        <f>VLOOKUP($C161,subset1!$D:$BX,AA$2,FALSE)</f>
        <v>#N/A</v>
      </c>
      <c r="AB161" t="e">
        <f>VLOOKUP($C161,subset1!$D:$BX,AB$2,FALSE)</f>
        <v>#N/A</v>
      </c>
      <c r="AC161" t="e">
        <f>VLOOKUP($C161,subset1!$D:$BX,AC$2,FALSE)</f>
        <v>#N/A</v>
      </c>
      <c r="AD161" t="e">
        <f>VLOOKUP($C161,subset1!$D:$BX,AD$2,FALSE)</f>
        <v>#N/A</v>
      </c>
      <c r="AE161" t="e">
        <f>VLOOKUP($C161,subset1!$D:$BX,AE$2,FALSE)</f>
        <v>#N/A</v>
      </c>
      <c r="AF161" t="e">
        <f>VLOOKUP($C161,subset1!$D:$BX,AF$2,FALSE)</f>
        <v>#N/A</v>
      </c>
      <c r="AG161" t="e">
        <f>VLOOKUP($C161,subset1!$D:$BX,AG$2,FALSE)</f>
        <v>#N/A</v>
      </c>
      <c r="AH161" t="e">
        <f>VLOOKUP($C161,subset1!$D:$BX,AH$2,FALSE)</f>
        <v>#N/A</v>
      </c>
      <c r="AI161" t="e">
        <f>VLOOKUP($C161,subset1!$D:$BX,AI$2,FALSE)</f>
        <v>#N/A</v>
      </c>
      <c r="AJ161" t="e">
        <f>VLOOKUP($C161,subset1!$D:$BX,AJ$2,FALSE)</f>
        <v>#N/A</v>
      </c>
      <c r="AK161" t="e">
        <f>VLOOKUP($C161,subset1!$D:$BX,AK$2,FALSE)</f>
        <v>#N/A</v>
      </c>
      <c r="AL161" t="e">
        <f>VLOOKUP($C161,subset1!$D:$BX,AL$2,FALSE)</f>
        <v>#N/A</v>
      </c>
      <c r="AM161" t="e">
        <f>VLOOKUP($C161,subset1!$D:$BX,AM$2,FALSE)</f>
        <v>#N/A</v>
      </c>
      <c r="AN161" t="e">
        <f>VLOOKUP($C161,subset1!$D:$BX,AN$2,FALSE)</f>
        <v>#N/A</v>
      </c>
      <c r="AO161" t="e">
        <f>VLOOKUP($C161,subset1!$D:$BX,AO$2,FALSE)</f>
        <v>#N/A</v>
      </c>
      <c r="AP161" t="e">
        <f>VLOOKUP($C161,subset1!$D:$BX,AP$2,FALSE)</f>
        <v>#N/A</v>
      </c>
      <c r="AQ161" t="e">
        <f>VLOOKUP($C161,subset1!$D:$BX,AQ$2,FALSE)</f>
        <v>#N/A</v>
      </c>
      <c r="AR161" t="e">
        <f>VLOOKUP($C161,subset1!$D:$BX,AR$2,FALSE)</f>
        <v>#N/A</v>
      </c>
      <c r="AS161" t="e">
        <f>VLOOKUP($C161,subset1!$D:$BX,AS$2,FALSE)</f>
        <v>#N/A</v>
      </c>
      <c r="AT161" s="1" t="e">
        <f>VLOOKUP($C161,subset1!$D:$BX,AT$2,FALSE)</f>
        <v>#N/A</v>
      </c>
      <c r="AU161" t="e">
        <f>VLOOKUP($C161,subset1!$D:$BX,AU$2,FALSE)</f>
        <v>#N/A</v>
      </c>
      <c r="AV161" t="e">
        <f>VLOOKUP($C161,subset1!$D:$BX,AV$2,FALSE)</f>
        <v>#N/A</v>
      </c>
      <c r="AW161" t="e">
        <f>VLOOKUP($C161,subset1!$D:$BX,AW$2,FALSE)</f>
        <v>#N/A</v>
      </c>
      <c r="AX161" t="e">
        <f>VLOOKUP($C161,subset1!$D:$BX,AX$2,FALSE)</f>
        <v>#N/A</v>
      </c>
      <c r="AY161" t="e">
        <f>VLOOKUP($C161,subset1!$D:$BX,AY$2,FALSE)</f>
        <v>#N/A</v>
      </c>
      <c r="AZ161" t="e">
        <f>VLOOKUP($C161,subset1!$D:$BX,AZ$2,FALSE)</f>
        <v>#N/A</v>
      </c>
      <c r="BA161" t="e">
        <f>VLOOKUP($C161,subset1!$D:$BX,BA$2,FALSE)</f>
        <v>#N/A</v>
      </c>
      <c r="BB161" t="e">
        <f>VLOOKUP($C161,subset1!$D:$BX,BB$2,FALSE)</f>
        <v>#N/A</v>
      </c>
      <c r="BC161" t="e">
        <f>VLOOKUP($C161,subset1!$D:$BX,BC$2,FALSE)</f>
        <v>#N/A</v>
      </c>
      <c r="BD161" t="e">
        <f>VLOOKUP($C161,subset1!$D:$BX,BD$2,FALSE)</f>
        <v>#N/A</v>
      </c>
      <c r="BE161" t="e">
        <f>VLOOKUP($C161,subset1!$D:$BX,BE$2,FALSE)</f>
        <v>#N/A</v>
      </c>
      <c r="BF161" t="e">
        <f>VLOOKUP($C161,subset1!$D:$BX,BF$2,FALSE)</f>
        <v>#N/A</v>
      </c>
      <c r="BG161" t="e">
        <f>VLOOKUP($C161,subset1!$D:$BX,BG$2,FALSE)</f>
        <v>#N/A</v>
      </c>
      <c r="BH161" t="e">
        <f>VLOOKUP($C161,subset1!$D:$BX,BH$2,FALSE)</f>
        <v>#N/A</v>
      </c>
      <c r="BI161" t="e">
        <f>VLOOKUP($C161,subset1!$D:$BX,BI$2,FALSE)</f>
        <v>#N/A</v>
      </c>
      <c r="BJ161" t="e">
        <f>VLOOKUP($C161,subset1!$D:$BX,BJ$2,FALSE)</f>
        <v>#N/A</v>
      </c>
      <c r="BK161" t="e">
        <f>VLOOKUP($C161,subset1!$D:$BX,BK$2,FALSE)</f>
        <v>#N/A</v>
      </c>
      <c r="BL161" t="e">
        <f>VLOOKUP($C161,subset1!$D:$BX,BL$2,FALSE)</f>
        <v>#N/A</v>
      </c>
      <c r="BM161" t="e">
        <f>VLOOKUP($C161,subset1!$D:$BX,BM$2,FALSE)</f>
        <v>#N/A</v>
      </c>
      <c r="BN161" t="e">
        <f>VLOOKUP($C161,subset1!$D:$BX,BN$2,FALSE)</f>
        <v>#N/A</v>
      </c>
      <c r="BO161" t="e">
        <f>VLOOKUP($C161,subset1!$D:$BX,BO$2,FALSE)</f>
        <v>#N/A</v>
      </c>
      <c r="BP161" t="e">
        <f>VLOOKUP($C161,subset1!$D:$BX,BP$2,FALSE)</f>
        <v>#N/A</v>
      </c>
      <c r="BQ161" t="e">
        <f>VLOOKUP($C161,subset1!$D:$BX,BQ$2,FALSE)</f>
        <v>#N/A</v>
      </c>
      <c r="BR161" t="e">
        <f>VLOOKUP($C161,subset1!$D:$BX,BR$2,FALSE)</f>
        <v>#N/A</v>
      </c>
      <c r="BS161" t="e">
        <f>VLOOKUP($C161,subset1!$D:$BX,BS$2,FALSE)</f>
        <v>#N/A</v>
      </c>
      <c r="BT161" t="e">
        <f>VLOOKUP($C161,subset1!$D:$BX,BT$2,FALSE)</f>
        <v>#N/A</v>
      </c>
      <c r="BU161" t="e">
        <f>VLOOKUP($C161,subset1!$D:$BX,BU$2,FALSE)</f>
        <v>#N/A</v>
      </c>
    </row>
    <row r="162" spans="1:73" x14ac:dyDescent="0.2">
      <c r="A162">
        <v>879</v>
      </c>
      <c r="B162" t="s">
        <v>9</v>
      </c>
      <c r="C162" t="str">
        <f t="shared" si="9"/>
        <v>879E1</v>
      </c>
      <c r="D162" t="str">
        <f t="shared" si="10"/>
        <v>E1</v>
      </c>
      <c r="E162">
        <v>28</v>
      </c>
      <c r="F162" s="1">
        <v>43042</v>
      </c>
      <c r="I162">
        <v>1209.8806200367201</v>
      </c>
      <c r="J162" t="s">
        <v>7</v>
      </c>
      <c r="K162">
        <v>168</v>
      </c>
      <c r="L162">
        <f>VLOOKUP($C162,samples!$D$2:$I$1000,4, FALSE)</f>
        <v>11</v>
      </c>
      <c r="M162" t="str">
        <f>VLOOKUP($C162,samples!$D$2:$I$1000,5, FALSE)</f>
        <v>H</v>
      </c>
      <c r="N162" t="str">
        <f>VLOOKUP($C162,samples!$D$2:$I$1000,6, FALSE)</f>
        <v>4,5,6</v>
      </c>
      <c r="O162" s="1">
        <f>VLOOKUP($C162,samples!$D$2:$I$689,3, FALSE)</f>
        <v>43081</v>
      </c>
      <c r="P162" s="2">
        <f t="shared" si="11"/>
        <v>39</v>
      </c>
      <c r="Q162" s="1" t="str">
        <f>VLOOKUP($C162,samples!$D$2:$R$1000,8, FALSE)</f>
        <v>CGPLPA824P2</v>
      </c>
      <c r="S162" t="e">
        <f>VLOOKUP($C162,subset1!$D:$BX,S$2,FALSE)</f>
        <v>#N/A</v>
      </c>
      <c r="T162" s="1" t="e">
        <f>VLOOKUP($C162,subset1!$D:$BX,T$2,FALSE)</f>
        <v>#N/A</v>
      </c>
      <c r="U162" t="e">
        <f>VLOOKUP($C162,subset1!$D:$BX,U$2,FALSE)</f>
        <v>#N/A</v>
      </c>
      <c r="V162" t="e">
        <f>VLOOKUP($C162,subset1!$D:$BX,V$2,FALSE)</f>
        <v>#N/A</v>
      </c>
      <c r="W162" t="e">
        <f>VLOOKUP($C162,subset1!$D:$BX,W$2,FALSE)</f>
        <v>#N/A</v>
      </c>
      <c r="X162" t="e">
        <f>VLOOKUP($C162,subset1!$D:$BX,X$2,FALSE)</f>
        <v>#N/A</v>
      </c>
      <c r="Y162" t="e">
        <f>VLOOKUP($C162,subset1!$D:$BX,Y$2,FALSE)</f>
        <v>#N/A</v>
      </c>
      <c r="Z162" t="e">
        <f>VLOOKUP($C162,subset1!$D:$BX,Z$2,FALSE)</f>
        <v>#N/A</v>
      </c>
      <c r="AA162" t="e">
        <f>VLOOKUP($C162,subset1!$D:$BX,AA$2,FALSE)</f>
        <v>#N/A</v>
      </c>
      <c r="AB162" t="e">
        <f>VLOOKUP($C162,subset1!$D:$BX,AB$2,FALSE)</f>
        <v>#N/A</v>
      </c>
      <c r="AC162" t="e">
        <f>VLOOKUP($C162,subset1!$D:$BX,AC$2,FALSE)</f>
        <v>#N/A</v>
      </c>
      <c r="AD162" t="e">
        <f>VLOOKUP($C162,subset1!$D:$BX,AD$2,FALSE)</f>
        <v>#N/A</v>
      </c>
      <c r="AE162" t="e">
        <f>VLOOKUP($C162,subset1!$D:$BX,AE$2,FALSE)</f>
        <v>#N/A</v>
      </c>
      <c r="AF162" t="e">
        <f>VLOOKUP($C162,subset1!$D:$BX,AF$2,FALSE)</f>
        <v>#N/A</v>
      </c>
      <c r="AG162" t="e">
        <f>VLOOKUP($C162,subset1!$D:$BX,AG$2,FALSE)</f>
        <v>#N/A</v>
      </c>
      <c r="AH162" t="e">
        <f>VLOOKUP($C162,subset1!$D:$BX,AH$2,FALSE)</f>
        <v>#N/A</v>
      </c>
      <c r="AI162" t="e">
        <f>VLOOKUP($C162,subset1!$D:$BX,AI$2,FALSE)</f>
        <v>#N/A</v>
      </c>
      <c r="AJ162" t="e">
        <f>VLOOKUP($C162,subset1!$D:$BX,AJ$2,FALSE)</f>
        <v>#N/A</v>
      </c>
      <c r="AK162" t="e">
        <f>VLOOKUP($C162,subset1!$D:$BX,AK$2,FALSE)</f>
        <v>#N/A</v>
      </c>
      <c r="AL162" t="e">
        <f>VLOOKUP($C162,subset1!$D:$BX,AL$2,FALSE)</f>
        <v>#N/A</v>
      </c>
      <c r="AM162" t="e">
        <f>VLOOKUP($C162,subset1!$D:$BX,AM$2,FALSE)</f>
        <v>#N/A</v>
      </c>
      <c r="AN162" t="e">
        <f>VLOOKUP($C162,subset1!$D:$BX,AN$2,FALSE)</f>
        <v>#N/A</v>
      </c>
      <c r="AO162" t="e">
        <f>VLOOKUP($C162,subset1!$D:$BX,AO$2,FALSE)</f>
        <v>#N/A</v>
      </c>
      <c r="AP162" t="e">
        <f>VLOOKUP($C162,subset1!$D:$BX,AP$2,FALSE)</f>
        <v>#N/A</v>
      </c>
      <c r="AQ162" t="e">
        <f>VLOOKUP($C162,subset1!$D:$BX,AQ$2,FALSE)</f>
        <v>#N/A</v>
      </c>
      <c r="AR162" t="e">
        <f>VLOOKUP($C162,subset1!$D:$BX,AR$2,FALSE)</f>
        <v>#N/A</v>
      </c>
      <c r="AS162" t="e">
        <f>VLOOKUP($C162,subset1!$D:$BX,AS$2,FALSE)</f>
        <v>#N/A</v>
      </c>
      <c r="AT162" s="1" t="e">
        <f>VLOOKUP($C162,subset1!$D:$BX,AT$2,FALSE)</f>
        <v>#N/A</v>
      </c>
      <c r="AU162" t="e">
        <f>VLOOKUP($C162,subset1!$D:$BX,AU$2,FALSE)</f>
        <v>#N/A</v>
      </c>
      <c r="AV162" t="e">
        <f>VLOOKUP($C162,subset1!$D:$BX,AV$2,FALSE)</f>
        <v>#N/A</v>
      </c>
      <c r="AW162" t="e">
        <f>VLOOKUP($C162,subset1!$D:$BX,AW$2,FALSE)</f>
        <v>#N/A</v>
      </c>
      <c r="AX162" t="e">
        <f>VLOOKUP($C162,subset1!$D:$BX,AX$2,FALSE)</f>
        <v>#N/A</v>
      </c>
      <c r="AY162" t="e">
        <f>VLOOKUP($C162,subset1!$D:$BX,AY$2,FALSE)</f>
        <v>#N/A</v>
      </c>
      <c r="AZ162" t="e">
        <f>VLOOKUP($C162,subset1!$D:$BX,AZ$2,FALSE)</f>
        <v>#N/A</v>
      </c>
      <c r="BA162" t="e">
        <f>VLOOKUP($C162,subset1!$D:$BX,BA$2,FALSE)</f>
        <v>#N/A</v>
      </c>
      <c r="BB162" t="e">
        <f>VLOOKUP($C162,subset1!$D:$BX,BB$2,FALSE)</f>
        <v>#N/A</v>
      </c>
      <c r="BC162" t="e">
        <f>VLOOKUP($C162,subset1!$D:$BX,BC$2,FALSE)</f>
        <v>#N/A</v>
      </c>
      <c r="BD162" t="e">
        <f>VLOOKUP($C162,subset1!$D:$BX,BD$2,FALSE)</f>
        <v>#N/A</v>
      </c>
      <c r="BE162" t="e">
        <f>VLOOKUP($C162,subset1!$D:$BX,BE$2,FALSE)</f>
        <v>#N/A</v>
      </c>
      <c r="BF162" t="e">
        <f>VLOOKUP($C162,subset1!$D:$BX,BF$2,FALSE)</f>
        <v>#N/A</v>
      </c>
      <c r="BG162" t="e">
        <f>VLOOKUP($C162,subset1!$D:$BX,BG$2,FALSE)</f>
        <v>#N/A</v>
      </c>
      <c r="BH162" t="e">
        <f>VLOOKUP($C162,subset1!$D:$BX,BH$2,FALSE)</f>
        <v>#N/A</v>
      </c>
      <c r="BI162" t="e">
        <f>VLOOKUP($C162,subset1!$D:$BX,BI$2,FALSE)</f>
        <v>#N/A</v>
      </c>
      <c r="BJ162" t="e">
        <f>VLOOKUP($C162,subset1!$D:$BX,BJ$2,FALSE)</f>
        <v>#N/A</v>
      </c>
      <c r="BK162" t="e">
        <f>VLOOKUP($C162,subset1!$D:$BX,BK$2,FALSE)</f>
        <v>#N/A</v>
      </c>
      <c r="BL162" t="e">
        <f>VLOOKUP($C162,subset1!$D:$BX,BL$2,FALSE)</f>
        <v>#N/A</v>
      </c>
      <c r="BM162" t="e">
        <f>VLOOKUP($C162,subset1!$D:$BX,BM$2,FALSE)</f>
        <v>#N/A</v>
      </c>
      <c r="BN162" t="e">
        <f>VLOOKUP($C162,subset1!$D:$BX,BN$2,FALSE)</f>
        <v>#N/A</v>
      </c>
      <c r="BO162" t="e">
        <f>VLOOKUP($C162,subset1!$D:$BX,BO$2,FALSE)</f>
        <v>#N/A</v>
      </c>
      <c r="BP162" t="e">
        <f>VLOOKUP($C162,subset1!$D:$BX,BP$2,FALSE)</f>
        <v>#N/A</v>
      </c>
      <c r="BQ162" t="e">
        <f>VLOOKUP($C162,subset1!$D:$BX,BQ$2,FALSE)</f>
        <v>#N/A</v>
      </c>
      <c r="BR162" t="e">
        <f>VLOOKUP($C162,subset1!$D:$BX,BR$2,FALSE)</f>
        <v>#N/A</v>
      </c>
      <c r="BS162" t="e">
        <f>VLOOKUP($C162,subset1!$D:$BX,BS$2,FALSE)</f>
        <v>#N/A</v>
      </c>
      <c r="BT162" t="e">
        <f>VLOOKUP($C162,subset1!$D:$BX,BT$2,FALSE)</f>
        <v>#N/A</v>
      </c>
      <c r="BU162" t="e">
        <f>VLOOKUP($C162,subset1!$D:$BX,BU$2,FALSE)</f>
        <v>#N/A</v>
      </c>
    </row>
    <row r="163" spans="1:73" x14ac:dyDescent="0.2">
      <c r="A163">
        <v>879</v>
      </c>
      <c r="B163" t="s">
        <v>10</v>
      </c>
      <c r="C163" t="str">
        <f t="shared" si="9"/>
        <v>879E2</v>
      </c>
      <c r="D163" t="str">
        <f t="shared" si="10"/>
        <v>E2</v>
      </c>
      <c r="E163">
        <v>28</v>
      </c>
      <c r="F163" s="1">
        <v>43042</v>
      </c>
      <c r="I163">
        <v>1209.8806200367201</v>
      </c>
      <c r="J163" t="s">
        <v>7</v>
      </c>
      <c r="K163">
        <v>169</v>
      </c>
      <c r="L163">
        <f>VLOOKUP($C163,samples!$D$2:$I$1000,4, FALSE)</f>
        <v>14</v>
      </c>
      <c r="M163" t="str">
        <f>VLOOKUP($C163,samples!$D$2:$I$1000,5, FALSE)</f>
        <v>C</v>
      </c>
      <c r="N163" t="str">
        <f>VLOOKUP($C163,samples!$D$2:$I$1000,6, FALSE)</f>
        <v>4,5,6</v>
      </c>
      <c r="O163" s="1">
        <f>VLOOKUP($C163,samples!$D$2:$I$689,3, FALSE)</f>
        <v>43109</v>
      </c>
      <c r="P163" s="2">
        <f t="shared" si="11"/>
        <v>67</v>
      </c>
      <c r="Q163" s="1" t="str">
        <f>VLOOKUP($C163,samples!$D$2:$R$1000,8, FALSE)</f>
        <v>CGPLPA824P3</v>
      </c>
      <c r="S163" t="e">
        <f>VLOOKUP($C163,subset1!$D:$BX,S$2,FALSE)</f>
        <v>#N/A</v>
      </c>
      <c r="T163" s="1" t="e">
        <f>VLOOKUP($C163,subset1!$D:$BX,T$2,FALSE)</f>
        <v>#N/A</v>
      </c>
      <c r="U163" t="e">
        <f>VLOOKUP($C163,subset1!$D:$BX,U$2,FALSE)</f>
        <v>#N/A</v>
      </c>
      <c r="V163" t="e">
        <f>VLOOKUP($C163,subset1!$D:$BX,V$2,FALSE)</f>
        <v>#N/A</v>
      </c>
      <c r="W163" t="e">
        <f>VLOOKUP($C163,subset1!$D:$BX,W$2,FALSE)</f>
        <v>#N/A</v>
      </c>
      <c r="X163" t="e">
        <f>VLOOKUP($C163,subset1!$D:$BX,X$2,FALSE)</f>
        <v>#N/A</v>
      </c>
      <c r="Y163" t="e">
        <f>VLOOKUP($C163,subset1!$D:$BX,Y$2,FALSE)</f>
        <v>#N/A</v>
      </c>
      <c r="Z163" t="e">
        <f>VLOOKUP($C163,subset1!$D:$BX,Z$2,FALSE)</f>
        <v>#N/A</v>
      </c>
      <c r="AA163" t="e">
        <f>VLOOKUP($C163,subset1!$D:$BX,AA$2,FALSE)</f>
        <v>#N/A</v>
      </c>
      <c r="AB163" t="e">
        <f>VLOOKUP($C163,subset1!$D:$BX,AB$2,FALSE)</f>
        <v>#N/A</v>
      </c>
      <c r="AC163" t="e">
        <f>VLOOKUP($C163,subset1!$D:$BX,AC$2,FALSE)</f>
        <v>#N/A</v>
      </c>
      <c r="AD163" t="e">
        <f>VLOOKUP($C163,subset1!$D:$BX,AD$2,FALSE)</f>
        <v>#N/A</v>
      </c>
      <c r="AE163" t="e">
        <f>VLOOKUP($C163,subset1!$D:$BX,AE$2,FALSE)</f>
        <v>#N/A</v>
      </c>
      <c r="AF163" t="e">
        <f>VLOOKUP($C163,subset1!$D:$BX,AF$2,FALSE)</f>
        <v>#N/A</v>
      </c>
      <c r="AG163" t="e">
        <f>VLOOKUP($C163,subset1!$D:$BX,AG$2,FALSE)</f>
        <v>#N/A</v>
      </c>
      <c r="AH163" t="e">
        <f>VLOOKUP($C163,subset1!$D:$BX,AH$2,FALSE)</f>
        <v>#N/A</v>
      </c>
      <c r="AI163" t="e">
        <f>VLOOKUP($C163,subset1!$D:$BX,AI$2,FALSE)</f>
        <v>#N/A</v>
      </c>
      <c r="AJ163" t="e">
        <f>VLOOKUP($C163,subset1!$D:$BX,AJ$2,FALSE)</f>
        <v>#N/A</v>
      </c>
      <c r="AK163" t="e">
        <f>VLOOKUP($C163,subset1!$D:$BX,AK$2,FALSE)</f>
        <v>#N/A</v>
      </c>
      <c r="AL163" t="e">
        <f>VLOOKUP($C163,subset1!$D:$BX,AL$2,FALSE)</f>
        <v>#N/A</v>
      </c>
      <c r="AM163" t="e">
        <f>VLOOKUP($C163,subset1!$D:$BX,AM$2,FALSE)</f>
        <v>#N/A</v>
      </c>
      <c r="AN163" t="e">
        <f>VLOOKUP($C163,subset1!$D:$BX,AN$2,FALSE)</f>
        <v>#N/A</v>
      </c>
      <c r="AO163" t="e">
        <f>VLOOKUP($C163,subset1!$D:$BX,AO$2,FALSE)</f>
        <v>#N/A</v>
      </c>
      <c r="AP163" t="e">
        <f>VLOOKUP($C163,subset1!$D:$BX,AP$2,FALSE)</f>
        <v>#N/A</v>
      </c>
      <c r="AQ163" t="e">
        <f>VLOOKUP($C163,subset1!$D:$BX,AQ$2,FALSE)</f>
        <v>#N/A</v>
      </c>
      <c r="AR163" t="e">
        <f>VLOOKUP($C163,subset1!$D:$BX,AR$2,FALSE)</f>
        <v>#N/A</v>
      </c>
      <c r="AS163" t="e">
        <f>VLOOKUP($C163,subset1!$D:$BX,AS$2,FALSE)</f>
        <v>#N/A</v>
      </c>
      <c r="AT163" s="1" t="e">
        <f>VLOOKUP($C163,subset1!$D:$BX,AT$2,FALSE)</f>
        <v>#N/A</v>
      </c>
      <c r="AU163" t="e">
        <f>VLOOKUP($C163,subset1!$D:$BX,AU$2,FALSE)</f>
        <v>#N/A</v>
      </c>
      <c r="AV163" t="e">
        <f>VLOOKUP($C163,subset1!$D:$BX,AV$2,FALSE)</f>
        <v>#N/A</v>
      </c>
      <c r="AW163" t="e">
        <f>VLOOKUP($C163,subset1!$D:$BX,AW$2,FALSE)</f>
        <v>#N/A</v>
      </c>
      <c r="AX163" t="e">
        <f>VLOOKUP($C163,subset1!$D:$BX,AX$2,FALSE)</f>
        <v>#N/A</v>
      </c>
      <c r="AY163" t="e">
        <f>VLOOKUP($C163,subset1!$D:$BX,AY$2,FALSE)</f>
        <v>#N/A</v>
      </c>
      <c r="AZ163" t="e">
        <f>VLOOKUP($C163,subset1!$D:$BX,AZ$2,FALSE)</f>
        <v>#N/A</v>
      </c>
      <c r="BA163" t="e">
        <f>VLOOKUP($C163,subset1!$D:$BX,BA$2,FALSE)</f>
        <v>#N/A</v>
      </c>
      <c r="BB163" t="e">
        <f>VLOOKUP($C163,subset1!$D:$BX,BB$2,FALSE)</f>
        <v>#N/A</v>
      </c>
      <c r="BC163" t="e">
        <f>VLOOKUP($C163,subset1!$D:$BX,BC$2,FALSE)</f>
        <v>#N/A</v>
      </c>
      <c r="BD163" t="e">
        <f>VLOOKUP($C163,subset1!$D:$BX,BD$2,FALSE)</f>
        <v>#N/A</v>
      </c>
      <c r="BE163" t="e">
        <f>VLOOKUP($C163,subset1!$D:$BX,BE$2,FALSE)</f>
        <v>#N/A</v>
      </c>
      <c r="BF163" t="e">
        <f>VLOOKUP($C163,subset1!$D:$BX,BF$2,FALSE)</f>
        <v>#N/A</v>
      </c>
      <c r="BG163" t="e">
        <f>VLOOKUP($C163,subset1!$D:$BX,BG$2,FALSE)</f>
        <v>#N/A</v>
      </c>
      <c r="BH163" t="e">
        <f>VLOOKUP($C163,subset1!$D:$BX,BH$2,FALSE)</f>
        <v>#N/A</v>
      </c>
      <c r="BI163" t="e">
        <f>VLOOKUP($C163,subset1!$D:$BX,BI$2,FALSE)</f>
        <v>#N/A</v>
      </c>
      <c r="BJ163" t="e">
        <f>VLOOKUP($C163,subset1!$D:$BX,BJ$2,FALSE)</f>
        <v>#N/A</v>
      </c>
      <c r="BK163" t="e">
        <f>VLOOKUP($C163,subset1!$D:$BX,BK$2,FALSE)</f>
        <v>#N/A</v>
      </c>
      <c r="BL163" t="e">
        <f>VLOOKUP($C163,subset1!$D:$BX,BL$2,FALSE)</f>
        <v>#N/A</v>
      </c>
      <c r="BM163" t="e">
        <f>VLOOKUP($C163,subset1!$D:$BX,BM$2,FALSE)</f>
        <v>#N/A</v>
      </c>
      <c r="BN163" t="e">
        <f>VLOOKUP($C163,subset1!$D:$BX,BN$2,FALSE)</f>
        <v>#N/A</v>
      </c>
      <c r="BO163" t="e">
        <f>VLOOKUP($C163,subset1!$D:$BX,BO$2,FALSE)</f>
        <v>#N/A</v>
      </c>
      <c r="BP163" t="e">
        <f>VLOOKUP($C163,subset1!$D:$BX,BP$2,FALSE)</f>
        <v>#N/A</v>
      </c>
      <c r="BQ163" t="e">
        <f>VLOOKUP($C163,subset1!$D:$BX,BQ$2,FALSE)</f>
        <v>#N/A</v>
      </c>
      <c r="BR163" t="e">
        <f>VLOOKUP($C163,subset1!$D:$BX,BR$2,FALSE)</f>
        <v>#N/A</v>
      </c>
      <c r="BS163" t="e">
        <f>VLOOKUP($C163,subset1!$D:$BX,BS$2,FALSE)</f>
        <v>#N/A</v>
      </c>
      <c r="BT163" t="e">
        <f>VLOOKUP($C163,subset1!$D:$BX,BT$2,FALSE)</f>
        <v>#N/A</v>
      </c>
      <c r="BU163" t="e">
        <f>VLOOKUP($C163,subset1!$D:$BX,BU$2,FALSE)</f>
        <v>#N/A</v>
      </c>
    </row>
    <row r="164" spans="1:73" x14ac:dyDescent="0.2">
      <c r="A164">
        <v>879</v>
      </c>
      <c r="B164" t="s">
        <v>11</v>
      </c>
      <c r="C164" t="str">
        <f t="shared" si="9"/>
        <v>879E3</v>
      </c>
      <c r="D164" t="str">
        <f t="shared" si="10"/>
        <v>E3</v>
      </c>
      <c r="E164">
        <v>28</v>
      </c>
      <c r="F164" s="1">
        <v>43042</v>
      </c>
      <c r="I164">
        <v>1209.8806200367201</v>
      </c>
      <c r="J164" t="s">
        <v>7</v>
      </c>
      <c r="K164">
        <v>170</v>
      </c>
      <c r="L164">
        <f>VLOOKUP($C164,samples!$D$2:$I$1000,4, FALSE)</f>
        <v>17</v>
      </c>
      <c r="M164" t="str">
        <f>VLOOKUP($C164,samples!$D$2:$I$1000,5, FALSE)</f>
        <v>D</v>
      </c>
      <c r="N164" t="str">
        <f>VLOOKUP($C164,samples!$D$2:$I$1000,6, FALSE)</f>
        <v>7,8,9</v>
      </c>
      <c r="O164" s="1">
        <f>VLOOKUP($C164,samples!$D$2:$I$689,3, FALSE)</f>
        <v>43160</v>
      </c>
      <c r="P164" s="2">
        <f t="shared" si="11"/>
        <v>118</v>
      </c>
      <c r="Q164" s="1" t="str">
        <f>VLOOKUP($C164,samples!$D$2:$R$1000,8, FALSE)</f>
        <v>CGPLPA824P4</v>
      </c>
      <c r="S164" t="e">
        <f>VLOOKUP($C164,subset1!$D:$BX,S$2,FALSE)</f>
        <v>#N/A</v>
      </c>
      <c r="T164" s="1" t="e">
        <f>VLOOKUP($C164,subset1!$D:$BX,T$2,FALSE)</f>
        <v>#N/A</v>
      </c>
      <c r="U164" t="e">
        <f>VLOOKUP($C164,subset1!$D:$BX,U$2,FALSE)</f>
        <v>#N/A</v>
      </c>
      <c r="V164" t="e">
        <f>VLOOKUP($C164,subset1!$D:$BX,V$2,FALSE)</f>
        <v>#N/A</v>
      </c>
      <c r="W164" t="e">
        <f>VLOOKUP($C164,subset1!$D:$BX,W$2,FALSE)</f>
        <v>#N/A</v>
      </c>
      <c r="X164" t="e">
        <f>VLOOKUP($C164,subset1!$D:$BX,X$2,FALSE)</f>
        <v>#N/A</v>
      </c>
      <c r="Y164" t="e">
        <f>VLOOKUP($C164,subset1!$D:$BX,Y$2,FALSE)</f>
        <v>#N/A</v>
      </c>
      <c r="Z164" t="e">
        <f>VLOOKUP($C164,subset1!$D:$BX,Z$2,FALSE)</f>
        <v>#N/A</v>
      </c>
      <c r="AA164" t="e">
        <f>VLOOKUP($C164,subset1!$D:$BX,AA$2,FALSE)</f>
        <v>#N/A</v>
      </c>
      <c r="AB164" t="e">
        <f>VLOOKUP($C164,subset1!$D:$BX,AB$2,FALSE)</f>
        <v>#N/A</v>
      </c>
      <c r="AC164" t="e">
        <f>VLOOKUP($C164,subset1!$D:$BX,AC$2,FALSE)</f>
        <v>#N/A</v>
      </c>
      <c r="AD164" t="e">
        <f>VLOOKUP($C164,subset1!$D:$BX,AD$2,FALSE)</f>
        <v>#N/A</v>
      </c>
      <c r="AE164" t="e">
        <f>VLOOKUP($C164,subset1!$D:$BX,AE$2,FALSE)</f>
        <v>#N/A</v>
      </c>
      <c r="AF164" t="e">
        <f>VLOOKUP($C164,subset1!$D:$BX,AF$2,FALSE)</f>
        <v>#N/A</v>
      </c>
      <c r="AG164" t="e">
        <f>VLOOKUP($C164,subset1!$D:$BX,AG$2,FALSE)</f>
        <v>#N/A</v>
      </c>
      <c r="AH164" t="e">
        <f>VLOOKUP($C164,subset1!$D:$BX,AH$2,FALSE)</f>
        <v>#N/A</v>
      </c>
      <c r="AI164" t="e">
        <f>VLOOKUP($C164,subset1!$D:$BX,AI$2,FALSE)</f>
        <v>#N/A</v>
      </c>
      <c r="AJ164" t="e">
        <f>VLOOKUP($C164,subset1!$D:$BX,AJ$2,FALSE)</f>
        <v>#N/A</v>
      </c>
      <c r="AK164" t="e">
        <f>VLOOKUP($C164,subset1!$D:$BX,AK$2,FALSE)</f>
        <v>#N/A</v>
      </c>
      <c r="AL164" t="e">
        <f>VLOOKUP($C164,subset1!$D:$BX,AL$2,FALSE)</f>
        <v>#N/A</v>
      </c>
      <c r="AM164" t="e">
        <f>VLOOKUP($C164,subset1!$D:$BX,AM$2,FALSE)</f>
        <v>#N/A</v>
      </c>
      <c r="AN164" t="e">
        <f>VLOOKUP($C164,subset1!$D:$BX,AN$2,FALSE)</f>
        <v>#N/A</v>
      </c>
      <c r="AO164" t="e">
        <f>VLOOKUP($C164,subset1!$D:$BX,AO$2,FALSE)</f>
        <v>#N/A</v>
      </c>
      <c r="AP164" t="e">
        <f>VLOOKUP($C164,subset1!$D:$BX,AP$2,FALSE)</f>
        <v>#N/A</v>
      </c>
      <c r="AQ164" t="e">
        <f>VLOOKUP($C164,subset1!$D:$BX,AQ$2,FALSE)</f>
        <v>#N/A</v>
      </c>
      <c r="AR164" t="e">
        <f>VLOOKUP($C164,subset1!$D:$BX,AR$2,FALSE)</f>
        <v>#N/A</v>
      </c>
      <c r="AS164" t="e">
        <f>VLOOKUP($C164,subset1!$D:$BX,AS$2,FALSE)</f>
        <v>#N/A</v>
      </c>
      <c r="AT164" s="1" t="e">
        <f>VLOOKUP($C164,subset1!$D:$BX,AT$2,FALSE)</f>
        <v>#N/A</v>
      </c>
      <c r="AU164" t="e">
        <f>VLOOKUP($C164,subset1!$D:$BX,AU$2,FALSE)</f>
        <v>#N/A</v>
      </c>
      <c r="AV164" t="e">
        <f>VLOOKUP($C164,subset1!$D:$BX,AV$2,FALSE)</f>
        <v>#N/A</v>
      </c>
      <c r="AW164" t="e">
        <f>VLOOKUP($C164,subset1!$D:$BX,AW$2,FALSE)</f>
        <v>#N/A</v>
      </c>
      <c r="AX164" t="e">
        <f>VLOOKUP($C164,subset1!$D:$BX,AX$2,FALSE)</f>
        <v>#N/A</v>
      </c>
      <c r="AY164" t="e">
        <f>VLOOKUP($C164,subset1!$D:$BX,AY$2,FALSE)</f>
        <v>#N/A</v>
      </c>
      <c r="AZ164" t="e">
        <f>VLOOKUP($C164,subset1!$D:$BX,AZ$2,FALSE)</f>
        <v>#N/A</v>
      </c>
      <c r="BA164" t="e">
        <f>VLOOKUP($C164,subset1!$D:$BX,BA$2,FALSE)</f>
        <v>#N/A</v>
      </c>
      <c r="BB164" t="e">
        <f>VLOOKUP($C164,subset1!$D:$BX,BB$2,FALSE)</f>
        <v>#N/A</v>
      </c>
      <c r="BC164" t="e">
        <f>VLOOKUP($C164,subset1!$D:$BX,BC$2,FALSE)</f>
        <v>#N/A</v>
      </c>
      <c r="BD164" t="e">
        <f>VLOOKUP($C164,subset1!$D:$BX,BD$2,FALSE)</f>
        <v>#N/A</v>
      </c>
      <c r="BE164" t="e">
        <f>VLOOKUP($C164,subset1!$D:$BX,BE$2,FALSE)</f>
        <v>#N/A</v>
      </c>
      <c r="BF164" t="e">
        <f>VLOOKUP($C164,subset1!$D:$BX,BF$2,FALSE)</f>
        <v>#N/A</v>
      </c>
      <c r="BG164" t="e">
        <f>VLOOKUP($C164,subset1!$D:$BX,BG$2,FALSE)</f>
        <v>#N/A</v>
      </c>
      <c r="BH164" t="e">
        <f>VLOOKUP($C164,subset1!$D:$BX,BH$2,FALSE)</f>
        <v>#N/A</v>
      </c>
      <c r="BI164" t="e">
        <f>VLOOKUP($C164,subset1!$D:$BX,BI$2,FALSE)</f>
        <v>#N/A</v>
      </c>
      <c r="BJ164" t="e">
        <f>VLOOKUP($C164,subset1!$D:$BX,BJ$2,FALSE)</f>
        <v>#N/A</v>
      </c>
      <c r="BK164" t="e">
        <f>VLOOKUP($C164,subset1!$D:$BX,BK$2,FALSE)</f>
        <v>#N/A</v>
      </c>
      <c r="BL164" t="e">
        <f>VLOOKUP($C164,subset1!$D:$BX,BL$2,FALSE)</f>
        <v>#N/A</v>
      </c>
      <c r="BM164" t="e">
        <f>VLOOKUP($C164,subset1!$D:$BX,BM$2,FALSE)</f>
        <v>#N/A</v>
      </c>
      <c r="BN164" t="e">
        <f>VLOOKUP($C164,subset1!$D:$BX,BN$2,FALSE)</f>
        <v>#N/A</v>
      </c>
      <c r="BO164" t="e">
        <f>VLOOKUP($C164,subset1!$D:$BX,BO$2,FALSE)</f>
        <v>#N/A</v>
      </c>
      <c r="BP164" t="e">
        <f>VLOOKUP($C164,subset1!$D:$BX,BP$2,FALSE)</f>
        <v>#N/A</v>
      </c>
      <c r="BQ164" t="e">
        <f>VLOOKUP($C164,subset1!$D:$BX,BQ$2,FALSE)</f>
        <v>#N/A</v>
      </c>
      <c r="BR164" t="e">
        <f>VLOOKUP($C164,subset1!$D:$BX,BR$2,FALSE)</f>
        <v>#N/A</v>
      </c>
      <c r="BS164" t="e">
        <f>VLOOKUP($C164,subset1!$D:$BX,BS$2,FALSE)</f>
        <v>#N/A</v>
      </c>
      <c r="BT164" t="e">
        <f>VLOOKUP($C164,subset1!$D:$BX,BT$2,FALSE)</f>
        <v>#N/A</v>
      </c>
      <c r="BU164" t="e">
        <f>VLOOKUP($C164,subset1!$D:$BX,BU$2,FALSE)</f>
        <v>#N/A</v>
      </c>
    </row>
    <row r="165" spans="1:73" x14ac:dyDescent="0.2">
      <c r="A165">
        <v>879</v>
      </c>
      <c r="B165" t="s">
        <v>12</v>
      </c>
      <c r="C165" t="str">
        <f t="shared" si="9"/>
        <v>879E4</v>
      </c>
      <c r="D165" t="str">
        <f t="shared" si="10"/>
        <v>E4</v>
      </c>
      <c r="E165">
        <v>28</v>
      </c>
      <c r="F165" s="1">
        <v>43042</v>
      </c>
      <c r="I165">
        <v>1209.8806200367201</v>
      </c>
      <c r="J165" t="s">
        <v>7</v>
      </c>
      <c r="K165">
        <v>171</v>
      </c>
      <c r="L165">
        <f>VLOOKUP($C165,samples!$D$2:$I$1000,4, FALSE)</f>
        <v>19</v>
      </c>
      <c r="M165" t="str">
        <f>VLOOKUP($C165,samples!$D$2:$I$1000,5, FALSE)</f>
        <v>E</v>
      </c>
      <c r="N165" t="str">
        <f>VLOOKUP($C165,samples!$D$2:$I$1000,6, FALSE)</f>
        <v>1,2,3</v>
      </c>
      <c r="O165" s="1">
        <f>VLOOKUP($C165,samples!$D$2:$I$689,3, FALSE)</f>
        <v>43168</v>
      </c>
      <c r="P165" s="2">
        <f t="shared" si="11"/>
        <v>126</v>
      </c>
      <c r="Q165" s="1" t="str">
        <f>VLOOKUP($C165,samples!$D$2:$R$1000,8, FALSE)</f>
        <v>CGPLPA824P5</v>
      </c>
      <c r="S165" t="e">
        <f>VLOOKUP($C165,subset1!$D:$BX,S$2,FALSE)</f>
        <v>#N/A</v>
      </c>
      <c r="T165" s="1" t="e">
        <f>VLOOKUP($C165,subset1!$D:$BX,T$2,FALSE)</f>
        <v>#N/A</v>
      </c>
      <c r="U165" t="e">
        <f>VLOOKUP($C165,subset1!$D:$BX,U$2,FALSE)</f>
        <v>#N/A</v>
      </c>
      <c r="V165" t="e">
        <f>VLOOKUP($C165,subset1!$D:$BX,V$2,FALSE)</f>
        <v>#N/A</v>
      </c>
      <c r="W165" t="e">
        <f>VLOOKUP($C165,subset1!$D:$BX,W$2,FALSE)</f>
        <v>#N/A</v>
      </c>
      <c r="X165" t="e">
        <f>VLOOKUP($C165,subset1!$D:$BX,X$2,FALSE)</f>
        <v>#N/A</v>
      </c>
      <c r="Y165" t="e">
        <f>VLOOKUP($C165,subset1!$D:$BX,Y$2,FALSE)</f>
        <v>#N/A</v>
      </c>
      <c r="Z165" t="e">
        <f>VLOOKUP($C165,subset1!$D:$BX,Z$2,FALSE)</f>
        <v>#N/A</v>
      </c>
      <c r="AA165" t="e">
        <f>VLOOKUP($C165,subset1!$D:$BX,AA$2,FALSE)</f>
        <v>#N/A</v>
      </c>
      <c r="AB165" t="e">
        <f>VLOOKUP($C165,subset1!$D:$BX,AB$2,FALSE)</f>
        <v>#N/A</v>
      </c>
      <c r="AC165" t="e">
        <f>VLOOKUP($C165,subset1!$D:$BX,AC$2,FALSE)</f>
        <v>#N/A</v>
      </c>
      <c r="AD165" t="e">
        <f>VLOOKUP($C165,subset1!$D:$BX,AD$2,FALSE)</f>
        <v>#N/A</v>
      </c>
      <c r="AE165" t="e">
        <f>VLOOKUP($C165,subset1!$D:$BX,AE$2,FALSE)</f>
        <v>#N/A</v>
      </c>
      <c r="AF165" t="e">
        <f>VLOOKUP($C165,subset1!$D:$BX,AF$2,FALSE)</f>
        <v>#N/A</v>
      </c>
      <c r="AG165" t="e">
        <f>VLOOKUP($C165,subset1!$D:$BX,AG$2,FALSE)</f>
        <v>#N/A</v>
      </c>
      <c r="AH165" t="e">
        <f>VLOOKUP($C165,subset1!$D:$BX,AH$2,FALSE)</f>
        <v>#N/A</v>
      </c>
      <c r="AI165" t="e">
        <f>VLOOKUP($C165,subset1!$D:$BX,AI$2,FALSE)</f>
        <v>#N/A</v>
      </c>
      <c r="AJ165" t="e">
        <f>VLOOKUP($C165,subset1!$D:$BX,AJ$2,FALSE)</f>
        <v>#N/A</v>
      </c>
      <c r="AK165" t="e">
        <f>VLOOKUP($C165,subset1!$D:$BX,AK$2,FALSE)</f>
        <v>#N/A</v>
      </c>
      <c r="AL165" t="e">
        <f>VLOOKUP($C165,subset1!$D:$BX,AL$2,FALSE)</f>
        <v>#N/A</v>
      </c>
      <c r="AM165" t="e">
        <f>VLOOKUP($C165,subset1!$D:$BX,AM$2,FALSE)</f>
        <v>#N/A</v>
      </c>
      <c r="AN165" t="e">
        <f>VLOOKUP($C165,subset1!$D:$BX,AN$2,FALSE)</f>
        <v>#N/A</v>
      </c>
      <c r="AO165" t="e">
        <f>VLOOKUP($C165,subset1!$D:$BX,AO$2,FALSE)</f>
        <v>#N/A</v>
      </c>
      <c r="AP165" t="e">
        <f>VLOOKUP($C165,subset1!$D:$BX,AP$2,FALSE)</f>
        <v>#N/A</v>
      </c>
      <c r="AQ165" t="e">
        <f>VLOOKUP($C165,subset1!$D:$BX,AQ$2,FALSE)</f>
        <v>#N/A</v>
      </c>
      <c r="AR165" t="e">
        <f>VLOOKUP($C165,subset1!$D:$BX,AR$2,FALSE)</f>
        <v>#N/A</v>
      </c>
      <c r="AS165" t="e">
        <f>VLOOKUP($C165,subset1!$D:$BX,AS$2,FALSE)</f>
        <v>#N/A</v>
      </c>
      <c r="AT165" s="1" t="e">
        <f>VLOOKUP($C165,subset1!$D:$BX,AT$2,FALSE)</f>
        <v>#N/A</v>
      </c>
      <c r="AU165" t="e">
        <f>VLOOKUP($C165,subset1!$D:$BX,AU$2,FALSE)</f>
        <v>#N/A</v>
      </c>
      <c r="AV165" t="e">
        <f>VLOOKUP($C165,subset1!$D:$BX,AV$2,FALSE)</f>
        <v>#N/A</v>
      </c>
      <c r="AW165" t="e">
        <f>VLOOKUP($C165,subset1!$D:$BX,AW$2,FALSE)</f>
        <v>#N/A</v>
      </c>
      <c r="AX165" t="e">
        <f>VLOOKUP($C165,subset1!$D:$BX,AX$2,FALSE)</f>
        <v>#N/A</v>
      </c>
      <c r="AY165" t="e">
        <f>VLOOKUP($C165,subset1!$D:$BX,AY$2,FALSE)</f>
        <v>#N/A</v>
      </c>
      <c r="AZ165" t="e">
        <f>VLOOKUP($C165,subset1!$D:$BX,AZ$2,FALSE)</f>
        <v>#N/A</v>
      </c>
      <c r="BA165" t="e">
        <f>VLOOKUP($C165,subset1!$D:$BX,BA$2,FALSE)</f>
        <v>#N/A</v>
      </c>
      <c r="BB165" t="e">
        <f>VLOOKUP($C165,subset1!$D:$BX,BB$2,FALSE)</f>
        <v>#N/A</v>
      </c>
      <c r="BC165" t="e">
        <f>VLOOKUP($C165,subset1!$D:$BX,BC$2,FALSE)</f>
        <v>#N/A</v>
      </c>
      <c r="BD165" t="e">
        <f>VLOOKUP($C165,subset1!$D:$BX,BD$2,FALSE)</f>
        <v>#N/A</v>
      </c>
      <c r="BE165" t="e">
        <f>VLOOKUP($C165,subset1!$D:$BX,BE$2,FALSE)</f>
        <v>#N/A</v>
      </c>
      <c r="BF165" t="e">
        <f>VLOOKUP($C165,subset1!$D:$BX,BF$2,FALSE)</f>
        <v>#N/A</v>
      </c>
      <c r="BG165" t="e">
        <f>VLOOKUP($C165,subset1!$D:$BX,BG$2,FALSE)</f>
        <v>#N/A</v>
      </c>
      <c r="BH165" t="e">
        <f>VLOOKUP($C165,subset1!$D:$BX,BH$2,FALSE)</f>
        <v>#N/A</v>
      </c>
      <c r="BI165" t="e">
        <f>VLOOKUP($C165,subset1!$D:$BX,BI$2,FALSE)</f>
        <v>#N/A</v>
      </c>
      <c r="BJ165" t="e">
        <f>VLOOKUP($C165,subset1!$D:$BX,BJ$2,FALSE)</f>
        <v>#N/A</v>
      </c>
      <c r="BK165" t="e">
        <f>VLOOKUP($C165,subset1!$D:$BX,BK$2,FALSE)</f>
        <v>#N/A</v>
      </c>
      <c r="BL165" t="e">
        <f>VLOOKUP($C165,subset1!$D:$BX,BL$2,FALSE)</f>
        <v>#N/A</v>
      </c>
      <c r="BM165" t="e">
        <f>VLOOKUP($C165,subset1!$D:$BX,BM$2,FALSE)</f>
        <v>#N/A</v>
      </c>
      <c r="BN165" t="e">
        <f>VLOOKUP($C165,subset1!$D:$BX,BN$2,FALSE)</f>
        <v>#N/A</v>
      </c>
      <c r="BO165" t="e">
        <f>VLOOKUP($C165,subset1!$D:$BX,BO$2,FALSE)</f>
        <v>#N/A</v>
      </c>
      <c r="BP165" t="e">
        <f>VLOOKUP($C165,subset1!$D:$BX,BP$2,FALSE)</f>
        <v>#N/A</v>
      </c>
      <c r="BQ165" t="e">
        <f>VLOOKUP($C165,subset1!$D:$BX,BQ$2,FALSE)</f>
        <v>#N/A</v>
      </c>
      <c r="BR165" t="e">
        <f>VLOOKUP($C165,subset1!$D:$BX,BR$2,FALSE)</f>
        <v>#N/A</v>
      </c>
      <c r="BS165" t="e">
        <f>VLOOKUP($C165,subset1!$D:$BX,BS$2,FALSE)</f>
        <v>#N/A</v>
      </c>
      <c r="BT165" t="e">
        <f>VLOOKUP($C165,subset1!$D:$BX,BT$2,FALSE)</f>
        <v>#N/A</v>
      </c>
      <c r="BU165" t="e">
        <f>VLOOKUP($C165,subset1!$D:$BX,BU$2,FALSE)</f>
        <v>#N/A</v>
      </c>
    </row>
    <row r="166" spans="1:73" x14ac:dyDescent="0.2">
      <c r="A166">
        <v>879</v>
      </c>
      <c r="B166" t="s">
        <v>13</v>
      </c>
      <c r="C166" t="str">
        <f t="shared" si="9"/>
        <v>879E5</v>
      </c>
      <c r="D166" t="str">
        <f t="shared" si="10"/>
        <v>E5</v>
      </c>
      <c r="E166">
        <v>28</v>
      </c>
      <c r="F166" s="1">
        <v>43042</v>
      </c>
      <c r="I166">
        <v>1209.8806200367201</v>
      </c>
      <c r="J166" t="s">
        <v>7</v>
      </c>
      <c r="K166">
        <v>172</v>
      </c>
      <c r="L166">
        <f>VLOOKUP($C166,samples!$D$2:$I$1000,4, FALSE)</f>
        <v>21</v>
      </c>
      <c r="M166" t="str">
        <f>VLOOKUP($C166,samples!$D$2:$I$1000,5, FALSE)</f>
        <v>G</v>
      </c>
      <c r="N166" t="str">
        <f>VLOOKUP($C166,samples!$D$2:$I$1000,6, FALSE)</f>
        <v>4,5,6</v>
      </c>
      <c r="O166" s="1">
        <f>VLOOKUP($C166,samples!$D$2:$I$689,3, FALSE)</f>
        <v>43199</v>
      </c>
      <c r="P166" s="2">
        <f t="shared" si="11"/>
        <v>157</v>
      </c>
      <c r="Q166" s="1" t="str">
        <f>VLOOKUP($C166,samples!$D$2:$R$1000,8, FALSE)</f>
        <v>CGPLPA824P6</v>
      </c>
      <c r="S166" t="e">
        <f>VLOOKUP($C166,subset1!$D:$BX,S$2,FALSE)</f>
        <v>#N/A</v>
      </c>
      <c r="T166" s="1" t="e">
        <f>VLOOKUP($C166,subset1!$D:$BX,T$2,FALSE)</f>
        <v>#N/A</v>
      </c>
      <c r="U166" t="e">
        <f>VLOOKUP($C166,subset1!$D:$BX,U$2,FALSE)</f>
        <v>#N/A</v>
      </c>
      <c r="V166" t="e">
        <f>VLOOKUP($C166,subset1!$D:$BX,V$2,FALSE)</f>
        <v>#N/A</v>
      </c>
      <c r="W166" t="e">
        <f>VLOOKUP($C166,subset1!$D:$BX,W$2,FALSE)</f>
        <v>#N/A</v>
      </c>
      <c r="X166" t="e">
        <f>VLOOKUP($C166,subset1!$D:$BX,X$2,FALSE)</f>
        <v>#N/A</v>
      </c>
      <c r="Y166" t="e">
        <f>VLOOKUP($C166,subset1!$D:$BX,Y$2,FALSE)</f>
        <v>#N/A</v>
      </c>
      <c r="Z166" t="e">
        <f>VLOOKUP($C166,subset1!$D:$BX,Z$2,FALSE)</f>
        <v>#N/A</v>
      </c>
      <c r="AA166" t="e">
        <f>VLOOKUP($C166,subset1!$D:$BX,AA$2,FALSE)</f>
        <v>#N/A</v>
      </c>
      <c r="AB166" t="e">
        <f>VLOOKUP($C166,subset1!$D:$BX,AB$2,FALSE)</f>
        <v>#N/A</v>
      </c>
      <c r="AC166" t="e">
        <f>VLOOKUP($C166,subset1!$D:$BX,AC$2,FALSE)</f>
        <v>#N/A</v>
      </c>
      <c r="AD166" t="e">
        <f>VLOOKUP($C166,subset1!$D:$BX,AD$2,FALSE)</f>
        <v>#N/A</v>
      </c>
      <c r="AE166" t="e">
        <f>VLOOKUP($C166,subset1!$D:$BX,AE$2,FALSE)</f>
        <v>#N/A</v>
      </c>
      <c r="AF166" t="e">
        <f>VLOOKUP($C166,subset1!$D:$BX,AF$2,FALSE)</f>
        <v>#N/A</v>
      </c>
      <c r="AG166" t="e">
        <f>VLOOKUP($C166,subset1!$D:$BX,AG$2,FALSE)</f>
        <v>#N/A</v>
      </c>
      <c r="AH166" t="e">
        <f>VLOOKUP($C166,subset1!$D:$BX,AH$2,FALSE)</f>
        <v>#N/A</v>
      </c>
      <c r="AI166" t="e">
        <f>VLOOKUP($C166,subset1!$D:$BX,AI$2,FALSE)</f>
        <v>#N/A</v>
      </c>
      <c r="AJ166" t="e">
        <f>VLOOKUP($C166,subset1!$D:$BX,AJ$2,FALSE)</f>
        <v>#N/A</v>
      </c>
      <c r="AK166" t="e">
        <f>VLOOKUP($C166,subset1!$D:$BX,AK$2,FALSE)</f>
        <v>#N/A</v>
      </c>
      <c r="AL166" t="e">
        <f>VLOOKUP($C166,subset1!$D:$BX,AL$2,FALSE)</f>
        <v>#N/A</v>
      </c>
      <c r="AM166" t="e">
        <f>VLOOKUP($C166,subset1!$D:$BX,AM$2,FALSE)</f>
        <v>#N/A</v>
      </c>
      <c r="AN166" t="e">
        <f>VLOOKUP($C166,subset1!$D:$BX,AN$2,FALSE)</f>
        <v>#N/A</v>
      </c>
      <c r="AO166" t="e">
        <f>VLOOKUP($C166,subset1!$D:$BX,AO$2,FALSE)</f>
        <v>#N/A</v>
      </c>
      <c r="AP166" t="e">
        <f>VLOOKUP($C166,subset1!$D:$BX,AP$2,FALSE)</f>
        <v>#N/A</v>
      </c>
      <c r="AQ166" t="e">
        <f>VLOOKUP($C166,subset1!$D:$BX,AQ$2,FALSE)</f>
        <v>#N/A</v>
      </c>
      <c r="AR166" t="e">
        <f>VLOOKUP($C166,subset1!$D:$BX,AR$2,FALSE)</f>
        <v>#N/A</v>
      </c>
      <c r="AS166" t="e">
        <f>VLOOKUP($C166,subset1!$D:$BX,AS$2,FALSE)</f>
        <v>#N/A</v>
      </c>
      <c r="AT166" s="1" t="e">
        <f>VLOOKUP($C166,subset1!$D:$BX,AT$2,FALSE)</f>
        <v>#N/A</v>
      </c>
      <c r="AU166" t="e">
        <f>VLOOKUP($C166,subset1!$D:$BX,AU$2,FALSE)</f>
        <v>#N/A</v>
      </c>
      <c r="AV166" t="e">
        <f>VLOOKUP($C166,subset1!$D:$BX,AV$2,FALSE)</f>
        <v>#N/A</v>
      </c>
      <c r="AW166" t="e">
        <f>VLOOKUP($C166,subset1!$D:$BX,AW$2,FALSE)</f>
        <v>#N/A</v>
      </c>
      <c r="AX166" t="e">
        <f>VLOOKUP($C166,subset1!$D:$BX,AX$2,FALSE)</f>
        <v>#N/A</v>
      </c>
      <c r="AY166" t="e">
        <f>VLOOKUP($C166,subset1!$D:$BX,AY$2,FALSE)</f>
        <v>#N/A</v>
      </c>
      <c r="AZ166" t="e">
        <f>VLOOKUP($C166,subset1!$D:$BX,AZ$2,FALSE)</f>
        <v>#N/A</v>
      </c>
      <c r="BA166" t="e">
        <f>VLOOKUP($C166,subset1!$D:$BX,BA$2,FALSE)</f>
        <v>#N/A</v>
      </c>
      <c r="BB166" t="e">
        <f>VLOOKUP($C166,subset1!$D:$BX,BB$2,FALSE)</f>
        <v>#N/A</v>
      </c>
      <c r="BC166" t="e">
        <f>VLOOKUP($C166,subset1!$D:$BX,BC$2,FALSE)</f>
        <v>#N/A</v>
      </c>
      <c r="BD166" t="e">
        <f>VLOOKUP($C166,subset1!$D:$BX,BD$2,FALSE)</f>
        <v>#N/A</v>
      </c>
      <c r="BE166" t="e">
        <f>VLOOKUP($C166,subset1!$D:$BX,BE$2,FALSE)</f>
        <v>#N/A</v>
      </c>
      <c r="BF166" t="e">
        <f>VLOOKUP($C166,subset1!$D:$BX,BF$2,FALSE)</f>
        <v>#N/A</v>
      </c>
      <c r="BG166" t="e">
        <f>VLOOKUP($C166,subset1!$D:$BX,BG$2,FALSE)</f>
        <v>#N/A</v>
      </c>
      <c r="BH166" t="e">
        <f>VLOOKUP($C166,subset1!$D:$BX,BH$2,FALSE)</f>
        <v>#N/A</v>
      </c>
      <c r="BI166" t="e">
        <f>VLOOKUP($C166,subset1!$D:$BX,BI$2,FALSE)</f>
        <v>#N/A</v>
      </c>
      <c r="BJ166" t="e">
        <f>VLOOKUP($C166,subset1!$D:$BX,BJ$2,FALSE)</f>
        <v>#N/A</v>
      </c>
      <c r="BK166" t="e">
        <f>VLOOKUP($C166,subset1!$D:$BX,BK$2,FALSE)</f>
        <v>#N/A</v>
      </c>
      <c r="BL166" t="e">
        <f>VLOOKUP($C166,subset1!$D:$BX,BL$2,FALSE)</f>
        <v>#N/A</v>
      </c>
      <c r="BM166" t="e">
        <f>VLOOKUP($C166,subset1!$D:$BX,BM$2,FALSE)</f>
        <v>#N/A</v>
      </c>
      <c r="BN166" t="e">
        <f>VLOOKUP($C166,subset1!$D:$BX,BN$2,FALSE)</f>
        <v>#N/A</v>
      </c>
      <c r="BO166" t="e">
        <f>VLOOKUP($C166,subset1!$D:$BX,BO$2,FALSE)</f>
        <v>#N/A</v>
      </c>
      <c r="BP166" t="e">
        <f>VLOOKUP($C166,subset1!$D:$BX,BP$2,FALSE)</f>
        <v>#N/A</v>
      </c>
      <c r="BQ166" t="e">
        <f>VLOOKUP($C166,subset1!$D:$BX,BQ$2,FALSE)</f>
        <v>#N/A</v>
      </c>
      <c r="BR166" t="e">
        <f>VLOOKUP($C166,subset1!$D:$BX,BR$2,FALSE)</f>
        <v>#N/A</v>
      </c>
      <c r="BS166" t="e">
        <f>VLOOKUP($C166,subset1!$D:$BX,BS$2,FALSE)</f>
        <v>#N/A</v>
      </c>
      <c r="BT166" t="e">
        <f>VLOOKUP($C166,subset1!$D:$BX,BT$2,FALSE)</f>
        <v>#N/A</v>
      </c>
      <c r="BU166" t="e">
        <f>VLOOKUP($C166,subset1!$D:$BX,BU$2,FALSE)</f>
        <v>#N/A</v>
      </c>
    </row>
    <row r="167" spans="1:73" x14ac:dyDescent="0.2">
      <c r="A167">
        <v>879</v>
      </c>
      <c r="B167" t="s">
        <v>14</v>
      </c>
      <c r="C167" t="str">
        <f t="shared" si="9"/>
        <v>879E6</v>
      </c>
      <c r="D167" t="str">
        <f t="shared" si="10"/>
        <v>E6</v>
      </c>
      <c r="E167">
        <v>28</v>
      </c>
      <c r="F167" s="1">
        <v>43042</v>
      </c>
      <c r="I167">
        <v>1209.8806200367201</v>
      </c>
      <c r="J167" t="s">
        <v>7</v>
      </c>
      <c r="K167">
        <v>173</v>
      </c>
      <c r="L167">
        <f>VLOOKUP($C167,samples!$D$2:$I$1000,4, FALSE)</f>
        <v>22</v>
      </c>
      <c r="M167" t="str">
        <f>VLOOKUP($C167,samples!$D$2:$I$1000,5, FALSE)</f>
        <v>G</v>
      </c>
      <c r="N167" t="str">
        <f>VLOOKUP($C167,samples!$D$2:$I$1000,6, FALSE)</f>
        <v>4,5,6</v>
      </c>
      <c r="O167" s="1">
        <f>VLOOKUP($C167,samples!$D$2:$I$689,3, FALSE)</f>
        <v>43227</v>
      </c>
      <c r="P167" s="2">
        <f t="shared" si="11"/>
        <v>185</v>
      </c>
      <c r="Q167" s="1" t="str">
        <f>VLOOKUP($C167,samples!$D$2:$R$1000,8, FALSE)</f>
        <v>CGPLPA824P7</v>
      </c>
      <c r="S167" t="e">
        <f>VLOOKUP($C167,subset1!$D:$BX,S$2,FALSE)</f>
        <v>#N/A</v>
      </c>
      <c r="T167" s="1" t="e">
        <f>VLOOKUP($C167,subset1!$D:$BX,T$2,FALSE)</f>
        <v>#N/A</v>
      </c>
      <c r="U167" t="e">
        <f>VLOOKUP($C167,subset1!$D:$BX,U$2,FALSE)</f>
        <v>#N/A</v>
      </c>
      <c r="V167" t="e">
        <f>VLOOKUP($C167,subset1!$D:$BX,V$2,FALSE)</f>
        <v>#N/A</v>
      </c>
      <c r="W167" t="e">
        <f>VLOOKUP($C167,subset1!$D:$BX,W$2,FALSE)</f>
        <v>#N/A</v>
      </c>
      <c r="X167" t="e">
        <f>VLOOKUP($C167,subset1!$D:$BX,X$2,FALSE)</f>
        <v>#N/A</v>
      </c>
      <c r="Y167" t="e">
        <f>VLOOKUP($C167,subset1!$D:$BX,Y$2,FALSE)</f>
        <v>#N/A</v>
      </c>
      <c r="Z167" t="e">
        <f>VLOOKUP($C167,subset1!$D:$BX,Z$2,FALSE)</f>
        <v>#N/A</v>
      </c>
      <c r="AA167" t="e">
        <f>VLOOKUP($C167,subset1!$D:$BX,AA$2,FALSE)</f>
        <v>#N/A</v>
      </c>
      <c r="AB167" t="e">
        <f>VLOOKUP($C167,subset1!$D:$BX,AB$2,FALSE)</f>
        <v>#N/A</v>
      </c>
      <c r="AC167" t="e">
        <f>VLOOKUP($C167,subset1!$D:$BX,AC$2,FALSE)</f>
        <v>#N/A</v>
      </c>
      <c r="AD167" t="e">
        <f>VLOOKUP($C167,subset1!$D:$BX,AD$2,FALSE)</f>
        <v>#N/A</v>
      </c>
      <c r="AE167" t="e">
        <f>VLOOKUP($C167,subset1!$D:$BX,AE$2,FALSE)</f>
        <v>#N/A</v>
      </c>
      <c r="AF167" t="e">
        <f>VLOOKUP($C167,subset1!$D:$BX,AF$2,FALSE)</f>
        <v>#N/A</v>
      </c>
      <c r="AG167" t="e">
        <f>VLOOKUP($C167,subset1!$D:$BX,AG$2,FALSE)</f>
        <v>#N/A</v>
      </c>
      <c r="AH167" t="e">
        <f>VLOOKUP($C167,subset1!$D:$BX,AH$2,FALSE)</f>
        <v>#N/A</v>
      </c>
      <c r="AI167" t="e">
        <f>VLOOKUP($C167,subset1!$D:$BX,AI$2,FALSE)</f>
        <v>#N/A</v>
      </c>
      <c r="AJ167" t="e">
        <f>VLOOKUP($C167,subset1!$D:$BX,AJ$2,FALSE)</f>
        <v>#N/A</v>
      </c>
      <c r="AK167" t="e">
        <f>VLOOKUP($C167,subset1!$D:$BX,AK$2,FALSE)</f>
        <v>#N/A</v>
      </c>
      <c r="AL167" t="e">
        <f>VLOOKUP($C167,subset1!$D:$BX,AL$2,FALSE)</f>
        <v>#N/A</v>
      </c>
      <c r="AM167" t="e">
        <f>VLOOKUP($C167,subset1!$D:$BX,AM$2,FALSE)</f>
        <v>#N/A</v>
      </c>
      <c r="AN167" t="e">
        <f>VLOOKUP($C167,subset1!$D:$BX,AN$2,FALSE)</f>
        <v>#N/A</v>
      </c>
      <c r="AO167" t="e">
        <f>VLOOKUP($C167,subset1!$D:$BX,AO$2,FALSE)</f>
        <v>#N/A</v>
      </c>
      <c r="AP167" t="e">
        <f>VLOOKUP($C167,subset1!$D:$BX,AP$2,FALSE)</f>
        <v>#N/A</v>
      </c>
      <c r="AQ167" t="e">
        <f>VLOOKUP($C167,subset1!$D:$BX,AQ$2,FALSE)</f>
        <v>#N/A</v>
      </c>
      <c r="AR167" t="e">
        <f>VLOOKUP($C167,subset1!$D:$BX,AR$2,FALSE)</f>
        <v>#N/A</v>
      </c>
      <c r="AS167" t="e">
        <f>VLOOKUP($C167,subset1!$D:$BX,AS$2,FALSE)</f>
        <v>#N/A</v>
      </c>
      <c r="AT167" s="1" t="e">
        <f>VLOOKUP($C167,subset1!$D:$BX,AT$2,FALSE)</f>
        <v>#N/A</v>
      </c>
      <c r="AU167" t="e">
        <f>VLOOKUP($C167,subset1!$D:$BX,AU$2,FALSE)</f>
        <v>#N/A</v>
      </c>
      <c r="AV167" t="e">
        <f>VLOOKUP($C167,subset1!$D:$BX,AV$2,FALSE)</f>
        <v>#N/A</v>
      </c>
      <c r="AW167" t="e">
        <f>VLOOKUP($C167,subset1!$D:$BX,AW$2,FALSE)</f>
        <v>#N/A</v>
      </c>
      <c r="AX167" t="e">
        <f>VLOOKUP($C167,subset1!$D:$BX,AX$2,FALSE)</f>
        <v>#N/A</v>
      </c>
      <c r="AY167" t="e">
        <f>VLOOKUP($C167,subset1!$D:$BX,AY$2,FALSE)</f>
        <v>#N/A</v>
      </c>
      <c r="AZ167" t="e">
        <f>VLOOKUP($C167,subset1!$D:$BX,AZ$2,FALSE)</f>
        <v>#N/A</v>
      </c>
      <c r="BA167" t="e">
        <f>VLOOKUP($C167,subset1!$D:$BX,BA$2,FALSE)</f>
        <v>#N/A</v>
      </c>
      <c r="BB167" t="e">
        <f>VLOOKUP($C167,subset1!$D:$BX,BB$2,FALSE)</f>
        <v>#N/A</v>
      </c>
      <c r="BC167" t="e">
        <f>VLOOKUP($C167,subset1!$D:$BX,BC$2,FALSE)</f>
        <v>#N/A</v>
      </c>
      <c r="BD167" t="e">
        <f>VLOOKUP($C167,subset1!$D:$BX,BD$2,FALSE)</f>
        <v>#N/A</v>
      </c>
      <c r="BE167" t="e">
        <f>VLOOKUP($C167,subset1!$D:$BX,BE$2,FALSE)</f>
        <v>#N/A</v>
      </c>
      <c r="BF167" t="e">
        <f>VLOOKUP($C167,subset1!$D:$BX,BF$2,FALSE)</f>
        <v>#N/A</v>
      </c>
      <c r="BG167" t="e">
        <f>VLOOKUP($C167,subset1!$D:$BX,BG$2,FALSE)</f>
        <v>#N/A</v>
      </c>
      <c r="BH167" t="e">
        <f>VLOOKUP($C167,subset1!$D:$BX,BH$2,FALSE)</f>
        <v>#N/A</v>
      </c>
      <c r="BI167" t="e">
        <f>VLOOKUP($C167,subset1!$D:$BX,BI$2,FALSE)</f>
        <v>#N/A</v>
      </c>
      <c r="BJ167" t="e">
        <f>VLOOKUP($C167,subset1!$D:$BX,BJ$2,FALSE)</f>
        <v>#N/A</v>
      </c>
      <c r="BK167" t="e">
        <f>VLOOKUP($C167,subset1!$D:$BX,BK$2,FALSE)</f>
        <v>#N/A</v>
      </c>
      <c r="BL167" t="e">
        <f>VLOOKUP($C167,subset1!$D:$BX,BL$2,FALSE)</f>
        <v>#N/A</v>
      </c>
      <c r="BM167" t="e">
        <f>VLOOKUP($C167,subset1!$D:$BX,BM$2,FALSE)</f>
        <v>#N/A</v>
      </c>
      <c r="BN167" t="e">
        <f>VLOOKUP($C167,subset1!$D:$BX,BN$2,FALSE)</f>
        <v>#N/A</v>
      </c>
      <c r="BO167" t="e">
        <f>VLOOKUP($C167,subset1!$D:$BX,BO$2,FALSE)</f>
        <v>#N/A</v>
      </c>
      <c r="BP167" t="e">
        <f>VLOOKUP($C167,subset1!$D:$BX,BP$2,FALSE)</f>
        <v>#N/A</v>
      </c>
      <c r="BQ167" t="e">
        <f>VLOOKUP($C167,subset1!$D:$BX,BQ$2,FALSE)</f>
        <v>#N/A</v>
      </c>
      <c r="BR167" t="e">
        <f>VLOOKUP($C167,subset1!$D:$BX,BR$2,FALSE)</f>
        <v>#N/A</v>
      </c>
      <c r="BS167" t="e">
        <f>VLOOKUP($C167,subset1!$D:$BX,BS$2,FALSE)</f>
        <v>#N/A</v>
      </c>
      <c r="BT167" t="e">
        <f>VLOOKUP($C167,subset1!$D:$BX,BT$2,FALSE)</f>
        <v>#N/A</v>
      </c>
      <c r="BU167" t="e">
        <f>VLOOKUP($C167,subset1!$D:$BX,BU$2,FALSE)</f>
        <v>#N/A</v>
      </c>
    </row>
    <row r="168" spans="1:73" x14ac:dyDescent="0.2">
      <c r="A168">
        <v>879</v>
      </c>
      <c r="B168" t="s">
        <v>15</v>
      </c>
      <c r="C168" t="str">
        <f t="shared" si="9"/>
        <v>879E7</v>
      </c>
      <c r="D168" t="str">
        <f t="shared" si="10"/>
        <v>E7</v>
      </c>
      <c r="E168">
        <v>28</v>
      </c>
      <c r="F168" s="1">
        <v>43042</v>
      </c>
      <c r="I168">
        <v>1209.8806200367201</v>
      </c>
      <c r="J168" t="s">
        <v>7</v>
      </c>
      <c r="K168">
        <v>174</v>
      </c>
      <c r="L168">
        <f>VLOOKUP($C168,samples!$D$2:$I$1000,4, FALSE)</f>
        <v>13</v>
      </c>
      <c r="M168" t="str">
        <f>VLOOKUP($C168,samples!$D$2:$I$1000,5, FALSE)</f>
        <v>C</v>
      </c>
      <c r="N168" t="str">
        <f>VLOOKUP($C168,samples!$D$2:$I$1000,6, FALSE)</f>
        <v>1,2,3</v>
      </c>
      <c r="O168" s="1">
        <f>VLOOKUP($C168,samples!$D$2:$I$689,3, FALSE)</f>
        <v>43283</v>
      </c>
      <c r="P168" s="2">
        <f t="shared" si="11"/>
        <v>241</v>
      </c>
      <c r="Q168" s="1" t="str">
        <f>VLOOKUP($C168,samples!$D$2:$R$1000,8, FALSE)</f>
        <v>CGPLPA824P8</v>
      </c>
      <c r="S168" t="e">
        <f>VLOOKUP($C168,subset1!$D:$BX,S$2,FALSE)</f>
        <v>#N/A</v>
      </c>
      <c r="T168" s="1" t="e">
        <f>VLOOKUP($C168,subset1!$D:$BX,T$2,FALSE)</f>
        <v>#N/A</v>
      </c>
      <c r="U168" t="e">
        <f>VLOOKUP($C168,subset1!$D:$BX,U$2,FALSE)</f>
        <v>#N/A</v>
      </c>
      <c r="V168" t="e">
        <f>VLOOKUP($C168,subset1!$D:$BX,V$2,FALSE)</f>
        <v>#N/A</v>
      </c>
      <c r="W168" t="e">
        <f>VLOOKUP($C168,subset1!$D:$BX,W$2,FALSE)</f>
        <v>#N/A</v>
      </c>
      <c r="X168" t="e">
        <f>VLOOKUP($C168,subset1!$D:$BX,X$2,FALSE)</f>
        <v>#N/A</v>
      </c>
      <c r="Y168" t="e">
        <f>VLOOKUP($C168,subset1!$D:$BX,Y$2,FALSE)</f>
        <v>#N/A</v>
      </c>
      <c r="Z168" t="e">
        <f>VLOOKUP($C168,subset1!$D:$BX,Z$2,FALSE)</f>
        <v>#N/A</v>
      </c>
      <c r="AA168" t="e">
        <f>VLOOKUP($C168,subset1!$D:$BX,AA$2,FALSE)</f>
        <v>#N/A</v>
      </c>
      <c r="AB168" t="e">
        <f>VLOOKUP($C168,subset1!$D:$BX,AB$2,FALSE)</f>
        <v>#N/A</v>
      </c>
      <c r="AC168" t="e">
        <f>VLOOKUP($C168,subset1!$D:$BX,AC$2,FALSE)</f>
        <v>#N/A</v>
      </c>
      <c r="AD168" t="e">
        <f>VLOOKUP($C168,subset1!$D:$BX,AD$2,FALSE)</f>
        <v>#N/A</v>
      </c>
      <c r="AE168" t="e">
        <f>VLOOKUP($C168,subset1!$D:$BX,AE$2,FALSE)</f>
        <v>#N/A</v>
      </c>
      <c r="AF168" t="e">
        <f>VLOOKUP($C168,subset1!$D:$BX,AF$2,FALSE)</f>
        <v>#N/A</v>
      </c>
      <c r="AG168" t="e">
        <f>VLOOKUP($C168,subset1!$D:$BX,AG$2,FALSE)</f>
        <v>#N/A</v>
      </c>
      <c r="AH168" t="e">
        <f>VLOOKUP($C168,subset1!$D:$BX,AH$2,FALSE)</f>
        <v>#N/A</v>
      </c>
      <c r="AI168" t="e">
        <f>VLOOKUP($C168,subset1!$D:$BX,AI$2,FALSE)</f>
        <v>#N/A</v>
      </c>
      <c r="AJ168" t="e">
        <f>VLOOKUP($C168,subset1!$D:$BX,AJ$2,FALSE)</f>
        <v>#N/A</v>
      </c>
      <c r="AK168" t="e">
        <f>VLOOKUP($C168,subset1!$D:$BX,AK$2,FALSE)</f>
        <v>#N/A</v>
      </c>
      <c r="AL168" t="e">
        <f>VLOOKUP($C168,subset1!$D:$BX,AL$2,FALSE)</f>
        <v>#N/A</v>
      </c>
      <c r="AM168" t="e">
        <f>VLOOKUP($C168,subset1!$D:$BX,AM$2,FALSE)</f>
        <v>#N/A</v>
      </c>
      <c r="AN168" t="e">
        <f>VLOOKUP($C168,subset1!$D:$BX,AN$2,FALSE)</f>
        <v>#N/A</v>
      </c>
      <c r="AO168" t="e">
        <f>VLOOKUP($C168,subset1!$D:$BX,AO$2,FALSE)</f>
        <v>#N/A</v>
      </c>
      <c r="AP168" t="e">
        <f>VLOOKUP($C168,subset1!$D:$BX,AP$2,FALSE)</f>
        <v>#N/A</v>
      </c>
      <c r="AQ168" t="e">
        <f>VLOOKUP($C168,subset1!$D:$BX,AQ$2,FALSE)</f>
        <v>#N/A</v>
      </c>
      <c r="AR168" t="e">
        <f>VLOOKUP($C168,subset1!$D:$BX,AR$2,FALSE)</f>
        <v>#N/A</v>
      </c>
      <c r="AS168" t="e">
        <f>VLOOKUP($C168,subset1!$D:$BX,AS$2,FALSE)</f>
        <v>#N/A</v>
      </c>
      <c r="AT168" s="1" t="e">
        <f>VLOOKUP($C168,subset1!$D:$BX,AT$2,FALSE)</f>
        <v>#N/A</v>
      </c>
      <c r="AU168" t="e">
        <f>VLOOKUP($C168,subset1!$D:$BX,AU$2,FALSE)</f>
        <v>#N/A</v>
      </c>
      <c r="AV168" t="e">
        <f>VLOOKUP($C168,subset1!$D:$BX,AV$2,FALSE)</f>
        <v>#N/A</v>
      </c>
      <c r="AW168" t="e">
        <f>VLOOKUP($C168,subset1!$D:$BX,AW$2,FALSE)</f>
        <v>#N/A</v>
      </c>
      <c r="AX168" t="e">
        <f>VLOOKUP($C168,subset1!$D:$BX,AX$2,FALSE)</f>
        <v>#N/A</v>
      </c>
      <c r="AY168" t="e">
        <f>VLOOKUP($C168,subset1!$D:$BX,AY$2,FALSE)</f>
        <v>#N/A</v>
      </c>
      <c r="AZ168" t="e">
        <f>VLOOKUP($C168,subset1!$D:$BX,AZ$2,FALSE)</f>
        <v>#N/A</v>
      </c>
      <c r="BA168" t="e">
        <f>VLOOKUP($C168,subset1!$D:$BX,BA$2,FALSE)</f>
        <v>#N/A</v>
      </c>
      <c r="BB168" t="e">
        <f>VLOOKUP($C168,subset1!$D:$BX,BB$2,FALSE)</f>
        <v>#N/A</v>
      </c>
      <c r="BC168" t="e">
        <f>VLOOKUP($C168,subset1!$D:$BX,BC$2,FALSE)</f>
        <v>#N/A</v>
      </c>
      <c r="BD168" t="e">
        <f>VLOOKUP($C168,subset1!$D:$BX,BD$2,FALSE)</f>
        <v>#N/A</v>
      </c>
      <c r="BE168" t="e">
        <f>VLOOKUP($C168,subset1!$D:$BX,BE$2,FALSE)</f>
        <v>#N/A</v>
      </c>
      <c r="BF168" t="e">
        <f>VLOOKUP($C168,subset1!$D:$BX,BF$2,FALSE)</f>
        <v>#N/A</v>
      </c>
      <c r="BG168" t="e">
        <f>VLOOKUP($C168,subset1!$D:$BX,BG$2,FALSE)</f>
        <v>#N/A</v>
      </c>
      <c r="BH168" t="e">
        <f>VLOOKUP($C168,subset1!$D:$BX,BH$2,FALSE)</f>
        <v>#N/A</v>
      </c>
      <c r="BI168" t="e">
        <f>VLOOKUP($C168,subset1!$D:$BX,BI$2,FALSE)</f>
        <v>#N/A</v>
      </c>
      <c r="BJ168" t="e">
        <f>VLOOKUP($C168,subset1!$D:$BX,BJ$2,FALSE)</f>
        <v>#N/A</v>
      </c>
      <c r="BK168" t="e">
        <f>VLOOKUP($C168,subset1!$D:$BX,BK$2,FALSE)</f>
        <v>#N/A</v>
      </c>
      <c r="BL168" t="e">
        <f>VLOOKUP($C168,subset1!$D:$BX,BL$2,FALSE)</f>
        <v>#N/A</v>
      </c>
      <c r="BM168" t="e">
        <f>VLOOKUP($C168,subset1!$D:$BX,BM$2,FALSE)</f>
        <v>#N/A</v>
      </c>
      <c r="BN168" t="e">
        <f>VLOOKUP($C168,subset1!$D:$BX,BN$2,FALSE)</f>
        <v>#N/A</v>
      </c>
      <c r="BO168" t="e">
        <f>VLOOKUP($C168,subset1!$D:$BX,BO$2,FALSE)</f>
        <v>#N/A</v>
      </c>
      <c r="BP168" t="e">
        <f>VLOOKUP($C168,subset1!$D:$BX,BP$2,FALSE)</f>
        <v>#N/A</v>
      </c>
      <c r="BQ168" t="e">
        <f>VLOOKUP($C168,subset1!$D:$BX,BQ$2,FALSE)</f>
        <v>#N/A</v>
      </c>
      <c r="BR168" t="e">
        <f>VLOOKUP($C168,subset1!$D:$BX,BR$2,FALSE)</f>
        <v>#N/A</v>
      </c>
      <c r="BS168" t="e">
        <f>VLOOKUP($C168,subset1!$D:$BX,BS$2,FALSE)</f>
        <v>#N/A</v>
      </c>
      <c r="BT168" t="e">
        <f>VLOOKUP($C168,subset1!$D:$BX,BT$2,FALSE)</f>
        <v>#N/A</v>
      </c>
      <c r="BU168" t="e">
        <f>VLOOKUP($C168,subset1!$D:$BX,BU$2,FALSE)</f>
        <v>#N/A</v>
      </c>
    </row>
    <row r="169" spans="1:73" x14ac:dyDescent="0.2">
      <c r="A169">
        <v>879</v>
      </c>
      <c r="B169" t="s">
        <v>16</v>
      </c>
      <c r="C169" t="str">
        <f t="shared" si="9"/>
        <v>879E8</v>
      </c>
      <c r="D169" t="str">
        <f t="shared" si="10"/>
        <v>E8</v>
      </c>
      <c r="E169">
        <v>28</v>
      </c>
      <c r="F169" s="1">
        <v>43042</v>
      </c>
      <c r="I169">
        <v>1209.8806200367201</v>
      </c>
      <c r="J169" t="s">
        <v>7</v>
      </c>
      <c r="K169">
        <v>175</v>
      </c>
      <c r="L169">
        <f>VLOOKUP($C169,samples!$D$2:$I$1000,4, FALSE)</f>
        <v>23</v>
      </c>
      <c r="M169" t="str">
        <f>VLOOKUP($C169,samples!$D$2:$I$1000,5, FALSE)</f>
        <v>F</v>
      </c>
      <c r="N169" t="str">
        <f>VLOOKUP($C169,samples!$D$2:$I$1000,6, FALSE)</f>
        <v>1,2,3</v>
      </c>
      <c r="O169" s="1">
        <f>VLOOKUP($C169,samples!$D$2:$I$689,3, FALSE)</f>
        <v>43339</v>
      </c>
      <c r="P169" s="2">
        <f t="shared" si="11"/>
        <v>297</v>
      </c>
      <c r="Q169" s="1" t="str">
        <f>VLOOKUP($C169,samples!$D$2:$R$1000,8, FALSE)</f>
        <v>CGPLPA824P9</v>
      </c>
      <c r="S169" t="e">
        <f>VLOOKUP($C169,subset1!$D:$BX,S$2,FALSE)</f>
        <v>#N/A</v>
      </c>
      <c r="T169" s="1" t="e">
        <f>VLOOKUP($C169,subset1!$D:$BX,T$2,FALSE)</f>
        <v>#N/A</v>
      </c>
      <c r="U169" t="e">
        <f>VLOOKUP($C169,subset1!$D:$BX,U$2,FALSE)</f>
        <v>#N/A</v>
      </c>
      <c r="V169" t="e">
        <f>VLOOKUP($C169,subset1!$D:$BX,V$2,FALSE)</f>
        <v>#N/A</v>
      </c>
      <c r="W169" t="e">
        <f>VLOOKUP($C169,subset1!$D:$BX,W$2,FALSE)</f>
        <v>#N/A</v>
      </c>
      <c r="X169" t="e">
        <f>VLOOKUP($C169,subset1!$D:$BX,X$2,FALSE)</f>
        <v>#N/A</v>
      </c>
      <c r="Y169" t="e">
        <f>VLOOKUP($C169,subset1!$D:$BX,Y$2,FALSE)</f>
        <v>#N/A</v>
      </c>
      <c r="Z169" t="e">
        <f>VLOOKUP($C169,subset1!$D:$BX,Z$2,FALSE)</f>
        <v>#N/A</v>
      </c>
      <c r="AA169" t="e">
        <f>VLOOKUP($C169,subset1!$D:$BX,AA$2,FALSE)</f>
        <v>#N/A</v>
      </c>
      <c r="AB169" t="e">
        <f>VLOOKUP($C169,subset1!$D:$BX,AB$2,FALSE)</f>
        <v>#N/A</v>
      </c>
      <c r="AC169" t="e">
        <f>VLOOKUP($C169,subset1!$D:$BX,AC$2,FALSE)</f>
        <v>#N/A</v>
      </c>
      <c r="AD169" t="e">
        <f>VLOOKUP($C169,subset1!$D:$BX,AD$2,FALSE)</f>
        <v>#N/A</v>
      </c>
      <c r="AE169" t="e">
        <f>VLOOKUP($C169,subset1!$D:$BX,AE$2,FALSE)</f>
        <v>#N/A</v>
      </c>
      <c r="AF169" t="e">
        <f>VLOOKUP($C169,subset1!$D:$BX,AF$2,FALSE)</f>
        <v>#N/A</v>
      </c>
      <c r="AG169" t="e">
        <f>VLOOKUP($C169,subset1!$D:$BX,AG$2,FALSE)</f>
        <v>#N/A</v>
      </c>
      <c r="AH169" t="e">
        <f>VLOOKUP($C169,subset1!$D:$BX,AH$2,FALSE)</f>
        <v>#N/A</v>
      </c>
      <c r="AI169" t="e">
        <f>VLOOKUP($C169,subset1!$D:$BX,AI$2,FALSE)</f>
        <v>#N/A</v>
      </c>
      <c r="AJ169" t="e">
        <f>VLOOKUP($C169,subset1!$D:$BX,AJ$2,FALSE)</f>
        <v>#N/A</v>
      </c>
      <c r="AK169" t="e">
        <f>VLOOKUP($C169,subset1!$D:$BX,AK$2,FALSE)</f>
        <v>#N/A</v>
      </c>
      <c r="AL169" t="e">
        <f>VLOOKUP($C169,subset1!$D:$BX,AL$2,FALSE)</f>
        <v>#N/A</v>
      </c>
      <c r="AM169" t="e">
        <f>VLOOKUP($C169,subset1!$D:$BX,AM$2,FALSE)</f>
        <v>#N/A</v>
      </c>
      <c r="AN169" t="e">
        <f>VLOOKUP($C169,subset1!$D:$BX,AN$2,FALSE)</f>
        <v>#N/A</v>
      </c>
      <c r="AO169" t="e">
        <f>VLOOKUP($C169,subset1!$D:$BX,AO$2,FALSE)</f>
        <v>#N/A</v>
      </c>
      <c r="AP169" t="e">
        <f>VLOOKUP($C169,subset1!$D:$BX,AP$2,FALSE)</f>
        <v>#N/A</v>
      </c>
      <c r="AQ169" t="e">
        <f>VLOOKUP($C169,subset1!$D:$BX,AQ$2,FALSE)</f>
        <v>#N/A</v>
      </c>
      <c r="AR169" t="e">
        <f>VLOOKUP($C169,subset1!$D:$BX,AR$2,FALSE)</f>
        <v>#N/A</v>
      </c>
      <c r="AS169" t="e">
        <f>VLOOKUP($C169,subset1!$D:$BX,AS$2,FALSE)</f>
        <v>#N/A</v>
      </c>
      <c r="AT169" s="1" t="e">
        <f>VLOOKUP($C169,subset1!$D:$BX,AT$2,FALSE)</f>
        <v>#N/A</v>
      </c>
      <c r="AU169" t="e">
        <f>VLOOKUP($C169,subset1!$D:$BX,AU$2,FALSE)</f>
        <v>#N/A</v>
      </c>
      <c r="AV169" t="e">
        <f>VLOOKUP($C169,subset1!$D:$BX,AV$2,FALSE)</f>
        <v>#N/A</v>
      </c>
      <c r="AW169" t="e">
        <f>VLOOKUP($C169,subset1!$D:$BX,AW$2,FALSE)</f>
        <v>#N/A</v>
      </c>
      <c r="AX169" t="e">
        <f>VLOOKUP($C169,subset1!$D:$BX,AX$2,FALSE)</f>
        <v>#N/A</v>
      </c>
      <c r="AY169" t="e">
        <f>VLOOKUP($C169,subset1!$D:$BX,AY$2,FALSE)</f>
        <v>#N/A</v>
      </c>
      <c r="AZ169" t="e">
        <f>VLOOKUP($C169,subset1!$D:$BX,AZ$2,FALSE)</f>
        <v>#N/A</v>
      </c>
      <c r="BA169" t="e">
        <f>VLOOKUP($C169,subset1!$D:$BX,BA$2,FALSE)</f>
        <v>#N/A</v>
      </c>
      <c r="BB169" t="e">
        <f>VLOOKUP($C169,subset1!$D:$BX,BB$2,FALSE)</f>
        <v>#N/A</v>
      </c>
      <c r="BC169" t="e">
        <f>VLOOKUP($C169,subset1!$D:$BX,BC$2,FALSE)</f>
        <v>#N/A</v>
      </c>
      <c r="BD169" t="e">
        <f>VLOOKUP($C169,subset1!$D:$BX,BD$2,FALSE)</f>
        <v>#N/A</v>
      </c>
      <c r="BE169" t="e">
        <f>VLOOKUP($C169,subset1!$D:$BX,BE$2,FALSE)</f>
        <v>#N/A</v>
      </c>
      <c r="BF169" t="e">
        <f>VLOOKUP($C169,subset1!$D:$BX,BF$2,FALSE)</f>
        <v>#N/A</v>
      </c>
      <c r="BG169" t="e">
        <f>VLOOKUP($C169,subset1!$D:$BX,BG$2,FALSE)</f>
        <v>#N/A</v>
      </c>
      <c r="BH169" t="e">
        <f>VLOOKUP($C169,subset1!$D:$BX,BH$2,FALSE)</f>
        <v>#N/A</v>
      </c>
      <c r="BI169" t="e">
        <f>VLOOKUP($C169,subset1!$D:$BX,BI$2,FALSE)</f>
        <v>#N/A</v>
      </c>
      <c r="BJ169" t="e">
        <f>VLOOKUP($C169,subset1!$D:$BX,BJ$2,FALSE)</f>
        <v>#N/A</v>
      </c>
      <c r="BK169" t="e">
        <f>VLOOKUP($C169,subset1!$D:$BX,BK$2,FALSE)</f>
        <v>#N/A</v>
      </c>
      <c r="BL169" t="e">
        <f>VLOOKUP($C169,subset1!$D:$BX,BL$2,FALSE)</f>
        <v>#N/A</v>
      </c>
      <c r="BM169" t="e">
        <f>VLOOKUP($C169,subset1!$D:$BX,BM$2,FALSE)</f>
        <v>#N/A</v>
      </c>
      <c r="BN169" t="e">
        <f>VLOOKUP($C169,subset1!$D:$BX,BN$2,FALSE)</f>
        <v>#N/A</v>
      </c>
      <c r="BO169" t="e">
        <f>VLOOKUP($C169,subset1!$D:$BX,BO$2,FALSE)</f>
        <v>#N/A</v>
      </c>
      <c r="BP169" t="e">
        <f>VLOOKUP($C169,subset1!$D:$BX,BP$2,FALSE)</f>
        <v>#N/A</v>
      </c>
      <c r="BQ169" t="e">
        <f>VLOOKUP($C169,subset1!$D:$BX,BQ$2,FALSE)</f>
        <v>#N/A</v>
      </c>
      <c r="BR169" t="e">
        <f>VLOOKUP($C169,subset1!$D:$BX,BR$2,FALSE)</f>
        <v>#N/A</v>
      </c>
      <c r="BS169" t="e">
        <f>VLOOKUP($C169,subset1!$D:$BX,BS$2,FALSE)</f>
        <v>#N/A</v>
      </c>
      <c r="BT169" t="e">
        <f>VLOOKUP($C169,subset1!$D:$BX,BT$2,FALSE)</f>
        <v>#N/A</v>
      </c>
      <c r="BU169" t="e">
        <f>VLOOKUP($C169,subset1!$D:$BX,BU$2,FALSE)</f>
        <v>#N/A</v>
      </c>
    </row>
    <row r="170" spans="1:73" x14ac:dyDescent="0.2">
      <c r="A170">
        <v>879</v>
      </c>
      <c r="B170" t="s">
        <v>17</v>
      </c>
      <c r="C170" t="str">
        <f t="shared" si="9"/>
        <v>879E9</v>
      </c>
      <c r="D170" t="str">
        <f t="shared" si="10"/>
        <v>E9</v>
      </c>
      <c r="E170">
        <v>28</v>
      </c>
      <c r="F170" s="1">
        <v>43042</v>
      </c>
      <c r="I170">
        <v>1209.8806200367201</v>
      </c>
      <c r="J170" t="s">
        <v>7</v>
      </c>
      <c r="K170">
        <v>176</v>
      </c>
      <c r="L170">
        <f>VLOOKUP($C170,samples!$D$2:$I$1000,4, FALSE)</f>
        <v>23</v>
      </c>
      <c r="M170" t="str">
        <f>VLOOKUP($C170,samples!$D$2:$I$1000,5, FALSE)</f>
        <v>F</v>
      </c>
      <c r="N170" t="str">
        <f>VLOOKUP($C170,samples!$D$2:$I$1000,6, FALSE)</f>
        <v>7,8,9</v>
      </c>
      <c r="O170" s="1">
        <f>VLOOKUP($C170,samples!$D$2:$I$689,3, FALSE)</f>
        <v>43396</v>
      </c>
      <c r="P170" s="2">
        <f t="shared" si="11"/>
        <v>354</v>
      </c>
      <c r="Q170" s="1" t="str">
        <f>VLOOKUP($C170,samples!$D$2:$R$1000,8, FALSE)</f>
        <v>CGPLPA824P10</v>
      </c>
      <c r="S170" t="e">
        <f>VLOOKUP($C170,subset1!$D:$BX,S$2,FALSE)</f>
        <v>#N/A</v>
      </c>
      <c r="T170" s="1" t="e">
        <f>VLOOKUP($C170,subset1!$D:$BX,T$2,FALSE)</f>
        <v>#N/A</v>
      </c>
      <c r="U170" t="e">
        <f>VLOOKUP($C170,subset1!$D:$BX,U$2,FALSE)</f>
        <v>#N/A</v>
      </c>
      <c r="V170" t="e">
        <f>VLOOKUP($C170,subset1!$D:$BX,V$2,FALSE)</f>
        <v>#N/A</v>
      </c>
      <c r="W170" t="e">
        <f>VLOOKUP($C170,subset1!$D:$BX,W$2,FALSE)</f>
        <v>#N/A</v>
      </c>
      <c r="X170" t="e">
        <f>VLOOKUP($C170,subset1!$D:$BX,X$2,FALSE)</f>
        <v>#N/A</v>
      </c>
      <c r="Y170" t="e">
        <f>VLOOKUP($C170,subset1!$D:$BX,Y$2,FALSE)</f>
        <v>#N/A</v>
      </c>
      <c r="Z170" t="e">
        <f>VLOOKUP($C170,subset1!$D:$BX,Z$2,FALSE)</f>
        <v>#N/A</v>
      </c>
      <c r="AA170" t="e">
        <f>VLOOKUP($C170,subset1!$D:$BX,AA$2,FALSE)</f>
        <v>#N/A</v>
      </c>
      <c r="AB170" t="e">
        <f>VLOOKUP($C170,subset1!$D:$BX,AB$2,FALSE)</f>
        <v>#N/A</v>
      </c>
      <c r="AC170" t="e">
        <f>VLOOKUP($C170,subset1!$D:$BX,AC$2,FALSE)</f>
        <v>#N/A</v>
      </c>
      <c r="AD170" t="e">
        <f>VLOOKUP($C170,subset1!$D:$BX,AD$2,FALSE)</f>
        <v>#N/A</v>
      </c>
      <c r="AE170" t="e">
        <f>VLOOKUP($C170,subset1!$D:$BX,AE$2,FALSE)</f>
        <v>#N/A</v>
      </c>
      <c r="AF170" t="e">
        <f>VLOOKUP($C170,subset1!$D:$BX,AF$2,FALSE)</f>
        <v>#N/A</v>
      </c>
      <c r="AG170" t="e">
        <f>VLOOKUP($C170,subset1!$D:$BX,AG$2,FALSE)</f>
        <v>#N/A</v>
      </c>
      <c r="AH170" t="e">
        <f>VLOOKUP($C170,subset1!$D:$BX,AH$2,FALSE)</f>
        <v>#N/A</v>
      </c>
      <c r="AI170" t="e">
        <f>VLOOKUP($C170,subset1!$D:$BX,AI$2,FALSE)</f>
        <v>#N/A</v>
      </c>
      <c r="AJ170" t="e">
        <f>VLOOKUP($C170,subset1!$D:$BX,AJ$2,FALSE)</f>
        <v>#N/A</v>
      </c>
      <c r="AK170" t="e">
        <f>VLOOKUP($C170,subset1!$D:$BX,AK$2,FALSE)</f>
        <v>#N/A</v>
      </c>
      <c r="AL170" t="e">
        <f>VLOOKUP($C170,subset1!$D:$BX,AL$2,FALSE)</f>
        <v>#N/A</v>
      </c>
      <c r="AM170" t="e">
        <f>VLOOKUP($C170,subset1!$D:$BX,AM$2,FALSE)</f>
        <v>#N/A</v>
      </c>
      <c r="AN170" t="e">
        <f>VLOOKUP($C170,subset1!$D:$BX,AN$2,FALSE)</f>
        <v>#N/A</v>
      </c>
      <c r="AO170" t="e">
        <f>VLOOKUP($C170,subset1!$D:$BX,AO$2,FALSE)</f>
        <v>#N/A</v>
      </c>
      <c r="AP170" t="e">
        <f>VLOOKUP($C170,subset1!$D:$BX,AP$2,FALSE)</f>
        <v>#N/A</v>
      </c>
      <c r="AQ170" t="e">
        <f>VLOOKUP($C170,subset1!$D:$BX,AQ$2,FALSE)</f>
        <v>#N/A</v>
      </c>
      <c r="AR170" t="e">
        <f>VLOOKUP($C170,subset1!$D:$BX,AR$2,FALSE)</f>
        <v>#N/A</v>
      </c>
      <c r="AS170" t="e">
        <f>VLOOKUP($C170,subset1!$D:$BX,AS$2,FALSE)</f>
        <v>#N/A</v>
      </c>
      <c r="AT170" s="1" t="e">
        <f>VLOOKUP($C170,subset1!$D:$BX,AT$2,FALSE)</f>
        <v>#N/A</v>
      </c>
      <c r="AU170" t="e">
        <f>VLOOKUP($C170,subset1!$D:$BX,AU$2,FALSE)</f>
        <v>#N/A</v>
      </c>
      <c r="AV170" t="e">
        <f>VLOOKUP($C170,subset1!$D:$BX,AV$2,FALSE)</f>
        <v>#N/A</v>
      </c>
      <c r="AW170" t="e">
        <f>VLOOKUP($C170,subset1!$D:$BX,AW$2,FALSE)</f>
        <v>#N/A</v>
      </c>
      <c r="AX170" t="e">
        <f>VLOOKUP($C170,subset1!$D:$BX,AX$2,FALSE)</f>
        <v>#N/A</v>
      </c>
      <c r="AY170" t="e">
        <f>VLOOKUP($C170,subset1!$D:$BX,AY$2,FALSE)</f>
        <v>#N/A</v>
      </c>
      <c r="AZ170" t="e">
        <f>VLOOKUP($C170,subset1!$D:$BX,AZ$2,FALSE)</f>
        <v>#N/A</v>
      </c>
      <c r="BA170" t="e">
        <f>VLOOKUP($C170,subset1!$D:$BX,BA$2,FALSE)</f>
        <v>#N/A</v>
      </c>
      <c r="BB170" t="e">
        <f>VLOOKUP($C170,subset1!$D:$BX,BB$2,FALSE)</f>
        <v>#N/A</v>
      </c>
      <c r="BC170" t="e">
        <f>VLOOKUP($C170,subset1!$D:$BX,BC$2,FALSE)</f>
        <v>#N/A</v>
      </c>
      <c r="BD170" t="e">
        <f>VLOOKUP($C170,subset1!$D:$BX,BD$2,FALSE)</f>
        <v>#N/A</v>
      </c>
      <c r="BE170" t="e">
        <f>VLOOKUP($C170,subset1!$D:$BX,BE$2,FALSE)</f>
        <v>#N/A</v>
      </c>
      <c r="BF170" t="e">
        <f>VLOOKUP($C170,subset1!$D:$BX,BF$2,FALSE)</f>
        <v>#N/A</v>
      </c>
      <c r="BG170" t="e">
        <f>VLOOKUP($C170,subset1!$D:$BX,BG$2,FALSE)</f>
        <v>#N/A</v>
      </c>
      <c r="BH170" t="e">
        <f>VLOOKUP($C170,subset1!$D:$BX,BH$2,FALSE)</f>
        <v>#N/A</v>
      </c>
      <c r="BI170" t="e">
        <f>VLOOKUP($C170,subset1!$D:$BX,BI$2,FALSE)</f>
        <v>#N/A</v>
      </c>
      <c r="BJ170" t="e">
        <f>VLOOKUP($C170,subset1!$D:$BX,BJ$2,FALSE)</f>
        <v>#N/A</v>
      </c>
      <c r="BK170" t="e">
        <f>VLOOKUP($C170,subset1!$D:$BX,BK$2,FALSE)</f>
        <v>#N/A</v>
      </c>
      <c r="BL170" t="e">
        <f>VLOOKUP($C170,subset1!$D:$BX,BL$2,FALSE)</f>
        <v>#N/A</v>
      </c>
      <c r="BM170" t="e">
        <f>VLOOKUP($C170,subset1!$D:$BX,BM$2,FALSE)</f>
        <v>#N/A</v>
      </c>
      <c r="BN170" t="e">
        <f>VLOOKUP($C170,subset1!$D:$BX,BN$2,FALSE)</f>
        <v>#N/A</v>
      </c>
      <c r="BO170" t="e">
        <f>VLOOKUP($C170,subset1!$D:$BX,BO$2,FALSE)</f>
        <v>#N/A</v>
      </c>
      <c r="BP170" t="e">
        <f>VLOOKUP($C170,subset1!$D:$BX,BP$2,FALSE)</f>
        <v>#N/A</v>
      </c>
      <c r="BQ170" t="e">
        <f>VLOOKUP($C170,subset1!$D:$BX,BQ$2,FALSE)</f>
        <v>#N/A</v>
      </c>
      <c r="BR170" t="e">
        <f>VLOOKUP($C170,subset1!$D:$BX,BR$2,FALSE)</f>
        <v>#N/A</v>
      </c>
      <c r="BS170" t="e">
        <f>VLOOKUP($C170,subset1!$D:$BX,BS$2,FALSE)</f>
        <v>#N/A</v>
      </c>
      <c r="BT170" t="e">
        <f>VLOOKUP($C170,subset1!$D:$BX,BT$2,FALSE)</f>
        <v>#N/A</v>
      </c>
      <c r="BU170" t="e">
        <f>VLOOKUP($C170,subset1!$D:$BX,BU$2,FALSE)</f>
        <v>#N/A</v>
      </c>
    </row>
    <row r="171" spans="1:73" x14ac:dyDescent="0.2">
      <c r="A171">
        <v>879</v>
      </c>
      <c r="B171" t="s">
        <v>18</v>
      </c>
      <c r="C171" t="str">
        <f t="shared" si="9"/>
        <v>879E10</v>
      </c>
      <c r="D171" t="str">
        <f t="shared" si="10"/>
        <v>E10</v>
      </c>
      <c r="E171">
        <v>28</v>
      </c>
      <c r="F171" s="1">
        <v>43042</v>
      </c>
      <c r="I171">
        <v>1209.8806200367201</v>
      </c>
      <c r="J171" t="s">
        <v>7</v>
      </c>
      <c r="K171">
        <v>177</v>
      </c>
      <c r="L171">
        <f>VLOOKUP($C171,samples!$D$2:$I$1000,4, FALSE)</f>
        <v>23</v>
      </c>
      <c r="M171" t="str">
        <f>VLOOKUP($C171,samples!$D$2:$I$1000,5, FALSE)</f>
        <v>C</v>
      </c>
      <c r="N171" t="str">
        <f>VLOOKUP($C171,samples!$D$2:$I$1000,6, FALSE)</f>
        <v>7,8,9</v>
      </c>
      <c r="O171" s="1">
        <f>VLOOKUP($C171,samples!$D$2:$I$689,3, FALSE)</f>
        <v>43453</v>
      </c>
      <c r="P171" s="2">
        <f t="shared" si="11"/>
        <v>411</v>
      </c>
      <c r="Q171" s="1" t="str">
        <f>VLOOKUP($C171,samples!$D$2:$R$1000,8, FALSE)</f>
        <v>CGPLPA824P11</v>
      </c>
      <c r="S171" t="e">
        <f>VLOOKUP($C171,subset1!$D:$BX,S$2,FALSE)</f>
        <v>#N/A</v>
      </c>
      <c r="T171" s="1" t="e">
        <f>VLOOKUP($C171,subset1!$D:$BX,T$2,FALSE)</f>
        <v>#N/A</v>
      </c>
      <c r="U171" t="e">
        <f>VLOOKUP($C171,subset1!$D:$BX,U$2,FALSE)</f>
        <v>#N/A</v>
      </c>
      <c r="V171" t="e">
        <f>VLOOKUP($C171,subset1!$D:$BX,V$2,FALSE)</f>
        <v>#N/A</v>
      </c>
      <c r="W171" t="e">
        <f>VLOOKUP($C171,subset1!$D:$BX,W$2,FALSE)</f>
        <v>#N/A</v>
      </c>
      <c r="X171" t="e">
        <f>VLOOKUP($C171,subset1!$D:$BX,X$2,FALSE)</f>
        <v>#N/A</v>
      </c>
      <c r="Y171" t="e">
        <f>VLOOKUP($C171,subset1!$D:$BX,Y$2,FALSE)</f>
        <v>#N/A</v>
      </c>
      <c r="Z171" t="e">
        <f>VLOOKUP($C171,subset1!$D:$BX,Z$2,FALSE)</f>
        <v>#N/A</v>
      </c>
      <c r="AA171" t="e">
        <f>VLOOKUP($C171,subset1!$D:$BX,AA$2,FALSE)</f>
        <v>#N/A</v>
      </c>
      <c r="AB171" t="e">
        <f>VLOOKUP($C171,subset1!$D:$BX,AB$2,FALSE)</f>
        <v>#N/A</v>
      </c>
      <c r="AC171" t="e">
        <f>VLOOKUP($C171,subset1!$D:$BX,AC$2,FALSE)</f>
        <v>#N/A</v>
      </c>
      <c r="AD171" t="e">
        <f>VLOOKUP($C171,subset1!$D:$BX,AD$2,FALSE)</f>
        <v>#N/A</v>
      </c>
      <c r="AE171" t="e">
        <f>VLOOKUP($C171,subset1!$D:$BX,AE$2,FALSE)</f>
        <v>#N/A</v>
      </c>
      <c r="AF171" t="e">
        <f>VLOOKUP($C171,subset1!$D:$BX,AF$2,FALSE)</f>
        <v>#N/A</v>
      </c>
      <c r="AG171" t="e">
        <f>VLOOKUP($C171,subset1!$D:$BX,AG$2,FALSE)</f>
        <v>#N/A</v>
      </c>
      <c r="AH171" t="e">
        <f>VLOOKUP($C171,subset1!$D:$BX,AH$2,FALSE)</f>
        <v>#N/A</v>
      </c>
      <c r="AI171" t="e">
        <f>VLOOKUP($C171,subset1!$D:$BX,AI$2,FALSE)</f>
        <v>#N/A</v>
      </c>
      <c r="AJ171" t="e">
        <f>VLOOKUP($C171,subset1!$D:$BX,AJ$2,FALSE)</f>
        <v>#N/A</v>
      </c>
      <c r="AK171" t="e">
        <f>VLOOKUP($C171,subset1!$D:$BX,AK$2,FALSE)</f>
        <v>#N/A</v>
      </c>
      <c r="AL171" t="e">
        <f>VLOOKUP($C171,subset1!$D:$BX,AL$2,FALSE)</f>
        <v>#N/A</v>
      </c>
      <c r="AM171" t="e">
        <f>VLOOKUP($C171,subset1!$D:$BX,AM$2,FALSE)</f>
        <v>#N/A</v>
      </c>
      <c r="AN171" t="e">
        <f>VLOOKUP($C171,subset1!$D:$BX,AN$2,FALSE)</f>
        <v>#N/A</v>
      </c>
      <c r="AO171" t="e">
        <f>VLOOKUP($C171,subset1!$D:$BX,AO$2,FALSE)</f>
        <v>#N/A</v>
      </c>
      <c r="AP171" t="e">
        <f>VLOOKUP($C171,subset1!$D:$BX,AP$2,FALSE)</f>
        <v>#N/A</v>
      </c>
      <c r="AQ171" t="e">
        <f>VLOOKUP($C171,subset1!$D:$BX,AQ$2,FALSE)</f>
        <v>#N/A</v>
      </c>
      <c r="AR171" t="e">
        <f>VLOOKUP($C171,subset1!$D:$BX,AR$2,FALSE)</f>
        <v>#N/A</v>
      </c>
      <c r="AS171" t="e">
        <f>VLOOKUP($C171,subset1!$D:$BX,AS$2,FALSE)</f>
        <v>#N/A</v>
      </c>
      <c r="AT171" s="1" t="e">
        <f>VLOOKUP($C171,subset1!$D:$BX,AT$2,FALSE)</f>
        <v>#N/A</v>
      </c>
      <c r="AU171" t="e">
        <f>VLOOKUP($C171,subset1!$D:$BX,AU$2,FALSE)</f>
        <v>#N/A</v>
      </c>
      <c r="AV171" t="e">
        <f>VLOOKUP($C171,subset1!$D:$BX,AV$2,FALSE)</f>
        <v>#N/A</v>
      </c>
      <c r="AW171" t="e">
        <f>VLOOKUP($C171,subset1!$D:$BX,AW$2,FALSE)</f>
        <v>#N/A</v>
      </c>
      <c r="AX171" t="e">
        <f>VLOOKUP($C171,subset1!$D:$BX,AX$2,FALSE)</f>
        <v>#N/A</v>
      </c>
      <c r="AY171" t="e">
        <f>VLOOKUP($C171,subset1!$D:$BX,AY$2,FALSE)</f>
        <v>#N/A</v>
      </c>
      <c r="AZ171" t="e">
        <f>VLOOKUP($C171,subset1!$D:$BX,AZ$2,FALSE)</f>
        <v>#N/A</v>
      </c>
      <c r="BA171" t="e">
        <f>VLOOKUP($C171,subset1!$D:$BX,BA$2,FALSE)</f>
        <v>#N/A</v>
      </c>
      <c r="BB171" t="e">
        <f>VLOOKUP($C171,subset1!$D:$BX,BB$2,FALSE)</f>
        <v>#N/A</v>
      </c>
      <c r="BC171" t="e">
        <f>VLOOKUP($C171,subset1!$D:$BX,BC$2,FALSE)</f>
        <v>#N/A</v>
      </c>
      <c r="BD171" t="e">
        <f>VLOOKUP($C171,subset1!$D:$BX,BD$2,FALSE)</f>
        <v>#N/A</v>
      </c>
      <c r="BE171" t="e">
        <f>VLOOKUP($C171,subset1!$D:$BX,BE$2,FALSE)</f>
        <v>#N/A</v>
      </c>
      <c r="BF171" t="e">
        <f>VLOOKUP($C171,subset1!$D:$BX,BF$2,FALSE)</f>
        <v>#N/A</v>
      </c>
      <c r="BG171" t="e">
        <f>VLOOKUP($C171,subset1!$D:$BX,BG$2,FALSE)</f>
        <v>#N/A</v>
      </c>
      <c r="BH171" t="e">
        <f>VLOOKUP($C171,subset1!$D:$BX,BH$2,FALSE)</f>
        <v>#N/A</v>
      </c>
      <c r="BI171" t="e">
        <f>VLOOKUP($C171,subset1!$D:$BX,BI$2,FALSE)</f>
        <v>#N/A</v>
      </c>
      <c r="BJ171" t="e">
        <f>VLOOKUP($C171,subset1!$D:$BX,BJ$2,FALSE)</f>
        <v>#N/A</v>
      </c>
      <c r="BK171" t="e">
        <f>VLOOKUP($C171,subset1!$D:$BX,BK$2,FALSE)</f>
        <v>#N/A</v>
      </c>
      <c r="BL171" t="e">
        <f>VLOOKUP($C171,subset1!$D:$BX,BL$2,FALSE)</f>
        <v>#N/A</v>
      </c>
      <c r="BM171" t="e">
        <f>VLOOKUP($C171,subset1!$D:$BX,BM$2,FALSE)</f>
        <v>#N/A</v>
      </c>
      <c r="BN171" t="e">
        <f>VLOOKUP($C171,subset1!$D:$BX,BN$2,FALSE)</f>
        <v>#N/A</v>
      </c>
      <c r="BO171" t="e">
        <f>VLOOKUP($C171,subset1!$D:$BX,BO$2,FALSE)</f>
        <v>#N/A</v>
      </c>
      <c r="BP171" t="e">
        <f>VLOOKUP($C171,subset1!$D:$BX,BP$2,FALSE)</f>
        <v>#N/A</v>
      </c>
      <c r="BQ171" t="e">
        <f>VLOOKUP($C171,subset1!$D:$BX,BQ$2,FALSE)</f>
        <v>#N/A</v>
      </c>
      <c r="BR171" t="e">
        <f>VLOOKUP($C171,subset1!$D:$BX,BR$2,FALSE)</f>
        <v>#N/A</v>
      </c>
      <c r="BS171" t="e">
        <f>VLOOKUP($C171,subset1!$D:$BX,BS$2,FALSE)</f>
        <v>#N/A</v>
      </c>
      <c r="BT171" t="e">
        <f>VLOOKUP($C171,subset1!$D:$BX,BT$2,FALSE)</f>
        <v>#N/A</v>
      </c>
      <c r="BU171" t="e">
        <f>VLOOKUP($C171,subset1!$D:$BX,BU$2,FALSE)</f>
        <v>#N/A</v>
      </c>
    </row>
    <row r="172" spans="1:73" x14ac:dyDescent="0.2">
      <c r="A172">
        <v>879</v>
      </c>
      <c r="B172" t="s">
        <v>19</v>
      </c>
      <c r="C172" t="str">
        <f t="shared" si="9"/>
        <v>879E11</v>
      </c>
      <c r="D172" t="str">
        <f t="shared" si="10"/>
        <v>E11</v>
      </c>
      <c r="E172">
        <v>28</v>
      </c>
      <c r="F172" s="1">
        <v>43042</v>
      </c>
      <c r="I172">
        <v>1209.8806200367201</v>
      </c>
      <c r="J172" t="s">
        <v>7</v>
      </c>
      <c r="K172">
        <v>178</v>
      </c>
      <c r="L172">
        <f>VLOOKUP($C172,samples!$D$2:$I$1000,4, FALSE)</f>
        <v>25</v>
      </c>
      <c r="M172" t="str">
        <f>VLOOKUP($C172,samples!$D$2:$I$1000,5, FALSE)</f>
        <v>I</v>
      </c>
      <c r="N172" t="str">
        <f>VLOOKUP($C172,samples!$D$2:$I$1000,6, FALSE)</f>
        <v>7,8,9</v>
      </c>
      <c r="O172" s="1">
        <f>VLOOKUP($C172,samples!$D$2:$I$689,3, FALSE)</f>
        <v>43481</v>
      </c>
      <c r="P172" s="2">
        <f t="shared" si="11"/>
        <v>439</v>
      </c>
      <c r="Q172" s="1" t="str">
        <f>VLOOKUP($C172,samples!$D$2:$R$1000,8, FALSE)</f>
        <v>CGPLPA824P12</v>
      </c>
      <c r="S172" t="e">
        <f>VLOOKUP($C172,subset1!$D:$BX,S$2,FALSE)</f>
        <v>#N/A</v>
      </c>
      <c r="T172" s="1" t="e">
        <f>VLOOKUP($C172,subset1!$D:$BX,T$2,FALSE)</f>
        <v>#N/A</v>
      </c>
      <c r="U172" t="e">
        <f>VLOOKUP($C172,subset1!$D:$BX,U$2,FALSE)</f>
        <v>#N/A</v>
      </c>
      <c r="V172" t="e">
        <f>VLOOKUP($C172,subset1!$D:$BX,V$2,FALSE)</f>
        <v>#N/A</v>
      </c>
      <c r="W172" t="e">
        <f>VLOOKUP($C172,subset1!$D:$BX,W$2,FALSE)</f>
        <v>#N/A</v>
      </c>
      <c r="X172" t="e">
        <f>VLOOKUP($C172,subset1!$D:$BX,X$2,FALSE)</f>
        <v>#N/A</v>
      </c>
      <c r="Y172" t="e">
        <f>VLOOKUP($C172,subset1!$D:$BX,Y$2,FALSE)</f>
        <v>#N/A</v>
      </c>
      <c r="Z172" t="e">
        <f>VLOOKUP($C172,subset1!$D:$BX,Z$2,FALSE)</f>
        <v>#N/A</v>
      </c>
      <c r="AA172" t="e">
        <f>VLOOKUP($C172,subset1!$D:$BX,AA$2,FALSE)</f>
        <v>#N/A</v>
      </c>
      <c r="AB172" t="e">
        <f>VLOOKUP($C172,subset1!$D:$BX,AB$2,FALSE)</f>
        <v>#N/A</v>
      </c>
      <c r="AC172" t="e">
        <f>VLOOKUP($C172,subset1!$D:$BX,AC$2,FALSE)</f>
        <v>#N/A</v>
      </c>
      <c r="AD172" t="e">
        <f>VLOOKUP($C172,subset1!$D:$BX,AD$2,FALSE)</f>
        <v>#N/A</v>
      </c>
      <c r="AE172" t="e">
        <f>VLOOKUP($C172,subset1!$D:$BX,AE$2,FALSE)</f>
        <v>#N/A</v>
      </c>
      <c r="AF172" t="e">
        <f>VLOOKUP($C172,subset1!$D:$BX,AF$2,FALSE)</f>
        <v>#N/A</v>
      </c>
      <c r="AG172" t="e">
        <f>VLOOKUP($C172,subset1!$D:$BX,AG$2,FALSE)</f>
        <v>#N/A</v>
      </c>
      <c r="AH172" t="e">
        <f>VLOOKUP($C172,subset1!$D:$BX,AH$2,FALSE)</f>
        <v>#N/A</v>
      </c>
      <c r="AI172" t="e">
        <f>VLOOKUP($C172,subset1!$D:$BX,AI$2,FALSE)</f>
        <v>#N/A</v>
      </c>
      <c r="AJ172" t="e">
        <f>VLOOKUP($C172,subset1!$D:$BX,AJ$2,FALSE)</f>
        <v>#N/A</v>
      </c>
      <c r="AK172" t="e">
        <f>VLOOKUP($C172,subset1!$D:$BX,AK$2,FALSE)</f>
        <v>#N/A</v>
      </c>
      <c r="AL172" t="e">
        <f>VLOOKUP($C172,subset1!$D:$BX,AL$2,FALSE)</f>
        <v>#N/A</v>
      </c>
      <c r="AM172" t="e">
        <f>VLOOKUP($C172,subset1!$D:$BX,AM$2,FALSE)</f>
        <v>#N/A</v>
      </c>
      <c r="AN172" t="e">
        <f>VLOOKUP($C172,subset1!$D:$BX,AN$2,FALSE)</f>
        <v>#N/A</v>
      </c>
      <c r="AO172" t="e">
        <f>VLOOKUP($C172,subset1!$D:$BX,AO$2,FALSE)</f>
        <v>#N/A</v>
      </c>
      <c r="AP172" t="e">
        <f>VLOOKUP($C172,subset1!$D:$BX,AP$2,FALSE)</f>
        <v>#N/A</v>
      </c>
      <c r="AQ172" t="e">
        <f>VLOOKUP($C172,subset1!$D:$BX,AQ$2,FALSE)</f>
        <v>#N/A</v>
      </c>
      <c r="AR172" t="e">
        <f>VLOOKUP($C172,subset1!$D:$BX,AR$2,FALSE)</f>
        <v>#N/A</v>
      </c>
      <c r="AS172" t="e">
        <f>VLOOKUP($C172,subset1!$D:$BX,AS$2,FALSE)</f>
        <v>#N/A</v>
      </c>
      <c r="AT172" s="1" t="e">
        <f>VLOOKUP($C172,subset1!$D:$BX,AT$2,FALSE)</f>
        <v>#N/A</v>
      </c>
      <c r="AU172" t="e">
        <f>VLOOKUP($C172,subset1!$D:$BX,AU$2,FALSE)</f>
        <v>#N/A</v>
      </c>
      <c r="AV172" t="e">
        <f>VLOOKUP($C172,subset1!$D:$BX,AV$2,FALSE)</f>
        <v>#N/A</v>
      </c>
      <c r="AW172" t="e">
        <f>VLOOKUP($C172,subset1!$D:$BX,AW$2,FALSE)</f>
        <v>#N/A</v>
      </c>
      <c r="AX172" t="e">
        <f>VLOOKUP($C172,subset1!$D:$BX,AX$2,FALSE)</f>
        <v>#N/A</v>
      </c>
      <c r="AY172" t="e">
        <f>VLOOKUP($C172,subset1!$D:$BX,AY$2,FALSE)</f>
        <v>#N/A</v>
      </c>
      <c r="AZ172" t="e">
        <f>VLOOKUP($C172,subset1!$D:$BX,AZ$2,FALSE)</f>
        <v>#N/A</v>
      </c>
      <c r="BA172" t="e">
        <f>VLOOKUP($C172,subset1!$D:$BX,BA$2,FALSE)</f>
        <v>#N/A</v>
      </c>
      <c r="BB172" t="e">
        <f>VLOOKUP($C172,subset1!$D:$BX,BB$2,FALSE)</f>
        <v>#N/A</v>
      </c>
      <c r="BC172" t="e">
        <f>VLOOKUP($C172,subset1!$D:$BX,BC$2,FALSE)</f>
        <v>#N/A</v>
      </c>
      <c r="BD172" t="e">
        <f>VLOOKUP($C172,subset1!$D:$BX,BD$2,FALSE)</f>
        <v>#N/A</v>
      </c>
      <c r="BE172" t="e">
        <f>VLOOKUP($C172,subset1!$D:$BX,BE$2,FALSE)</f>
        <v>#N/A</v>
      </c>
      <c r="BF172" t="e">
        <f>VLOOKUP($C172,subset1!$D:$BX,BF$2,FALSE)</f>
        <v>#N/A</v>
      </c>
      <c r="BG172" t="e">
        <f>VLOOKUP($C172,subset1!$D:$BX,BG$2,FALSE)</f>
        <v>#N/A</v>
      </c>
      <c r="BH172" t="e">
        <f>VLOOKUP($C172,subset1!$D:$BX,BH$2,FALSE)</f>
        <v>#N/A</v>
      </c>
      <c r="BI172" t="e">
        <f>VLOOKUP($C172,subset1!$D:$BX,BI$2,FALSE)</f>
        <v>#N/A</v>
      </c>
      <c r="BJ172" t="e">
        <f>VLOOKUP($C172,subset1!$D:$BX,BJ$2,FALSE)</f>
        <v>#N/A</v>
      </c>
      <c r="BK172" t="e">
        <f>VLOOKUP($C172,subset1!$D:$BX,BK$2,FALSE)</f>
        <v>#N/A</v>
      </c>
      <c r="BL172" t="e">
        <f>VLOOKUP($C172,subset1!$D:$BX,BL$2,FALSE)</f>
        <v>#N/A</v>
      </c>
      <c r="BM172" t="e">
        <f>VLOOKUP($C172,subset1!$D:$BX,BM$2,FALSE)</f>
        <v>#N/A</v>
      </c>
      <c r="BN172" t="e">
        <f>VLOOKUP($C172,subset1!$D:$BX,BN$2,FALSE)</f>
        <v>#N/A</v>
      </c>
      <c r="BO172" t="e">
        <f>VLOOKUP($C172,subset1!$D:$BX,BO$2,FALSE)</f>
        <v>#N/A</v>
      </c>
      <c r="BP172" t="e">
        <f>VLOOKUP($C172,subset1!$D:$BX,BP$2,FALSE)</f>
        <v>#N/A</v>
      </c>
      <c r="BQ172" t="e">
        <f>VLOOKUP($C172,subset1!$D:$BX,BQ$2,FALSE)</f>
        <v>#N/A</v>
      </c>
      <c r="BR172" t="e">
        <f>VLOOKUP($C172,subset1!$D:$BX,BR$2,FALSE)</f>
        <v>#N/A</v>
      </c>
      <c r="BS172" t="e">
        <f>VLOOKUP($C172,subset1!$D:$BX,BS$2,FALSE)</f>
        <v>#N/A</v>
      </c>
      <c r="BT172" t="e">
        <f>VLOOKUP($C172,subset1!$D:$BX,BT$2,FALSE)</f>
        <v>#N/A</v>
      </c>
      <c r="BU172" t="e">
        <f>VLOOKUP($C172,subset1!$D:$BX,BU$2,FALSE)</f>
        <v>#N/A</v>
      </c>
    </row>
    <row r="173" spans="1:73" x14ac:dyDescent="0.2">
      <c r="A173">
        <v>879</v>
      </c>
      <c r="B173" t="s">
        <v>20</v>
      </c>
      <c r="C173" t="str">
        <f t="shared" si="9"/>
        <v>879E12</v>
      </c>
      <c r="D173" t="str">
        <f t="shared" si="10"/>
        <v>E12</v>
      </c>
      <c r="E173">
        <v>28</v>
      </c>
      <c r="F173" s="1">
        <v>43042</v>
      </c>
      <c r="I173">
        <v>1209.8806200367201</v>
      </c>
      <c r="J173" t="s">
        <v>7</v>
      </c>
      <c r="K173">
        <v>179</v>
      </c>
      <c r="L173">
        <f>VLOOKUP($C173,samples!$D$2:$I$1000,4, FALSE)</f>
        <v>25</v>
      </c>
      <c r="M173" t="str">
        <f>VLOOKUP($C173,samples!$D$2:$I$1000,5, FALSE)</f>
        <v>G</v>
      </c>
      <c r="N173" t="str">
        <f>VLOOKUP($C173,samples!$D$2:$I$1000,6, FALSE)</f>
        <v>4,5,6</v>
      </c>
      <c r="O173" s="1">
        <f>VLOOKUP($C173,samples!$D$2:$I$689,3, FALSE)</f>
        <v>43552</v>
      </c>
      <c r="P173" s="2">
        <f t="shared" si="11"/>
        <v>510</v>
      </c>
      <c r="Q173" s="1" t="str">
        <f>VLOOKUP($C173,samples!$D$2:$R$1000,8, FALSE)</f>
        <v>CGPLPA824P13</v>
      </c>
      <c r="S173" t="e">
        <f>VLOOKUP($C173,subset1!$D:$BX,S$2,FALSE)</f>
        <v>#N/A</v>
      </c>
      <c r="T173" s="1" t="e">
        <f>VLOOKUP($C173,subset1!$D:$BX,T$2,FALSE)</f>
        <v>#N/A</v>
      </c>
      <c r="U173" t="e">
        <f>VLOOKUP($C173,subset1!$D:$BX,U$2,FALSE)</f>
        <v>#N/A</v>
      </c>
      <c r="V173" t="e">
        <f>VLOOKUP($C173,subset1!$D:$BX,V$2,FALSE)</f>
        <v>#N/A</v>
      </c>
      <c r="W173" t="e">
        <f>VLOOKUP($C173,subset1!$D:$BX,W$2,FALSE)</f>
        <v>#N/A</v>
      </c>
      <c r="X173" t="e">
        <f>VLOOKUP($C173,subset1!$D:$BX,X$2,FALSE)</f>
        <v>#N/A</v>
      </c>
      <c r="Y173" t="e">
        <f>VLOOKUP($C173,subset1!$D:$BX,Y$2,FALSE)</f>
        <v>#N/A</v>
      </c>
      <c r="Z173" t="e">
        <f>VLOOKUP($C173,subset1!$D:$BX,Z$2,FALSE)</f>
        <v>#N/A</v>
      </c>
      <c r="AA173" t="e">
        <f>VLOOKUP($C173,subset1!$D:$BX,AA$2,FALSE)</f>
        <v>#N/A</v>
      </c>
      <c r="AB173" t="e">
        <f>VLOOKUP($C173,subset1!$D:$BX,AB$2,FALSE)</f>
        <v>#N/A</v>
      </c>
      <c r="AC173" t="e">
        <f>VLOOKUP($C173,subset1!$D:$BX,AC$2,FALSE)</f>
        <v>#N/A</v>
      </c>
      <c r="AD173" t="e">
        <f>VLOOKUP($C173,subset1!$D:$BX,AD$2,FALSE)</f>
        <v>#N/A</v>
      </c>
      <c r="AE173" t="e">
        <f>VLOOKUP($C173,subset1!$D:$BX,AE$2,FALSE)</f>
        <v>#N/A</v>
      </c>
      <c r="AF173" t="e">
        <f>VLOOKUP($C173,subset1!$D:$BX,AF$2,FALSE)</f>
        <v>#N/A</v>
      </c>
      <c r="AG173" t="e">
        <f>VLOOKUP($C173,subset1!$D:$BX,AG$2,FALSE)</f>
        <v>#N/A</v>
      </c>
      <c r="AH173" t="e">
        <f>VLOOKUP($C173,subset1!$D:$BX,AH$2,FALSE)</f>
        <v>#N/A</v>
      </c>
      <c r="AI173" t="e">
        <f>VLOOKUP($C173,subset1!$D:$BX,AI$2,FALSE)</f>
        <v>#N/A</v>
      </c>
      <c r="AJ173" t="e">
        <f>VLOOKUP($C173,subset1!$D:$BX,AJ$2,FALSE)</f>
        <v>#N/A</v>
      </c>
      <c r="AK173" t="e">
        <f>VLOOKUP($C173,subset1!$D:$BX,AK$2,FALSE)</f>
        <v>#N/A</v>
      </c>
      <c r="AL173" t="e">
        <f>VLOOKUP($C173,subset1!$D:$BX,AL$2,FALSE)</f>
        <v>#N/A</v>
      </c>
      <c r="AM173" t="e">
        <f>VLOOKUP($C173,subset1!$D:$BX,AM$2,FALSE)</f>
        <v>#N/A</v>
      </c>
      <c r="AN173" t="e">
        <f>VLOOKUP($C173,subset1!$D:$BX,AN$2,FALSE)</f>
        <v>#N/A</v>
      </c>
      <c r="AO173" t="e">
        <f>VLOOKUP($C173,subset1!$D:$BX,AO$2,FALSE)</f>
        <v>#N/A</v>
      </c>
      <c r="AP173" t="e">
        <f>VLOOKUP($C173,subset1!$D:$BX,AP$2,FALSE)</f>
        <v>#N/A</v>
      </c>
      <c r="AQ173" t="e">
        <f>VLOOKUP($C173,subset1!$D:$BX,AQ$2,FALSE)</f>
        <v>#N/A</v>
      </c>
      <c r="AR173" t="e">
        <f>VLOOKUP($C173,subset1!$D:$BX,AR$2,FALSE)</f>
        <v>#N/A</v>
      </c>
      <c r="AS173" t="e">
        <f>VLOOKUP($C173,subset1!$D:$BX,AS$2,FALSE)</f>
        <v>#N/A</v>
      </c>
      <c r="AT173" s="1" t="e">
        <f>VLOOKUP($C173,subset1!$D:$BX,AT$2,FALSE)</f>
        <v>#N/A</v>
      </c>
      <c r="AU173" t="e">
        <f>VLOOKUP($C173,subset1!$D:$BX,AU$2,FALSE)</f>
        <v>#N/A</v>
      </c>
      <c r="AV173" t="e">
        <f>VLOOKUP($C173,subset1!$D:$BX,AV$2,FALSE)</f>
        <v>#N/A</v>
      </c>
      <c r="AW173" t="e">
        <f>VLOOKUP($C173,subset1!$D:$BX,AW$2,FALSE)</f>
        <v>#N/A</v>
      </c>
      <c r="AX173" t="e">
        <f>VLOOKUP($C173,subset1!$D:$BX,AX$2,FALSE)</f>
        <v>#N/A</v>
      </c>
      <c r="AY173" t="e">
        <f>VLOOKUP($C173,subset1!$D:$BX,AY$2,FALSE)</f>
        <v>#N/A</v>
      </c>
      <c r="AZ173" t="e">
        <f>VLOOKUP($C173,subset1!$D:$BX,AZ$2,FALSE)</f>
        <v>#N/A</v>
      </c>
      <c r="BA173" t="e">
        <f>VLOOKUP($C173,subset1!$D:$BX,BA$2,FALSE)</f>
        <v>#N/A</v>
      </c>
      <c r="BB173" t="e">
        <f>VLOOKUP($C173,subset1!$D:$BX,BB$2,FALSE)</f>
        <v>#N/A</v>
      </c>
      <c r="BC173" t="e">
        <f>VLOOKUP($C173,subset1!$D:$BX,BC$2,FALSE)</f>
        <v>#N/A</v>
      </c>
      <c r="BD173" t="e">
        <f>VLOOKUP($C173,subset1!$D:$BX,BD$2,FALSE)</f>
        <v>#N/A</v>
      </c>
      <c r="BE173" t="e">
        <f>VLOOKUP($C173,subset1!$D:$BX,BE$2,FALSE)</f>
        <v>#N/A</v>
      </c>
      <c r="BF173" t="e">
        <f>VLOOKUP($C173,subset1!$D:$BX,BF$2,FALSE)</f>
        <v>#N/A</v>
      </c>
      <c r="BG173" t="e">
        <f>VLOOKUP($C173,subset1!$D:$BX,BG$2,FALSE)</f>
        <v>#N/A</v>
      </c>
      <c r="BH173" t="e">
        <f>VLOOKUP($C173,subset1!$D:$BX,BH$2,FALSE)</f>
        <v>#N/A</v>
      </c>
      <c r="BI173" t="e">
        <f>VLOOKUP($C173,subset1!$D:$BX,BI$2,FALSE)</f>
        <v>#N/A</v>
      </c>
      <c r="BJ173" t="e">
        <f>VLOOKUP($C173,subset1!$D:$BX,BJ$2,FALSE)</f>
        <v>#N/A</v>
      </c>
      <c r="BK173" t="e">
        <f>VLOOKUP($C173,subset1!$D:$BX,BK$2,FALSE)</f>
        <v>#N/A</v>
      </c>
      <c r="BL173" t="e">
        <f>VLOOKUP($C173,subset1!$D:$BX,BL$2,FALSE)</f>
        <v>#N/A</v>
      </c>
      <c r="BM173" t="e">
        <f>VLOOKUP($C173,subset1!$D:$BX,BM$2,FALSE)</f>
        <v>#N/A</v>
      </c>
      <c r="BN173" t="e">
        <f>VLOOKUP($C173,subset1!$D:$BX,BN$2,FALSE)</f>
        <v>#N/A</v>
      </c>
      <c r="BO173" t="e">
        <f>VLOOKUP($C173,subset1!$D:$BX,BO$2,FALSE)</f>
        <v>#N/A</v>
      </c>
      <c r="BP173" t="e">
        <f>VLOOKUP($C173,subset1!$D:$BX,BP$2,FALSE)</f>
        <v>#N/A</v>
      </c>
      <c r="BQ173" t="e">
        <f>VLOOKUP($C173,subset1!$D:$BX,BQ$2,FALSE)</f>
        <v>#N/A</v>
      </c>
      <c r="BR173" t="e">
        <f>VLOOKUP($C173,subset1!$D:$BX,BR$2,FALSE)</f>
        <v>#N/A</v>
      </c>
      <c r="BS173" t="e">
        <f>VLOOKUP($C173,subset1!$D:$BX,BS$2,FALSE)</f>
        <v>#N/A</v>
      </c>
      <c r="BT173" t="e">
        <f>VLOOKUP($C173,subset1!$D:$BX,BT$2,FALSE)</f>
        <v>#N/A</v>
      </c>
      <c r="BU173" t="e">
        <f>VLOOKUP($C173,subset1!$D:$BX,BU$2,FALSE)</f>
        <v>#N/A</v>
      </c>
    </row>
    <row r="174" spans="1:73" x14ac:dyDescent="0.2">
      <c r="A174">
        <v>879</v>
      </c>
      <c r="B174" t="s">
        <v>21</v>
      </c>
      <c r="C174" t="str">
        <f t="shared" si="9"/>
        <v>879E13</v>
      </c>
      <c r="D174" t="str">
        <f t="shared" si="10"/>
        <v>E13</v>
      </c>
      <c r="E174">
        <v>28</v>
      </c>
      <c r="F174" s="1">
        <v>43042</v>
      </c>
      <c r="I174">
        <v>1209.8806200367201</v>
      </c>
      <c r="J174" t="s">
        <v>7</v>
      </c>
      <c r="K174">
        <v>180</v>
      </c>
      <c r="L174">
        <f>VLOOKUP($C174,samples!$D$2:$I$1000,4, FALSE)</f>
        <v>25</v>
      </c>
      <c r="M174" t="str">
        <f>VLOOKUP($C174,samples!$D$2:$I$1000,5, FALSE)</f>
        <v>E</v>
      </c>
      <c r="N174" t="str">
        <f>VLOOKUP($C174,samples!$D$2:$I$1000,6, FALSE)</f>
        <v>1,2,3</v>
      </c>
      <c r="O174" s="1">
        <f>VLOOKUP($C174,samples!$D$2:$I$689,3, FALSE)</f>
        <v>43566</v>
      </c>
      <c r="P174" s="2">
        <f t="shared" si="11"/>
        <v>524</v>
      </c>
      <c r="Q174" s="1" t="str">
        <f>VLOOKUP($C174,samples!$D$2:$R$1000,8, FALSE)</f>
        <v>CGPLPA824P14</v>
      </c>
      <c r="S174" t="e">
        <f>VLOOKUP($C174,subset1!$D:$BX,S$2,FALSE)</f>
        <v>#N/A</v>
      </c>
      <c r="T174" s="1" t="e">
        <f>VLOOKUP($C174,subset1!$D:$BX,T$2,FALSE)</f>
        <v>#N/A</v>
      </c>
      <c r="U174" t="e">
        <f>VLOOKUP($C174,subset1!$D:$BX,U$2,FALSE)</f>
        <v>#N/A</v>
      </c>
      <c r="V174" t="e">
        <f>VLOOKUP($C174,subset1!$D:$BX,V$2,FALSE)</f>
        <v>#N/A</v>
      </c>
      <c r="W174" t="e">
        <f>VLOOKUP($C174,subset1!$D:$BX,W$2,FALSE)</f>
        <v>#N/A</v>
      </c>
      <c r="X174" t="e">
        <f>VLOOKUP($C174,subset1!$D:$BX,X$2,FALSE)</f>
        <v>#N/A</v>
      </c>
      <c r="Y174" t="e">
        <f>VLOOKUP($C174,subset1!$D:$BX,Y$2,FALSE)</f>
        <v>#N/A</v>
      </c>
      <c r="Z174" t="e">
        <f>VLOOKUP($C174,subset1!$D:$BX,Z$2,FALSE)</f>
        <v>#N/A</v>
      </c>
      <c r="AA174" t="e">
        <f>VLOOKUP($C174,subset1!$D:$BX,AA$2,FALSE)</f>
        <v>#N/A</v>
      </c>
      <c r="AB174" t="e">
        <f>VLOOKUP($C174,subset1!$D:$BX,AB$2,FALSE)</f>
        <v>#N/A</v>
      </c>
      <c r="AC174" t="e">
        <f>VLOOKUP($C174,subset1!$D:$BX,AC$2,FALSE)</f>
        <v>#N/A</v>
      </c>
      <c r="AD174" t="e">
        <f>VLOOKUP($C174,subset1!$D:$BX,AD$2,FALSE)</f>
        <v>#N/A</v>
      </c>
      <c r="AE174" t="e">
        <f>VLOOKUP($C174,subset1!$D:$BX,AE$2,FALSE)</f>
        <v>#N/A</v>
      </c>
      <c r="AF174" t="e">
        <f>VLOOKUP($C174,subset1!$D:$BX,AF$2,FALSE)</f>
        <v>#N/A</v>
      </c>
      <c r="AG174" t="e">
        <f>VLOOKUP($C174,subset1!$D:$BX,AG$2,FALSE)</f>
        <v>#N/A</v>
      </c>
      <c r="AH174" t="e">
        <f>VLOOKUP($C174,subset1!$D:$BX,AH$2,FALSE)</f>
        <v>#N/A</v>
      </c>
      <c r="AI174" t="e">
        <f>VLOOKUP($C174,subset1!$D:$BX,AI$2,FALSE)</f>
        <v>#N/A</v>
      </c>
      <c r="AJ174" t="e">
        <f>VLOOKUP($C174,subset1!$D:$BX,AJ$2,FALSE)</f>
        <v>#N/A</v>
      </c>
      <c r="AK174" t="e">
        <f>VLOOKUP($C174,subset1!$D:$BX,AK$2,FALSE)</f>
        <v>#N/A</v>
      </c>
      <c r="AL174" t="e">
        <f>VLOOKUP($C174,subset1!$D:$BX,AL$2,FALSE)</f>
        <v>#N/A</v>
      </c>
      <c r="AM174" t="e">
        <f>VLOOKUP($C174,subset1!$D:$BX,AM$2,FALSE)</f>
        <v>#N/A</v>
      </c>
      <c r="AN174" t="e">
        <f>VLOOKUP($C174,subset1!$D:$BX,AN$2,FALSE)</f>
        <v>#N/A</v>
      </c>
      <c r="AO174" t="e">
        <f>VLOOKUP($C174,subset1!$D:$BX,AO$2,FALSE)</f>
        <v>#N/A</v>
      </c>
      <c r="AP174" t="e">
        <f>VLOOKUP($C174,subset1!$D:$BX,AP$2,FALSE)</f>
        <v>#N/A</v>
      </c>
      <c r="AQ174" t="e">
        <f>VLOOKUP($C174,subset1!$D:$BX,AQ$2,FALSE)</f>
        <v>#N/A</v>
      </c>
      <c r="AR174" t="e">
        <f>VLOOKUP($C174,subset1!$D:$BX,AR$2,FALSE)</f>
        <v>#N/A</v>
      </c>
      <c r="AS174" t="e">
        <f>VLOOKUP($C174,subset1!$D:$BX,AS$2,FALSE)</f>
        <v>#N/A</v>
      </c>
      <c r="AT174" s="1" t="e">
        <f>VLOOKUP($C174,subset1!$D:$BX,AT$2,FALSE)</f>
        <v>#N/A</v>
      </c>
      <c r="AU174" t="e">
        <f>VLOOKUP($C174,subset1!$D:$BX,AU$2,FALSE)</f>
        <v>#N/A</v>
      </c>
      <c r="AV174" t="e">
        <f>VLOOKUP($C174,subset1!$D:$BX,AV$2,FALSE)</f>
        <v>#N/A</v>
      </c>
      <c r="AW174" t="e">
        <f>VLOOKUP($C174,subset1!$D:$BX,AW$2,FALSE)</f>
        <v>#N/A</v>
      </c>
      <c r="AX174" t="e">
        <f>VLOOKUP($C174,subset1!$D:$BX,AX$2,FALSE)</f>
        <v>#N/A</v>
      </c>
      <c r="AY174" t="e">
        <f>VLOOKUP($C174,subset1!$D:$BX,AY$2,FALSE)</f>
        <v>#N/A</v>
      </c>
      <c r="AZ174" t="e">
        <f>VLOOKUP($C174,subset1!$D:$BX,AZ$2,FALSE)</f>
        <v>#N/A</v>
      </c>
      <c r="BA174" t="e">
        <f>VLOOKUP($C174,subset1!$D:$BX,BA$2,FALSE)</f>
        <v>#N/A</v>
      </c>
      <c r="BB174" t="e">
        <f>VLOOKUP($C174,subset1!$D:$BX,BB$2,FALSE)</f>
        <v>#N/A</v>
      </c>
      <c r="BC174" t="e">
        <f>VLOOKUP($C174,subset1!$D:$BX,BC$2,FALSE)</f>
        <v>#N/A</v>
      </c>
      <c r="BD174" t="e">
        <f>VLOOKUP($C174,subset1!$D:$BX,BD$2,FALSE)</f>
        <v>#N/A</v>
      </c>
      <c r="BE174" t="e">
        <f>VLOOKUP($C174,subset1!$D:$BX,BE$2,FALSE)</f>
        <v>#N/A</v>
      </c>
      <c r="BF174" t="e">
        <f>VLOOKUP($C174,subset1!$D:$BX,BF$2,FALSE)</f>
        <v>#N/A</v>
      </c>
      <c r="BG174" t="e">
        <f>VLOOKUP($C174,subset1!$D:$BX,BG$2,FALSE)</f>
        <v>#N/A</v>
      </c>
      <c r="BH174" t="e">
        <f>VLOOKUP($C174,subset1!$D:$BX,BH$2,FALSE)</f>
        <v>#N/A</v>
      </c>
      <c r="BI174" t="e">
        <f>VLOOKUP($C174,subset1!$D:$BX,BI$2,FALSE)</f>
        <v>#N/A</v>
      </c>
      <c r="BJ174" t="e">
        <f>VLOOKUP($C174,subset1!$D:$BX,BJ$2,FALSE)</f>
        <v>#N/A</v>
      </c>
      <c r="BK174" t="e">
        <f>VLOOKUP($C174,subset1!$D:$BX,BK$2,FALSE)</f>
        <v>#N/A</v>
      </c>
      <c r="BL174" t="e">
        <f>VLOOKUP($C174,subset1!$D:$BX,BL$2,FALSE)</f>
        <v>#N/A</v>
      </c>
      <c r="BM174" t="e">
        <f>VLOOKUP($C174,subset1!$D:$BX,BM$2,FALSE)</f>
        <v>#N/A</v>
      </c>
      <c r="BN174" t="e">
        <f>VLOOKUP($C174,subset1!$D:$BX,BN$2,FALSE)</f>
        <v>#N/A</v>
      </c>
      <c r="BO174" t="e">
        <f>VLOOKUP($C174,subset1!$D:$BX,BO$2,FALSE)</f>
        <v>#N/A</v>
      </c>
      <c r="BP174" t="e">
        <f>VLOOKUP($C174,subset1!$D:$BX,BP$2,FALSE)</f>
        <v>#N/A</v>
      </c>
      <c r="BQ174" t="e">
        <f>VLOOKUP($C174,subset1!$D:$BX,BQ$2,FALSE)</f>
        <v>#N/A</v>
      </c>
      <c r="BR174" t="e">
        <f>VLOOKUP($C174,subset1!$D:$BX,BR$2,FALSE)</f>
        <v>#N/A</v>
      </c>
      <c r="BS174" t="e">
        <f>VLOOKUP($C174,subset1!$D:$BX,BS$2,FALSE)</f>
        <v>#N/A</v>
      </c>
      <c r="BT174" t="e">
        <f>VLOOKUP($C174,subset1!$D:$BX,BT$2,FALSE)</f>
        <v>#N/A</v>
      </c>
      <c r="BU174" t="e">
        <f>VLOOKUP($C174,subset1!$D:$BX,BU$2,FALSE)</f>
        <v>#N/A</v>
      </c>
    </row>
    <row r="175" spans="1:73" x14ac:dyDescent="0.2">
      <c r="A175">
        <v>879</v>
      </c>
      <c r="B175" t="s">
        <v>252</v>
      </c>
      <c r="C175" t="str">
        <f t="shared" si="9"/>
        <v>879E14</v>
      </c>
      <c r="D175" t="str">
        <f t="shared" si="10"/>
        <v>E14</v>
      </c>
      <c r="E175">
        <v>28</v>
      </c>
      <c r="F175" s="1">
        <v>43042</v>
      </c>
      <c r="I175">
        <v>1209.8806200367201</v>
      </c>
      <c r="J175" t="s">
        <v>7</v>
      </c>
      <c r="K175">
        <v>181</v>
      </c>
      <c r="L175">
        <f>VLOOKUP($C175,samples!$D$2:$I$1000,4, FALSE)</f>
        <v>25</v>
      </c>
      <c r="M175" t="str">
        <f>VLOOKUP($C175,samples!$D$2:$I$1000,5, FALSE)</f>
        <v>E</v>
      </c>
      <c r="N175" t="str">
        <f>VLOOKUP($C175,samples!$D$2:$I$1000,6, FALSE)</f>
        <v>4,5,6</v>
      </c>
      <c r="O175" s="1">
        <f>VLOOKUP($C175,samples!$D$2:$I$689,3, FALSE)</f>
        <v>43706</v>
      </c>
      <c r="P175" s="2">
        <f t="shared" si="11"/>
        <v>664</v>
      </c>
      <c r="Q175" s="1" t="str">
        <f>VLOOKUP($C175,samples!$D$2:$R$1000,8, FALSE)</f>
        <v>CGPLPA824P15</v>
      </c>
      <c r="S175" t="e">
        <f>VLOOKUP($C175,subset1!$D:$BX,S$2,FALSE)</f>
        <v>#N/A</v>
      </c>
      <c r="T175" s="1" t="e">
        <f>VLOOKUP($C175,subset1!$D:$BX,T$2,FALSE)</f>
        <v>#N/A</v>
      </c>
      <c r="U175" t="e">
        <f>VLOOKUP($C175,subset1!$D:$BX,U$2,FALSE)</f>
        <v>#N/A</v>
      </c>
      <c r="V175" t="e">
        <f>VLOOKUP($C175,subset1!$D:$BX,V$2,FALSE)</f>
        <v>#N/A</v>
      </c>
      <c r="W175" t="e">
        <f>VLOOKUP($C175,subset1!$D:$BX,W$2,FALSE)</f>
        <v>#N/A</v>
      </c>
      <c r="X175" t="e">
        <f>VLOOKUP($C175,subset1!$D:$BX,X$2,FALSE)</f>
        <v>#N/A</v>
      </c>
      <c r="Y175" t="e">
        <f>VLOOKUP($C175,subset1!$D:$BX,Y$2,FALSE)</f>
        <v>#N/A</v>
      </c>
      <c r="Z175" t="e">
        <f>VLOOKUP($C175,subset1!$D:$BX,Z$2,FALSE)</f>
        <v>#N/A</v>
      </c>
      <c r="AA175" t="e">
        <f>VLOOKUP($C175,subset1!$D:$BX,AA$2,FALSE)</f>
        <v>#N/A</v>
      </c>
      <c r="AB175" t="e">
        <f>VLOOKUP($C175,subset1!$D:$BX,AB$2,FALSE)</f>
        <v>#N/A</v>
      </c>
      <c r="AC175" t="e">
        <f>VLOOKUP($C175,subset1!$D:$BX,AC$2,FALSE)</f>
        <v>#N/A</v>
      </c>
      <c r="AD175" t="e">
        <f>VLOOKUP($C175,subset1!$D:$BX,AD$2,FALSE)</f>
        <v>#N/A</v>
      </c>
      <c r="AE175" t="e">
        <f>VLOOKUP($C175,subset1!$D:$BX,AE$2,FALSE)</f>
        <v>#N/A</v>
      </c>
      <c r="AF175" t="e">
        <f>VLOOKUP($C175,subset1!$D:$BX,AF$2,FALSE)</f>
        <v>#N/A</v>
      </c>
      <c r="AG175" t="e">
        <f>VLOOKUP($C175,subset1!$D:$BX,AG$2,FALSE)</f>
        <v>#N/A</v>
      </c>
      <c r="AH175" t="e">
        <f>VLOOKUP($C175,subset1!$D:$BX,AH$2,FALSE)</f>
        <v>#N/A</v>
      </c>
      <c r="AI175" t="e">
        <f>VLOOKUP($C175,subset1!$D:$BX,AI$2,FALSE)</f>
        <v>#N/A</v>
      </c>
      <c r="AJ175" t="e">
        <f>VLOOKUP($C175,subset1!$D:$BX,AJ$2,FALSE)</f>
        <v>#N/A</v>
      </c>
      <c r="AK175" t="e">
        <f>VLOOKUP($C175,subset1!$D:$BX,AK$2,FALSE)</f>
        <v>#N/A</v>
      </c>
      <c r="AL175" t="e">
        <f>VLOOKUP($C175,subset1!$D:$BX,AL$2,FALSE)</f>
        <v>#N/A</v>
      </c>
      <c r="AM175" t="e">
        <f>VLOOKUP($C175,subset1!$D:$BX,AM$2,FALSE)</f>
        <v>#N/A</v>
      </c>
      <c r="AN175" t="e">
        <f>VLOOKUP($C175,subset1!$D:$BX,AN$2,FALSE)</f>
        <v>#N/A</v>
      </c>
      <c r="AO175" t="e">
        <f>VLOOKUP($C175,subset1!$D:$BX,AO$2,FALSE)</f>
        <v>#N/A</v>
      </c>
      <c r="AP175" t="e">
        <f>VLOOKUP($C175,subset1!$D:$BX,AP$2,FALSE)</f>
        <v>#N/A</v>
      </c>
      <c r="AQ175" t="e">
        <f>VLOOKUP($C175,subset1!$D:$BX,AQ$2,FALSE)</f>
        <v>#N/A</v>
      </c>
      <c r="AR175" t="e">
        <f>VLOOKUP($C175,subset1!$D:$BX,AR$2,FALSE)</f>
        <v>#N/A</v>
      </c>
      <c r="AS175" t="e">
        <f>VLOOKUP($C175,subset1!$D:$BX,AS$2,FALSE)</f>
        <v>#N/A</v>
      </c>
      <c r="AT175" s="1" t="e">
        <f>VLOOKUP($C175,subset1!$D:$BX,AT$2,FALSE)</f>
        <v>#N/A</v>
      </c>
      <c r="AU175" t="e">
        <f>VLOOKUP($C175,subset1!$D:$BX,AU$2,FALSE)</f>
        <v>#N/A</v>
      </c>
      <c r="AV175" t="e">
        <f>VLOOKUP($C175,subset1!$D:$BX,AV$2,FALSE)</f>
        <v>#N/A</v>
      </c>
      <c r="AW175" t="e">
        <f>VLOOKUP($C175,subset1!$D:$BX,AW$2,FALSE)</f>
        <v>#N/A</v>
      </c>
      <c r="AX175" t="e">
        <f>VLOOKUP($C175,subset1!$D:$BX,AX$2,FALSE)</f>
        <v>#N/A</v>
      </c>
      <c r="AY175" t="e">
        <f>VLOOKUP($C175,subset1!$D:$BX,AY$2,FALSE)</f>
        <v>#N/A</v>
      </c>
      <c r="AZ175" t="e">
        <f>VLOOKUP($C175,subset1!$D:$BX,AZ$2,FALSE)</f>
        <v>#N/A</v>
      </c>
      <c r="BA175" t="e">
        <f>VLOOKUP($C175,subset1!$D:$BX,BA$2,FALSE)</f>
        <v>#N/A</v>
      </c>
      <c r="BB175" t="e">
        <f>VLOOKUP($C175,subset1!$D:$BX,BB$2,FALSE)</f>
        <v>#N/A</v>
      </c>
      <c r="BC175" t="e">
        <f>VLOOKUP($C175,subset1!$D:$BX,BC$2,FALSE)</f>
        <v>#N/A</v>
      </c>
      <c r="BD175" t="e">
        <f>VLOOKUP($C175,subset1!$D:$BX,BD$2,FALSE)</f>
        <v>#N/A</v>
      </c>
      <c r="BE175" t="e">
        <f>VLOOKUP($C175,subset1!$D:$BX,BE$2,FALSE)</f>
        <v>#N/A</v>
      </c>
      <c r="BF175" t="e">
        <f>VLOOKUP($C175,subset1!$D:$BX,BF$2,FALSE)</f>
        <v>#N/A</v>
      </c>
      <c r="BG175" t="e">
        <f>VLOOKUP($C175,subset1!$D:$BX,BG$2,FALSE)</f>
        <v>#N/A</v>
      </c>
      <c r="BH175" t="e">
        <f>VLOOKUP($C175,subset1!$D:$BX,BH$2,FALSE)</f>
        <v>#N/A</v>
      </c>
      <c r="BI175" t="e">
        <f>VLOOKUP($C175,subset1!$D:$BX,BI$2,FALSE)</f>
        <v>#N/A</v>
      </c>
      <c r="BJ175" t="e">
        <f>VLOOKUP($C175,subset1!$D:$BX,BJ$2,FALSE)</f>
        <v>#N/A</v>
      </c>
      <c r="BK175" t="e">
        <f>VLOOKUP($C175,subset1!$D:$BX,BK$2,FALSE)</f>
        <v>#N/A</v>
      </c>
      <c r="BL175" t="e">
        <f>VLOOKUP($C175,subset1!$D:$BX,BL$2,FALSE)</f>
        <v>#N/A</v>
      </c>
      <c r="BM175" t="e">
        <f>VLOOKUP($C175,subset1!$D:$BX,BM$2,FALSE)</f>
        <v>#N/A</v>
      </c>
      <c r="BN175" t="e">
        <f>VLOOKUP($C175,subset1!$D:$BX,BN$2,FALSE)</f>
        <v>#N/A</v>
      </c>
      <c r="BO175" t="e">
        <f>VLOOKUP($C175,subset1!$D:$BX,BO$2,FALSE)</f>
        <v>#N/A</v>
      </c>
      <c r="BP175" t="e">
        <f>VLOOKUP($C175,subset1!$D:$BX,BP$2,FALSE)</f>
        <v>#N/A</v>
      </c>
      <c r="BQ175" t="e">
        <f>VLOOKUP($C175,subset1!$D:$BX,BQ$2,FALSE)</f>
        <v>#N/A</v>
      </c>
      <c r="BR175" t="e">
        <f>VLOOKUP($C175,subset1!$D:$BX,BR$2,FALSE)</f>
        <v>#N/A</v>
      </c>
      <c r="BS175" t="e">
        <f>VLOOKUP($C175,subset1!$D:$BX,BS$2,FALSE)</f>
        <v>#N/A</v>
      </c>
      <c r="BT175" t="e">
        <f>VLOOKUP($C175,subset1!$D:$BX,BT$2,FALSE)</f>
        <v>#N/A</v>
      </c>
      <c r="BU175" t="e">
        <f>VLOOKUP($C175,subset1!$D:$BX,BU$2,FALSE)</f>
        <v>#N/A</v>
      </c>
    </row>
    <row r="176" spans="1:73" x14ac:dyDescent="0.2">
      <c r="A176">
        <v>879</v>
      </c>
      <c r="B176" t="s">
        <v>253</v>
      </c>
      <c r="C176" t="str">
        <f t="shared" si="9"/>
        <v>879E15</v>
      </c>
      <c r="D176" t="str">
        <f t="shared" si="10"/>
        <v>E15</v>
      </c>
      <c r="E176">
        <v>28</v>
      </c>
      <c r="F176" s="1">
        <v>43042</v>
      </c>
      <c r="I176">
        <v>1209.8806200367201</v>
      </c>
      <c r="J176" t="s">
        <v>7</v>
      </c>
      <c r="K176">
        <v>182</v>
      </c>
      <c r="L176">
        <f>VLOOKUP($C176,samples!$D$2:$I$1000,4, FALSE)</f>
        <v>25</v>
      </c>
      <c r="M176" t="str">
        <f>VLOOKUP($C176,samples!$D$2:$I$1000,5, FALSE)</f>
        <v>D</v>
      </c>
      <c r="N176" t="str">
        <f>VLOOKUP($C176,samples!$D$2:$I$1000,6, FALSE)</f>
        <v>1,2,3</v>
      </c>
      <c r="O176" s="1">
        <f>VLOOKUP($C176,samples!$D$2:$I$689,3, FALSE)</f>
        <v>43733</v>
      </c>
      <c r="P176" s="2">
        <f t="shared" si="11"/>
        <v>691</v>
      </c>
      <c r="Q176" s="1" t="str">
        <f>VLOOKUP($C176,samples!$D$2:$R$1000,8, FALSE)</f>
        <v>CGPLPA824P16</v>
      </c>
      <c r="S176" t="e">
        <f>VLOOKUP($C176,subset1!$D:$BX,S$2,FALSE)</f>
        <v>#N/A</v>
      </c>
      <c r="T176" s="1" t="e">
        <f>VLOOKUP($C176,subset1!$D:$BX,T$2,FALSE)</f>
        <v>#N/A</v>
      </c>
      <c r="U176" t="e">
        <f>VLOOKUP($C176,subset1!$D:$BX,U$2,FALSE)</f>
        <v>#N/A</v>
      </c>
      <c r="V176" t="e">
        <f>VLOOKUP($C176,subset1!$D:$BX,V$2,FALSE)</f>
        <v>#N/A</v>
      </c>
      <c r="W176" t="e">
        <f>VLOOKUP($C176,subset1!$D:$BX,W$2,FALSE)</f>
        <v>#N/A</v>
      </c>
      <c r="X176" t="e">
        <f>VLOOKUP($C176,subset1!$D:$BX,X$2,FALSE)</f>
        <v>#N/A</v>
      </c>
      <c r="Y176" t="e">
        <f>VLOOKUP($C176,subset1!$D:$BX,Y$2,FALSE)</f>
        <v>#N/A</v>
      </c>
      <c r="Z176" t="e">
        <f>VLOOKUP($C176,subset1!$D:$BX,Z$2,FALSE)</f>
        <v>#N/A</v>
      </c>
      <c r="AA176" t="e">
        <f>VLOOKUP($C176,subset1!$D:$BX,AA$2,FALSE)</f>
        <v>#N/A</v>
      </c>
      <c r="AB176" t="e">
        <f>VLOOKUP($C176,subset1!$D:$BX,AB$2,FALSE)</f>
        <v>#N/A</v>
      </c>
      <c r="AC176" t="e">
        <f>VLOOKUP($C176,subset1!$D:$BX,AC$2,FALSE)</f>
        <v>#N/A</v>
      </c>
      <c r="AD176" t="e">
        <f>VLOOKUP($C176,subset1!$D:$BX,AD$2,FALSE)</f>
        <v>#N/A</v>
      </c>
      <c r="AE176" t="e">
        <f>VLOOKUP($C176,subset1!$D:$BX,AE$2,FALSE)</f>
        <v>#N/A</v>
      </c>
      <c r="AF176" t="e">
        <f>VLOOKUP($C176,subset1!$D:$BX,AF$2,FALSE)</f>
        <v>#N/A</v>
      </c>
      <c r="AG176" t="e">
        <f>VLOOKUP($C176,subset1!$D:$BX,AG$2,FALSE)</f>
        <v>#N/A</v>
      </c>
      <c r="AH176" t="e">
        <f>VLOOKUP($C176,subset1!$D:$BX,AH$2,FALSE)</f>
        <v>#N/A</v>
      </c>
      <c r="AI176" t="e">
        <f>VLOOKUP($C176,subset1!$D:$BX,AI$2,FALSE)</f>
        <v>#N/A</v>
      </c>
      <c r="AJ176" t="e">
        <f>VLOOKUP($C176,subset1!$D:$BX,AJ$2,FALSE)</f>
        <v>#N/A</v>
      </c>
      <c r="AK176" t="e">
        <f>VLOOKUP($C176,subset1!$D:$BX,AK$2,FALSE)</f>
        <v>#N/A</v>
      </c>
      <c r="AL176" t="e">
        <f>VLOOKUP($C176,subset1!$D:$BX,AL$2,FALSE)</f>
        <v>#N/A</v>
      </c>
      <c r="AM176" t="e">
        <f>VLOOKUP($C176,subset1!$D:$BX,AM$2,FALSE)</f>
        <v>#N/A</v>
      </c>
      <c r="AN176" t="e">
        <f>VLOOKUP($C176,subset1!$D:$BX,AN$2,FALSE)</f>
        <v>#N/A</v>
      </c>
      <c r="AO176" t="e">
        <f>VLOOKUP($C176,subset1!$D:$BX,AO$2,FALSE)</f>
        <v>#N/A</v>
      </c>
      <c r="AP176" t="e">
        <f>VLOOKUP($C176,subset1!$D:$BX,AP$2,FALSE)</f>
        <v>#N/A</v>
      </c>
      <c r="AQ176" t="e">
        <f>VLOOKUP($C176,subset1!$D:$BX,AQ$2,FALSE)</f>
        <v>#N/A</v>
      </c>
      <c r="AR176" t="e">
        <f>VLOOKUP($C176,subset1!$D:$BX,AR$2,FALSE)</f>
        <v>#N/A</v>
      </c>
      <c r="AS176" t="e">
        <f>VLOOKUP($C176,subset1!$D:$BX,AS$2,FALSE)</f>
        <v>#N/A</v>
      </c>
      <c r="AT176" s="1" t="e">
        <f>VLOOKUP($C176,subset1!$D:$BX,AT$2,FALSE)</f>
        <v>#N/A</v>
      </c>
      <c r="AU176" t="e">
        <f>VLOOKUP($C176,subset1!$D:$BX,AU$2,FALSE)</f>
        <v>#N/A</v>
      </c>
      <c r="AV176" t="e">
        <f>VLOOKUP($C176,subset1!$D:$BX,AV$2,FALSE)</f>
        <v>#N/A</v>
      </c>
      <c r="AW176" t="e">
        <f>VLOOKUP($C176,subset1!$D:$BX,AW$2,FALSE)</f>
        <v>#N/A</v>
      </c>
      <c r="AX176" t="e">
        <f>VLOOKUP($C176,subset1!$D:$BX,AX$2,FALSE)</f>
        <v>#N/A</v>
      </c>
      <c r="AY176" t="e">
        <f>VLOOKUP($C176,subset1!$D:$BX,AY$2,FALSE)</f>
        <v>#N/A</v>
      </c>
      <c r="AZ176" t="e">
        <f>VLOOKUP($C176,subset1!$D:$BX,AZ$2,FALSE)</f>
        <v>#N/A</v>
      </c>
      <c r="BA176" t="e">
        <f>VLOOKUP($C176,subset1!$D:$BX,BA$2,FALSE)</f>
        <v>#N/A</v>
      </c>
      <c r="BB176" t="e">
        <f>VLOOKUP($C176,subset1!$D:$BX,BB$2,FALSE)</f>
        <v>#N/A</v>
      </c>
      <c r="BC176" t="e">
        <f>VLOOKUP($C176,subset1!$D:$BX,BC$2,FALSE)</f>
        <v>#N/A</v>
      </c>
      <c r="BD176" t="e">
        <f>VLOOKUP($C176,subset1!$D:$BX,BD$2,FALSE)</f>
        <v>#N/A</v>
      </c>
      <c r="BE176" t="e">
        <f>VLOOKUP($C176,subset1!$D:$BX,BE$2,FALSE)</f>
        <v>#N/A</v>
      </c>
      <c r="BF176" t="e">
        <f>VLOOKUP($C176,subset1!$D:$BX,BF$2,FALSE)</f>
        <v>#N/A</v>
      </c>
      <c r="BG176" t="e">
        <f>VLOOKUP($C176,subset1!$D:$BX,BG$2,FALSE)</f>
        <v>#N/A</v>
      </c>
      <c r="BH176" t="e">
        <f>VLOOKUP($C176,subset1!$D:$BX,BH$2,FALSE)</f>
        <v>#N/A</v>
      </c>
      <c r="BI176" t="e">
        <f>VLOOKUP($C176,subset1!$D:$BX,BI$2,FALSE)</f>
        <v>#N/A</v>
      </c>
      <c r="BJ176" t="e">
        <f>VLOOKUP($C176,subset1!$D:$BX,BJ$2,FALSE)</f>
        <v>#N/A</v>
      </c>
      <c r="BK176" t="e">
        <f>VLOOKUP($C176,subset1!$D:$BX,BK$2,FALSE)</f>
        <v>#N/A</v>
      </c>
      <c r="BL176" t="e">
        <f>VLOOKUP($C176,subset1!$D:$BX,BL$2,FALSE)</f>
        <v>#N/A</v>
      </c>
      <c r="BM176" t="e">
        <f>VLOOKUP($C176,subset1!$D:$BX,BM$2,FALSE)</f>
        <v>#N/A</v>
      </c>
      <c r="BN176" t="e">
        <f>VLOOKUP($C176,subset1!$D:$BX,BN$2,FALSE)</f>
        <v>#N/A</v>
      </c>
      <c r="BO176" t="e">
        <f>VLOOKUP($C176,subset1!$D:$BX,BO$2,FALSE)</f>
        <v>#N/A</v>
      </c>
      <c r="BP176" t="e">
        <f>VLOOKUP($C176,subset1!$D:$BX,BP$2,FALSE)</f>
        <v>#N/A</v>
      </c>
      <c r="BQ176" t="e">
        <f>VLOOKUP($C176,subset1!$D:$BX,BQ$2,FALSE)</f>
        <v>#N/A</v>
      </c>
      <c r="BR176" t="e">
        <f>VLOOKUP($C176,subset1!$D:$BX,BR$2,FALSE)</f>
        <v>#N/A</v>
      </c>
      <c r="BS176" t="e">
        <f>VLOOKUP($C176,subset1!$D:$BX,BS$2,FALSE)</f>
        <v>#N/A</v>
      </c>
      <c r="BT176" t="e">
        <f>VLOOKUP($C176,subset1!$D:$BX,BT$2,FALSE)</f>
        <v>#N/A</v>
      </c>
      <c r="BU176" t="e">
        <f>VLOOKUP($C176,subset1!$D:$BX,BU$2,FALSE)</f>
        <v>#N/A</v>
      </c>
    </row>
    <row r="177" spans="1:73" x14ac:dyDescent="0.2">
      <c r="A177">
        <v>879</v>
      </c>
      <c r="B177" t="s">
        <v>254</v>
      </c>
      <c r="C177" t="str">
        <f t="shared" si="9"/>
        <v>879E16</v>
      </c>
      <c r="D177" t="str">
        <f t="shared" si="10"/>
        <v>E16</v>
      </c>
      <c r="E177">
        <v>28</v>
      </c>
      <c r="F177" s="1">
        <v>43042</v>
      </c>
      <c r="I177">
        <v>1209.8806200367201</v>
      </c>
      <c r="J177" t="s">
        <v>7</v>
      </c>
      <c r="K177">
        <v>183</v>
      </c>
      <c r="L177">
        <f>VLOOKUP($C177,samples!$D$2:$I$1000,4, FALSE)</f>
        <v>25</v>
      </c>
      <c r="M177" t="str">
        <f>VLOOKUP($C177,samples!$D$2:$I$1000,5, FALSE)</f>
        <v>E</v>
      </c>
      <c r="N177" t="str">
        <f>VLOOKUP($C177,samples!$D$2:$I$1000,6, FALSE)</f>
        <v>7,8,9</v>
      </c>
      <c r="O177" s="1">
        <f>VLOOKUP($C177,samples!$D$2:$I$689,3, FALSE)</f>
        <v>43789</v>
      </c>
      <c r="P177" s="2">
        <f t="shared" si="11"/>
        <v>747</v>
      </c>
      <c r="Q177" s="1" t="str">
        <f>VLOOKUP($C177,samples!$D$2:$R$1000,8, FALSE)</f>
        <v>CGPLPA824P17</v>
      </c>
      <c r="S177" t="e">
        <f>VLOOKUP($C177,subset1!$D:$BX,S$2,FALSE)</f>
        <v>#N/A</v>
      </c>
      <c r="T177" s="1" t="e">
        <f>VLOOKUP($C177,subset1!$D:$BX,T$2,FALSE)</f>
        <v>#N/A</v>
      </c>
      <c r="U177" t="e">
        <f>VLOOKUP($C177,subset1!$D:$BX,U$2,FALSE)</f>
        <v>#N/A</v>
      </c>
      <c r="V177" t="e">
        <f>VLOOKUP($C177,subset1!$D:$BX,V$2,FALSE)</f>
        <v>#N/A</v>
      </c>
      <c r="W177" t="e">
        <f>VLOOKUP($C177,subset1!$D:$BX,W$2,FALSE)</f>
        <v>#N/A</v>
      </c>
      <c r="X177" t="e">
        <f>VLOOKUP($C177,subset1!$D:$BX,X$2,FALSE)</f>
        <v>#N/A</v>
      </c>
      <c r="Y177" t="e">
        <f>VLOOKUP($C177,subset1!$D:$BX,Y$2,FALSE)</f>
        <v>#N/A</v>
      </c>
      <c r="Z177" t="e">
        <f>VLOOKUP($C177,subset1!$D:$BX,Z$2,FALSE)</f>
        <v>#N/A</v>
      </c>
      <c r="AA177" t="e">
        <f>VLOOKUP($C177,subset1!$D:$BX,AA$2,FALSE)</f>
        <v>#N/A</v>
      </c>
      <c r="AB177" t="e">
        <f>VLOOKUP($C177,subset1!$D:$BX,AB$2,FALSE)</f>
        <v>#N/A</v>
      </c>
      <c r="AC177" t="e">
        <f>VLOOKUP($C177,subset1!$D:$BX,AC$2,FALSE)</f>
        <v>#N/A</v>
      </c>
      <c r="AD177" t="e">
        <f>VLOOKUP($C177,subset1!$D:$BX,AD$2,FALSE)</f>
        <v>#N/A</v>
      </c>
      <c r="AE177" t="e">
        <f>VLOOKUP($C177,subset1!$D:$BX,AE$2,FALSE)</f>
        <v>#N/A</v>
      </c>
      <c r="AF177" t="e">
        <f>VLOOKUP($C177,subset1!$D:$BX,AF$2,FALSE)</f>
        <v>#N/A</v>
      </c>
      <c r="AG177" t="e">
        <f>VLOOKUP($C177,subset1!$D:$BX,AG$2,FALSE)</f>
        <v>#N/A</v>
      </c>
      <c r="AH177" t="e">
        <f>VLOOKUP($C177,subset1!$D:$BX,AH$2,FALSE)</f>
        <v>#N/A</v>
      </c>
      <c r="AI177" t="e">
        <f>VLOOKUP($C177,subset1!$D:$BX,AI$2,FALSE)</f>
        <v>#N/A</v>
      </c>
      <c r="AJ177" t="e">
        <f>VLOOKUP($C177,subset1!$D:$BX,AJ$2,FALSE)</f>
        <v>#N/A</v>
      </c>
      <c r="AK177" t="e">
        <f>VLOOKUP($C177,subset1!$D:$BX,AK$2,FALSE)</f>
        <v>#N/A</v>
      </c>
      <c r="AL177" t="e">
        <f>VLOOKUP($C177,subset1!$D:$BX,AL$2,FALSE)</f>
        <v>#N/A</v>
      </c>
      <c r="AM177" t="e">
        <f>VLOOKUP($C177,subset1!$D:$BX,AM$2,FALSE)</f>
        <v>#N/A</v>
      </c>
      <c r="AN177" t="e">
        <f>VLOOKUP($C177,subset1!$D:$BX,AN$2,FALSE)</f>
        <v>#N/A</v>
      </c>
      <c r="AO177" t="e">
        <f>VLOOKUP($C177,subset1!$D:$BX,AO$2,FALSE)</f>
        <v>#N/A</v>
      </c>
      <c r="AP177" t="e">
        <f>VLOOKUP($C177,subset1!$D:$BX,AP$2,FALSE)</f>
        <v>#N/A</v>
      </c>
      <c r="AQ177" t="e">
        <f>VLOOKUP($C177,subset1!$D:$BX,AQ$2,FALSE)</f>
        <v>#N/A</v>
      </c>
      <c r="AR177" t="e">
        <f>VLOOKUP($C177,subset1!$D:$BX,AR$2,FALSE)</f>
        <v>#N/A</v>
      </c>
      <c r="AS177" t="e">
        <f>VLOOKUP($C177,subset1!$D:$BX,AS$2,FALSE)</f>
        <v>#N/A</v>
      </c>
      <c r="AT177" s="1" t="e">
        <f>VLOOKUP($C177,subset1!$D:$BX,AT$2,FALSE)</f>
        <v>#N/A</v>
      </c>
      <c r="AU177" t="e">
        <f>VLOOKUP($C177,subset1!$D:$BX,AU$2,FALSE)</f>
        <v>#N/A</v>
      </c>
      <c r="AV177" t="e">
        <f>VLOOKUP($C177,subset1!$D:$BX,AV$2,FALSE)</f>
        <v>#N/A</v>
      </c>
      <c r="AW177" t="e">
        <f>VLOOKUP($C177,subset1!$D:$BX,AW$2,FALSE)</f>
        <v>#N/A</v>
      </c>
      <c r="AX177" t="e">
        <f>VLOOKUP($C177,subset1!$D:$BX,AX$2,FALSE)</f>
        <v>#N/A</v>
      </c>
      <c r="AY177" t="e">
        <f>VLOOKUP($C177,subset1!$D:$BX,AY$2,FALSE)</f>
        <v>#N/A</v>
      </c>
      <c r="AZ177" t="e">
        <f>VLOOKUP($C177,subset1!$D:$BX,AZ$2,FALSE)</f>
        <v>#N/A</v>
      </c>
      <c r="BA177" t="e">
        <f>VLOOKUP($C177,subset1!$D:$BX,BA$2,FALSE)</f>
        <v>#N/A</v>
      </c>
      <c r="BB177" t="e">
        <f>VLOOKUP($C177,subset1!$D:$BX,BB$2,FALSE)</f>
        <v>#N/A</v>
      </c>
      <c r="BC177" t="e">
        <f>VLOOKUP($C177,subset1!$D:$BX,BC$2,FALSE)</f>
        <v>#N/A</v>
      </c>
      <c r="BD177" t="e">
        <f>VLOOKUP($C177,subset1!$D:$BX,BD$2,FALSE)</f>
        <v>#N/A</v>
      </c>
      <c r="BE177" t="e">
        <f>VLOOKUP($C177,subset1!$D:$BX,BE$2,FALSE)</f>
        <v>#N/A</v>
      </c>
      <c r="BF177" t="e">
        <f>VLOOKUP($C177,subset1!$D:$BX,BF$2,FALSE)</f>
        <v>#N/A</v>
      </c>
      <c r="BG177" t="e">
        <f>VLOOKUP($C177,subset1!$D:$BX,BG$2,FALSE)</f>
        <v>#N/A</v>
      </c>
      <c r="BH177" t="e">
        <f>VLOOKUP($C177,subset1!$D:$BX,BH$2,FALSE)</f>
        <v>#N/A</v>
      </c>
      <c r="BI177" t="e">
        <f>VLOOKUP($C177,subset1!$D:$BX,BI$2,FALSE)</f>
        <v>#N/A</v>
      </c>
      <c r="BJ177" t="e">
        <f>VLOOKUP($C177,subset1!$D:$BX,BJ$2,FALSE)</f>
        <v>#N/A</v>
      </c>
      <c r="BK177" t="e">
        <f>VLOOKUP($C177,subset1!$D:$BX,BK$2,FALSE)</f>
        <v>#N/A</v>
      </c>
      <c r="BL177" t="e">
        <f>VLOOKUP($C177,subset1!$D:$BX,BL$2,FALSE)</f>
        <v>#N/A</v>
      </c>
      <c r="BM177" t="e">
        <f>VLOOKUP($C177,subset1!$D:$BX,BM$2,FALSE)</f>
        <v>#N/A</v>
      </c>
      <c r="BN177" t="e">
        <f>VLOOKUP($C177,subset1!$D:$BX,BN$2,FALSE)</f>
        <v>#N/A</v>
      </c>
      <c r="BO177" t="e">
        <f>VLOOKUP($C177,subset1!$D:$BX,BO$2,FALSE)</f>
        <v>#N/A</v>
      </c>
      <c r="BP177" t="e">
        <f>VLOOKUP($C177,subset1!$D:$BX,BP$2,FALSE)</f>
        <v>#N/A</v>
      </c>
      <c r="BQ177" t="e">
        <f>VLOOKUP($C177,subset1!$D:$BX,BQ$2,FALSE)</f>
        <v>#N/A</v>
      </c>
      <c r="BR177" t="e">
        <f>VLOOKUP($C177,subset1!$D:$BX,BR$2,FALSE)</f>
        <v>#N/A</v>
      </c>
      <c r="BS177" t="e">
        <f>VLOOKUP($C177,subset1!$D:$BX,BS$2,FALSE)</f>
        <v>#N/A</v>
      </c>
      <c r="BT177" t="e">
        <f>VLOOKUP($C177,subset1!$D:$BX,BT$2,FALSE)</f>
        <v>#N/A</v>
      </c>
      <c r="BU177" t="e">
        <f>VLOOKUP($C177,subset1!$D:$BX,BU$2,FALSE)</f>
        <v>#N/A</v>
      </c>
    </row>
    <row r="178" spans="1:73" x14ac:dyDescent="0.2">
      <c r="A178">
        <v>879</v>
      </c>
      <c r="B178" t="s">
        <v>255</v>
      </c>
      <c r="C178" t="str">
        <f t="shared" si="9"/>
        <v>879E17</v>
      </c>
      <c r="D178" t="str">
        <f t="shared" si="10"/>
        <v>E17</v>
      </c>
      <c r="E178">
        <v>28</v>
      </c>
      <c r="F178" s="1">
        <v>43042</v>
      </c>
      <c r="I178">
        <v>1209.8806200367201</v>
      </c>
      <c r="J178" t="s">
        <v>7</v>
      </c>
      <c r="K178">
        <v>184</v>
      </c>
      <c r="L178">
        <f>VLOOKUP($C178,samples!$D$2:$I$1000,4, FALSE)</f>
        <v>25</v>
      </c>
      <c r="M178" t="str">
        <f>VLOOKUP($C178,samples!$D$2:$I$1000,5, FALSE)</f>
        <v>D</v>
      </c>
      <c r="N178" t="str">
        <f>VLOOKUP($C178,samples!$D$2:$I$1000,6, FALSE)</f>
        <v>4,5,6</v>
      </c>
      <c r="O178" s="1">
        <f>VLOOKUP($C178,samples!$D$2:$I$689,3, FALSE)</f>
        <v>43865</v>
      </c>
      <c r="P178" s="2">
        <f t="shared" si="11"/>
        <v>823</v>
      </c>
      <c r="Q178" s="1" t="str">
        <f>VLOOKUP($C178,samples!$D$2:$R$1000,8, FALSE)</f>
        <v>CGPLPA824P18</v>
      </c>
      <c r="S178" t="e">
        <f>VLOOKUP($C178,subset1!$D:$BX,S$2,FALSE)</f>
        <v>#N/A</v>
      </c>
      <c r="T178" s="1" t="e">
        <f>VLOOKUP($C178,subset1!$D:$BX,T$2,FALSE)</f>
        <v>#N/A</v>
      </c>
      <c r="U178" t="e">
        <f>VLOOKUP($C178,subset1!$D:$BX,U$2,FALSE)</f>
        <v>#N/A</v>
      </c>
      <c r="V178" t="e">
        <f>VLOOKUP($C178,subset1!$D:$BX,V$2,FALSE)</f>
        <v>#N/A</v>
      </c>
      <c r="W178" t="e">
        <f>VLOOKUP($C178,subset1!$D:$BX,W$2,FALSE)</f>
        <v>#N/A</v>
      </c>
      <c r="X178" t="e">
        <f>VLOOKUP($C178,subset1!$D:$BX,X$2,FALSE)</f>
        <v>#N/A</v>
      </c>
      <c r="Y178" t="e">
        <f>VLOOKUP($C178,subset1!$D:$BX,Y$2,FALSE)</f>
        <v>#N/A</v>
      </c>
      <c r="Z178" t="e">
        <f>VLOOKUP($C178,subset1!$D:$BX,Z$2,FALSE)</f>
        <v>#N/A</v>
      </c>
      <c r="AA178" t="e">
        <f>VLOOKUP($C178,subset1!$D:$BX,AA$2,FALSE)</f>
        <v>#N/A</v>
      </c>
      <c r="AB178" t="e">
        <f>VLOOKUP($C178,subset1!$D:$BX,AB$2,FALSE)</f>
        <v>#N/A</v>
      </c>
      <c r="AC178" t="e">
        <f>VLOOKUP($C178,subset1!$D:$BX,AC$2,FALSE)</f>
        <v>#N/A</v>
      </c>
      <c r="AD178" t="e">
        <f>VLOOKUP($C178,subset1!$D:$BX,AD$2,FALSE)</f>
        <v>#N/A</v>
      </c>
      <c r="AE178" t="e">
        <f>VLOOKUP($C178,subset1!$D:$BX,AE$2,FALSE)</f>
        <v>#N/A</v>
      </c>
      <c r="AF178" t="e">
        <f>VLOOKUP($C178,subset1!$D:$BX,AF$2,FALSE)</f>
        <v>#N/A</v>
      </c>
      <c r="AG178" t="e">
        <f>VLOOKUP($C178,subset1!$D:$BX,AG$2,FALSE)</f>
        <v>#N/A</v>
      </c>
      <c r="AH178" t="e">
        <f>VLOOKUP($C178,subset1!$D:$BX,AH$2,FALSE)</f>
        <v>#N/A</v>
      </c>
      <c r="AI178" t="e">
        <f>VLOOKUP($C178,subset1!$D:$BX,AI$2,FALSE)</f>
        <v>#N/A</v>
      </c>
      <c r="AJ178" t="e">
        <f>VLOOKUP($C178,subset1!$D:$BX,AJ$2,FALSE)</f>
        <v>#N/A</v>
      </c>
      <c r="AK178" t="e">
        <f>VLOOKUP($C178,subset1!$D:$BX,AK$2,FALSE)</f>
        <v>#N/A</v>
      </c>
      <c r="AL178" t="e">
        <f>VLOOKUP($C178,subset1!$D:$BX,AL$2,FALSE)</f>
        <v>#N/A</v>
      </c>
      <c r="AM178" t="e">
        <f>VLOOKUP($C178,subset1!$D:$BX,AM$2,FALSE)</f>
        <v>#N/A</v>
      </c>
      <c r="AN178" t="e">
        <f>VLOOKUP($C178,subset1!$D:$BX,AN$2,FALSE)</f>
        <v>#N/A</v>
      </c>
      <c r="AO178" t="e">
        <f>VLOOKUP($C178,subset1!$D:$BX,AO$2,FALSE)</f>
        <v>#N/A</v>
      </c>
      <c r="AP178" t="e">
        <f>VLOOKUP($C178,subset1!$D:$BX,AP$2,FALSE)</f>
        <v>#N/A</v>
      </c>
      <c r="AQ178" t="e">
        <f>VLOOKUP($C178,subset1!$D:$BX,AQ$2,FALSE)</f>
        <v>#N/A</v>
      </c>
      <c r="AR178" t="e">
        <f>VLOOKUP($C178,subset1!$D:$BX,AR$2,FALSE)</f>
        <v>#N/A</v>
      </c>
      <c r="AS178" t="e">
        <f>VLOOKUP($C178,subset1!$D:$BX,AS$2,FALSE)</f>
        <v>#N/A</v>
      </c>
      <c r="AT178" s="1" t="e">
        <f>VLOOKUP($C178,subset1!$D:$BX,AT$2,FALSE)</f>
        <v>#N/A</v>
      </c>
      <c r="AU178" t="e">
        <f>VLOOKUP($C178,subset1!$D:$BX,AU$2,FALSE)</f>
        <v>#N/A</v>
      </c>
      <c r="AV178" t="e">
        <f>VLOOKUP($C178,subset1!$D:$BX,AV$2,FALSE)</f>
        <v>#N/A</v>
      </c>
      <c r="AW178" t="e">
        <f>VLOOKUP($C178,subset1!$D:$BX,AW$2,FALSE)</f>
        <v>#N/A</v>
      </c>
      <c r="AX178" t="e">
        <f>VLOOKUP($C178,subset1!$D:$BX,AX$2,FALSE)</f>
        <v>#N/A</v>
      </c>
      <c r="AY178" t="e">
        <f>VLOOKUP($C178,subset1!$D:$BX,AY$2,FALSE)</f>
        <v>#N/A</v>
      </c>
      <c r="AZ178" t="e">
        <f>VLOOKUP($C178,subset1!$D:$BX,AZ$2,FALSE)</f>
        <v>#N/A</v>
      </c>
      <c r="BA178" t="e">
        <f>VLOOKUP($C178,subset1!$D:$BX,BA$2,FALSE)</f>
        <v>#N/A</v>
      </c>
      <c r="BB178" t="e">
        <f>VLOOKUP($C178,subset1!$D:$BX,BB$2,FALSE)</f>
        <v>#N/A</v>
      </c>
      <c r="BC178" t="e">
        <f>VLOOKUP($C178,subset1!$D:$BX,BC$2,FALSE)</f>
        <v>#N/A</v>
      </c>
      <c r="BD178" t="e">
        <f>VLOOKUP($C178,subset1!$D:$BX,BD$2,FALSE)</f>
        <v>#N/A</v>
      </c>
      <c r="BE178" t="e">
        <f>VLOOKUP($C178,subset1!$D:$BX,BE$2,FALSE)</f>
        <v>#N/A</v>
      </c>
      <c r="BF178" t="e">
        <f>VLOOKUP($C178,subset1!$D:$BX,BF$2,FALSE)</f>
        <v>#N/A</v>
      </c>
      <c r="BG178" t="e">
        <f>VLOOKUP($C178,subset1!$D:$BX,BG$2,FALSE)</f>
        <v>#N/A</v>
      </c>
      <c r="BH178" t="e">
        <f>VLOOKUP($C178,subset1!$D:$BX,BH$2,FALSE)</f>
        <v>#N/A</v>
      </c>
      <c r="BI178" t="e">
        <f>VLOOKUP($C178,subset1!$D:$BX,BI$2,FALSE)</f>
        <v>#N/A</v>
      </c>
      <c r="BJ178" t="e">
        <f>VLOOKUP($C178,subset1!$D:$BX,BJ$2,FALSE)</f>
        <v>#N/A</v>
      </c>
      <c r="BK178" t="e">
        <f>VLOOKUP($C178,subset1!$D:$BX,BK$2,FALSE)</f>
        <v>#N/A</v>
      </c>
      <c r="BL178" t="e">
        <f>VLOOKUP($C178,subset1!$D:$BX,BL$2,FALSE)</f>
        <v>#N/A</v>
      </c>
      <c r="BM178" t="e">
        <f>VLOOKUP($C178,subset1!$D:$BX,BM$2,FALSE)</f>
        <v>#N/A</v>
      </c>
      <c r="BN178" t="e">
        <f>VLOOKUP($C178,subset1!$D:$BX,BN$2,FALSE)</f>
        <v>#N/A</v>
      </c>
      <c r="BO178" t="e">
        <f>VLOOKUP($C178,subset1!$D:$BX,BO$2,FALSE)</f>
        <v>#N/A</v>
      </c>
      <c r="BP178" t="e">
        <f>VLOOKUP($C178,subset1!$D:$BX,BP$2,FALSE)</f>
        <v>#N/A</v>
      </c>
      <c r="BQ178" t="e">
        <f>VLOOKUP($C178,subset1!$D:$BX,BQ$2,FALSE)</f>
        <v>#N/A</v>
      </c>
      <c r="BR178" t="e">
        <f>VLOOKUP($C178,subset1!$D:$BX,BR$2,FALSE)</f>
        <v>#N/A</v>
      </c>
      <c r="BS178" t="e">
        <f>VLOOKUP($C178,subset1!$D:$BX,BS$2,FALSE)</f>
        <v>#N/A</v>
      </c>
      <c r="BT178" t="e">
        <f>VLOOKUP($C178,subset1!$D:$BX,BT$2,FALSE)</f>
        <v>#N/A</v>
      </c>
      <c r="BU178" t="e">
        <f>VLOOKUP($C178,subset1!$D:$BX,BU$2,FALSE)</f>
        <v>#N/A</v>
      </c>
    </row>
    <row r="179" spans="1:73" x14ac:dyDescent="0.2">
      <c r="A179">
        <v>879</v>
      </c>
      <c r="B179" t="s">
        <v>256</v>
      </c>
      <c r="C179" t="str">
        <f t="shared" si="9"/>
        <v>879E18</v>
      </c>
      <c r="D179" t="str">
        <f t="shared" si="10"/>
        <v>E18</v>
      </c>
      <c r="E179">
        <v>28</v>
      </c>
      <c r="F179" s="1">
        <v>43042</v>
      </c>
      <c r="I179">
        <v>1209.8806200367201</v>
      </c>
      <c r="J179" t="s">
        <v>7</v>
      </c>
      <c r="K179">
        <v>185</v>
      </c>
      <c r="L179">
        <f>VLOOKUP($C179,samples!$D$2:$I$1000,4, FALSE)</f>
        <v>25</v>
      </c>
      <c r="M179" t="str">
        <f>VLOOKUP($C179,samples!$D$2:$I$1000,5, FALSE)</f>
        <v>B</v>
      </c>
      <c r="N179" t="str">
        <f>VLOOKUP($C179,samples!$D$2:$I$1000,6, FALSE)</f>
        <v>1,2,3</v>
      </c>
      <c r="O179" s="1">
        <f>VLOOKUP($C179,samples!$D$2:$I$689,3, FALSE)</f>
        <v>43957</v>
      </c>
      <c r="P179" s="2">
        <f t="shared" si="11"/>
        <v>915</v>
      </c>
      <c r="Q179" s="1" t="str">
        <f>VLOOKUP($C179,samples!$D$2:$R$1000,8, FALSE)</f>
        <v>CGPLPA824P19</v>
      </c>
      <c r="S179" t="e">
        <f>VLOOKUP($C179,subset1!$D:$BX,S$2,FALSE)</f>
        <v>#N/A</v>
      </c>
      <c r="T179" s="1" t="e">
        <f>VLOOKUP($C179,subset1!$D:$BX,T$2,FALSE)</f>
        <v>#N/A</v>
      </c>
      <c r="U179" t="e">
        <f>VLOOKUP($C179,subset1!$D:$BX,U$2,FALSE)</f>
        <v>#N/A</v>
      </c>
      <c r="V179" t="e">
        <f>VLOOKUP($C179,subset1!$D:$BX,V$2,FALSE)</f>
        <v>#N/A</v>
      </c>
      <c r="W179" t="e">
        <f>VLOOKUP($C179,subset1!$D:$BX,W$2,FALSE)</f>
        <v>#N/A</v>
      </c>
      <c r="X179" t="e">
        <f>VLOOKUP($C179,subset1!$D:$BX,X$2,FALSE)</f>
        <v>#N/A</v>
      </c>
      <c r="Y179" t="e">
        <f>VLOOKUP($C179,subset1!$D:$BX,Y$2,FALSE)</f>
        <v>#N/A</v>
      </c>
      <c r="Z179" t="e">
        <f>VLOOKUP($C179,subset1!$D:$BX,Z$2,FALSE)</f>
        <v>#N/A</v>
      </c>
      <c r="AA179" t="e">
        <f>VLOOKUP($C179,subset1!$D:$BX,AA$2,FALSE)</f>
        <v>#N/A</v>
      </c>
      <c r="AB179" t="e">
        <f>VLOOKUP($C179,subset1!$D:$BX,AB$2,FALSE)</f>
        <v>#N/A</v>
      </c>
      <c r="AC179" t="e">
        <f>VLOOKUP($C179,subset1!$D:$BX,AC$2,FALSE)</f>
        <v>#N/A</v>
      </c>
      <c r="AD179" t="e">
        <f>VLOOKUP($C179,subset1!$D:$BX,AD$2,FALSE)</f>
        <v>#N/A</v>
      </c>
      <c r="AE179" t="e">
        <f>VLOOKUP($C179,subset1!$D:$BX,AE$2,FALSE)</f>
        <v>#N/A</v>
      </c>
      <c r="AF179" t="e">
        <f>VLOOKUP($C179,subset1!$D:$BX,AF$2,FALSE)</f>
        <v>#N/A</v>
      </c>
      <c r="AG179" t="e">
        <f>VLOOKUP($C179,subset1!$D:$BX,AG$2,FALSE)</f>
        <v>#N/A</v>
      </c>
      <c r="AH179" t="e">
        <f>VLOOKUP($C179,subset1!$D:$BX,AH$2,FALSE)</f>
        <v>#N/A</v>
      </c>
      <c r="AI179" t="e">
        <f>VLOOKUP($C179,subset1!$D:$BX,AI$2,FALSE)</f>
        <v>#N/A</v>
      </c>
      <c r="AJ179" t="e">
        <f>VLOOKUP($C179,subset1!$D:$BX,AJ$2,FALSE)</f>
        <v>#N/A</v>
      </c>
      <c r="AK179" t="e">
        <f>VLOOKUP($C179,subset1!$D:$BX,AK$2,FALSE)</f>
        <v>#N/A</v>
      </c>
      <c r="AL179" t="e">
        <f>VLOOKUP($C179,subset1!$D:$BX,AL$2,FALSE)</f>
        <v>#N/A</v>
      </c>
      <c r="AM179" t="e">
        <f>VLOOKUP($C179,subset1!$D:$BX,AM$2,FALSE)</f>
        <v>#N/A</v>
      </c>
      <c r="AN179" t="e">
        <f>VLOOKUP($C179,subset1!$D:$BX,AN$2,FALSE)</f>
        <v>#N/A</v>
      </c>
      <c r="AO179" t="e">
        <f>VLOOKUP($C179,subset1!$D:$BX,AO$2,FALSE)</f>
        <v>#N/A</v>
      </c>
      <c r="AP179" t="e">
        <f>VLOOKUP($C179,subset1!$D:$BX,AP$2,FALSE)</f>
        <v>#N/A</v>
      </c>
      <c r="AQ179" t="e">
        <f>VLOOKUP($C179,subset1!$D:$BX,AQ$2,FALSE)</f>
        <v>#N/A</v>
      </c>
      <c r="AR179" t="e">
        <f>VLOOKUP($C179,subset1!$D:$BX,AR$2,FALSE)</f>
        <v>#N/A</v>
      </c>
      <c r="AS179" t="e">
        <f>VLOOKUP($C179,subset1!$D:$BX,AS$2,FALSE)</f>
        <v>#N/A</v>
      </c>
      <c r="AT179" s="1" t="e">
        <f>VLOOKUP($C179,subset1!$D:$BX,AT$2,FALSE)</f>
        <v>#N/A</v>
      </c>
      <c r="AU179" t="e">
        <f>VLOOKUP($C179,subset1!$D:$BX,AU$2,FALSE)</f>
        <v>#N/A</v>
      </c>
      <c r="AV179" t="e">
        <f>VLOOKUP($C179,subset1!$D:$BX,AV$2,FALSE)</f>
        <v>#N/A</v>
      </c>
      <c r="AW179" t="e">
        <f>VLOOKUP($C179,subset1!$D:$BX,AW$2,FALSE)</f>
        <v>#N/A</v>
      </c>
      <c r="AX179" t="e">
        <f>VLOOKUP($C179,subset1!$D:$BX,AX$2,FALSE)</f>
        <v>#N/A</v>
      </c>
      <c r="AY179" t="e">
        <f>VLOOKUP($C179,subset1!$D:$BX,AY$2,FALSE)</f>
        <v>#N/A</v>
      </c>
      <c r="AZ179" t="e">
        <f>VLOOKUP($C179,subset1!$D:$BX,AZ$2,FALSE)</f>
        <v>#N/A</v>
      </c>
      <c r="BA179" t="e">
        <f>VLOOKUP($C179,subset1!$D:$BX,BA$2,FALSE)</f>
        <v>#N/A</v>
      </c>
      <c r="BB179" t="e">
        <f>VLOOKUP($C179,subset1!$D:$BX,BB$2,FALSE)</f>
        <v>#N/A</v>
      </c>
      <c r="BC179" t="e">
        <f>VLOOKUP($C179,subset1!$D:$BX,BC$2,FALSE)</f>
        <v>#N/A</v>
      </c>
      <c r="BD179" t="e">
        <f>VLOOKUP($C179,subset1!$D:$BX,BD$2,FALSE)</f>
        <v>#N/A</v>
      </c>
      <c r="BE179" t="e">
        <f>VLOOKUP($C179,subset1!$D:$BX,BE$2,FALSE)</f>
        <v>#N/A</v>
      </c>
      <c r="BF179" t="e">
        <f>VLOOKUP($C179,subset1!$D:$BX,BF$2,FALSE)</f>
        <v>#N/A</v>
      </c>
      <c r="BG179" t="e">
        <f>VLOOKUP($C179,subset1!$D:$BX,BG$2,FALSE)</f>
        <v>#N/A</v>
      </c>
      <c r="BH179" t="e">
        <f>VLOOKUP($C179,subset1!$D:$BX,BH$2,FALSE)</f>
        <v>#N/A</v>
      </c>
      <c r="BI179" t="e">
        <f>VLOOKUP($C179,subset1!$D:$BX,BI$2,FALSE)</f>
        <v>#N/A</v>
      </c>
      <c r="BJ179" t="e">
        <f>VLOOKUP($C179,subset1!$D:$BX,BJ$2,FALSE)</f>
        <v>#N/A</v>
      </c>
      <c r="BK179" t="e">
        <f>VLOOKUP($C179,subset1!$D:$BX,BK$2,FALSE)</f>
        <v>#N/A</v>
      </c>
      <c r="BL179" t="e">
        <f>VLOOKUP($C179,subset1!$D:$BX,BL$2,FALSE)</f>
        <v>#N/A</v>
      </c>
      <c r="BM179" t="e">
        <f>VLOOKUP($C179,subset1!$D:$BX,BM$2,FALSE)</f>
        <v>#N/A</v>
      </c>
      <c r="BN179" t="e">
        <f>VLOOKUP($C179,subset1!$D:$BX,BN$2,FALSE)</f>
        <v>#N/A</v>
      </c>
      <c r="BO179" t="e">
        <f>VLOOKUP($C179,subset1!$D:$BX,BO$2,FALSE)</f>
        <v>#N/A</v>
      </c>
      <c r="BP179" t="e">
        <f>VLOOKUP($C179,subset1!$D:$BX,BP$2,FALSE)</f>
        <v>#N/A</v>
      </c>
      <c r="BQ179" t="e">
        <f>VLOOKUP($C179,subset1!$D:$BX,BQ$2,FALSE)</f>
        <v>#N/A</v>
      </c>
      <c r="BR179" t="e">
        <f>VLOOKUP($C179,subset1!$D:$BX,BR$2,FALSE)</f>
        <v>#N/A</v>
      </c>
      <c r="BS179" t="e">
        <f>VLOOKUP($C179,subset1!$D:$BX,BS$2,FALSE)</f>
        <v>#N/A</v>
      </c>
      <c r="BT179" t="e">
        <f>VLOOKUP($C179,subset1!$D:$BX,BT$2,FALSE)</f>
        <v>#N/A</v>
      </c>
      <c r="BU179" t="e">
        <f>VLOOKUP($C179,subset1!$D:$BX,BU$2,FALSE)</f>
        <v>#N/A</v>
      </c>
    </row>
    <row r="180" spans="1:73" x14ac:dyDescent="0.2">
      <c r="A180">
        <v>879</v>
      </c>
      <c r="B180" t="s">
        <v>257</v>
      </c>
      <c r="C180" t="str">
        <f t="shared" si="9"/>
        <v>879E19</v>
      </c>
      <c r="D180" t="str">
        <f t="shared" si="10"/>
        <v>E19</v>
      </c>
      <c r="E180">
        <v>28</v>
      </c>
      <c r="F180" s="1">
        <v>43042</v>
      </c>
      <c r="I180">
        <v>1209.8806200367201</v>
      </c>
      <c r="J180" t="s">
        <v>7</v>
      </c>
      <c r="K180">
        <v>186</v>
      </c>
      <c r="L180">
        <f>VLOOKUP($C180,samples!$D$2:$I$1000,4, FALSE)</f>
        <v>0</v>
      </c>
      <c r="M180">
        <f>VLOOKUP($C180,samples!$D$2:$I$1000,5, FALSE)</f>
        <v>0</v>
      </c>
      <c r="N180">
        <f>VLOOKUP($C180,samples!$D$2:$I$1000,6, FALSE)</f>
        <v>0</v>
      </c>
      <c r="O180" s="1">
        <f>VLOOKUP($C180,samples!$D$2:$I$1000,3, FALSE)</f>
        <v>44042</v>
      </c>
      <c r="P180" s="2">
        <f t="shared" si="11"/>
        <v>1000</v>
      </c>
      <c r="Q180" s="1" t="str">
        <f>VLOOKUP($C180,samples!$D$2:$R$1000,8, FALSE)</f>
        <v>CGPLPA824P20</v>
      </c>
      <c r="S180" t="e">
        <f>VLOOKUP($C180,subset1!$D:$BX,S$2,FALSE)</f>
        <v>#N/A</v>
      </c>
      <c r="T180" s="1" t="e">
        <f>VLOOKUP($C180,subset1!$D:$BX,T$2,FALSE)</f>
        <v>#N/A</v>
      </c>
      <c r="U180" t="e">
        <f>VLOOKUP($C180,subset1!$D:$BX,U$2,FALSE)</f>
        <v>#N/A</v>
      </c>
      <c r="V180" t="e">
        <f>VLOOKUP($C180,subset1!$D:$BX,V$2,FALSE)</f>
        <v>#N/A</v>
      </c>
      <c r="W180" t="e">
        <f>VLOOKUP($C180,subset1!$D:$BX,W$2,FALSE)</f>
        <v>#N/A</v>
      </c>
      <c r="X180" t="e">
        <f>VLOOKUP($C180,subset1!$D:$BX,X$2,FALSE)</f>
        <v>#N/A</v>
      </c>
      <c r="Y180" t="e">
        <f>VLOOKUP($C180,subset1!$D:$BX,Y$2,FALSE)</f>
        <v>#N/A</v>
      </c>
      <c r="Z180" t="e">
        <f>VLOOKUP($C180,subset1!$D:$BX,Z$2,FALSE)</f>
        <v>#N/A</v>
      </c>
      <c r="AA180" t="e">
        <f>VLOOKUP($C180,subset1!$D:$BX,AA$2,FALSE)</f>
        <v>#N/A</v>
      </c>
      <c r="AB180" t="e">
        <f>VLOOKUP($C180,subset1!$D:$BX,AB$2,FALSE)</f>
        <v>#N/A</v>
      </c>
      <c r="AC180" t="e">
        <f>VLOOKUP($C180,subset1!$D:$BX,AC$2,FALSE)</f>
        <v>#N/A</v>
      </c>
      <c r="AD180" t="e">
        <f>VLOOKUP($C180,subset1!$D:$BX,AD$2,FALSE)</f>
        <v>#N/A</v>
      </c>
      <c r="AE180" t="e">
        <f>VLOOKUP($C180,subset1!$D:$BX,AE$2,FALSE)</f>
        <v>#N/A</v>
      </c>
      <c r="AF180" t="e">
        <f>VLOOKUP($C180,subset1!$D:$BX,AF$2,FALSE)</f>
        <v>#N/A</v>
      </c>
      <c r="AG180" t="e">
        <f>VLOOKUP($C180,subset1!$D:$BX,AG$2,FALSE)</f>
        <v>#N/A</v>
      </c>
      <c r="AH180" t="e">
        <f>VLOOKUP($C180,subset1!$D:$BX,AH$2,FALSE)</f>
        <v>#N/A</v>
      </c>
      <c r="AI180" t="e">
        <f>VLOOKUP($C180,subset1!$D:$BX,AI$2,FALSE)</f>
        <v>#N/A</v>
      </c>
      <c r="AJ180" t="e">
        <f>VLOOKUP($C180,subset1!$D:$BX,AJ$2,FALSE)</f>
        <v>#N/A</v>
      </c>
      <c r="AK180" t="e">
        <f>VLOOKUP($C180,subset1!$D:$BX,AK$2,FALSE)</f>
        <v>#N/A</v>
      </c>
      <c r="AL180" t="e">
        <f>VLOOKUP($C180,subset1!$D:$BX,AL$2,FALSE)</f>
        <v>#N/A</v>
      </c>
      <c r="AM180" t="e">
        <f>VLOOKUP($C180,subset1!$D:$BX,AM$2,FALSE)</f>
        <v>#N/A</v>
      </c>
      <c r="AN180" t="e">
        <f>VLOOKUP($C180,subset1!$D:$BX,AN$2,FALSE)</f>
        <v>#N/A</v>
      </c>
      <c r="AO180" t="e">
        <f>VLOOKUP($C180,subset1!$D:$BX,AO$2,FALSE)</f>
        <v>#N/A</v>
      </c>
      <c r="AP180" t="e">
        <f>VLOOKUP($C180,subset1!$D:$BX,AP$2,FALSE)</f>
        <v>#N/A</v>
      </c>
      <c r="AQ180" t="e">
        <f>VLOOKUP($C180,subset1!$D:$BX,AQ$2,FALSE)</f>
        <v>#N/A</v>
      </c>
      <c r="AR180" t="e">
        <f>VLOOKUP($C180,subset1!$D:$BX,AR$2,FALSE)</f>
        <v>#N/A</v>
      </c>
      <c r="AS180" t="e">
        <f>VLOOKUP($C180,subset1!$D:$BX,AS$2,FALSE)</f>
        <v>#N/A</v>
      </c>
      <c r="AT180" s="1" t="e">
        <f>VLOOKUP($C180,subset1!$D:$BX,AT$2,FALSE)</f>
        <v>#N/A</v>
      </c>
      <c r="AU180" t="e">
        <f>VLOOKUP($C180,subset1!$D:$BX,AU$2,FALSE)</f>
        <v>#N/A</v>
      </c>
      <c r="AV180" t="e">
        <f>VLOOKUP($C180,subset1!$D:$BX,AV$2,FALSE)</f>
        <v>#N/A</v>
      </c>
      <c r="AW180" t="e">
        <f>VLOOKUP($C180,subset1!$D:$BX,AW$2,FALSE)</f>
        <v>#N/A</v>
      </c>
      <c r="AX180" t="e">
        <f>VLOOKUP($C180,subset1!$D:$BX,AX$2,FALSE)</f>
        <v>#N/A</v>
      </c>
      <c r="AY180" t="e">
        <f>VLOOKUP($C180,subset1!$D:$BX,AY$2,FALSE)</f>
        <v>#N/A</v>
      </c>
      <c r="AZ180" t="e">
        <f>VLOOKUP($C180,subset1!$D:$BX,AZ$2,FALSE)</f>
        <v>#N/A</v>
      </c>
      <c r="BA180" t="e">
        <f>VLOOKUP($C180,subset1!$D:$BX,BA$2,FALSE)</f>
        <v>#N/A</v>
      </c>
      <c r="BB180" t="e">
        <f>VLOOKUP($C180,subset1!$D:$BX,BB$2,FALSE)</f>
        <v>#N/A</v>
      </c>
      <c r="BC180" t="e">
        <f>VLOOKUP($C180,subset1!$D:$BX,BC$2,FALSE)</f>
        <v>#N/A</v>
      </c>
      <c r="BD180" t="e">
        <f>VLOOKUP($C180,subset1!$D:$BX,BD$2,FALSE)</f>
        <v>#N/A</v>
      </c>
      <c r="BE180" t="e">
        <f>VLOOKUP($C180,subset1!$D:$BX,BE$2,FALSE)</f>
        <v>#N/A</v>
      </c>
      <c r="BF180" t="e">
        <f>VLOOKUP($C180,subset1!$D:$BX,BF$2,FALSE)</f>
        <v>#N/A</v>
      </c>
      <c r="BG180" t="e">
        <f>VLOOKUP($C180,subset1!$D:$BX,BG$2,FALSE)</f>
        <v>#N/A</v>
      </c>
      <c r="BH180" t="e">
        <f>VLOOKUP($C180,subset1!$D:$BX,BH$2,FALSE)</f>
        <v>#N/A</v>
      </c>
      <c r="BI180" t="e">
        <f>VLOOKUP($C180,subset1!$D:$BX,BI$2,FALSE)</f>
        <v>#N/A</v>
      </c>
      <c r="BJ180" t="e">
        <f>VLOOKUP($C180,subset1!$D:$BX,BJ$2,FALSE)</f>
        <v>#N/A</v>
      </c>
      <c r="BK180" t="e">
        <f>VLOOKUP($C180,subset1!$D:$BX,BK$2,FALSE)</f>
        <v>#N/A</v>
      </c>
      <c r="BL180" t="e">
        <f>VLOOKUP($C180,subset1!$D:$BX,BL$2,FALSE)</f>
        <v>#N/A</v>
      </c>
      <c r="BM180" t="e">
        <f>VLOOKUP($C180,subset1!$D:$BX,BM$2,FALSE)</f>
        <v>#N/A</v>
      </c>
      <c r="BN180" t="e">
        <f>VLOOKUP($C180,subset1!$D:$BX,BN$2,FALSE)</f>
        <v>#N/A</v>
      </c>
      <c r="BO180" t="e">
        <f>VLOOKUP($C180,subset1!$D:$BX,BO$2,FALSE)</f>
        <v>#N/A</v>
      </c>
      <c r="BP180" t="e">
        <f>VLOOKUP($C180,subset1!$D:$BX,BP$2,FALSE)</f>
        <v>#N/A</v>
      </c>
      <c r="BQ180" t="e">
        <f>VLOOKUP($C180,subset1!$D:$BX,BQ$2,FALSE)</f>
        <v>#N/A</v>
      </c>
      <c r="BR180" t="e">
        <f>VLOOKUP($C180,subset1!$D:$BX,BR$2,FALSE)</f>
        <v>#N/A</v>
      </c>
      <c r="BS180" t="e">
        <f>VLOOKUP($C180,subset1!$D:$BX,BS$2,FALSE)</f>
        <v>#N/A</v>
      </c>
      <c r="BT180" t="e">
        <f>VLOOKUP($C180,subset1!$D:$BX,BT$2,FALSE)</f>
        <v>#N/A</v>
      </c>
      <c r="BU180" t="e">
        <f>VLOOKUP($C180,subset1!$D:$BX,BU$2,FALSE)</f>
        <v>#N/A</v>
      </c>
    </row>
    <row r="181" spans="1:73" x14ac:dyDescent="0.2">
      <c r="A181">
        <v>880</v>
      </c>
      <c r="B181" t="s">
        <v>2</v>
      </c>
      <c r="C181" t="str">
        <f t="shared" si="9"/>
        <v>880A</v>
      </c>
      <c r="D181" t="str">
        <f t="shared" si="10"/>
        <v>A</v>
      </c>
      <c r="E181">
        <v>29</v>
      </c>
      <c r="F181" s="1">
        <v>43041</v>
      </c>
      <c r="I181">
        <v>1210.8806200367201</v>
      </c>
      <c r="J181" t="s">
        <v>23</v>
      </c>
      <c r="K181">
        <v>187</v>
      </c>
      <c r="L181">
        <f>VLOOKUP($C181,samples!$D$2:$I$1000,4, FALSE)</f>
        <v>2</v>
      </c>
      <c r="M181" t="str">
        <f>VLOOKUP($C181,samples!$D$2:$I$1000,5, FALSE)</f>
        <v>I</v>
      </c>
      <c r="N181" t="str">
        <f>VLOOKUP($C181,samples!$D$2:$I$1000,6, FALSE)</f>
        <v>4,5,6</v>
      </c>
      <c r="O181" s="1">
        <f>VLOOKUP($C181,samples!$D$2:$I$689,3, FALSE)</f>
        <v>43041</v>
      </c>
      <c r="P181" s="2">
        <f t="shared" si="11"/>
        <v>0</v>
      </c>
      <c r="Q181" s="1" t="str">
        <f>VLOOKUP($C181,samples!$D$2:$R$1000,8, FALSE)</f>
        <v>CGPLPA825P</v>
      </c>
      <c r="S181" t="e">
        <f>VLOOKUP($C181,subset1!$D:$BX,S$2,FALSE)</f>
        <v>#N/A</v>
      </c>
      <c r="T181" s="1" t="e">
        <f>VLOOKUP($C181,subset1!$D:$BX,T$2,FALSE)</f>
        <v>#N/A</v>
      </c>
      <c r="U181" t="e">
        <f>VLOOKUP($C181,subset1!$D:$BX,U$2,FALSE)</f>
        <v>#N/A</v>
      </c>
      <c r="V181" t="e">
        <f>VLOOKUP($C181,subset1!$D:$BX,V$2,FALSE)</f>
        <v>#N/A</v>
      </c>
      <c r="W181" t="e">
        <f>VLOOKUP($C181,subset1!$D:$BX,W$2,FALSE)</f>
        <v>#N/A</v>
      </c>
      <c r="X181" t="e">
        <f>VLOOKUP($C181,subset1!$D:$BX,X$2,FALSE)</f>
        <v>#N/A</v>
      </c>
      <c r="Y181" t="e">
        <f>VLOOKUP($C181,subset1!$D:$BX,Y$2,FALSE)</f>
        <v>#N/A</v>
      </c>
      <c r="Z181" t="e">
        <f>VLOOKUP($C181,subset1!$D:$BX,Z$2,FALSE)</f>
        <v>#N/A</v>
      </c>
      <c r="AA181" t="e">
        <f>VLOOKUP($C181,subset1!$D:$BX,AA$2,FALSE)</f>
        <v>#N/A</v>
      </c>
      <c r="AB181" t="e">
        <f>VLOOKUP($C181,subset1!$D:$BX,AB$2,FALSE)</f>
        <v>#N/A</v>
      </c>
      <c r="AC181" t="e">
        <f>VLOOKUP($C181,subset1!$D:$BX,AC$2,FALSE)</f>
        <v>#N/A</v>
      </c>
      <c r="AD181" t="e">
        <f>VLOOKUP($C181,subset1!$D:$BX,AD$2,FALSE)</f>
        <v>#N/A</v>
      </c>
      <c r="AE181" t="e">
        <f>VLOOKUP($C181,subset1!$D:$BX,AE$2,FALSE)</f>
        <v>#N/A</v>
      </c>
      <c r="AF181" t="e">
        <f>VLOOKUP($C181,subset1!$D:$BX,AF$2,FALSE)</f>
        <v>#N/A</v>
      </c>
      <c r="AG181" t="e">
        <f>VLOOKUP($C181,subset1!$D:$BX,AG$2,FALSE)</f>
        <v>#N/A</v>
      </c>
      <c r="AH181" t="e">
        <f>VLOOKUP($C181,subset1!$D:$BX,AH$2,FALSE)</f>
        <v>#N/A</v>
      </c>
      <c r="AI181" t="e">
        <f>VLOOKUP($C181,subset1!$D:$BX,AI$2,FALSE)</f>
        <v>#N/A</v>
      </c>
      <c r="AJ181" t="e">
        <f>VLOOKUP($C181,subset1!$D:$BX,AJ$2,FALSE)</f>
        <v>#N/A</v>
      </c>
      <c r="AK181" t="e">
        <f>VLOOKUP($C181,subset1!$D:$BX,AK$2,FALSE)</f>
        <v>#N/A</v>
      </c>
      <c r="AL181" t="e">
        <f>VLOOKUP($C181,subset1!$D:$BX,AL$2,FALSE)</f>
        <v>#N/A</v>
      </c>
      <c r="AM181" t="e">
        <f>VLOOKUP($C181,subset1!$D:$BX,AM$2,FALSE)</f>
        <v>#N/A</v>
      </c>
      <c r="AN181" t="e">
        <f>VLOOKUP($C181,subset1!$D:$BX,AN$2,FALSE)</f>
        <v>#N/A</v>
      </c>
      <c r="AO181" t="e">
        <f>VLOOKUP($C181,subset1!$D:$BX,AO$2,FALSE)</f>
        <v>#N/A</v>
      </c>
      <c r="AP181" t="e">
        <f>VLOOKUP($C181,subset1!$D:$BX,AP$2,FALSE)</f>
        <v>#N/A</v>
      </c>
      <c r="AQ181" t="e">
        <f>VLOOKUP($C181,subset1!$D:$BX,AQ$2,FALSE)</f>
        <v>#N/A</v>
      </c>
      <c r="AR181" t="e">
        <f>VLOOKUP($C181,subset1!$D:$BX,AR$2,FALSE)</f>
        <v>#N/A</v>
      </c>
      <c r="AS181" t="e">
        <f>VLOOKUP($C181,subset1!$D:$BX,AS$2,FALSE)</f>
        <v>#N/A</v>
      </c>
      <c r="AT181" s="1" t="e">
        <f>VLOOKUP($C181,subset1!$D:$BX,AT$2,FALSE)</f>
        <v>#N/A</v>
      </c>
      <c r="AU181" t="e">
        <f>VLOOKUP($C181,subset1!$D:$BX,AU$2,FALSE)</f>
        <v>#N/A</v>
      </c>
      <c r="AV181" t="e">
        <f>VLOOKUP($C181,subset1!$D:$BX,AV$2,FALSE)</f>
        <v>#N/A</v>
      </c>
      <c r="AW181" t="e">
        <f>VLOOKUP($C181,subset1!$D:$BX,AW$2,FALSE)</f>
        <v>#N/A</v>
      </c>
      <c r="AX181" t="e">
        <f>VLOOKUP($C181,subset1!$D:$BX,AX$2,FALSE)</f>
        <v>#N/A</v>
      </c>
      <c r="AY181" t="e">
        <f>VLOOKUP($C181,subset1!$D:$BX,AY$2,FALSE)</f>
        <v>#N/A</v>
      </c>
      <c r="AZ181" t="e">
        <f>VLOOKUP($C181,subset1!$D:$BX,AZ$2,FALSE)</f>
        <v>#N/A</v>
      </c>
      <c r="BA181" t="e">
        <f>VLOOKUP($C181,subset1!$D:$BX,BA$2,FALSE)</f>
        <v>#N/A</v>
      </c>
      <c r="BB181" t="e">
        <f>VLOOKUP($C181,subset1!$D:$BX,BB$2,FALSE)</f>
        <v>#N/A</v>
      </c>
      <c r="BC181" t="e">
        <f>VLOOKUP($C181,subset1!$D:$BX,BC$2,FALSE)</f>
        <v>#N/A</v>
      </c>
      <c r="BD181" t="e">
        <f>VLOOKUP($C181,subset1!$D:$BX,BD$2,FALSE)</f>
        <v>#N/A</v>
      </c>
      <c r="BE181" t="e">
        <f>VLOOKUP($C181,subset1!$D:$BX,BE$2,FALSE)</f>
        <v>#N/A</v>
      </c>
      <c r="BF181" t="e">
        <f>VLOOKUP($C181,subset1!$D:$BX,BF$2,FALSE)</f>
        <v>#N/A</v>
      </c>
      <c r="BG181" t="e">
        <f>VLOOKUP($C181,subset1!$D:$BX,BG$2,FALSE)</f>
        <v>#N/A</v>
      </c>
      <c r="BH181" t="e">
        <f>VLOOKUP($C181,subset1!$D:$BX,BH$2,FALSE)</f>
        <v>#N/A</v>
      </c>
      <c r="BI181" t="e">
        <f>VLOOKUP($C181,subset1!$D:$BX,BI$2,FALSE)</f>
        <v>#N/A</v>
      </c>
      <c r="BJ181" t="e">
        <f>VLOOKUP($C181,subset1!$D:$BX,BJ$2,FALSE)</f>
        <v>#N/A</v>
      </c>
      <c r="BK181" t="e">
        <f>VLOOKUP($C181,subset1!$D:$BX,BK$2,FALSE)</f>
        <v>#N/A</v>
      </c>
      <c r="BL181" t="e">
        <f>VLOOKUP($C181,subset1!$D:$BX,BL$2,FALSE)</f>
        <v>#N/A</v>
      </c>
      <c r="BM181" t="e">
        <f>VLOOKUP($C181,subset1!$D:$BX,BM$2,FALSE)</f>
        <v>#N/A</v>
      </c>
      <c r="BN181" t="e">
        <f>VLOOKUP($C181,subset1!$D:$BX,BN$2,FALSE)</f>
        <v>#N/A</v>
      </c>
      <c r="BO181" t="e">
        <f>VLOOKUP($C181,subset1!$D:$BX,BO$2,FALSE)</f>
        <v>#N/A</v>
      </c>
      <c r="BP181" t="e">
        <f>VLOOKUP($C181,subset1!$D:$BX,BP$2,FALSE)</f>
        <v>#N/A</v>
      </c>
      <c r="BQ181" t="e">
        <f>VLOOKUP($C181,subset1!$D:$BX,BQ$2,FALSE)</f>
        <v>#N/A</v>
      </c>
      <c r="BR181" t="e">
        <f>VLOOKUP($C181,subset1!$D:$BX,BR$2,FALSE)</f>
        <v>#N/A</v>
      </c>
      <c r="BS181" t="e">
        <f>VLOOKUP($C181,subset1!$D:$BX,BS$2,FALSE)</f>
        <v>#N/A</v>
      </c>
      <c r="BT181" t="e">
        <f>VLOOKUP($C181,subset1!$D:$BX,BT$2,FALSE)</f>
        <v>#N/A</v>
      </c>
      <c r="BU181" t="e">
        <f>VLOOKUP($C181,subset1!$D:$BX,BU$2,FALSE)</f>
        <v>#N/A</v>
      </c>
    </row>
    <row r="182" spans="1:73" x14ac:dyDescent="0.2">
      <c r="A182">
        <v>880</v>
      </c>
      <c r="B182" t="s">
        <v>8</v>
      </c>
      <c r="C182" t="str">
        <f t="shared" si="9"/>
        <v>880B1</v>
      </c>
      <c r="D182" t="str">
        <f t="shared" si="10"/>
        <v>B1</v>
      </c>
      <c r="E182">
        <v>29</v>
      </c>
      <c r="F182" s="1">
        <v>43041</v>
      </c>
      <c r="I182">
        <v>1210.8806200367201</v>
      </c>
      <c r="J182" t="s">
        <v>23</v>
      </c>
      <c r="K182">
        <v>188</v>
      </c>
      <c r="L182">
        <f>VLOOKUP($C182,samples!$D$2:$I$1000,4, FALSE)</f>
        <v>6</v>
      </c>
      <c r="M182" t="str">
        <f>VLOOKUP($C182,samples!$D$2:$I$1000,5, FALSE)</f>
        <v>A</v>
      </c>
      <c r="N182" t="str">
        <f>VLOOKUP($C182,samples!$D$2:$I$1000,6, FALSE)</f>
        <v>4,5,6</v>
      </c>
      <c r="O182" s="1">
        <f>VLOOKUP($C182,samples!$D$2:$I$689,3, FALSE)</f>
        <v>43049</v>
      </c>
      <c r="P182" s="2">
        <f t="shared" si="11"/>
        <v>8</v>
      </c>
      <c r="Q182" s="1" t="str">
        <f>VLOOKUP($C182,samples!$D$2:$R$1000,8, FALSE)</f>
        <v>CGPLPA825P1</v>
      </c>
      <c r="S182" t="e">
        <f>VLOOKUP($C182,subset1!$D:$BX,S$2,FALSE)</f>
        <v>#N/A</v>
      </c>
      <c r="T182" s="1" t="e">
        <f>VLOOKUP($C182,subset1!$D:$BX,T$2,FALSE)</f>
        <v>#N/A</v>
      </c>
      <c r="U182" t="e">
        <f>VLOOKUP($C182,subset1!$D:$BX,U$2,FALSE)</f>
        <v>#N/A</v>
      </c>
      <c r="V182" t="e">
        <f>VLOOKUP($C182,subset1!$D:$BX,V$2,FALSE)</f>
        <v>#N/A</v>
      </c>
      <c r="W182" t="e">
        <f>VLOOKUP($C182,subset1!$D:$BX,W$2,FALSE)</f>
        <v>#N/A</v>
      </c>
      <c r="X182" t="e">
        <f>VLOOKUP($C182,subset1!$D:$BX,X$2,FALSE)</f>
        <v>#N/A</v>
      </c>
      <c r="Y182" t="e">
        <f>VLOOKUP($C182,subset1!$D:$BX,Y$2,FALSE)</f>
        <v>#N/A</v>
      </c>
      <c r="Z182" t="e">
        <f>VLOOKUP($C182,subset1!$D:$BX,Z$2,FALSE)</f>
        <v>#N/A</v>
      </c>
      <c r="AA182" t="e">
        <f>VLOOKUP($C182,subset1!$D:$BX,AA$2,FALSE)</f>
        <v>#N/A</v>
      </c>
      <c r="AB182" t="e">
        <f>VLOOKUP($C182,subset1!$D:$BX,AB$2,FALSE)</f>
        <v>#N/A</v>
      </c>
      <c r="AC182" t="e">
        <f>VLOOKUP($C182,subset1!$D:$BX,AC$2,FALSE)</f>
        <v>#N/A</v>
      </c>
      <c r="AD182" t="e">
        <f>VLOOKUP($C182,subset1!$D:$BX,AD$2,FALSE)</f>
        <v>#N/A</v>
      </c>
      <c r="AE182" t="e">
        <f>VLOOKUP($C182,subset1!$D:$BX,AE$2,FALSE)</f>
        <v>#N/A</v>
      </c>
      <c r="AF182" t="e">
        <f>VLOOKUP($C182,subset1!$D:$BX,AF$2,FALSE)</f>
        <v>#N/A</v>
      </c>
      <c r="AG182" t="e">
        <f>VLOOKUP($C182,subset1!$D:$BX,AG$2,FALSE)</f>
        <v>#N/A</v>
      </c>
      <c r="AH182" t="e">
        <f>VLOOKUP($C182,subset1!$D:$BX,AH$2,FALSE)</f>
        <v>#N/A</v>
      </c>
      <c r="AI182" t="e">
        <f>VLOOKUP($C182,subset1!$D:$BX,AI$2,FALSE)</f>
        <v>#N/A</v>
      </c>
      <c r="AJ182" t="e">
        <f>VLOOKUP($C182,subset1!$D:$BX,AJ$2,FALSE)</f>
        <v>#N/A</v>
      </c>
      <c r="AK182" t="e">
        <f>VLOOKUP($C182,subset1!$D:$BX,AK$2,FALSE)</f>
        <v>#N/A</v>
      </c>
      <c r="AL182" t="e">
        <f>VLOOKUP($C182,subset1!$D:$BX,AL$2,FALSE)</f>
        <v>#N/A</v>
      </c>
      <c r="AM182" t="e">
        <f>VLOOKUP($C182,subset1!$D:$BX,AM$2,FALSE)</f>
        <v>#N/A</v>
      </c>
      <c r="AN182" t="e">
        <f>VLOOKUP($C182,subset1!$D:$BX,AN$2,FALSE)</f>
        <v>#N/A</v>
      </c>
      <c r="AO182" t="e">
        <f>VLOOKUP($C182,subset1!$D:$BX,AO$2,FALSE)</f>
        <v>#N/A</v>
      </c>
      <c r="AP182" t="e">
        <f>VLOOKUP($C182,subset1!$D:$BX,AP$2,FALSE)</f>
        <v>#N/A</v>
      </c>
      <c r="AQ182" t="e">
        <f>VLOOKUP($C182,subset1!$D:$BX,AQ$2,FALSE)</f>
        <v>#N/A</v>
      </c>
      <c r="AR182" t="e">
        <f>VLOOKUP($C182,subset1!$D:$BX,AR$2,FALSE)</f>
        <v>#N/A</v>
      </c>
      <c r="AS182" t="e">
        <f>VLOOKUP($C182,subset1!$D:$BX,AS$2,FALSE)</f>
        <v>#N/A</v>
      </c>
      <c r="AT182" s="1" t="e">
        <f>VLOOKUP($C182,subset1!$D:$BX,AT$2,FALSE)</f>
        <v>#N/A</v>
      </c>
      <c r="AU182" t="e">
        <f>VLOOKUP($C182,subset1!$D:$BX,AU$2,FALSE)</f>
        <v>#N/A</v>
      </c>
      <c r="AV182" t="e">
        <f>VLOOKUP($C182,subset1!$D:$BX,AV$2,FALSE)</f>
        <v>#N/A</v>
      </c>
      <c r="AW182" t="e">
        <f>VLOOKUP($C182,subset1!$D:$BX,AW$2,FALSE)</f>
        <v>#N/A</v>
      </c>
      <c r="AX182" t="e">
        <f>VLOOKUP($C182,subset1!$D:$BX,AX$2,FALSE)</f>
        <v>#N/A</v>
      </c>
      <c r="AY182" t="e">
        <f>VLOOKUP($C182,subset1!$D:$BX,AY$2,FALSE)</f>
        <v>#N/A</v>
      </c>
      <c r="AZ182" t="e">
        <f>VLOOKUP($C182,subset1!$D:$BX,AZ$2,FALSE)</f>
        <v>#N/A</v>
      </c>
      <c r="BA182" t="e">
        <f>VLOOKUP($C182,subset1!$D:$BX,BA$2,FALSE)</f>
        <v>#N/A</v>
      </c>
      <c r="BB182" t="e">
        <f>VLOOKUP($C182,subset1!$D:$BX,BB$2,FALSE)</f>
        <v>#N/A</v>
      </c>
      <c r="BC182" t="e">
        <f>VLOOKUP($C182,subset1!$D:$BX,BC$2,FALSE)</f>
        <v>#N/A</v>
      </c>
      <c r="BD182" t="e">
        <f>VLOOKUP($C182,subset1!$D:$BX,BD$2,FALSE)</f>
        <v>#N/A</v>
      </c>
      <c r="BE182" t="e">
        <f>VLOOKUP($C182,subset1!$D:$BX,BE$2,FALSE)</f>
        <v>#N/A</v>
      </c>
      <c r="BF182" t="e">
        <f>VLOOKUP($C182,subset1!$D:$BX,BF$2,FALSE)</f>
        <v>#N/A</v>
      </c>
      <c r="BG182" t="e">
        <f>VLOOKUP($C182,subset1!$D:$BX,BG$2,FALSE)</f>
        <v>#N/A</v>
      </c>
      <c r="BH182" t="e">
        <f>VLOOKUP($C182,subset1!$D:$BX,BH$2,FALSE)</f>
        <v>#N/A</v>
      </c>
      <c r="BI182" t="e">
        <f>VLOOKUP($C182,subset1!$D:$BX,BI$2,FALSE)</f>
        <v>#N/A</v>
      </c>
      <c r="BJ182" t="e">
        <f>VLOOKUP($C182,subset1!$D:$BX,BJ$2,FALSE)</f>
        <v>#N/A</v>
      </c>
      <c r="BK182" t="e">
        <f>VLOOKUP($C182,subset1!$D:$BX,BK$2,FALSE)</f>
        <v>#N/A</v>
      </c>
      <c r="BL182" t="e">
        <f>VLOOKUP($C182,subset1!$D:$BX,BL$2,FALSE)</f>
        <v>#N/A</v>
      </c>
      <c r="BM182" t="e">
        <f>VLOOKUP($C182,subset1!$D:$BX,BM$2,FALSE)</f>
        <v>#N/A</v>
      </c>
      <c r="BN182" t="e">
        <f>VLOOKUP($C182,subset1!$D:$BX,BN$2,FALSE)</f>
        <v>#N/A</v>
      </c>
      <c r="BO182" t="e">
        <f>VLOOKUP($C182,subset1!$D:$BX,BO$2,FALSE)</f>
        <v>#N/A</v>
      </c>
      <c r="BP182" t="e">
        <f>VLOOKUP($C182,subset1!$D:$BX,BP$2,FALSE)</f>
        <v>#N/A</v>
      </c>
      <c r="BQ182" t="e">
        <f>VLOOKUP($C182,subset1!$D:$BX,BQ$2,FALSE)</f>
        <v>#N/A</v>
      </c>
      <c r="BR182" t="e">
        <f>VLOOKUP($C182,subset1!$D:$BX,BR$2,FALSE)</f>
        <v>#N/A</v>
      </c>
      <c r="BS182" t="e">
        <f>VLOOKUP($C182,subset1!$D:$BX,BS$2,FALSE)</f>
        <v>#N/A</v>
      </c>
      <c r="BT182" t="e">
        <f>VLOOKUP($C182,subset1!$D:$BX,BT$2,FALSE)</f>
        <v>#N/A</v>
      </c>
      <c r="BU182" t="e">
        <f>VLOOKUP($C182,subset1!$D:$BX,BU$2,FALSE)</f>
        <v>#N/A</v>
      </c>
    </row>
    <row r="183" spans="1:73" x14ac:dyDescent="0.2">
      <c r="A183">
        <v>880</v>
      </c>
      <c r="B183" t="s">
        <v>9</v>
      </c>
      <c r="C183" t="str">
        <f t="shared" si="9"/>
        <v>880E1</v>
      </c>
      <c r="D183" t="str">
        <f t="shared" si="10"/>
        <v>E1</v>
      </c>
      <c r="E183">
        <v>29</v>
      </c>
      <c r="F183" s="1">
        <v>43041</v>
      </c>
      <c r="I183">
        <v>1210.8806200367201</v>
      </c>
      <c r="J183" t="s">
        <v>23</v>
      </c>
      <c r="K183">
        <v>189</v>
      </c>
      <c r="L183">
        <f>VLOOKUP($C183,samples!$D$2:$I$1000,4, FALSE)</f>
        <v>11</v>
      </c>
      <c r="M183" t="str">
        <f>VLOOKUP($C183,samples!$D$2:$I$1000,5, FALSE)</f>
        <v>H</v>
      </c>
      <c r="N183" t="str">
        <f>VLOOKUP($C183,samples!$D$2:$I$1000,6, FALSE)</f>
        <v>7,8,9</v>
      </c>
      <c r="O183" s="1">
        <f>VLOOKUP($C183,samples!$D$2:$I$689,3, FALSE)</f>
        <v>43073</v>
      </c>
      <c r="P183" s="2">
        <f t="shared" si="11"/>
        <v>32</v>
      </c>
      <c r="Q183" s="1" t="str">
        <f>VLOOKUP($C183,samples!$D$2:$R$1000,8, FALSE)</f>
        <v>CGPLPA825P2</v>
      </c>
      <c r="S183" t="e">
        <f>VLOOKUP($C183,subset1!$D:$BX,S$2,FALSE)</f>
        <v>#N/A</v>
      </c>
      <c r="T183" s="1" t="e">
        <f>VLOOKUP($C183,subset1!$D:$BX,T$2,FALSE)</f>
        <v>#N/A</v>
      </c>
      <c r="U183" t="e">
        <f>VLOOKUP($C183,subset1!$D:$BX,U$2,FALSE)</f>
        <v>#N/A</v>
      </c>
      <c r="V183" t="e">
        <f>VLOOKUP($C183,subset1!$D:$BX,V$2,FALSE)</f>
        <v>#N/A</v>
      </c>
      <c r="W183" t="e">
        <f>VLOOKUP($C183,subset1!$D:$BX,W$2,FALSE)</f>
        <v>#N/A</v>
      </c>
      <c r="X183" t="e">
        <f>VLOOKUP($C183,subset1!$D:$BX,X$2,FALSE)</f>
        <v>#N/A</v>
      </c>
      <c r="Y183" t="e">
        <f>VLOOKUP($C183,subset1!$D:$BX,Y$2,FALSE)</f>
        <v>#N/A</v>
      </c>
      <c r="Z183" t="e">
        <f>VLOOKUP($C183,subset1!$D:$BX,Z$2,FALSE)</f>
        <v>#N/A</v>
      </c>
      <c r="AA183" t="e">
        <f>VLOOKUP($C183,subset1!$D:$BX,AA$2,FALSE)</f>
        <v>#N/A</v>
      </c>
      <c r="AB183" t="e">
        <f>VLOOKUP($C183,subset1!$D:$BX,AB$2,FALSE)</f>
        <v>#N/A</v>
      </c>
      <c r="AC183" t="e">
        <f>VLOOKUP($C183,subset1!$D:$BX,AC$2,FALSE)</f>
        <v>#N/A</v>
      </c>
      <c r="AD183" t="e">
        <f>VLOOKUP($C183,subset1!$D:$BX,AD$2,FALSE)</f>
        <v>#N/A</v>
      </c>
      <c r="AE183" t="e">
        <f>VLOOKUP($C183,subset1!$D:$BX,AE$2,FALSE)</f>
        <v>#N/A</v>
      </c>
      <c r="AF183" t="e">
        <f>VLOOKUP($C183,subset1!$D:$BX,AF$2,FALSE)</f>
        <v>#N/A</v>
      </c>
      <c r="AG183" t="e">
        <f>VLOOKUP($C183,subset1!$D:$BX,AG$2,FALSE)</f>
        <v>#N/A</v>
      </c>
      <c r="AH183" t="e">
        <f>VLOOKUP($C183,subset1!$D:$BX,AH$2,FALSE)</f>
        <v>#N/A</v>
      </c>
      <c r="AI183" t="e">
        <f>VLOOKUP($C183,subset1!$D:$BX,AI$2,FALSE)</f>
        <v>#N/A</v>
      </c>
      <c r="AJ183" t="e">
        <f>VLOOKUP($C183,subset1!$D:$BX,AJ$2,FALSE)</f>
        <v>#N/A</v>
      </c>
      <c r="AK183" t="e">
        <f>VLOOKUP($C183,subset1!$D:$BX,AK$2,FALSE)</f>
        <v>#N/A</v>
      </c>
      <c r="AL183" t="e">
        <f>VLOOKUP($C183,subset1!$D:$BX,AL$2,FALSE)</f>
        <v>#N/A</v>
      </c>
      <c r="AM183" t="e">
        <f>VLOOKUP($C183,subset1!$D:$BX,AM$2,FALSE)</f>
        <v>#N/A</v>
      </c>
      <c r="AN183" t="e">
        <f>VLOOKUP($C183,subset1!$D:$BX,AN$2,FALSE)</f>
        <v>#N/A</v>
      </c>
      <c r="AO183" t="e">
        <f>VLOOKUP($C183,subset1!$D:$BX,AO$2,FALSE)</f>
        <v>#N/A</v>
      </c>
      <c r="AP183" t="e">
        <f>VLOOKUP($C183,subset1!$D:$BX,AP$2,FALSE)</f>
        <v>#N/A</v>
      </c>
      <c r="AQ183" t="e">
        <f>VLOOKUP($C183,subset1!$D:$BX,AQ$2,FALSE)</f>
        <v>#N/A</v>
      </c>
      <c r="AR183" t="e">
        <f>VLOOKUP($C183,subset1!$D:$BX,AR$2,FALSE)</f>
        <v>#N/A</v>
      </c>
      <c r="AS183" t="e">
        <f>VLOOKUP($C183,subset1!$D:$BX,AS$2,FALSE)</f>
        <v>#N/A</v>
      </c>
      <c r="AT183" s="1" t="e">
        <f>VLOOKUP($C183,subset1!$D:$BX,AT$2,FALSE)</f>
        <v>#N/A</v>
      </c>
      <c r="AU183" t="e">
        <f>VLOOKUP($C183,subset1!$D:$BX,AU$2,FALSE)</f>
        <v>#N/A</v>
      </c>
      <c r="AV183" t="e">
        <f>VLOOKUP($C183,subset1!$D:$BX,AV$2,FALSE)</f>
        <v>#N/A</v>
      </c>
      <c r="AW183" t="e">
        <f>VLOOKUP($C183,subset1!$D:$BX,AW$2,FALSE)</f>
        <v>#N/A</v>
      </c>
      <c r="AX183" t="e">
        <f>VLOOKUP($C183,subset1!$D:$BX,AX$2,FALSE)</f>
        <v>#N/A</v>
      </c>
      <c r="AY183" t="e">
        <f>VLOOKUP($C183,subset1!$D:$BX,AY$2,FALSE)</f>
        <v>#N/A</v>
      </c>
      <c r="AZ183" t="e">
        <f>VLOOKUP($C183,subset1!$D:$BX,AZ$2,FALSE)</f>
        <v>#N/A</v>
      </c>
      <c r="BA183" t="e">
        <f>VLOOKUP($C183,subset1!$D:$BX,BA$2,FALSE)</f>
        <v>#N/A</v>
      </c>
      <c r="BB183" t="e">
        <f>VLOOKUP($C183,subset1!$D:$BX,BB$2,FALSE)</f>
        <v>#N/A</v>
      </c>
      <c r="BC183" t="e">
        <f>VLOOKUP($C183,subset1!$D:$BX,BC$2,FALSE)</f>
        <v>#N/A</v>
      </c>
      <c r="BD183" t="e">
        <f>VLOOKUP($C183,subset1!$D:$BX,BD$2,FALSE)</f>
        <v>#N/A</v>
      </c>
      <c r="BE183" t="e">
        <f>VLOOKUP($C183,subset1!$D:$BX,BE$2,FALSE)</f>
        <v>#N/A</v>
      </c>
      <c r="BF183" t="e">
        <f>VLOOKUP($C183,subset1!$D:$BX,BF$2,FALSE)</f>
        <v>#N/A</v>
      </c>
      <c r="BG183" t="e">
        <f>VLOOKUP($C183,subset1!$D:$BX,BG$2,FALSE)</f>
        <v>#N/A</v>
      </c>
      <c r="BH183" t="e">
        <f>VLOOKUP($C183,subset1!$D:$BX,BH$2,FALSE)</f>
        <v>#N/A</v>
      </c>
      <c r="BI183" t="e">
        <f>VLOOKUP($C183,subset1!$D:$BX,BI$2,FALSE)</f>
        <v>#N/A</v>
      </c>
      <c r="BJ183" t="e">
        <f>VLOOKUP($C183,subset1!$D:$BX,BJ$2,FALSE)</f>
        <v>#N/A</v>
      </c>
      <c r="BK183" t="e">
        <f>VLOOKUP($C183,subset1!$D:$BX,BK$2,FALSE)</f>
        <v>#N/A</v>
      </c>
      <c r="BL183" t="e">
        <f>VLOOKUP($C183,subset1!$D:$BX,BL$2,FALSE)</f>
        <v>#N/A</v>
      </c>
      <c r="BM183" t="e">
        <f>VLOOKUP($C183,subset1!$D:$BX,BM$2,FALSE)</f>
        <v>#N/A</v>
      </c>
      <c r="BN183" t="e">
        <f>VLOOKUP($C183,subset1!$D:$BX,BN$2,FALSE)</f>
        <v>#N/A</v>
      </c>
      <c r="BO183" t="e">
        <f>VLOOKUP($C183,subset1!$D:$BX,BO$2,FALSE)</f>
        <v>#N/A</v>
      </c>
      <c r="BP183" t="e">
        <f>VLOOKUP($C183,subset1!$D:$BX,BP$2,FALSE)</f>
        <v>#N/A</v>
      </c>
      <c r="BQ183" t="e">
        <f>VLOOKUP($C183,subset1!$D:$BX,BQ$2,FALSE)</f>
        <v>#N/A</v>
      </c>
      <c r="BR183" t="e">
        <f>VLOOKUP($C183,subset1!$D:$BX,BR$2,FALSE)</f>
        <v>#N/A</v>
      </c>
      <c r="BS183" t="e">
        <f>VLOOKUP($C183,subset1!$D:$BX,BS$2,FALSE)</f>
        <v>#N/A</v>
      </c>
      <c r="BT183" t="e">
        <f>VLOOKUP($C183,subset1!$D:$BX,BT$2,FALSE)</f>
        <v>#N/A</v>
      </c>
      <c r="BU183" t="e">
        <f>VLOOKUP($C183,subset1!$D:$BX,BU$2,FALSE)</f>
        <v>#N/A</v>
      </c>
    </row>
    <row r="184" spans="1:73" x14ac:dyDescent="0.2">
      <c r="A184">
        <v>880</v>
      </c>
      <c r="B184" t="s">
        <v>10</v>
      </c>
      <c r="C184" t="str">
        <f t="shared" si="9"/>
        <v>880E2</v>
      </c>
      <c r="D184" t="str">
        <f t="shared" si="10"/>
        <v>E2</v>
      </c>
      <c r="E184">
        <v>29</v>
      </c>
      <c r="F184" s="1">
        <v>43041</v>
      </c>
      <c r="I184">
        <v>1210.8806200367201</v>
      </c>
      <c r="J184" t="s">
        <v>23</v>
      </c>
      <c r="K184">
        <v>190</v>
      </c>
      <c r="L184">
        <f>VLOOKUP($C184,samples!$D$2:$I$1000,4, FALSE)</f>
        <v>14</v>
      </c>
      <c r="M184" t="str">
        <f>VLOOKUP($C184,samples!$D$2:$I$1000,5, FALSE)</f>
        <v>C</v>
      </c>
      <c r="N184" t="str">
        <f>VLOOKUP($C184,samples!$D$2:$I$1000,6, FALSE)</f>
        <v>7,8,9</v>
      </c>
      <c r="O184" s="1">
        <f>VLOOKUP($C184,samples!$D$2:$I$689,3, FALSE)</f>
        <v>43084</v>
      </c>
      <c r="P184" s="2">
        <f t="shared" si="11"/>
        <v>43</v>
      </c>
      <c r="Q184" s="1" t="str">
        <f>VLOOKUP($C184,samples!$D$2:$R$1000,8, FALSE)</f>
        <v>CGPLPA825P3</v>
      </c>
      <c r="S184" t="e">
        <f>VLOOKUP($C184,subset1!$D:$BX,S$2,FALSE)</f>
        <v>#N/A</v>
      </c>
      <c r="T184" s="1" t="e">
        <f>VLOOKUP($C184,subset1!$D:$BX,T$2,FALSE)</f>
        <v>#N/A</v>
      </c>
      <c r="U184" t="e">
        <f>VLOOKUP($C184,subset1!$D:$BX,U$2,FALSE)</f>
        <v>#N/A</v>
      </c>
      <c r="V184" t="e">
        <f>VLOOKUP($C184,subset1!$D:$BX,V$2,FALSE)</f>
        <v>#N/A</v>
      </c>
      <c r="W184" t="e">
        <f>VLOOKUP($C184,subset1!$D:$BX,W$2,FALSE)</f>
        <v>#N/A</v>
      </c>
      <c r="X184" t="e">
        <f>VLOOKUP($C184,subset1!$D:$BX,X$2,FALSE)</f>
        <v>#N/A</v>
      </c>
      <c r="Y184" t="e">
        <f>VLOOKUP($C184,subset1!$D:$BX,Y$2,FALSE)</f>
        <v>#N/A</v>
      </c>
      <c r="Z184" t="e">
        <f>VLOOKUP($C184,subset1!$D:$BX,Z$2,FALSE)</f>
        <v>#N/A</v>
      </c>
      <c r="AA184" t="e">
        <f>VLOOKUP($C184,subset1!$D:$BX,AA$2,FALSE)</f>
        <v>#N/A</v>
      </c>
      <c r="AB184" t="e">
        <f>VLOOKUP($C184,subset1!$D:$BX,AB$2,FALSE)</f>
        <v>#N/A</v>
      </c>
      <c r="AC184" t="e">
        <f>VLOOKUP($C184,subset1!$D:$BX,AC$2,FALSE)</f>
        <v>#N/A</v>
      </c>
      <c r="AD184" t="e">
        <f>VLOOKUP($C184,subset1!$D:$BX,AD$2,FALSE)</f>
        <v>#N/A</v>
      </c>
      <c r="AE184" t="e">
        <f>VLOOKUP($C184,subset1!$D:$BX,AE$2,FALSE)</f>
        <v>#N/A</v>
      </c>
      <c r="AF184" t="e">
        <f>VLOOKUP($C184,subset1!$D:$BX,AF$2,FALSE)</f>
        <v>#N/A</v>
      </c>
      <c r="AG184" t="e">
        <f>VLOOKUP($C184,subset1!$D:$BX,AG$2,FALSE)</f>
        <v>#N/A</v>
      </c>
      <c r="AH184" t="e">
        <f>VLOOKUP($C184,subset1!$D:$BX,AH$2,FALSE)</f>
        <v>#N/A</v>
      </c>
      <c r="AI184" t="e">
        <f>VLOOKUP($C184,subset1!$D:$BX,AI$2,FALSE)</f>
        <v>#N/A</v>
      </c>
      <c r="AJ184" t="e">
        <f>VLOOKUP($C184,subset1!$D:$BX,AJ$2,FALSE)</f>
        <v>#N/A</v>
      </c>
      <c r="AK184" t="e">
        <f>VLOOKUP($C184,subset1!$D:$BX,AK$2,FALSE)</f>
        <v>#N/A</v>
      </c>
      <c r="AL184" t="e">
        <f>VLOOKUP($C184,subset1!$D:$BX,AL$2,FALSE)</f>
        <v>#N/A</v>
      </c>
      <c r="AM184" t="e">
        <f>VLOOKUP($C184,subset1!$D:$BX,AM$2,FALSE)</f>
        <v>#N/A</v>
      </c>
      <c r="AN184" t="e">
        <f>VLOOKUP($C184,subset1!$D:$BX,AN$2,FALSE)</f>
        <v>#N/A</v>
      </c>
      <c r="AO184" t="e">
        <f>VLOOKUP($C184,subset1!$D:$BX,AO$2,FALSE)</f>
        <v>#N/A</v>
      </c>
      <c r="AP184" t="e">
        <f>VLOOKUP($C184,subset1!$D:$BX,AP$2,FALSE)</f>
        <v>#N/A</v>
      </c>
      <c r="AQ184" t="e">
        <f>VLOOKUP($C184,subset1!$D:$BX,AQ$2,FALSE)</f>
        <v>#N/A</v>
      </c>
      <c r="AR184" t="e">
        <f>VLOOKUP($C184,subset1!$D:$BX,AR$2,FALSE)</f>
        <v>#N/A</v>
      </c>
      <c r="AS184" t="e">
        <f>VLOOKUP($C184,subset1!$D:$BX,AS$2,FALSE)</f>
        <v>#N/A</v>
      </c>
      <c r="AT184" s="1" t="e">
        <f>VLOOKUP($C184,subset1!$D:$BX,AT$2,FALSE)</f>
        <v>#N/A</v>
      </c>
      <c r="AU184" t="e">
        <f>VLOOKUP($C184,subset1!$D:$BX,AU$2,FALSE)</f>
        <v>#N/A</v>
      </c>
      <c r="AV184" t="e">
        <f>VLOOKUP($C184,subset1!$D:$BX,AV$2,FALSE)</f>
        <v>#N/A</v>
      </c>
      <c r="AW184" t="e">
        <f>VLOOKUP($C184,subset1!$D:$BX,AW$2,FALSE)</f>
        <v>#N/A</v>
      </c>
      <c r="AX184" t="e">
        <f>VLOOKUP($C184,subset1!$D:$BX,AX$2,FALSE)</f>
        <v>#N/A</v>
      </c>
      <c r="AY184" t="e">
        <f>VLOOKUP($C184,subset1!$D:$BX,AY$2,FALSE)</f>
        <v>#N/A</v>
      </c>
      <c r="AZ184" t="e">
        <f>VLOOKUP($C184,subset1!$D:$BX,AZ$2,FALSE)</f>
        <v>#N/A</v>
      </c>
      <c r="BA184" t="e">
        <f>VLOOKUP($C184,subset1!$D:$BX,BA$2,FALSE)</f>
        <v>#N/A</v>
      </c>
      <c r="BB184" t="e">
        <f>VLOOKUP($C184,subset1!$D:$BX,BB$2,FALSE)</f>
        <v>#N/A</v>
      </c>
      <c r="BC184" t="e">
        <f>VLOOKUP($C184,subset1!$D:$BX,BC$2,FALSE)</f>
        <v>#N/A</v>
      </c>
      <c r="BD184" t="e">
        <f>VLOOKUP($C184,subset1!$D:$BX,BD$2,FALSE)</f>
        <v>#N/A</v>
      </c>
      <c r="BE184" t="e">
        <f>VLOOKUP($C184,subset1!$D:$BX,BE$2,FALSE)</f>
        <v>#N/A</v>
      </c>
      <c r="BF184" t="e">
        <f>VLOOKUP($C184,subset1!$D:$BX,BF$2,FALSE)</f>
        <v>#N/A</v>
      </c>
      <c r="BG184" t="e">
        <f>VLOOKUP($C184,subset1!$D:$BX,BG$2,FALSE)</f>
        <v>#N/A</v>
      </c>
      <c r="BH184" t="e">
        <f>VLOOKUP($C184,subset1!$D:$BX,BH$2,FALSE)</f>
        <v>#N/A</v>
      </c>
      <c r="BI184" t="e">
        <f>VLOOKUP($C184,subset1!$D:$BX,BI$2,FALSE)</f>
        <v>#N/A</v>
      </c>
      <c r="BJ184" t="e">
        <f>VLOOKUP($C184,subset1!$D:$BX,BJ$2,FALSE)</f>
        <v>#N/A</v>
      </c>
      <c r="BK184" t="e">
        <f>VLOOKUP($C184,subset1!$D:$BX,BK$2,FALSE)</f>
        <v>#N/A</v>
      </c>
      <c r="BL184" t="e">
        <f>VLOOKUP($C184,subset1!$D:$BX,BL$2,FALSE)</f>
        <v>#N/A</v>
      </c>
      <c r="BM184" t="e">
        <f>VLOOKUP($C184,subset1!$D:$BX,BM$2,FALSE)</f>
        <v>#N/A</v>
      </c>
      <c r="BN184" t="e">
        <f>VLOOKUP($C184,subset1!$D:$BX,BN$2,FALSE)</f>
        <v>#N/A</v>
      </c>
      <c r="BO184" t="e">
        <f>VLOOKUP($C184,subset1!$D:$BX,BO$2,FALSE)</f>
        <v>#N/A</v>
      </c>
      <c r="BP184" t="e">
        <f>VLOOKUP($C184,subset1!$D:$BX,BP$2,FALSE)</f>
        <v>#N/A</v>
      </c>
      <c r="BQ184" t="e">
        <f>VLOOKUP($C184,subset1!$D:$BX,BQ$2,FALSE)</f>
        <v>#N/A</v>
      </c>
      <c r="BR184" t="e">
        <f>VLOOKUP($C184,subset1!$D:$BX,BR$2,FALSE)</f>
        <v>#N/A</v>
      </c>
      <c r="BS184" t="e">
        <f>VLOOKUP($C184,subset1!$D:$BX,BS$2,FALSE)</f>
        <v>#N/A</v>
      </c>
      <c r="BT184" t="e">
        <f>VLOOKUP($C184,subset1!$D:$BX,BT$2,FALSE)</f>
        <v>#N/A</v>
      </c>
      <c r="BU184" t="e">
        <f>VLOOKUP($C184,subset1!$D:$BX,BU$2,FALSE)</f>
        <v>#N/A</v>
      </c>
    </row>
    <row r="185" spans="1:73" x14ac:dyDescent="0.2">
      <c r="A185">
        <v>880</v>
      </c>
      <c r="B185" t="s">
        <v>11</v>
      </c>
      <c r="C185" t="str">
        <f t="shared" si="9"/>
        <v>880E3</v>
      </c>
      <c r="D185" t="str">
        <f t="shared" si="10"/>
        <v>E3</v>
      </c>
      <c r="E185">
        <v>29</v>
      </c>
      <c r="F185" s="1">
        <v>43041</v>
      </c>
      <c r="I185">
        <v>1210.8806200367201</v>
      </c>
      <c r="J185" t="s">
        <v>23</v>
      </c>
      <c r="K185">
        <v>191</v>
      </c>
      <c r="L185">
        <f>VLOOKUP($C185,samples!$D$2:$I$1000,4, FALSE)</f>
        <v>17</v>
      </c>
      <c r="M185" t="str">
        <f>VLOOKUP($C185,samples!$D$2:$I$1000,5, FALSE)</f>
        <v>C</v>
      </c>
      <c r="N185" t="str">
        <f>VLOOKUP($C185,samples!$D$2:$I$1000,6, FALSE)</f>
        <v>1,2,3</v>
      </c>
      <c r="O185" s="1">
        <f>VLOOKUP($C185,samples!$D$2:$I$689,3, FALSE)</f>
        <v>43105</v>
      </c>
      <c r="P185" s="2">
        <f t="shared" si="11"/>
        <v>64</v>
      </c>
      <c r="Q185" s="1" t="str">
        <f>VLOOKUP($C185,samples!$D$2:$R$1000,8, FALSE)</f>
        <v>CGPLPA825P4</v>
      </c>
      <c r="S185" t="e">
        <f>VLOOKUP($C185,subset1!$D:$BX,S$2,FALSE)</f>
        <v>#N/A</v>
      </c>
      <c r="T185" s="1" t="e">
        <f>VLOOKUP($C185,subset1!$D:$BX,T$2,FALSE)</f>
        <v>#N/A</v>
      </c>
      <c r="U185" t="e">
        <f>VLOOKUP($C185,subset1!$D:$BX,U$2,FALSE)</f>
        <v>#N/A</v>
      </c>
      <c r="V185" t="e">
        <f>VLOOKUP($C185,subset1!$D:$BX,V$2,FALSE)</f>
        <v>#N/A</v>
      </c>
      <c r="W185" t="e">
        <f>VLOOKUP($C185,subset1!$D:$BX,W$2,FALSE)</f>
        <v>#N/A</v>
      </c>
      <c r="X185" t="e">
        <f>VLOOKUP($C185,subset1!$D:$BX,X$2,FALSE)</f>
        <v>#N/A</v>
      </c>
      <c r="Y185" t="e">
        <f>VLOOKUP($C185,subset1!$D:$BX,Y$2,FALSE)</f>
        <v>#N/A</v>
      </c>
      <c r="Z185" t="e">
        <f>VLOOKUP($C185,subset1!$D:$BX,Z$2,FALSE)</f>
        <v>#N/A</v>
      </c>
      <c r="AA185" t="e">
        <f>VLOOKUP($C185,subset1!$D:$BX,AA$2,FALSE)</f>
        <v>#N/A</v>
      </c>
      <c r="AB185" t="e">
        <f>VLOOKUP($C185,subset1!$D:$BX,AB$2,FALSE)</f>
        <v>#N/A</v>
      </c>
      <c r="AC185" t="e">
        <f>VLOOKUP($C185,subset1!$D:$BX,AC$2,FALSE)</f>
        <v>#N/A</v>
      </c>
      <c r="AD185" t="e">
        <f>VLOOKUP($C185,subset1!$D:$BX,AD$2,FALSE)</f>
        <v>#N/A</v>
      </c>
      <c r="AE185" t="e">
        <f>VLOOKUP($C185,subset1!$D:$BX,AE$2,FALSE)</f>
        <v>#N/A</v>
      </c>
      <c r="AF185" t="e">
        <f>VLOOKUP($C185,subset1!$D:$BX,AF$2,FALSE)</f>
        <v>#N/A</v>
      </c>
      <c r="AG185" t="e">
        <f>VLOOKUP($C185,subset1!$D:$BX,AG$2,FALSE)</f>
        <v>#N/A</v>
      </c>
      <c r="AH185" t="e">
        <f>VLOOKUP($C185,subset1!$D:$BX,AH$2,FALSE)</f>
        <v>#N/A</v>
      </c>
      <c r="AI185" t="e">
        <f>VLOOKUP($C185,subset1!$D:$BX,AI$2,FALSE)</f>
        <v>#N/A</v>
      </c>
      <c r="AJ185" t="e">
        <f>VLOOKUP($C185,subset1!$D:$BX,AJ$2,FALSE)</f>
        <v>#N/A</v>
      </c>
      <c r="AK185" t="e">
        <f>VLOOKUP($C185,subset1!$D:$BX,AK$2,FALSE)</f>
        <v>#N/A</v>
      </c>
      <c r="AL185" t="e">
        <f>VLOOKUP($C185,subset1!$D:$BX,AL$2,FALSE)</f>
        <v>#N/A</v>
      </c>
      <c r="AM185" t="e">
        <f>VLOOKUP($C185,subset1!$D:$BX,AM$2,FALSE)</f>
        <v>#N/A</v>
      </c>
      <c r="AN185" t="e">
        <f>VLOOKUP($C185,subset1!$D:$BX,AN$2,FALSE)</f>
        <v>#N/A</v>
      </c>
      <c r="AO185" t="e">
        <f>VLOOKUP($C185,subset1!$D:$BX,AO$2,FALSE)</f>
        <v>#N/A</v>
      </c>
      <c r="AP185" t="e">
        <f>VLOOKUP($C185,subset1!$D:$BX,AP$2,FALSE)</f>
        <v>#N/A</v>
      </c>
      <c r="AQ185" t="e">
        <f>VLOOKUP($C185,subset1!$D:$BX,AQ$2,FALSE)</f>
        <v>#N/A</v>
      </c>
      <c r="AR185" t="e">
        <f>VLOOKUP($C185,subset1!$D:$BX,AR$2,FALSE)</f>
        <v>#N/A</v>
      </c>
      <c r="AS185" t="e">
        <f>VLOOKUP($C185,subset1!$D:$BX,AS$2,FALSE)</f>
        <v>#N/A</v>
      </c>
      <c r="AT185" s="1" t="e">
        <f>VLOOKUP($C185,subset1!$D:$BX,AT$2,FALSE)</f>
        <v>#N/A</v>
      </c>
      <c r="AU185" t="e">
        <f>VLOOKUP($C185,subset1!$D:$BX,AU$2,FALSE)</f>
        <v>#N/A</v>
      </c>
      <c r="AV185" t="e">
        <f>VLOOKUP($C185,subset1!$D:$BX,AV$2,FALSE)</f>
        <v>#N/A</v>
      </c>
      <c r="AW185" t="e">
        <f>VLOOKUP($C185,subset1!$D:$BX,AW$2,FALSE)</f>
        <v>#N/A</v>
      </c>
      <c r="AX185" t="e">
        <f>VLOOKUP($C185,subset1!$D:$BX,AX$2,FALSE)</f>
        <v>#N/A</v>
      </c>
      <c r="AY185" t="e">
        <f>VLOOKUP($C185,subset1!$D:$BX,AY$2,FALSE)</f>
        <v>#N/A</v>
      </c>
      <c r="AZ185" t="e">
        <f>VLOOKUP($C185,subset1!$D:$BX,AZ$2,FALSE)</f>
        <v>#N/A</v>
      </c>
      <c r="BA185" t="e">
        <f>VLOOKUP($C185,subset1!$D:$BX,BA$2,FALSE)</f>
        <v>#N/A</v>
      </c>
      <c r="BB185" t="e">
        <f>VLOOKUP($C185,subset1!$D:$BX,BB$2,FALSE)</f>
        <v>#N/A</v>
      </c>
      <c r="BC185" t="e">
        <f>VLOOKUP($C185,subset1!$D:$BX,BC$2,FALSE)</f>
        <v>#N/A</v>
      </c>
      <c r="BD185" t="e">
        <f>VLOOKUP($C185,subset1!$D:$BX,BD$2,FALSE)</f>
        <v>#N/A</v>
      </c>
      <c r="BE185" t="e">
        <f>VLOOKUP($C185,subset1!$D:$BX,BE$2,FALSE)</f>
        <v>#N/A</v>
      </c>
      <c r="BF185" t="e">
        <f>VLOOKUP($C185,subset1!$D:$BX,BF$2,FALSE)</f>
        <v>#N/A</v>
      </c>
      <c r="BG185" t="e">
        <f>VLOOKUP($C185,subset1!$D:$BX,BG$2,FALSE)</f>
        <v>#N/A</v>
      </c>
      <c r="BH185" t="e">
        <f>VLOOKUP($C185,subset1!$D:$BX,BH$2,FALSE)</f>
        <v>#N/A</v>
      </c>
      <c r="BI185" t="e">
        <f>VLOOKUP($C185,subset1!$D:$BX,BI$2,FALSE)</f>
        <v>#N/A</v>
      </c>
      <c r="BJ185" t="e">
        <f>VLOOKUP($C185,subset1!$D:$BX,BJ$2,FALSE)</f>
        <v>#N/A</v>
      </c>
      <c r="BK185" t="e">
        <f>VLOOKUP($C185,subset1!$D:$BX,BK$2,FALSE)</f>
        <v>#N/A</v>
      </c>
      <c r="BL185" t="e">
        <f>VLOOKUP($C185,subset1!$D:$BX,BL$2,FALSE)</f>
        <v>#N/A</v>
      </c>
      <c r="BM185" t="e">
        <f>VLOOKUP($C185,subset1!$D:$BX,BM$2,FALSE)</f>
        <v>#N/A</v>
      </c>
      <c r="BN185" t="e">
        <f>VLOOKUP($C185,subset1!$D:$BX,BN$2,FALSE)</f>
        <v>#N/A</v>
      </c>
      <c r="BO185" t="e">
        <f>VLOOKUP($C185,subset1!$D:$BX,BO$2,FALSE)</f>
        <v>#N/A</v>
      </c>
      <c r="BP185" t="e">
        <f>VLOOKUP($C185,subset1!$D:$BX,BP$2,FALSE)</f>
        <v>#N/A</v>
      </c>
      <c r="BQ185" t="e">
        <f>VLOOKUP($C185,subset1!$D:$BX,BQ$2,FALSE)</f>
        <v>#N/A</v>
      </c>
      <c r="BR185" t="e">
        <f>VLOOKUP($C185,subset1!$D:$BX,BR$2,FALSE)</f>
        <v>#N/A</v>
      </c>
      <c r="BS185" t="e">
        <f>VLOOKUP($C185,subset1!$D:$BX,BS$2,FALSE)</f>
        <v>#N/A</v>
      </c>
      <c r="BT185" t="e">
        <f>VLOOKUP($C185,subset1!$D:$BX,BT$2,FALSE)</f>
        <v>#N/A</v>
      </c>
      <c r="BU185" t="e">
        <f>VLOOKUP($C185,subset1!$D:$BX,BU$2,FALSE)</f>
        <v>#N/A</v>
      </c>
    </row>
    <row r="186" spans="1:73" x14ac:dyDescent="0.2">
      <c r="A186">
        <v>880</v>
      </c>
      <c r="B186" t="s">
        <v>12</v>
      </c>
      <c r="C186" t="str">
        <f t="shared" si="9"/>
        <v>880E4</v>
      </c>
      <c r="D186" t="str">
        <f t="shared" si="10"/>
        <v>E4</v>
      </c>
      <c r="E186">
        <v>29</v>
      </c>
      <c r="F186" s="1">
        <v>43041</v>
      </c>
      <c r="I186">
        <v>1210.8806200367201</v>
      </c>
      <c r="J186" t="s">
        <v>23</v>
      </c>
      <c r="K186">
        <v>192</v>
      </c>
      <c r="L186">
        <f>VLOOKUP($C186,samples!$D$2:$I$1000,4, FALSE)</f>
        <v>19</v>
      </c>
      <c r="M186" t="str">
        <f>VLOOKUP($C186,samples!$D$2:$I$1000,5, FALSE)</f>
        <v>E</v>
      </c>
      <c r="N186" t="str">
        <f>VLOOKUP($C186,samples!$D$2:$I$1000,6, FALSE)</f>
        <v>4,5,6</v>
      </c>
      <c r="O186" s="1">
        <f>VLOOKUP($C186,samples!$D$2:$I$689,3, FALSE)</f>
        <v>43154</v>
      </c>
      <c r="P186" s="2">
        <f t="shared" si="11"/>
        <v>113</v>
      </c>
      <c r="Q186" s="1" t="str">
        <f>VLOOKUP($C186,samples!$D$2:$R$1000,8, FALSE)</f>
        <v>CGPLPA825P5</v>
      </c>
      <c r="S186" t="e">
        <f>VLOOKUP($C186,subset1!$D:$BX,S$2,FALSE)</f>
        <v>#N/A</v>
      </c>
      <c r="T186" s="1" t="e">
        <f>VLOOKUP($C186,subset1!$D:$BX,T$2,FALSE)</f>
        <v>#N/A</v>
      </c>
      <c r="U186" t="e">
        <f>VLOOKUP($C186,subset1!$D:$BX,U$2,FALSE)</f>
        <v>#N/A</v>
      </c>
      <c r="V186" t="e">
        <f>VLOOKUP($C186,subset1!$D:$BX,V$2,FALSE)</f>
        <v>#N/A</v>
      </c>
      <c r="W186" t="e">
        <f>VLOOKUP($C186,subset1!$D:$BX,W$2,FALSE)</f>
        <v>#N/A</v>
      </c>
      <c r="X186" t="e">
        <f>VLOOKUP($C186,subset1!$D:$BX,X$2,FALSE)</f>
        <v>#N/A</v>
      </c>
      <c r="Y186" t="e">
        <f>VLOOKUP($C186,subset1!$D:$BX,Y$2,FALSE)</f>
        <v>#N/A</v>
      </c>
      <c r="Z186" t="e">
        <f>VLOOKUP($C186,subset1!$D:$BX,Z$2,FALSE)</f>
        <v>#N/A</v>
      </c>
      <c r="AA186" t="e">
        <f>VLOOKUP($C186,subset1!$D:$BX,AA$2,FALSE)</f>
        <v>#N/A</v>
      </c>
      <c r="AB186" t="e">
        <f>VLOOKUP($C186,subset1!$D:$BX,AB$2,FALSE)</f>
        <v>#N/A</v>
      </c>
      <c r="AC186" t="e">
        <f>VLOOKUP($C186,subset1!$D:$BX,AC$2,FALSE)</f>
        <v>#N/A</v>
      </c>
      <c r="AD186" t="e">
        <f>VLOOKUP($C186,subset1!$D:$BX,AD$2,FALSE)</f>
        <v>#N/A</v>
      </c>
      <c r="AE186" t="e">
        <f>VLOOKUP($C186,subset1!$D:$BX,AE$2,FALSE)</f>
        <v>#N/A</v>
      </c>
      <c r="AF186" t="e">
        <f>VLOOKUP($C186,subset1!$D:$BX,AF$2,FALSE)</f>
        <v>#N/A</v>
      </c>
      <c r="AG186" t="e">
        <f>VLOOKUP($C186,subset1!$D:$BX,AG$2,FALSE)</f>
        <v>#N/A</v>
      </c>
      <c r="AH186" t="e">
        <f>VLOOKUP($C186,subset1!$D:$BX,AH$2,FALSE)</f>
        <v>#N/A</v>
      </c>
      <c r="AI186" t="e">
        <f>VLOOKUP($C186,subset1!$D:$BX,AI$2,FALSE)</f>
        <v>#N/A</v>
      </c>
      <c r="AJ186" t="e">
        <f>VLOOKUP($C186,subset1!$D:$BX,AJ$2,FALSE)</f>
        <v>#N/A</v>
      </c>
      <c r="AK186" t="e">
        <f>VLOOKUP($C186,subset1!$D:$BX,AK$2,FALSE)</f>
        <v>#N/A</v>
      </c>
      <c r="AL186" t="e">
        <f>VLOOKUP($C186,subset1!$D:$BX,AL$2,FALSE)</f>
        <v>#N/A</v>
      </c>
      <c r="AM186" t="e">
        <f>VLOOKUP($C186,subset1!$D:$BX,AM$2,FALSE)</f>
        <v>#N/A</v>
      </c>
      <c r="AN186" t="e">
        <f>VLOOKUP($C186,subset1!$D:$BX,AN$2,FALSE)</f>
        <v>#N/A</v>
      </c>
      <c r="AO186" t="e">
        <f>VLOOKUP($C186,subset1!$D:$BX,AO$2,FALSE)</f>
        <v>#N/A</v>
      </c>
      <c r="AP186" t="e">
        <f>VLOOKUP($C186,subset1!$D:$BX,AP$2,FALSE)</f>
        <v>#N/A</v>
      </c>
      <c r="AQ186" t="e">
        <f>VLOOKUP($C186,subset1!$D:$BX,AQ$2,FALSE)</f>
        <v>#N/A</v>
      </c>
      <c r="AR186" t="e">
        <f>VLOOKUP($C186,subset1!$D:$BX,AR$2,FALSE)</f>
        <v>#N/A</v>
      </c>
      <c r="AS186" t="e">
        <f>VLOOKUP($C186,subset1!$D:$BX,AS$2,FALSE)</f>
        <v>#N/A</v>
      </c>
      <c r="AT186" s="1" t="e">
        <f>VLOOKUP($C186,subset1!$D:$BX,AT$2,FALSE)</f>
        <v>#N/A</v>
      </c>
      <c r="AU186" t="e">
        <f>VLOOKUP($C186,subset1!$D:$BX,AU$2,FALSE)</f>
        <v>#N/A</v>
      </c>
      <c r="AV186" t="e">
        <f>VLOOKUP($C186,subset1!$D:$BX,AV$2,FALSE)</f>
        <v>#N/A</v>
      </c>
      <c r="AW186" t="e">
        <f>VLOOKUP($C186,subset1!$D:$BX,AW$2,FALSE)</f>
        <v>#N/A</v>
      </c>
      <c r="AX186" t="e">
        <f>VLOOKUP($C186,subset1!$D:$BX,AX$2,FALSE)</f>
        <v>#N/A</v>
      </c>
      <c r="AY186" t="e">
        <f>VLOOKUP($C186,subset1!$D:$BX,AY$2,FALSE)</f>
        <v>#N/A</v>
      </c>
      <c r="AZ186" t="e">
        <f>VLOOKUP($C186,subset1!$D:$BX,AZ$2,FALSE)</f>
        <v>#N/A</v>
      </c>
      <c r="BA186" t="e">
        <f>VLOOKUP($C186,subset1!$D:$BX,BA$2,FALSE)</f>
        <v>#N/A</v>
      </c>
      <c r="BB186" t="e">
        <f>VLOOKUP($C186,subset1!$D:$BX,BB$2,FALSE)</f>
        <v>#N/A</v>
      </c>
      <c r="BC186" t="e">
        <f>VLOOKUP($C186,subset1!$D:$BX,BC$2,FALSE)</f>
        <v>#N/A</v>
      </c>
      <c r="BD186" t="e">
        <f>VLOOKUP($C186,subset1!$D:$BX,BD$2,FALSE)</f>
        <v>#N/A</v>
      </c>
      <c r="BE186" t="e">
        <f>VLOOKUP($C186,subset1!$D:$BX,BE$2,FALSE)</f>
        <v>#N/A</v>
      </c>
      <c r="BF186" t="e">
        <f>VLOOKUP($C186,subset1!$D:$BX,BF$2,FALSE)</f>
        <v>#N/A</v>
      </c>
      <c r="BG186" t="e">
        <f>VLOOKUP($C186,subset1!$D:$BX,BG$2,FALSE)</f>
        <v>#N/A</v>
      </c>
      <c r="BH186" t="e">
        <f>VLOOKUP($C186,subset1!$D:$BX,BH$2,FALSE)</f>
        <v>#N/A</v>
      </c>
      <c r="BI186" t="e">
        <f>VLOOKUP($C186,subset1!$D:$BX,BI$2,FALSE)</f>
        <v>#N/A</v>
      </c>
      <c r="BJ186" t="e">
        <f>VLOOKUP($C186,subset1!$D:$BX,BJ$2,FALSE)</f>
        <v>#N/A</v>
      </c>
      <c r="BK186" t="e">
        <f>VLOOKUP($C186,subset1!$D:$BX,BK$2,FALSE)</f>
        <v>#N/A</v>
      </c>
      <c r="BL186" t="e">
        <f>VLOOKUP($C186,subset1!$D:$BX,BL$2,FALSE)</f>
        <v>#N/A</v>
      </c>
      <c r="BM186" t="e">
        <f>VLOOKUP($C186,subset1!$D:$BX,BM$2,FALSE)</f>
        <v>#N/A</v>
      </c>
      <c r="BN186" t="e">
        <f>VLOOKUP($C186,subset1!$D:$BX,BN$2,FALSE)</f>
        <v>#N/A</v>
      </c>
      <c r="BO186" t="e">
        <f>VLOOKUP($C186,subset1!$D:$BX,BO$2,FALSE)</f>
        <v>#N/A</v>
      </c>
      <c r="BP186" t="e">
        <f>VLOOKUP($C186,subset1!$D:$BX,BP$2,FALSE)</f>
        <v>#N/A</v>
      </c>
      <c r="BQ186" t="e">
        <f>VLOOKUP($C186,subset1!$D:$BX,BQ$2,FALSE)</f>
        <v>#N/A</v>
      </c>
      <c r="BR186" t="e">
        <f>VLOOKUP($C186,subset1!$D:$BX,BR$2,FALSE)</f>
        <v>#N/A</v>
      </c>
      <c r="BS186" t="e">
        <f>VLOOKUP($C186,subset1!$D:$BX,BS$2,FALSE)</f>
        <v>#N/A</v>
      </c>
      <c r="BT186" t="e">
        <f>VLOOKUP($C186,subset1!$D:$BX,BT$2,FALSE)</f>
        <v>#N/A</v>
      </c>
      <c r="BU186" t="e">
        <f>VLOOKUP($C186,subset1!$D:$BX,BU$2,FALSE)</f>
        <v>#N/A</v>
      </c>
    </row>
    <row r="187" spans="1:73" x14ac:dyDescent="0.2">
      <c r="A187">
        <v>880</v>
      </c>
      <c r="B187" t="s">
        <v>13</v>
      </c>
      <c r="C187" t="str">
        <f t="shared" si="9"/>
        <v>880E5</v>
      </c>
      <c r="D187" t="str">
        <f t="shared" si="10"/>
        <v>E5</v>
      </c>
      <c r="E187">
        <v>29</v>
      </c>
      <c r="F187" s="1">
        <v>43041</v>
      </c>
      <c r="I187">
        <v>1210.8806200367201</v>
      </c>
      <c r="J187" t="s">
        <v>23</v>
      </c>
      <c r="K187">
        <v>193</v>
      </c>
      <c r="L187">
        <f>VLOOKUP($C187,samples!$D$2:$I$1000,4, FALSE)</f>
        <v>21</v>
      </c>
      <c r="M187" t="str">
        <f>VLOOKUP($C187,samples!$D$2:$I$1000,5, FALSE)</f>
        <v>G</v>
      </c>
      <c r="N187" t="str">
        <f>VLOOKUP($C187,samples!$D$2:$I$1000,6, FALSE)</f>
        <v>7,8,9</v>
      </c>
      <c r="O187" s="1">
        <f>VLOOKUP($C187,samples!$D$2:$I$689,3, FALSE)</f>
        <v>43210</v>
      </c>
      <c r="P187" s="2">
        <f t="shared" si="11"/>
        <v>169</v>
      </c>
      <c r="Q187" s="1" t="str">
        <f>VLOOKUP($C187,samples!$D$2:$R$1000,8, FALSE)</f>
        <v>CGPLPA825P6</v>
      </c>
      <c r="S187" t="e">
        <f>VLOOKUP($C187,subset1!$D:$BX,S$2,FALSE)</f>
        <v>#N/A</v>
      </c>
      <c r="T187" s="1" t="e">
        <f>VLOOKUP($C187,subset1!$D:$BX,T$2,FALSE)</f>
        <v>#N/A</v>
      </c>
      <c r="U187" t="e">
        <f>VLOOKUP($C187,subset1!$D:$BX,U$2,FALSE)</f>
        <v>#N/A</v>
      </c>
      <c r="V187" t="e">
        <f>VLOOKUP($C187,subset1!$D:$BX,V$2,FALSE)</f>
        <v>#N/A</v>
      </c>
      <c r="W187" t="e">
        <f>VLOOKUP($C187,subset1!$D:$BX,W$2,FALSE)</f>
        <v>#N/A</v>
      </c>
      <c r="X187" t="e">
        <f>VLOOKUP($C187,subset1!$D:$BX,X$2,FALSE)</f>
        <v>#N/A</v>
      </c>
      <c r="Y187" t="e">
        <f>VLOOKUP($C187,subset1!$D:$BX,Y$2,FALSE)</f>
        <v>#N/A</v>
      </c>
      <c r="Z187" t="e">
        <f>VLOOKUP($C187,subset1!$D:$BX,Z$2,FALSE)</f>
        <v>#N/A</v>
      </c>
      <c r="AA187" t="e">
        <f>VLOOKUP($C187,subset1!$D:$BX,AA$2,FALSE)</f>
        <v>#N/A</v>
      </c>
      <c r="AB187" t="e">
        <f>VLOOKUP($C187,subset1!$D:$BX,AB$2,FALSE)</f>
        <v>#N/A</v>
      </c>
      <c r="AC187" t="e">
        <f>VLOOKUP($C187,subset1!$D:$BX,AC$2,FALSE)</f>
        <v>#N/A</v>
      </c>
      <c r="AD187" t="e">
        <f>VLOOKUP($C187,subset1!$D:$BX,AD$2,FALSE)</f>
        <v>#N/A</v>
      </c>
      <c r="AE187" t="e">
        <f>VLOOKUP($C187,subset1!$D:$BX,AE$2,FALSE)</f>
        <v>#N/A</v>
      </c>
      <c r="AF187" t="e">
        <f>VLOOKUP($C187,subset1!$D:$BX,AF$2,FALSE)</f>
        <v>#N/A</v>
      </c>
      <c r="AG187" t="e">
        <f>VLOOKUP($C187,subset1!$D:$BX,AG$2,FALSE)</f>
        <v>#N/A</v>
      </c>
      <c r="AH187" t="e">
        <f>VLOOKUP($C187,subset1!$D:$BX,AH$2,FALSE)</f>
        <v>#N/A</v>
      </c>
      <c r="AI187" t="e">
        <f>VLOOKUP($C187,subset1!$D:$BX,AI$2,FALSE)</f>
        <v>#N/A</v>
      </c>
      <c r="AJ187" t="e">
        <f>VLOOKUP($C187,subset1!$D:$BX,AJ$2,FALSE)</f>
        <v>#N/A</v>
      </c>
      <c r="AK187" t="e">
        <f>VLOOKUP($C187,subset1!$D:$BX,AK$2,FALSE)</f>
        <v>#N/A</v>
      </c>
      <c r="AL187" t="e">
        <f>VLOOKUP($C187,subset1!$D:$BX,AL$2,FALSE)</f>
        <v>#N/A</v>
      </c>
      <c r="AM187" t="e">
        <f>VLOOKUP($C187,subset1!$D:$BX,AM$2,FALSE)</f>
        <v>#N/A</v>
      </c>
      <c r="AN187" t="e">
        <f>VLOOKUP($C187,subset1!$D:$BX,AN$2,FALSE)</f>
        <v>#N/A</v>
      </c>
      <c r="AO187" t="e">
        <f>VLOOKUP($C187,subset1!$D:$BX,AO$2,FALSE)</f>
        <v>#N/A</v>
      </c>
      <c r="AP187" t="e">
        <f>VLOOKUP($C187,subset1!$D:$BX,AP$2,FALSE)</f>
        <v>#N/A</v>
      </c>
      <c r="AQ187" t="e">
        <f>VLOOKUP($C187,subset1!$D:$BX,AQ$2,FALSE)</f>
        <v>#N/A</v>
      </c>
      <c r="AR187" t="e">
        <f>VLOOKUP($C187,subset1!$D:$BX,AR$2,FALSE)</f>
        <v>#N/A</v>
      </c>
      <c r="AS187" t="e">
        <f>VLOOKUP($C187,subset1!$D:$BX,AS$2,FALSE)</f>
        <v>#N/A</v>
      </c>
      <c r="AT187" s="1" t="e">
        <f>VLOOKUP($C187,subset1!$D:$BX,AT$2,FALSE)</f>
        <v>#N/A</v>
      </c>
      <c r="AU187" t="e">
        <f>VLOOKUP($C187,subset1!$D:$BX,AU$2,FALSE)</f>
        <v>#N/A</v>
      </c>
      <c r="AV187" t="e">
        <f>VLOOKUP($C187,subset1!$D:$BX,AV$2,FALSE)</f>
        <v>#N/A</v>
      </c>
      <c r="AW187" t="e">
        <f>VLOOKUP($C187,subset1!$D:$BX,AW$2,FALSE)</f>
        <v>#N/A</v>
      </c>
      <c r="AX187" t="e">
        <f>VLOOKUP($C187,subset1!$D:$BX,AX$2,FALSE)</f>
        <v>#N/A</v>
      </c>
      <c r="AY187" t="e">
        <f>VLOOKUP($C187,subset1!$D:$BX,AY$2,FALSE)</f>
        <v>#N/A</v>
      </c>
      <c r="AZ187" t="e">
        <f>VLOOKUP($C187,subset1!$D:$BX,AZ$2,FALSE)</f>
        <v>#N/A</v>
      </c>
      <c r="BA187" t="e">
        <f>VLOOKUP($C187,subset1!$D:$BX,BA$2,FALSE)</f>
        <v>#N/A</v>
      </c>
      <c r="BB187" t="e">
        <f>VLOOKUP($C187,subset1!$D:$BX,BB$2,FALSE)</f>
        <v>#N/A</v>
      </c>
      <c r="BC187" t="e">
        <f>VLOOKUP($C187,subset1!$D:$BX,BC$2,FALSE)</f>
        <v>#N/A</v>
      </c>
      <c r="BD187" t="e">
        <f>VLOOKUP($C187,subset1!$D:$BX,BD$2,FALSE)</f>
        <v>#N/A</v>
      </c>
      <c r="BE187" t="e">
        <f>VLOOKUP($C187,subset1!$D:$BX,BE$2,FALSE)</f>
        <v>#N/A</v>
      </c>
      <c r="BF187" t="e">
        <f>VLOOKUP($C187,subset1!$D:$BX,BF$2,FALSE)</f>
        <v>#N/A</v>
      </c>
      <c r="BG187" t="e">
        <f>VLOOKUP($C187,subset1!$D:$BX,BG$2,FALSE)</f>
        <v>#N/A</v>
      </c>
      <c r="BH187" t="e">
        <f>VLOOKUP($C187,subset1!$D:$BX,BH$2,FALSE)</f>
        <v>#N/A</v>
      </c>
      <c r="BI187" t="e">
        <f>VLOOKUP($C187,subset1!$D:$BX,BI$2,FALSE)</f>
        <v>#N/A</v>
      </c>
      <c r="BJ187" t="e">
        <f>VLOOKUP($C187,subset1!$D:$BX,BJ$2,FALSE)</f>
        <v>#N/A</v>
      </c>
      <c r="BK187" t="e">
        <f>VLOOKUP($C187,subset1!$D:$BX,BK$2,FALSE)</f>
        <v>#N/A</v>
      </c>
      <c r="BL187" t="e">
        <f>VLOOKUP($C187,subset1!$D:$BX,BL$2,FALSE)</f>
        <v>#N/A</v>
      </c>
      <c r="BM187" t="e">
        <f>VLOOKUP($C187,subset1!$D:$BX,BM$2,FALSE)</f>
        <v>#N/A</v>
      </c>
      <c r="BN187" t="e">
        <f>VLOOKUP($C187,subset1!$D:$BX,BN$2,FALSE)</f>
        <v>#N/A</v>
      </c>
      <c r="BO187" t="e">
        <f>VLOOKUP($C187,subset1!$D:$BX,BO$2,FALSE)</f>
        <v>#N/A</v>
      </c>
      <c r="BP187" t="e">
        <f>VLOOKUP($C187,subset1!$D:$BX,BP$2,FALSE)</f>
        <v>#N/A</v>
      </c>
      <c r="BQ187" t="e">
        <f>VLOOKUP($C187,subset1!$D:$BX,BQ$2,FALSE)</f>
        <v>#N/A</v>
      </c>
      <c r="BR187" t="e">
        <f>VLOOKUP($C187,subset1!$D:$BX,BR$2,FALSE)</f>
        <v>#N/A</v>
      </c>
      <c r="BS187" t="e">
        <f>VLOOKUP($C187,subset1!$D:$BX,BS$2,FALSE)</f>
        <v>#N/A</v>
      </c>
      <c r="BT187" t="e">
        <f>VLOOKUP($C187,subset1!$D:$BX,BT$2,FALSE)</f>
        <v>#N/A</v>
      </c>
      <c r="BU187" t="e">
        <f>VLOOKUP($C187,subset1!$D:$BX,BU$2,FALSE)</f>
        <v>#N/A</v>
      </c>
    </row>
    <row r="188" spans="1:73" x14ac:dyDescent="0.2">
      <c r="A188">
        <v>882</v>
      </c>
      <c r="B188" t="s">
        <v>2</v>
      </c>
      <c r="C188" t="str">
        <f t="shared" si="9"/>
        <v>882A</v>
      </c>
      <c r="D188" t="str">
        <f t="shared" si="10"/>
        <v>A</v>
      </c>
      <c r="E188">
        <v>30</v>
      </c>
      <c r="F188" s="1">
        <v>43047</v>
      </c>
      <c r="I188">
        <v>1204.8806200367201</v>
      </c>
      <c r="J188" t="s">
        <v>23</v>
      </c>
      <c r="K188">
        <v>194</v>
      </c>
      <c r="L188">
        <f>VLOOKUP($C188,samples!$D$2:$I$1000,4, FALSE)</f>
        <v>2</v>
      </c>
      <c r="M188" t="str">
        <f>VLOOKUP($C188,samples!$D$2:$I$1000,5, FALSE)</f>
        <v>I</v>
      </c>
      <c r="N188" t="str">
        <f>VLOOKUP($C188,samples!$D$2:$I$1000,6, FALSE)</f>
        <v>7,8,9</v>
      </c>
      <c r="O188" s="1">
        <f>VLOOKUP($C188,samples!$D$2:$I$689,3, FALSE)</f>
        <v>43047</v>
      </c>
      <c r="P188" s="2">
        <f t="shared" si="11"/>
        <v>0</v>
      </c>
      <c r="Q188" s="1" t="str">
        <f>VLOOKUP($C188,samples!$D$2:$R$1000,8, FALSE)</f>
        <v>CGPLPA826P</v>
      </c>
      <c r="S188" t="e">
        <f>VLOOKUP($C188,subset1!$D:$BX,S$2,FALSE)</f>
        <v>#N/A</v>
      </c>
      <c r="T188" s="1" t="e">
        <f>VLOOKUP($C188,subset1!$D:$BX,T$2,FALSE)</f>
        <v>#N/A</v>
      </c>
      <c r="U188" t="e">
        <f>VLOOKUP($C188,subset1!$D:$BX,U$2,FALSE)</f>
        <v>#N/A</v>
      </c>
      <c r="V188" t="e">
        <f>VLOOKUP($C188,subset1!$D:$BX,V$2,FALSE)</f>
        <v>#N/A</v>
      </c>
      <c r="W188" t="e">
        <f>VLOOKUP($C188,subset1!$D:$BX,W$2,FALSE)</f>
        <v>#N/A</v>
      </c>
      <c r="X188" t="e">
        <f>VLOOKUP($C188,subset1!$D:$BX,X$2,FALSE)</f>
        <v>#N/A</v>
      </c>
      <c r="Y188" t="e">
        <f>VLOOKUP($C188,subset1!$D:$BX,Y$2,FALSE)</f>
        <v>#N/A</v>
      </c>
      <c r="Z188" t="e">
        <f>VLOOKUP($C188,subset1!$D:$BX,Z$2,FALSE)</f>
        <v>#N/A</v>
      </c>
      <c r="AA188" t="e">
        <f>VLOOKUP($C188,subset1!$D:$BX,AA$2,FALSE)</f>
        <v>#N/A</v>
      </c>
      <c r="AB188" t="e">
        <f>VLOOKUP($C188,subset1!$D:$BX,AB$2,FALSE)</f>
        <v>#N/A</v>
      </c>
      <c r="AC188" t="e">
        <f>VLOOKUP($C188,subset1!$D:$BX,AC$2,FALSE)</f>
        <v>#N/A</v>
      </c>
      <c r="AD188" t="e">
        <f>VLOOKUP($C188,subset1!$D:$BX,AD$2,FALSE)</f>
        <v>#N/A</v>
      </c>
      <c r="AE188" t="e">
        <f>VLOOKUP($C188,subset1!$D:$BX,AE$2,FALSE)</f>
        <v>#N/A</v>
      </c>
      <c r="AF188" t="e">
        <f>VLOOKUP($C188,subset1!$D:$BX,AF$2,FALSE)</f>
        <v>#N/A</v>
      </c>
      <c r="AG188" t="e">
        <f>VLOOKUP($C188,subset1!$D:$BX,AG$2,FALSE)</f>
        <v>#N/A</v>
      </c>
      <c r="AH188" t="e">
        <f>VLOOKUP($C188,subset1!$D:$BX,AH$2,FALSE)</f>
        <v>#N/A</v>
      </c>
      <c r="AI188" t="e">
        <f>VLOOKUP($C188,subset1!$D:$BX,AI$2,FALSE)</f>
        <v>#N/A</v>
      </c>
      <c r="AJ188" t="e">
        <f>VLOOKUP($C188,subset1!$D:$BX,AJ$2,FALSE)</f>
        <v>#N/A</v>
      </c>
      <c r="AK188" t="e">
        <f>VLOOKUP($C188,subset1!$D:$BX,AK$2,FALSE)</f>
        <v>#N/A</v>
      </c>
      <c r="AL188" t="e">
        <f>VLOOKUP($C188,subset1!$D:$BX,AL$2,FALSE)</f>
        <v>#N/A</v>
      </c>
      <c r="AM188" t="e">
        <f>VLOOKUP($C188,subset1!$D:$BX,AM$2,FALSE)</f>
        <v>#N/A</v>
      </c>
      <c r="AN188" t="e">
        <f>VLOOKUP($C188,subset1!$D:$BX,AN$2,FALSE)</f>
        <v>#N/A</v>
      </c>
      <c r="AO188" t="e">
        <f>VLOOKUP($C188,subset1!$D:$BX,AO$2,FALSE)</f>
        <v>#N/A</v>
      </c>
      <c r="AP188" t="e">
        <f>VLOOKUP($C188,subset1!$D:$BX,AP$2,FALSE)</f>
        <v>#N/A</v>
      </c>
      <c r="AQ188" t="e">
        <f>VLOOKUP($C188,subset1!$D:$BX,AQ$2,FALSE)</f>
        <v>#N/A</v>
      </c>
      <c r="AR188" t="e">
        <f>VLOOKUP($C188,subset1!$D:$BX,AR$2,FALSE)</f>
        <v>#N/A</v>
      </c>
      <c r="AS188" t="e">
        <f>VLOOKUP($C188,subset1!$D:$BX,AS$2,FALSE)</f>
        <v>#N/A</v>
      </c>
      <c r="AT188" s="1" t="e">
        <f>VLOOKUP($C188,subset1!$D:$BX,AT$2,FALSE)</f>
        <v>#N/A</v>
      </c>
      <c r="AU188" t="e">
        <f>VLOOKUP($C188,subset1!$D:$BX,AU$2,FALSE)</f>
        <v>#N/A</v>
      </c>
      <c r="AV188" t="e">
        <f>VLOOKUP($C188,subset1!$D:$BX,AV$2,FALSE)</f>
        <v>#N/A</v>
      </c>
      <c r="AW188" t="e">
        <f>VLOOKUP($C188,subset1!$D:$BX,AW$2,FALSE)</f>
        <v>#N/A</v>
      </c>
      <c r="AX188" t="e">
        <f>VLOOKUP($C188,subset1!$D:$BX,AX$2,FALSE)</f>
        <v>#N/A</v>
      </c>
      <c r="AY188" t="e">
        <f>VLOOKUP($C188,subset1!$D:$BX,AY$2,FALSE)</f>
        <v>#N/A</v>
      </c>
      <c r="AZ188" t="e">
        <f>VLOOKUP($C188,subset1!$D:$BX,AZ$2,FALSE)</f>
        <v>#N/A</v>
      </c>
      <c r="BA188" t="e">
        <f>VLOOKUP($C188,subset1!$D:$BX,BA$2,FALSE)</f>
        <v>#N/A</v>
      </c>
      <c r="BB188" t="e">
        <f>VLOOKUP($C188,subset1!$D:$BX,BB$2,FALSE)</f>
        <v>#N/A</v>
      </c>
      <c r="BC188" t="e">
        <f>VLOOKUP($C188,subset1!$D:$BX,BC$2,FALSE)</f>
        <v>#N/A</v>
      </c>
      <c r="BD188" t="e">
        <f>VLOOKUP($C188,subset1!$D:$BX,BD$2,FALSE)</f>
        <v>#N/A</v>
      </c>
      <c r="BE188" t="e">
        <f>VLOOKUP($C188,subset1!$D:$BX,BE$2,FALSE)</f>
        <v>#N/A</v>
      </c>
      <c r="BF188" t="e">
        <f>VLOOKUP($C188,subset1!$D:$BX,BF$2,FALSE)</f>
        <v>#N/A</v>
      </c>
      <c r="BG188" t="e">
        <f>VLOOKUP($C188,subset1!$D:$BX,BG$2,FALSE)</f>
        <v>#N/A</v>
      </c>
      <c r="BH188" t="e">
        <f>VLOOKUP($C188,subset1!$D:$BX,BH$2,FALSE)</f>
        <v>#N/A</v>
      </c>
      <c r="BI188" t="e">
        <f>VLOOKUP($C188,subset1!$D:$BX,BI$2,FALSE)</f>
        <v>#N/A</v>
      </c>
      <c r="BJ188" t="e">
        <f>VLOOKUP($C188,subset1!$D:$BX,BJ$2,FALSE)</f>
        <v>#N/A</v>
      </c>
      <c r="BK188" t="e">
        <f>VLOOKUP($C188,subset1!$D:$BX,BK$2,FALSE)</f>
        <v>#N/A</v>
      </c>
      <c r="BL188" t="e">
        <f>VLOOKUP($C188,subset1!$D:$BX,BL$2,FALSE)</f>
        <v>#N/A</v>
      </c>
      <c r="BM188" t="e">
        <f>VLOOKUP($C188,subset1!$D:$BX,BM$2,FALSE)</f>
        <v>#N/A</v>
      </c>
      <c r="BN188" t="e">
        <f>VLOOKUP($C188,subset1!$D:$BX,BN$2,FALSE)</f>
        <v>#N/A</v>
      </c>
      <c r="BO188" t="e">
        <f>VLOOKUP($C188,subset1!$D:$BX,BO$2,FALSE)</f>
        <v>#N/A</v>
      </c>
      <c r="BP188" t="e">
        <f>VLOOKUP($C188,subset1!$D:$BX,BP$2,FALSE)</f>
        <v>#N/A</v>
      </c>
      <c r="BQ188" t="e">
        <f>VLOOKUP($C188,subset1!$D:$BX,BQ$2,FALSE)</f>
        <v>#N/A</v>
      </c>
      <c r="BR188" t="e">
        <f>VLOOKUP($C188,subset1!$D:$BX,BR$2,FALSE)</f>
        <v>#N/A</v>
      </c>
      <c r="BS188" t="e">
        <f>VLOOKUP($C188,subset1!$D:$BX,BS$2,FALSE)</f>
        <v>#N/A</v>
      </c>
      <c r="BT188" t="e">
        <f>VLOOKUP($C188,subset1!$D:$BX,BT$2,FALSE)</f>
        <v>#N/A</v>
      </c>
      <c r="BU188" t="e">
        <f>VLOOKUP($C188,subset1!$D:$BX,BU$2,FALSE)</f>
        <v>#N/A</v>
      </c>
    </row>
    <row r="189" spans="1:73" x14ac:dyDescent="0.2">
      <c r="A189">
        <v>882</v>
      </c>
      <c r="B189" t="s">
        <v>8</v>
      </c>
      <c r="C189" t="str">
        <f t="shared" si="9"/>
        <v>882B1</v>
      </c>
      <c r="D189" t="str">
        <f t="shared" si="10"/>
        <v>B1</v>
      </c>
      <c r="E189">
        <v>30</v>
      </c>
      <c r="F189" s="1">
        <v>43047</v>
      </c>
      <c r="I189">
        <v>1204.8806200367201</v>
      </c>
      <c r="J189" t="s">
        <v>23</v>
      </c>
      <c r="K189">
        <v>195</v>
      </c>
      <c r="L189">
        <f>VLOOKUP($C189,samples!$D$2:$I$1000,4, FALSE)</f>
        <v>6</v>
      </c>
      <c r="M189" t="str">
        <f>VLOOKUP($C189,samples!$D$2:$I$1000,5, FALSE)</f>
        <v>A</v>
      </c>
      <c r="N189" t="str">
        <f>VLOOKUP($C189,samples!$D$2:$I$1000,6, FALSE)</f>
        <v>7,8,9</v>
      </c>
      <c r="O189" s="1">
        <f>VLOOKUP($C189,samples!$D$2:$I$689,3, FALSE)</f>
        <v>43081</v>
      </c>
      <c r="P189" s="2">
        <f t="shared" si="11"/>
        <v>34</v>
      </c>
      <c r="Q189" s="1" t="str">
        <f>VLOOKUP($C189,samples!$D$2:$R$1000,8, FALSE)</f>
        <v>CGPLPA826P1</v>
      </c>
      <c r="S189" t="e">
        <f>VLOOKUP($C189,subset1!$D:$BX,S$2,FALSE)</f>
        <v>#N/A</v>
      </c>
      <c r="T189" s="1" t="e">
        <f>VLOOKUP($C189,subset1!$D:$BX,T$2,FALSE)</f>
        <v>#N/A</v>
      </c>
      <c r="U189" t="e">
        <f>VLOOKUP($C189,subset1!$D:$BX,U$2,FALSE)</f>
        <v>#N/A</v>
      </c>
      <c r="V189" t="e">
        <f>VLOOKUP($C189,subset1!$D:$BX,V$2,FALSE)</f>
        <v>#N/A</v>
      </c>
      <c r="W189" t="e">
        <f>VLOOKUP($C189,subset1!$D:$BX,W$2,FALSE)</f>
        <v>#N/A</v>
      </c>
      <c r="X189" t="e">
        <f>VLOOKUP($C189,subset1!$D:$BX,X$2,FALSE)</f>
        <v>#N/A</v>
      </c>
      <c r="Y189" t="e">
        <f>VLOOKUP($C189,subset1!$D:$BX,Y$2,FALSE)</f>
        <v>#N/A</v>
      </c>
      <c r="Z189" t="e">
        <f>VLOOKUP($C189,subset1!$D:$BX,Z$2,FALSE)</f>
        <v>#N/A</v>
      </c>
      <c r="AA189" t="e">
        <f>VLOOKUP($C189,subset1!$D:$BX,AA$2,FALSE)</f>
        <v>#N/A</v>
      </c>
      <c r="AB189" t="e">
        <f>VLOOKUP($C189,subset1!$D:$BX,AB$2,FALSE)</f>
        <v>#N/A</v>
      </c>
      <c r="AC189" t="e">
        <f>VLOOKUP($C189,subset1!$D:$BX,AC$2,FALSE)</f>
        <v>#N/A</v>
      </c>
      <c r="AD189" t="e">
        <f>VLOOKUP($C189,subset1!$D:$BX,AD$2,FALSE)</f>
        <v>#N/A</v>
      </c>
      <c r="AE189" t="e">
        <f>VLOOKUP($C189,subset1!$D:$BX,AE$2,FALSE)</f>
        <v>#N/A</v>
      </c>
      <c r="AF189" t="e">
        <f>VLOOKUP($C189,subset1!$D:$BX,AF$2,FALSE)</f>
        <v>#N/A</v>
      </c>
      <c r="AG189" t="e">
        <f>VLOOKUP($C189,subset1!$D:$BX,AG$2,FALSE)</f>
        <v>#N/A</v>
      </c>
      <c r="AH189" t="e">
        <f>VLOOKUP($C189,subset1!$D:$BX,AH$2,FALSE)</f>
        <v>#N/A</v>
      </c>
      <c r="AI189" t="e">
        <f>VLOOKUP($C189,subset1!$D:$BX,AI$2,FALSE)</f>
        <v>#N/A</v>
      </c>
      <c r="AJ189" t="e">
        <f>VLOOKUP($C189,subset1!$D:$BX,AJ$2,FALSE)</f>
        <v>#N/A</v>
      </c>
      <c r="AK189" t="e">
        <f>VLOOKUP($C189,subset1!$D:$BX,AK$2,FALSE)</f>
        <v>#N/A</v>
      </c>
      <c r="AL189" t="e">
        <f>VLOOKUP($C189,subset1!$D:$BX,AL$2,FALSE)</f>
        <v>#N/A</v>
      </c>
      <c r="AM189" t="e">
        <f>VLOOKUP($C189,subset1!$D:$BX,AM$2,FALSE)</f>
        <v>#N/A</v>
      </c>
      <c r="AN189" t="e">
        <f>VLOOKUP($C189,subset1!$D:$BX,AN$2,FALSE)</f>
        <v>#N/A</v>
      </c>
      <c r="AO189" t="e">
        <f>VLOOKUP($C189,subset1!$D:$BX,AO$2,FALSE)</f>
        <v>#N/A</v>
      </c>
      <c r="AP189" t="e">
        <f>VLOOKUP($C189,subset1!$D:$BX,AP$2,FALSE)</f>
        <v>#N/A</v>
      </c>
      <c r="AQ189" t="e">
        <f>VLOOKUP($C189,subset1!$D:$BX,AQ$2,FALSE)</f>
        <v>#N/A</v>
      </c>
      <c r="AR189" t="e">
        <f>VLOOKUP($C189,subset1!$D:$BX,AR$2,FALSE)</f>
        <v>#N/A</v>
      </c>
      <c r="AS189" t="e">
        <f>VLOOKUP($C189,subset1!$D:$BX,AS$2,FALSE)</f>
        <v>#N/A</v>
      </c>
      <c r="AT189" s="1" t="e">
        <f>VLOOKUP($C189,subset1!$D:$BX,AT$2,FALSE)</f>
        <v>#N/A</v>
      </c>
      <c r="AU189" t="e">
        <f>VLOOKUP($C189,subset1!$D:$BX,AU$2,FALSE)</f>
        <v>#N/A</v>
      </c>
      <c r="AV189" t="e">
        <f>VLOOKUP($C189,subset1!$D:$BX,AV$2,FALSE)</f>
        <v>#N/A</v>
      </c>
      <c r="AW189" t="e">
        <f>VLOOKUP($C189,subset1!$D:$BX,AW$2,FALSE)</f>
        <v>#N/A</v>
      </c>
      <c r="AX189" t="e">
        <f>VLOOKUP($C189,subset1!$D:$BX,AX$2,FALSE)</f>
        <v>#N/A</v>
      </c>
      <c r="AY189" t="e">
        <f>VLOOKUP($C189,subset1!$D:$BX,AY$2,FALSE)</f>
        <v>#N/A</v>
      </c>
      <c r="AZ189" t="e">
        <f>VLOOKUP($C189,subset1!$D:$BX,AZ$2,FALSE)</f>
        <v>#N/A</v>
      </c>
      <c r="BA189" t="e">
        <f>VLOOKUP($C189,subset1!$D:$BX,BA$2,FALSE)</f>
        <v>#N/A</v>
      </c>
      <c r="BB189" t="e">
        <f>VLOOKUP($C189,subset1!$D:$BX,BB$2,FALSE)</f>
        <v>#N/A</v>
      </c>
      <c r="BC189" t="e">
        <f>VLOOKUP($C189,subset1!$D:$BX,BC$2,FALSE)</f>
        <v>#N/A</v>
      </c>
      <c r="BD189" t="e">
        <f>VLOOKUP($C189,subset1!$D:$BX,BD$2,FALSE)</f>
        <v>#N/A</v>
      </c>
      <c r="BE189" t="e">
        <f>VLOOKUP($C189,subset1!$D:$BX,BE$2,FALSE)</f>
        <v>#N/A</v>
      </c>
      <c r="BF189" t="e">
        <f>VLOOKUP($C189,subset1!$D:$BX,BF$2,FALSE)</f>
        <v>#N/A</v>
      </c>
      <c r="BG189" t="e">
        <f>VLOOKUP($C189,subset1!$D:$BX,BG$2,FALSE)</f>
        <v>#N/A</v>
      </c>
      <c r="BH189" t="e">
        <f>VLOOKUP($C189,subset1!$D:$BX,BH$2,FALSE)</f>
        <v>#N/A</v>
      </c>
      <c r="BI189" t="e">
        <f>VLOOKUP($C189,subset1!$D:$BX,BI$2,FALSE)</f>
        <v>#N/A</v>
      </c>
      <c r="BJ189" t="e">
        <f>VLOOKUP($C189,subset1!$D:$BX,BJ$2,FALSE)</f>
        <v>#N/A</v>
      </c>
      <c r="BK189" t="e">
        <f>VLOOKUP($C189,subset1!$D:$BX,BK$2,FALSE)</f>
        <v>#N/A</v>
      </c>
      <c r="BL189" t="e">
        <f>VLOOKUP($C189,subset1!$D:$BX,BL$2,FALSE)</f>
        <v>#N/A</v>
      </c>
      <c r="BM189" t="e">
        <f>VLOOKUP($C189,subset1!$D:$BX,BM$2,FALSE)</f>
        <v>#N/A</v>
      </c>
      <c r="BN189" t="e">
        <f>VLOOKUP($C189,subset1!$D:$BX,BN$2,FALSE)</f>
        <v>#N/A</v>
      </c>
      <c r="BO189" t="e">
        <f>VLOOKUP($C189,subset1!$D:$BX,BO$2,FALSE)</f>
        <v>#N/A</v>
      </c>
      <c r="BP189" t="e">
        <f>VLOOKUP($C189,subset1!$D:$BX,BP$2,FALSE)</f>
        <v>#N/A</v>
      </c>
      <c r="BQ189" t="e">
        <f>VLOOKUP($C189,subset1!$D:$BX,BQ$2,FALSE)</f>
        <v>#N/A</v>
      </c>
      <c r="BR189" t="e">
        <f>VLOOKUP($C189,subset1!$D:$BX,BR$2,FALSE)</f>
        <v>#N/A</v>
      </c>
      <c r="BS189" t="e">
        <f>VLOOKUP($C189,subset1!$D:$BX,BS$2,FALSE)</f>
        <v>#N/A</v>
      </c>
      <c r="BT189" t="e">
        <f>VLOOKUP($C189,subset1!$D:$BX,BT$2,FALSE)</f>
        <v>#N/A</v>
      </c>
      <c r="BU189" t="e">
        <f>VLOOKUP($C189,subset1!$D:$BX,BU$2,FALSE)</f>
        <v>#N/A</v>
      </c>
    </row>
    <row r="190" spans="1:73" x14ac:dyDescent="0.2">
      <c r="A190">
        <v>882</v>
      </c>
      <c r="B190" t="s">
        <v>9</v>
      </c>
      <c r="C190" t="str">
        <f t="shared" si="9"/>
        <v>882E1</v>
      </c>
      <c r="D190" t="str">
        <f t="shared" si="10"/>
        <v>E1</v>
      </c>
      <c r="E190">
        <v>30</v>
      </c>
      <c r="F190" s="1">
        <v>43047</v>
      </c>
      <c r="I190">
        <v>1204.8806200367201</v>
      </c>
      <c r="J190" t="s">
        <v>23</v>
      </c>
      <c r="K190">
        <v>196</v>
      </c>
      <c r="L190">
        <f>VLOOKUP($C190,samples!$D$2:$I$1000,4, FALSE)</f>
        <v>11</v>
      </c>
      <c r="M190" t="str">
        <f>VLOOKUP($C190,samples!$D$2:$I$1000,5, FALSE)</f>
        <v>G</v>
      </c>
      <c r="N190" t="str">
        <f>VLOOKUP($C190,samples!$D$2:$I$1000,6, FALSE)</f>
        <v>1,2,3</v>
      </c>
      <c r="O190" s="1">
        <f>VLOOKUP($C190,samples!$D$2:$I$689,3, FALSE)</f>
        <v>43108</v>
      </c>
      <c r="P190" s="2">
        <f t="shared" si="11"/>
        <v>61</v>
      </c>
      <c r="Q190" s="1" t="str">
        <f>VLOOKUP($C190,samples!$D$2:$R$1000,8, FALSE)</f>
        <v>CGPLPA826P2</v>
      </c>
      <c r="S190" t="e">
        <f>VLOOKUP($C190,subset1!$D:$BX,S$2,FALSE)</f>
        <v>#N/A</v>
      </c>
      <c r="T190" s="1" t="e">
        <f>VLOOKUP($C190,subset1!$D:$BX,T$2,FALSE)</f>
        <v>#N/A</v>
      </c>
      <c r="U190" t="e">
        <f>VLOOKUP($C190,subset1!$D:$BX,U$2,FALSE)</f>
        <v>#N/A</v>
      </c>
      <c r="V190" t="e">
        <f>VLOOKUP($C190,subset1!$D:$BX,V$2,FALSE)</f>
        <v>#N/A</v>
      </c>
      <c r="W190" t="e">
        <f>VLOOKUP($C190,subset1!$D:$BX,W$2,FALSE)</f>
        <v>#N/A</v>
      </c>
      <c r="X190" t="e">
        <f>VLOOKUP($C190,subset1!$D:$BX,X$2,FALSE)</f>
        <v>#N/A</v>
      </c>
      <c r="Y190" t="e">
        <f>VLOOKUP($C190,subset1!$D:$BX,Y$2,FALSE)</f>
        <v>#N/A</v>
      </c>
      <c r="Z190" t="e">
        <f>VLOOKUP($C190,subset1!$D:$BX,Z$2,FALSE)</f>
        <v>#N/A</v>
      </c>
      <c r="AA190" t="e">
        <f>VLOOKUP($C190,subset1!$D:$BX,AA$2,FALSE)</f>
        <v>#N/A</v>
      </c>
      <c r="AB190" t="e">
        <f>VLOOKUP($C190,subset1!$D:$BX,AB$2,FALSE)</f>
        <v>#N/A</v>
      </c>
      <c r="AC190" t="e">
        <f>VLOOKUP($C190,subset1!$D:$BX,AC$2,FALSE)</f>
        <v>#N/A</v>
      </c>
      <c r="AD190" t="e">
        <f>VLOOKUP($C190,subset1!$D:$BX,AD$2,FALSE)</f>
        <v>#N/A</v>
      </c>
      <c r="AE190" t="e">
        <f>VLOOKUP($C190,subset1!$D:$BX,AE$2,FALSE)</f>
        <v>#N/A</v>
      </c>
      <c r="AF190" t="e">
        <f>VLOOKUP($C190,subset1!$D:$BX,AF$2,FALSE)</f>
        <v>#N/A</v>
      </c>
      <c r="AG190" t="e">
        <f>VLOOKUP($C190,subset1!$D:$BX,AG$2,FALSE)</f>
        <v>#N/A</v>
      </c>
      <c r="AH190" t="e">
        <f>VLOOKUP($C190,subset1!$D:$BX,AH$2,FALSE)</f>
        <v>#N/A</v>
      </c>
      <c r="AI190" t="e">
        <f>VLOOKUP($C190,subset1!$D:$BX,AI$2,FALSE)</f>
        <v>#N/A</v>
      </c>
      <c r="AJ190" t="e">
        <f>VLOOKUP($C190,subset1!$D:$BX,AJ$2,FALSE)</f>
        <v>#N/A</v>
      </c>
      <c r="AK190" t="e">
        <f>VLOOKUP($C190,subset1!$D:$BX,AK$2,FALSE)</f>
        <v>#N/A</v>
      </c>
      <c r="AL190" t="e">
        <f>VLOOKUP($C190,subset1!$D:$BX,AL$2,FALSE)</f>
        <v>#N/A</v>
      </c>
      <c r="AM190" t="e">
        <f>VLOOKUP($C190,subset1!$D:$BX,AM$2,FALSE)</f>
        <v>#N/A</v>
      </c>
      <c r="AN190" t="e">
        <f>VLOOKUP($C190,subset1!$D:$BX,AN$2,FALSE)</f>
        <v>#N/A</v>
      </c>
      <c r="AO190" t="e">
        <f>VLOOKUP($C190,subset1!$D:$BX,AO$2,FALSE)</f>
        <v>#N/A</v>
      </c>
      <c r="AP190" t="e">
        <f>VLOOKUP($C190,subset1!$D:$BX,AP$2,FALSE)</f>
        <v>#N/A</v>
      </c>
      <c r="AQ190" t="e">
        <f>VLOOKUP($C190,subset1!$D:$BX,AQ$2,FALSE)</f>
        <v>#N/A</v>
      </c>
      <c r="AR190" t="e">
        <f>VLOOKUP($C190,subset1!$D:$BX,AR$2,FALSE)</f>
        <v>#N/A</v>
      </c>
      <c r="AS190" t="e">
        <f>VLOOKUP($C190,subset1!$D:$BX,AS$2,FALSE)</f>
        <v>#N/A</v>
      </c>
      <c r="AT190" s="1" t="e">
        <f>VLOOKUP($C190,subset1!$D:$BX,AT$2,FALSE)</f>
        <v>#N/A</v>
      </c>
      <c r="AU190" t="e">
        <f>VLOOKUP($C190,subset1!$D:$BX,AU$2,FALSE)</f>
        <v>#N/A</v>
      </c>
      <c r="AV190" t="e">
        <f>VLOOKUP($C190,subset1!$D:$BX,AV$2,FALSE)</f>
        <v>#N/A</v>
      </c>
      <c r="AW190" t="e">
        <f>VLOOKUP($C190,subset1!$D:$BX,AW$2,FALSE)</f>
        <v>#N/A</v>
      </c>
      <c r="AX190" t="e">
        <f>VLOOKUP($C190,subset1!$D:$BX,AX$2,FALSE)</f>
        <v>#N/A</v>
      </c>
      <c r="AY190" t="e">
        <f>VLOOKUP($C190,subset1!$D:$BX,AY$2,FALSE)</f>
        <v>#N/A</v>
      </c>
      <c r="AZ190" t="e">
        <f>VLOOKUP($C190,subset1!$D:$BX,AZ$2,FALSE)</f>
        <v>#N/A</v>
      </c>
      <c r="BA190" t="e">
        <f>VLOOKUP($C190,subset1!$D:$BX,BA$2,FALSE)</f>
        <v>#N/A</v>
      </c>
      <c r="BB190" t="e">
        <f>VLOOKUP($C190,subset1!$D:$BX,BB$2,FALSE)</f>
        <v>#N/A</v>
      </c>
      <c r="BC190" t="e">
        <f>VLOOKUP($C190,subset1!$D:$BX,BC$2,FALSE)</f>
        <v>#N/A</v>
      </c>
      <c r="BD190" t="e">
        <f>VLOOKUP($C190,subset1!$D:$BX,BD$2,FALSE)</f>
        <v>#N/A</v>
      </c>
      <c r="BE190" t="e">
        <f>VLOOKUP($C190,subset1!$D:$BX,BE$2,FALSE)</f>
        <v>#N/A</v>
      </c>
      <c r="BF190" t="e">
        <f>VLOOKUP($C190,subset1!$D:$BX,BF$2,FALSE)</f>
        <v>#N/A</v>
      </c>
      <c r="BG190" t="e">
        <f>VLOOKUP($C190,subset1!$D:$BX,BG$2,FALSE)</f>
        <v>#N/A</v>
      </c>
      <c r="BH190" t="e">
        <f>VLOOKUP($C190,subset1!$D:$BX,BH$2,FALSE)</f>
        <v>#N/A</v>
      </c>
      <c r="BI190" t="e">
        <f>VLOOKUP($C190,subset1!$D:$BX,BI$2,FALSE)</f>
        <v>#N/A</v>
      </c>
      <c r="BJ190" t="e">
        <f>VLOOKUP($C190,subset1!$D:$BX,BJ$2,FALSE)</f>
        <v>#N/A</v>
      </c>
      <c r="BK190" t="e">
        <f>VLOOKUP($C190,subset1!$D:$BX,BK$2,FALSE)</f>
        <v>#N/A</v>
      </c>
      <c r="BL190" t="e">
        <f>VLOOKUP($C190,subset1!$D:$BX,BL$2,FALSE)</f>
        <v>#N/A</v>
      </c>
      <c r="BM190" t="e">
        <f>VLOOKUP($C190,subset1!$D:$BX,BM$2,FALSE)</f>
        <v>#N/A</v>
      </c>
      <c r="BN190" t="e">
        <f>VLOOKUP($C190,subset1!$D:$BX,BN$2,FALSE)</f>
        <v>#N/A</v>
      </c>
      <c r="BO190" t="e">
        <f>VLOOKUP($C190,subset1!$D:$BX,BO$2,FALSE)</f>
        <v>#N/A</v>
      </c>
      <c r="BP190" t="e">
        <f>VLOOKUP($C190,subset1!$D:$BX,BP$2,FALSE)</f>
        <v>#N/A</v>
      </c>
      <c r="BQ190" t="e">
        <f>VLOOKUP($C190,subset1!$D:$BX,BQ$2,FALSE)</f>
        <v>#N/A</v>
      </c>
      <c r="BR190" t="e">
        <f>VLOOKUP($C190,subset1!$D:$BX,BR$2,FALSE)</f>
        <v>#N/A</v>
      </c>
      <c r="BS190" t="e">
        <f>VLOOKUP($C190,subset1!$D:$BX,BS$2,FALSE)</f>
        <v>#N/A</v>
      </c>
      <c r="BT190" t="e">
        <f>VLOOKUP($C190,subset1!$D:$BX,BT$2,FALSE)</f>
        <v>#N/A</v>
      </c>
      <c r="BU190" t="e">
        <f>VLOOKUP($C190,subset1!$D:$BX,BU$2,FALSE)</f>
        <v>#N/A</v>
      </c>
    </row>
    <row r="191" spans="1:73" x14ac:dyDescent="0.2">
      <c r="A191">
        <v>882</v>
      </c>
      <c r="B191" t="s">
        <v>10</v>
      </c>
      <c r="C191" t="str">
        <f t="shared" si="9"/>
        <v>882E2</v>
      </c>
      <c r="D191" t="str">
        <f t="shared" si="10"/>
        <v>E2</v>
      </c>
      <c r="E191">
        <v>30</v>
      </c>
      <c r="F191" s="1">
        <v>43047</v>
      </c>
      <c r="I191">
        <v>1204.8806200367201</v>
      </c>
      <c r="J191" t="s">
        <v>23</v>
      </c>
      <c r="K191">
        <v>197</v>
      </c>
      <c r="L191">
        <f>VLOOKUP($C191,samples!$D$2:$I$1000,4, FALSE)</f>
        <v>14</v>
      </c>
      <c r="M191" t="str">
        <f>VLOOKUP($C191,samples!$D$2:$I$1000,5, FALSE)</f>
        <v>B</v>
      </c>
      <c r="N191" t="str">
        <f>VLOOKUP($C191,samples!$D$2:$I$1000,6, FALSE)</f>
        <v>1,2,3</v>
      </c>
      <c r="O191" s="1">
        <f>VLOOKUP($C191,samples!$D$2:$I$689,3, FALSE)</f>
        <v>43164</v>
      </c>
      <c r="P191" s="2">
        <f t="shared" si="11"/>
        <v>117</v>
      </c>
      <c r="Q191" s="1" t="str">
        <f>VLOOKUP($C191,samples!$D$2:$R$1000,8, FALSE)</f>
        <v>CGPLPA826P3</v>
      </c>
      <c r="S191" t="e">
        <f>VLOOKUP($C191,subset1!$D:$BX,S$2,FALSE)</f>
        <v>#N/A</v>
      </c>
      <c r="T191" s="1" t="e">
        <f>VLOOKUP($C191,subset1!$D:$BX,T$2,FALSE)</f>
        <v>#N/A</v>
      </c>
      <c r="U191" t="e">
        <f>VLOOKUP($C191,subset1!$D:$BX,U$2,FALSE)</f>
        <v>#N/A</v>
      </c>
      <c r="V191" t="e">
        <f>VLOOKUP($C191,subset1!$D:$BX,V$2,FALSE)</f>
        <v>#N/A</v>
      </c>
      <c r="W191" t="e">
        <f>VLOOKUP($C191,subset1!$D:$BX,W$2,FALSE)</f>
        <v>#N/A</v>
      </c>
      <c r="X191" t="e">
        <f>VLOOKUP($C191,subset1!$D:$BX,X$2,FALSE)</f>
        <v>#N/A</v>
      </c>
      <c r="Y191" t="e">
        <f>VLOOKUP($C191,subset1!$D:$BX,Y$2,FALSE)</f>
        <v>#N/A</v>
      </c>
      <c r="Z191" t="e">
        <f>VLOOKUP($C191,subset1!$D:$BX,Z$2,FALSE)</f>
        <v>#N/A</v>
      </c>
      <c r="AA191" t="e">
        <f>VLOOKUP($C191,subset1!$D:$BX,AA$2,FALSE)</f>
        <v>#N/A</v>
      </c>
      <c r="AB191" t="e">
        <f>VLOOKUP($C191,subset1!$D:$BX,AB$2,FALSE)</f>
        <v>#N/A</v>
      </c>
      <c r="AC191" t="e">
        <f>VLOOKUP($C191,subset1!$D:$BX,AC$2,FALSE)</f>
        <v>#N/A</v>
      </c>
      <c r="AD191" t="e">
        <f>VLOOKUP($C191,subset1!$D:$BX,AD$2,FALSE)</f>
        <v>#N/A</v>
      </c>
      <c r="AE191" t="e">
        <f>VLOOKUP($C191,subset1!$D:$BX,AE$2,FALSE)</f>
        <v>#N/A</v>
      </c>
      <c r="AF191" t="e">
        <f>VLOOKUP($C191,subset1!$D:$BX,AF$2,FALSE)</f>
        <v>#N/A</v>
      </c>
      <c r="AG191" t="e">
        <f>VLOOKUP($C191,subset1!$D:$BX,AG$2,FALSE)</f>
        <v>#N/A</v>
      </c>
      <c r="AH191" t="e">
        <f>VLOOKUP($C191,subset1!$D:$BX,AH$2,FALSE)</f>
        <v>#N/A</v>
      </c>
      <c r="AI191" t="e">
        <f>VLOOKUP($C191,subset1!$D:$BX,AI$2,FALSE)</f>
        <v>#N/A</v>
      </c>
      <c r="AJ191" t="e">
        <f>VLOOKUP($C191,subset1!$D:$BX,AJ$2,FALSE)</f>
        <v>#N/A</v>
      </c>
      <c r="AK191" t="e">
        <f>VLOOKUP($C191,subset1!$D:$BX,AK$2,FALSE)</f>
        <v>#N/A</v>
      </c>
      <c r="AL191" t="e">
        <f>VLOOKUP($C191,subset1!$D:$BX,AL$2,FALSE)</f>
        <v>#N/A</v>
      </c>
      <c r="AM191" t="e">
        <f>VLOOKUP($C191,subset1!$D:$BX,AM$2,FALSE)</f>
        <v>#N/A</v>
      </c>
      <c r="AN191" t="e">
        <f>VLOOKUP($C191,subset1!$D:$BX,AN$2,FALSE)</f>
        <v>#N/A</v>
      </c>
      <c r="AO191" t="e">
        <f>VLOOKUP($C191,subset1!$D:$BX,AO$2,FALSE)</f>
        <v>#N/A</v>
      </c>
      <c r="AP191" t="e">
        <f>VLOOKUP($C191,subset1!$D:$BX,AP$2,FALSE)</f>
        <v>#N/A</v>
      </c>
      <c r="AQ191" t="e">
        <f>VLOOKUP($C191,subset1!$D:$BX,AQ$2,FALSE)</f>
        <v>#N/A</v>
      </c>
      <c r="AR191" t="e">
        <f>VLOOKUP($C191,subset1!$D:$BX,AR$2,FALSE)</f>
        <v>#N/A</v>
      </c>
      <c r="AS191" t="e">
        <f>VLOOKUP($C191,subset1!$D:$BX,AS$2,FALSE)</f>
        <v>#N/A</v>
      </c>
      <c r="AT191" s="1" t="e">
        <f>VLOOKUP($C191,subset1!$D:$BX,AT$2,FALSE)</f>
        <v>#N/A</v>
      </c>
      <c r="AU191" t="e">
        <f>VLOOKUP($C191,subset1!$D:$BX,AU$2,FALSE)</f>
        <v>#N/A</v>
      </c>
      <c r="AV191" t="e">
        <f>VLOOKUP($C191,subset1!$D:$BX,AV$2,FALSE)</f>
        <v>#N/A</v>
      </c>
      <c r="AW191" t="e">
        <f>VLOOKUP($C191,subset1!$D:$BX,AW$2,FALSE)</f>
        <v>#N/A</v>
      </c>
      <c r="AX191" t="e">
        <f>VLOOKUP($C191,subset1!$D:$BX,AX$2,FALSE)</f>
        <v>#N/A</v>
      </c>
      <c r="AY191" t="e">
        <f>VLOOKUP($C191,subset1!$D:$BX,AY$2,FALSE)</f>
        <v>#N/A</v>
      </c>
      <c r="AZ191" t="e">
        <f>VLOOKUP($C191,subset1!$D:$BX,AZ$2,FALSE)</f>
        <v>#N/A</v>
      </c>
      <c r="BA191" t="e">
        <f>VLOOKUP($C191,subset1!$D:$BX,BA$2,FALSE)</f>
        <v>#N/A</v>
      </c>
      <c r="BB191" t="e">
        <f>VLOOKUP($C191,subset1!$D:$BX,BB$2,FALSE)</f>
        <v>#N/A</v>
      </c>
      <c r="BC191" t="e">
        <f>VLOOKUP($C191,subset1!$D:$BX,BC$2,FALSE)</f>
        <v>#N/A</v>
      </c>
      <c r="BD191" t="e">
        <f>VLOOKUP($C191,subset1!$D:$BX,BD$2,FALSE)</f>
        <v>#N/A</v>
      </c>
      <c r="BE191" t="e">
        <f>VLOOKUP($C191,subset1!$D:$BX,BE$2,FALSE)</f>
        <v>#N/A</v>
      </c>
      <c r="BF191" t="e">
        <f>VLOOKUP($C191,subset1!$D:$BX,BF$2,FALSE)</f>
        <v>#N/A</v>
      </c>
      <c r="BG191" t="e">
        <f>VLOOKUP($C191,subset1!$D:$BX,BG$2,FALSE)</f>
        <v>#N/A</v>
      </c>
      <c r="BH191" t="e">
        <f>VLOOKUP($C191,subset1!$D:$BX,BH$2,FALSE)</f>
        <v>#N/A</v>
      </c>
      <c r="BI191" t="e">
        <f>VLOOKUP($C191,subset1!$D:$BX,BI$2,FALSE)</f>
        <v>#N/A</v>
      </c>
      <c r="BJ191" t="e">
        <f>VLOOKUP($C191,subset1!$D:$BX,BJ$2,FALSE)</f>
        <v>#N/A</v>
      </c>
      <c r="BK191" t="e">
        <f>VLOOKUP($C191,subset1!$D:$BX,BK$2,FALSE)</f>
        <v>#N/A</v>
      </c>
      <c r="BL191" t="e">
        <f>VLOOKUP($C191,subset1!$D:$BX,BL$2,FALSE)</f>
        <v>#N/A</v>
      </c>
      <c r="BM191" t="e">
        <f>VLOOKUP($C191,subset1!$D:$BX,BM$2,FALSE)</f>
        <v>#N/A</v>
      </c>
      <c r="BN191" t="e">
        <f>VLOOKUP($C191,subset1!$D:$BX,BN$2,FALSE)</f>
        <v>#N/A</v>
      </c>
      <c r="BO191" t="e">
        <f>VLOOKUP($C191,subset1!$D:$BX,BO$2,FALSE)</f>
        <v>#N/A</v>
      </c>
      <c r="BP191" t="e">
        <f>VLOOKUP($C191,subset1!$D:$BX,BP$2,FALSE)</f>
        <v>#N/A</v>
      </c>
      <c r="BQ191" t="e">
        <f>VLOOKUP($C191,subset1!$D:$BX,BQ$2,FALSE)</f>
        <v>#N/A</v>
      </c>
      <c r="BR191" t="e">
        <f>VLOOKUP($C191,subset1!$D:$BX,BR$2,FALSE)</f>
        <v>#N/A</v>
      </c>
      <c r="BS191" t="e">
        <f>VLOOKUP($C191,subset1!$D:$BX,BS$2,FALSE)</f>
        <v>#N/A</v>
      </c>
      <c r="BT191" t="e">
        <f>VLOOKUP($C191,subset1!$D:$BX,BT$2,FALSE)</f>
        <v>#N/A</v>
      </c>
      <c r="BU191" t="e">
        <f>VLOOKUP($C191,subset1!$D:$BX,BU$2,FALSE)</f>
        <v>#N/A</v>
      </c>
    </row>
    <row r="192" spans="1:73" x14ac:dyDescent="0.2">
      <c r="A192">
        <v>882</v>
      </c>
      <c r="B192" t="s">
        <v>11</v>
      </c>
      <c r="C192" t="str">
        <f t="shared" si="9"/>
        <v>882E3</v>
      </c>
      <c r="D192" t="str">
        <f t="shared" si="10"/>
        <v>E3</v>
      </c>
      <c r="E192">
        <v>30</v>
      </c>
      <c r="F192" s="1">
        <v>43047</v>
      </c>
      <c r="I192">
        <v>1204.8806200367201</v>
      </c>
      <c r="J192" t="s">
        <v>23</v>
      </c>
      <c r="K192">
        <v>198</v>
      </c>
      <c r="L192">
        <f>VLOOKUP($C192,samples!$D$2:$I$1000,4, FALSE)</f>
        <v>17</v>
      </c>
      <c r="M192" t="str">
        <f>VLOOKUP($C192,samples!$D$2:$I$1000,5, FALSE)</f>
        <v>C</v>
      </c>
      <c r="N192" t="str">
        <f>VLOOKUP($C192,samples!$D$2:$I$1000,6, FALSE)</f>
        <v>4,5,6</v>
      </c>
      <c r="O192" s="1">
        <f>VLOOKUP($C192,samples!$D$2:$I$689,3, FALSE)</f>
        <v>43292</v>
      </c>
      <c r="P192" s="2">
        <f t="shared" si="11"/>
        <v>245</v>
      </c>
      <c r="Q192" s="1" t="str">
        <f>VLOOKUP($C192,samples!$D$2:$R$1000,8, FALSE)</f>
        <v>CGPLPA826P4</v>
      </c>
      <c r="S192" t="e">
        <f>VLOOKUP($C192,subset1!$D:$BX,S$2,FALSE)</f>
        <v>#N/A</v>
      </c>
      <c r="T192" s="1" t="e">
        <f>VLOOKUP($C192,subset1!$D:$BX,T$2,FALSE)</f>
        <v>#N/A</v>
      </c>
      <c r="U192" t="e">
        <f>VLOOKUP($C192,subset1!$D:$BX,U$2,FALSE)</f>
        <v>#N/A</v>
      </c>
      <c r="V192" t="e">
        <f>VLOOKUP($C192,subset1!$D:$BX,V$2,FALSE)</f>
        <v>#N/A</v>
      </c>
      <c r="W192" t="e">
        <f>VLOOKUP($C192,subset1!$D:$BX,W$2,FALSE)</f>
        <v>#N/A</v>
      </c>
      <c r="X192" t="e">
        <f>VLOOKUP($C192,subset1!$D:$BX,X$2,FALSE)</f>
        <v>#N/A</v>
      </c>
      <c r="Y192" t="e">
        <f>VLOOKUP($C192,subset1!$D:$BX,Y$2,FALSE)</f>
        <v>#N/A</v>
      </c>
      <c r="Z192" t="e">
        <f>VLOOKUP($C192,subset1!$D:$BX,Z$2,FALSE)</f>
        <v>#N/A</v>
      </c>
      <c r="AA192" t="e">
        <f>VLOOKUP($C192,subset1!$D:$BX,AA$2,FALSE)</f>
        <v>#N/A</v>
      </c>
      <c r="AB192" t="e">
        <f>VLOOKUP($C192,subset1!$D:$BX,AB$2,FALSE)</f>
        <v>#N/A</v>
      </c>
      <c r="AC192" t="e">
        <f>VLOOKUP($C192,subset1!$D:$BX,AC$2,FALSE)</f>
        <v>#N/A</v>
      </c>
      <c r="AD192" t="e">
        <f>VLOOKUP($C192,subset1!$D:$BX,AD$2,FALSE)</f>
        <v>#N/A</v>
      </c>
      <c r="AE192" t="e">
        <f>VLOOKUP($C192,subset1!$D:$BX,AE$2,FALSE)</f>
        <v>#N/A</v>
      </c>
      <c r="AF192" t="e">
        <f>VLOOKUP($C192,subset1!$D:$BX,AF$2,FALSE)</f>
        <v>#N/A</v>
      </c>
      <c r="AG192" t="e">
        <f>VLOOKUP($C192,subset1!$D:$BX,AG$2,FALSE)</f>
        <v>#N/A</v>
      </c>
      <c r="AH192" t="e">
        <f>VLOOKUP($C192,subset1!$D:$BX,AH$2,FALSE)</f>
        <v>#N/A</v>
      </c>
      <c r="AI192" t="e">
        <f>VLOOKUP($C192,subset1!$D:$BX,AI$2,FALSE)</f>
        <v>#N/A</v>
      </c>
      <c r="AJ192" t="e">
        <f>VLOOKUP($C192,subset1!$D:$BX,AJ$2,FALSE)</f>
        <v>#N/A</v>
      </c>
      <c r="AK192" t="e">
        <f>VLOOKUP($C192,subset1!$D:$BX,AK$2,FALSE)</f>
        <v>#N/A</v>
      </c>
      <c r="AL192" t="e">
        <f>VLOOKUP($C192,subset1!$D:$BX,AL$2,FALSE)</f>
        <v>#N/A</v>
      </c>
      <c r="AM192" t="e">
        <f>VLOOKUP($C192,subset1!$D:$BX,AM$2,FALSE)</f>
        <v>#N/A</v>
      </c>
      <c r="AN192" t="e">
        <f>VLOOKUP($C192,subset1!$D:$BX,AN$2,FALSE)</f>
        <v>#N/A</v>
      </c>
      <c r="AO192" t="e">
        <f>VLOOKUP($C192,subset1!$D:$BX,AO$2,FALSE)</f>
        <v>#N/A</v>
      </c>
      <c r="AP192" t="e">
        <f>VLOOKUP($C192,subset1!$D:$BX,AP$2,FALSE)</f>
        <v>#N/A</v>
      </c>
      <c r="AQ192" t="e">
        <f>VLOOKUP($C192,subset1!$D:$BX,AQ$2,FALSE)</f>
        <v>#N/A</v>
      </c>
      <c r="AR192" t="e">
        <f>VLOOKUP($C192,subset1!$D:$BX,AR$2,FALSE)</f>
        <v>#N/A</v>
      </c>
      <c r="AS192" t="e">
        <f>VLOOKUP($C192,subset1!$D:$BX,AS$2,FALSE)</f>
        <v>#N/A</v>
      </c>
      <c r="AT192" s="1" t="e">
        <f>VLOOKUP($C192,subset1!$D:$BX,AT$2,FALSE)</f>
        <v>#N/A</v>
      </c>
      <c r="AU192" t="e">
        <f>VLOOKUP($C192,subset1!$D:$BX,AU$2,FALSE)</f>
        <v>#N/A</v>
      </c>
      <c r="AV192" t="e">
        <f>VLOOKUP($C192,subset1!$D:$BX,AV$2,FALSE)</f>
        <v>#N/A</v>
      </c>
      <c r="AW192" t="e">
        <f>VLOOKUP($C192,subset1!$D:$BX,AW$2,FALSE)</f>
        <v>#N/A</v>
      </c>
      <c r="AX192" t="e">
        <f>VLOOKUP($C192,subset1!$D:$BX,AX$2,FALSE)</f>
        <v>#N/A</v>
      </c>
      <c r="AY192" t="e">
        <f>VLOOKUP($C192,subset1!$D:$BX,AY$2,FALSE)</f>
        <v>#N/A</v>
      </c>
      <c r="AZ192" t="e">
        <f>VLOOKUP($C192,subset1!$D:$BX,AZ$2,FALSE)</f>
        <v>#N/A</v>
      </c>
      <c r="BA192" t="e">
        <f>VLOOKUP($C192,subset1!$D:$BX,BA$2,FALSE)</f>
        <v>#N/A</v>
      </c>
      <c r="BB192" t="e">
        <f>VLOOKUP($C192,subset1!$D:$BX,BB$2,FALSE)</f>
        <v>#N/A</v>
      </c>
      <c r="BC192" t="e">
        <f>VLOOKUP($C192,subset1!$D:$BX,BC$2,FALSE)</f>
        <v>#N/A</v>
      </c>
      <c r="BD192" t="e">
        <f>VLOOKUP($C192,subset1!$D:$BX,BD$2,FALSE)</f>
        <v>#N/A</v>
      </c>
      <c r="BE192" t="e">
        <f>VLOOKUP($C192,subset1!$D:$BX,BE$2,FALSE)</f>
        <v>#N/A</v>
      </c>
      <c r="BF192" t="e">
        <f>VLOOKUP($C192,subset1!$D:$BX,BF$2,FALSE)</f>
        <v>#N/A</v>
      </c>
      <c r="BG192" t="e">
        <f>VLOOKUP($C192,subset1!$D:$BX,BG$2,FALSE)</f>
        <v>#N/A</v>
      </c>
      <c r="BH192" t="e">
        <f>VLOOKUP($C192,subset1!$D:$BX,BH$2,FALSE)</f>
        <v>#N/A</v>
      </c>
      <c r="BI192" t="e">
        <f>VLOOKUP($C192,subset1!$D:$BX,BI$2,FALSE)</f>
        <v>#N/A</v>
      </c>
      <c r="BJ192" t="e">
        <f>VLOOKUP($C192,subset1!$D:$BX,BJ$2,FALSE)</f>
        <v>#N/A</v>
      </c>
      <c r="BK192" t="e">
        <f>VLOOKUP($C192,subset1!$D:$BX,BK$2,FALSE)</f>
        <v>#N/A</v>
      </c>
      <c r="BL192" t="e">
        <f>VLOOKUP($C192,subset1!$D:$BX,BL$2,FALSE)</f>
        <v>#N/A</v>
      </c>
      <c r="BM192" t="e">
        <f>VLOOKUP($C192,subset1!$D:$BX,BM$2,FALSE)</f>
        <v>#N/A</v>
      </c>
      <c r="BN192" t="e">
        <f>VLOOKUP($C192,subset1!$D:$BX,BN$2,FALSE)</f>
        <v>#N/A</v>
      </c>
      <c r="BO192" t="e">
        <f>VLOOKUP($C192,subset1!$D:$BX,BO$2,FALSE)</f>
        <v>#N/A</v>
      </c>
      <c r="BP192" t="e">
        <f>VLOOKUP($C192,subset1!$D:$BX,BP$2,FALSE)</f>
        <v>#N/A</v>
      </c>
      <c r="BQ192" t="e">
        <f>VLOOKUP($C192,subset1!$D:$BX,BQ$2,FALSE)</f>
        <v>#N/A</v>
      </c>
      <c r="BR192" t="e">
        <f>VLOOKUP($C192,subset1!$D:$BX,BR$2,FALSE)</f>
        <v>#N/A</v>
      </c>
      <c r="BS192" t="e">
        <f>VLOOKUP($C192,subset1!$D:$BX,BS$2,FALSE)</f>
        <v>#N/A</v>
      </c>
      <c r="BT192" t="e">
        <f>VLOOKUP($C192,subset1!$D:$BX,BT$2,FALSE)</f>
        <v>#N/A</v>
      </c>
      <c r="BU192" t="e">
        <f>VLOOKUP($C192,subset1!$D:$BX,BU$2,FALSE)</f>
        <v>#N/A</v>
      </c>
    </row>
    <row r="193" spans="1:73" x14ac:dyDescent="0.2">
      <c r="A193">
        <v>883</v>
      </c>
      <c r="B193" t="s">
        <v>2</v>
      </c>
      <c r="C193" t="str">
        <f t="shared" si="9"/>
        <v>883A</v>
      </c>
      <c r="D193" t="str">
        <f t="shared" si="10"/>
        <v>A</v>
      </c>
      <c r="E193">
        <v>31</v>
      </c>
      <c r="F193" s="1">
        <v>43056</v>
      </c>
      <c r="I193">
        <v>1195.8806200367201</v>
      </c>
      <c r="J193" t="s">
        <v>25</v>
      </c>
      <c r="K193">
        <v>199</v>
      </c>
      <c r="L193">
        <f>VLOOKUP($C193,samples!$D$2:$I$1000,4, FALSE)</f>
        <v>2</v>
      </c>
      <c r="M193" t="str">
        <f>VLOOKUP($C193,samples!$D$2:$I$1000,5, FALSE)</f>
        <v>H</v>
      </c>
      <c r="N193" t="str">
        <f>VLOOKUP($C193,samples!$D$2:$I$1000,6, FALSE)</f>
        <v>1,2,3</v>
      </c>
      <c r="O193" s="1">
        <f>VLOOKUP($C193,samples!$D$2:$I$689,3, FALSE)</f>
        <v>43056</v>
      </c>
      <c r="P193" s="2">
        <f t="shared" si="11"/>
        <v>0</v>
      </c>
      <c r="Q193" s="1" t="str">
        <f>VLOOKUP($C193,samples!$D$2:$R$1000,8, FALSE)</f>
        <v>CGPLPA827P</v>
      </c>
      <c r="S193" t="e">
        <f>VLOOKUP($C193,subset1!$D:$BX,S$2,FALSE)</f>
        <v>#N/A</v>
      </c>
      <c r="T193" s="1" t="e">
        <f>VLOOKUP($C193,subset1!$D:$BX,T$2,FALSE)</f>
        <v>#N/A</v>
      </c>
      <c r="U193" t="e">
        <f>VLOOKUP($C193,subset1!$D:$BX,U$2,FALSE)</f>
        <v>#N/A</v>
      </c>
      <c r="V193" t="e">
        <f>VLOOKUP($C193,subset1!$D:$BX,V$2,FALSE)</f>
        <v>#N/A</v>
      </c>
      <c r="W193" t="e">
        <f>VLOOKUP($C193,subset1!$D:$BX,W$2,FALSE)</f>
        <v>#N/A</v>
      </c>
      <c r="X193" t="e">
        <f>VLOOKUP($C193,subset1!$D:$BX,X$2,FALSE)</f>
        <v>#N/A</v>
      </c>
      <c r="Y193" t="e">
        <f>VLOOKUP($C193,subset1!$D:$BX,Y$2,FALSE)</f>
        <v>#N/A</v>
      </c>
      <c r="Z193" t="e">
        <f>VLOOKUP($C193,subset1!$D:$BX,Z$2,FALSE)</f>
        <v>#N/A</v>
      </c>
      <c r="AA193" t="e">
        <f>VLOOKUP($C193,subset1!$D:$BX,AA$2,FALSE)</f>
        <v>#N/A</v>
      </c>
      <c r="AB193" t="e">
        <f>VLOOKUP($C193,subset1!$D:$BX,AB$2,FALSE)</f>
        <v>#N/A</v>
      </c>
      <c r="AC193" t="e">
        <f>VLOOKUP($C193,subset1!$D:$BX,AC$2,FALSE)</f>
        <v>#N/A</v>
      </c>
      <c r="AD193" t="e">
        <f>VLOOKUP($C193,subset1!$D:$BX,AD$2,FALSE)</f>
        <v>#N/A</v>
      </c>
      <c r="AE193" t="e">
        <f>VLOOKUP($C193,subset1!$D:$BX,AE$2,FALSE)</f>
        <v>#N/A</v>
      </c>
      <c r="AF193" t="e">
        <f>VLOOKUP($C193,subset1!$D:$BX,AF$2,FALSE)</f>
        <v>#N/A</v>
      </c>
      <c r="AG193" t="e">
        <f>VLOOKUP($C193,subset1!$D:$BX,AG$2,FALSE)</f>
        <v>#N/A</v>
      </c>
      <c r="AH193" t="e">
        <f>VLOOKUP($C193,subset1!$D:$BX,AH$2,FALSE)</f>
        <v>#N/A</v>
      </c>
      <c r="AI193" t="e">
        <f>VLOOKUP($C193,subset1!$D:$BX,AI$2,FALSE)</f>
        <v>#N/A</v>
      </c>
      <c r="AJ193" t="e">
        <f>VLOOKUP($C193,subset1!$D:$BX,AJ$2,FALSE)</f>
        <v>#N/A</v>
      </c>
      <c r="AK193" t="e">
        <f>VLOOKUP($C193,subset1!$D:$BX,AK$2,FALSE)</f>
        <v>#N/A</v>
      </c>
      <c r="AL193" t="e">
        <f>VLOOKUP($C193,subset1!$D:$BX,AL$2,FALSE)</f>
        <v>#N/A</v>
      </c>
      <c r="AM193" t="e">
        <f>VLOOKUP($C193,subset1!$D:$BX,AM$2,FALSE)</f>
        <v>#N/A</v>
      </c>
      <c r="AN193" t="e">
        <f>VLOOKUP($C193,subset1!$D:$BX,AN$2,FALSE)</f>
        <v>#N/A</v>
      </c>
      <c r="AO193" t="e">
        <f>VLOOKUP($C193,subset1!$D:$BX,AO$2,FALSE)</f>
        <v>#N/A</v>
      </c>
      <c r="AP193" t="e">
        <f>VLOOKUP($C193,subset1!$D:$BX,AP$2,FALSE)</f>
        <v>#N/A</v>
      </c>
      <c r="AQ193" t="e">
        <f>VLOOKUP($C193,subset1!$D:$BX,AQ$2,FALSE)</f>
        <v>#N/A</v>
      </c>
      <c r="AR193" t="e">
        <f>VLOOKUP($C193,subset1!$D:$BX,AR$2,FALSE)</f>
        <v>#N/A</v>
      </c>
      <c r="AS193" t="e">
        <f>VLOOKUP($C193,subset1!$D:$BX,AS$2,FALSE)</f>
        <v>#N/A</v>
      </c>
      <c r="AT193" s="1" t="e">
        <f>VLOOKUP($C193,subset1!$D:$BX,AT$2,FALSE)</f>
        <v>#N/A</v>
      </c>
      <c r="AU193" t="e">
        <f>VLOOKUP($C193,subset1!$D:$BX,AU$2,FALSE)</f>
        <v>#N/A</v>
      </c>
      <c r="AV193" t="e">
        <f>VLOOKUP($C193,subset1!$D:$BX,AV$2,FALSE)</f>
        <v>#N/A</v>
      </c>
      <c r="AW193" t="e">
        <f>VLOOKUP($C193,subset1!$D:$BX,AW$2,FALSE)</f>
        <v>#N/A</v>
      </c>
      <c r="AX193" t="e">
        <f>VLOOKUP($C193,subset1!$D:$BX,AX$2,FALSE)</f>
        <v>#N/A</v>
      </c>
      <c r="AY193" t="e">
        <f>VLOOKUP($C193,subset1!$D:$BX,AY$2,FALSE)</f>
        <v>#N/A</v>
      </c>
      <c r="AZ193" t="e">
        <f>VLOOKUP($C193,subset1!$D:$BX,AZ$2,FALSE)</f>
        <v>#N/A</v>
      </c>
      <c r="BA193" t="e">
        <f>VLOOKUP($C193,subset1!$D:$BX,BA$2,FALSE)</f>
        <v>#N/A</v>
      </c>
      <c r="BB193" t="e">
        <f>VLOOKUP($C193,subset1!$D:$BX,BB$2,FALSE)</f>
        <v>#N/A</v>
      </c>
      <c r="BC193" t="e">
        <f>VLOOKUP($C193,subset1!$D:$BX,BC$2,FALSE)</f>
        <v>#N/A</v>
      </c>
      <c r="BD193" t="e">
        <f>VLOOKUP($C193,subset1!$D:$BX,BD$2,FALSE)</f>
        <v>#N/A</v>
      </c>
      <c r="BE193" t="e">
        <f>VLOOKUP($C193,subset1!$D:$BX,BE$2,FALSE)</f>
        <v>#N/A</v>
      </c>
      <c r="BF193" t="e">
        <f>VLOOKUP($C193,subset1!$D:$BX,BF$2,FALSE)</f>
        <v>#N/A</v>
      </c>
      <c r="BG193" t="e">
        <f>VLOOKUP($C193,subset1!$D:$BX,BG$2,FALSE)</f>
        <v>#N/A</v>
      </c>
      <c r="BH193" t="e">
        <f>VLOOKUP($C193,subset1!$D:$BX,BH$2,FALSE)</f>
        <v>#N/A</v>
      </c>
      <c r="BI193" t="e">
        <f>VLOOKUP($C193,subset1!$D:$BX,BI$2,FALSE)</f>
        <v>#N/A</v>
      </c>
      <c r="BJ193" t="e">
        <f>VLOOKUP($C193,subset1!$D:$BX,BJ$2,FALSE)</f>
        <v>#N/A</v>
      </c>
      <c r="BK193" t="e">
        <f>VLOOKUP($C193,subset1!$D:$BX,BK$2,FALSE)</f>
        <v>#N/A</v>
      </c>
      <c r="BL193" t="e">
        <f>VLOOKUP($C193,subset1!$D:$BX,BL$2,FALSE)</f>
        <v>#N/A</v>
      </c>
      <c r="BM193" t="e">
        <f>VLOOKUP($C193,subset1!$D:$BX,BM$2,FALSE)</f>
        <v>#N/A</v>
      </c>
      <c r="BN193" t="e">
        <f>VLOOKUP($C193,subset1!$D:$BX,BN$2,FALSE)</f>
        <v>#N/A</v>
      </c>
      <c r="BO193" t="e">
        <f>VLOOKUP($C193,subset1!$D:$BX,BO$2,FALSE)</f>
        <v>#N/A</v>
      </c>
      <c r="BP193" t="e">
        <f>VLOOKUP($C193,subset1!$D:$BX,BP$2,FALSE)</f>
        <v>#N/A</v>
      </c>
      <c r="BQ193" t="e">
        <f>VLOOKUP($C193,subset1!$D:$BX,BQ$2,FALSE)</f>
        <v>#N/A</v>
      </c>
      <c r="BR193" t="e">
        <f>VLOOKUP($C193,subset1!$D:$BX,BR$2,FALSE)</f>
        <v>#N/A</v>
      </c>
      <c r="BS193" t="e">
        <f>VLOOKUP($C193,subset1!$D:$BX,BS$2,FALSE)</f>
        <v>#N/A</v>
      </c>
      <c r="BT193" t="e">
        <f>VLOOKUP($C193,subset1!$D:$BX,BT$2,FALSE)</f>
        <v>#N/A</v>
      </c>
      <c r="BU193" t="e">
        <f>VLOOKUP($C193,subset1!$D:$BX,BU$2,FALSE)</f>
        <v>#N/A</v>
      </c>
    </row>
    <row r="194" spans="1:73" x14ac:dyDescent="0.2">
      <c r="A194">
        <v>883</v>
      </c>
      <c r="B194" t="s">
        <v>8</v>
      </c>
      <c r="C194" t="str">
        <f t="shared" si="9"/>
        <v>883B1</v>
      </c>
      <c r="D194" t="str">
        <f t="shared" si="10"/>
        <v>B1</v>
      </c>
      <c r="E194">
        <v>31</v>
      </c>
      <c r="F194" s="1">
        <v>43056</v>
      </c>
      <c r="I194">
        <v>1195.8806200367201</v>
      </c>
      <c r="J194" t="s">
        <v>25</v>
      </c>
      <c r="K194">
        <v>200</v>
      </c>
      <c r="L194">
        <f>VLOOKUP($C194,samples!$D$2:$I$1000,4, FALSE)</f>
        <v>7</v>
      </c>
      <c r="M194" t="str">
        <f>VLOOKUP($C194,samples!$D$2:$I$1000,5, FALSE)</f>
        <v>I</v>
      </c>
      <c r="N194" t="str">
        <f>VLOOKUP($C194,samples!$D$2:$I$1000,6, FALSE)</f>
        <v>1,2,3</v>
      </c>
      <c r="O194" s="1">
        <f>VLOOKUP($C194,samples!$D$2:$I$689,3, FALSE)</f>
        <v>43089</v>
      </c>
      <c r="P194" s="2">
        <f t="shared" si="11"/>
        <v>33</v>
      </c>
      <c r="Q194" s="1" t="str">
        <f>VLOOKUP($C194,samples!$D$2:$R$1000,8, FALSE)</f>
        <v>CGPLPA827P1</v>
      </c>
      <c r="S194" t="e">
        <f>VLOOKUP($C194,subset1!$D:$BX,S$2,FALSE)</f>
        <v>#N/A</v>
      </c>
      <c r="T194" s="1" t="e">
        <f>VLOOKUP($C194,subset1!$D:$BX,T$2,FALSE)</f>
        <v>#N/A</v>
      </c>
      <c r="U194" t="e">
        <f>VLOOKUP($C194,subset1!$D:$BX,U$2,FALSE)</f>
        <v>#N/A</v>
      </c>
      <c r="V194" t="e">
        <f>VLOOKUP($C194,subset1!$D:$BX,V$2,FALSE)</f>
        <v>#N/A</v>
      </c>
      <c r="W194" t="e">
        <f>VLOOKUP($C194,subset1!$D:$BX,W$2,FALSE)</f>
        <v>#N/A</v>
      </c>
      <c r="X194" t="e">
        <f>VLOOKUP($C194,subset1!$D:$BX,X$2,FALSE)</f>
        <v>#N/A</v>
      </c>
      <c r="Y194" t="e">
        <f>VLOOKUP($C194,subset1!$D:$BX,Y$2,FALSE)</f>
        <v>#N/A</v>
      </c>
      <c r="Z194" t="e">
        <f>VLOOKUP($C194,subset1!$D:$BX,Z$2,FALSE)</f>
        <v>#N/A</v>
      </c>
      <c r="AA194" t="e">
        <f>VLOOKUP($C194,subset1!$D:$BX,AA$2,FALSE)</f>
        <v>#N/A</v>
      </c>
      <c r="AB194" t="e">
        <f>VLOOKUP($C194,subset1!$D:$BX,AB$2,FALSE)</f>
        <v>#N/A</v>
      </c>
      <c r="AC194" t="e">
        <f>VLOOKUP($C194,subset1!$D:$BX,AC$2,FALSE)</f>
        <v>#N/A</v>
      </c>
      <c r="AD194" t="e">
        <f>VLOOKUP($C194,subset1!$D:$BX,AD$2,FALSE)</f>
        <v>#N/A</v>
      </c>
      <c r="AE194" t="e">
        <f>VLOOKUP($C194,subset1!$D:$BX,AE$2,FALSE)</f>
        <v>#N/A</v>
      </c>
      <c r="AF194" t="e">
        <f>VLOOKUP($C194,subset1!$D:$BX,AF$2,FALSE)</f>
        <v>#N/A</v>
      </c>
      <c r="AG194" t="e">
        <f>VLOOKUP($C194,subset1!$D:$BX,AG$2,FALSE)</f>
        <v>#N/A</v>
      </c>
      <c r="AH194" t="e">
        <f>VLOOKUP($C194,subset1!$D:$BX,AH$2,FALSE)</f>
        <v>#N/A</v>
      </c>
      <c r="AI194" t="e">
        <f>VLOOKUP($C194,subset1!$D:$BX,AI$2,FALSE)</f>
        <v>#N/A</v>
      </c>
      <c r="AJ194" t="e">
        <f>VLOOKUP($C194,subset1!$D:$BX,AJ$2,FALSE)</f>
        <v>#N/A</v>
      </c>
      <c r="AK194" t="e">
        <f>VLOOKUP($C194,subset1!$D:$BX,AK$2,FALSE)</f>
        <v>#N/A</v>
      </c>
      <c r="AL194" t="e">
        <f>VLOOKUP($C194,subset1!$D:$BX,AL$2,FALSE)</f>
        <v>#N/A</v>
      </c>
      <c r="AM194" t="e">
        <f>VLOOKUP($C194,subset1!$D:$BX,AM$2,FALSE)</f>
        <v>#N/A</v>
      </c>
      <c r="AN194" t="e">
        <f>VLOOKUP($C194,subset1!$D:$BX,AN$2,FALSE)</f>
        <v>#N/A</v>
      </c>
      <c r="AO194" t="e">
        <f>VLOOKUP($C194,subset1!$D:$BX,AO$2,FALSE)</f>
        <v>#N/A</v>
      </c>
      <c r="AP194" t="e">
        <f>VLOOKUP($C194,subset1!$D:$BX,AP$2,FALSE)</f>
        <v>#N/A</v>
      </c>
      <c r="AQ194" t="e">
        <f>VLOOKUP($C194,subset1!$D:$BX,AQ$2,FALSE)</f>
        <v>#N/A</v>
      </c>
      <c r="AR194" t="e">
        <f>VLOOKUP($C194,subset1!$D:$BX,AR$2,FALSE)</f>
        <v>#N/A</v>
      </c>
      <c r="AS194" t="e">
        <f>VLOOKUP($C194,subset1!$D:$BX,AS$2,FALSE)</f>
        <v>#N/A</v>
      </c>
      <c r="AT194" s="1" t="e">
        <f>VLOOKUP($C194,subset1!$D:$BX,AT$2,FALSE)</f>
        <v>#N/A</v>
      </c>
      <c r="AU194" t="e">
        <f>VLOOKUP($C194,subset1!$D:$BX,AU$2,FALSE)</f>
        <v>#N/A</v>
      </c>
      <c r="AV194" t="e">
        <f>VLOOKUP($C194,subset1!$D:$BX,AV$2,FALSE)</f>
        <v>#N/A</v>
      </c>
      <c r="AW194" t="e">
        <f>VLOOKUP($C194,subset1!$D:$BX,AW$2,FALSE)</f>
        <v>#N/A</v>
      </c>
      <c r="AX194" t="e">
        <f>VLOOKUP($C194,subset1!$D:$BX,AX$2,FALSE)</f>
        <v>#N/A</v>
      </c>
      <c r="AY194" t="e">
        <f>VLOOKUP($C194,subset1!$D:$BX,AY$2,FALSE)</f>
        <v>#N/A</v>
      </c>
      <c r="AZ194" t="e">
        <f>VLOOKUP($C194,subset1!$D:$BX,AZ$2,FALSE)</f>
        <v>#N/A</v>
      </c>
      <c r="BA194" t="e">
        <f>VLOOKUP($C194,subset1!$D:$BX,BA$2,FALSE)</f>
        <v>#N/A</v>
      </c>
      <c r="BB194" t="e">
        <f>VLOOKUP($C194,subset1!$D:$BX,BB$2,FALSE)</f>
        <v>#N/A</v>
      </c>
      <c r="BC194" t="e">
        <f>VLOOKUP($C194,subset1!$D:$BX,BC$2,FALSE)</f>
        <v>#N/A</v>
      </c>
      <c r="BD194" t="e">
        <f>VLOOKUP($C194,subset1!$D:$BX,BD$2,FALSE)</f>
        <v>#N/A</v>
      </c>
      <c r="BE194" t="e">
        <f>VLOOKUP($C194,subset1!$D:$BX,BE$2,FALSE)</f>
        <v>#N/A</v>
      </c>
      <c r="BF194" t="e">
        <f>VLOOKUP($C194,subset1!$D:$BX,BF$2,FALSE)</f>
        <v>#N/A</v>
      </c>
      <c r="BG194" t="e">
        <f>VLOOKUP($C194,subset1!$D:$BX,BG$2,FALSE)</f>
        <v>#N/A</v>
      </c>
      <c r="BH194" t="e">
        <f>VLOOKUP($C194,subset1!$D:$BX,BH$2,FALSE)</f>
        <v>#N/A</v>
      </c>
      <c r="BI194" t="e">
        <f>VLOOKUP($C194,subset1!$D:$BX,BI$2,FALSE)</f>
        <v>#N/A</v>
      </c>
      <c r="BJ194" t="e">
        <f>VLOOKUP($C194,subset1!$D:$BX,BJ$2,FALSE)</f>
        <v>#N/A</v>
      </c>
      <c r="BK194" t="e">
        <f>VLOOKUP($C194,subset1!$D:$BX,BK$2,FALSE)</f>
        <v>#N/A</v>
      </c>
      <c r="BL194" t="e">
        <f>VLOOKUP($C194,subset1!$D:$BX,BL$2,FALSE)</f>
        <v>#N/A</v>
      </c>
      <c r="BM194" t="e">
        <f>VLOOKUP($C194,subset1!$D:$BX,BM$2,FALSE)</f>
        <v>#N/A</v>
      </c>
      <c r="BN194" t="e">
        <f>VLOOKUP($C194,subset1!$D:$BX,BN$2,FALSE)</f>
        <v>#N/A</v>
      </c>
      <c r="BO194" t="e">
        <f>VLOOKUP($C194,subset1!$D:$BX,BO$2,FALSE)</f>
        <v>#N/A</v>
      </c>
      <c r="BP194" t="e">
        <f>VLOOKUP($C194,subset1!$D:$BX,BP$2,FALSE)</f>
        <v>#N/A</v>
      </c>
      <c r="BQ194" t="e">
        <f>VLOOKUP($C194,subset1!$D:$BX,BQ$2,FALSE)</f>
        <v>#N/A</v>
      </c>
      <c r="BR194" t="e">
        <f>VLOOKUP($C194,subset1!$D:$BX,BR$2,FALSE)</f>
        <v>#N/A</v>
      </c>
      <c r="BS194" t="e">
        <f>VLOOKUP($C194,subset1!$D:$BX,BS$2,FALSE)</f>
        <v>#N/A</v>
      </c>
      <c r="BT194" t="e">
        <f>VLOOKUP($C194,subset1!$D:$BX,BT$2,FALSE)</f>
        <v>#N/A</v>
      </c>
      <c r="BU194" t="e">
        <f>VLOOKUP($C194,subset1!$D:$BX,BU$2,FALSE)</f>
        <v>#N/A</v>
      </c>
    </row>
    <row r="195" spans="1:73" x14ac:dyDescent="0.2">
      <c r="A195">
        <v>883</v>
      </c>
      <c r="B195" t="s">
        <v>9</v>
      </c>
      <c r="C195" t="str">
        <f t="shared" si="9"/>
        <v>883E1</v>
      </c>
      <c r="D195" t="str">
        <f t="shared" si="10"/>
        <v>E1</v>
      </c>
      <c r="E195">
        <v>31</v>
      </c>
      <c r="F195" s="1">
        <v>43056</v>
      </c>
      <c r="I195">
        <v>1195.8806200367201</v>
      </c>
      <c r="J195" t="s">
        <v>25</v>
      </c>
      <c r="K195">
        <v>201</v>
      </c>
      <c r="L195">
        <f>VLOOKUP($C195,samples!$D$2:$I$1000,4, FALSE)</f>
        <v>11</v>
      </c>
      <c r="M195" t="str">
        <f>VLOOKUP($C195,samples!$D$2:$I$1000,5, FALSE)</f>
        <v>G</v>
      </c>
      <c r="N195" t="str">
        <f>VLOOKUP($C195,samples!$D$2:$I$1000,6, FALSE)</f>
        <v>4,5,6</v>
      </c>
      <c r="O195" s="1">
        <f>VLOOKUP($C195,samples!$D$2:$I$689,3, FALSE)</f>
        <v>43115</v>
      </c>
      <c r="P195" s="2">
        <f t="shared" si="11"/>
        <v>59</v>
      </c>
      <c r="Q195" s="1" t="str">
        <f>VLOOKUP($C195,samples!$D$2:$R$1000,8, FALSE)</f>
        <v>CGPLPA827P2</v>
      </c>
      <c r="S195" t="e">
        <f>VLOOKUP($C195,subset1!$D:$BX,S$2,FALSE)</f>
        <v>#N/A</v>
      </c>
      <c r="T195" s="1" t="e">
        <f>VLOOKUP($C195,subset1!$D:$BX,T$2,FALSE)</f>
        <v>#N/A</v>
      </c>
      <c r="U195" t="e">
        <f>VLOOKUP($C195,subset1!$D:$BX,U$2,FALSE)</f>
        <v>#N/A</v>
      </c>
      <c r="V195" t="e">
        <f>VLOOKUP($C195,subset1!$D:$BX,V$2,FALSE)</f>
        <v>#N/A</v>
      </c>
      <c r="W195" t="e">
        <f>VLOOKUP($C195,subset1!$D:$BX,W$2,FALSE)</f>
        <v>#N/A</v>
      </c>
      <c r="X195" t="e">
        <f>VLOOKUP($C195,subset1!$D:$BX,X$2,FALSE)</f>
        <v>#N/A</v>
      </c>
      <c r="Y195" t="e">
        <f>VLOOKUP($C195,subset1!$D:$BX,Y$2,FALSE)</f>
        <v>#N/A</v>
      </c>
      <c r="Z195" t="e">
        <f>VLOOKUP($C195,subset1!$D:$BX,Z$2,FALSE)</f>
        <v>#N/A</v>
      </c>
      <c r="AA195" t="e">
        <f>VLOOKUP($C195,subset1!$D:$BX,AA$2,FALSE)</f>
        <v>#N/A</v>
      </c>
      <c r="AB195" t="e">
        <f>VLOOKUP($C195,subset1!$D:$BX,AB$2,FALSE)</f>
        <v>#N/A</v>
      </c>
      <c r="AC195" t="e">
        <f>VLOOKUP($C195,subset1!$D:$BX,AC$2,FALSE)</f>
        <v>#N/A</v>
      </c>
      <c r="AD195" t="e">
        <f>VLOOKUP($C195,subset1!$D:$BX,AD$2,FALSE)</f>
        <v>#N/A</v>
      </c>
      <c r="AE195" t="e">
        <f>VLOOKUP($C195,subset1!$D:$BX,AE$2,FALSE)</f>
        <v>#N/A</v>
      </c>
      <c r="AF195" t="e">
        <f>VLOOKUP($C195,subset1!$D:$BX,AF$2,FALSE)</f>
        <v>#N/A</v>
      </c>
      <c r="AG195" t="e">
        <f>VLOOKUP($C195,subset1!$D:$BX,AG$2,FALSE)</f>
        <v>#N/A</v>
      </c>
      <c r="AH195" t="e">
        <f>VLOOKUP($C195,subset1!$D:$BX,AH$2,FALSE)</f>
        <v>#N/A</v>
      </c>
      <c r="AI195" t="e">
        <f>VLOOKUP($C195,subset1!$D:$BX,AI$2,FALSE)</f>
        <v>#N/A</v>
      </c>
      <c r="AJ195" t="e">
        <f>VLOOKUP($C195,subset1!$D:$BX,AJ$2,FALSE)</f>
        <v>#N/A</v>
      </c>
      <c r="AK195" t="e">
        <f>VLOOKUP($C195,subset1!$D:$BX,AK$2,FALSE)</f>
        <v>#N/A</v>
      </c>
      <c r="AL195" t="e">
        <f>VLOOKUP($C195,subset1!$D:$BX,AL$2,FALSE)</f>
        <v>#N/A</v>
      </c>
      <c r="AM195" t="e">
        <f>VLOOKUP($C195,subset1!$D:$BX,AM$2,FALSE)</f>
        <v>#N/A</v>
      </c>
      <c r="AN195" t="e">
        <f>VLOOKUP($C195,subset1!$D:$BX,AN$2,FALSE)</f>
        <v>#N/A</v>
      </c>
      <c r="AO195" t="e">
        <f>VLOOKUP($C195,subset1!$D:$BX,AO$2,FALSE)</f>
        <v>#N/A</v>
      </c>
      <c r="AP195" t="e">
        <f>VLOOKUP($C195,subset1!$D:$BX,AP$2,FALSE)</f>
        <v>#N/A</v>
      </c>
      <c r="AQ195" t="e">
        <f>VLOOKUP($C195,subset1!$D:$BX,AQ$2,FALSE)</f>
        <v>#N/A</v>
      </c>
      <c r="AR195" t="e">
        <f>VLOOKUP($C195,subset1!$D:$BX,AR$2,FALSE)</f>
        <v>#N/A</v>
      </c>
      <c r="AS195" t="e">
        <f>VLOOKUP($C195,subset1!$D:$BX,AS$2,FALSE)</f>
        <v>#N/A</v>
      </c>
      <c r="AT195" s="1" t="e">
        <f>VLOOKUP($C195,subset1!$D:$BX,AT$2,FALSE)</f>
        <v>#N/A</v>
      </c>
      <c r="AU195" t="e">
        <f>VLOOKUP($C195,subset1!$D:$BX,AU$2,FALSE)</f>
        <v>#N/A</v>
      </c>
      <c r="AV195" t="e">
        <f>VLOOKUP($C195,subset1!$D:$BX,AV$2,FALSE)</f>
        <v>#N/A</v>
      </c>
      <c r="AW195" t="e">
        <f>VLOOKUP($C195,subset1!$D:$BX,AW$2,FALSE)</f>
        <v>#N/A</v>
      </c>
      <c r="AX195" t="e">
        <f>VLOOKUP($C195,subset1!$D:$BX,AX$2,FALSE)</f>
        <v>#N/A</v>
      </c>
      <c r="AY195" t="e">
        <f>VLOOKUP($C195,subset1!$D:$BX,AY$2,FALSE)</f>
        <v>#N/A</v>
      </c>
      <c r="AZ195" t="e">
        <f>VLOOKUP($C195,subset1!$D:$BX,AZ$2,FALSE)</f>
        <v>#N/A</v>
      </c>
      <c r="BA195" t="e">
        <f>VLOOKUP($C195,subset1!$D:$BX,BA$2,FALSE)</f>
        <v>#N/A</v>
      </c>
      <c r="BB195" t="e">
        <f>VLOOKUP($C195,subset1!$D:$BX,BB$2,FALSE)</f>
        <v>#N/A</v>
      </c>
      <c r="BC195" t="e">
        <f>VLOOKUP($C195,subset1!$D:$BX,BC$2,FALSE)</f>
        <v>#N/A</v>
      </c>
      <c r="BD195" t="e">
        <f>VLOOKUP($C195,subset1!$D:$BX,BD$2,FALSE)</f>
        <v>#N/A</v>
      </c>
      <c r="BE195" t="e">
        <f>VLOOKUP($C195,subset1!$D:$BX,BE$2,FALSE)</f>
        <v>#N/A</v>
      </c>
      <c r="BF195" t="e">
        <f>VLOOKUP($C195,subset1!$D:$BX,BF$2,FALSE)</f>
        <v>#N/A</v>
      </c>
      <c r="BG195" t="e">
        <f>VLOOKUP($C195,subset1!$D:$BX,BG$2,FALSE)</f>
        <v>#N/A</v>
      </c>
      <c r="BH195" t="e">
        <f>VLOOKUP($C195,subset1!$D:$BX,BH$2,FALSE)</f>
        <v>#N/A</v>
      </c>
      <c r="BI195" t="e">
        <f>VLOOKUP($C195,subset1!$D:$BX,BI$2,FALSE)</f>
        <v>#N/A</v>
      </c>
      <c r="BJ195" t="e">
        <f>VLOOKUP($C195,subset1!$D:$BX,BJ$2,FALSE)</f>
        <v>#N/A</v>
      </c>
      <c r="BK195" t="e">
        <f>VLOOKUP($C195,subset1!$D:$BX,BK$2,FALSE)</f>
        <v>#N/A</v>
      </c>
      <c r="BL195" t="e">
        <f>VLOOKUP($C195,subset1!$D:$BX,BL$2,FALSE)</f>
        <v>#N/A</v>
      </c>
      <c r="BM195" t="e">
        <f>VLOOKUP($C195,subset1!$D:$BX,BM$2,FALSE)</f>
        <v>#N/A</v>
      </c>
      <c r="BN195" t="e">
        <f>VLOOKUP($C195,subset1!$D:$BX,BN$2,FALSE)</f>
        <v>#N/A</v>
      </c>
      <c r="BO195" t="e">
        <f>VLOOKUP($C195,subset1!$D:$BX,BO$2,FALSE)</f>
        <v>#N/A</v>
      </c>
      <c r="BP195" t="e">
        <f>VLOOKUP($C195,subset1!$D:$BX,BP$2,FALSE)</f>
        <v>#N/A</v>
      </c>
      <c r="BQ195" t="e">
        <f>VLOOKUP($C195,subset1!$D:$BX,BQ$2,FALSE)</f>
        <v>#N/A</v>
      </c>
      <c r="BR195" t="e">
        <f>VLOOKUP($C195,subset1!$D:$BX,BR$2,FALSE)</f>
        <v>#N/A</v>
      </c>
      <c r="BS195" t="e">
        <f>VLOOKUP($C195,subset1!$D:$BX,BS$2,FALSE)</f>
        <v>#N/A</v>
      </c>
      <c r="BT195" t="e">
        <f>VLOOKUP($C195,subset1!$D:$BX,BT$2,FALSE)</f>
        <v>#N/A</v>
      </c>
      <c r="BU195" t="e">
        <f>VLOOKUP($C195,subset1!$D:$BX,BU$2,FALSE)</f>
        <v>#N/A</v>
      </c>
    </row>
    <row r="196" spans="1:73" x14ac:dyDescent="0.2">
      <c r="A196">
        <v>885</v>
      </c>
      <c r="B196" t="s">
        <v>2</v>
      </c>
      <c r="C196" t="str">
        <f t="shared" si="9"/>
        <v>885A</v>
      </c>
      <c r="D196" t="str">
        <f t="shared" si="10"/>
        <v>A</v>
      </c>
      <c r="E196">
        <v>32</v>
      </c>
      <c r="F196" s="1">
        <v>43067</v>
      </c>
      <c r="I196">
        <v>1184.8806200367201</v>
      </c>
      <c r="J196" t="s">
        <v>25</v>
      </c>
      <c r="K196">
        <v>202</v>
      </c>
      <c r="L196">
        <f>VLOOKUP($C196,samples!$D$2:$I$1000,4, FALSE)</f>
        <v>2</v>
      </c>
      <c r="M196" t="str">
        <f>VLOOKUP($C196,samples!$D$2:$I$1000,5, FALSE)</f>
        <v>H</v>
      </c>
      <c r="N196" t="str">
        <f>VLOOKUP($C196,samples!$D$2:$I$1000,6, FALSE)</f>
        <v>4,5,6</v>
      </c>
      <c r="O196" s="1">
        <f>VLOOKUP($C196,samples!$D$2:$I$689,3, FALSE)</f>
        <v>43067</v>
      </c>
      <c r="P196" s="2">
        <f t="shared" si="11"/>
        <v>0</v>
      </c>
      <c r="Q196" s="1" t="str">
        <f>VLOOKUP($C196,samples!$D$2:$R$1000,8, FALSE)</f>
        <v>CGPLPA828P</v>
      </c>
      <c r="S196" t="e">
        <f>VLOOKUP($C196,subset1!$D:$BX,S$2,FALSE)</f>
        <v>#N/A</v>
      </c>
      <c r="T196" s="1" t="e">
        <f>VLOOKUP($C196,subset1!$D:$BX,T$2,FALSE)</f>
        <v>#N/A</v>
      </c>
      <c r="U196" t="e">
        <f>VLOOKUP($C196,subset1!$D:$BX,U$2,FALSE)</f>
        <v>#N/A</v>
      </c>
      <c r="V196" t="e">
        <f>VLOOKUP($C196,subset1!$D:$BX,V$2,FALSE)</f>
        <v>#N/A</v>
      </c>
      <c r="W196" t="e">
        <f>VLOOKUP($C196,subset1!$D:$BX,W$2,FALSE)</f>
        <v>#N/A</v>
      </c>
      <c r="X196" t="e">
        <f>VLOOKUP($C196,subset1!$D:$BX,X$2,FALSE)</f>
        <v>#N/A</v>
      </c>
      <c r="Y196" t="e">
        <f>VLOOKUP($C196,subset1!$D:$BX,Y$2,FALSE)</f>
        <v>#N/A</v>
      </c>
      <c r="Z196" t="e">
        <f>VLOOKUP($C196,subset1!$D:$BX,Z$2,FALSE)</f>
        <v>#N/A</v>
      </c>
      <c r="AA196" t="e">
        <f>VLOOKUP($C196,subset1!$D:$BX,AA$2,FALSE)</f>
        <v>#N/A</v>
      </c>
      <c r="AB196" t="e">
        <f>VLOOKUP($C196,subset1!$D:$BX,AB$2,FALSE)</f>
        <v>#N/A</v>
      </c>
      <c r="AC196" t="e">
        <f>VLOOKUP($C196,subset1!$D:$BX,AC$2,FALSE)</f>
        <v>#N/A</v>
      </c>
      <c r="AD196" t="e">
        <f>VLOOKUP($C196,subset1!$D:$BX,AD$2,FALSE)</f>
        <v>#N/A</v>
      </c>
      <c r="AE196" t="e">
        <f>VLOOKUP($C196,subset1!$D:$BX,AE$2,FALSE)</f>
        <v>#N/A</v>
      </c>
      <c r="AF196" t="e">
        <f>VLOOKUP($C196,subset1!$D:$BX,AF$2,FALSE)</f>
        <v>#N/A</v>
      </c>
      <c r="AG196" t="e">
        <f>VLOOKUP($C196,subset1!$D:$BX,AG$2,FALSE)</f>
        <v>#N/A</v>
      </c>
      <c r="AH196" t="e">
        <f>VLOOKUP($C196,subset1!$D:$BX,AH$2,FALSE)</f>
        <v>#N/A</v>
      </c>
      <c r="AI196" t="e">
        <f>VLOOKUP($C196,subset1!$D:$BX,AI$2,FALSE)</f>
        <v>#N/A</v>
      </c>
      <c r="AJ196" t="e">
        <f>VLOOKUP($C196,subset1!$D:$BX,AJ$2,FALSE)</f>
        <v>#N/A</v>
      </c>
      <c r="AK196" t="e">
        <f>VLOOKUP($C196,subset1!$D:$BX,AK$2,FALSE)</f>
        <v>#N/A</v>
      </c>
      <c r="AL196" t="e">
        <f>VLOOKUP($C196,subset1!$D:$BX,AL$2,FALSE)</f>
        <v>#N/A</v>
      </c>
      <c r="AM196" t="e">
        <f>VLOOKUP($C196,subset1!$D:$BX,AM$2,FALSE)</f>
        <v>#N/A</v>
      </c>
      <c r="AN196" t="e">
        <f>VLOOKUP($C196,subset1!$D:$BX,AN$2,FALSE)</f>
        <v>#N/A</v>
      </c>
      <c r="AO196" t="e">
        <f>VLOOKUP($C196,subset1!$D:$BX,AO$2,FALSE)</f>
        <v>#N/A</v>
      </c>
      <c r="AP196" t="e">
        <f>VLOOKUP($C196,subset1!$D:$BX,AP$2,FALSE)</f>
        <v>#N/A</v>
      </c>
      <c r="AQ196" t="e">
        <f>VLOOKUP($C196,subset1!$D:$BX,AQ$2,FALSE)</f>
        <v>#N/A</v>
      </c>
      <c r="AR196" t="e">
        <f>VLOOKUP($C196,subset1!$D:$BX,AR$2,FALSE)</f>
        <v>#N/A</v>
      </c>
      <c r="AS196" t="e">
        <f>VLOOKUP($C196,subset1!$D:$BX,AS$2,FALSE)</f>
        <v>#N/A</v>
      </c>
      <c r="AT196" s="1" t="e">
        <f>VLOOKUP($C196,subset1!$D:$BX,AT$2,FALSE)</f>
        <v>#N/A</v>
      </c>
      <c r="AU196" t="e">
        <f>VLOOKUP($C196,subset1!$D:$BX,AU$2,FALSE)</f>
        <v>#N/A</v>
      </c>
      <c r="AV196" t="e">
        <f>VLOOKUP($C196,subset1!$D:$BX,AV$2,FALSE)</f>
        <v>#N/A</v>
      </c>
      <c r="AW196" t="e">
        <f>VLOOKUP($C196,subset1!$D:$BX,AW$2,FALSE)</f>
        <v>#N/A</v>
      </c>
      <c r="AX196" t="e">
        <f>VLOOKUP($C196,subset1!$D:$BX,AX$2,FALSE)</f>
        <v>#N/A</v>
      </c>
      <c r="AY196" t="e">
        <f>VLOOKUP($C196,subset1!$D:$BX,AY$2,FALSE)</f>
        <v>#N/A</v>
      </c>
      <c r="AZ196" t="e">
        <f>VLOOKUP($C196,subset1!$D:$BX,AZ$2,FALSE)</f>
        <v>#N/A</v>
      </c>
      <c r="BA196" t="e">
        <f>VLOOKUP($C196,subset1!$D:$BX,BA$2,FALSE)</f>
        <v>#N/A</v>
      </c>
      <c r="BB196" t="e">
        <f>VLOOKUP($C196,subset1!$D:$BX,BB$2,FALSE)</f>
        <v>#N/A</v>
      </c>
      <c r="BC196" t="e">
        <f>VLOOKUP($C196,subset1!$D:$BX,BC$2,FALSE)</f>
        <v>#N/A</v>
      </c>
      <c r="BD196" t="e">
        <f>VLOOKUP($C196,subset1!$D:$BX,BD$2,FALSE)</f>
        <v>#N/A</v>
      </c>
      <c r="BE196" t="e">
        <f>VLOOKUP($C196,subset1!$D:$BX,BE$2,FALSE)</f>
        <v>#N/A</v>
      </c>
      <c r="BF196" t="e">
        <f>VLOOKUP($C196,subset1!$D:$BX,BF$2,FALSE)</f>
        <v>#N/A</v>
      </c>
      <c r="BG196" t="e">
        <f>VLOOKUP($C196,subset1!$D:$BX,BG$2,FALSE)</f>
        <v>#N/A</v>
      </c>
      <c r="BH196" t="e">
        <f>VLOOKUP($C196,subset1!$D:$BX,BH$2,FALSE)</f>
        <v>#N/A</v>
      </c>
      <c r="BI196" t="e">
        <f>VLOOKUP($C196,subset1!$D:$BX,BI$2,FALSE)</f>
        <v>#N/A</v>
      </c>
      <c r="BJ196" t="e">
        <f>VLOOKUP($C196,subset1!$D:$BX,BJ$2,FALSE)</f>
        <v>#N/A</v>
      </c>
      <c r="BK196" t="e">
        <f>VLOOKUP($C196,subset1!$D:$BX,BK$2,FALSE)</f>
        <v>#N/A</v>
      </c>
      <c r="BL196" t="e">
        <f>VLOOKUP($C196,subset1!$D:$BX,BL$2,FALSE)</f>
        <v>#N/A</v>
      </c>
      <c r="BM196" t="e">
        <f>VLOOKUP($C196,subset1!$D:$BX,BM$2,FALSE)</f>
        <v>#N/A</v>
      </c>
      <c r="BN196" t="e">
        <f>VLOOKUP($C196,subset1!$D:$BX,BN$2,FALSE)</f>
        <v>#N/A</v>
      </c>
      <c r="BO196" t="e">
        <f>VLOOKUP($C196,subset1!$D:$BX,BO$2,FALSE)</f>
        <v>#N/A</v>
      </c>
      <c r="BP196" t="e">
        <f>VLOOKUP($C196,subset1!$D:$BX,BP$2,FALSE)</f>
        <v>#N/A</v>
      </c>
      <c r="BQ196" t="e">
        <f>VLOOKUP($C196,subset1!$D:$BX,BQ$2,FALSE)</f>
        <v>#N/A</v>
      </c>
      <c r="BR196" t="e">
        <f>VLOOKUP($C196,subset1!$D:$BX,BR$2,FALSE)</f>
        <v>#N/A</v>
      </c>
      <c r="BS196" t="e">
        <f>VLOOKUP($C196,subset1!$D:$BX,BS$2,FALSE)</f>
        <v>#N/A</v>
      </c>
      <c r="BT196" t="e">
        <f>VLOOKUP($C196,subset1!$D:$BX,BT$2,FALSE)</f>
        <v>#N/A</v>
      </c>
      <c r="BU196" t="e">
        <f>VLOOKUP($C196,subset1!$D:$BX,BU$2,FALSE)</f>
        <v>#N/A</v>
      </c>
    </row>
    <row r="197" spans="1:73" x14ac:dyDescent="0.2">
      <c r="A197">
        <v>885</v>
      </c>
      <c r="B197" t="s">
        <v>8</v>
      </c>
      <c r="C197" t="str">
        <f t="shared" si="9"/>
        <v>885B1</v>
      </c>
      <c r="D197" t="str">
        <f t="shared" si="10"/>
        <v>B1</v>
      </c>
      <c r="E197">
        <v>32</v>
      </c>
      <c r="F197" s="1">
        <v>43067</v>
      </c>
      <c r="I197">
        <v>1184.8806200367201</v>
      </c>
      <c r="J197" t="s">
        <v>25</v>
      </c>
      <c r="K197">
        <v>203</v>
      </c>
      <c r="L197">
        <f>VLOOKUP($C197,samples!$D$2:$I$1000,4, FALSE)</f>
        <v>7</v>
      </c>
      <c r="M197" t="str">
        <f>VLOOKUP($C197,samples!$D$2:$I$1000,5, FALSE)</f>
        <v>I</v>
      </c>
      <c r="N197" t="str">
        <f>VLOOKUP($C197,samples!$D$2:$I$1000,6, FALSE)</f>
        <v>4,5,6</v>
      </c>
      <c r="O197" s="1">
        <f>VLOOKUP($C197,samples!$D$2:$I$689,3, FALSE)</f>
        <v>43096</v>
      </c>
      <c r="P197" s="2">
        <f t="shared" si="11"/>
        <v>29</v>
      </c>
      <c r="Q197" s="1" t="str">
        <f>VLOOKUP($C197,samples!$D$2:$R$1000,8, FALSE)</f>
        <v>CGPLPA828P1</v>
      </c>
      <c r="S197" t="e">
        <f>VLOOKUP($C197,subset1!$D:$BX,S$2,FALSE)</f>
        <v>#N/A</v>
      </c>
      <c r="T197" s="1" t="e">
        <f>VLOOKUP($C197,subset1!$D:$BX,T$2,FALSE)</f>
        <v>#N/A</v>
      </c>
      <c r="U197" t="e">
        <f>VLOOKUP($C197,subset1!$D:$BX,U$2,FALSE)</f>
        <v>#N/A</v>
      </c>
      <c r="V197" t="e">
        <f>VLOOKUP($C197,subset1!$D:$BX,V$2,FALSE)</f>
        <v>#N/A</v>
      </c>
      <c r="W197" t="e">
        <f>VLOOKUP($C197,subset1!$D:$BX,W$2,FALSE)</f>
        <v>#N/A</v>
      </c>
      <c r="X197" t="e">
        <f>VLOOKUP($C197,subset1!$D:$BX,X$2,FALSE)</f>
        <v>#N/A</v>
      </c>
      <c r="Y197" t="e">
        <f>VLOOKUP($C197,subset1!$D:$BX,Y$2,FALSE)</f>
        <v>#N/A</v>
      </c>
      <c r="Z197" t="e">
        <f>VLOOKUP($C197,subset1!$D:$BX,Z$2,FALSE)</f>
        <v>#N/A</v>
      </c>
      <c r="AA197" t="e">
        <f>VLOOKUP($C197,subset1!$D:$BX,AA$2,FALSE)</f>
        <v>#N/A</v>
      </c>
      <c r="AB197" t="e">
        <f>VLOOKUP($C197,subset1!$D:$BX,AB$2,FALSE)</f>
        <v>#N/A</v>
      </c>
      <c r="AC197" t="e">
        <f>VLOOKUP($C197,subset1!$D:$BX,AC$2,FALSE)</f>
        <v>#N/A</v>
      </c>
      <c r="AD197" t="e">
        <f>VLOOKUP($C197,subset1!$D:$BX,AD$2,FALSE)</f>
        <v>#N/A</v>
      </c>
      <c r="AE197" t="e">
        <f>VLOOKUP($C197,subset1!$D:$BX,AE$2,FALSE)</f>
        <v>#N/A</v>
      </c>
      <c r="AF197" t="e">
        <f>VLOOKUP($C197,subset1!$D:$BX,AF$2,FALSE)</f>
        <v>#N/A</v>
      </c>
      <c r="AG197" t="e">
        <f>VLOOKUP($C197,subset1!$D:$BX,AG$2,FALSE)</f>
        <v>#N/A</v>
      </c>
      <c r="AH197" t="e">
        <f>VLOOKUP($C197,subset1!$D:$BX,AH$2,FALSE)</f>
        <v>#N/A</v>
      </c>
      <c r="AI197" t="e">
        <f>VLOOKUP($C197,subset1!$D:$BX,AI$2,FALSE)</f>
        <v>#N/A</v>
      </c>
      <c r="AJ197" t="e">
        <f>VLOOKUP($C197,subset1!$D:$BX,AJ$2,FALSE)</f>
        <v>#N/A</v>
      </c>
      <c r="AK197" t="e">
        <f>VLOOKUP($C197,subset1!$D:$BX,AK$2,FALSE)</f>
        <v>#N/A</v>
      </c>
      <c r="AL197" t="e">
        <f>VLOOKUP($C197,subset1!$D:$BX,AL$2,FALSE)</f>
        <v>#N/A</v>
      </c>
      <c r="AM197" t="e">
        <f>VLOOKUP($C197,subset1!$D:$BX,AM$2,FALSE)</f>
        <v>#N/A</v>
      </c>
      <c r="AN197" t="e">
        <f>VLOOKUP($C197,subset1!$D:$BX,AN$2,FALSE)</f>
        <v>#N/A</v>
      </c>
      <c r="AO197" t="e">
        <f>VLOOKUP($C197,subset1!$D:$BX,AO$2,FALSE)</f>
        <v>#N/A</v>
      </c>
      <c r="AP197" t="e">
        <f>VLOOKUP($C197,subset1!$D:$BX,AP$2,FALSE)</f>
        <v>#N/A</v>
      </c>
      <c r="AQ197" t="e">
        <f>VLOOKUP($C197,subset1!$D:$BX,AQ$2,FALSE)</f>
        <v>#N/A</v>
      </c>
      <c r="AR197" t="e">
        <f>VLOOKUP($C197,subset1!$D:$BX,AR$2,FALSE)</f>
        <v>#N/A</v>
      </c>
      <c r="AS197" t="e">
        <f>VLOOKUP($C197,subset1!$D:$BX,AS$2,FALSE)</f>
        <v>#N/A</v>
      </c>
      <c r="AT197" s="1" t="e">
        <f>VLOOKUP($C197,subset1!$D:$BX,AT$2,FALSE)</f>
        <v>#N/A</v>
      </c>
      <c r="AU197" t="e">
        <f>VLOOKUP($C197,subset1!$D:$BX,AU$2,FALSE)</f>
        <v>#N/A</v>
      </c>
      <c r="AV197" t="e">
        <f>VLOOKUP($C197,subset1!$D:$BX,AV$2,FALSE)</f>
        <v>#N/A</v>
      </c>
      <c r="AW197" t="e">
        <f>VLOOKUP($C197,subset1!$D:$BX,AW$2,FALSE)</f>
        <v>#N/A</v>
      </c>
      <c r="AX197" t="e">
        <f>VLOOKUP($C197,subset1!$D:$BX,AX$2,FALSE)</f>
        <v>#N/A</v>
      </c>
      <c r="AY197" t="e">
        <f>VLOOKUP($C197,subset1!$D:$BX,AY$2,FALSE)</f>
        <v>#N/A</v>
      </c>
      <c r="AZ197" t="e">
        <f>VLOOKUP($C197,subset1!$D:$BX,AZ$2,FALSE)</f>
        <v>#N/A</v>
      </c>
      <c r="BA197" t="e">
        <f>VLOOKUP($C197,subset1!$D:$BX,BA$2,FALSE)</f>
        <v>#N/A</v>
      </c>
      <c r="BB197" t="e">
        <f>VLOOKUP($C197,subset1!$D:$BX,BB$2,FALSE)</f>
        <v>#N/A</v>
      </c>
      <c r="BC197" t="e">
        <f>VLOOKUP($C197,subset1!$D:$BX,BC$2,FALSE)</f>
        <v>#N/A</v>
      </c>
      <c r="BD197" t="e">
        <f>VLOOKUP($C197,subset1!$D:$BX,BD$2,FALSE)</f>
        <v>#N/A</v>
      </c>
      <c r="BE197" t="e">
        <f>VLOOKUP($C197,subset1!$D:$BX,BE$2,FALSE)</f>
        <v>#N/A</v>
      </c>
      <c r="BF197" t="e">
        <f>VLOOKUP($C197,subset1!$D:$BX,BF$2,FALSE)</f>
        <v>#N/A</v>
      </c>
      <c r="BG197" t="e">
        <f>VLOOKUP($C197,subset1!$D:$BX,BG$2,FALSE)</f>
        <v>#N/A</v>
      </c>
      <c r="BH197" t="e">
        <f>VLOOKUP($C197,subset1!$D:$BX,BH$2,FALSE)</f>
        <v>#N/A</v>
      </c>
      <c r="BI197" t="e">
        <f>VLOOKUP($C197,subset1!$D:$BX,BI$2,FALSE)</f>
        <v>#N/A</v>
      </c>
      <c r="BJ197" t="e">
        <f>VLOOKUP($C197,subset1!$D:$BX,BJ$2,FALSE)</f>
        <v>#N/A</v>
      </c>
      <c r="BK197" t="e">
        <f>VLOOKUP($C197,subset1!$D:$BX,BK$2,FALSE)</f>
        <v>#N/A</v>
      </c>
      <c r="BL197" t="e">
        <f>VLOOKUP($C197,subset1!$D:$BX,BL$2,FALSE)</f>
        <v>#N/A</v>
      </c>
      <c r="BM197" t="e">
        <f>VLOOKUP($C197,subset1!$D:$BX,BM$2,FALSE)</f>
        <v>#N/A</v>
      </c>
      <c r="BN197" t="e">
        <f>VLOOKUP($C197,subset1!$D:$BX,BN$2,FALSE)</f>
        <v>#N/A</v>
      </c>
      <c r="BO197" t="e">
        <f>VLOOKUP($C197,subset1!$D:$BX,BO$2,FALSE)</f>
        <v>#N/A</v>
      </c>
      <c r="BP197" t="e">
        <f>VLOOKUP($C197,subset1!$D:$BX,BP$2,FALSE)</f>
        <v>#N/A</v>
      </c>
      <c r="BQ197" t="e">
        <f>VLOOKUP($C197,subset1!$D:$BX,BQ$2,FALSE)</f>
        <v>#N/A</v>
      </c>
      <c r="BR197" t="e">
        <f>VLOOKUP($C197,subset1!$D:$BX,BR$2,FALSE)</f>
        <v>#N/A</v>
      </c>
      <c r="BS197" t="e">
        <f>VLOOKUP($C197,subset1!$D:$BX,BS$2,FALSE)</f>
        <v>#N/A</v>
      </c>
      <c r="BT197" t="e">
        <f>VLOOKUP($C197,subset1!$D:$BX,BT$2,FALSE)</f>
        <v>#N/A</v>
      </c>
      <c r="BU197" t="e">
        <f>VLOOKUP($C197,subset1!$D:$BX,BU$2,FALSE)</f>
        <v>#N/A</v>
      </c>
    </row>
    <row r="198" spans="1:73" x14ac:dyDescent="0.2">
      <c r="A198">
        <v>885</v>
      </c>
      <c r="B198" t="s">
        <v>9</v>
      </c>
      <c r="C198" t="str">
        <f t="shared" si="9"/>
        <v>885E1</v>
      </c>
      <c r="D198" t="str">
        <f t="shared" si="10"/>
        <v>E1</v>
      </c>
      <c r="E198">
        <v>32</v>
      </c>
      <c r="F198" s="1">
        <v>43067</v>
      </c>
      <c r="I198">
        <v>1184.8806200367201</v>
      </c>
      <c r="J198" t="s">
        <v>25</v>
      </c>
      <c r="K198">
        <v>204</v>
      </c>
      <c r="L198">
        <f>VLOOKUP($C198,samples!$D$2:$I$1000,4, FALSE)</f>
        <v>11</v>
      </c>
      <c r="M198" t="str">
        <f>VLOOKUP($C198,samples!$D$2:$I$1000,5, FALSE)</f>
        <v>G</v>
      </c>
      <c r="N198" t="str">
        <f>VLOOKUP($C198,samples!$D$2:$I$1000,6, FALSE)</f>
        <v>7,8,9</v>
      </c>
      <c r="O198" s="1">
        <f>VLOOKUP($C198,samples!$D$2:$I$689,3, FALSE)</f>
        <v>43122</v>
      </c>
      <c r="P198" s="2">
        <f t="shared" si="11"/>
        <v>55</v>
      </c>
      <c r="Q198" s="1" t="str">
        <f>VLOOKUP($C198,samples!$D$2:$R$1000,8, FALSE)</f>
        <v>CGPLPA828P2</v>
      </c>
      <c r="S198" t="e">
        <f>VLOOKUP($C198,subset1!$D:$BX,S$2,FALSE)</f>
        <v>#N/A</v>
      </c>
      <c r="T198" s="1" t="e">
        <f>VLOOKUP($C198,subset1!$D:$BX,T$2,FALSE)</f>
        <v>#N/A</v>
      </c>
      <c r="U198" t="e">
        <f>VLOOKUP($C198,subset1!$D:$BX,U$2,FALSE)</f>
        <v>#N/A</v>
      </c>
      <c r="V198" t="e">
        <f>VLOOKUP($C198,subset1!$D:$BX,V$2,FALSE)</f>
        <v>#N/A</v>
      </c>
      <c r="W198" t="e">
        <f>VLOOKUP($C198,subset1!$D:$BX,W$2,FALSE)</f>
        <v>#N/A</v>
      </c>
      <c r="X198" t="e">
        <f>VLOOKUP($C198,subset1!$D:$BX,X$2,FALSE)</f>
        <v>#N/A</v>
      </c>
      <c r="Y198" t="e">
        <f>VLOOKUP($C198,subset1!$D:$BX,Y$2,FALSE)</f>
        <v>#N/A</v>
      </c>
      <c r="Z198" t="e">
        <f>VLOOKUP($C198,subset1!$D:$BX,Z$2,FALSE)</f>
        <v>#N/A</v>
      </c>
      <c r="AA198" t="e">
        <f>VLOOKUP($C198,subset1!$D:$BX,AA$2,FALSE)</f>
        <v>#N/A</v>
      </c>
      <c r="AB198" t="e">
        <f>VLOOKUP($C198,subset1!$D:$BX,AB$2,FALSE)</f>
        <v>#N/A</v>
      </c>
      <c r="AC198" t="e">
        <f>VLOOKUP($C198,subset1!$D:$BX,AC$2,FALSE)</f>
        <v>#N/A</v>
      </c>
      <c r="AD198" t="e">
        <f>VLOOKUP($C198,subset1!$D:$BX,AD$2,FALSE)</f>
        <v>#N/A</v>
      </c>
      <c r="AE198" t="e">
        <f>VLOOKUP($C198,subset1!$D:$BX,AE$2,FALSE)</f>
        <v>#N/A</v>
      </c>
      <c r="AF198" t="e">
        <f>VLOOKUP($C198,subset1!$D:$BX,AF$2,FALSE)</f>
        <v>#N/A</v>
      </c>
      <c r="AG198" t="e">
        <f>VLOOKUP($C198,subset1!$D:$BX,AG$2,FALSE)</f>
        <v>#N/A</v>
      </c>
      <c r="AH198" t="e">
        <f>VLOOKUP($C198,subset1!$D:$BX,AH$2,FALSE)</f>
        <v>#N/A</v>
      </c>
      <c r="AI198" t="e">
        <f>VLOOKUP($C198,subset1!$D:$BX,AI$2,FALSE)</f>
        <v>#N/A</v>
      </c>
      <c r="AJ198" t="e">
        <f>VLOOKUP($C198,subset1!$D:$BX,AJ$2,FALSE)</f>
        <v>#N/A</v>
      </c>
      <c r="AK198" t="e">
        <f>VLOOKUP($C198,subset1!$D:$BX,AK$2,FALSE)</f>
        <v>#N/A</v>
      </c>
      <c r="AL198" t="e">
        <f>VLOOKUP($C198,subset1!$D:$BX,AL$2,FALSE)</f>
        <v>#N/A</v>
      </c>
      <c r="AM198" t="e">
        <f>VLOOKUP($C198,subset1!$D:$BX,AM$2,FALSE)</f>
        <v>#N/A</v>
      </c>
      <c r="AN198" t="e">
        <f>VLOOKUP($C198,subset1!$D:$BX,AN$2,FALSE)</f>
        <v>#N/A</v>
      </c>
      <c r="AO198" t="e">
        <f>VLOOKUP($C198,subset1!$D:$BX,AO$2,FALSE)</f>
        <v>#N/A</v>
      </c>
      <c r="AP198" t="e">
        <f>VLOOKUP($C198,subset1!$D:$BX,AP$2,FALSE)</f>
        <v>#N/A</v>
      </c>
      <c r="AQ198" t="e">
        <f>VLOOKUP($C198,subset1!$D:$BX,AQ$2,FALSE)</f>
        <v>#N/A</v>
      </c>
      <c r="AR198" t="e">
        <f>VLOOKUP($C198,subset1!$D:$BX,AR$2,FALSE)</f>
        <v>#N/A</v>
      </c>
      <c r="AS198" t="e">
        <f>VLOOKUP($C198,subset1!$D:$BX,AS$2,FALSE)</f>
        <v>#N/A</v>
      </c>
      <c r="AT198" s="1" t="e">
        <f>VLOOKUP($C198,subset1!$D:$BX,AT$2,FALSE)</f>
        <v>#N/A</v>
      </c>
      <c r="AU198" t="e">
        <f>VLOOKUP($C198,subset1!$D:$BX,AU$2,FALSE)</f>
        <v>#N/A</v>
      </c>
      <c r="AV198" t="e">
        <f>VLOOKUP($C198,subset1!$D:$BX,AV$2,FALSE)</f>
        <v>#N/A</v>
      </c>
      <c r="AW198" t="e">
        <f>VLOOKUP($C198,subset1!$D:$BX,AW$2,FALSE)</f>
        <v>#N/A</v>
      </c>
      <c r="AX198" t="e">
        <f>VLOOKUP($C198,subset1!$D:$BX,AX$2,FALSE)</f>
        <v>#N/A</v>
      </c>
      <c r="AY198" t="e">
        <f>VLOOKUP($C198,subset1!$D:$BX,AY$2,FALSE)</f>
        <v>#N/A</v>
      </c>
      <c r="AZ198" t="e">
        <f>VLOOKUP($C198,subset1!$D:$BX,AZ$2,FALSE)</f>
        <v>#N/A</v>
      </c>
      <c r="BA198" t="e">
        <f>VLOOKUP($C198,subset1!$D:$BX,BA$2,FALSE)</f>
        <v>#N/A</v>
      </c>
      <c r="BB198" t="e">
        <f>VLOOKUP($C198,subset1!$D:$BX,BB$2,FALSE)</f>
        <v>#N/A</v>
      </c>
      <c r="BC198" t="e">
        <f>VLOOKUP($C198,subset1!$D:$BX,BC$2,FALSE)</f>
        <v>#N/A</v>
      </c>
      <c r="BD198" t="e">
        <f>VLOOKUP($C198,subset1!$D:$BX,BD$2,FALSE)</f>
        <v>#N/A</v>
      </c>
      <c r="BE198" t="e">
        <f>VLOOKUP($C198,subset1!$D:$BX,BE$2,FALSE)</f>
        <v>#N/A</v>
      </c>
      <c r="BF198" t="e">
        <f>VLOOKUP($C198,subset1!$D:$BX,BF$2,FALSE)</f>
        <v>#N/A</v>
      </c>
      <c r="BG198" t="e">
        <f>VLOOKUP($C198,subset1!$D:$BX,BG$2,FALSE)</f>
        <v>#N/A</v>
      </c>
      <c r="BH198" t="e">
        <f>VLOOKUP($C198,subset1!$D:$BX,BH$2,FALSE)</f>
        <v>#N/A</v>
      </c>
      <c r="BI198" t="e">
        <f>VLOOKUP($C198,subset1!$D:$BX,BI$2,FALSE)</f>
        <v>#N/A</v>
      </c>
      <c r="BJ198" t="e">
        <f>VLOOKUP($C198,subset1!$D:$BX,BJ$2,FALSE)</f>
        <v>#N/A</v>
      </c>
      <c r="BK198" t="e">
        <f>VLOOKUP($C198,subset1!$D:$BX,BK$2,FALSE)</f>
        <v>#N/A</v>
      </c>
      <c r="BL198" t="e">
        <f>VLOOKUP($C198,subset1!$D:$BX,BL$2,FALSE)</f>
        <v>#N/A</v>
      </c>
      <c r="BM198" t="e">
        <f>VLOOKUP($C198,subset1!$D:$BX,BM$2,FALSE)</f>
        <v>#N/A</v>
      </c>
      <c r="BN198" t="e">
        <f>VLOOKUP($C198,subset1!$D:$BX,BN$2,FALSE)</f>
        <v>#N/A</v>
      </c>
      <c r="BO198" t="e">
        <f>VLOOKUP($C198,subset1!$D:$BX,BO$2,FALSE)</f>
        <v>#N/A</v>
      </c>
      <c r="BP198" t="e">
        <f>VLOOKUP($C198,subset1!$D:$BX,BP$2,FALSE)</f>
        <v>#N/A</v>
      </c>
      <c r="BQ198" t="e">
        <f>VLOOKUP($C198,subset1!$D:$BX,BQ$2,FALSE)</f>
        <v>#N/A</v>
      </c>
      <c r="BR198" t="e">
        <f>VLOOKUP($C198,subset1!$D:$BX,BR$2,FALSE)</f>
        <v>#N/A</v>
      </c>
      <c r="BS198" t="e">
        <f>VLOOKUP($C198,subset1!$D:$BX,BS$2,FALSE)</f>
        <v>#N/A</v>
      </c>
      <c r="BT198" t="e">
        <f>VLOOKUP($C198,subset1!$D:$BX,BT$2,FALSE)</f>
        <v>#N/A</v>
      </c>
      <c r="BU198" t="e">
        <f>VLOOKUP($C198,subset1!$D:$BX,BU$2,FALSE)</f>
        <v>#N/A</v>
      </c>
    </row>
    <row r="199" spans="1:73" x14ac:dyDescent="0.2">
      <c r="A199">
        <v>885</v>
      </c>
      <c r="B199" t="s">
        <v>10</v>
      </c>
      <c r="C199" t="str">
        <f t="shared" si="9"/>
        <v>885E2</v>
      </c>
      <c r="D199" t="str">
        <f t="shared" si="10"/>
        <v>E2</v>
      </c>
      <c r="E199">
        <v>32</v>
      </c>
      <c r="F199" s="1">
        <v>43067</v>
      </c>
      <c r="I199">
        <v>1184.8806200367201</v>
      </c>
      <c r="J199" t="s">
        <v>25</v>
      </c>
      <c r="K199">
        <v>205</v>
      </c>
      <c r="L199">
        <f>VLOOKUP($C199,samples!$D$2:$I$1000,4, FALSE)</f>
        <v>14</v>
      </c>
      <c r="M199" t="str">
        <f>VLOOKUP($C199,samples!$D$2:$I$1000,5, FALSE)</f>
        <v>B</v>
      </c>
      <c r="N199" t="str">
        <f>VLOOKUP($C199,samples!$D$2:$I$1000,6, FALSE)</f>
        <v>4,5,6</v>
      </c>
      <c r="O199" s="1">
        <f>VLOOKUP($C199,samples!$D$2:$I$689,3, FALSE)</f>
        <v>43187</v>
      </c>
      <c r="P199" s="2">
        <f t="shared" si="11"/>
        <v>120</v>
      </c>
      <c r="Q199" s="1" t="str">
        <f>VLOOKUP($C199,samples!$D$2:$R$1000,8, FALSE)</f>
        <v>CGPLPA828P3</v>
      </c>
      <c r="S199" t="e">
        <f>VLOOKUP($C199,subset1!$D:$BX,S$2,FALSE)</f>
        <v>#N/A</v>
      </c>
      <c r="T199" s="1" t="e">
        <f>VLOOKUP($C199,subset1!$D:$BX,T$2,FALSE)</f>
        <v>#N/A</v>
      </c>
      <c r="U199" t="e">
        <f>VLOOKUP($C199,subset1!$D:$BX,U$2,FALSE)</f>
        <v>#N/A</v>
      </c>
      <c r="V199" t="e">
        <f>VLOOKUP($C199,subset1!$D:$BX,V$2,FALSE)</f>
        <v>#N/A</v>
      </c>
      <c r="W199" t="e">
        <f>VLOOKUP($C199,subset1!$D:$BX,W$2,FALSE)</f>
        <v>#N/A</v>
      </c>
      <c r="X199" t="e">
        <f>VLOOKUP($C199,subset1!$D:$BX,X$2,FALSE)</f>
        <v>#N/A</v>
      </c>
      <c r="Y199" t="e">
        <f>VLOOKUP($C199,subset1!$D:$BX,Y$2,FALSE)</f>
        <v>#N/A</v>
      </c>
      <c r="Z199" t="e">
        <f>VLOOKUP($C199,subset1!$D:$BX,Z$2,FALSE)</f>
        <v>#N/A</v>
      </c>
      <c r="AA199" t="e">
        <f>VLOOKUP($C199,subset1!$D:$BX,AA$2,FALSE)</f>
        <v>#N/A</v>
      </c>
      <c r="AB199" t="e">
        <f>VLOOKUP($C199,subset1!$D:$BX,AB$2,FALSE)</f>
        <v>#N/A</v>
      </c>
      <c r="AC199" t="e">
        <f>VLOOKUP($C199,subset1!$D:$BX,AC$2,FALSE)</f>
        <v>#N/A</v>
      </c>
      <c r="AD199" t="e">
        <f>VLOOKUP($C199,subset1!$D:$BX,AD$2,FALSE)</f>
        <v>#N/A</v>
      </c>
      <c r="AE199" t="e">
        <f>VLOOKUP($C199,subset1!$D:$BX,AE$2,FALSE)</f>
        <v>#N/A</v>
      </c>
      <c r="AF199" t="e">
        <f>VLOOKUP($C199,subset1!$D:$BX,AF$2,FALSE)</f>
        <v>#N/A</v>
      </c>
      <c r="AG199" t="e">
        <f>VLOOKUP($C199,subset1!$D:$BX,AG$2,FALSE)</f>
        <v>#N/A</v>
      </c>
      <c r="AH199" t="e">
        <f>VLOOKUP($C199,subset1!$D:$BX,AH$2,FALSE)</f>
        <v>#N/A</v>
      </c>
      <c r="AI199" t="e">
        <f>VLOOKUP($C199,subset1!$D:$BX,AI$2,FALSE)</f>
        <v>#N/A</v>
      </c>
      <c r="AJ199" t="e">
        <f>VLOOKUP($C199,subset1!$D:$BX,AJ$2,FALSE)</f>
        <v>#N/A</v>
      </c>
      <c r="AK199" t="e">
        <f>VLOOKUP($C199,subset1!$D:$BX,AK$2,FALSE)</f>
        <v>#N/A</v>
      </c>
      <c r="AL199" t="e">
        <f>VLOOKUP($C199,subset1!$D:$BX,AL$2,FALSE)</f>
        <v>#N/A</v>
      </c>
      <c r="AM199" t="e">
        <f>VLOOKUP($C199,subset1!$D:$BX,AM$2,FALSE)</f>
        <v>#N/A</v>
      </c>
      <c r="AN199" t="e">
        <f>VLOOKUP($C199,subset1!$D:$BX,AN$2,FALSE)</f>
        <v>#N/A</v>
      </c>
      <c r="AO199" t="e">
        <f>VLOOKUP($C199,subset1!$D:$BX,AO$2,FALSE)</f>
        <v>#N/A</v>
      </c>
      <c r="AP199" t="e">
        <f>VLOOKUP($C199,subset1!$D:$BX,AP$2,FALSE)</f>
        <v>#N/A</v>
      </c>
      <c r="AQ199" t="e">
        <f>VLOOKUP($C199,subset1!$D:$BX,AQ$2,FALSE)</f>
        <v>#N/A</v>
      </c>
      <c r="AR199" t="e">
        <f>VLOOKUP($C199,subset1!$D:$BX,AR$2,FALSE)</f>
        <v>#N/A</v>
      </c>
      <c r="AS199" t="e">
        <f>VLOOKUP($C199,subset1!$D:$BX,AS$2,FALSE)</f>
        <v>#N/A</v>
      </c>
      <c r="AT199" s="1" t="e">
        <f>VLOOKUP($C199,subset1!$D:$BX,AT$2,FALSE)</f>
        <v>#N/A</v>
      </c>
      <c r="AU199" t="e">
        <f>VLOOKUP($C199,subset1!$D:$BX,AU$2,FALSE)</f>
        <v>#N/A</v>
      </c>
      <c r="AV199" t="e">
        <f>VLOOKUP($C199,subset1!$D:$BX,AV$2,FALSE)</f>
        <v>#N/A</v>
      </c>
      <c r="AW199" t="e">
        <f>VLOOKUP($C199,subset1!$D:$BX,AW$2,FALSE)</f>
        <v>#N/A</v>
      </c>
      <c r="AX199" t="e">
        <f>VLOOKUP($C199,subset1!$D:$BX,AX$2,FALSE)</f>
        <v>#N/A</v>
      </c>
      <c r="AY199" t="e">
        <f>VLOOKUP($C199,subset1!$D:$BX,AY$2,FALSE)</f>
        <v>#N/A</v>
      </c>
      <c r="AZ199" t="e">
        <f>VLOOKUP($C199,subset1!$D:$BX,AZ$2,FALSE)</f>
        <v>#N/A</v>
      </c>
      <c r="BA199" t="e">
        <f>VLOOKUP($C199,subset1!$D:$BX,BA$2,FALSE)</f>
        <v>#N/A</v>
      </c>
      <c r="BB199" t="e">
        <f>VLOOKUP($C199,subset1!$D:$BX,BB$2,FALSE)</f>
        <v>#N/A</v>
      </c>
      <c r="BC199" t="e">
        <f>VLOOKUP($C199,subset1!$D:$BX,BC$2,FALSE)</f>
        <v>#N/A</v>
      </c>
      <c r="BD199" t="e">
        <f>VLOOKUP($C199,subset1!$D:$BX,BD$2,FALSE)</f>
        <v>#N/A</v>
      </c>
      <c r="BE199" t="e">
        <f>VLOOKUP($C199,subset1!$D:$BX,BE$2,FALSE)</f>
        <v>#N/A</v>
      </c>
      <c r="BF199" t="e">
        <f>VLOOKUP($C199,subset1!$D:$BX,BF$2,FALSE)</f>
        <v>#N/A</v>
      </c>
      <c r="BG199" t="e">
        <f>VLOOKUP($C199,subset1!$D:$BX,BG$2,FALSE)</f>
        <v>#N/A</v>
      </c>
      <c r="BH199" t="e">
        <f>VLOOKUP($C199,subset1!$D:$BX,BH$2,FALSE)</f>
        <v>#N/A</v>
      </c>
      <c r="BI199" t="e">
        <f>VLOOKUP($C199,subset1!$D:$BX,BI$2,FALSE)</f>
        <v>#N/A</v>
      </c>
      <c r="BJ199" t="e">
        <f>VLOOKUP($C199,subset1!$D:$BX,BJ$2,FALSE)</f>
        <v>#N/A</v>
      </c>
      <c r="BK199" t="e">
        <f>VLOOKUP($C199,subset1!$D:$BX,BK$2,FALSE)</f>
        <v>#N/A</v>
      </c>
      <c r="BL199" t="e">
        <f>VLOOKUP($C199,subset1!$D:$BX,BL$2,FALSE)</f>
        <v>#N/A</v>
      </c>
      <c r="BM199" t="e">
        <f>VLOOKUP($C199,subset1!$D:$BX,BM$2,FALSE)</f>
        <v>#N/A</v>
      </c>
      <c r="BN199" t="e">
        <f>VLOOKUP($C199,subset1!$D:$BX,BN$2,FALSE)</f>
        <v>#N/A</v>
      </c>
      <c r="BO199" t="e">
        <f>VLOOKUP($C199,subset1!$D:$BX,BO$2,FALSE)</f>
        <v>#N/A</v>
      </c>
      <c r="BP199" t="e">
        <f>VLOOKUP($C199,subset1!$D:$BX,BP$2,FALSE)</f>
        <v>#N/A</v>
      </c>
      <c r="BQ199" t="e">
        <f>VLOOKUP($C199,subset1!$D:$BX,BQ$2,FALSE)</f>
        <v>#N/A</v>
      </c>
      <c r="BR199" t="e">
        <f>VLOOKUP($C199,subset1!$D:$BX,BR$2,FALSE)</f>
        <v>#N/A</v>
      </c>
      <c r="BS199" t="e">
        <f>VLOOKUP($C199,subset1!$D:$BX,BS$2,FALSE)</f>
        <v>#N/A</v>
      </c>
      <c r="BT199" t="e">
        <f>VLOOKUP($C199,subset1!$D:$BX,BT$2,FALSE)</f>
        <v>#N/A</v>
      </c>
      <c r="BU199" t="e">
        <f>VLOOKUP($C199,subset1!$D:$BX,BU$2,FALSE)</f>
        <v>#N/A</v>
      </c>
    </row>
    <row r="200" spans="1:73" x14ac:dyDescent="0.2">
      <c r="A200">
        <v>888</v>
      </c>
      <c r="B200" t="s">
        <v>2</v>
      </c>
      <c r="C200" t="str">
        <f t="shared" si="9"/>
        <v>888A</v>
      </c>
      <c r="D200" t="str">
        <f t="shared" si="10"/>
        <v>A</v>
      </c>
      <c r="E200">
        <v>34</v>
      </c>
      <c r="F200" s="1">
        <v>43073</v>
      </c>
      <c r="I200">
        <v>1178.8806200367201</v>
      </c>
      <c r="J200" t="s">
        <v>23</v>
      </c>
      <c r="K200">
        <v>206</v>
      </c>
      <c r="L200">
        <f>VLOOKUP($C200,samples!$D$2:$I$1000,4, FALSE)</f>
        <v>2</v>
      </c>
      <c r="M200" t="str">
        <f>VLOOKUP($C200,samples!$D$2:$I$1000,5, FALSE)</f>
        <v>H</v>
      </c>
      <c r="N200" t="str">
        <f>VLOOKUP($C200,samples!$D$2:$I$1000,6, FALSE)</f>
        <v>7,8,9</v>
      </c>
      <c r="O200" s="1">
        <f>VLOOKUP($C200,samples!$D$2:$I$689,3, FALSE)</f>
        <v>43073</v>
      </c>
      <c r="P200" s="2">
        <f t="shared" si="11"/>
        <v>0</v>
      </c>
      <c r="Q200" s="1" t="str">
        <f>VLOOKUP($C200,samples!$D$2:$R$1000,8, FALSE)</f>
        <v>CGPLPA829P</v>
      </c>
      <c r="S200" t="e">
        <f>VLOOKUP($C200,subset1!$D:$BX,S$2,FALSE)</f>
        <v>#N/A</v>
      </c>
      <c r="T200" s="1" t="e">
        <f>VLOOKUP($C200,subset1!$D:$BX,T$2,FALSE)</f>
        <v>#N/A</v>
      </c>
      <c r="U200" t="e">
        <f>VLOOKUP($C200,subset1!$D:$BX,U$2,FALSE)</f>
        <v>#N/A</v>
      </c>
      <c r="V200" t="e">
        <f>VLOOKUP($C200,subset1!$D:$BX,V$2,FALSE)</f>
        <v>#N/A</v>
      </c>
      <c r="W200" t="e">
        <f>VLOOKUP($C200,subset1!$D:$BX,W$2,FALSE)</f>
        <v>#N/A</v>
      </c>
      <c r="X200" t="e">
        <f>VLOOKUP($C200,subset1!$D:$BX,X$2,FALSE)</f>
        <v>#N/A</v>
      </c>
      <c r="Y200" t="e">
        <f>VLOOKUP($C200,subset1!$D:$BX,Y$2,FALSE)</f>
        <v>#N/A</v>
      </c>
      <c r="Z200" t="e">
        <f>VLOOKUP($C200,subset1!$D:$BX,Z$2,FALSE)</f>
        <v>#N/A</v>
      </c>
      <c r="AA200" t="e">
        <f>VLOOKUP($C200,subset1!$D:$BX,AA$2,FALSE)</f>
        <v>#N/A</v>
      </c>
      <c r="AB200" t="e">
        <f>VLOOKUP($C200,subset1!$D:$BX,AB$2,FALSE)</f>
        <v>#N/A</v>
      </c>
      <c r="AC200" t="e">
        <f>VLOOKUP($C200,subset1!$D:$BX,AC$2,FALSE)</f>
        <v>#N/A</v>
      </c>
      <c r="AD200" t="e">
        <f>VLOOKUP($C200,subset1!$D:$BX,AD$2,FALSE)</f>
        <v>#N/A</v>
      </c>
      <c r="AE200" t="e">
        <f>VLOOKUP($C200,subset1!$D:$BX,AE$2,FALSE)</f>
        <v>#N/A</v>
      </c>
      <c r="AF200" t="e">
        <f>VLOOKUP($C200,subset1!$D:$BX,AF$2,FALSE)</f>
        <v>#N/A</v>
      </c>
      <c r="AG200" t="e">
        <f>VLOOKUP($C200,subset1!$D:$BX,AG$2,FALSE)</f>
        <v>#N/A</v>
      </c>
      <c r="AH200" t="e">
        <f>VLOOKUP($C200,subset1!$D:$BX,AH$2,FALSE)</f>
        <v>#N/A</v>
      </c>
      <c r="AI200" t="e">
        <f>VLOOKUP($C200,subset1!$D:$BX,AI$2,FALSE)</f>
        <v>#N/A</v>
      </c>
      <c r="AJ200" t="e">
        <f>VLOOKUP($C200,subset1!$D:$BX,AJ$2,FALSE)</f>
        <v>#N/A</v>
      </c>
      <c r="AK200" t="e">
        <f>VLOOKUP($C200,subset1!$D:$BX,AK$2,FALSE)</f>
        <v>#N/A</v>
      </c>
      <c r="AL200" t="e">
        <f>VLOOKUP($C200,subset1!$D:$BX,AL$2,FALSE)</f>
        <v>#N/A</v>
      </c>
      <c r="AM200" t="e">
        <f>VLOOKUP($C200,subset1!$D:$BX,AM$2,FALSE)</f>
        <v>#N/A</v>
      </c>
      <c r="AN200" t="e">
        <f>VLOOKUP($C200,subset1!$D:$BX,AN$2,FALSE)</f>
        <v>#N/A</v>
      </c>
      <c r="AO200" t="e">
        <f>VLOOKUP($C200,subset1!$D:$BX,AO$2,FALSE)</f>
        <v>#N/A</v>
      </c>
      <c r="AP200" t="e">
        <f>VLOOKUP($C200,subset1!$D:$BX,AP$2,FALSE)</f>
        <v>#N/A</v>
      </c>
      <c r="AQ200" t="e">
        <f>VLOOKUP($C200,subset1!$D:$BX,AQ$2,FALSE)</f>
        <v>#N/A</v>
      </c>
      <c r="AR200" t="e">
        <f>VLOOKUP($C200,subset1!$D:$BX,AR$2,FALSE)</f>
        <v>#N/A</v>
      </c>
      <c r="AS200" t="e">
        <f>VLOOKUP($C200,subset1!$D:$BX,AS$2,FALSE)</f>
        <v>#N/A</v>
      </c>
      <c r="AT200" s="1" t="e">
        <f>VLOOKUP($C200,subset1!$D:$BX,AT$2,FALSE)</f>
        <v>#N/A</v>
      </c>
      <c r="AU200" t="e">
        <f>VLOOKUP($C200,subset1!$D:$BX,AU$2,FALSE)</f>
        <v>#N/A</v>
      </c>
      <c r="AV200" t="e">
        <f>VLOOKUP($C200,subset1!$D:$BX,AV$2,FALSE)</f>
        <v>#N/A</v>
      </c>
      <c r="AW200" t="e">
        <f>VLOOKUP($C200,subset1!$D:$BX,AW$2,FALSE)</f>
        <v>#N/A</v>
      </c>
      <c r="AX200" t="e">
        <f>VLOOKUP($C200,subset1!$D:$BX,AX$2,FALSE)</f>
        <v>#N/A</v>
      </c>
      <c r="AY200" t="e">
        <f>VLOOKUP($C200,subset1!$D:$BX,AY$2,FALSE)</f>
        <v>#N/A</v>
      </c>
      <c r="AZ200" t="e">
        <f>VLOOKUP($C200,subset1!$D:$BX,AZ$2,FALSE)</f>
        <v>#N/A</v>
      </c>
      <c r="BA200" t="e">
        <f>VLOOKUP($C200,subset1!$D:$BX,BA$2,FALSE)</f>
        <v>#N/A</v>
      </c>
      <c r="BB200" t="e">
        <f>VLOOKUP($C200,subset1!$D:$BX,BB$2,FALSE)</f>
        <v>#N/A</v>
      </c>
      <c r="BC200" t="e">
        <f>VLOOKUP($C200,subset1!$D:$BX,BC$2,FALSE)</f>
        <v>#N/A</v>
      </c>
      <c r="BD200" t="e">
        <f>VLOOKUP($C200,subset1!$D:$BX,BD$2,FALSE)</f>
        <v>#N/A</v>
      </c>
      <c r="BE200" t="e">
        <f>VLOOKUP($C200,subset1!$D:$BX,BE$2,FALSE)</f>
        <v>#N/A</v>
      </c>
      <c r="BF200" t="e">
        <f>VLOOKUP($C200,subset1!$D:$BX,BF$2,FALSE)</f>
        <v>#N/A</v>
      </c>
      <c r="BG200" t="e">
        <f>VLOOKUP($C200,subset1!$D:$BX,BG$2,FALSE)</f>
        <v>#N/A</v>
      </c>
      <c r="BH200" t="e">
        <f>VLOOKUP($C200,subset1!$D:$BX,BH$2,FALSE)</f>
        <v>#N/A</v>
      </c>
      <c r="BI200" t="e">
        <f>VLOOKUP($C200,subset1!$D:$BX,BI$2,FALSE)</f>
        <v>#N/A</v>
      </c>
      <c r="BJ200" t="e">
        <f>VLOOKUP($C200,subset1!$D:$BX,BJ$2,FALSE)</f>
        <v>#N/A</v>
      </c>
      <c r="BK200" t="e">
        <f>VLOOKUP($C200,subset1!$D:$BX,BK$2,FALSE)</f>
        <v>#N/A</v>
      </c>
      <c r="BL200" t="e">
        <f>VLOOKUP($C200,subset1!$D:$BX,BL$2,FALSE)</f>
        <v>#N/A</v>
      </c>
      <c r="BM200" t="e">
        <f>VLOOKUP($C200,subset1!$D:$BX,BM$2,FALSE)</f>
        <v>#N/A</v>
      </c>
      <c r="BN200" t="e">
        <f>VLOOKUP($C200,subset1!$D:$BX,BN$2,FALSE)</f>
        <v>#N/A</v>
      </c>
      <c r="BO200" t="e">
        <f>VLOOKUP($C200,subset1!$D:$BX,BO$2,FALSE)</f>
        <v>#N/A</v>
      </c>
      <c r="BP200" t="e">
        <f>VLOOKUP($C200,subset1!$D:$BX,BP$2,FALSE)</f>
        <v>#N/A</v>
      </c>
      <c r="BQ200" t="e">
        <f>VLOOKUP($C200,subset1!$D:$BX,BQ$2,FALSE)</f>
        <v>#N/A</v>
      </c>
      <c r="BR200" t="e">
        <f>VLOOKUP($C200,subset1!$D:$BX,BR$2,FALSE)</f>
        <v>#N/A</v>
      </c>
      <c r="BS200" t="e">
        <f>VLOOKUP($C200,subset1!$D:$BX,BS$2,FALSE)</f>
        <v>#N/A</v>
      </c>
      <c r="BT200" t="e">
        <f>VLOOKUP($C200,subset1!$D:$BX,BT$2,FALSE)</f>
        <v>#N/A</v>
      </c>
      <c r="BU200" t="e">
        <f>VLOOKUP($C200,subset1!$D:$BX,BU$2,FALSE)</f>
        <v>#N/A</v>
      </c>
    </row>
    <row r="201" spans="1:73" x14ac:dyDescent="0.2">
      <c r="A201">
        <v>888</v>
      </c>
      <c r="B201" t="s">
        <v>8</v>
      </c>
      <c r="C201" t="str">
        <f t="shared" ref="C201:C264" si="12">_xlfn.CONCAT(A201:B201)</f>
        <v>888B1</v>
      </c>
      <c r="D201" t="str">
        <f t="shared" ref="D201:D264" si="13">B201</f>
        <v>B1</v>
      </c>
      <c r="E201">
        <v>34</v>
      </c>
      <c r="F201" s="1">
        <v>43073</v>
      </c>
      <c r="I201">
        <v>1178.8806200367201</v>
      </c>
      <c r="J201" t="s">
        <v>23</v>
      </c>
      <c r="K201">
        <v>207</v>
      </c>
      <c r="L201">
        <f>VLOOKUP($C201,samples!$D$2:$I$1000,4, FALSE)</f>
        <v>7</v>
      </c>
      <c r="M201" t="str">
        <f>VLOOKUP($C201,samples!$D$2:$I$1000,5, FALSE)</f>
        <v>I</v>
      </c>
      <c r="N201" t="str">
        <f>VLOOKUP($C201,samples!$D$2:$I$1000,6, FALSE)</f>
        <v>7,8,9</v>
      </c>
      <c r="O201" s="1">
        <f>VLOOKUP($C201,samples!$D$2:$I$689,3, FALSE)</f>
        <v>43098</v>
      </c>
      <c r="P201" s="2">
        <f t="shared" ref="P201:P264" si="14">O201-F201</f>
        <v>25</v>
      </c>
      <c r="Q201" s="1" t="str">
        <f>VLOOKUP($C201,samples!$D$2:$R$1000,8, FALSE)</f>
        <v>CGPLPA829P1</v>
      </c>
      <c r="S201" t="e">
        <f>VLOOKUP($C201,subset1!$D:$BX,S$2,FALSE)</f>
        <v>#N/A</v>
      </c>
      <c r="T201" s="1" t="e">
        <f>VLOOKUP($C201,subset1!$D:$BX,T$2,FALSE)</f>
        <v>#N/A</v>
      </c>
      <c r="U201" t="e">
        <f>VLOOKUP($C201,subset1!$D:$BX,U$2,FALSE)</f>
        <v>#N/A</v>
      </c>
      <c r="V201" t="e">
        <f>VLOOKUP($C201,subset1!$D:$BX,V$2,FALSE)</f>
        <v>#N/A</v>
      </c>
      <c r="W201" t="e">
        <f>VLOOKUP($C201,subset1!$D:$BX,W$2,FALSE)</f>
        <v>#N/A</v>
      </c>
      <c r="X201" t="e">
        <f>VLOOKUP($C201,subset1!$D:$BX,X$2,FALSE)</f>
        <v>#N/A</v>
      </c>
      <c r="Y201" t="e">
        <f>VLOOKUP($C201,subset1!$D:$BX,Y$2,FALSE)</f>
        <v>#N/A</v>
      </c>
      <c r="Z201" t="e">
        <f>VLOOKUP($C201,subset1!$D:$BX,Z$2,FALSE)</f>
        <v>#N/A</v>
      </c>
      <c r="AA201" t="e">
        <f>VLOOKUP($C201,subset1!$D:$BX,AA$2,FALSE)</f>
        <v>#N/A</v>
      </c>
      <c r="AB201" t="e">
        <f>VLOOKUP($C201,subset1!$D:$BX,AB$2,FALSE)</f>
        <v>#N/A</v>
      </c>
      <c r="AC201" t="e">
        <f>VLOOKUP($C201,subset1!$D:$BX,AC$2,FALSE)</f>
        <v>#N/A</v>
      </c>
      <c r="AD201" t="e">
        <f>VLOOKUP($C201,subset1!$D:$BX,AD$2,FALSE)</f>
        <v>#N/A</v>
      </c>
      <c r="AE201" t="e">
        <f>VLOOKUP($C201,subset1!$D:$BX,AE$2,FALSE)</f>
        <v>#N/A</v>
      </c>
      <c r="AF201" t="e">
        <f>VLOOKUP($C201,subset1!$D:$BX,AF$2,FALSE)</f>
        <v>#N/A</v>
      </c>
      <c r="AG201" t="e">
        <f>VLOOKUP($C201,subset1!$D:$BX,AG$2,FALSE)</f>
        <v>#N/A</v>
      </c>
      <c r="AH201" t="e">
        <f>VLOOKUP($C201,subset1!$D:$BX,AH$2,FALSE)</f>
        <v>#N/A</v>
      </c>
      <c r="AI201" t="e">
        <f>VLOOKUP($C201,subset1!$D:$BX,AI$2,FALSE)</f>
        <v>#N/A</v>
      </c>
      <c r="AJ201" t="e">
        <f>VLOOKUP($C201,subset1!$D:$BX,AJ$2,FALSE)</f>
        <v>#N/A</v>
      </c>
      <c r="AK201" t="e">
        <f>VLOOKUP($C201,subset1!$D:$BX,AK$2,FALSE)</f>
        <v>#N/A</v>
      </c>
      <c r="AL201" t="e">
        <f>VLOOKUP($C201,subset1!$D:$BX,AL$2,FALSE)</f>
        <v>#N/A</v>
      </c>
      <c r="AM201" t="e">
        <f>VLOOKUP($C201,subset1!$D:$BX,AM$2,FALSE)</f>
        <v>#N/A</v>
      </c>
      <c r="AN201" t="e">
        <f>VLOOKUP($C201,subset1!$D:$BX,AN$2,FALSE)</f>
        <v>#N/A</v>
      </c>
      <c r="AO201" t="e">
        <f>VLOOKUP($C201,subset1!$D:$BX,AO$2,FALSE)</f>
        <v>#N/A</v>
      </c>
      <c r="AP201" t="e">
        <f>VLOOKUP($C201,subset1!$D:$BX,AP$2,FALSE)</f>
        <v>#N/A</v>
      </c>
      <c r="AQ201" t="e">
        <f>VLOOKUP($C201,subset1!$D:$BX,AQ$2,FALSE)</f>
        <v>#N/A</v>
      </c>
      <c r="AR201" t="e">
        <f>VLOOKUP($C201,subset1!$D:$BX,AR$2,FALSE)</f>
        <v>#N/A</v>
      </c>
      <c r="AS201" t="e">
        <f>VLOOKUP($C201,subset1!$D:$BX,AS$2,FALSE)</f>
        <v>#N/A</v>
      </c>
      <c r="AT201" s="1" t="e">
        <f>VLOOKUP($C201,subset1!$D:$BX,AT$2,FALSE)</f>
        <v>#N/A</v>
      </c>
      <c r="AU201" t="e">
        <f>VLOOKUP($C201,subset1!$D:$BX,AU$2,FALSE)</f>
        <v>#N/A</v>
      </c>
      <c r="AV201" t="e">
        <f>VLOOKUP($C201,subset1!$D:$BX,AV$2,FALSE)</f>
        <v>#N/A</v>
      </c>
      <c r="AW201" t="e">
        <f>VLOOKUP($C201,subset1!$D:$BX,AW$2,FALSE)</f>
        <v>#N/A</v>
      </c>
      <c r="AX201" t="e">
        <f>VLOOKUP($C201,subset1!$D:$BX,AX$2,FALSE)</f>
        <v>#N/A</v>
      </c>
      <c r="AY201" t="e">
        <f>VLOOKUP($C201,subset1!$D:$BX,AY$2,FALSE)</f>
        <v>#N/A</v>
      </c>
      <c r="AZ201" t="e">
        <f>VLOOKUP($C201,subset1!$D:$BX,AZ$2,FALSE)</f>
        <v>#N/A</v>
      </c>
      <c r="BA201" t="e">
        <f>VLOOKUP($C201,subset1!$D:$BX,BA$2,FALSE)</f>
        <v>#N/A</v>
      </c>
      <c r="BB201" t="e">
        <f>VLOOKUP($C201,subset1!$D:$BX,BB$2,FALSE)</f>
        <v>#N/A</v>
      </c>
      <c r="BC201" t="e">
        <f>VLOOKUP($C201,subset1!$D:$BX,BC$2,FALSE)</f>
        <v>#N/A</v>
      </c>
      <c r="BD201" t="e">
        <f>VLOOKUP($C201,subset1!$D:$BX,BD$2,FALSE)</f>
        <v>#N/A</v>
      </c>
      <c r="BE201" t="e">
        <f>VLOOKUP($C201,subset1!$D:$BX,BE$2,FALSE)</f>
        <v>#N/A</v>
      </c>
      <c r="BF201" t="e">
        <f>VLOOKUP($C201,subset1!$D:$BX,BF$2,FALSE)</f>
        <v>#N/A</v>
      </c>
      <c r="BG201" t="e">
        <f>VLOOKUP($C201,subset1!$D:$BX,BG$2,FALSE)</f>
        <v>#N/A</v>
      </c>
      <c r="BH201" t="e">
        <f>VLOOKUP($C201,subset1!$D:$BX,BH$2,FALSE)</f>
        <v>#N/A</v>
      </c>
      <c r="BI201" t="e">
        <f>VLOOKUP($C201,subset1!$D:$BX,BI$2,FALSE)</f>
        <v>#N/A</v>
      </c>
      <c r="BJ201" t="e">
        <f>VLOOKUP($C201,subset1!$D:$BX,BJ$2,FALSE)</f>
        <v>#N/A</v>
      </c>
      <c r="BK201" t="e">
        <f>VLOOKUP($C201,subset1!$D:$BX,BK$2,FALSE)</f>
        <v>#N/A</v>
      </c>
      <c r="BL201" t="e">
        <f>VLOOKUP($C201,subset1!$D:$BX,BL$2,FALSE)</f>
        <v>#N/A</v>
      </c>
      <c r="BM201" t="e">
        <f>VLOOKUP($C201,subset1!$D:$BX,BM$2,FALSE)</f>
        <v>#N/A</v>
      </c>
      <c r="BN201" t="e">
        <f>VLOOKUP($C201,subset1!$D:$BX,BN$2,FALSE)</f>
        <v>#N/A</v>
      </c>
      <c r="BO201" t="e">
        <f>VLOOKUP($C201,subset1!$D:$BX,BO$2,FALSE)</f>
        <v>#N/A</v>
      </c>
      <c r="BP201" t="e">
        <f>VLOOKUP($C201,subset1!$D:$BX,BP$2,FALSE)</f>
        <v>#N/A</v>
      </c>
      <c r="BQ201" t="e">
        <f>VLOOKUP($C201,subset1!$D:$BX,BQ$2,FALSE)</f>
        <v>#N/A</v>
      </c>
      <c r="BR201" t="e">
        <f>VLOOKUP($C201,subset1!$D:$BX,BR$2,FALSE)</f>
        <v>#N/A</v>
      </c>
      <c r="BS201" t="e">
        <f>VLOOKUP($C201,subset1!$D:$BX,BS$2,FALSE)</f>
        <v>#N/A</v>
      </c>
      <c r="BT201" t="e">
        <f>VLOOKUP($C201,subset1!$D:$BX,BT$2,FALSE)</f>
        <v>#N/A</v>
      </c>
      <c r="BU201" t="e">
        <f>VLOOKUP($C201,subset1!$D:$BX,BU$2,FALSE)</f>
        <v>#N/A</v>
      </c>
    </row>
    <row r="202" spans="1:73" x14ac:dyDescent="0.2">
      <c r="A202">
        <v>888</v>
      </c>
      <c r="B202" t="s">
        <v>9</v>
      </c>
      <c r="C202" t="str">
        <f t="shared" si="12"/>
        <v>888E1</v>
      </c>
      <c r="D202" t="str">
        <f t="shared" si="13"/>
        <v>E1</v>
      </c>
      <c r="E202">
        <v>34</v>
      </c>
      <c r="F202" s="1">
        <v>43073</v>
      </c>
      <c r="I202">
        <v>1178.8806200367201</v>
      </c>
      <c r="J202" t="s">
        <v>23</v>
      </c>
      <c r="K202">
        <v>208</v>
      </c>
      <c r="L202">
        <f>VLOOKUP($C202,samples!$D$2:$I$1000,4, FALSE)</f>
        <v>11</v>
      </c>
      <c r="M202" t="str">
        <f>VLOOKUP($C202,samples!$D$2:$I$1000,5, FALSE)</f>
        <v>F</v>
      </c>
      <c r="N202" t="str">
        <f>VLOOKUP($C202,samples!$D$2:$I$1000,6, FALSE)</f>
        <v>1,2,3</v>
      </c>
      <c r="O202" s="1">
        <f>VLOOKUP($C202,samples!$D$2:$I$689,3, FALSE)</f>
        <v>43131</v>
      </c>
      <c r="P202" s="2">
        <f t="shared" si="14"/>
        <v>58</v>
      </c>
      <c r="Q202" s="1" t="str">
        <f>VLOOKUP($C202,samples!$D$2:$R$1000,8, FALSE)</f>
        <v>CGPLPA829P2</v>
      </c>
      <c r="S202" t="e">
        <f>VLOOKUP($C202,subset1!$D:$BX,S$2,FALSE)</f>
        <v>#N/A</v>
      </c>
      <c r="T202" s="1" t="e">
        <f>VLOOKUP($C202,subset1!$D:$BX,T$2,FALSE)</f>
        <v>#N/A</v>
      </c>
      <c r="U202" t="e">
        <f>VLOOKUP($C202,subset1!$D:$BX,U$2,FALSE)</f>
        <v>#N/A</v>
      </c>
      <c r="V202" t="e">
        <f>VLOOKUP($C202,subset1!$D:$BX,V$2,FALSE)</f>
        <v>#N/A</v>
      </c>
      <c r="W202" t="e">
        <f>VLOOKUP($C202,subset1!$D:$BX,W$2,FALSE)</f>
        <v>#N/A</v>
      </c>
      <c r="X202" t="e">
        <f>VLOOKUP($C202,subset1!$D:$BX,X$2,FALSE)</f>
        <v>#N/A</v>
      </c>
      <c r="Y202" t="e">
        <f>VLOOKUP($C202,subset1!$D:$BX,Y$2,FALSE)</f>
        <v>#N/A</v>
      </c>
      <c r="Z202" t="e">
        <f>VLOOKUP($C202,subset1!$D:$BX,Z$2,FALSE)</f>
        <v>#N/A</v>
      </c>
      <c r="AA202" t="e">
        <f>VLOOKUP($C202,subset1!$D:$BX,AA$2,FALSE)</f>
        <v>#N/A</v>
      </c>
      <c r="AB202" t="e">
        <f>VLOOKUP($C202,subset1!$D:$BX,AB$2,FALSE)</f>
        <v>#N/A</v>
      </c>
      <c r="AC202" t="e">
        <f>VLOOKUP($C202,subset1!$D:$BX,AC$2,FALSE)</f>
        <v>#N/A</v>
      </c>
      <c r="AD202" t="e">
        <f>VLOOKUP($C202,subset1!$D:$BX,AD$2,FALSE)</f>
        <v>#N/A</v>
      </c>
      <c r="AE202" t="e">
        <f>VLOOKUP($C202,subset1!$D:$BX,AE$2,FALSE)</f>
        <v>#N/A</v>
      </c>
      <c r="AF202" t="e">
        <f>VLOOKUP($C202,subset1!$D:$BX,AF$2,FALSE)</f>
        <v>#N/A</v>
      </c>
      <c r="AG202" t="e">
        <f>VLOOKUP($C202,subset1!$D:$BX,AG$2,FALSE)</f>
        <v>#N/A</v>
      </c>
      <c r="AH202" t="e">
        <f>VLOOKUP($C202,subset1!$D:$BX,AH$2,FALSE)</f>
        <v>#N/A</v>
      </c>
      <c r="AI202" t="e">
        <f>VLOOKUP($C202,subset1!$D:$BX,AI$2,FALSE)</f>
        <v>#N/A</v>
      </c>
      <c r="AJ202" t="e">
        <f>VLOOKUP($C202,subset1!$D:$BX,AJ$2,FALSE)</f>
        <v>#N/A</v>
      </c>
      <c r="AK202" t="e">
        <f>VLOOKUP($C202,subset1!$D:$BX,AK$2,FALSE)</f>
        <v>#N/A</v>
      </c>
      <c r="AL202" t="e">
        <f>VLOOKUP($C202,subset1!$D:$BX,AL$2,FALSE)</f>
        <v>#N/A</v>
      </c>
      <c r="AM202" t="e">
        <f>VLOOKUP($C202,subset1!$D:$BX,AM$2,FALSE)</f>
        <v>#N/A</v>
      </c>
      <c r="AN202" t="e">
        <f>VLOOKUP($C202,subset1!$D:$BX,AN$2,FALSE)</f>
        <v>#N/A</v>
      </c>
      <c r="AO202" t="e">
        <f>VLOOKUP($C202,subset1!$D:$BX,AO$2,FALSE)</f>
        <v>#N/A</v>
      </c>
      <c r="AP202" t="e">
        <f>VLOOKUP($C202,subset1!$D:$BX,AP$2,FALSE)</f>
        <v>#N/A</v>
      </c>
      <c r="AQ202" t="e">
        <f>VLOOKUP($C202,subset1!$D:$BX,AQ$2,FALSE)</f>
        <v>#N/A</v>
      </c>
      <c r="AR202" t="e">
        <f>VLOOKUP($C202,subset1!$D:$BX,AR$2,FALSE)</f>
        <v>#N/A</v>
      </c>
      <c r="AS202" t="e">
        <f>VLOOKUP($C202,subset1!$D:$BX,AS$2,FALSE)</f>
        <v>#N/A</v>
      </c>
      <c r="AT202" s="1" t="e">
        <f>VLOOKUP($C202,subset1!$D:$BX,AT$2,FALSE)</f>
        <v>#N/A</v>
      </c>
      <c r="AU202" t="e">
        <f>VLOOKUP($C202,subset1!$D:$BX,AU$2,FALSE)</f>
        <v>#N/A</v>
      </c>
      <c r="AV202" t="e">
        <f>VLOOKUP($C202,subset1!$D:$BX,AV$2,FALSE)</f>
        <v>#N/A</v>
      </c>
      <c r="AW202" t="e">
        <f>VLOOKUP($C202,subset1!$D:$BX,AW$2,FALSE)</f>
        <v>#N/A</v>
      </c>
      <c r="AX202" t="e">
        <f>VLOOKUP($C202,subset1!$D:$BX,AX$2,FALSE)</f>
        <v>#N/A</v>
      </c>
      <c r="AY202" t="e">
        <f>VLOOKUP($C202,subset1!$D:$BX,AY$2,FALSE)</f>
        <v>#N/A</v>
      </c>
      <c r="AZ202" t="e">
        <f>VLOOKUP($C202,subset1!$D:$BX,AZ$2,FALSE)</f>
        <v>#N/A</v>
      </c>
      <c r="BA202" t="e">
        <f>VLOOKUP($C202,subset1!$D:$BX,BA$2,FALSE)</f>
        <v>#N/A</v>
      </c>
      <c r="BB202" t="e">
        <f>VLOOKUP($C202,subset1!$D:$BX,BB$2,FALSE)</f>
        <v>#N/A</v>
      </c>
      <c r="BC202" t="e">
        <f>VLOOKUP($C202,subset1!$D:$BX,BC$2,FALSE)</f>
        <v>#N/A</v>
      </c>
      <c r="BD202" t="e">
        <f>VLOOKUP($C202,subset1!$D:$BX,BD$2,FALSE)</f>
        <v>#N/A</v>
      </c>
      <c r="BE202" t="e">
        <f>VLOOKUP($C202,subset1!$D:$BX,BE$2,FALSE)</f>
        <v>#N/A</v>
      </c>
      <c r="BF202" t="e">
        <f>VLOOKUP($C202,subset1!$D:$BX,BF$2,FALSE)</f>
        <v>#N/A</v>
      </c>
      <c r="BG202" t="e">
        <f>VLOOKUP($C202,subset1!$D:$BX,BG$2,FALSE)</f>
        <v>#N/A</v>
      </c>
      <c r="BH202" t="e">
        <f>VLOOKUP($C202,subset1!$D:$BX,BH$2,FALSE)</f>
        <v>#N/A</v>
      </c>
      <c r="BI202" t="e">
        <f>VLOOKUP($C202,subset1!$D:$BX,BI$2,FALSE)</f>
        <v>#N/A</v>
      </c>
      <c r="BJ202" t="e">
        <f>VLOOKUP($C202,subset1!$D:$BX,BJ$2,FALSE)</f>
        <v>#N/A</v>
      </c>
      <c r="BK202" t="e">
        <f>VLOOKUP($C202,subset1!$D:$BX,BK$2,FALSE)</f>
        <v>#N/A</v>
      </c>
      <c r="BL202" t="e">
        <f>VLOOKUP($C202,subset1!$D:$BX,BL$2,FALSE)</f>
        <v>#N/A</v>
      </c>
      <c r="BM202" t="e">
        <f>VLOOKUP($C202,subset1!$D:$BX,BM$2,FALSE)</f>
        <v>#N/A</v>
      </c>
      <c r="BN202" t="e">
        <f>VLOOKUP($C202,subset1!$D:$BX,BN$2,FALSE)</f>
        <v>#N/A</v>
      </c>
      <c r="BO202" t="e">
        <f>VLOOKUP($C202,subset1!$D:$BX,BO$2,FALSE)</f>
        <v>#N/A</v>
      </c>
      <c r="BP202" t="e">
        <f>VLOOKUP($C202,subset1!$D:$BX,BP$2,FALSE)</f>
        <v>#N/A</v>
      </c>
      <c r="BQ202" t="e">
        <f>VLOOKUP($C202,subset1!$D:$BX,BQ$2,FALSE)</f>
        <v>#N/A</v>
      </c>
      <c r="BR202" t="e">
        <f>VLOOKUP($C202,subset1!$D:$BX,BR$2,FALSE)</f>
        <v>#N/A</v>
      </c>
      <c r="BS202" t="e">
        <f>VLOOKUP($C202,subset1!$D:$BX,BS$2,FALSE)</f>
        <v>#N/A</v>
      </c>
      <c r="BT202" t="e">
        <f>VLOOKUP($C202,subset1!$D:$BX,BT$2,FALSE)</f>
        <v>#N/A</v>
      </c>
      <c r="BU202" t="e">
        <f>VLOOKUP($C202,subset1!$D:$BX,BU$2,FALSE)</f>
        <v>#N/A</v>
      </c>
    </row>
    <row r="203" spans="1:73" x14ac:dyDescent="0.2">
      <c r="A203">
        <v>888</v>
      </c>
      <c r="B203" t="s">
        <v>10</v>
      </c>
      <c r="C203" t="str">
        <f t="shared" si="12"/>
        <v>888E2</v>
      </c>
      <c r="D203" t="str">
        <f t="shared" si="13"/>
        <v>E2</v>
      </c>
      <c r="E203">
        <v>34</v>
      </c>
      <c r="F203" s="1">
        <v>43073</v>
      </c>
      <c r="I203">
        <v>1178.8806200367201</v>
      </c>
      <c r="J203" t="s">
        <v>23</v>
      </c>
      <c r="K203">
        <v>209</v>
      </c>
      <c r="L203">
        <f>VLOOKUP($C203,samples!$D$2:$I$1000,4, FALSE)</f>
        <v>14</v>
      </c>
      <c r="M203" t="str">
        <f>VLOOKUP($C203,samples!$D$2:$I$1000,5, FALSE)</f>
        <v>B</v>
      </c>
      <c r="N203" t="str">
        <f>VLOOKUP($C203,samples!$D$2:$I$1000,6, FALSE)</f>
        <v>7,8,9</v>
      </c>
      <c r="O203" s="1">
        <f>VLOOKUP($C203,samples!$D$2:$I$689,3, FALSE)</f>
        <v>43157</v>
      </c>
      <c r="P203" s="2">
        <f t="shared" si="14"/>
        <v>84</v>
      </c>
      <c r="Q203" s="1" t="str">
        <f>VLOOKUP($C203,samples!$D$2:$R$1000,8, FALSE)</f>
        <v>CGPLPA829P3</v>
      </c>
      <c r="S203" t="e">
        <f>VLOOKUP($C203,subset1!$D:$BX,S$2,FALSE)</f>
        <v>#N/A</v>
      </c>
      <c r="T203" s="1" t="e">
        <f>VLOOKUP($C203,subset1!$D:$BX,T$2,FALSE)</f>
        <v>#N/A</v>
      </c>
      <c r="U203" t="e">
        <f>VLOOKUP($C203,subset1!$D:$BX,U$2,FALSE)</f>
        <v>#N/A</v>
      </c>
      <c r="V203" t="e">
        <f>VLOOKUP($C203,subset1!$D:$BX,V$2,FALSE)</f>
        <v>#N/A</v>
      </c>
      <c r="W203" t="e">
        <f>VLOOKUP($C203,subset1!$D:$BX,W$2,FALSE)</f>
        <v>#N/A</v>
      </c>
      <c r="X203" t="e">
        <f>VLOOKUP($C203,subset1!$D:$BX,X$2,FALSE)</f>
        <v>#N/A</v>
      </c>
      <c r="Y203" t="e">
        <f>VLOOKUP($C203,subset1!$D:$BX,Y$2,FALSE)</f>
        <v>#N/A</v>
      </c>
      <c r="Z203" t="e">
        <f>VLOOKUP($C203,subset1!$D:$BX,Z$2,FALSE)</f>
        <v>#N/A</v>
      </c>
      <c r="AA203" t="e">
        <f>VLOOKUP($C203,subset1!$D:$BX,AA$2,FALSE)</f>
        <v>#N/A</v>
      </c>
      <c r="AB203" t="e">
        <f>VLOOKUP($C203,subset1!$D:$BX,AB$2,FALSE)</f>
        <v>#N/A</v>
      </c>
      <c r="AC203" t="e">
        <f>VLOOKUP($C203,subset1!$D:$BX,AC$2,FALSE)</f>
        <v>#N/A</v>
      </c>
      <c r="AD203" t="e">
        <f>VLOOKUP($C203,subset1!$D:$BX,AD$2,FALSE)</f>
        <v>#N/A</v>
      </c>
      <c r="AE203" t="e">
        <f>VLOOKUP($C203,subset1!$D:$BX,AE$2,FALSE)</f>
        <v>#N/A</v>
      </c>
      <c r="AF203" t="e">
        <f>VLOOKUP($C203,subset1!$D:$BX,AF$2,FALSE)</f>
        <v>#N/A</v>
      </c>
      <c r="AG203" t="e">
        <f>VLOOKUP($C203,subset1!$D:$BX,AG$2,FALSE)</f>
        <v>#N/A</v>
      </c>
      <c r="AH203" t="e">
        <f>VLOOKUP($C203,subset1!$D:$BX,AH$2,FALSE)</f>
        <v>#N/A</v>
      </c>
      <c r="AI203" t="e">
        <f>VLOOKUP($C203,subset1!$D:$BX,AI$2,FALSE)</f>
        <v>#N/A</v>
      </c>
      <c r="AJ203" t="e">
        <f>VLOOKUP($C203,subset1!$D:$BX,AJ$2,FALSE)</f>
        <v>#N/A</v>
      </c>
      <c r="AK203" t="e">
        <f>VLOOKUP($C203,subset1!$D:$BX,AK$2,FALSE)</f>
        <v>#N/A</v>
      </c>
      <c r="AL203" t="e">
        <f>VLOOKUP($C203,subset1!$D:$BX,AL$2,FALSE)</f>
        <v>#N/A</v>
      </c>
      <c r="AM203" t="e">
        <f>VLOOKUP($C203,subset1!$D:$BX,AM$2,FALSE)</f>
        <v>#N/A</v>
      </c>
      <c r="AN203" t="e">
        <f>VLOOKUP($C203,subset1!$D:$BX,AN$2,FALSE)</f>
        <v>#N/A</v>
      </c>
      <c r="AO203" t="e">
        <f>VLOOKUP($C203,subset1!$D:$BX,AO$2,FALSE)</f>
        <v>#N/A</v>
      </c>
      <c r="AP203" t="e">
        <f>VLOOKUP($C203,subset1!$D:$BX,AP$2,FALSE)</f>
        <v>#N/A</v>
      </c>
      <c r="AQ203" t="e">
        <f>VLOOKUP($C203,subset1!$D:$BX,AQ$2,FALSE)</f>
        <v>#N/A</v>
      </c>
      <c r="AR203" t="e">
        <f>VLOOKUP($C203,subset1!$D:$BX,AR$2,FALSE)</f>
        <v>#N/A</v>
      </c>
      <c r="AS203" t="e">
        <f>VLOOKUP($C203,subset1!$D:$BX,AS$2,FALSE)</f>
        <v>#N/A</v>
      </c>
      <c r="AT203" s="1" t="e">
        <f>VLOOKUP($C203,subset1!$D:$BX,AT$2,FALSE)</f>
        <v>#N/A</v>
      </c>
      <c r="AU203" t="e">
        <f>VLOOKUP($C203,subset1!$D:$BX,AU$2,FALSE)</f>
        <v>#N/A</v>
      </c>
      <c r="AV203" t="e">
        <f>VLOOKUP($C203,subset1!$D:$BX,AV$2,FALSE)</f>
        <v>#N/A</v>
      </c>
      <c r="AW203" t="e">
        <f>VLOOKUP($C203,subset1!$D:$BX,AW$2,FALSE)</f>
        <v>#N/A</v>
      </c>
      <c r="AX203" t="e">
        <f>VLOOKUP($C203,subset1!$D:$BX,AX$2,FALSE)</f>
        <v>#N/A</v>
      </c>
      <c r="AY203" t="e">
        <f>VLOOKUP($C203,subset1!$D:$BX,AY$2,FALSE)</f>
        <v>#N/A</v>
      </c>
      <c r="AZ203" t="e">
        <f>VLOOKUP($C203,subset1!$D:$BX,AZ$2,FALSE)</f>
        <v>#N/A</v>
      </c>
      <c r="BA203" t="e">
        <f>VLOOKUP($C203,subset1!$D:$BX,BA$2,FALSE)</f>
        <v>#N/A</v>
      </c>
      <c r="BB203" t="e">
        <f>VLOOKUP($C203,subset1!$D:$BX,BB$2,FALSE)</f>
        <v>#N/A</v>
      </c>
      <c r="BC203" t="e">
        <f>VLOOKUP($C203,subset1!$D:$BX,BC$2,FALSE)</f>
        <v>#N/A</v>
      </c>
      <c r="BD203" t="e">
        <f>VLOOKUP($C203,subset1!$D:$BX,BD$2,FALSE)</f>
        <v>#N/A</v>
      </c>
      <c r="BE203" t="e">
        <f>VLOOKUP($C203,subset1!$D:$BX,BE$2,FALSE)</f>
        <v>#N/A</v>
      </c>
      <c r="BF203" t="e">
        <f>VLOOKUP($C203,subset1!$D:$BX,BF$2,FALSE)</f>
        <v>#N/A</v>
      </c>
      <c r="BG203" t="e">
        <f>VLOOKUP($C203,subset1!$D:$BX,BG$2,FALSE)</f>
        <v>#N/A</v>
      </c>
      <c r="BH203" t="e">
        <f>VLOOKUP($C203,subset1!$D:$BX,BH$2,FALSE)</f>
        <v>#N/A</v>
      </c>
      <c r="BI203" t="e">
        <f>VLOOKUP($C203,subset1!$D:$BX,BI$2,FALSE)</f>
        <v>#N/A</v>
      </c>
      <c r="BJ203" t="e">
        <f>VLOOKUP($C203,subset1!$D:$BX,BJ$2,FALSE)</f>
        <v>#N/A</v>
      </c>
      <c r="BK203" t="e">
        <f>VLOOKUP($C203,subset1!$D:$BX,BK$2,FALSE)</f>
        <v>#N/A</v>
      </c>
      <c r="BL203" t="e">
        <f>VLOOKUP($C203,subset1!$D:$BX,BL$2,FALSE)</f>
        <v>#N/A</v>
      </c>
      <c r="BM203" t="e">
        <f>VLOOKUP($C203,subset1!$D:$BX,BM$2,FALSE)</f>
        <v>#N/A</v>
      </c>
      <c r="BN203" t="e">
        <f>VLOOKUP($C203,subset1!$D:$BX,BN$2,FALSE)</f>
        <v>#N/A</v>
      </c>
      <c r="BO203" t="e">
        <f>VLOOKUP($C203,subset1!$D:$BX,BO$2,FALSE)</f>
        <v>#N/A</v>
      </c>
      <c r="BP203" t="e">
        <f>VLOOKUP($C203,subset1!$D:$BX,BP$2,FALSE)</f>
        <v>#N/A</v>
      </c>
      <c r="BQ203" t="e">
        <f>VLOOKUP($C203,subset1!$D:$BX,BQ$2,FALSE)</f>
        <v>#N/A</v>
      </c>
      <c r="BR203" t="e">
        <f>VLOOKUP($C203,subset1!$D:$BX,BR$2,FALSE)</f>
        <v>#N/A</v>
      </c>
      <c r="BS203" t="e">
        <f>VLOOKUP($C203,subset1!$D:$BX,BS$2,FALSE)</f>
        <v>#N/A</v>
      </c>
      <c r="BT203" t="e">
        <f>VLOOKUP($C203,subset1!$D:$BX,BT$2,FALSE)</f>
        <v>#N/A</v>
      </c>
      <c r="BU203" t="e">
        <f>VLOOKUP($C203,subset1!$D:$BX,BU$2,FALSE)</f>
        <v>#N/A</v>
      </c>
    </row>
    <row r="204" spans="1:73" x14ac:dyDescent="0.2">
      <c r="A204">
        <v>888</v>
      </c>
      <c r="B204" t="s">
        <v>11</v>
      </c>
      <c r="C204" t="str">
        <f t="shared" si="12"/>
        <v>888E3</v>
      </c>
      <c r="D204" t="str">
        <f t="shared" si="13"/>
        <v>E3</v>
      </c>
      <c r="E204">
        <v>34</v>
      </c>
      <c r="F204" s="1">
        <v>43073</v>
      </c>
      <c r="I204">
        <v>1178.8806200367201</v>
      </c>
      <c r="J204" t="s">
        <v>23</v>
      </c>
      <c r="K204">
        <v>210</v>
      </c>
      <c r="L204">
        <f>VLOOKUP($C204,samples!$D$2:$I$1000,4, FALSE)</f>
        <v>17</v>
      </c>
      <c r="M204" t="str">
        <f>VLOOKUP($C204,samples!$D$2:$I$1000,5, FALSE)</f>
        <v>C</v>
      </c>
      <c r="N204" t="str">
        <f>VLOOKUP($C204,samples!$D$2:$I$1000,6, FALSE)</f>
        <v>7,8,9</v>
      </c>
      <c r="O204" s="1">
        <f>VLOOKUP($C204,samples!$D$2:$I$689,3, FALSE)</f>
        <v>43213</v>
      </c>
      <c r="P204" s="2">
        <f t="shared" si="14"/>
        <v>140</v>
      </c>
      <c r="Q204" s="1" t="str">
        <f>VLOOKUP($C204,samples!$D$2:$R$1000,8, FALSE)</f>
        <v>CGPLPA829P4</v>
      </c>
      <c r="S204" t="e">
        <f>VLOOKUP($C204,subset1!$D:$BX,S$2,FALSE)</f>
        <v>#N/A</v>
      </c>
      <c r="T204" s="1" t="e">
        <f>VLOOKUP($C204,subset1!$D:$BX,T$2,FALSE)</f>
        <v>#N/A</v>
      </c>
      <c r="U204" t="e">
        <f>VLOOKUP($C204,subset1!$D:$BX,U$2,FALSE)</f>
        <v>#N/A</v>
      </c>
      <c r="V204" t="e">
        <f>VLOOKUP($C204,subset1!$D:$BX,V$2,FALSE)</f>
        <v>#N/A</v>
      </c>
      <c r="W204" t="e">
        <f>VLOOKUP($C204,subset1!$D:$BX,W$2,FALSE)</f>
        <v>#N/A</v>
      </c>
      <c r="X204" t="e">
        <f>VLOOKUP($C204,subset1!$D:$BX,X$2,FALSE)</f>
        <v>#N/A</v>
      </c>
      <c r="Y204" t="e">
        <f>VLOOKUP($C204,subset1!$D:$BX,Y$2,FALSE)</f>
        <v>#N/A</v>
      </c>
      <c r="Z204" t="e">
        <f>VLOOKUP($C204,subset1!$D:$BX,Z$2,FALSE)</f>
        <v>#N/A</v>
      </c>
      <c r="AA204" t="e">
        <f>VLOOKUP($C204,subset1!$D:$BX,AA$2,FALSE)</f>
        <v>#N/A</v>
      </c>
      <c r="AB204" t="e">
        <f>VLOOKUP($C204,subset1!$D:$BX,AB$2,FALSE)</f>
        <v>#N/A</v>
      </c>
      <c r="AC204" t="e">
        <f>VLOOKUP($C204,subset1!$D:$BX,AC$2,FALSE)</f>
        <v>#N/A</v>
      </c>
      <c r="AD204" t="e">
        <f>VLOOKUP($C204,subset1!$D:$BX,AD$2,FALSE)</f>
        <v>#N/A</v>
      </c>
      <c r="AE204" t="e">
        <f>VLOOKUP($C204,subset1!$D:$BX,AE$2,FALSE)</f>
        <v>#N/A</v>
      </c>
      <c r="AF204" t="e">
        <f>VLOOKUP($C204,subset1!$D:$BX,AF$2,FALSE)</f>
        <v>#N/A</v>
      </c>
      <c r="AG204" t="e">
        <f>VLOOKUP($C204,subset1!$D:$BX,AG$2,FALSE)</f>
        <v>#N/A</v>
      </c>
      <c r="AH204" t="e">
        <f>VLOOKUP($C204,subset1!$D:$BX,AH$2,FALSE)</f>
        <v>#N/A</v>
      </c>
      <c r="AI204" t="e">
        <f>VLOOKUP($C204,subset1!$D:$BX,AI$2,FALSE)</f>
        <v>#N/A</v>
      </c>
      <c r="AJ204" t="e">
        <f>VLOOKUP($C204,subset1!$D:$BX,AJ$2,FALSE)</f>
        <v>#N/A</v>
      </c>
      <c r="AK204" t="e">
        <f>VLOOKUP($C204,subset1!$D:$BX,AK$2,FALSE)</f>
        <v>#N/A</v>
      </c>
      <c r="AL204" t="e">
        <f>VLOOKUP($C204,subset1!$D:$BX,AL$2,FALSE)</f>
        <v>#N/A</v>
      </c>
      <c r="AM204" t="e">
        <f>VLOOKUP($C204,subset1!$D:$BX,AM$2,FALSE)</f>
        <v>#N/A</v>
      </c>
      <c r="AN204" t="e">
        <f>VLOOKUP($C204,subset1!$D:$BX,AN$2,FALSE)</f>
        <v>#N/A</v>
      </c>
      <c r="AO204" t="e">
        <f>VLOOKUP($C204,subset1!$D:$BX,AO$2,FALSE)</f>
        <v>#N/A</v>
      </c>
      <c r="AP204" t="e">
        <f>VLOOKUP($C204,subset1!$D:$BX,AP$2,FALSE)</f>
        <v>#N/A</v>
      </c>
      <c r="AQ204" t="e">
        <f>VLOOKUP($C204,subset1!$D:$BX,AQ$2,FALSE)</f>
        <v>#N/A</v>
      </c>
      <c r="AR204" t="e">
        <f>VLOOKUP($C204,subset1!$D:$BX,AR$2,FALSE)</f>
        <v>#N/A</v>
      </c>
      <c r="AS204" t="e">
        <f>VLOOKUP($C204,subset1!$D:$BX,AS$2,FALSE)</f>
        <v>#N/A</v>
      </c>
      <c r="AT204" s="1" t="e">
        <f>VLOOKUP($C204,subset1!$D:$BX,AT$2,FALSE)</f>
        <v>#N/A</v>
      </c>
      <c r="AU204" t="e">
        <f>VLOOKUP($C204,subset1!$D:$BX,AU$2,FALSE)</f>
        <v>#N/A</v>
      </c>
      <c r="AV204" t="e">
        <f>VLOOKUP($C204,subset1!$D:$BX,AV$2,FALSE)</f>
        <v>#N/A</v>
      </c>
      <c r="AW204" t="e">
        <f>VLOOKUP($C204,subset1!$D:$BX,AW$2,FALSE)</f>
        <v>#N/A</v>
      </c>
      <c r="AX204" t="e">
        <f>VLOOKUP($C204,subset1!$D:$BX,AX$2,FALSE)</f>
        <v>#N/A</v>
      </c>
      <c r="AY204" t="e">
        <f>VLOOKUP($C204,subset1!$D:$BX,AY$2,FALSE)</f>
        <v>#N/A</v>
      </c>
      <c r="AZ204" t="e">
        <f>VLOOKUP($C204,subset1!$D:$BX,AZ$2,FALSE)</f>
        <v>#N/A</v>
      </c>
      <c r="BA204" t="e">
        <f>VLOOKUP($C204,subset1!$D:$BX,BA$2,FALSE)</f>
        <v>#N/A</v>
      </c>
      <c r="BB204" t="e">
        <f>VLOOKUP($C204,subset1!$D:$BX,BB$2,FALSE)</f>
        <v>#N/A</v>
      </c>
      <c r="BC204" t="e">
        <f>VLOOKUP($C204,subset1!$D:$BX,BC$2,FALSE)</f>
        <v>#N/A</v>
      </c>
      <c r="BD204" t="e">
        <f>VLOOKUP($C204,subset1!$D:$BX,BD$2,FALSE)</f>
        <v>#N/A</v>
      </c>
      <c r="BE204" t="e">
        <f>VLOOKUP($C204,subset1!$D:$BX,BE$2,FALSE)</f>
        <v>#N/A</v>
      </c>
      <c r="BF204" t="e">
        <f>VLOOKUP($C204,subset1!$D:$BX,BF$2,FALSE)</f>
        <v>#N/A</v>
      </c>
      <c r="BG204" t="e">
        <f>VLOOKUP($C204,subset1!$D:$BX,BG$2,FALSE)</f>
        <v>#N/A</v>
      </c>
      <c r="BH204" t="e">
        <f>VLOOKUP($C204,subset1!$D:$BX,BH$2,FALSE)</f>
        <v>#N/A</v>
      </c>
      <c r="BI204" t="e">
        <f>VLOOKUP($C204,subset1!$D:$BX,BI$2,FALSE)</f>
        <v>#N/A</v>
      </c>
      <c r="BJ204" t="e">
        <f>VLOOKUP($C204,subset1!$D:$BX,BJ$2,FALSE)</f>
        <v>#N/A</v>
      </c>
      <c r="BK204" t="e">
        <f>VLOOKUP($C204,subset1!$D:$BX,BK$2,FALSE)</f>
        <v>#N/A</v>
      </c>
      <c r="BL204" t="e">
        <f>VLOOKUP($C204,subset1!$D:$BX,BL$2,FALSE)</f>
        <v>#N/A</v>
      </c>
      <c r="BM204" t="e">
        <f>VLOOKUP($C204,subset1!$D:$BX,BM$2,FALSE)</f>
        <v>#N/A</v>
      </c>
      <c r="BN204" t="e">
        <f>VLOOKUP($C204,subset1!$D:$BX,BN$2,FALSE)</f>
        <v>#N/A</v>
      </c>
      <c r="BO204" t="e">
        <f>VLOOKUP($C204,subset1!$D:$BX,BO$2,FALSE)</f>
        <v>#N/A</v>
      </c>
      <c r="BP204" t="e">
        <f>VLOOKUP($C204,subset1!$D:$BX,BP$2,FALSE)</f>
        <v>#N/A</v>
      </c>
      <c r="BQ204" t="e">
        <f>VLOOKUP($C204,subset1!$D:$BX,BQ$2,FALSE)</f>
        <v>#N/A</v>
      </c>
      <c r="BR204" t="e">
        <f>VLOOKUP($C204,subset1!$D:$BX,BR$2,FALSE)</f>
        <v>#N/A</v>
      </c>
      <c r="BS204" t="e">
        <f>VLOOKUP($C204,subset1!$D:$BX,BS$2,FALSE)</f>
        <v>#N/A</v>
      </c>
      <c r="BT204" t="e">
        <f>VLOOKUP($C204,subset1!$D:$BX,BT$2,FALSE)</f>
        <v>#N/A</v>
      </c>
      <c r="BU204" t="e">
        <f>VLOOKUP($C204,subset1!$D:$BX,BU$2,FALSE)</f>
        <v>#N/A</v>
      </c>
    </row>
    <row r="205" spans="1:73" x14ac:dyDescent="0.2">
      <c r="A205">
        <v>888</v>
      </c>
      <c r="B205" t="s">
        <v>12</v>
      </c>
      <c r="C205" t="str">
        <f t="shared" si="12"/>
        <v>888E4</v>
      </c>
      <c r="D205" t="str">
        <f t="shared" si="13"/>
        <v>E4</v>
      </c>
      <c r="E205">
        <v>34</v>
      </c>
      <c r="F205" s="1">
        <v>43073</v>
      </c>
      <c r="I205">
        <v>1178.8806200367201</v>
      </c>
      <c r="J205" t="s">
        <v>23</v>
      </c>
      <c r="K205">
        <v>211</v>
      </c>
      <c r="L205">
        <f>VLOOKUP($C205,samples!$D$2:$I$1000,4, FALSE)</f>
        <v>19</v>
      </c>
      <c r="M205" t="str">
        <f>VLOOKUP($C205,samples!$D$2:$I$1000,5, FALSE)</f>
        <v>E</v>
      </c>
      <c r="N205" t="str">
        <f>VLOOKUP($C205,samples!$D$2:$I$1000,6, FALSE)</f>
        <v>7,8,9</v>
      </c>
      <c r="O205" s="1">
        <f>VLOOKUP($C205,samples!$D$2:$I$689,3, FALSE)</f>
        <v>43269</v>
      </c>
      <c r="P205" s="2">
        <f t="shared" si="14"/>
        <v>196</v>
      </c>
      <c r="Q205" s="1" t="str">
        <f>VLOOKUP($C205,samples!$D$2:$R$1000,8, FALSE)</f>
        <v>CGPLPA829P5</v>
      </c>
      <c r="S205" t="e">
        <f>VLOOKUP($C205,subset1!$D:$BX,S$2,FALSE)</f>
        <v>#N/A</v>
      </c>
      <c r="T205" s="1" t="e">
        <f>VLOOKUP($C205,subset1!$D:$BX,T$2,FALSE)</f>
        <v>#N/A</v>
      </c>
      <c r="U205" t="e">
        <f>VLOOKUP($C205,subset1!$D:$BX,U$2,FALSE)</f>
        <v>#N/A</v>
      </c>
      <c r="V205" t="e">
        <f>VLOOKUP($C205,subset1!$D:$BX,V$2,FALSE)</f>
        <v>#N/A</v>
      </c>
      <c r="W205" t="e">
        <f>VLOOKUP($C205,subset1!$D:$BX,W$2,FALSE)</f>
        <v>#N/A</v>
      </c>
      <c r="X205" t="e">
        <f>VLOOKUP($C205,subset1!$D:$BX,X$2,FALSE)</f>
        <v>#N/A</v>
      </c>
      <c r="Y205" t="e">
        <f>VLOOKUP($C205,subset1!$D:$BX,Y$2,FALSE)</f>
        <v>#N/A</v>
      </c>
      <c r="Z205" t="e">
        <f>VLOOKUP($C205,subset1!$D:$BX,Z$2,FALSE)</f>
        <v>#N/A</v>
      </c>
      <c r="AA205" t="e">
        <f>VLOOKUP($C205,subset1!$D:$BX,AA$2,FALSE)</f>
        <v>#N/A</v>
      </c>
      <c r="AB205" t="e">
        <f>VLOOKUP($C205,subset1!$D:$BX,AB$2,FALSE)</f>
        <v>#N/A</v>
      </c>
      <c r="AC205" t="e">
        <f>VLOOKUP($C205,subset1!$D:$BX,AC$2,FALSE)</f>
        <v>#N/A</v>
      </c>
      <c r="AD205" t="e">
        <f>VLOOKUP($C205,subset1!$D:$BX,AD$2,FALSE)</f>
        <v>#N/A</v>
      </c>
      <c r="AE205" t="e">
        <f>VLOOKUP($C205,subset1!$D:$BX,AE$2,FALSE)</f>
        <v>#N/A</v>
      </c>
      <c r="AF205" t="e">
        <f>VLOOKUP($C205,subset1!$D:$BX,AF$2,FALSE)</f>
        <v>#N/A</v>
      </c>
      <c r="AG205" t="e">
        <f>VLOOKUP($C205,subset1!$D:$BX,AG$2,FALSE)</f>
        <v>#N/A</v>
      </c>
      <c r="AH205" t="e">
        <f>VLOOKUP($C205,subset1!$D:$BX,AH$2,FALSE)</f>
        <v>#N/A</v>
      </c>
      <c r="AI205" t="e">
        <f>VLOOKUP($C205,subset1!$D:$BX,AI$2,FALSE)</f>
        <v>#N/A</v>
      </c>
      <c r="AJ205" t="e">
        <f>VLOOKUP($C205,subset1!$D:$BX,AJ$2,FALSE)</f>
        <v>#N/A</v>
      </c>
      <c r="AK205" t="e">
        <f>VLOOKUP($C205,subset1!$D:$BX,AK$2,FALSE)</f>
        <v>#N/A</v>
      </c>
      <c r="AL205" t="e">
        <f>VLOOKUP($C205,subset1!$D:$BX,AL$2,FALSE)</f>
        <v>#N/A</v>
      </c>
      <c r="AM205" t="e">
        <f>VLOOKUP($C205,subset1!$D:$BX,AM$2,FALSE)</f>
        <v>#N/A</v>
      </c>
      <c r="AN205" t="e">
        <f>VLOOKUP($C205,subset1!$D:$BX,AN$2,FALSE)</f>
        <v>#N/A</v>
      </c>
      <c r="AO205" t="e">
        <f>VLOOKUP($C205,subset1!$D:$BX,AO$2,FALSE)</f>
        <v>#N/A</v>
      </c>
      <c r="AP205" t="e">
        <f>VLOOKUP($C205,subset1!$D:$BX,AP$2,FALSE)</f>
        <v>#N/A</v>
      </c>
      <c r="AQ205" t="e">
        <f>VLOOKUP($C205,subset1!$D:$BX,AQ$2,FALSE)</f>
        <v>#N/A</v>
      </c>
      <c r="AR205" t="e">
        <f>VLOOKUP($C205,subset1!$D:$BX,AR$2,FALSE)</f>
        <v>#N/A</v>
      </c>
      <c r="AS205" t="e">
        <f>VLOOKUP($C205,subset1!$D:$BX,AS$2,FALSE)</f>
        <v>#N/A</v>
      </c>
      <c r="AT205" s="1" t="e">
        <f>VLOOKUP($C205,subset1!$D:$BX,AT$2,FALSE)</f>
        <v>#N/A</v>
      </c>
      <c r="AU205" t="e">
        <f>VLOOKUP($C205,subset1!$D:$BX,AU$2,FALSE)</f>
        <v>#N/A</v>
      </c>
      <c r="AV205" t="e">
        <f>VLOOKUP($C205,subset1!$D:$BX,AV$2,FALSE)</f>
        <v>#N/A</v>
      </c>
      <c r="AW205" t="e">
        <f>VLOOKUP($C205,subset1!$D:$BX,AW$2,FALSE)</f>
        <v>#N/A</v>
      </c>
      <c r="AX205" t="e">
        <f>VLOOKUP($C205,subset1!$D:$BX,AX$2,FALSE)</f>
        <v>#N/A</v>
      </c>
      <c r="AY205" t="e">
        <f>VLOOKUP($C205,subset1!$D:$BX,AY$2,FALSE)</f>
        <v>#N/A</v>
      </c>
      <c r="AZ205" t="e">
        <f>VLOOKUP($C205,subset1!$D:$BX,AZ$2,FALSE)</f>
        <v>#N/A</v>
      </c>
      <c r="BA205" t="e">
        <f>VLOOKUP($C205,subset1!$D:$BX,BA$2,FALSE)</f>
        <v>#N/A</v>
      </c>
      <c r="BB205" t="e">
        <f>VLOOKUP($C205,subset1!$D:$BX,BB$2,FALSE)</f>
        <v>#N/A</v>
      </c>
      <c r="BC205" t="e">
        <f>VLOOKUP($C205,subset1!$D:$BX,BC$2,FALSE)</f>
        <v>#N/A</v>
      </c>
      <c r="BD205" t="e">
        <f>VLOOKUP($C205,subset1!$D:$BX,BD$2,FALSE)</f>
        <v>#N/A</v>
      </c>
      <c r="BE205" t="e">
        <f>VLOOKUP($C205,subset1!$D:$BX,BE$2,FALSE)</f>
        <v>#N/A</v>
      </c>
      <c r="BF205" t="e">
        <f>VLOOKUP($C205,subset1!$D:$BX,BF$2,FALSE)</f>
        <v>#N/A</v>
      </c>
      <c r="BG205" t="e">
        <f>VLOOKUP($C205,subset1!$D:$BX,BG$2,FALSE)</f>
        <v>#N/A</v>
      </c>
      <c r="BH205" t="e">
        <f>VLOOKUP($C205,subset1!$D:$BX,BH$2,FALSE)</f>
        <v>#N/A</v>
      </c>
      <c r="BI205" t="e">
        <f>VLOOKUP($C205,subset1!$D:$BX,BI$2,FALSE)</f>
        <v>#N/A</v>
      </c>
      <c r="BJ205" t="e">
        <f>VLOOKUP($C205,subset1!$D:$BX,BJ$2,FALSE)</f>
        <v>#N/A</v>
      </c>
      <c r="BK205" t="e">
        <f>VLOOKUP($C205,subset1!$D:$BX,BK$2,FALSE)</f>
        <v>#N/A</v>
      </c>
      <c r="BL205" t="e">
        <f>VLOOKUP($C205,subset1!$D:$BX,BL$2,FALSE)</f>
        <v>#N/A</v>
      </c>
      <c r="BM205" t="e">
        <f>VLOOKUP($C205,subset1!$D:$BX,BM$2,FALSE)</f>
        <v>#N/A</v>
      </c>
      <c r="BN205" t="e">
        <f>VLOOKUP($C205,subset1!$D:$BX,BN$2,FALSE)</f>
        <v>#N/A</v>
      </c>
      <c r="BO205" t="e">
        <f>VLOOKUP($C205,subset1!$D:$BX,BO$2,FALSE)</f>
        <v>#N/A</v>
      </c>
      <c r="BP205" t="e">
        <f>VLOOKUP($C205,subset1!$D:$BX,BP$2,FALSE)</f>
        <v>#N/A</v>
      </c>
      <c r="BQ205" t="e">
        <f>VLOOKUP($C205,subset1!$D:$BX,BQ$2,FALSE)</f>
        <v>#N/A</v>
      </c>
      <c r="BR205" t="e">
        <f>VLOOKUP($C205,subset1!$D:$BX,BR$2,FALSE)</f>
        <v>#N/A</v>
      </c>
      <c r="BS205" t="e">
        <f>VLOOKUP($C205,subset1!$D:$BX,BS$2,FALSE)</f>
        <v>#N/A</v>
      </c>
      <c r="BT205" t="e">
        <f>VLOOKUP($C205,subset1!$D:$BX,BT$2,FALSE)</f>
        <v>#N/A</v>
      </c>
      <c r="BU205" t="e">
        <f>VLOOKUP($C205,subset1!$D:$BX,BU$2,FALSE)</f>
        <v>#N/A</v>
      </c>
    </row>
    <row r="206" spans="1:73" x14ac:dyDescent="0.2">
      <c r="A206">
        <v>890</v>
      </c>
      <c r="B206" t="s">
        <v>2</v>
      </c>
      <c r="C206" t="str">
        <f t="shared" si="12"/>
        <v>890A</v>
      </c>
      <c r="D206" t="str">
        <f t="shared" si="13"/>
        <v>A</v>
      </c>
      <c r="E206">
        <v>33</v>
      </c>
      <c r="F206" s="1">
        <v>43076</v>
      </c>
      <c r="I206">
        <v>1175.8806200367201</v>
      </c>
      <c r="J206" t="s">
        <v>25</v>
      </c>
      <c r="K206">
        <v>212</v>
      </c>
      <c r="L206">
        <f>VLOOKUP($C206,samples!$D$2:$I$1000,4, FALSE)</f>
        <v>2</v>
      </c>
      <c r="M206" t="str">
        <f>VLOOKUP($C206,samples!$D$2:$I$1000,5, FALSE)</f>
        <v>G</v>
      </c>
      <c r="N206" t="str">
        <f>VLOOKUP($C206,samples!$D$2:$I$1000,6, FALSE)</f>
        <v>1,2,3</v>
      </c>
      <c r="O206" s="1">
        <f>VLOOKUP($C206,samples!$D$2:$I$689,3, FALSE)</f>
        <v>43076</v>
      </c>
      <c r="P206" s="2">
        <f t="shared" si="14"/>
        <v>0</v>
      </c>
      <c r="Q206" s="1" t="str">
        <f>VLOOKUP($C206,samples!$D$2:$R$1000,8, FALSE)</f>
        <v>CGPLPA830P</v>
      </c>
      <c r="S206" t="e">
        <f>VLOOKUP($C206,subset1!$D:$BX,S$2,FALSE)</f>
        <v>#N/A</v>
      </c>
      <c r="T206" s="1" t="e">
        <f>VLOOKUP($C206,subset1!$D:$BX,T$2,FALSE)</f>
        <v>#N/A</v>
      </c>
      <c r="U206" t="e">
        <f>VLOOKUP($C206,subset1!$D:$BX,U$2,FALSE)</f>
        <v>#N/A</v>
      </c>
      <c r="V206" t="e">
        <f>VLOOKUP($C206,subset1!$D:$BX,V$2,FALSE)</f>
        <v>#N/A</v>
      </c>
      <c r="W206" t="e">
        <f>VLOOKUP($C206,subset1!$D:$BX,W$2,FALSE)</f>
        <v>#N/A</v>
      </c>
      <c r="X206" t="e">
        <f>VLOOKUP($C206,subset1!$D:$BX,X$2,FALSE)</f>
        <v>#N/A</v>
      </c>
      <c r="Y206" t="e">
        <f>VLOOKUP($C206,subset1!$D:$BX,Y$2,FALSE)</f>
        <v>#N/A</v>
      </c>
      <c r="Z206" t="e">
        <f>VLOOKUP($C206,subset1!$D:$BX,Z$2,FALSE)</f>
        <v>#N/A</v>
      </c>
      <c r="AA206" t="e">
        <f>VLOOKUP($C206,subset1!$D:$BX,AA$2,FALSE)</f>
        <v>#N/A</v>
      </c>
      <c r="AB206" t="e">
        <f>VLOOKUP($C206,subset1!$D:$BX,AB$2,FALSE)</f>
        <v>#N/A</v>
      </c>
      <c r="AC206" t="e">
        <f>VLOOKUP($C206,subset1!$D:$BX,AC$2,FALSE)</f>
        <v>#N/A</v>
      </c>
      <c r="AD206" t="e">
        <f>VLOOKUP($C206,subset1!$D:$BX,AD$2,FALSE)</f>
        <v>#N/A</v>
      </c>
      <c r="AE206" t="e">
        <f>VLOOKUP($C206,subset1!$D:$BX,AE$2,FALSE)</f>
        <v>#N/A</v>
      </c>
      <c r="AF206" t="e">
        <f>VLOOKUP($C206,subset1!$D:$BX,AF$2,FALSE)</f>
        <v>#N/A</v>
      </c>
      <c r="AG206" t="e">
        <f>VLOOKUP($C206,subset1!$D:$BX,AG$2,FALSE)</f>
        <v>#N/A</v>
      </c>
      <c r="AH206" t="e">
        <f>VLOOKUP($C206,subset1!$D:$BX,AH$2,FALSE)</f>
        <v>#N/A</v>
      </c>
      <c r="AI206" t="e">
        <f>VLOOKUP($C206,subset1!$D:$BX,AI$2,FALSE)</f>
        <v>#N/A</v>
      </c>
      <c r="AJ206" t="e">
        <f>VLOOKUP($C206,subset1!$D:$BX,AJ$2,FALSE)</f>
        <v>#N/A</v>
      </c>
      <c r="AK206" t="e">
        <f>VLOOKUP($C206,subset1!$D:$BX,AK$2,FALSE)</f>
        <v>#N/A</v>
      </c>
      <c r="AL206" t="e">
        <f>VLOOKUP($C206,subset1!$D:$BX,AL$2,FALSE)</f>
        <v>#N/A</v>
      </c>
      <c r="AM206" t="e">
        <f>VLOOKUP($C206,subset1!$D:$BX,AM$2,FALSE)</f>
        <v>#N/A</v>
      </c>
      <c r="AN206" t="e">
        <f>VLOOKUP($C206,subset1!$D:$BX,AN$2,FALSE)</f>
        <v>#N/A</v>
      </c>
      <c r="AO206" t="e">
        <f>VLOOKUP($C206,subset1!$D:$BX,AO$2,FALSE)</f>
        <v>#N/A</v>
      </c>
      <c r="AP206" t="e">
        <f>VLOOKUP($C206,subset1!$D:$BX,AP$2,FALSE)</f>
        <v>#N/A</v>
      </c>
      <c r="AQ206" t="e">
        <f>VLOOKUP($C206,subset1!$D:$BX,AQ$2,FALSE)</f>
        <v>#N/A</v>
      </c>
      <c r="AR206" t="e">
        <f>VLOOKUP($C206,subset1!$D:$BX,AR$2,FALSE)</f>
        <v>#N/A</v>
      </c>
      <c r="AS206" t="e">
        <f>VLOOKUP($C206,subset1!$D:$BX,AS$2,FALSE)</f>
        <v>#N/A</v>
      </c>
      <c r="AT206" s="1" t="e">
        <f>VLOOKUP($C206,subset1!$D:$BX,AT$2,FALSE)</f>
        <v>#N/A</v>
      </c>
      <c r="AU206" t="e">
        <f>VLOOKUP($C206,subset1!$D:$BX,AU$2,FALSE)</f>
        <v>#N/A</v>
      </c>
      <c r="AV206" t="e">
        <f>VLOOKUP($C206,subset1!$D:$BX,AV$2,FALSE)</f>
        <v>#N/A</v>
      </c>
      <c r="AW206" t="e">
        <f>VLOOKUP($C206,subset1!$D:$BX,AW$2,FALSE)</f>
        <v>#N/A</v>
      </c>
      <c r="AX206" t="e">
        <f>VLOOKUP($C206,subset1!$D:$BX,AX$2,FALSE)</f>
        <v>#N/A</v>
      </c>
      <c r="AY206" t="e">
        <f>VLOOKUP($C206,subset1!$D:$BX,AY$2,FALSE)</f>
        <v>#N/A</v>
      </c>
      <c r="AZ206" t="e">
        <f>VLOOKUP($C206,subset1!$D:$BX,AZ$2,FALSE)</f>
        <v>#N/A</v>
      </c>
      <c r="BA206" t="e">
        <f>VLOOKUP($C206,subset1!$D:$BX,BA$2,FALSE)</f>
        <v>#N/A</v>
      </c>
      <c r="BB206" t="e">
        <f>VLOOKUP($C206,subset1!$D:$BX,BB$2,FALSE)</f>
        <v>#N/A</v>
      </c>
      <c r="BC206" t="e">
        <f>VLOOKUP($C206,subset1!$D:$BX,BC$2,FALSE)</f>
        <v>#N/A</v>
      </c>
      <c r="BD206" t="e">
        <f>VLOOKUP($C206,subset1!$D:$BX,BD$2,FALSE)</f>
        <v>#N/A</v>
      </c>
      <c r="BE206" t="e">
        <f>VLOOKUP($C206,subset1!$D:$BX,BE$2,FALSE)</f>
        <v>#N/A</v>
      </c>
      <c r="BF206" t="e">
        <f>VLOOKUP($C206,subset1!$D:$BX,BF$2,FALSE)</f>
        <v>#N/A</v>
      </c>
      <c r="BG206" t="e">
        <f>VLOOKUP($C206,subset1!$D:$BX,BG$2,FALSE)</f>
        <v>#N/A</v>
      </c>
      <c r="BH206" t="e">
        <f>VLOOKUP($C206,subset1!$D:$BX,BH$2,FALSE)</f>
        <v>#N/A</v>
      </c>
      <c r="BI206" t="e">
        <f>VLOOKUP($C206,subset1!$D:$BX,BI$2,FALSE)</f>
        <v>#N/A</v>
      </c>
      <c r="BJ206" t="e">
        <f>VLOOKUP($C206,subset1!$D:$BX,BJ$2,FALSE)</f>
        <v>#N/A</v>
      </c>
      <c r="BK206" t="e">
        <f>VLOOKUP($C206,subset1!$D:$BX,BK$2,FALSE)</f>
        <v>#N/A</v>
      </c>
      <c r="BL206" t="e">
        <f>VLOOKUP($C206,subset1!$D:$BX,BL$2,FALSE)</f>
        <v>#N/A</v>
      </c>
      <c r="BM206" t="e">
        <f>VLOOKUP($C206,subset1!$D:$BX,BM$2,FALSE)</f>
        <v>#N/A</v>
      </c>
      <c r="BN206" t="e">
        <f>VLOOKUP($C206,subset1!$D:$BX,BN$2,FALSE)</f>
        <v>#N/A</v>
      </c>
      <c r="BO206" t="e">
        <f>VLOOKUP($C206,subset1!$D:$BX,BO$2,FALSE)</f>
        <v>#N/A</v>
      </c>
      <c r="BP206" t="e">
        <f>VLOOKUP($C206,subset1!$D:$BX,BP$2,FALSE)</f>
        <v>#N/A</v>
      </c>
      <c r="BQ206" t="e">
        <f>VLOOKUP($C206,subset1!$D:$BX,BQ$2,FALSE)</f>
        <v>#N/A</v>
      </c>
      <c r="BR206" t="e">
        <f>VLOOKUP($C206,subset1!$D:$BX,BR$2,FALSE)</f>
        <v>#N/A</v>
      </c>
      <c r="BS206" t="e">
        <f>VLOOKUP($C206,subset1!$D:$BX,BS$2,FALSE)</f>
        <v>#N/A</v>
      </c>
      <c r="BT206" t="e">
        <f>VLOOKUP($C206,subset1!$D:$BX,BT$2,FALSE)</f>
        <v>#N/A</v>
      </c>
      <c r="BU206" t="e">
        <f>VLOOKUP($C206,subset1!$D:$BX,BU$2,FALSE)</f>
        <v>#N/A</v>
      </c>
    </row>
    <row r="207" spans="1:73" x14ac:dyDescent="0.2">
      <c r="A207">
        <v>890</v>
      </c>
      <c r="B207" t="s">
        <v>8</v>
      </c>
      <c r="C207" t="str">
        <f t="shared" si="12"/>
        <v>890B1</v>
      </c>
      <c r="D207" t="str">
        <f t="shared" si="13"/>
        <v>B1</v>
      </c>
      <c r="E207">
        <v>33</v>
      </c>
      <c r="F207" s="1">
        <v>43076</v>
      </c>
      <c r="I207">
        <v>1175.8806200367201</v>
      </c>
      <c r="J207" t="s">
        <v>25</v>
      </c>
      <c r="K207">
        <v>213</v>
      </c>
      <c r="L207">
        <f>VLOOKUP($C207,samples!$D$2:$I$1000,4, FALSE)</f>
        <v>7</v>
      </c>
      <c r="M207" t="str">
        <f>VLOOKUP($C207,samples!$D$2:$I$1000,5, FALSE)</f>
        <v>H</v>
      </c>
      <c r="N207" t="str">
        <f>VLOOKUP($C207,samples!$D$2:$I$1000,6, FALSE)</f>
        <v>1,2,3</v>
      </c>
      <c r="O207" s="1">
        <f>VLOOKUP($C207,samples!$D$2:$I$689,3, FALSE)</f>
        <v>43132</v>
      </c>
      <c r="P207" s="2">
        <f t="shared" si="14"/>
        <v>56</v>
      </c>
      <c r="Q207" s="1" t="str">
        <f>VLOOKUP($C207,samples!$D$2:$R$1000,8, FALSE)</f>
        <v>CGPLPA830P1</v>
      </c>
      <c r="S207" t="e">
        <f>VLOOKUP($C207,subset1!$D:$BX,S$2,FALSE)</f>
        <v>#N/A</v>
      </c>
      <c r="T207" s="1" t="e">
        <f>VLOOKUP($C207,subset1!$D:$BX,T$2,FALSE)</f>
        <v>#N/A</v>
      </c>
      <c r="U207" t="e">
        <f>VLOOKUP($C207,subset1!$D:$BX,U$2,FALSE)</f>
        <v>#N/A</v>
      </c>
      <c r="V207" t="e">
        <f>VLOOKUP($C207,subset1!$D:$BX,V$2,FALSE)</f>
        <v>#N/A</v>
      </c>
      <c r="W207" t="e">
        <f>VLOOKUP($C207,subset1!$D:$BX,W$2,FALSE)</f>
        <v>#N/A</v>
      </c>
      <c r="X207" t="e">
        <f>VLOOKUP($C207,subset1!$D:$BX,X$2,FALSE)</f>
        <v>#N/A</v>
      </c>
      <c r="Y207" t="e">
        <f>VLOOKUP($C207,subset1!$D:$BX,Y$2,FALSE)</f>
        <v>#N/A</v>
      </c>
      <c r="Z207" t="e">
        <f>VLOOKUP($C207,subset1!$D:$BX,Z$2,FALSE)</f>
        <v>#N/A</v>
      </c>
      <c r="AA207" t="e">
        <f>VLOOKUP($C207,subset1!$D:$BX,AA$2,FALSE)</f>
        <v>#N/A</v>
      </c>
      <c r="AB207" t="e">
        <f>VLOOKUP($C207,subset1!$D:$BX,AB$2,FALSE)</f>
        <v>#N/A</v>
      </c>
      <c r="AC207" t="e">
        <f>VLOOKUP($C207,subset1!$D:$BX,AC$2,FALSE)</f>
        <v>#N/A</v>
      </c>
      <c r="AD207" t="e">
        <f>VLOOKUP($C207,subset1!$D:$BX,AD$2,FALSE)</f>
        <v>#N/A</v>
      </c>
      <c r="AE207" t="e">
        <f>VLOOKUP($C207,subset1!$D:$BX,AE$2,FALSE)</f>
        <v>#N/A</v>
      </c>
      <c r="AF207" t="e">
        <f>VLOOKUP($C207,subset1!$D:$BX,AF$2,FALSE)</f>
        <v>#N/A</v>
      </c>
      <c r="AG207" t="e">
        <f>VLOOKUP($C207,subset1!$D:$BX,AG$2,FALSE)</f>
        <v>#N/A</v>
      </c>
      <c r="AH207" t="e">
        <f>VLOOKUP($C207,subset1!$D:$BX,AH$2,FALSE)</f>
        <v>#N/A</v>
      </c>
      <c r="AI207" t="e">
        <f>VLOOKUP($C207,subset1!$D:$BX,AI$2,FALSE)</f>
        <v>#N/A</v>
      </c>
      <c r="AJ207" t="e">
        <f>VLOOKUP($C207,subset1!$D:$BX,AJ$2,FALSE)</f>
        <v>#N/A</v>
      </c>
      <c r="AK207" t="e">
        <f>VLOOKUP($C207,subset1!$D:$BX,AK$2,FALSE)</f>
        <v>#N/A</v>
      </c>
      <c r="AL207" t="e">
        <f>VLOOKUP($C207,subset1!$D:$BX,AL$2,FALSE)</f>
        <v>#N/A</v>
      </c>
      <c r="AM207" t="e">
        <f>VLOOKUP($C207,subset1!$D:$BX,AM$2,FALSE)</f>
        <v>#N/A</v>
      </c>
      <c r="AN207" t="e">
        <f>VLOOKUP($C207,subset1!$D:$BX,AN$2,FALSE)</f>
        <v>#N/A</v>
      </c>
      <c r="AO207" t="e">
        <f>VLOOKUP($C207,subset1!$D:$BX,AO$2,FALSE)</f>
        <v>#N/A</v>
      </c>
      <c r="AP207" t="e">
        <f>VLOOKUP($C207,subset1!$D:$BX,AP$2,FALSE)</f>
        <v>#N/A</v>
      </c>
      <c r="AQ207" t="e">
        <f>VLOOKUP($C207,subset1!$D:$BX,AQ$2,FALSE)</f>
        <v>#N/A</v>
      </c>
      <c r="AR207" t="e">
        <f>VLOOKUP($C207,subset1!$D:$BX,AR$2,FALSE)</f>
        <v>#N/A</v>
      </c>
      <c r="AS207" t="e">
        <f>VLOOKUP($C207,subset1!$D:$BX,AS$2,FALSE)</f>
        <v>#N/A</v>
      </c>
      <c r="AT207" s="1" t="e">
        <f>VLOOKUP($C207,subset1!$D:$BX,AT$2,FALSE)</f>
        <v>#N/A</v>
      </c>
      <c r="AU207" t="e">
        <f>VLOOKUP($C207,subset1!$D:$BX,AU$2,FALSE)</f>
        <v>#N/A</v>
      </c>
      <c r="AV207" t="e">
        <f>VLOOKUP($C207,subset1!$D:$BX,AV$2,FALSE)</f>
        <v>#N/A</v>
      </c>
      <c r="AW207" t="e">
        <f>VLOOKUP($C207,subset1!$D:$BX,AW$2,FALSE)</f>
        <v>#N/A</v>
      </c>
      <c r="AX207" t="e">
        <f>VLOOKUP($C207,subset1!$D:$BX,AX$2,FALSE)</f>
        <v>#N/A</v>
      </c>
      <c r="AY207" t="e">
        <f>VLOOKUP($C207,subset1!$D:$BX,AY$2,FALSE)</f>
        <v>#N/A</v>
      </c>
      <c r="AZ207" t="e">
        <f>VLOOKUP($C207,subset1!$D:$BX,AZ$2,FALSE)</f>
        <v>#N/A</v>
      </c>
      <c r="BA207" t="e">
        <f>VLOOKUP($C207,subset1!$D:$BX,BA$2,FALSE)</f>
        <v>#N/A</v>
      </c>
      <c r="BB207" t="e">
        <f>VLOOKUP($C207,subset1!$D:$BX,BB$2,FALSE)</f>
        <v>#N/A</v>
      </c>
      <c r="BC207" t="e">
        <f>VLOOKUP($C207,subset1!$D:$BX,BC$2,FALSE)</f>
        <v>#N/A</v>
      </c>
      <c r="BD207" t="e">
        <f>VLOOKUP($C207,subset1!$D:$BX,BD$2,FALSE)</f>
        <v>#N/A</v>
      </c>
      <c r="BE207" t="e">
        <f>VLOOKUP($C207,subset1!$D:$BX,BE$2,FALSE)</f>
        <v>#N/A</v>
      </c>
      <c r="BF207" t="e">
        <f>VLOOKUP($C207,subset1!$D:$BX,BF$2,FALSE)</f>
        <v>#N/A</v>
      </c>
      <c r="BG207" t="e">
        <f>VLOOKUP($C207,subset1!$D:$BX,BG$2,FALSE)</f>
        <v>#N/A</v>
      </c>
      <c r="BH207" t="e">
        <f>VLOOKUP($C207,subset1!$D:$BX,BH$2,FALSE)</f>
        <v>#N/A</v>
      </c>
      <c r="BI207" t="e">
        <f>VLOOKUP($C207,subset1!$D:$BX,BI$2,FALSE)</f>
        <v>#N/A</v>
      </c>
      <c r="BJ207" t="e">
        <f>VLOOKUP($C207,subset1!$D:$BX,BJ$2,FALSE)</f>
        <v>#N/A</v>
      </c>
      <c r="BK207" t="e">
        <f>VLOOKUP($C207,subset1!$D:$BX,BK$2,FALSE)</f>
        <v>#N/A</v>
      </c>
      <c r="BL207" t="e">
        <f>VLOOKUP($C207,subset1!$D:$BX,BL$2,FALSE)</f>
        <v>#N/A</v>
      </c>
      <c r="BM207" t="e">
        <f>VLOOKUP($C207,subset1!$D:$BX,BM$2,FALSE)</f>
        <v>#N/A</v>
      </c>
      <c r="BN207" t="e">
        <f>VLOOKUP($C207,subset1!$D:$BX,BN$2,FALSE)</f>
        <v>#N/A</v>
      </c>
      <c r="BO207" t="e">
        <f>VLOOKUP($C207,subset1!$D:$BX,BO$2,FALSE)</f>
        <v>#N/A</v>
      </c>
      <c r="BP207" t="e">
        <f>VLOOKUP($C207,subset1!$D:$BX,BP$2,FALSE)</f>
        <v>#N/A</v>
      </c>
      <c r="BQ207" t="e">
        <f>VLOOKUP($C207,subset1!$D:$BX,BQ$2,FALSE)</f>
        <v>#N/A</v>
      </c>
      <c r="BR207" t="e">
        <f>VLOOKUP($C207,subset1!$D:$BX,BR$2,FALSE)</f>
        <v>#N/A</v>
      </c>
      <c r="BS207" t="e">
        <f>VLOOKUP($C207,subset1!$D:$BX,BS$2,FALSE)</f>
        <v>#N/A</v>
      </c>
      <c r="BT207" t="e">
        <f>VLOOKUP($C207,subset1!$D:$BX,BT$2,FALSE)</f>
        <v>#N/A</v>
      </c>
      <c r="BU207" t="e">
        <f>VLOOKUP($C207,subset1!$D:$BX,BU$2,FALSE)</f>
        <v>#N/A</v>
      </c>
    </row>
    <row r="208" spans="1:73" x14ac:dyDescent="0.2">
      <c r="A208">
        <v>890</v>
      </c>
      <c r="B208" t="s">
        <v>9</v>
      </c>
      <c r="C208" t="str">
        <f t="shared" si="12"/>
        <v>890E1</v>
      </c>
      <c r="D208" t="str">
        <f t="shared" si="13"/>
        <v>E1</v>
      </c>
      <c r="E208">
        <v>33</v>
      </c>
      <c r="F208" s="1">
        <v>43076</v>
      </c>
      <c r="I208">
        <v>1175.8806200367201</v>
      </c>
      <c r="J208" t="s">
        <v>25</v>
      </c>
      <c r="K208">
        <v>214</v>
      </c>
      <c r="L208">
        <f>VLOOKUP($C208,samples!$D$2:$I$1000,4, FALSE)</f>
        <v>0</v>
      </c>
      <c r="M208">
        <f>VLOOKUP($C208,samples!$D$2:$I$1000,5, FALSE)</f>
        <v>0</v>
      </c>
      <c r="N208">
        <f>VLOOKUP($C208,samples!$D$2:$I$1000,6, FALSE)</f>
        <v>0</v>
      </c>
      <c r="O208" s="1">
        <f>VLOOKUP($C208,samples!$D$2:$I$1000,3, FALSE)</f>
        <v>43151</v>
      </c>
      <c r="P208" s="2">
        <f t="shared" si="14"/>
        <v>75</v>
      </c>
      <c r="Q208" s="1" t="str">
        <f>VLOOKUP($C208,samples!$D$2:$R$1000,8, FALSE)</f>
        <v>CGPLPA830P2</v>
      </c>
      <c r="S208" t="e">
        <f>VLOOKUP($C208,subset1!$D:$BX,S$2,FALSE)</f>
        <v>#N/A</v>
      </c>
      <c r="T208" s="1" t="e">
        <f>VLOOKUP($C208,subset1!$D:$BX,T$2,FALSE)</f>
        <v>#N/A</v>
      </c>
      <c r="U208" t="e">
        <f>VLOOKUP($C208,subset1!$D:$BX,U$2,FALSE)</f>
        <v>#N/A</v>
      </c>
      <c r="V208" t="e">
        <f>VLOOKUP($C208,subset1!$D:$BX,V$2,FALSE)</f>
        <v>#N/A</v>
      </c>
      <c r="W208" t="e">
        <f>VLOOKUP($C208,subset1!$D:$BX,W$2,FALSE)</f>
        <v>#N/A</v>
      </c>
      <c r="X208" t="e">
        <f>VLOOKUP($C208,subset1!$D:$BX,X$2,FALSE)</f>
        <v>#N/A</v>
      </c>
      <c r="Y208" t="e">
        <f>VLOOKUP($C208,subset1!$D:$BX,Y$2,FALSE)</f>
        <v>#N/A</v>
      </c>
      <c r="Z208" t="e">
        <f>VLOOKUP($C208,subset1!$D:$BX,Z$2,FALSE)</f>
        <v>#N/A</v>
      </c>
      <c r="AA208" t="e">
        <f>VLOOKUP($C208,subset1!$D:$BX,AA$2,FALSE)</f>
        <v>#N/A</v>
      </c>
      <c r="AB208" t="e">
        <f>VLOOKUP($C208,subset1!$D:$BX,AB$2,FALSE)</f>
        <v>#N/A</v>
      </c>
      <c r="AC208" t="e">
        <f>VLOOKUP($C208,subset1!$D:$BX,AC$2,FALSE)</f>
        <v>#N/A</v>
      </c>
      <c r="AD208" t="e">
        <f>VLOOKUP($C208,subset1!$D:$BX,AD$2,FALSE)</f>
        <v>#N/A</v>
      </c>
      <c r="AE208" t="e">
        <f>VLOOKUP($C208,subset1!$D:$BX,AE$2,FALSE)</f>
        <v>#N/A</v>
      </c>
      <c r="AF208" t="e">
        <f>VLOOKUP($C208,subset1!$D:$BX,AF$2,FALSE)</f>
        <v>#N/A</v>
      </c>
      <c r="AG208" t="e">
        <f>VLOOKUP($C208,subset1!$D:$BX,AG$2,FALSE)</f>
        <v>#N/A</v>
      </c>
      <c r="AH208" t="e">
        <f>VLOOKUP($C208,subset1!$D:$BX,AH$2,FALSE)</f>
        <v>#N/A</v>
      </c>
      <c r="AI208" t="e">
        <f>VLOOKUP($C208,subset1!$D:$BX,AI$2,FALSE)</f>
        <v>#N/A</v>
      </c>
      <c r="AJ208" t="e">
        <f>VLOOKUP($C208,subset1!$D:$BX,AJ$2,FALSE)</f>
        <v>#N/A</v>
      </c>
      <c r="AK208" t="e">
        <f>VLOOKUP($C208,subset1!$D:$BX,AK$2,FALSE)</f>
        <v>#N/A</v>
      </c>
      <c r="AL208" t="e">
        <f>VLOOKUP($C208,subset1!$D:$BX,AL$2,FALSE)</f>
        <v>#N/A</v>
      </c>
      <c r="AM208" t="e">
        <f>VLOOKUP($C208,subset1!$D:$BX,AM$2,FALSE)</f>
        <v>#N/A</v>
      </c>
      <c r="AN208" t="e">
        <f>VLOOKUP($C208,subset1!$D:$BX,AN$2,FALSE)</f>
        <v>#N/A</v>
      </c>
      <c r="AO208" t="e">
        <f>VLOOKUP($C208,subset1!$D:$BX,AO$2,FALSE)</f>
        <v>#N/A</v>
      </c>
      <c r="AP208" t="e">
        <f>VLOOKUP($C208,subset1!$D:$BX,AP$2,FALSE)</f>
        <v>#N/A</v>
      </c>
      <c r="AQ208" t="e">
        <f>VLOOKUP($C208,subset1!$D:$BX,AQ$2,FALSE)</f>
        <v>#N/A</v>
      </c>
      <c r="AR208" t="e">
        <f>VLOOKUP($C208,subset1!$D:$BX,AR$2,FALSE)</f>
        <v>#N/A</v>
      </c>
      <c r="AS208" t="e">
        <f>VLOOKUP($C208,subset1!$D:$BX,AS$2,FALSE)</f>
        <v>#N/A</v>
      </c>
      <c r="AT208" s="1" t="e">
        <f>VLOOKUP($C208,subset1!$D:$BX,AT$2,FALSE)</f>
        <v>#N/A</v>
      </c>
      <c r="AU208" t="e">
        <f>VLOOKUP($C208,subset1!$D:$BX,AU$2,FALSE)</f>
        <v>#N/A</v>
      </c>
      <c r="AV208" t="e">
        <f>VLOOKUP($C208,subset1!$D:$BX,AV$2,FALSE)</f>
        <v>#N/A</v>
      </c>
      <c r="AW208" t="e">
        <f>VLOOKUP($C208,subset1!$D:$BX,AW$2,FALSE)</f>
        <v>#N/A</v>
      </c>
      <c r="AX208" t="e">
        <f>VLOOKUP($C208,subset1!$D:$BX,AX$2,FALSE)</f>
        <v>#N/A</v>
      </c>
      <c r="AY208" t="e">
        <f>VLOOKUP($C208,subset1!$D:$BX,AY$2,FALSE)</f>
        <v>#N/A</v>
      </c>
      <c r="AZ208" t="e">
        <f>VLOOKUP($C208,subset1!$D:$BX,AZ$2,FALSE)</f>
        <v>#N/A</v>
      </c>
      <c r="BA208" t="e">
        <f>VLOOKUP($C208,subset1!$D:$BX,BA$2,FALSE)</f>
        <v>#N/A</v>
      </c>
      <c r="BB208" t="e">
        <f>VLOOKUP($C208,subset1!$D:$BX,BB$2,FALSE)</f>
        <v>#N/A</v>
      </c>
      <c r="BC208" t="e">
        <f>VLOOKUP($C208,subset1!$D:$BX,BC$2,FALSE)</f>
        <v>#N/A</v>
      </c>
      <c r="BD208" t="e">
        <f>VLOOKUP($C208,subset1!$D:$BX,BD$2,FALSE)</f>
        <v>#N/A</v>
      </c>
      <c r="BE208" t="e">
        <f>VLOOKUP($C208,subset1!$D:$BX,BE$2,FALSE)</f>
        <v>#N/A</v>
      </c>
      <c r="BF208" t="e">
        <f>VLOOKUP($C208,subset1!$D:$BX,BF$2,FALSE)</f>
        <v>#N/A</v>
      </c>
      <c r="BG208" t="e">
        <f>VLOOKUP($C208,subset1!$D:$BX,BG$2,FALSE)</f>
        <v>#N/A</v>
      </c>
      <c r="BH208" t="e">
        <f>VLOOKUP($C208,subset1!$D:$BX,BH$2,FALSE)</f>
        <v>#N/A</v>
      </c>
      <c r="BI208" t="e">
        <f>VLOOKUP($C208,subset1!$D:$BX,BI$2,FALSE)</f>
        <v>#N/A</v>
      </c>
      <c r="BJ208" t="e">
        <f>VLOOKUP($C208,subset1!$D:$BX,BJ$2,FALSE)</f>
        <v>#N/A</v>
      </c>
      <c r="BK208" t="e">
        <f>VLOOKUP($C208,subset1!$D:$BX,BK$2,FALSE)</f>
        <v>#N/A</v>
      </c>
      <c r="BL208" t="e">
        <f>VLOOKUP($C208,subset1!$D:$BX,BL$2,FALSE)</f>
        <v>#N/A</v>
      </c>
      <c r="BM208" t="e">
        <f>VLOOKUP($C208,subset1!$D:$BX,BM$2,FALSE)</f>
        <v>#N/A</v>
      </c>
      <c r="BN208" t="e">
        <f>VLOOKUP($C208,subset1!$D:$BX,BN$2,FALSE)</f>
        <v>#N/A</v>
      </c>
      <c r="BO208" t="e">
        <f>VLOOKUP($C208,subset1!$D:$BX,BO$2,FALSE)</f>
        <v>#N/A</v>
      </c>
      <c r="BP208" t="e">
        <f>VLOOKUP($C208,subset1!$D:$BX,BP$2,FALSE)</f>
        <v>#N/A</v>
      </c>
      <c r="BQ208" t="e">
        <f>VLOOKUP($C208,subset1!$D:$BX,BQ$2,FALSE)</f>
        <v>#N/A</v>
      </c>
      <c r="BR208" t="e">
        <f>VLOOKUP($C208,subset1!$D:$BX,BR$2,FALSE)</f>
        <v>#N/A</v>
      </c>
      <c r="BS208" t="e">
        <f>VLOOKUP($C208,subset1!$D:$BX,BS$2,FALSE)</f>
        <v>#N/A</v>
      </c>
      <c r="BT208" t="e">
        <f>VLOOKUP($C208,subset1!$D:$BX,BT$2,FALSE)</f>
        <v>#N/A</v>
      </c>
      <c r="BU208" t="e">
        <f>VLOOKUP($C208,subset1!$D:$BX,BU$2,FALSE)</f>
        <v>#N/A</v>
      </c>
    </row>
    <row r="209" spans="1:73" x14ac:dyDescent="0.2">
      <c r="A209">
        <v>893</v>
      </c>
      <c r="B209" t="s">
        <v>2</v>
      </c>
      <c r="C209" t="str">
        <f t="shared" si="12"/>
        <v>893A</v>
      </c>
      <c r="D209" t="str">
        <f t="shared" si="13"/>
        <v>A</v>
      </c>
      <c r="E209">
        <v>35</v>
      </c>
      <c r="F209" s="1">
        <v>43087</v>
      </c>
      <c r="I209">
        <v>1164.8806200367201</v>
      </c>
      <c r="J209" t="s">
        <v>7</v>
      </c>
      <c r="K209">
        <v>215</v>
      </c>
      <c r="L209">
        <f>VLOOKUP($C209,samples!$D$2:$I$1000,4, FALSE)</f>
        <v>2</v>
      </c>
      <c r="M209" t="str">
        <f>VLOOKUP($C209,samples!$D$2:$I$1000,5, FALSE)</f>
        <v>G</v>
      </c>
      <c r="N209" t="str">
        <f>VLOOKUP($C209,samples!$D$2:$I$1000,6, FALSE)</f>
        <v>4,5,6</v>
      </c>
      <c r="O209" s="1">
        <f>VLOOKUP($C209,samples!$D$2:$I$689,3, FALSE)</f>
        <v>43087</v>
      </c>
      <c r="P209" s="2">
        <f t="shared" si="14"/>
        <v>0</v>
      </c>
      <c r="Q209" s="1" t="str">
        <f>VLOOKUP($C209,samples!$D$2:$R$1000,8, FALSE)</f>
        <v>CGPLPA831P</v>
      </c>
      <c r="S209" t="e">
        <f>VLOOKUP($C209,subset1!$D:$BX,S$2,FALSE)</f>
        <v>#N/A</v>
      </c>
      <c r="T209" s="1" t="e">
        <f>VLOOKUP($C209,subset1!$D:$BX,T$2,FALSE)</f>
        <v>#N/A</v>
      </c>
      <c r="U209" t="e">
        <f>VLOOKUP($C209,subset1!$D:$BX,U$2,FALSE)</f>
        <v>#N/A</v>
      </c>
      <c r="V209" t="e">
        <f>VLOOKUP($C209,subset1!$D:$BX,V$2,FALSE)</f>
        <v>#N/A</v>
      </c>
      <c r="W209" t="e">
        <f>VLOOKUP($C209,subset1!$D:$BX,W$2,FALSE)</f>
        <v>#N/A</v>
      </c>
      <c r="X209" t="e">
        <f>VLOOKUP($C209,subset1!$D:$BX,X$2,FALSE)</f>
        <v>#N/A</v>
      </c>
      <c r="Y209" t="e">
        <f>VLOOKUP($C209,subset1!$D:$BX,Y$2,FALSE)</f>
        <v>#N/A</v>
      </c>
      <c r="Z209" t="e">
        <f>VLOOKUP($C209,subset1!$D:$BX,Z$2,FALSE)</f>
        <v>#N/A</v>
      </c>
      <c r="AA209" t="e">
        <f>VLOOKUP($C209,subset1!$D:$BX,AA$2,FALSE)</f>
        <v>#N/A</v>
      </c>
      <c r="AB209" t="e">
        <f>VLOOKUP($C209,subset1!$D:$BX,AB$2,FALSE)</f>
        <v>#N/A</v>
      </c>
      <c r="AC209" t="e">
        <f>VLOOKUP($C209,subset1!$D:$BX,AC$2,FALSE)</f>
        <v>#N/A</v>
      </c>
      <c r="AD209" t="e">
        <f>VLOOKUP($C209,subset1!$D:$BX,AD$2,FALSE)</f>
        <v>#N/A</v>
      </c>
      <c r="AE209" t="e">
        <f>VLOOKUP($C209,subset1!$D:$BX,AE$2,FALSE)</f>
        <v>#N/A</v>
      </c>
      <c r="AF209" t="e">
        <f>VLOOKUP($C209,subset1!$D:$BX,AF$2,FALSE)</f>
        <v>#N/A</v>
      </c>
      <c r="AG209" t="e">
        <f>VLOOKUP($C209,subset1!$D:$BX,AG$2,FALSE)</f>
        <v>#N/A</v>
      </c>
      <c r="AH209" t="e">
        <f>VLOOKUP($C209,subset1!$D:$BX,AH$2,FALSE)</f>
        <v>#N/A</v>
      </c>
      <c r="AI209" t="e">
        <f>VLOOKUP($C209,subset1!$D:$BX,AI$2,FALSE)</f>
        <v>#N/A</v>
      </c>
      <c r="AJ209" t="e">
        <f>VLOOKUP($C209,subset1!$D:$BX,AJ$2,FALSE)</f>
        <v>#N/A</v>
      </c>
      <c r="AK209" t="e">
        <f>VLOOKUP($C209,subset1!$D:$BX,AK$2,FALSE)</f>
        <v>#N/A</v>
      </c>
      <c r="AL209" t="e">
        <f>VLOOKUP($C209,subset1!$D:$BX,AL$2,FALSE)</f>
        <v>#N/A</v>
      </c>
      <c r="AM209" t="e">
        <f>VLOOKUP($C209,subset1!$D:$BX,AM$2,FALSE)</f>
        <v>#N/A</v>
      </c>
      <c r="AN209" t="e">
        <f>VLOOKUP($C209,subset1!$D:$BX,AN$2,FALSE)</f>
        <v>#N/A</v>
      </c>
      <c r="AO209" t="e">
        <f>VLOOKUP($C209,subset1!$D:$BX,AO$2,FALSE)</f>
        <v>#N/A</v>
      </c>
      <c r="AP209" t="e">
        <f>VLOOKUP($C209,subset1!$D:$BX,AP$2,FALSE)</f>
        <v>#N/A</v>
      </c>
      <c r="AQ209" t="e">
        <f>VLOOKUP($C209,subset1!$D:$BX,AQ$2,FALSE)</f>
        <v>#N/A</v>
      </c>
      <c r="AR209" t="e">
        <f>VLOOKUP($C209,subset1!$D:$BX,AR$2,FALSE)</f>
        <v>#N/A</v>
      </c>
      <c r="AS209" t="e">
        <f>VLOOKUP($C209,subset1!$D:$BX,AS$2,FALSE)</f>
        <v>#N/A</v>
      </c>
      <c r="AT209" s="1" t="e">
        <f>VLOOKUP($C209,subset1!$D:$BX,AT$2,FALSE)</f>
        <v>#N/A</v>
      </c>
      <c r="AU209" t="e">
        <f>VLOOKUP($C209,subset1!$D:$BX,AU$2,FALSE)</f>
        <v>#N/A</v>
      </c>
      <c r="AV209" t="e">
        <f>VLOOKUP($C209,subset1!$D:$BX,AV$2,FALSE)</f>
        <v>#N/A</v>
      </c>
      <c r="AW209" t="e">
        <f>VLOOKUP($C209,subset1!$D:$BX,AW$2,FALSE)</f>
        <v>#N/A</v>
      </c>
      <c r="AX209" t="e">
        <f>VLOOKUP($C209,subset1!$D:$BX,AX$2,FALSE)</f>
        <v>#N/A</v>
      </c>
      <c r="AY209" t="e">
        <f>VLOOKUP($C209,subset1!$D:$BX,AY$2,FALSE)</f>
        <v>#N/A</v>
      </c>
      <c r="AZ209" t="e">
        <f>VLOOKUP($C209,subset1!$D:$BX,AZ$2,FALSE)</f>
        <v>#N/A</v>
      </c>
      <c r="BA209" t="e">
        <f>VLOOKUP($C209,subset1!$D:$BX,BA$2,FALSE)</f>
        <v>#N/A</v>
      </c>
      <c r="BB209" t="e">
        <f>VLOOKUP($C209,subset1!$D:$BX,BB$2,FALSE)</f>
        <v>#N/A</v>
      </c>
      <c r="BC209" t="e">
        <f>VLOOKUP($C209,subset1!$D:$BX,BC$2,FALSE)</f>
        <v>#N/A</v>
      </c>
      <c r="BD209" t="e">
        <f>VLOOKUP($C209,subset1!$D:$BX,BD$2,FALSE)</f>
        <v>#N/A</v>
      </c>
      <c r="BE209" t="e">
        <f>VLOOKUP($C209,subset1!$D:$BX,BE$2,FALSE)</f>
        <v>#N/A</v>
      </c>
      <c r="BF209" t="e">
        <f>VLOOKUP($C209,subset1!$D:$BX,BF$2,FALSE)</f>
        <v>#N/A</v>
      </c>
      <c r="BG209" t="e">
        <f>VLOOKUP($C209,subset1!$D:$BX,BG$2,FALSE)</f>
        <v>#N/A</v>
      </c>
      <c r="BH209" t="e">
        <f>VLOOKUP($C209,subset1!$D:$BX,BH$2,FALSE)</f>
        <v>#N/A</v>
      </c>
      <c r="BI209" t="e">
        <f>VLOOKUP($C209,subset1!$D:$BX,BI$2,FALSE)</f>
        <v>#N/A</v>
      </c>
      <c r="BJ209" t="e">
        <f>VLOOKUP($C209,subset1!$D:$BX,BJ$2,FALSE)</f>
        <v>#N/A</v>
      </c>
      <c r="BK209" t="e">
        <f>VLOOKUP($C209,subset1!$D:$BX,BK$2,FALSE)</f>
        <v>#N/A</v>
      </c>
      <c r="BL209" t="e">
        <f>VLOOKUP($C209,subset1!$D:$BX,BL$2,FALSE)</f>
        <v>#N/A</v>
      </c>
      <c r="BM209" t="e">
        <f>VLOOKUP($C209,subset1!$D:$BX,BM$2,FALSE)</f>
        <v>#N/A</v>
      </c>
      <c r="BN209" t="e">
        <f>VLOOKUP($C209,subset1!$D:$BX,BN$2,FALSE)</f>
        <v>#N/A</v>
      </c>
      <c r="BO209" t="e">
        <f>VLOOKUP($C209,subset1!$D:$BX,BO$2,FALSE)</f>
        <v>#N/A</v>
      </c>
      <c r="BP209" t="e">
        <f>VLOOKUP($C209,subset1!$D:$BX,BP$2,FALSE)</f>
        <v>#N/A</v>
      </c>
      <c r="BQ209" t="e">
        <f>VLOOKUP($C209,subset1!$D:$BX,BQ$2,FALSE)</f>
        <v>#N/A</v>
      </c>
      <c r="BR209" t="e">
        <f>VLOOKUP($C209,subset1!$D:$BX,BR$2,FALSE)</f>
        <v>#N/A</v>
      </c>
      <c r="BS209" t="e">
        <f>VLOOKUP($C209,subset1!$D:$BX,BS$2,FALSE)</f>
        <v>#N/A</v>
      </c>
      <c r="BT209" t="e">
        <f>VLOOKUP($C209,subset1!$D:$BX,BT$2,FALSE)</f>
        <v>#N/A</v>
      </c>
      <c r="BU209" t="e">
        <f>VLOOKUP($C209,subset1!$D:$BX,BU$2,FALSE)</f>
        <v>#N/A</v>
      </c>
    </row>
    <row r="210" spans="1:73" x14ac:dyDescent="0.2">
      <c r="A210">
        <v>893</v>
      </c>
      <c r="B210" t="s">
        <v>8</v>
      </c>
      <c r="C210" t="str">
        <f t="shared" si="12"/>
        <v>893B1</v>
      </c>
      <c r="D210" t="str">
        <f t="shared" si="13"/>
        <v>B1</v>
      </c>
      <c r="E210">
        <v>35</v>
      </c>
      <c r="F210" s="1">
        <v>43087</v>
      </c>
      <c r="I210">
        <v>1164.8806200367201</v>
      </c>
      <c r="J210" t="s">
        <v>7</v>
      </c>
      <c r="K210">
        <v>216</v>
      </c>
      <c r="L210">
        <f>VLOOKUP($C210,samples!$D$2:$I$1000,4, FALSE)</f>
        <v>7</v>
      </c>
      <c r="M210" t="str">
        <f>VLOOKUP($C210,samples!$D$2:$I$1000,5, FALSE)</f>
        <v>H</v>
      </c>
      <c r="N210" t="str">
        <f>VLOOKUP($C210,samples!$D$2:$I$1000,6, FALSE)</f>
        <v>4,5,6</v>
      </c>
      <c r="O210" s="1">
        <f>VLOOKUP($C210,samples!$D$2:$I$689,3, FALSE)</f>
        <v>43129</v>
      </c>
      <c r="P210" s="2">
        <f t="shared" si="14"/>
        <v>42</v>
      </c>
      <c r="Q210" s="1" t="str">
        <f>VLOOKUP($C210,samples!$D$2:$R$1000,8, FALSE)</f>
        <v>CGPLPA831P1</v>
      </c>
      <c r="S210" t="e">
        <f>VLOOKUP($C210,subset1!$D:$BX,S$2,FALSE)</f>
        <v>#N/A</v>
      </c>
      <c r="T210" s="1" t="e">
        <f>VLOOKUP($C210,subset1!$D:$BX,T$2,FALSE)</f>
        <v>#N/A</v>
      </c>
      <c r="U210" t="e">
        <f>VLOOKUP($C210,subset1!$D:$BX,U$2,FALSE)</f>
        <v>#N/A</v>
      </c>
      <c r="V210" t="e">
        <f>VLOOKUP($C210,subset1!$D:$BX,V$2,FALSE)</f>
        <v>#N/A</v>
      </c>
      <c r="W210" t="e">
        <f>VLOOKUP($C210,subset1!$D:$BX,W$2,FALSE)</f>
        <v>#N/A</v>
      </c>
      <c r="X210" t="e">
        <f>VLOOKUP($C210,subset1!$D:$BX,X$2,FALSE)</f>
        <v>#N/A</v>
      </c>
      <c r="Y210" t="e">
        <f>VLOOKUP($C210,subset1!$D:$BX,Y$2,FALSE)</f>
        <v>#N/A</v>
      </c>
      <c r="Z210" t="e">
        <f>VLOOKUP($C210,subset1!$D:$BX,Z$2,FALSE)</f>
        <v>#N/A</v>
      </c>
      <c r="AA210" t="e">
        <f>VLOOKUP($C210,subset1!$D:$BX,AA$2,FALSE)</f>
        <v>#N/A</v>
      </c>
      <c r="AB210" t="e">
        <f>VLOOKUP($C210,subset1!$D:$BX,AB$2,FALSE)</f>
        <v>#N/A</v>
      </c>
      <c r="AC210" t="e">
        <f>VLOOKUP($C210,subset1!$D:$BX,AC$2,FALSE)</f>
        <v>#N/A</v>
      </c>
      <c r="AD210" t="e">
        <f>VLOOKUP($C210,subset1!$D:$BX,AD$2,FALSE)</f>
        <v>#N/A</v>
      </c>
      <c r="AE210" t="e">
        <f>VLOOKUP($C210,subset1!$D:$BX,AE$2,FALSE)</f>
        <v>#N/A</v>
      </c>
      <c r="AF210" t="e">
        <f>VLOOKUP($C210,subset1!$D:$BX,AF$2,FALSE)</f>
        <v>#N/A</v>
      </c>
      <c r="AG210" t="e">
        <f>VLOOKUP($C210,subset1!$D:$BX,AG$2,FALSE)</f>
        <v>#N/A</v>
      </c>
      <c r="AH210" t="e">
        <f>VLOOKUP($C210,subset1!$D:$BX,AH$2,FALSE)</f>
        <v>#N/A</v>
      </c>
      <c r="AI210" t="e">
        <f>VLOOKUP($C210,subset1!$D:$BX,AI$2,FALSE)</f>
        <v>#N/A</v>
      </c>
      <c r="AJ210" t="e">
        <f>VLOOKUP($C210,subset1!$D:$BX,AJ$2,FALSE)</f>
        <v>#N/A</v>
      </c>
      <c r="AK210" t="e">
        <f>VLOOKUP($C210,subset1!$D:$BX,AK$2,FALSE)</f>
        <v>#N/A</v>
      </c>
      <c r="AL210" t="e">
        <f>VLOOKUP($C210,subset1!$D:$BX,AL$2,FALSE)</f>
        <v>#N/A</v>
      </c>
      <c r="AM210" t="e">
        <f>VLOOKUP($C210,subset1!$D:$BX,AM$2,FALSE)</f>
        <v>#N/A</v>
      </c>
      <c r="AN210" t="e">
        <f>VLOOKUP($C210,subset1!$D:$BX,AN$2,FALSE)</f>
        <v>#N/A</v>
      </c>
      <c r="AO210" t="e">
        <f>VLOOKUP($C210,subset1!$D:$BX,AO$2,FALSE)</f>
        <v>#N/A</v>
      </c>
      <c r="AP210" t="e">
        <f>VLOOKUP($C210,subset1!$D:$BX,AP$2,FALSE)</f>
        <v>#N/A</v>
      </c>
      <c r="AQ210" t="e">
        <f>VLOOKUP($C210,subset1!$D:$BX,AQ$2,FALSE)</f>
        <v>#N/A</v>
      </c>
      <c r="AR210" t="e">
        <f>VLOOKUP($C210,subset1!$D:$BX,AR$2,FALSE)</f>
        <v>#N/A</v>
      </c>
      <c r="AS210" t="e">
        <f>VLOOKUP($C210,subset1!$D:$BX,AS$2,FALSE)</f>
        <v>#N/A</v>
      </c>
      <c r="AT210" s="1" t="e">
        <f>VLOOKUP($C210,subset1!$D:$BX,AT$2,FALSE)</f>
        <v>#N/A</v>
      </c>
      <c r="AU210" t="e">
        <f>VLOOKUP($C210,subset1!$D:$BX,AU$2,FALSE)</f>
        <v>#N/A</v>
      </c>
      <c r="AV210" t="e">
        <f>VLOOKUP($C210,subset1!$D:$BX,AV$2,FALSE)</f>
        <v>#N/A</v>
      </c>
      <c r="AW210" t="e">
        <f>VLOOKUP($C210,subset1!$D:$BX,AW$2,FALSE)</f>
        <v>#N/A</v>
      </c>
      <c r="AX210" t="e">
        <f>VLOOKUP($C210,subset1!$D:$BX,AX$2,FALSE)</f>
        <v>#N/A</v>
      </c>
      <c r="AY210" t="e">
        <f>VLOOKUP($C210,subset1!$D:$BX,AY$2,FALSE)</f>
        <v>#N/A</v>
      </c>
      <c r="AZ210" t="e">
        <f>VLOOKUP($C210,subset1!$D:$BX,AZ$2,FALSE)</f>
        <v>#N/A</v>
      </c>
      <c r="BA210" t="e">
        <f>VLOOKUP($C210,subset1!$D:$BX,BA$2,FALSE)</f>
        <v>#N/A</v>
      </c>
      <c r="BB210" t="e">
        <f>VLOOKUP($C210,subset1!$D:$BX,BB$2,FALSE)</f>
        <v>#N/A</v>
      </c>
      <c r="BC210" t="e">
        <f>VLOOKUP($C210,subset1!$D:$BX,BC$2,FALSE)</f>
        <v>#N/A</v>
      </c>
      <c r="BD210" t="e">
        <f>VLOOKUP($C210,subset1!$D:$BX,BD$2,FALSE)</f>
        <v>#N/A</v>
      </c>
      <c r="BE210" t="e">
        <f>VLOOKUP($C210,subset1!$D:$BX,BE$2,FALSE)</f>
        <v>#N/A</v>
      </c>
      <c r="BF210" t="e">
        <f>VLOOKUP($C210,subset1!$D:$BX,BF$2,FALSE)</f>
        <v>#N/A</v>
      </c>
      <c r="BG210" t="e">
        <f>VLOOKUP($C210,subset1!$D:$BX,BG$2,FALSE)</f>
        <v>#N/A</v>
      </c>
      <c r="BH210" t="e">
        <f>VLOOKUP($C210,subset1!$D:$BX,BH$2,FALSE)</f>
        <v>#N/A</v>
      </c>
      <c r="BI210" t="e">
        <f>VLOOKUP($C210,subset1!$D:$BX,BI$2,FALSE)</f>
        <v>#N/A</v>
      </c>
      <c r="BJ210" t="e">
        <f>VLOOKUP($C210,subset1!$D:$BX,BJ$2,FALSE)</f>
        <v>#N/A</v>
      </c>
      <c r="BK210" t="e">
        <f>VLOOKUP($C210,subset1!$D:$BX,BK$2,FALSE)</f>
        <v>#N/A</v>
      </c>
      <c r="BL210" t="e">
        <f>VLOOKUP($C210,subset1!$D:$BX,BL$2,FALSE)</f>
        <v>#N/A</v>
      </c>
      <c r="BM210" t="e">
        <f>VLOOKUP($C210,subset1!$D:$BX,BM$2,FALSE)</f>
        <v>#N/A</v>
      </c>
      <c r="BN210" t="e">
        <f>VLOOKUP($C210,subset1!$D:$BX,BN$2,FALSE)</f>
        <v>#N/A</v>
      </c>
      <c r="BO210" t="e">
        <f>VLOOKUP($C210,subset1!$D:$BX,BO$2,FALSE)</f>
        <v>#N/A</v>
      </c>
      <c r="BP210" t="e">
        <f>VLOOKUP($C210,subset1!$D:$BX,BP$2,FALSE)</f>
        <v>#N/A</v>
      </c>
      <c r="BQ210" t="e">
        <f>VLOOKUP($C210,subset1!$D:$BX,BQ$2,FALSE)</f>
        <v>#N/A</v>
      </c>
      <c r="BR210" t="e">
        <f>VLOOKUP($C210,subset1!$D:$BX,BR$2,FALSE)</f>
        <v>#N/A</v>
      </c>
      <c r="BS210" t="e">
        <f>VLOOKUP($C210,subset1!$D:$BX,BS$2,FALSE)</f>
        <v>#N/A</v>
      </c>
      <c r="BT210" t="e">
        <f>VLOOKUP($C210,subset1!$D:$BX,BT$2,FALSE)</f>
        <v>#N/A</v>
      </c>
      <c r="BU210" t="e">
        <f>VLOOKUP($C210,subset1!$D:$BX,BU$2,FALSE)</f>
        <v>#N/A</v>
      </c>
    </row>
    <row r="211" spans="1:73" x14ac:dyDescent="0.2">
      <c r="A211">
        <v>893</v>
      </c>
      <c r="B211" t="s">
        <v>9</v>
      </c>
      <c r="C211" t="str">
        <f t="shared" si="12"/>
        <v>893E1</v>
      </c>
      <c r="D211" t="str">
        <f t="shared" si="13"/>
        <v>E1</v>
      </c>
      <c r="E211">
        <v>35</v>
      </c>
      <c r="F211" s="1">
        <v>43087</v>
      </c>
      <c r="I211">
        <v>1164.8806200367201</v>
      </c>
      <c r="J211" t="s">
        <v>7</v>
      </c>
      <c r="K211">
        <v>217</v>
      </c>
      <c r="L211">
        <f>VLOOKUP($C211,samples!$D$2:$I$1000,4, FALSE)</f>
        <v>27</v>
      </c>
      <c r="M211" t="str">
        <f>VLOOKUP($C211,samples!$D$2:$I$1000,5, FALSE)</f>
        <v>D</v>
      </c>
      <c r="N211" t="str">
        <f>VLOOKUP($C211,samples!$D$2:$I$1000,6, FALSE)</f>
        <v>1,2,3</v>
      </c>
      <c r="O211" s="1">
        <f>VLOOKUP($C211,samples!$D$2:$I$689,3, FALSE)</f>
        <v>43157</v>
      </c>
      <c r="P211" s="2">
        <f t="shared" si="14"/>
        <v>70</v>
      </c>
      <c r="Q211" s="1" t="str">
        <f>VLOOKUP($C211,samples!$D$2:$R$1000,8, FALSE)</f>
        <v>CGPLPA831P2</v>
      </c>
      <c r="S211" t="e">
        <f>VLOOKUP($C211,subset1!$D:$BX,S$2,FALSE)</f>
        <v>#N/A</v>
      </c>
      <c r="T211" s="1" t="e">
        <f>VLOOKUP($C211,subset1!$D:$BX,T$2,FALSE)</f>
        <v>#N/A</v>
      </c>
      <c r="U211" t="e">
        <f>VLOOKUP($C211,subset1!$D:$BX,U$2,FALSE)</f>
        <v>#N/A</v>
      </c>
      <c r="V211" t="e">
        <f>VLOOKUP($C211,subset1!$D:$BX,V$2,FALSE)</f>
        <v>#N/A</v>
      </c>
      <c r="W211" t="e">
        <f>VLOOKUP($C211,subset1!$D:$BX,W$2,FALSE)</f>
        <v>#N/A</v>
      </c>
      <c r="X211" t="e">
        <f>VLOOKUP($C211,subset1!$D:$BX,X$2,FALSE)</f>
        <v>#N/A</v>
      </c>
      <c r="Y211" t="e">
        <f>VLOOKUP($C211,subset1!$D:$BX,Y$2,FALSE)</f>
        <v>#N/A</v>
      </c>
      <c r="Z211" t="e">
        <f>VLOOKUP($C211,subset1!$D:$BX,Z$2,FALSE)</f>
        <v>#N/A</v>
      </c>
      <c r="AA211" t="e">
        <f>VLOOKUP($C211,subset1!$D:$BX,AA$2,FALSE)</f>
        <v>#N/A</v>
      </c>
      <c r="AB211" t="e">
        <f>VLOOKUP($C211,subset1!$D:$BX,AB$2,FALSE)</f>
        <v>#N/A</v>
      </c>
      <c r="AC211" t="e">
        <f>VLOOKUP($C211,subset1!$D:$BX,AC$2,FALSE)</f>
        <v>#N/A</v>
      </c>
      <c r="AD211" t="e">
        <f>VLOOKUP($C211,subset1!$D:$BX,AD$2,FALSE)</f>
        <v>#N/A</v>
      </c>
      <c r="AE211" t="e">
        <f>VLOOKUP($C211,subset1!$D:$BX,AE$2,FALSE)</f>
        <v>#N/A</v>
      </c>
      <c r="AF211" t="e">
        <f>VLOOKUP($C211,subset1!$D:$BX,AF$2,FALSE)</f>
        <v>#N/A</v>
      </c>
      <c r="AG211" t="e">
        <f>VLOOKUP($C211,subset1!$D:$BX,AG$2,FALSE)</f>
        <v>#N/A</v>
      </c>
      <c r="AH211" t="e">
        <f>VLOOKUP($C211,subset1!$D:$BX,AH$2,FALSE)</f>
        <v>#N/A</v>
      </c>
      <c r="AI211" t="e">
        <f>VLOOKUP($C211,subset1!$D:$BX,AI$2,FALSE)</f>
        <v>#N/A</v>
      </c>
      <c r="AJ211" t="e">
        <f>VLOOKUP($C211,subset1!$D:$BX,AJ$2,FALSE)</f>
        <v>#N/A</v>
      </c>
      <c r="AK211" t="e">
        <f>VLOOKUP($C211,subset1!$D:$BX,AK$2,FALSE)</f>
        <v>#N/A</v>
      </c>
      <c r="AL211" t="e">
        <f>VLOOKUP($C211,subset1!$D:$BX,AL$2,FALSE)</f>
        <v>#N/A</v>
      </c>
      <c r="AM211" t="e">
        <f>VLOOKUP($C211,subset1!$D:$BX,AM$2,FALSE)</f>
        <v>#N/A</v>
      </c>
      <c r="AN211" t="e">
        <f>VLOOKUP($C211,subset1!$D:$BX,AN$2,FALSE)</f>
        <v>#N/A</v>
      </c>
      <c r="AO211" t="e">
        <f>VLOOKUP($C211,subset1!$D:$BX,AO$2,FALSE)</f>
        <v>#N/A</v>
      </c>
      <c r="AP211" t="e">
        <f>VLOOKUP($C211,subset1!$D:$BX,AP$2,FALSE)</f>
        <v>#N/A</v>
      </c>
      <c r="AQ211" t="e">
        <f>VLOOKUP($C211,subset1!$D:$BX,AQ$2,FALSE)</f>
        <v>#N/A</v>
      </c>
      <c r="AR211" t="e">
        <f>VLOOKUP($C211,subset1!$D:$BX,AR$2,FALSE)</f>
        <v>#N/A</v>
      </c>
      <c r="AS211" t="e">
        <f>VLOOKUP($C211,subset1!$D:$BX,AS$2,FALSE)</f>
        <v>#N/A</v>
      </c>
      <c r="AT211" s="1" t="e">
        <f>VLOOKUP($C211,subset1!$D:$BX,AT$2,FALSE)</f>
        <v>#N/A</v>
      </c>
      <c r="AU211" t="e">
        <f>VLOOKUP($C211,subset1!$D:$BX,AU$2,FALSE)</f>
        <v>#N/A</v>
      </c>
      <c r="AV211" t="e">
        <f>VLOOKUP($C211,subset1!$D:$BX,AV$2,FALSE)</f>
        <v>#N/A</v>
      </c>
      <c r="AW211" t="e">
        <f>VLOOKUP($C211,subset1!$D:$BX,AW$2,FALSE)</f>
        <v>#N/A</v>
      </c>
      <c r="AX211" t="e">
        <f>VLOOKUP($C211,subset1!$D:$BX,AX$2,FALSE)</f>
        <v>#N/A</v>
      </c>
      <c r="AY211" t="e">
        <f>VLOOKUP($C211,subset1!$D:$BX,AY$2,FALSE)</f>
        <v>#N/A</v>
      </c>
      <c r="AZ211" t="e">
        <f>VLOOKUP($C211,subset1!$D:$BX,AZ$2,FALSE)</f>
        <v>#N/A</v>
      </c>
      <c r="BA211" t="e">
        <f>VLOOKUP($C211,subset1!$D:$BX,BA$2,FALSE)</f>
        <v>#N/A</v>
      </c>
      <c r="BB211" t="e">
        <f>VLOOKUP($C211,subset1!$D:$BX,BB$2,FALSE)</f>
        <v>#N/A</v>
      </c>
      <c r="BC211" t="e">
        <f>VLOOKUP($C211,subset1!$D:$BX,BC$2,FALSE)</f>
        <v>#N/A</v>
      </c>
      <c r="BD211" t="e">
        <f>VLOOKUP($C211,subset1!$D:$BX,BD$2,FALSE)</f>
        <v>#N/A</v>
      </c>
      <c r="BE211" t="e">
        <f>VLOOKUP($C211,subset1!$D:$BX,BE$2,FALSE)</f>
        <v>#N/A</v>
      </c>
      <c r="BF211" t="e">
        <f>VLOOKUP($C211,subset1!$D:$BX,BF$2,FALSE)</f>
        <v>#N/A</v>
      </c>
      <c r="BG211" t="e">
        <f>VLOOKUP($C211,subset1!$D:$BX,BG$2,FALSE)</f>
        <v>#N/A</v>
      </c>
      <c r="BH211" t="e">
        <f>VLOOKUP($C211,subset1!$D:$BX,BH$2,FALSE)</f>
        <v>#N/A</v>
      </c>
      <c r="BI211" t="e">
        <f>VLOOKUP($C211,subset1!$D:$BX,BI$2,FALSE)</f>
        <v>#N/A</v>
      </c>
      <c r="BJ211" t="e">
        <f>VLOOKUP($C211,subset1!$D:$BX,BJ$2,FALSE)</f>
        <v>#N/A</v>
      </c>
      <c r="BK211" t="e">
        <f>VLOOKUP($C211,subset1!$D:$BX,BK$2,FALSE)</f>
        <v>#N/A</v>
      </c>
      <c r="BL211" t="e">
        <f>VLOOKUP($C211,subset1!$D:$BX,BL$2,FALSE)</f>
        <v>#N/A</v>
      </c>
      <c r="BM211" t="e">
        <f>VLOOKUP($C211,subset1!$D:$BX,BM$2,FALSE)</f>
        <v>#N/A</v>
      </c>
      <c r="BN211" t="e">
        <f>VLOOKUP($C211,subset1!$D:$BX,BN$2,FALSE)</f>
        <v>#N/A</v>
      </c>
      <c r="BO211" t="e">
        <f>VLOOKUP($C211,subset1!$D:$BX,BO$2,FALSE)</f>
        <v>#N/A</v>
      </c>
      <c r="BP211" t="e">
        <f>VLOOKUP($C211,subset1!$D:$BX,BP$2,FALSE)</f>
        <v>#N/A</v>
      </c>
      <c r="BQ211" t="e">
        <f>VLOOKUP($C211,subset1!$D:$BX,BQ$2,FALSE)</f>
        <v>#N/A</v>
      </c>
      <c r="BR211" t="e">
        <f>VLOOKUP($C211,subset1!$D:$BX,BR$2,FALSE)</f>
        <v>#N/A</v>
      </c>
      <c r="BS211" t="e">
        <f>VLOOKUP($C211,subset1!$D:$BX,BS$2,FALSE)</f>
        <v>#N/A</v>
      </c>
      <c r="BT211" t="e">
        <f>VLOOKUP($C211,subset1!$D:$BX,BT$2,FALSE)</f>
        <v>#N/A</v>
      </c>
      <c r="BU211" t="e">
        <f>VLOOKUP($C211,subset1!$D:$BX,BU$2,FALSE)</f>
        <v>#N/A</v>
      </c>
    </row>
    <row r="212" spans="1:73" x14ac:dyDescent="0.2">
      <c r="A212">
        <v>893</v>
      </c>
      <c r="B212" t="s">
        <v>10</v>
      </c>
      <c r="C212" t="str">
        <f t="shared" si="12"/>
        <v>893E2</v>
      </c>
      <c r="D212" t="str">
        <f t="shared" si="13"/>
        <v>E2</v>
      </c>
      <c r="E212">
        <v>35</v>
      </c>
      <c r="F212" s="1">
        <v>43087</v>
      </c>
      <c r="I212">
        <v>1164.8806200367201</v>
      </c>
      <c r="J212" t="s">
        <v>7</v>
      </c>
      <c r="K212">
        <v>218</v>
      </c>
      <c r="L212">
        <f>VLOOKUP($C212,samples!$D$2:$I$1000,4, FALSE)</f>
        <v>14</v>
      </c>
      <c r="M212" t="str">
        <f>VLOOKUP($C212,samples!$D$2:$I$1000,5, FALSE)</f>
        <v>A</v>
      </c>
      <c r="N212" t="str">
        <f>VLOOKUP($C212,samples!$D$2:$I$1000,6, FALSE)</f>
        <v>1,2,3</v>
      </c>
      <c r="O212" s="1">
        <f>VLOOKUP($C212,samples!$D$2:$I$689,3, FALSE)</f>
        <v>43185</v>
      </c>
      <c r="P212" s="2">
        <f t="shared" si="14"/>
        <v>98</v>
      </c>
      <c r="Q212" s="1" t="str">
        <f>VLOOKUP($C212,samples!$D$2:$R$1000,8, FALSE)</f>
        <v>CGPLPA831P3</v>
      </c>
      <c r="S212" t="e">
        <f>VLOOKUP($C212,subset1!$D:$BX,S$2,FALSE)</f>
        <v>#N/A</v>
      </c>
      <c r="T212" s="1" t="e">
        <f>VLOOKUP($C212,subset1!$D:$BX,T$2,FALSE)</f>
        <v>#N/A</v>
      </c>
      <c r="U212" t="e">
        <f>VLOOKUP($C212,subset1!$D:$BX,U$2,FALSE)</f>
        <v>#N/A</v>
      </c>
      <c r="V212" t="e">
        <f>VLOOKUP($C212,subset1!$D:$BX,V$2,FALSE)</f>
        <v>#N/A</v>
      </c>
      <c r="W212" t="e">
        <f>VLOOKUP($C212,subset1!$D:$BX,W$2,FALSE)</f>
        <v>#N/A</v>
      </c>
      <c r="X212" t="e">
        <f>VLOOKUP($C212,subset1!$D:$BX,X$2,FALSE)</f>
        <v>#N/A</v>
      </c>
      <c r="Y212" t="e">
        <f>VLOOKUP($C212,subset1!$D:$BX,Y$2,FALSE)</f>
        <v>#N/A</v>
      </c>
      <c r="Z212" t="e">
        <f>VLOOKUP($C212,subset1!$D:$BX,Z$2,FALSE)</f>
        <v>#N/A</v>
      </c>
      <c r="AA212" t="e">
        <f>VLOOKUP($C212,subset1!$D:$BX,AA$2,FALSE)</f>
        <v>#N/A</v>
      </c>
      <c r="AB212" t="e">
        <f>VLOOKUP($C212,subset1!$D:$BX,AB$2,FALSE)</f>
        <v>#N/A</v>
      </c>
      <c r="AC212" t="e">
        <f>VLOOKUP($C212,subset1!$D:$BX,AC$2,FALSE)</f>
        <v>#N/A</v>
      </c>
      <c r="AD212" t="e">
        <f>VLOOKUP($C212,subset1!$D:$BX,AD$2,FALSE)</f>
        <v>#N/A</v>
      </c>
      <c r="AE212" t="e">
        <f>VLOOKUP($C212,subset1!$D:$BX,AE$2,FALSE)</f>
        <v>#N/A</v>
      </c>
      <c r="AF212" t="e">
        <f>VLOOKUP($C212,subset1!$D:$BX,AF$2,FALSE)</f>
        <v>#N/A</v>
      </c>
      <c r="AG212" t="e">
        <f>VLOOKUP($C212,subset1!$D:$BX,AG$2,FALSE)</f>
        <v>#N/A</v>
      </c>
      <c r="AH212" t="e">
        <f>VLOOKUP($C212,subset1!$D:$BX,AH$2,FALSE)</f>
        <v>#N/A</v>
      </c>
      <c r="AI212" t="e">
        <f>VLOOKUP($C212,subset1!$D:$BX,AI$2,FALSE)</f>
        <v>#N/A</v>
      </c>
      <c r="AJ212" t="e">
        <f>VLOOKUP($C212,subset1!$D:$BX,AJ$2,FALSE)</f>
        <v>#N/A</v>
      </c>
      <c r="AK212" t="e">
        <f>VLOOKUP($C212,subset1!$D:$BX,AK$2,FALSE)</f>
        <v>#N/A</v>
      </c>
      <c r="AL212" t="e">
        <f>VLOOKUP($C212,subset1!$D:$BX,AL$2,FALSE)</f>
        <v>#N/A</v>
      </c>
      <c r="AM212" t="e">
        <f>VLOOKUP($C212,subset1!$D:$BX,AM$2,FALSE)</f>
        <v>#N/A</v>
      </c>
      <c r="AN212" t="e">
        <f>VLOOKUP($C212,subset1!$D:$BX,AN$2,FALSE)</f>
        <v>#N/A</v>
      </c>
      <c r="AO212" t="e">
        <f>VLOOKUP($C212,subset1!$D:$BX,AO$2,FALSE)</f>
        <v>#N/A</v>
      </c>
      <c r="AP212" t="e">
        <f>VLOOKUP($C212,subset1!$D:$BX,AP$2,FALSE)</f>
        <v>#N/A</v>
      </c>
      <c r="AQ212" t="e">
        <f>VLOOKUP($C212,subset1!$D:$BX,AQ$2,FALSE)</f>
        <v>#N/A</v>
      </c>
      <c r="AR212" t="e">
        <f>VLOOKUP($C212,subset1!$D:$BX,AR$2,FALSE)</f>
        <v>#N/A</v>
      </c>
      <c r="AS212" t="e">
        <f>VLOOKUP($C212,subset1!$D:$BX,AS$2,FALSE)</f>
        <v>#N/A</v>
      </c>
      <c r="AT212" s="1" t="e">
        <f>VLOOKUP($C212,subset1!$D:$BX,AT$2,FALSE)</f>
        <v>#N/A</v>
      </c>
      <c r="AU212" t="e">
        <f>VLOOKUP($C212,subset1!$D:$BX,AU$2,FALSE)</f>
        <v>#N/A</v>
      </c>
      <c r="AV212" t="e">
        <f>VLOOKUP($C212,subset1!$D:$BX,AV$2,FALSE)</f>
        <v>#N/A</v>
      </c>
      <c r="AW212" t="e">
        <f>VLOOKUP($C212,subset1!$D:$BX,AW$2,FALSE)</f>
        <v>#N/A</v>
      </c>
      <c r="AX212" t="e">
        <f>VLOOKUP($C212,subset1!$D:$BX,AX$2,FALSE)</f>
        <v>#N/A</v>
      </c>
      <c r="AY212" t="e">
        <f>VLOOKUP($C212,subset1!$D:$BX,AY$2,FALSE)</f>
        <v>#N/A</v>
      </c>
      <c r="AZ212" t="e">
        <f>VLOOKUP($C212,subset1!$D:$BX,AZ$2,FALSE)</f>
        <v>#N/A</v>
      </c>
      <c r="BA212" t="e">
        <f>VLOOKUP($C212,subset1!$D:$BX,BA$2,FALSE)</f>
        <v>#N/A</v>
      </c>
      <c r="BB212" t="e">
        <f>VLOOKUP($C212,subset1!$D:$BX,BB$2,FALSE)</f>
        <v>#N/A</v>
      </c>
      <c r="BC212" t="e">
        <f>VLOOKUP($C212,subset1!$D:$BX,BC$2,FALSE)</f>
        <v>#N/A</v>
      </c>
      <c r="BD212" t="e">
        <f>VLOOKUP($C212,subset1!$D:$BX,BD$2,FALSE)</f>
        <v>#N/A</v>
      </c>
      <c r="BE212" t="e">
        <f>VLOOKUP($C212,subset1!$D:$BX,BE$2,FALSE)</f>
        <v>#N/A</v>
      </c>
      <c r="BF212" t="e">
        <f>VLOOKUP($C212,subset1!$D:$BX,BF$2,FALSE)</f>
        <v>#N/A</v>
      </c>
      <c r="BG212" t="e">
        <f>VLOOKUP($C212,subset1!$D:$BX,BG$2,FALSE)</f>
        <v>#N/A</v>
      </c>
      <c r="BH212" t="e">
        <f>VLOOKUP($C212,subset1!$D:$BX,BH$2,FALSE)</f>
        <v>#N/A</v>
      </c>
      <c r="BI212" t="e">
        <f>VLOOKUP($C212,subset1!$D:$BX,BI$2,FALSE)</f>
        <v>#N/A</v>
      </c>
      <c r="BJ212" t="e">
        <f>VLOOKUP($C212,subset1!$D:$BX,BJ$2,FALSE)</f>
        <v>#N/A</v>
      </c>
      <c r="BK212" t="e">
        <f>VLOOKUP($C212,subset1!$D:$BX,BK$2,FALSE)</f>
        <v>#N/A</v>
      </c>
      <c r="BL212" t="e">
        <f>VLOOKUP($C212,subset1!$D:$BX,BL$2,FALSE)</f>
        <v>#N/A</v>
      </c>
      <c r="BM212" t="e">
        <f>VLOOKUP($C212,subset1!$D:$BX,BM$2,FALSE)</f>
        <v>#N/A</v>
      </c>
      <c r="BN212" t="e">
        <f>VLOOKUP($C212,subset1!$D:$BX,BN$2,FALSE)</f>
        <v>#N/A</v>
      </c>
      <c r="BO212" t="e">
        <f>VLOOKUP($C212,subset1!$D:$BX,BO$2,FALSE)</f>
        <v>#N/A</v>
      </c>
      <c r="BP212" t="e">
        <f>VLOOKUP($C212,subset1!$D:$BX,BP$2,FALSE)</f>
        <v>#N/A</v>
      </c>
      <c r="BQ212" t="e">
        <f>VLOOKUP($C212,subset1!$D:$BX,BQ$2,FALSE)</f>
        <v>#N/A</v>
      </c>
      <c r="BR212" t="e">
        <f>VLOOKUP($C212,subset1!$D:$BX,BR$2,FALSE)</f>
        <v>#N/A</v>
      </c>
      <c r="BS212" t="e">
        <f>VLOOKUP($C212,subset1!$D:$BX,BS$2,FALSE)</f>
        <v>#N/A</v>
      </c>
      <c r="BT212" t="e">
        <f>VLOOKUP($C212,subset1!$D:$BX,BT$2,FALSE)</f>
        <v>#N/A</v>
      </c>
      <c r="BU212" t="e">
        <f>VLOOKUP($C212,subset1!$D:$BX,BU$2,FALSE)</f>
        <v>#N/A</v>
      </c>
    </row>
    <row r="213" spans="1:73" x14ac:dyDescent="0.2">
      <c r="A213">
        <v>893</v>
      </c>
      <c r="B213" t="s">
        <v>11</v>
      </c>
      <c r="C213" t="str">
        <f t="shared" si="12"/>
        <v>893E3</v>
      </c>
      <c r="D213" t="str">
        <f t="shared" si="13"/>
        <v>E3</v>
      </c>
      <c r="E213">
        <v>35</v>
      </c>
      <c r="F213" s="1">
        <v>43087</v>
      </c>
      <c r="I213">
        <v>1164.8806200367201</v>
      </c>
      <c r="J213" t="s">
        <v>7</v>
      </c>
      <c r="K213">
        <v>219</v>
      </c>
      <c r="L213">
        <f>VLOOKUP($C213,samples!$D$2:$I$1000,4, FALSE)</f>
        <v>17</v>
      </c>
      <c r="M213" t="str">
        <f>VLOOKUP($C213,samples!$D$2:$I$1000,5, FALSE)</f>
        <v>B</v>
      </c>
      <c r="N213" t="str">
        <f>VLOOKUP($C213,samples!$D$2:$I$1000,6, FALSE)</f>
        <v>1,2,3</v>
      </c>
      <c r="O213" s="1">
        <f>VLOOKUP($C213,samples!$D$2:$I$689,3, FALSE)</f>
        <v>43213</v>
      </c>
      <c r="P213" s="2">
        <f t="shared" si="14"/>
        <v>126</v>
      </c>
      <c r="Q213" s="1" t="str">
        <f>VLOOKUP($C213,samples!$D$2:$R$1000,8, FALSE)</f>
        <v>CGPLPA831P4</v>
      </c>
      <c r="S213" t="e">
        <f>VLOOKUP($C213,subset1!$D:$BX,S$2,FALSE)</f>
        <v>#N/A</v>
      </c>
      <c r="T213" s="1" t="e">
        <f>VLOOKUP($C213,subset1!$D:$BX,T$2,FALSE)</f>
        <v>#N/A</v>
      </c>
      <c r="U213" t="e">
        <f>VLOOKUP($C213,subset1!$D:$BX,U$2,FALSE)</f>
        <v>#N/A</v>
      </c>
      <c r="V213" t="e">
        <f>VLOOKUP($C213,subset1!$D:$BX,V$2,FALSE)</f>
        <v>#N/A</v>
      </c>
      <c r="W213" t="e">
        <f>VLOOKUP($C213,subset1!$D:$BX,W$2,FALSE)</f>
        <v>#N/A</v>
      </c>
      <c r="X213" t="e">
        <f>VLOOKUP($C213,subset1!$D:$BX,X$2,FALSE)</f>
        <v>#N/A</v>
      </c>
      <c r="Y213" t="e">
        <f>VLOOKUP($C213,subset1!$D:$BX,Y$2,FALSE)</f>
        <v>#N/A</v>
      </c>
      <c r="Z213" t="e">
        <f>VLOOKUP($C213,subset1!$D:$BX,Z$2,FALSE)</f>
        <v>#N/A</v>
      </c>
      <c r="AA213" t="e">
        <f>VLOOKUP($C213,subset1!$D:$BX,AA$2,FALSE)</f>
        <v>#N/A</v>
      </c>
      <c r="AB213" t="e">
        <f>VLOOKUP($C213,subset1!$D:$BX,AB$2,FALSE)</f>
        <v>#N/A</v>
      </c>
      <c r="AC213" t="e">
        <f>VLOOKUP($C213,subset1!$D:$BX,AC$2,FALSE)</f>
        <v>#N/A</v>
      </c>
      <c r="AD213" t="e">
        <f>VLOOKUP($C213,subset1!$D:$BX,AD$2,FALSE)</f>
        <v>#N/A</v>
      </c>
      <c r="AE213" t="e">
        <f>VLOOKUP($C213,subset1!$D:$BX,AE$2,FALSE)</f>
        <v>#N/A</v>
      </c>
      <c r="AF213" t="e">
        <f>VLOOKUP($C213,subset1!$D:$BX,AF$2,FALSE)</f>
        <v>#N/A</v>
      </c>
      <c r="AG213" t="e">
        <f>VLOOKUP($C213,subset1!$D:$BX,AG$2,FALSE)</f>
        <v>#N/A</v>
      </c>
      <c r="AH213" t="e">
        <f>VLOOKUP($C213,subset1!$D:$BX,AH$2,FALSE)</f>
        <v>#N/A</v>
      </c>
      <c r="AI213" t="e">
        <f>VLOOKUP($C213,subset1!$D:$BX,AI$2,FALSE)</f>
        <v>#N/A</v>
      </c>
      <c r="AJ213" t="e">
        <f>VLOOKUP($C213,subset1!$D:$BX,AJ$2,FALSE)</f>
        <v>#N/A</v>
      </c>
      <c r="AK213" t="e">
        <f>VLOOKUP($C213,subset1!$D:$BX,AK$2,FALSE)</f>
        <v>#N/A</v>
      </c>
      <c r="AL213" t="e">
        <f>VLOOKUP($C213,subset1!$D:$BX,AL$2,FALSE)</f>
        <v>#N/A</v>
      </c>
      <c r="AM213" t="e">
        <f>VLOOKUP($C213,subset1!$D:$BX,AM$2,FALSE)</f>
        <v>#N/A</v>
      </c>
      <c r="AN213" t="e">
        <f>VLOOKUP($C213,subset1!$D:$BX,AN$2,FALSE)</f>
        <v>#N/A</v>
      </c>
      <c r="AO213" t="e">
        <f>VLOOKUP($C213,subset1!$D:$BX,AO$2,FALSE)</f>
        <v>#N/A</v>
      </c>
      <c r="AP213" t="e">
        <f>VLOOKUP($C213,subset1!$D:$BX,AP$2,FALSE)</f>
        <v>#N/A</v>
      </c>
      <c r="AQ213" t="e">
        <f>VLOOKUP($C213,subset1!$D:$BX,AQ$2,FALSE)</f>
        <v>#N/A</v>
      </c>
      <c r="AR213" t="e">
        <f>VLOOKUP($C213,subset1!$D:$BX,AR$2,FALSE)</f>
        <v>#N/A</v>
      </c>
      <c r="AS213" t="e">
        <f>VLOOKUP($C213,subset1!$D:$BX,AS$2,FALSE)</f>
        <v>#N/A</v>
      </c>
      <c r="AT213" s="1" t="e">
        <f>VLOOKUP($C213,subset1!$D:$BX,AT$2,FALSE)</f>
        <v>#N/A</v>
      </c>
      <c r="AU213" t="e">
        <f>VLOOKUP($C213,subset1!$D:$BX,AU$2,FALSE)</f>
        <v>#N/A</v>
      </c>
      <c r="AV213" t="e">
        <f>VLOOKUP($C213,subset1!$D:$BX,AV$2,FALSE)</f>
        <v>#N/A</v>
      </c>
      <c r="AW213" t="e">
        <f>VLOOKUP($C213,subset1!$D:$BX,AW$2,FALSE)</f>
        <v>#N/A</v>
      </c>
      <c r="AX213" t="e">
        <f>VLOOKUP($C213,subset1!$D:$BX,AX$2,FALSE)</f>
        <v>#N/A</v>
      </c>
      <c r="AY213" t="e">
        <f>VLOOKUP($C213,subset1!$D:$BX,AY$2,FALSE)</f>
        <v>#N/A</v>
      </c>
      <c r="AZ213" t="e">
        <f>VLOOKUP($C213,subset1!$D:$BX,AZ$2,FALSE)</f>
        <v>#N/A</v>
      </c>
      <c r="BA213" t="e">
        <f>VLOOKUP($C213,subset1!$D:$BX,BA$2,FALSE)</f>
        <v>#N/A</v>
      </c>
      <c r="BB213" t="e">
        <f>VLOOKUP($C213,subset1!$D:$BX,BB$2,FALSE)</f>
        <v>#N/A</v>
      </c>
      <c r="BC213" t="e">
        <f>VLOOKUP($C213,subset1!$D:$BX,BC$2,FALSE)</f>
        <v>#N/A</v>
      </c>
      <c r="BD213" t="e">
        <f>VLOOKUP($C213,subset1!$D:$BX,BD$2,FALSE)</f>
        <v>#N/A</v>
      </c>
      <c r="BE213" t="e">
        <f>VLOOKUP($C213,subset1!$D:$BX,BE$2,FALSE)</f>
        <v>#N/A</v>
      </c>
      <c r="BF213" t="e">
        <f>VLOOKUP($C213,subset1!$D:$BX,BF$2,FALSE)</f>
        <v>#N/A</v>
      </c>
      <c r="BG213" t="e">
        <f>VLOOKUP($C213,subset1!$D:$BX,BG$2,FALSE)</f>
        <v>#N/A</v>
      </c>
      <c r="BH213" t="e">
        <f>VLOOKUP($C213,subset1!$D:$BX,BH$2,FALSE)</f>
        <v>#N/A</v>
      </c>
      <c r="BI213" t="e">
        <f>VLOOKUP($C213,subset1!$D:$BX,BI$2,FALSE)</f>
        <v>#N/A</v>
      </c>
      <c r="BJ213" t="e">
        <f>VLOOKUP($C213,subset1!$D:$BX,BJ$2,FALSE)</f>
        <v>#N/A</v>
      </c>
      <c r="BK213" t="e">
        <f>VLOOKUP($C213,subset1!$D:$BX,BK$2,FALSE)</f>
        <v>#N/A</v>
      </c>
      <c r="BL213" t="e">
        <f>VLOOKUP($C213,subset1!$D:$BX,BL$2,FALSE)</f>
        <v>#N/A</v>
      </c>
      <c r="BM213" t="e">
        <f>VLOOKUP($C213,subset1!$D:$BX,BM$2,FALSE)</f>
        <v>#N/A</v>
      </c>
      <c r="BN213" t="e">
        <f>VLOOKUP($C213,subset1!$D:$BX,BN$2,FALSE)</f>
        <v>#N/A</v>
      </c>
      <c r="BO213" t="e">
        <f>VLOOKUP($C213,subset1!$D:$BX,BO$2,FALSE)</f>
        <v>#N/A</v>
      </c>
      <c r="BP213" t="e">
        <f>VLOOKUP($C213,subset1!$D:$BX,BP$2,FALSE)</f>
        <v>#N/A</v>
      </c>
      <c r="BQ213" t="e">
        <f>VLOOKUP($C213,subset1!$D:$BX,BQ$2,FALSE)</f>
        <v>#N/A</v>
      </c>
      <c r="BR213" t="e">
        <f>VLOOKUP($C213,subset1!$D:$BX,BR$2,FALSE)</f>
        <v>#N/A</v>
      </c>
      <c r="BS213" t="e">
        <f>VLOOKUP($C213,subset1!$D:$BX,BS$2,FALSE)</f>
        <v>#N/A</v>
      </c>
      <c r="BT213" t="e">
        <f>VLOOKUP($C213,subset1!$D:$BX,BT$2,FALSE)</f>
        <v>#N/A</v>
      </c>
      <c r="BU213" t="e">
        <f>VLOOKUP($C213,subset1!$D:$BX,BU$2,FALSE)</f>
        <v>#N/A</v>
      </c>
    </row>
    <row r="214" spans="1:73" x14ac:dyDescent="0.2">
      <c r="A214">
        <v>893</v>
      </c>
      <c r="B214" t="s">
        <v>13</v>
      </c>
      <c r="C214" t="str">
        <f t="shared" si="12"/>
        <v>893E5</v>
      </c>
      <c r="D214" t="str">
        <f t="shared" si="13"/>
        <v>E5</v>
      </c>
      <c r="E214">
        <v>35</v>
      </c>
      <c r="F214" s="1">
        <v>43087</v>
      </c>
      <c r="I214">
        <v>1164.8806200367201</v>
      </c>
      <c r="J214" t="s">
        <v>7</v>
      </c>
      <c r="K214">
        <v>220</v>
      </c>
      <c r="L214">
        <f>VLOOKUP($C214,samples!$D$2:$I$1000,4, FALSE)</f>
        <v>21</v>
      </c>
      <c r="M214" t="str">
        <f>VLOOKUP($C214,samples!$D$2:$I$1000,5, FALSE)</f>
        <v>F</v>
      </c>
      <c r="N214" t="str">
        <f>VLOOKUP($C214,samples!$D$2:$I$1000,6, FALSE)</f>
        <v>1,2,3</v>
      </c>
      <c r="O214" s="1">
        <f>VLOOKUP($C214,samples!$D$2:$I$689,3, FALSE)</f>
        <v>43262</v>
      </c>
      <c r="P214" s="2">
        <f t="shared" si="14"/>
        <v>175</v>
      </c>
      <c r="Q214" s="1" t="str">
        <f>VLOOKUP($C214,samples!$D$2:$R$1000,8, FALSE)</f>
        <v>CGPLPA831P6</v>
      </c>
      <c r="S214" t="e">
        <f>VLOOKUP($C214,subset1!$D:$BX,S$2,FALSE)</f>
        <v>#N/A</v>
      </c>
      <c r="T214" s="1" t="e">
        <f>VLOOKUP($C214,subset1!$D:$BX,T$2,FALSE)</f>
        <v>#N/A</v>
      </c>
      <c r="U214" t="e">
        <f>VLOOKUP($C214,subset1!$D:$BX,U$2,FALSE)</f>
        <v>#N/A</v>
      </c>
      <c r="V214" t="e">
        <f>VLOOKUP($C214,subset1!$D:$BX,V$2,FALSE)</f>
        <v>#N/A</v>
      </c>
      <c r="W214" t="e">
        <f>VLOOKUP($C214,subset1!$D:$BX,W$2,FALSE)</f>
        <v>#N/A</v>
      </c>
      <c r="X214" t="e">
        <f>VLOOKUP($C214,subset1!$D:$BX,X$2,FALSE)</f>
        <v>#N/A</v>
      </c>
      <c r="Y214" t="e">
        <f>VLOOKUP($C214,subset1!$D:$BX,Y$2,FALSE)</f>
        <v>#N/A</v>
      </c>
      <c r="Z214" t="e">
        <f>VLOOKUP($C214,subset1!$D:$BX,Z$2,FALSE)</f>
        <v>#N/A</v>
      </c>
      <c r="AA214" t="e">
        <f>VLOOKUP($C214,subset1!$D:$BX,AA$2,FALSE)</f>
        <v>#N/A</v>
      </c>
      <c r="AB214" t="e">
        <f>VLOOKUP($C214,subset1!$D:$BX,AB$2,FALSE)</f>
        <v>#N/A</v>
      </c>
      <c r="AC214" t="e">
        <f>VLOOKUP($C214,subset1!$D:$BX,AC$2,FALSE)</f>
        <v>#N/A</v>
      </c>
      <c r="AD214" t="e">
        <f>VLOOKUP($C214,subset1!$D:$BX,AD$2,FALSE)</f>
        <v>#N/A</v>
      </c>
      <c r="AE214" t="e">
        <f>VLOOKUP($C214,subset1!$D:$BX,AE$2,FALSE)</f>
        <v>#N/A</v>
      </c>
      <c r="AF214" t="e">
        <f>VLOOKUP($C214,subset1!$D:$BX,AF$2,FALSE)</f>
        <v>#N/A</v>
      </c>
      <c r="AG214" t="e">
        <f>VLOOKUP($C214,subset1!$D:$BX,AG$2,FALSE)</f>
        <v>#N/A</v>
      </c>
      <c r="AH214" t="e">
        <f>VLOOKUP($C214,subset1!$D:$BX,AH$2,FALSE)</f>
        <v>#N/A</v>
      </c>
      <c r="AI214" t="e">
        <f>VLOOKUP($C214,subset1!$D:$BX,AI$2,FALSE)</f>
        <v>#N/A</v>
      </c>
      <c r="AJ214" t="e">
        <f>VLOOKUP($C214,subset1!$D:$BX,AJ$2,FALSE)</f>
        <v>#N/A</v>
      </c>
      <c r="AK214" t="e">
        <f>VLOOKUP($C214,subset1!$D:$BX,AK$2,FALSE)</f>
        <v>#N/A</v>
      </c>
      <c r="AL214" t="e">
        <f>VLOOKUP($C214,subset1!$D:$BX,AL$2,FALSE)</f>
        <v>#N/A</v>
      </c>
      <c r="AM214" t="e">
        <f>VLOOKUP($C214,subset1!$D:$BX,AM$2,FALSE)</f>
        <v>#N/A</v>
      </c>
      <c r="AN214" t="e">
        <f>VLOOKUP($C214,subset1!$D:$BX,AN$2,FALSE)</f>
        <v>#N/A</v>
      </c>
      <c r="AO214" t="e">
        <f>VLOOKUP($C214,subset1!$D:$BX,AO$2,FALSE)</f>
        <v>#N/A</v>
      </c>
      <c r="AP214" t="e">
        <f>VLOOKUP($C214,subset1!$D:$BX,AP$2,FALSE)</f>
        <v>#N/A</v>
      </c>
      <c r="AQ214" t="e">
        <f>VLOOKUP($C214,subset1!$D:$BX,AQ$2,FALSE)</f>
        <v>#N/A</v>
      </c>
      <c r="AR214" t="e">
        <f>VLOOKUP($C214,subset1!$D:$BX,AR$2,FALSE)</f>
        <v>#N/A</v>
      </c>
      <c r="AS214" t="e">
        <f>VLOOKUP($C214,subset1!$D:$BX,AS$2,FALSE)</f>
        <v>#N/A</v>
      </c>
      <c r="AT214" s="1" t="e">
        <f>VLOOKUP($C214,subset1!$D:$BX,AT$2,FALSE)</f>
        <v>#N/A</v>
      </c>
      <c r="AU214" t="e">
        <f>VLOOKUP($C214,subset1!$D:$BX,AU$2,FALSE)</f>
        <v>#N/A</v>
      </c>
      <c r="AV214" t="e">
        <f>VLOOKUP($C214,subset1!$D:$BX,AV$2,FALSE)</f>
        <v>#N/A</v>
      </c>
      <c r="AW214" t="e">
        <f>VLOOKUP($C214,subset1!$D:$BX,AW$2,FALSE)</f>
        <v>#N/A</v>
      </c>
      <c r="AX214" t="e">
        <f>VLOOKUP($C214,subset1!$D:$BX,AX$2,FALSE)</f>
        <v>#N/A</v>
      </c>
      <c r="AY214" t="e">
        <f>VLOOKUP($C214,subset1!$D:$BX,AY$2,FALSE)</f>
        <v>#N/A</v>
      </c>
      <c r="AZ214" t="e">
        <f>VLOOKUP($C214,subset1!$D:$BX,AZ$2,FALSE)</f>
        <v>#N/A</v>
      </c>
      <c r="BA214" t="e">
        <f>VLOOKUP($C214,subset1!$D:$BX,BA$2,FALSE)</f>
        <v>#N/A</v>
      </c>
      <c r="BB214" t="e">
        <f>VLOOKUP($C214,subset1!$D:$BX,BB$2,FALSE)</f>
        <v>#N/A</v>
      </c>
      <c r="BC214" t="e">
        <f>VLOOKUP($C214,subset1!$D:$BX,BC$2,FALSE)</f>
        <v>#N/A</v>
      </c>
      <c r="BD214" t="e">
        <f>VLOOKUP($C214,subset1!$D:$BX,BD$2,FALSE)</f>
        <v>#N/A</v>
      </c>
      <c r="BE214" t="e">
        <f>VLOOKUP($C214,subset1!$D:$BX,BE$2,FALSE)</f>
        <v>#N/A</v>
      </c>
      <c r="BF214" t="e">
        <f>VLOOKUP($C214,subset1!$D:$BX,BF$2,FALSE)</f>
        <v>#N/A</v>
      </c>
      <c r="BG214" t="e">
        <f>VLOOKUP($C214,subset1!$D:$BX,BG$2,FALSE)</f>
        <v>#N/A</v>
      </c>
      <c r="BH214" t="e">
        <f>VLOOKUP($C214,subset1!$D:$BX,BH$2,FALSE)</f>
        <v>#N/A</v>
      </c>
      <c r="BI214" t="e">
        <f>VLOOKUP($C214,subset1!$D:$BX,BI$2,FALSE)</f>
        <v>#N/A</v>
      </c>
      <c r="BJ214" t="e">
        <f>VLOOKUP($C214,subset1!$D:$BX,BJ$2,FALSE)</f>
        <v>#N/A</v>
      </c>
      <c r="BK214" t="e">
        <f>VLOOKUP($C214,subset1!$D:$BX,BK$2,FALSE)</f>
        <v>#N/A</v>
      </c>
      <c r="BL214" t="e">
        <f>VLOOKUP($C214,subset1!$D:$BX,BL$2,FALSE)</f>
        <v>#N/A</v>
      </c>
      <c r="BM214" t="e">
        <f>VLOOKUP($C214,subset1!$D:$BX,BM$2,FALSE)</f>
        <v>#N/A</v>
      </c>
      <c r="BN214" t="e">
        <f>VLOOKUP($C214,subset1!$D:$BX,BN$2,FALSE)</f>
        <v>#N/A</v>
      </c>
      <c r="BO214" t="e">
        <f>VLOOKUP($C214,subset1!$D:$BX,BO$2,FALSE)</f>
        <v>#N/A</v>
      </c>
      <c r="BP214" t="e">
        <f>VLOOKUP($C214,subset1!$D:$BX,BP$2,FALSE)</f>
        <v>#N/A</v>
      </c>
      <c r="BQ214" t="e">
        <f>VLOOKUP($C214,subset1!$D:$BX,BQ$2,FALSE)</f>
        <v>#N/A</v>
      </c>
      <c r="BR214" t="e">
        <f>VLOOKUP($C214,subset1!$D:$BX,BR$2,FALSE)</f>
        <v>#N/A</v>
      </c>
      <c r="BS214" t="e">
        <f>VLOOKUP($C214,subset1!$D:$BX,BS$2,FALSE)</f>
        <v>#N/A</v>
      </c>
      <c r="BT214" t="e">
        <f>VLOOKUP($C214,subset1!$D:$BX,BT$2,FALSE)</f>
        <v>#N/A</v>
      </c>
      <c r="BU214" t="e">
        <f>VLOOKUP($C214,subset1!$D:$BX,BU$2,FALSE)</f>
        <v>#N/A</v>
      </c>
    </row>
    <row r="215" spans="1:73" x14ac:dyDescent="0.2">
      <c r="A215">
        <v>893</v>
      </c>
      <c r="B215" t="s">
        <v>14</v>
      </c>
      <c r="C215" t="str">
        <f t="shared" si="12"/>
        <v>893E6</v>
      </c>
      <c r="D215" t="str">
        <f t="shared" si="13"/>
        <v>E6</v>
      </c>
      <c r="E215">
        <v>35</v>
      </c>
      <c r="F215" s="1">
        <v>43087</v>
      </c>
      <c r="I215">
        <v>1164.8806200367201</v>
      </c>
      <c r="J215" t="s">
        <v>7</v>
      </c>
      <c r="K215">
        <v>221</v>
      </c>
      <c r="L215">
        <f>VLOOKUP($C215,samples!$D$2:$I$1000,4, FALSE)</f>
        <v>22</v>
      </c>
      <c r="M215" t="str">
        <f>VLOOKUP($C215,samples!$D$2:$I$1000,5, FALSE)</f>
        <v>G</v>
      </c>
      <c r="N215" t="str">
        <f>VLOOKUP($C215,samples!$D$2:$I$1000,6, FALSE)</f>
        <v>7,8,9</v>
      </c>
      <c r="O215" s="1">
        <f>VLOOKUP($C215,samples!$D$2:$I$689,3, FALSE)</f>
        <v>43293</v>
      </c>
      <c r="P215" s="2">
        <f t="shared" si="14"/>
        <v>206</v>
      </c>
      <c r="Q215" s="1" t="str">
        <f>VLOOKUP($C215,samples!$D$2:$R$1000,8, FALSE)</f>
        <v>CGPLPA831P7</v>
      </c>
      <c r="S215" t="e">
        <f>VLOOKUP($C215,subset1!$D:$BX,S$2,FALSE)</f>
        <v>#N/A</v>
      </c>
      <c r="T215" s="1" t="e">
        <f>VLOOKUP($C215,subset1!$D:$BX,T$2,FALSE)</f>
        <v>#N/A</v>
      </c>
      <c r="U215" t="e">
        <f>VLOOKUP($C215,subset1!$D:$BX,U$2,FALSE)</f>
        <v>#N/A</v>
      </c>
      <c r="V215" t="e">
        <f>VLOOKUP($C215,subset1!$D:$BX,V$2,FALSE)</f>
        <v>#N/A</v>
      </c>
      <c r="W215" t="e">
        <f>VLOOKUP($C215,subset1!$D:$BX,W$2,FALSE)</f>
        <v>#N/A</v>
      </c>
      <c r="X215" t="e">
        <f>VLOOKUP($C215,subset1!$D:$BX,X$2,FALSE)</f>
        <v>#N/A</v>
      </c>
      <c r="Y215" t="e">
        <f>VLOOKUP($C215,subset1!$D:$BX,Y$2,FALSE)</f>
        <v>#N/A</v>
      </c>
      <c r="Z215" t="e">
        <f>VLOOKUP($C215,subset1!$D:$BX,Z$2,FALSE)</f>
        <v>#N/A</v>
      </c>
      <c r="AA215" t="e">
        <f>VLOOKUP($C215,subset1!$D:$BX,AA$2,FALSE)</f>
        <v>#N/A</v>
      </c>
      <c r="AB215" t="e">
        <f>VLOOKUP($C215,subset1!$D:$BX,AB$2,FALSE)</f>
        <v>#N/A</v>
      </c>
      <c r="AC215" t="e">
        <f>VLOOKUP($C215,subset1!$D:$BX,AC$2,FALSE)</f>
        <v>#N/A</v>
      </c>
      <c r="AD215" t="e">
        <f>VLOOKUP($C215,subset1!$D:$BX,AD$2,FALSE)</f>
        <v>#N/A</v>
      </c>
      <c r="AE215" t="e">
        <f>VLOOKUP($C215,subset1!$D:$BX,AE$2,FALSE)</f>
        <v>#N/A</v>
      </c>
      <c r="AF215" t="e">
        <f>VLOOKUP($C215,subset1!$D:$BX,AF$2,FALSE)</f>
        <v>#N/A</v>
      </c>
      <c r="AG215" t="e">
        <f>VLOOKUP($C215,subset1!$D:$BX,AG$2,FALSE)</f>
        <v>#N/A</v>
      </c>
      <c r="AH215" t="e">
        <f>VLOOKUP($C215,subset1!$D:$BX,AH$2,FALSE)</f>
        <v>#N/A</v>
      </c>
      <c r="AI215" t="e">
        <f>VLOOKUP($C215,subset1!$D:$BX,AI$2,FALSE)</f>
        <v>#N/A</v>
      </c>
      <c r="AJ215" t="e">
        <f>VLOOKUP($C215,subset1!$D:$BX,AJ$2,FALSE)</f>
        <v>#N/A</v>
      </c>
      <c r="AK215" t="e">
        <f>VLOOKUP($C215,subset1!$D:$BX,AK$2,FALSE)</f>
        <v>#N/A</v>
      </c>
      <c r="AL215" t="e">
        <f>VLOOKUP($C215,subset1!$D:$BX,AL$2,FALSE)</f>
        <v>#N/A</v>
      </c>
      <c r="AM215" t="e">
        <f>VLOOKUP($C215,subset1!$D:$BX,AM$2,FALSE)</f>
        <v>#N/A</v>
      </c>
      <c r="AN215" t="e">
        <f>VLOOKUP($C215,subset1!$D:$BX,AN$2,FALSE)</f>
        <v>#N/A</v>
      </c>
      <c r="AO215" t="e">
        <f>VLOOKUP($C215,subset1!$D:$BX,AO$2,FALSE)</f>
        <v>#N/A</v>
      </c>
      <c r="AP215" t="e">
        <f>VLOOKUP($C215,subset1!$D:$BX,AP$2,FALSE)</f>
        <v>#N/A</v>
      </c>
      <c r="AQ215" t="e">
        <f>VLOOKUP($C215,subset1!$D:$BX,AQ$2,FALSE)</f>
        <v>#N/A</v>
      </c>
      <c r="AR215" t="e">
        <f>VLOOKUP($C215,subset1!$D:$BX,AR$2,FALSE)</f>
        <v>#N/A</v>
      </c>
      <c r="AS215" t="e">
        <f>VLOOKUP($C215,subset1!$D:$BX,AS$2,FALSE)</f>
        <v>#N/A</v>
      </c>
      <c r="AT215" s="1" t="e">
        <f>VLOOKUP($C215,subset1!$D:$BX,AT$2,FALSE)</f>
        <v>#N/A</v>
      </c>
      <c r="AU215" t="e">
        <f>VLOOKUP($C215,subset1!$D:$BX,AU$2,FALSE)</f>
        <v>#N/A</v>
      </c>
      <c r="AV215" t="e">
        <f>VLOOKUP($C215,subset1!$D:$BX,AV$2,FALSE)</f>
        <v>#N/A</v>
      </c>
      <c r="AW215" t="e">
        <f>VLOOKUP($C215,subset1!$D:$BX,AW$2,FALSE)</f>
        <v>#N/A</v>
      </c>
      <c r="AX215" t="e">
        <f>VLOOKUP($C215,subset1!$D:$BX,AX$2,FALSE)</f>
        <v>#N/A</v>
      </c>
      <c r="AY215" t="e">
        <f>VLOOKUP($C215,subset1!$D:$BX,AY$2,FALSE)</f>
        <v>#N/A</v>
      </c>
      <c r="AZ215" t="e">
        <f>VLOOKUP($C215,subset1!$D:$BX,AZ$2,FALSE)</f>
        <v>#N/A</v>
      </c>
      <c r="BA215" t="e">
        <f>VLOOKUP($C215,subset1!$D:$BX,BA$2,FALSE)</f>
        <v>#N/A</v>
      </c>
      <c r="BB215" t="e">
        <f>VLOOKUP($C215,subset1!$D:$BX,BB$2,FALSE)</f>
        <v>#N/A</v>
      </c>
      <c r="BC215" t="e">
        <f>VLOOKUP($C215,subset1!$D:$BX,BC$2,FALSE)</f>
        <v>#N/A</v>
      </c>
      <c r="BD215" t="e">
        <f>VLOOKUP($C215,subset1!$D:$BX,BD$2,FALSE)</f>
        <v>#N/A</v>
      </c>
      <c r="BE215" t="e">
        <f>VLOOKUP($C215,subset1!$D:$BX,BE$2,FALSE)</f>
        <v>#N/A</v>
      </c>
      <c r="BF215" t="e">
        <f>VLOOKUP($C215,subset1!$D:$BX,BF$2,FALSE)</f>
        <v>#N/A</v>
      </c>
      <c r="BG215" t="e">
        <f>VLOOKUP($C215,subset1!$D:$BX,BG$2,FALSE)</f>
        <v>#N/A</v>
      </c>
      <c r="BH215" t="e">
        <f>VLOOKUP($C215,subset1!$D:$BX,BH$2,FALSE)</f>
        <v>#N/A</v>
      </c>
      <c r="BI215" t="e">
        <f>VLOOKUP($C215,subset1!$D:$BX,BI$2,FALSE)</f>
        <v>#N/A</v>
      </c>
      <c r="BJ215" t="e">
        <f>VLOOKUP($C215,subset1!$D:$BX,BJ$2,FALSE)</f>
        <v>#N/A</v>
      </c>
      <c r="BK215" t="e">
        <f>VLOOKUP($C215,subset1!$D:$BX,BK$2,FALSE)</f>
        <v>#N/A</v>
      </c>
      <c r="BL215" t="e">
        <f>VLOOKUP($C215,subset1!$D:$BX,BL$2,FALSE)</f>
        <v>#N/A</v>
      </c>
      <c r="BM215" t="e">
        <f>VLOOKUP($C215,subset1!$D:$BX,BM$2,FALSE)</f>
        <v>#N/A</v>
      </c>
      <c r="BN215" t="e">
        <f>VLOOKUP($C215,subset1!$D:$BX,BN$2,FALSE)</f>
        <v>#N/A</v>
      </c>
      <c r="BO215" t="e">
        <f>VLOOKUP($C215,subset1!$D:$BX,BO$2,FALSE)</f>
        <v>#N/A</v>
      </c>
      <c r="BP215" t="e">
        <f>VLOOKUP($C215,subset1!$D:$BX,BP$2,FALSE)</f>
        <v>#N/A</v>
      </c>
      <c r="BQ215" t="e">
        <f>VLOOKUP($C215,subset1!$D:$BX,BQ$2,FALSE)</f>
        <v>#N/A</v>
      </c>
      <c r="BR215" t="e">
        <f>VLOOKUP($C215,subset1!$D:$BX,BR$2,FALSE)</f>
        <v>#N/A</v>
      </c>
      <c r="BS215" t="e">
        <f>VLOOKUP($C215,subset1!$D:$BX,BS$2,FALSE)</f>
        <v>#N/A</v>
      </c>
      <c r="BT215" t="e">
        <f>VLOOKUP($C215,subset1!$D:$BX,BT$2,FALSE)</f>
        <v>#N/A</v>
      </c>
      <c r="BU215" t="e">
        <f>VLOOKUP($C215,subset1!$D:$BX,BU$2,FALSE)</f>
        <v>#N/A</v>
      </c>
    </row>
    <row r="216" spans="1:73" x14ac:dyDescent="0.2">
      <c r="A216">
        <v>893</v>
      </c>
      <c r="B216" t="s">
        <v>15</v>
      </c>
      <c r="C216" t="str">
        <f t="shared" si="12"/>
        <v>893E7</v>
      </c>
      <c r="D216" t="str">
        <f t="shared" si="13"/>
        <v>E7</v>
      </c>
      <c r="E216">
        <v>35</v>
      </c>
      <c r="F216" s="1">
        <v>43087</v>
      </c>
      <c r="I216">
        <v>1164.8806200367201</v>
      </c>
      <c r="J216" t="s">
        <v>7</v>
      </c>
      <c r="K216">
        <v>222</v>
      </c>
      <c r="L216">
        <f>VLOOKUP($C216,samples!$D$2:$I$1000,4, FALSE)</f>
        <v>0</v>
      </c>
      <c r="M216">
        <f>VLOOKUP($C216,samples!$D$2:$I$1000,5, FALSE)</f>
        <v>0</v>
      </c>
      <c r="N216">
        <f>VLOOKUP($C216,samples!$D$2:$I$1000,6, FALSE)</f>
        <v>0</v>
      </c>
      <c r="O216" s="1">
        <f>VLOOKUP($C216,samples!$D$2:$I$1000,3, FALSE)</f>
        <v>43311</v>
      </c>
      <c r="P216" s="2">
        <f t="shared" si="14"/>
        <v>224</v>
      </c>
      <c r="Q216" s="1" t="str">
        <f>VLOOKUP($C216,samples!$D$2:$R$1000,8, FALSE)</f>
        <v>CGPLPA831P8</v>
      </c>
      <c r="S216" t="e">
        <f>VLOOKUP($C216,subset1!$D:$BX,S$2,FALSE)</f>
        <v>#N/A</v>
      </c>
      <c r="T216" s="1" t="e">
        <f>VLOOKUP($C216,subset1!$D:$BX,T$2,FALSE)</f>
        <v>#N/A</v>
      </c>
      <c r="U216" t="e">
        <f>VLOOKUP($C216,subset1!$D:$BX,U$2,FALSE)</f>
        <v>#N/A</v>
      </c>
      <c r="V216" t="e">
        <f>VLOOKUP($C216,subset1!$D:$BX,V$2,FALSE)</f>
        <v>#N/A</v>
      </c>
      <c r="W216" t="e">
        <f>VLOOKUP($C216,subset1!$D:$BX,W$2,FALSE)</f>
        <v>#N/A</v>
      </c>
      <c r="X216" t="e">
        <f>VLOOKUP($C216,subset1!$D:$BX,X$2,FALSE)</f>
        <v>#N/A</v>
      </c>
      <c r="Y216" t="e">
        <f>VLOOKUP($C216,subset1!$D:$BX,Y$2,FALSE)</f>
        <v>#N/A</v>
      </c>
      <c r="Z216" t="e">
        <f>VLOOKUP($C216,subset1!$D:$BX,Z$2,FALSE)</f>
        <v>#N/A</v>
      </c>
      <c r="AA216" t="e">
        <f>VLOOKUP($C216,subset1!$D:$BX,AA$2,FALSE)</f>
        <v>#N/A</v>
      </c>
      <c r="AB216" t="e">
        <f>VLOOKUP($C216,subset1!$D:$BX,AB$2,FALSE)</f>
        <v>#N/A</v>
      </c>
      <c r="AC216" t="e">
        <f>VLOOKUP($C216,subset1!$D:$BX,AC$2,FALSE)</f>
        <v>#N/A</v>
      </c>
      <c r="AD216" t="e">
        <f>VLOOKUP($C216,subset1!$D:$BX,AD$2,FALSE)</f>
        <v>#N/A</v>
      </c>
      <c r="AE216" t="e">
        <f>VLOOKUP($C216,subset1!$D:$BX,AE$2,FALSE)</f>
        <v>#N/A</v>
      </c>
      <c r="AF216" t="e">
        <f>VLOOKUP($C216,subset1!$D:$BX,AF$2,FALSE)</f>
        <v>#N/A</v>
      </c>
      <c r="AG216" t="e">
        <f>VLOOKUP($C216,subset1!$D:$BX,AG$2,FALSE)</f>
        <v>#N/A</v>
      </c>
      <c r="AH216" t="e">
        <f>VLOOKUP($C216,subset1!$D:$BX,AH$2,FALSE)</f>
        <v>#N/A</v>
      </c>
      <c r="AI216" t="e">
        <f>VLOOKUP($C216,subset1!$D:$BX,AI$2,FALSE)</f>
        <v>#N/A</v>
      </c>
      <c r="AJ216" t="e">
        <f>VLOOKUP($C216,subset1!$D:$BX,AJ$2,FALSE)</f>
        <v>#N/A</v>
      </c>
      <c r="AK216" t="e">
        <f>VLOOKUP($C216,subset1!$D:$BX,AK$2,FALSE)</f>
        <v>#N/A</v>
      </c>
      <c r="AL216" t="e">
        <f>VLOOKUP($C216,subset1!$D:$BX,AL$2,FALSE)</f>
        <v>#N/A</v>
      </c>
      <c r="AM216" t="e">
        <f>VLOOKUP($C216,subset1!$D:$BX,AM$2,FALSE)</f>
        <v>#N/A</v>
      </c>
      <c r="AN216" t="e">
        <f>VLOOKUP($C216,subset1!$D:$BX,AN$2,FALSE)</f>
        <v>#N/A</v>
      </c>
      <c r="AO216" t="e">
        <f>VLOOKUP($C216,subset1!$D:$BX,AO$2,FALSE)</f>
        <v>#N/A</v>
      </c>
      <c r="AP216" t="e">
        <f>VLOOKUP($C216,subset1!$D:$BX,AP$2,FALSE)</f>
        <v>#N/A</v>
      </c>
      <c r="AQ216" t="e">
        <f>VLOOKUP($C216,subset1!$D:$BX,AQ$2,FALSE)</f>
        <v>#N/A</v>
      </c>
      <c r="AR216" t="e">
        <f>VLOOKUP($C216,subset1!$D:$BX,AR$2,FALSE)</f>
        <v>#N/A</v>
      </c>
      <c r="AS216" t="e">
        <f>VLOOKUP($C216,subset1!$D:$BX,AS$2,FALSE)</f>
        <v>#N/A</v>
      </c>
      <c r="AT216" s="1" t="e">
        <f>VLOOKUP($C216,subset1!$D:$BX,AT$2,FALSE)</f>
        <v>#N/A</v>
      </c>
      <c r="AU216" t="e">
        <f>VLOOKUP($C216,subset1!$D:$BX,AU$2,FALSE)</f>
        <v>#N/A</v>
      </c>
      <c r="AV216" t="e">
        <f>VLOOKUP($C216,subset1!$D:$BX,AV$2,FALSE)</f>
        <v>#N/A</v>
      </c>
      <c r="AW216" t="e">
        <f>VLOOKUP($C216,subset1!$D:$BX,AW$2,FALSE)</f>
        <v>#N/A</v>
      </c>
      <c r="AX216" t="e">
        <f>VLOOKUP($C216,subset1!$D:$BX,AX$2,FALSE)</f>
        <v>#N/A</v>
      </c>
      <c r="AY216" t="e">
        <f>VLOOKUP($C216,subset1!$D:$BX,AY$2,FALSE)</f>
        <v>#N/A</v>
      </c>
      <c r="AZ216" t="e">
        <f>VLOOKUP($C216,subset1!$D:$BX,AZ$2,FALSE)</f>
        <v>#N/A</v>
      </c>
      <c r="BA216" t="e">
        <f>VLOOKUP($C216,subset1!$D:$BX,BA$2,FALSE)</f>
        <v>#N/A</v>
      </c>
      <c r="BB216" t="e">
        <f>VLOOKUP($C216,subset1!$D:$BX,BB$2,FALSE)</f>
        <v>#N/A</v>
      </c>
      <c r="BC216" t="e">
        <f>VLOOKUP($C216,subset1!$D:$BX,BC$2,FALSE)</f>
        <v>#N/A</v>
      </c>
      <c r="BD216" t="e">
        <f>VLOOKUP($C216,subset1!$D:$BX,BD$2,FALSE)</f>
        <v>#N/A</v>
      </c>
      <c r="BE216" t="e">
        <f>VLOOKUP($C216,subset1!$D:$BX,BE$2,FALSE)</f>
        <v>#N/A</v>
      </c>
      <c r="BF216" t="e">
        <f>VLOOKUP($C216,subset1!$D:$BX,BF$2,FALSE)</f>
        <v>#N/A</v>
      </c>
      <c r="BG216" t="e">
        <f>VLOOKUP($C216,subset1!$D:$BX,BG$2,FALSE)</f>
        <v>#N/A</v>
      </c>
      <c r="BH216" t="e">
        <f>VLOOKUP($C216,subset1!$D:$BX,BH$2,FALSE)</f>
        <v>#N/A</v>
      </c>
      <c r="BI216" t="e">
        <f>VLOOKUP($C216,subset1!$D:$BX,BI$2,FALSE)</f>
        <v>#N/A</v>
      </c>
      <c r="BJ216" t="e">
        <f>VLOOKUP($C216,subset1!$D:$BX,BJ$2,FALSE)</f>
        <v>#N/A</v>
      </c>
      <c r="BK216" t="e">
        <f>VLOOKUP($C216,subset1!$D:$BX,BK$2,FALSE)</f>
        <v>#N/A</v>
      </c>
      <c r="BL216" t="e">
        <f>VLOOKUP($C216,subset1!$D:$BX,BL$2,FALSE)</f>
        <v>#N/A</v>
      </c>
      <c r="BM216" t="e">
        <f>VLOOKUP($C216,subset1!$D:$BX,BM$2,FALSE)</f>
        <v>#N/A</v>
      </c>
      <c r="BN216" t="e">
        <f>VLOOKUP($C216,subset1!$D:$BX,BN$2,FALSE)</f>
        <v>#N/A</v>
      </c>
      <c r="BO216" t="e">
        <f>VLOOKUP($C216,subset1!$D:$BX,BO$2,FALSE)</f>
        <v>#N/A</v>
      </c>
      <c r="BP216" t="e">
        <f>VLOOKUP($C216,subset1!$D:$BX,BP$2,FALSE)</f>
        <v>#N/A</v>
      </c>
      <c r="BQ216" t="e">
        <f>VLOOKUP($C216,subset1!$D:$BX,BQ$2,FALSE)</f>
        <v>#N/A</v>
      </c>
      <c r="BR216" t="e">
        <f>VLOOKUP($C216,subset1!$D:$BX,BR$2,FALSE)</f>
        <v>#N/A</v>
      </c>
      <c r="BS216" t="e">
        <f>VLOOKUP($C216,subset1!$D:$BX,BS$2,FALSE)</f>
        <v>#N/A</v>
      </c>
      <c r="BT216" t="e">
        <f>VLOOKUP($C216,subset1!$D:$BX,BT$2,FALSE)</f>
        <v>#N/A</v>
      </c>
      <c r="BU216" t="e">
        <f>VLOOKUP($C216,subset1!$D:$BX,BU$2,FALSE)</f>
        <v>#N/A</v>
      </c>
    </row>
    <row r="217" spans="1:73" x14ac:dyDescent="0.2">
      <c r="A217">
        <v>893</v>
      </c>
      <c r="B217" t="s">
        <v>16</v>
      </c>
      <c r="C217" t="str">
        <f t="shared" si="12"/>
        <v>893E8</v>
      </c>
      <c r="D217" t="str">
        <f t="shared" si="13"/>
        <v>E8</v>
      </c>
      <c r="E217">
        <v>35</v>
      </c>
      <c r="F217" s="1">
        <v>43087</v>
      </c>
      <c r="I217">
        <v>1164.8806200367201</v>
      </c>
      <c r="J217" t="s">
        <v>7</v>
      </c>
      <c r="K217">
        <v>223</v>
      </c>
      <c r="L217">
        <f>VLOOKUP($C217,samples!$D$2:$I$1000,4, FALSE)</f>
        <v>23</v>
      </c>
      <c r="M217" t="str">
        <f>VLOOKUP($C217,samples!$D$2:$I$1000,5, FALSE)</f>
        <v>F</v>
      </c>
      <c r="N217" t="str">
        <f>VLOOKUP($C217,samples!$D$2:$I$1000,6, FALSE)</f>
        <v>4,5,6</v>
      </c>
      <c r="O217" s="1">
        <f>VLOOKUP($C217,samples!$D$2:$I$689,3, FALSE)</f>
        <v>43367</v>
      </c>
      <c r="P217" s="2">
        <f t="shared" si="14"/>
        <v>280</v>
      </c>
      <c r="Q217" s="1" t="str">
        <f>VLOOKUP($C217,samples!$D$2:$R$1000,8, FALSE)</f>
        <v>CGPLPA831P9</v>
      </c>
      <c r="S217" t="e">
        <f>VLOOKUP($C217,subset1!$D:$BX,S$2,FALSE)</f>
        <v>#N/A</v>
      </c>
      <c r="T217" s="1" t="e">
        <f>VLOOKUP($C217,subset1!$D:$BX,T$2,FALSE)</f>
        <v>#N/A</v>
      </c>
      <c r="U217" t="e">
        <f>VLOOKUP($C217,subset1!$D:$BX,U$2,FALSE)</f>
        <v>#N/A</v>
      </c>
      <c r="V217" t="e">
        <f>VLOOKUP($C217,subset1!$D:$BX,V$2,FALSE)</f>
        <v>#N/A</v>
      </c>
      <c r="W217" t="e">
        <f>VLOOKUP($C217,subset1!$D:$BX,W$2,FALSE)</f>
        <v>#N/A</v>
      </c>
      <c r="X217" t="e">
        <f>VLOOKUP($C217,subset1!$D:$BX,X$2,FALSE)</f>
        <v>#N/A</v>
      </c>
      <c r="Y217" t="e">
        <f>VLOOKUP($C217,subset1!$D:$BX,Y$2,FALSE)</f>
        <v>#N/A</v>
      </c>
      <c r="Z217" t="e">
        <f>VLOOKUP($C217,subset1!$D:$BX,Z$2,FALSE)</f>
        <v>#N/A</v>
      </c>
      <c r="AA217" t="e">
        <f>VLOOKUP($C217,subset1!$D:$BX,AA$2,FALSE)</f>
        <v>#N/A</v>
      </c>
      <c r="AB217" t="e">
        <f>VLOOKUP($C217,subset1!$D:$BX,AB$2,FALSE)</f>
        <v>#N/A</v>
      </c>
      <c r="AC217" t="e">
        <f>VLOOKUP($C217,subset1!$D:$BX,AC$2,FALSE)</f>
        <v>#N/A</v>
      </c>
      <c r="AD217" t="e">
        <f>VLOOKUP($C217,subset1!$D:$BX,AD$2,FALSE)</f>
        <v>#N/A</v>
      </c>
      <c r="AE217" t="e">
        <f>VLOOKUP($C217,subset1!$D:$BX,AE$2,FALSE)</f>
        <v>#N/A</v>
      </c>
      <c r="AF217" t="e">
        <f>VLOOKUP($C217,subset1!$D:$BX,AF$2,FALSE)</f>
        <v>#N/A</v>
      </c>
      <c r="AG217" t="e">
        <f>VLOOKUP($C217,subset1!$D:$BX,AG$2,FALSE)</f>
        <v>#N/A</v>
      </c>
      <c r="AH217" t="e">
        <f>VLOOKUP($C217,subset1!$D:$BX,AH$2,FALSE)</f>
        <v>#N/A</v>
      </c>
      <c r="AI217" t="e">
        <f>VLOOKUP($C217,subset1!$D:$BX,AI$2,FALSE)</f>
        <v>#N/A</v>
      </c>
      <c r="AJ217" t="e">
        <f>VLOOKUP($C217,subset1!$D:$BX,AJ$2,FALSE)</f>
        <v>#N/A</v>
      </c>
      <c r="AK217" t="e">
        <f>VLOOKUP($C217,subset1!$D:$BX,AK$2,FALSE)</f>
        <v>#N/A</v>
      </c>
      <c r="AL217" t="e">
        <f>VLOOKUP($C217,subset1!$D:$BX,AL$2,FALSE)</f>
        <v>#N/A</v>
      </c>
      <c r="AM217" t="e">
        <f>VLOOKUP($C217,subset1!$D:$BX,AM$2,FALSE)</f>
        <v>#N/A</v>
      </c>
      <c r="AN217" t="e">
        <f>VLOOKUP($C217,subset1!$D:$BX,AN$2,FALSE)</f>
        <v>#N/A</v>
      </c>
      <c r="AO217" t="e">
        <f>VLOOKUP($C217,subset1!$D:$BX,AO$2,FALSE)</f>
        <v>#N/A</v>
      </c>
      <c r="AP217" t="e">
        <f>VLOOKUP($C217,subset1!$D:$BX,AP$2,FALSE)</f>
        <v>#N/A</v>
      </c>
      <c r="AQ217" t="e">
        <f>VLOOKUP($C217,subset1!$D:$BX,AQ$2,FALSE)</f>
        <v>#N/A</v>
      </c>
      <c r="AR217" t="e">
        <f>VLOOKUP($C217,subset1!$D:$BX,AR$2,FALSE)</f>
        <v>#N/A</v>
      </c>
      <c r="AS217" t="e">
        <f>VLOOKUP($C217,subset1!$D:$BX,AS$2,FALSE)</f>
        <v>#N/A</v>
      </c>
      <c r="AT217" s="1" t="e">
        <f>VLOOKUP($C217,subset1!$D:$BX,AT$2,FALSE)</f>
        <v>#N/A</v>
      </c>
      <c r="AU217" t="e">
        <f>VLOOKUP($C217,subset1!$D:$BX,AU$2,FALSE)</f>
        <v>#N/A</v>
      </c>
      <c r="AV217" t="e">
        <f>VLOOKUP($C217,subset1!$D:$BX,AV$2,FALSE)</f>
        <v>#N/A</v>
      </c>
      <c r="AW217" t="e">
        <f>VLOOKUP($C217,subset1!$D:$BX,AW$2,FALSE)</f>
        <v>#N/A</v>
      </c>
      <c r="AX217" t="e">
        <f>VLOOKUP($C217,subset1!$D:$BX,AX$2,FALSE)</f>
        <v>#N/A</v>
      </c>
      <c r="AY217" t="e">
        <f>VLOOKUP($C217,subset1!$D:$BX,AY$2,FALSE)</f>
        <v>#N/A</v>
      </c>
      <c r="AZ217" t="e">
        <f>VLOOKUP($C217,subset1!$D:$BX,AZ$2,FALSE)</f>
        <v>#N/A</v>
      </c>
      <c r="BA217" t="e">
        <f>VLOOKUP($C217,subset1!$D:$BX,BA$2,FALSE)</f>
        <v>#N/A</v>
      </c>
      <c r="BB217" t="e">
        <f>VLOOKUP($C217,subset1!$D:$BX,BB$2,FALSE)</f>
        <v>#N/A</v>
      </c>
      <c r="BC217" t="e">
        <f>VLOOKUP($C217,subset1!$D:$BX,BC$2,FALSE)</f>
        <v>#N/A</v>
      </c>
      <c r="BD217" t="e">
        <f>VLOOKUP($C217,subset1!$D:$BX,BD$2,FALSE)</f>
        <v>#N/A</v>
      </c>
      <c r="BE217" t="e">
        <f>VLOOKUP($C217,subset1!$D:$BX,BE$2,FALSE)</f>
        <v>#N/A</v>
      </c>
      <c r="BF217" t="e">
        <f>VLOOKUP($C217,subset1!$D:$BX,BF$2,FALSE)</f>
        <v>#N/A</v>
      </c>
      <c r="BG217" t="e">
        <f>VLOOKUP($C217,subset1!$D:$BX,BG$2,FALSE)</f>
        <v>#N/A</v>
      </c>
      <c r="BH217" t="e">
        <f>VLOOKUP($C217,subset1!$D:$BX,BH$2,FALSE)</f>
        <v>#N/A</v>
      </c>
      <c r="BI217" t="e">
        <f>VLOOKUP($C217,subset1!$D:$BX,BI$2,FALSE)</f>
        <v>#N/A</v>
      </c>
      <c r="BJ217" t="e">
        <f>VLOOKUP($C217,subset1!$D:$BX,BJ$2,FALSE)</f>
        <v>#N/A</v>
      </c>
      <c r="BK217" t="e">
        <f>VLOOKUP($C217,subset1!$D:$BX,BK$2,FALSE)</f>
        <v>#N/A</v>
      </c>
      <c r="BL217" t="e">
        <f>VLOOKUP($C217,subset1!$D:$BX,BL$2,FALSE)</f>
        <v>#N/A</v>
      </c>
      <c r="BM217" t="e">
        <f>VLOOKUP($C217,subset1!$D:$BX,BM$2,FALSE)</f>
        <v>#N/A</v>
      </c>
      <c r="BN217" t="e">
        <f>VLOOKUP($C217,subset1!$D:$BX,BN$2,FALSE)</f>
        <v>#N/A</v>
      </c>
      <c r="BO217" t="e">
        <f>VLOOKUP($C217,subset1!$D:$BX,BO$2,FALSE)</f>
        <v>#N/A</v>
      </c>
      <c r="BP217" t="e">
        <f>VLOOKUP($C217,subset1!$D:$BX,BP$2,FALSE)</f>
        <v>#N/A</v>
      </c>
      <c r="BQ217" t="e">
        <f>VLOOKUP($C217,subset1!$D:$BX,BQ$2,FALSE)</f>
        <v>#N/A</v>
      </c>
      <c r="BR217" t="e">
        <f>VLOOKUP($C217,subset1!$D:$BX,BR$2,FALSE)</f>
        <v>#N/A</v>
      </c>
      <c r="BS217" t="e">
        <f>VLOOKUP($C217,subset1!$D:$BX,BS$2,FALSE)</f>
        <v>#N/A</v>
      </c>
      <c r="BT217" t="e">
        <f>VLOOKUP($C217,subset1!$D:$BX,BT$2,FALSE)</f>
        <v>#N/A</v>
      </c>
      <c r="BU217" t="e">
        <f>VLOOKUP($C217,subset1!$D:$BX,BU$2,FALSE)</f>
        <v>#N/A</v>
      </c>
    </row>
    <row r="218" spans="1:73" x14ac:dyDescent="0.2">
      <c r="A218">
        <v>893</v>
      </c>
      <c r="B218" t="s">
        <v>17</v>
      </c>
      <c r="C218" t="str">
        <f t="shared" si="12"/>
        <v>893E9</v>
      </c>
      <c r="D218" t="str">
        <f t="shared" si="13"/>
        <v>E9</v>
      </c>
      <c r="E218">
        <v>35</v>
      </c>
      <c r="F218" s="1">
        <v>43087</v>
      </c>
      <c r="I218">
        <v>1164.8806200367201</v>
      </c>
      <c r="J218" t="s">
        <v>7</v>
      </c>
      <c r="K218">
        <v>224</v>
      </c>
      <c r="L218">
        <f>VLOOKUP($C218,samples!$D$2:$I$1000,4, FALSE)</f>
        <v>23</v>
      </c>
      <c r="M218" t="str">
        <f>VLOOKUP($C218,samples!$D$2:$I$1000,5, FALSE)</f>
        <v>B</v>
      </c>
      <c r="N218" t="str">
        <f>VLOOKUP($C218,samples!$D$2:$I$1000,6, FALSE)</f>
        <v>1,2,3</v>
      </c>
      <c r="O218" s="1">
        <f>VLOOKUP($C218,samples!$D$2:$I$689,3, FALSE)</f>
        <v>43423</v>
      </c>
      <c r="P218" s="2">
        <f t="shared" si="14"/>
        <v>336</v>
      </c>
      <c r="Q218" s="1" t="str">
        <f>VLOOKUP($C218,samples!$D$2:$R$1000,8, FALSE)</f>
        <v>CGPLPA831P10</v>
      </c>
      <c r="S218" t="e">
        <f>VLOOKUP($C218,subset1!$D:$BX,S$2,FALSE)</f>
        <v>#N/A</v>
      </c>
      <c r="T218" s="1" t="e">
        <f>VLOOKUP($C218,subset1!$D:$BX,T$2,FALSE)</f>
        <v>#N/A</v>
      </c>
      <c r="U218" t="e">
        <f>VLOOKUP($C218,subset1!$D:$BX,U$2,FALSE)</f>
        <v>#N/A</v>
      </c>
      <c r="V218" t="e">
        <f>VLOOKUP($C218,subset1!$D:$BX,V$2,FALSE)</f>
        <v>#N/A</v>
      </c>
      <c r="W218" t="e">
        <f>VLOOKUP($C218,subset1!$D:$BX,W$2,FALSE)</f>
        <v>#N/A</v>
      </c>
      <c r="X218" t="e">
        <f>VLOOKUP($C218,subset1!$D:$BX,X$2,FALSE)</f>
        <v>#N/A</v>
      </c>
      <c r="Y218" t="e">
        <f>VLOOKUP($C218,subset1!$D:$BX,Y$2,FALSE)</f>
        <v>#N/A</v>
      </c>
      <c r="Z218" t="e">
        <f>VLOOKUP($C218,subset1!$D:$BX,Z$2,FALSE)</f>
        <v>#N/A</v>
      </c>
      <c r="AA218" t="e">
        <f>VLOOKUP($C218,subset1!$D:$BX,AA$2,FALSE)</f>
        <v>#N/A</v>
      </c>
      <c r="AB218" t="e">
        <f>VLOOKUP($C218,subset1!$D:$BX,AB$2,FALSE)</f>
        <v>#N/A</v>
      </c>
      <c r="AC218" t="e">
        <f>VLOOKUP($C218,subset1!$D:$BX,AC$2,FALSE)</f>
        <v>#N/A</v>
      </c>
      <c r="AD218" t="e">
        <f>VLOOKUP($C218,subset1!$D:$BX,AD$2,FALSE)</f>
        <v>#N/A</v>
      </c>
      <c r="AE218" t="e">
        <f>VLOOKUP($C218,subset1!$D:$BX,AE$2,FALSE)</f>
        <v>#N/A</v>
      </c>
      <c r="AF218" t="e">
        <f>VLOOKUP($C218,subset1!$D:$BX,AF$2,FALSE)</f>
        <v>#N/A</v>
      </c>
      <c r="AG218" t="e">
        <f>VLOOKUP($C218,subset1!$D:$BX,AG$2,FALSE)</f>
        <v>#N/A</v>
      </c>
      <c r="AH218" t="e">
        <f>VLOOKUP($C218,subset1!$D:$BX,AH$2,FALSE)</f>
        <v>#N/A</v>
      </c>
      <c r="AI218" t="e">
        <f>VLOOKUP($C218,subset1!$D:$BX,AI$2,FALSE)</f>
        <v>#N/A</v>
      </c>
      <c r="AJ218" t="e">
        <f>VLOOKUP($C218,subset1!$D:$BX,AJ$2,FALSE)</f>
        <v>#N/A</v>
      </c>
      <c r="AK218" t="e">
        <f>VLOOKUP($C218,subset1!$D:$BX,AK$2,FALSE)</f>
        <v>#N/A</v>
      </c>
      <c r="AL218" t="e">
        <f>VLOOKUP($C218,subset1!$D:$BX,AL$2,FALSE)</f>
        <v>#N/A</v>
      </c>
      <c r="AM218" t="e">
        <f>VLOOKUP($C218,subset1!$D:$BX,AM$2,FALSE)</f>
        <v>#N/A</v>
      </c>
      <c r="AN218" t="e">
        <f>VLOOKUP($C218,subset1!$D:$BX,AN$2,FALSE)</f>
        <v>#N/A</v>
      </c>
      <c r="AO218" t="e">
        <f>VLOOKUP($C218,subset1!$D:$BX,AO$2,FALSE)</f>
        <v>#N/A</v>
      </c>
      <c r="AP218" t="e">
        <f>VLOOKUP($C218,subset1!$D:$BX,AP$2,FALSE)</f>
        <v>#N/A</v>
      </c>
      <c r="AQ218" t="e">
        <f>VLOOKUP($C218,subset1!$D:$BX,AQ$2,FALSE)</f>
        <v>#N/A</v>
      </c>
      <c r="AR218" t="e">
        <f>VLOOKUP($C218,subset1!$D:$BX,AR$2,FALSE)</f>
        <v>#N/A</v>
      </c>
      <c r="AS218" t="e">
        <f>VLOOKUP($C218,subset1!$D:$BX,AS$2,FALSE)</f>
        <v>#N/A</v>
      </c>
      <c r="AT218" s="1" t="e">
        <f>VLOOKUP($C218,subset1!$D:$BX,AT$2,FALSE)</f>
        <v>#N/A</v>
      </c>
      <c r="AU218" t="e">
        <f>VLOOKUP($C218,subset1!$D:$BX,AU$2,FALSE)</f>
        <v>#N/A</v>
      </c>
      <c r="AV218" t="e">
        <f>VLOOKUP($C218,subset1!$D:$BX,AV$2,FALSE)</f>
        <v>#N/A</v>
      </c>
      <c r="AW218" t="e">
        <f>VLOOKUP($C218,subset1!$D:$BX,AW$2,FALSE)</f>
        <v>#N/A</v>
      </c>
      <c r="AX218" t="e">
        <f>VLOOKUP($C218,subset1!$D:$BX,AX$2,FALSE)</f>
        <v>#N/A</v>
      </c>
      <c r="AY218" t="e">
        <f>VLOOKUP($C218,subset1!$D:$BX,AY$2,FALSE)</f>
        <v>#N/A</v>
      </c>
      <c r="AZ218" t="e">
        <f>VLOOKUP($C218,subset1!$D:$BX,AZ$2,FALSE)</f>
        <v>#N/A</v>
      </c>
      <c r="BA218" t="e">
        <f>VLOOKUP($C218,subset1!$D:$BX,BA$2,FALSE)</f>
        <v>#N/A</v>
      </c>
      <c r="BB218" t="e">
        <f>VLOOKUP($C218,subset1!$D:$BX,BB$2,FALSE)</f>
        <v>#N/A</v>
      </c>
      <c r="BC218" t="e">
        <f>VLOOKUP($C218,subset1!$D:$BX,BC$2,FALSE)</f>
        <v>#N/A</v>
      </c>
      <c r="BD218" t="e">
        <f>VLOOKUP($C218,subset1!$D:$BX,BD$2,FALSE)</f>
        <v>#N/A</v>
      </c>
      <c r="BE218" t="e">
        <f>VLOOKUP($C218,subset1!$D:$BX,BE$2,FALSE)</f>
        <v>#N/A</v>
      </c>
      <c r="BF218" t="e">
        <f>VLOOKUP($C218,subset1!$D:$BX,BF$2,FALSE)</f>
        <v>#N/A</v>
      </c>
      <c r="BG218" t="e">
        <f>VLOOKUP($C218,subset1!$D:$BX,BG$2,FALSE)</f>
        <v>#N/A</v>
      </c>
      <c r="BH218" t="e">
        <f>VLOOKUP($C218,subset1!$D:$BX,BH$2,FALSE)</f>
        <v>#N/A</v>
      </c>
      <c r="BI218" t="e">
        <f>VLOOKUP($C218,subset1!$D:$BX,BI$2,FALSE)</f>
        <v>#N/A</v>
      </c>
      <c r="BJ218" t="e">
        <f>VLOOKUP($C218,subset1!$D:$BX,BJ$2,FALSE)</f>
        <v>#N/A</v>
      </c>
      <c r="BK218" t="e">
        <f>VLOOKUP($C218,subset1!$D:$BX,BK$2,FALSE)</f>
        <v>#N/A</v>
      </c>
      <c r="BL218" t="e">
        <f>VLOOKUP($C218,subset1!$D:$BX,BL$2,FALSE)</f>
        <v>#N/A</v>
      </c>
      <c r="BM218" t="e">
        <f>VLOOKUP($C218,subset1!$D:$BX,BM$2,FALSE)</f>
        <v>#N/A</v>
      </c>
      <c r="BN218" t="e">
        <f>VLOOKUP($C218,subset1!$D:$BX,BN$2,FALSE)</f>
        <v>#N/A</v>
      </c>
      <c r="BO218" t="e">
        <f>VLOOKUP($C218,subset1!$D:$BX,BO$2,FALSE)</f>
        <v>#N/A</v>
      </c>
      <c r="BP218" t="e">
        <f>VLOOKUP($C218,subset1!$D:$BX,BP$2,FALSE)</f>
        <v>#N/A</v>
      </c>
      <c r="BQ218" t="e">
        <f>VLOOKUP($C218,subset1!$D:$BX,BQ$2,FALSE)</f>
        <v>#N/A</v>
      </c>
      <c r="BR218" t="e">
        <f>VLOOKUP($C218,subset1!$D:$BX,BR$2,FALSE)</f>
        <v>#N/A</v>
      </c>
      <c r="BS218" t="e">
        <f>VLOOKUP($C218,subset1!$D:$BX,BS$2,FALSE)</f>
        <v>#N/A</v>
      </c>
      <c r="BT218" t="e">
        <f>VLOOKUP($C218,subset1!$D:$BX,BT$2,FALSE)</f>
        <v>#N/A</v>
      </c>
      <c r="BU218" t="e">
        <f>VLOOKUP($C218,subset1!$D:$BX,BU$2,FALSE)</f>
        <v>#N/A</v>
      </c>
    </row>
    <row r="219" spans="1:73" x14ac:dyDescent="0.2">
      <c r="A219">
        <v>893</v>
      </c>
      <c r="B219" t="s">
        <v>18</v>
      </c>
      <c r="C219" t="str">
        <f t="shared" si="12"/>
        <v>893E10</v>
      </c>
      <c r="D219" t="str">
        <f t="shared" si="13"/>
        <v>E10</v>
      </c>
      <c r="E219">
        <v>35</v>
      </c>
      <c r="F219" s="1">
        <v>43087</v>
      </c>
      <c r="I219">
        <v>1164.8806200367201</v>
      </c>
      <c r="J219" t="s">
        <v>7</v>
      </c>
      <c r="K219">
        <v>225</v>
      </c>
      <c r="L219">
        <f>VLOOKUP($C219,samples!$D$2:$I$1000,4, FALSE)</f>
        <v>25</v>
      </c>
      <c r="M219" t="str">
        <f>VLOOKUP($C219,samples!$D$2:$I$1000,5, FALSE)</f>
        <v>H</v>
      </c>
      <c r="N219" t="str">
        <f>VLOOKUP($C219,samples!$D$2:$I$1000,6, FALSE)</f>
        <v>1,2,3</v>
      </c>
      <c r="O219" s="1">
        <f>VLOOKUP($C219,samples!$D$2:$I$689,3, FALSE)</f>
        <v>43488</v>
      </c>
      <c r="P219" s="2">
        <f t="shared" si="14"/>
        <v>401</v>
      </c>
      <c r="Q219" s="1" t="str">
        <f>VLOOKUP($C219,samples!$D$2:$R$1000,8, FALSE)</f>
        <v>CGPLPA831P11</v>
      </c>
      <c r="S219" t="e">
        <f>VLOOKUP($C219,subset1!$D:$BX,S$2,FALSE)</f>
        <v>#N/A</v>
      </c>
      <c r="T219" s="1" t="e">
        <f>VLOOKUP($C219,subset1!$D:$BX,T$2,FALSE)</f>
        <v>#N/A</v>
      </c>
      <c r="U219" t="e">
        <f>VLOOKUP($C219,subset1!$D:$BX,U$2,FALSE)</f>
        <v>#N/A</v>
      </c>
      <c r="V219" t="e">
        <f>VLOOKUP($C219,subset1!$D:$BX,V$2,FALSE)</f>
        <v>#N/A</v>
      </c>
      <c r="W219" t="e">
        <f>VLOOKUP($C219,subset1!$D:$BX,W$2,FALSE)</f>
        <v>#N/A</v>
      </c>
      <c r="X219" t="e">
        <f>VLOOKUP($C219,subset1!$D:$BX,X$2,FALSE)</f>
        <v>#N/A</v>
      </c>
      <c r="Y219" t="e">
        <f>VLOOKUP($C219,subset1!$D:$BX,Y$2,FALSE)</f>
        <v>#N/A</v>
      </c>
      <c r="Z219" t="e">
        <f>VLOOKUP($C219,subset1!$D:$BX,Z$2,FALSE)</f>
        <v>#N/A</v>
      </c>
      <c r="AA219" t="e">
        <f>VLOOKUP($C219,subset1!$D:$BX,AA$2,FALSE)</f>
        <v>#N/A</v>
      </c>
      <c r="AB219" t="e">
        <f>VLOOKUP($C219,subset1!$D:$BX,AB$2,FALSE)</f>
        <v>#N/A</v>
      </c>
      <c r="AC219" t="e">
        <f>VLOOKUP($C219,subset1!$D:$BX,AC$2,FALSE)</f>
        <v>#N/A</v>
      </c>
      <c r="AD219" t="e">
        <f>VLOOKUP($C219,subset1!$D:$BX,AD$2,FALSE)</f>
        <v>#N/A</v>
      </c>
      <c r="AE219" t="e">
        <f>VLOOKUP($C219,subset1!$D:$BX,AE$2,FALSE)</f>
        <v>#N/A</v>
      </c>
      <c r="AF219" t="e">
        <f>VLOOKUP($C219,subset1!$D:$BX,AF$2,FALSE)</f>
        <v>#N/A</v>
      </c>
      <c r="AG219" t="e">
        <f>VLOOKUP($C219,subset1!$D:$BX,AG$2,FALSE)</f>
        <v>#N/A</v>
      </c>
      <c r="AH219" t="e">
        <f>VLOOKUP($C219,subset1!$D:$BX,AH$2,FALSE)</f>
        <v>#N/A</v>
      </c>
      <c r="AI219" t="e">
        <f>VLOOKUP($C219,subset1!$D:$BX,AI$2,FALSE)</f>
        <v>#N/A</v>
      </c>
      <c r="AJ219" t="e">
        <f>VLOOKUP($C219,subset1!$D:$BX,AJ$2,FALSE)</f>
        <v>#N/A</v>
      </c>
      <c r="AK219" t="e">
        <f>VLOOKUP($C219,subset1!$D:$BX,AK$2,FALSE)</f>
        <v>#N/A</v>
      </c>
      <c r="AL219" t="e">
        <f>VLOOKUP($C219,subset1!$D:$BX,AL$2,FALSE)</f>
        <v>#N/A</v>
      </c>
      <c r="AM219" t="e">
        <f>VLOOKUP($C219,subset1!$D:$BX,AM$2,FALSE)</f>
        <v>#N/A</v>
      </c>
      <c r="AN219" t="e">
        <f>VLOOKUP($C219,subset1!$D:$BX,AN$2,FALSE)</f>
        <v>#N/A</v>
      </c>
      <c r="AO219" t="e">
        <f>VLOOKUP($C219,subset1!$D:$BX,AO$2,FALSE)</f>
        <v>#N/A</v>
      </c>
      <c r="AP219" t="e">
        <f>VLOOKUP($C219,subset1!$D:$BX,AP$2,FALSE)</f>
        <v>#N/A</v>
      </c>
      <c r="AQ219" t="e">
        <f>VLOOKUP($C219,subset1!$D:$BX,AQ$2,FALSE)</f>
        <v>#N/A</v>
      </c>
      <c r="AR219" t="e">
        <f>VLOOKUP($C219,subset1!$D:$BX,AR$2,FALSE)</f>
        <v>#N/A</v>
      </c>
      <c r="AS219" t="e">
        <f>VLOOKUP($C219,subset1!$D:$BX,AS$2,FALSE)</f>
        <v>#N/A</v>
      </c>
      <c r="AT219" s="1" t="e">
        <f>VLOOKUP($C219,subset1!$D:$BX,AT$2,FALSE)</f>
        <v>#N/A</v>
      </c>
      <c r="AU219" t="e">
        <f>VLOOKUP($C219,subset1!$D:$BX,AU$2,FALSE)</f>
        <v>#N/A</v>
      </c>
      <c r="AV219" t="e">
        <f>VLOOKUP($C219,subset1!$D:$BX,AV$2,FALSE)</f>
        <v>#N/A</v>
      </c>
      <c r="AW219" t="e">
        <f>VLOOKUP($C219,subset1!$D:$BX,AW$2,FALSE)</f>
        <v>#N/A</v>
      </c>
      <c r="AX219" t="e">
        <f>VLOOKUP($C219,subset1!$D:$BX,AX$2,FALSE)</f>
        <v>#N/A</v>
      </c>
      <c r="AY219" t="e">
        <f>VLOOKUP($C219,subset1!$D:$BX,AY$2,FALSE)</f>
        <v>#N/A</v>
      </c>
      <c r="AZ219" t="e">
        <f>VLOOKUP($C219,subset1!$D:$BX,AZ$2,FALSE)</f>
        <v>#N/A</v>
      </c>
      <c r="BA219" t="e">
        <f>VLOOKUP($C219,subset1!$D:$BX,BA$2,FALSE)</f>
        <v>#N/A</v>
      </c>
      <c r="BB219" t="e">
        <f>VLOOKUP($C219,subset1!$D:$BX,BB$2,FALSE)</f>
        <v>#N/A</v>
      </c>
      <c r="BC219" t="e">
        <f>VLOOKUP($C219,subset1!$D:$BX,BC$2,FALSE)</f>
        <v>#N/A</v>
      </c>
      <c r="BD219" t="e">
        <f>VLOOKUP($C219,subset1!$D:$BX,BD$2,FALSE)</f>
        <v>#N/A</v>
      </c>
      <c r="BE219" t="e">
        <f>VLOOKUP($C219,subset1!$D:$BX,BE$2,FALSE)</f>
        <v>#N/A</v>
      </c>
      <c r="BF219" t="e">
        <f>VLOOKUP($C219,subset1!$D:$BX,BF$2,FALSE)</f>
        <v>#N/A</v>
      </c>
      <c r="BG219" t="e">
        <f>VLOOKUP($C219,subset1!$D:$BX,BG$2,FALSE)</f>
        <v>#N/A</v>
      </c>
      <c r="BH219" t="e">
        <f>VLOOKUP($C219,subset1!$D:$BX,BH$2,FALSE)</f>
        <v>#N/A</v>
      </c>
      <c r="BI219" t="e">
        <f>VLOOKUP($C219,subset1!$D:$BX,BI$2,FALSE)</f>
        <v>#N/A</v>
      </c>
      <c r="BJ219" t="e">
        <f>VLOOKUP($C219,subset1!$D:$BX,BJ$2,FALSE)</f>
        <v>#N/A</v>
      </c>
      <c r="BK219" t="e">
        <f>VLOOKUP($C219,subset1!$D:$BX,BK$2,FALSE)</f>
        <v>#N/A</v>
      </c>
      <c r="BL219" t="e">
        <f>VLOOKUP($C219,subset1!$D:$BX,BL$2,FALSE)</f>
        <v>#N/A</v>
      </c>
      <c r="BM219" t="e">
        <f>VLOOKUP($C219,subset1!$D:$BX,BM$2,FALSE)</f>
        <v>#N/A</v>
      </c>
      <c r="BN219" t="e">
        <f>VLOOKUP($C219,subset1!$D:$BX,BN$2,FALSE)</f>
        <v>#N/A</v>
      </c>
      <c r="BO219" t="e">
        <f>VLOOKUP($C219,subset1!$D:$BX,BO$2,FALSE)</f>
        <v>#N/A</v>
      </c>
      <c r="BP219" t="e">
        <f>VLOOKUP($C219,subset1!$D:$BX,BP$2,FALSE)</f>
        <v>#N/A</v>
      </c>
      <c r="BQ219" t="e">
        <f>VLOOKUP($C219,subset1!$D:$BX,BQ$2,FALSE)</f>
        <v>#N/A</v>
      </c>
      <c r="BR219" t="e">
        <f>VLOOKUP($C219,subset1!$D:$BX,BR$2,FALSE)</f>
        <v>#N/A</v>
      </c>
      <c r="BS219" t="e">
        <f>VLOOKUP($C219,subset1!$D:$BX,BS$2,FALSE)</f>
        <v>#N/A</v>
      </c>
      <c r="BT219" t="e">
        <f>VLOOKUP($C219,subset1!$D:$BX,BT$2,FALSE)</f>
        <v>#N/A</v>
      </c>
      <c r="BU219" t="e">
        <f>VLOOKUP($C219,subset1!$D:$BX,BU$2,FALSE)</f>
        <v>#N/A</v>
      </c>
    </row>
    <row r="220" spans="1:73" x14ac:dyDescent="0.2">
      <c r="A220">
        <v>893</v>
      </c>
      <c r="B220" t="s">
        <v>19</v>
      </c>
      <c r="C220" t="str">
        <f t="shared" si="12"/>
        <v>893E11</v>
      </c>
      <c r="D220" t="str">
        <f t="shared" si="13"/>
        <v>E11</v>
      </c>
      <c r="E220">
        <v>35</v>
      </c>
      <c r="F220" s="1">
        <v>43087</v>
      </c>
      <c r="I220">
        <v>1164.8806200367201</v>
      </c>
      <c r="J220" t="s">
        <v>7</v>
      </c>
      <c r="K220">
        <v>226</v>
      </c>
      <c r="L220">
        <f>VLOOKUP($C220,samples!$D$2:$I$1000,4, FALSE)</f>
        <v>25</v>
      </c>
      <c r="M220" t="str">
        <f>VLOOKUP($C220,samples!$D$2:$I$1000,5, FALSE)</f>
        <v>F</v>
      </c>
      <c r="N220" t="str">
        <f>VLOOKUP($C220,samples!$D$2:$I$1000,6, FALSE)</f>
        <v>7,8,9</v>
      </c>
      <c r="O220" s="1">
        <f>VLOOKUP($C220,samples!$D$2:$I$689,3, FALSE)</f>
        <v>43595</v>
      </c>
      <c r="P220" s="2">
        <f t="shared" si="14"/>
        <v>508</v>
      </c>
      <c r="Q220" s="1" t="str">
        <f>VLOOKUP($C220,samples!$D$2:$R$1000,8, FALSE)</f>
        <v>CGPLPA831P12</v>
      </c>
      <c r="S220" t="e">
        <f>VLOOKUP($C220,subset1!$D:$BX,S$2,FALSE)</f>
        <v>#N/A</v>
      </c>
      <c r="T220" s="1" t="e">
        <f>VLOOKUP($C220,subset1!$D:$BX,T$2,FALSE)</f>
        <v>#N/A</v>
      </c>
      <c r="U220" t="e">
        <f>VLOOKUP($C220,subset1!$D:$BX,U$2,FALSE)</f>
        <v>#N/A</v>
      </c>
      <c r="V220" t="e">
        <f>VLOOKUP($C220,subset1!$D:$BX,V$2,FALSE)</f>
        <v>#N/A</v>
      </c>
      <c r="W220" t="e">
        <f>VLOOKUP($C220,subset1!$D:$BX,W$2,FALSE)</f>
        <v>#N/A</v>
      </c>
      <c r="X220" t="e">
        <f>VLOOKUP($C220,subset1!$D:$BX,X$2,FALSE)</f>
        <v>#N/A</v>
      </c>
      <c r="Y220" t="e">
        <f>VLOOKUP($C220,subset1!$D:$BX,Y$2,FALSE)</f>
        <v>#N/A</v>
      </c>
      <c r="Z220" t="e">
        <f>VLOOKUP($C220,subset1!$D:$BX,Z$2,FALSE)</f>
        <v>#N/A</v>
      </c>
      <c r="AA220" t="e">
        <f>VLOOKUP($C220,subset1!$D:$BX,AA$2,FALSE)</f>
        <v>#N/A</v>
      </c>
      <c r="AB220" t="e">
        <f>VLOOKUP($C220,subset1!$D:$BX,AB$2,FALSE)</f>
        <v>#N/A</v>
      </c>
      <c r="AC220" t="e">
        <f>VLOOKUP($C220,subset1!$D:$BX,AC$2,FALSE)</f>
        <v>#N/A</v>
      </c>
      <c r="AD220" t="e">
        <f>VLOOKUP($C220,subset1!$D:$BX,AD$2,FALSE)</f>
        <v>#N/A</v>
      </c>
      <c r="AE220" t="e">
        <f>VLOOKUP($C220,subset1!$D:$BX,AE$2,FALSE)</f>
        <v>#N/A</v>
      </c>
      <c r="AF220" t="e">
        <f>VLOOKUP($C220,subset1!$D:$BX,AF$2,FALSE)</f>
        <v>#N/A</v>
      </c>
      <c r="AG220" t="e">
        <f>VLOOKUP($C220,subset1!$D:$BX,AG$2,FALSE)</f>
        <v>#N/A</v>
      </c>
      <c r="AH220" t="e">
        <f>VLOOKUP($C220,subset1!$D:$BX,AH$2,FALSE)</f>
        <v>#N/A</v>
      </c>
      <c r="AI220" t="e">
        <f>VLOOKUP($C220,subset1!$D:$BX,AI$2,FALSE)</f>
        <v>#N/A</v>
      </c>
      <c r="AJ220" t="e">
        <f>VLOOKUP($C220,subset1!$D:$BX,AJ$2,FALSE)</f>
        <v>#N/A</v>
      </c>
      <c r="AK220" t="e">
        <f>VLOOKUP($C220,subset1!$D:$BX,AK$2,FALSE)</f>
        <v>#N/A</v>
      </c>
      <c r="AL220" t="e">
        <f>VLOOKUP($C220,subset1!$D:$BX,AL$2,FALSE)</f>
        <v>#N/A</v>
      </c>
      <c r="AM220" t="e">
        <f>VLOOKUP($C220,subset1!$D:$BX,AM$2,FALSE)</f>
        <v>#N/A</v>
      </c>
      <c r="AN220" t="e">
        <f>VLOOKUP($C220,subset1!$D:$BX,AN$2,FALSE)</f>
        <v>#N/A</v>
      </c>
      <c r="AO220" t="e">
        <f>VLOOKUP($C220,subset1!$D:$BX,AO$2,FALSE)</f>
        <v>#N/A</v>
      </c>
      <c r="AP220" t="e">
        <f>VLOOKUP($C220,subset1!$D:$BX,AP$2,FALSE)</f>
        <v>#N/A</v>
      </c>
      <c r="AQ220" t="e">
        <f>VLOOKUP($C220,subset1!$D:$BX,AQ$2,FALSE)</f>
        <v>#N/A</v>
      </c>
      <c r="AR220" t="e">
        <f>VLOOKUP($C220,subset1!$D:$BX,AR$2,FALSE)</f>
        <v>#N/A</v>
      </c>
      <c r="AS220" t="e">
        <f>VLOOKUP($C220,subset1!$D:$BX,AS$2,FALSE)</f>
        <v>#N/A</v>
      </c>
      <c r="AT220" s="1" t="e">
        <f>VLOOKUP($C220,subset1!$D:$BX,AT$2,FALSE)</f>
        <v>#N/A</v>
      </c>
      <c r="AU220" t="e">
        <f>VLOOKUP($C220,subset1!$D:$BX,AU$2,FALSE)</f>
        <v>#N/A</v>
      </c>
      <c r="AV220" t="e">
        <f>VLOOKUP($C220,subset1!$D:$BX,AV$2,FALSE)</f>
        <v>#N/A</v>
      </c>
      <c r="AW220" t="e">
        <f>VLOOKUP($C220,subset1!$D:$BX,AW$2,FALSE)</f>
        <v>#N/A</v>
      </c>
      <c r="AX220" t="e">
        <f>VLOOKUP($C220,subset1!$D:$BX,AX$2,FALSE)</f>
        <v>#N/A</v>
      </c>
      <c r="AY220" t="e">
        <f>VLOOKUP($C220,subset1!$D:$BX,AY$2,FALSE)</f>
        <v>#N/A</v>
      </c>
      <c r="AZ220" t="e">
        <f>VLOOKUP($C220,subset1!$D:$BX,AZ$2,FALSE)</f>
        <v>#N/A</v>
      </c>
      <c r="BA220" t="e">
        <f>VLOOKUP($C220,subset1!$D:$BX,BA$2,FALSE)</f>
        <v>#N/A</v>
      </c>
      <c r="BB220" t="e">
        <f>VLOOKUP($C220,subset1!$D:$BX,BB$2,FALSE)</f>
        <v>#N/A</v>
      </c>
      <c r="BC220" t="e">
        <f>VLOOKUP($C220,subset1!$D:$BX,BC$2,FALSE)</f>
        <v>#N/A</v>
      </c>
      <c r="BD220" t="e">
        <f>VLOOKUP($C220,subset1!$D:$BX,BD$2,FALSE)</f>
        <v>#N/A</v>
      </c>
      <c r="BE220" t="e">
        <f>VLOOKUP($C220,subset1!$D:$BX,BE$2,FALSE)</f>
        <v>#N/A</v>
      </c>
      <c r="BF220" t="e">
        <f>VLOOKUP($C220,subset1!$D:$BX,BF$2,FALSE)</f>
        <v>#N/A</v>
      </c>
      <c r="BG220" t="e">
        <f>VLOOKUP($C220,subset1!$D:$BX,BG$2,FALSE)</f>
        <v>#N/A</v>
      </c>
      <c r="BH220" t="e">
        <f>VLOOKUP($C220,subset1!$D:$BX,BH$2,FALSE)</f>
        <v>#N/A</v>
      </c>
      <c r="BI220" t="e">
        <f>VLOOKUP($C220,subset1!$D:$BX,BI$2,FALSE)</f>
        <v>#N/A</v>
      </c>
      <c r="BJ220" t="e">
        <f>VLOOKUP($C220,subset1!$D:$BX,BJ$2,FALSE)</f>
        <v>#N/A</v>
      </c>
      <c r="BK220" t="e">
        <f>VLOOKUP($C220,subset1!$D:$BX,BK$2,FALSE)</f>
        <v>#N/A</v>
      </c>
      <c r="BL220" t="e">
        <f>VLOOKUP($C220,subset1!$D:$BX,BL$2,FALSE)</f>
        <v>#N/A</v>
      </c>
      <c r="BM220" t="e">
        <f>VLOOKUP($C220,subset1!$D:$BX,BM$2,FALSE)</f>
        <v>#N/A</v>
      </c>
      <c r="BN220" t="e">
        <f>VLOOKUP($C220,subset1!$D:$BX,BN$2,FALSE)</f>
        <v>#N/A</v>
      </c>
      <c r="BO220" t="e">
        <f>VLOOKUP($C220,subset1!$D:$BX,BO$2,FALSE)</f>
        <v>#N/A</v>
      </c>
      <c r="BP220" t="e">
        <f>VLOOKUP($C220,subset1!$D:$BX,BP$2,FALSE)</f>
        <v>#N/A</v>
      </c>
      <c r="BQ220" t="e">
        <f>VLOOKUP($C220,subset1!$D:$BX,BQ$2,FALSE)</f>
        <v>#N/A</v>
      </c>
      <c r="BR220" t="e">
        <f>VLOOKUP($C220,subset1!$D:$BX,BR$2,FALSE)</f>
        <v>#N/A</v>
      </c>
      <c r="BS220" t="e">
        <f>VLOOKUP($C220,subset1!$D:$BX,BS$2,FALSE)</f>
        <v>#N/A</v>
      </c>
      <c r="BT220" t="e">
        <f>VLOOKUP($C220,subset1!$D:$BX,BT$2,FALSE)</f>
        <v>#N/A</v>
      </c>
      <c r="BU220" t="e">
        <f>VLOOKUP($C220,subset1!$D:$BX,BU$2,FALSE)</f>
        <v>#N/A</v>
      </c>
    </row>
    <row r="221" spans="1:73" x14ac:dyDescent="0.2">
      <c r="A221">
        <v>893</v>
      </c>
      <c r="B221" t="s">
        <v>20</v>
      </c>
      <c r="C221" t="str">
        <f t="shared" si="12"/>
        <v>893E12</v>
      </c>
      <c r="D221" t="str">
        <f t="shared" si="13"/>
        <v>E12</v>
      </c>
      <c r="E221">
        <v>35</v>
      </c>
      <c r="F221" s="1">
        <v>43087</v>
      </c>
      <c r="I221">
        <v>1164.8806200367201</v>
      </c>
      <c r="J221" t="s">
        <v>7</v>
      </c>
      <c r="K221">
        <v>227</v>
      </c>
      <c r="L221">
        <f>VLOOKUP($C221,samples!$D$2:$I$1000,4, FALSE)</f>
        <v>0</v>
      </c>
      <c r="M221">
        <f>VLOOKUP($C221,samples!$D$2:$I$1000,5, FALSE)</f>
        <v>0</v>
      </c>
      <c r="N221">
        <f>VLOOKUP($C221,samples!$D$2:$I$1000,6, FALSE)</f>
        <v>0</v>
      </c>
      <c r="O221" s="1">
        <f>VLOOKUP($C221,samples!$D$2:$I$1000,3, FALSE)</f>
        <v>43663</v>
      </c>
      <c r="P221" s="2">
        <f t="shared" si="14"/>
        <v>576</v>
      </c>
      <c r="Q221" s="1" t="str">
        <f>VLOOKUP($C221,samples!$D$2:$R$1000,8, FALSE)</f>
        <v>CGPLPA831P13</v>
      </c>
      <c r="S221" t="e">
        <f>VLOOKUP($C221,subset1!$D:$BX,S$2,FALSE)</f>
        <v>#N/A</v>
      </c>
      <c r="T221" s="1" t="e">
        <f>VLOOKUP($C221,subset1!$D:$BX,T$2,FALSE)</f>
        <v>#N/A</v>
      </c>
      <c r="U221" t="e">
        <f>VLOOKUP($C221,subset1!$D:$BX,U$2,FALSE)</f>
        <v>#N/A</v>
      </c>
      <c r="V221" t="e">
        <f>VLOOKUP($C221,subset1!$D:$BX,V$2,FALSE)</f>
        <v>#N/A</v>
      </c>
      <c r="W221" t="e">
        <f>VLOOKUP($C221,subset1!$D:$BX,W$2,FALSE)</f>
        <v>#N/A</v>
      </c>
      <c r="X221" t="e">
        <f>VLOOKUP($C221,subset1!$D:$BX,X$2,FALSE)</f>
        <v>#N/A</v>
      </c>
      <c r="Y221" t="e">
        <f>VLOOKUP($C221,subset1!$D:$BX,Y$2,FALSE)</f>
        <v>#N/A</v>
      </c>
      <c r="Z221" t="e">
        <f>VLOOKUP($C221,subset1!$D:$BX,Z$2,FALSE)</f>
        <v>#N/A</v>
      </c>
      <c r="AA221" t="e">
        <f>VLOOKUP($C221,subset1!$D:$BX,AA$2,FALSE)</f>
        <v>#N/A</v>
      </c>
      <c r="AB221" t="e">
        <f>VLOOKUP($C221,subset1!$D:$BX,AB$2,FALSE)</f>
        <v>#N/A</v>
      </c>
      <c r="AC221" t="e">
        <f>VLOOKUP($C221,subset1!$D:$BX,AC$2,FALSE)</f>
        <v>#N/A</v>
      </c>
      <c r="AD221" t="e">
        <f>VLOOKUP($C221,subset1!$D:$BX,AD$2,FALSE)</f>
        <v>#N/A</v>
      </c>
      <c r="AE221" t="e">
        <f>VLOOKUP($C221,subset1!$D:$BX,AE$2,FALSE)</f>
        <v>#N/A</v>
      </c>
      <c r="AF221" t="e">
        <f>VLOOKUP($C221,subset1!$D:$BX,AF$2,FALSE)</f>
        <v>#N/A</v>
      </c>
      <c r="AG221" t="e">
        <f>VLOOKUP($C221,subset1!$D:$BX,AG$2,FALSE)</f>
        <v>#N/A</v>
      </c>
      <c r="AH221" t="e">
        <f>VLOOKUP($C221,subset1!$D:$BX,AH$2,FALSE)</f>
        <v>#N/A</v>
      </c>
      <c r="AI221" t="e">
        <f>VLOOKUP($C221,subset1!$D:$BX,AI$2,FALSE)</f>
        <v>#N/A</v>
      </c>
      <c r="AJ221" t="e">
        <f>VLOOKUP($C221,subset1!$D:$BX,AJ$2,FALSE)</f>
        <v>#N/A</v>
      </c>
      <c r="AK221" t="e">
        <f>VLOOKUP($C221,subset1!$D:$BX,AK$2,FALSE)</f>
        <v>#N/A</v>
      </c>
      <c r="AL221" t="e">
        <f>VLOOKUP($C221,subset1!$D:$BX,AL$2,FALSE)</f>
        <v>#N/A</v>
      </c>
      <c r="AM221" t="e">
        <f>VLOOKUP($C221,subset1!$D:$BX,AM$2,FALSE)</f>
        <v>#N/A</v>
      </c>
      <c r="AN221" t="e">
        <f>VLOOKUP($C221,subset1!$D:$BX,AN$2,FALSE)</f>
        <v>#N/A</v>
      </c>
      <c r="AO221" t="e">
        <f>VLOOKUP($C221,subset1!$D:$BX,AO$2,FALSE)</f>
        <v>#N/A</v>
      </c>
      <c r="AP221" t="e">
        <f>VLOOKUP($C221,subset1!$D:$BX,AP$2,FALSE)</f>
        <v>#N/A</v>
      </c>
      <c r="AQ221" t="e">
        <f>VLOOKUP($C221,subset1!$D:$BX,AQ$2,FALSE)</f>
        <v>#N/A</v>
      </c>
      <c r="AR221" t="e">
        <f>VLOOKUP($C221,subset1!$D:$BX,AR$2,FALSE)</f>
        <v>#N/A</v>
      </c>
      <c r="AS221" t="e">
        <f>VLOOKUP($C221,subset1!$D:$BX,AS$2,FALSE)</f>
        <v>#N/A</v>
      </c>
      <c r="AT221" s="1" t="e">
        <f>VLOOKUP($C221,subset1!$D:$BX,AT$2,FALSE)</f>
        <v>#N/A</v>
      </c>
      <c r="AU221" t="e">
        <f>VLOOKUP($C221,subset1!$D:$BX,AU$2,FALSE)</f>
        <v>#N/A</v>
      </c>
      <c r="AV221" t="e">
        <f>VLOOKUP($C221,subset1!$D:$BX,AV$2,FALSE)</f>
        <v>#N/A</v>
      </c>
      <c r="AW221" t="e">
        <f>VLOOKUP($C221,subset1!$D:$BX,AW$2,FALSE)</f>
        <v>#N/A</v>
      </c>
      <c r="AX221" t="e">
        <f>VLOOKUP($C221,subset1!$D:$BX,AX$2,FALSE)</f>
        <v>#N/A</v>
      </c>
      <c r="AY221" t="e">
        <f>VLOOKUP($C221,subset1!$D:$BX,AY$2,FALSE)</f>
        <v>#N/A</v>
      </c>
      <c r="AZ221" t="e">
        <f>VLOOKUP($C221,subset1!$D:$BX,AZ$2,FALSE)</f>
        <v>#N/A</v>
      </c>
      <c r="BA221" t="e">
        <f>VLOOKUP($C221,subset1!$D:$BX,BA$2,FALSE)</f>
        <v>#N/A</v>
      </c>
      <c r="BB221" t="e">
        <f>VLOOKUP($C221,subset1!$D:$BX,BB$2,FALSE)</f>
        <v>#N/A</v>
      </c>
      <c r="BC221" t="e">
        <f>VLOOKUP($C221,subset1!$D:$BX,BC$2,FALSE)</f>
        <v>#N/A</v>
      </c>
      <c r="BD221" t="e">
        <f>VLOOKUP($C221,subset1!$D:$BX,BD$2,FALSE)</f>
        <v>#N/A</v>
      </c>
      <c r="BE221" t="e">
        <f>VLOOKUP($C221,subset1!$D:$BX,BE$2,FALSE)</f>
        <v>#N/A</v>
      </c>
      <c r="BF221" t="e">
        <f>VLOOKUP($C221,subset1!$D:$BX,BF$2,FALSE)</f>
        <v>#N/A</v>
      </c>
      <c r="BG221" t="e">
        <f>VLOOKUP($C221,subset1!$D:$BX,BG$2,FALSE)</f>
        <v>#N/A</v>
      </c>
      <c r="BH221" t="e">
        <f>VLOOKUP($C221,subset1!$D:$BX,BH$2,FALSE)</f>
        <v>#N/A</v>
      </c>
      <c r="BI221" t="e">
        <f>VLOOKUP($C221,subset1!$D:$BX,BI$2,FALSE)</f>
        <v>#N/A</v>
      </c>
      <c r="BJ221" t="e">
        <f>VLOOKUP($C221,subset1!$D:$BX,BJ$2,FALSE)</f>
        <v>#N/A</v>
      </c>
      <c r="BK221" t="e">
        <f>VLOOKUP($C221,subset1!$D:$BX,BK$2,FALSE)</f>
        <v>#N/A</v>
      </c>
      <c r="BL221" t="e">
        <f>VLOOKUP($C221,subset1!$D:$BX,BL$2,FALSE)</f>
        <v>#N/A</v>
      </c>
      <c r="BM221" t="e">
        <f>VLOOKUP($C221,subset1!$D:$BX,BM$2,FALSE)</f>
        <v>#N/A</v>
      </c>
      <c r="BN221" t="e">
        <f>VLOOKUP($C221,subset1!$D:$BX,BN$2,FALSE)</f>
        <v>#N/A</v>
      </c>
      <c r="BO221" t="e">
        <f>VLOOKUP($C221,subset1!$D:$BX,BO$2,FALSE)</f>
        <v>#N/A</v>
      </c>
      <c r="BP221" t="e">
        <f>VLOOKUP($C221,subset1!$D:$BX,BP$2,FALSE)</f>
        <v>#N/A</v>
      </c>
      <c r="BQ221" t="e">
        <f>VLOOKUP($C221,subset1!$D:$BX,BQ$2,FALSE)</f>
        <v>#N/A</v>
      </c>
      <c r="BR221" t="e">
        <f>VLOOKUP($C221,subset1!$D:$BX,BR$2,FALSE)</f>
        <v>#N/A</v>
      </c>
      <c r="BS221" t="e">
        <f>VLOOKUP($C221,subset1!$D:$BX,BS$2,FALSE)</f>
        <v>#N/A</v>
      </c>
      <c r="BT221" t="e">
        <f>VLOOKUP($C221,subset1!$D:$BX,BT$2,FALSE)</f>
        <v>#N/A</v>
      </c>
      <c r="BU221" t="e">
        <f>VLOOKUP($C221,subset1!$D:$BX,BU$2,FALSE)</f>
        <v>#N/A</v>
      </c>
    </row>
    <row r="222" spans="1:73" x14ac:dyDescent="0.2">
      <c r="A222">
        <v>895</v>
      </c>
      <c r="B222" t="s">
        <v>2</v>
      </c>
      <c r="C222" t="str">
        <f t="shared" si="12"/>
        <v>895A</v>
      </c>
      <c r="D222" t="str">
        <f t="shared" si="13"/>
        <v>A</v>
      </c>
      <c r="E222">
        <v>36</v>
      </c>
      <c r="F222" s="1">
        <v>43089</v>
      </c>
      <c r="I222">
        <v>1162.8806200367201</v>
      </c>
      <c r="J222" t="s">
        <v>23</v>
      </c>
      <c r="K222">
        <v>228</v>
      </c>
      <c r="L222">
        <f>VLOOKUP($C222,samples!$D$2:$I$1000,4, FALSE)</f>
        <v>2</v>
      </c>
      <c r="M222" t="str">
        <f>VLOOKUP($C222,samples!$D$2:$I$1000,5, FALSE)</f>
        <v>G</v>
      </c>
      <c r="N222" t="str">
        <f>VLOOKUP($C222,samples!$D$2:$I$1000,6, FALSE)</f>
        <v>7,8,9</v>
      </c>
      <c r="O222" s="1">
        <f>VLOOKUP($C222,samples!$D$2:$I$689,3, FALSE)</f>
        <v>43089</v>
      </c>
      <c r="P222" s="2">
        <f t="shared" si="14"/>
        <v>0</v>
      </c>
      <c r="Q222" s="1" t="str">
        <f>VLOOKUP($C222,samples!$D$2:$R$1000,8, FALSE)</f>
        <v>CGPLPA832P</v>
      </c>
      <c r="S222" t="e">
        <f>VLOOKUP($C222,subset1!$D:$BX,S$2,FALSE)</f>
        <v>#N/A</v>
      </c>
      <c r="T222" s="1" t="e">
        <f>VLOOKUP($C222,subset1!$D:$BX,T$2,FALSE)</f>
        <v>#N/A</v>
      </c>
      <c r="U222" t="e">
        <f>VLOOKUP($C222,subset1!$D:$BX,U$2,FALSE)</f>
        <v>#N/A</v>
      </c>
      <c r="V222" t="e">
        <f>VLOOKUP($C222,subset1!$D:$BX,V$2,FALSE)</f>
        <v>#N/A</v>
      </c>
      <c r="W222" t="e">
        <f>VLOOKUP($C222,subset1!$D:$BX,W$2,FALSE)</f>
        <v>#N/A</v>
      </c>
      <c r="X222" t="e">
        <f>VLOOKUP($C222,subset1!$D:$BX,X$2,FALSE)</f>
        <v>#N/A</v>
      </c>
      <c r="Y222" t="e">
        <f>VLOOKUP($C222,subset1!$D:$BX,Y$2,FALSE)</f>
        <v>#N/A</v>
      </c>
      <c r="Z222" t="e">
        <f>VLOOKUP($C222,subset1!$D:$BX,Z$2,FALSE)</f>
        <v>#N/A</v>
      </c>
      <c r="AA222" t="e">
        <f>VLOOKUP($C222,subset1!$D:$BX,AA$2,FALSE)</f>
        <v>#N/A</v>
      </c>
      <c r="AB222" t="e">
        <f>VLOOKUP($C222,subset1!$D:$BX,AB$2,FALSE)</f>
        <v>#N/A</v>
      </c>
      <c r="AC222" t="e">
        <f>VLOOKUP($C222,subset1!$D:$BX,AC$2,FALSE)</f>
        <v>#N/A</v>
      </c>
      <c r="AD222" t="e">
        <f>VLOOKUP($C222,subset1!$D:$BX,AD$2,FALSE)</f>
        <v>#N/A</v>
      </c>
      <c r="AE222" t="e">
        <f>VLOOKUP($C222,subset1!$D:$BX,AE$2,FALSE)</f>
        <v>#N/A</v>
      </c>
      <c r="AF222" t="e">
        <f>VLOOKUP($C222,subset1!$D:$BX,AF$2,FALSE)</f>
        <v>#N/A</v>
      </c>
      <c r="AG222" t="e">
        <f>VLOOKUP($C222,subset1!$D:$BX,AG$2,FALSE)</f>
        <v>#N/A</v>
      </c>
      <c r="AH222" t="e">
        <f>VLOOKUP($C222,subset1!$D:$BX,AH$2,FALSE)</f>
        <v>#N/A</v>
      </c>
      <c r="AI222" t="e">
        <f>VLOOKUP($C222,subset1!$D:$BX,AI$2,FALSE)</f>
        <v>#N/A</v>
      </c>
      <c r="AJ222" t="e">
        <f>VLOOKUP($C222,subset1!$D:$BX,AJ$2,FALSE)</f>
        <v>#N/A</v>
      </c>
      <c r="AK222" t="e">
        <f>VLOOKUP($C222,subset1!$D:$BX,AK$2,FALSE)</f>
        <v>#N/A</v>
      </c>
      <c r="AL222" t="e">
        <f>VLOOKUP($C222,subset1!$D:$BX,AL$2,FALSE)</f>
        <v>#N/A</v>
      </c>
      <c r="AM222" t="e">
        <f>VLOOKUP($C222,subset1!$D:$BX,AM$2,FALSE)</f>
        <v>#N/A</v>
      </c>
      <c r="AN222" t="e">
        <f>VLOOKUP($C222,subset1!$D:$BX,AN$2,FALSE)</f>
        <v>#N/A</v>
      </c>
      <c r="AO222" t="e">
        <f>VLOOKUP($C222,subset1!$D:$BX,AO$2,FALSE)</f>
        <v>#N/A</v>
      </c>
      <c r="AP222" t="e">
        <f>VLOOKUP($C222,subset1!$D:$BX,AP$2,FALSE)</f>
        <v>#N/A</v>
      </c>
      <c r="AQ222" t="e">
        <f>VLOOKUP($C222,subset1!$D:$BX,AQ$2,FALSE)</f>
        <v>#N/A</v>
      </c>
      <c r="AR222" t="e">
        <f>VLOOKUP($C222,subset1!$D:$BX,AR$2,FALSE)</f>
        <v>#N/A</v>
      </c>
      <c r="AS222" t="e">
        <f>VLOOKUP($C222,subset1!$D:$BX,AS$2,FALSE)</f>
        <v>#N/A</v>
      </c>
      <c r="AT222" s="1" t="e">
        <f>VLOOKUP($C222,subset1!$D:$BX,AT$2,FALSE)</f>
        <v>#N/A</v>
      </c>
      <c r="AU222" t="e">
        <f>VLOOKUP($C222,subset1!$D:$BX,AU$2,FALSE)</f>
        <v>#N/A</v>
      </c>
      <c r="AV222" t="e">
        <f>VLOOKUP($C222,subset1!$D:$BX,AV$2,FALSE)</f>
        <v>#N/A</v>
      </c>
      <c r="AW222" t="e">
        <f>VLOOKUP($C222,subset1!$D:$BX,AW$2,FALSE)</f>
        <v>#N/A</v>
      </c>
      <c r="AX222" t="e">
        <f>VLOOKUP($C222,subset1!$D:$BX,AX$2,FALSE)</f>
        <v>#N/A</v>
      </c>
      <c r="AY222" t="e">
        <f>VLOOKUP($C222,subset1!$D:$BX,AY$2,FALSE)</f>
        <v>#N/A</v>
      </c>
      <c r="AZ222" t="e">
        <f>VLOOKUP($C222,subset1!$D:$BX,AZ$2,FALSE)</f>
        <v>#N/A</v>
      </c>
      <c r="BA222" t="e">
        <f>VLOOKUP($C222,subset1!$D:$BX,BA$2,FALSE)</f>
        <v>#N/A</v>
      </c>
      <c r="BB222" t="e">
        <f>VLOOKUP($C222,subset1!$D:$BX,BB$2,FALSE)</f>
        <v>#N/A</v>
      </c>
      <c r="BC222" t="e">
        <f>VLOOKUP($C222,subset1!$D:$BX,BC$2,FALSE)</f>
        <v>#N/A</v>
      </c>
      <c r="BD222" t="e">
        <f>VLOOKUP($C222,subset1!$D:$BX,BD$2,FALSE)</f>
        <v>#N/A</v>
      </c>
      <c r="BE222" t="e">
        <f>VLOOKUP($C222,subset1!$D:$BX,BE$2,FALSE)</f>
        <v>#N/A</v>
      </c>
      <c r="BF222" t="e">
        <f>VLOOKUP($C222,subset1!$D:$BX,BF$2,FALSE)</f>
        <v>#N/A</v>
      </c>
      <c r="BG222" t="e">
        <f>VLOOKUP($C222,subset1!$D:$BX,BG$2,FALSE)</f>
        <v>#N/A</v>
      </c>
      <c r="BH222" t="e">
        <f>VLOOKUP($C222,subset1!$D:$BX,BH$2,FALSE)</f>
        <v>#N/A</v>
      </c>
      <c r="BI222" t="e">
        <f>VLOOKUP($C222,subset1!$D:$BX,BI$2,FALSE)</f>
        <v>#N/A</v>
      </c>
      <c r="BJ222" t="e">
        <f>VLOOKUP($C222,subset1!$D:$BX,BJ$2,FALSE)</f>
        <v>#N/A</v>
      </c>
      <c r="BK222" t="e">
        <f>VLOOKUP($C222,subset1!$D:$BX,BK$2,FALSE)</f>
        <v>#N/A</v>
      </c>
      <c r="BL222" t="e">
        <f>VLOOKUP($C222,subset1!$D:$BX,BL$2,FALSE)</f>
        <v>#N/A</v>
      </c>
      <c r="BM222" t="e">
        <f>VLOOKUP($C222,subset1!$D:$BX,BM$2,FALSE)</f>
        <v>#N/A</v>
      </c>
      <c r="BN222" t="e">
        <f>VLOOKUP($C222,subset1!$D:$BX,BN$2,FALSE)</f>
        <v>#N/A</v>
      </c>
      <c r="BO222" t="e">
        <f>VLOOKUP($C222,subset1!$D:$BX,BO$2,FALSE)</f>
        <v>#N/A</v>
      </c>
      <c r="BP222" t="e">
        <f>VLOOKUP($C222,subset1!$D:$BX,BP$2,FALSE)</f>
        <v>#N/A</v>
      </c>
      <c r="BQ222" t="e">
        <f>VLOOKUP($C222,subset1!$D:$BX,BQ$2,FALSE)</f>
        <v>#N/A</v>
      </c>
      <c r="BR222" t="e">
        <f>VLOOKUP($C222,subset1!$D:$BX,BR$2,FALSE)</f>
        <v>#N/A</v>
      </c>
      <c r="BS222" t="e">
        <f>VLOOKUP($C222,subset1!$D:$BX,BS$2,FALSE)</f>
        <v>#N/A</v>
      </c>
      <c r="BT222" t="e">
        <f>VLOOKUP($C222,subset1!$D:$BX,BT$2,FALSE)</f>
        <v>#N/A</v>
      </c>
      <c r="BU222" t="e">
        <f>VLOOKUP($C222,subset1!$D:$BX,BU$2,FALSE)</f>
        <v>#N/A</v>
      </c>
    </row>
    <row r="223" spans="1:73" x14ac:dyDescent="0.2">
      <c r="A223">
        <v>895</v>
      </c>
      <c r="B223" t="s">
        <v>8</v>
      </c>
      <c r="C223" t="str">
        <f t="shared" si="12"/>
        <v>895B1</v>
      </c>
      <c r="D223" t="str">
        <f t="shared" si="13"/>
        <v>B1</v>
      </c>
      <c r="E223">
        <v>36</v>
      </c>
      <c r="F223" s="1">
        <v>43089</v>
      </c>
      <c r="I223">
        <v>1162.8806200367201</v>
      </c>
      <c r="J223" t="s">
        <v>23</v>
      </c>
      <c r="K223">
        <v>229</v>
      </c>
      <c r="L223">
        <f>VLOOKUP($C223,samples!$D$2:$I$1000,4, FALSE)</f>
        <v>7</v>
      </c>
      <c r="M223" t="str">
        <f>VLOOKUP($C223,samples!$D$2:$I$1000,5, FALSE)</f>
        <v>H</v>
      </c>
      <c r="N223" t="str">
        <f>VLOOKUP($C223,samples!$D$2:$I$1000,6, FALSE)</f>
        <v>7,8,9</v>
      </c>
      <c r="O223" s="1">
        <f>VLOOKUP($C223,samples!$D$2:$I$689,3, FALSE)</f>
        <v>43129</v>
      </c>
      <c r="P223" s="2">
        <f t="shared" si="14"/>
        <v>40</v>
      </c>
      <c r="Q223" s="1" t="str">
        <f>VLOOKUP($C223,samples!$D$2:$R$1000,8, FALSE)</f>
        <v>CGPLPA832P1</v>
      </c>
      <c r="S223" t="e">
        <f>VLOOKUP($C223,subset1!$D:$BX,S$2,FALSE)</f>
        <v>#N/A</v>
      </c>
      <c r="T223" s="1" t="e">
        <f>VLOOKUP($C223,subset1!$D:$BX,T$2,FALSE)</f>
        <v>#N/A</v>
      </c>
      <c r="U223" t="e">
        <f>VLOOKUP($C223,subset1!$D:$BX,U$2,FALSE)</f>
        <v>#N/A</v>
      </c>
      <c r="V223" t="e">
        <f>VLOOKUP($C223,subset1!$D:$BX,V$2,FALSE)</f>
        <v>#N/A</v>
      </c>
      <c r="W223" t="e">
        <f>VLOOKUP($C223,subset1!$D:$BX,W$2,FALSE)</f>
        <v>#N/A</v>
      </c>
      <c r="X223" t="e">
        <f>VLOOKUP($C223,subset1!$D:$BX,X$2,FALSE)</f>
        <v>#N/A</v>
      </c>
      <c r="Y223" t="e">
        <f>VLOOKUP($C223,subset1!$D:$BX,Y$2,FALSE)</f>
        <v>#N/A</v>
      </c>
      <c r="Z223" t="e">
        <f>VLOOKUP($C223,subset1!$D:$BX,Z$2,FALSE)</f>
        <v>#N/A</v>
      </c>
      <c r="AA223" t="e">
        <f>VLOOKUP($C223,subset1!$D:$BX,AA$2,FALSE)</f>
        <v>#N/A</v>
      </c>
      <c r="AB223" t="e">
        <f>VLOOKUP($C223,subset1!$D:$BX,AB$2,FALSE)</f>
        <v>#N/A</v>
      </c>
      <c r="AC223" t="e">
        <f>VLOOKUP($C223,subset1!$D:$BX,AC$2,FALSE)</f>
        <v>#N/A</v>
      </c>
      <c r="AD223" t="e">
        <f>VLOOKUP($C223,subset1!$D:$BX,AD$2,FALSE)</f>
        <v>#N/A</v>
      </c>
      <c r="AE223" t="e">
        <f>VLOOKUP($C223,subset1!$D:$BX,AE$2,FALSE)</f>
        <v>#N/A</v>
      </c>
      <c r="AF223" t="e">
        <f>VLOOKUP($C223,subset1!$D:$BX,AF$2,FALSE)</f>
        <v>#N/A</v>
      </c>
      <c r="AG223" t="e">
        <f>VLOOKUP($C223,subset1!$D:$BX,AG$2,FALSE)</f>
        <v>#N/A</v>
      </c>
      <c r="AH223" t="e">
        <f>VLOOKUP($C223,subset1!$D:$BX,AH$2,FALSE)</f>
        <v>#N/A</v>
      </c>
      <c r="AI223" t="e">
        <f>VLOOKUP($C223,subset1!$D:$BX,AI$2,FALSE)</f>
        <v>#N/A</v>
      </c>
      <c r="AJ223" t="e">
        <f>VLOOKUP($C223,subset1!$D:$BX,AJ$2,FALSE)</f>
        <v>#N/A</v>
      </c>
      <c r="AK223" t="e">
        <f>VLOOKUP($C223,subset1!$D:$BX,AK$2,FALSE)</f>
        <v>#N/A</v>
      </c>
      <c r="AL223" t="e">
        <f>VLOOKUP($C223,subset1!$D:$BX,AL$2,FALSE)</f>
        <v>#N/A</v>
      </c>
      <c r="AM223" t="e">
        <f>VLOOKUP($C223,subset1!$D:$BX,AM$2,FALSE)</f>
        <v>#N/A</v>
      </c>
      <c r="AN223" t="e">
        <f>VLOOKUP($C223,subset1!$D:$BX,AN$2,FALSE)</f>
        <v>#N/A</v>
      </c>
      <c r="AO223" t="e">
        <f>VLOOKUP($C223,subset1!$D:$BX,AO$2,FALSE)</f>
        <v>#N/A</v>
      </c>
      <c r="AP223" t="e">
        <f>VLOOKUP($C223,subset1!$D:$BX,AP$2,FALSE)</f>
        <v>#N/A</v>
      </c>
      <c r="AQ223" t="e">
        <f>VLOOKUP($C223,subset1!$D:$BX,AQ$2,FALSE)</f>
        <v>#N/A</v>
      </c>
      <c r="AR223" t="e">
        <f>VLOOKUP($C223,subset1!$D:$BX,AR$2,FALSE)</f>
        <v>#N/A</v>
      </c>
      <c r="AS223" t="e">
        <f>VLOOKUP($C223,subset1!$D:$BX,AS$2,FALSE)</f>
        <v>#N/A</v>
      </c>
      <c r="AT223" s="1" t="e">
        <f>VLOOKUP($C223,subset1!$D:$BX,AT$2,FALSE)</f>
        <v>#N/A</v>
      </c>
      <c r="AU223" t="e">
        <f>VLOOKUP($C223,subset1!$D:$BX,AU$2,FALSE)</f>
        <v>#N/A</v>
      </c>
      <c r="AV223" t="e">
        <f>VLOOKUP($C223,subset1!$D:$BX,AV$2,FALSE)</f>
        <v>#N/A</v>
      </c>
      <c r="AW223" t="e">
        <f>VLOOKUP($C223,subset1!$D:$BX,AW$2,FALSE)</f>
        <v>#N/A</v>
      </c>
      <c r="AX223" t="e">
        <f>VLOOKUP($C223,subset1!$D:$BX,AX$2,FALSE)</f>
        <v>#N/A</v>
      </c>
      <c r="AY223" t="e">
        <f>VLOOKUP($C223,subset1!$D:$BX,AY$2,FALSE)</f>
        <v>#N/A</v>
      </c>
      <c r="AZ223" t="e">
        <f>VLOOKUP($C223,subset1!$D:$BX,AZ$2,FALSE)</f>
        <v>#N/A</v>
      </c>
      <c r="BA223" t="e">
        <f>VLOOKUP($C223,subset1!$D:$BX,BA$2,FALSE)</f>
        <v>#N/A</v>
      </c>
      <c r="BB223" t="e">
        <f>VLOOKUP($C223,subset1!$D:$BX,BB$2,FALSE)</f>
        <v>#N/A</v>
      </c>
      <c r="BC223" t="e">
        <f>VLOOKUP($C223,subset1!$D:$BX,BC$2,FALSE)</f>
        <v>#N/A</v>
      </c>
      <c r="BD223" t="e">
        <f>VLOOKUP($C223,subset1!$D:$BX,BD$2,FALSE)</f>
        <v>#N/A</v>
      </c>
      <c r="BE223" t="e">
        <f>VLOOKUP($C223,subset1!$D:$BX,BE$2,FALSE)</f>
        <v>#N/A</v>
      </c>
      <c r="BF223" t="e">
        <f>VLOOKUP($C223,subset1!$D:$BX,BF$2,FALSE)</f>
        <v>#N/A</v>
      </c>
      <c r="BG223" t="e">
        <f>VLOOKUP($C223,subset1!$D:$BX,BG$2,FALSE)</f>
        <v>#N/A</v>
      </c>
      <c r="BH223" t="e">
        <f>VLOOKUP($C223,subset1!$D:$BX,BH$2,FALSE)</f>
        <v>#N/A</v>
      </c>
      <c r="BI223" t="e">
        <f>VLOOKUP($C223,subset1!$D:$BX,BI$2,FALSE)</f>
        <v>#N/A</v>
      </c>
      <c r="BJ223" t="e">
        <f>VLOOKUP($C223,subset1!$D:$BX,BJ$2,FALSE)</f>
        <v>#N/A</v>
      </c>
      <c r="BK223" t="e">
        <f>VLOOKUP($C223,subset1!$D:$BX,BK$2,FALSE)</f>
        <v>#N/A</v>
      </c>
      <c r="BL223" t="e">
        <f>VLOOKUP($C223,subset1!$D:$BX,BL$2,FALSE)</f>
        <v>#N/A</v>
      </c>
      <c r="BM223" t="e">
        <f>VLOOKUP($C223,subset1!$D:$BX,BM$2,FALSE)</f>
        <v>#N/A</v>
      </c>
      <c r="BN223" t="e">
        <f>VLOOKUP($C223,subset1!$D:$BX,BN$2,FALSE)</f>
        <v>#N/A</v>
      </c>
      <c r="BO223" t="e">
        <f>VLOOKUP($C223,subset1!$D:$BX,BO$2,FALSE)</f>
        <v>#N/A</v>
      </c>
      <c r="BP223" t="e">
        <f>VLOOKUP($C223,subset1!$D:$BX,BP$2,FALSE)</f>
        <v>#N/A</v>
      </c>
      <c r="BQ223" t="e">
        <f>VLOOKUP($C223,subset1!$D:$BX,BQ$2,FALSE)</f>
        <v>#N/A</v>
      </c>
      <c r="BR223" t="e">
        <f>VLOOKUP($C223,subset1!$D:$BX,BR$2,FALSE)</f>
        <v>#N/A</v>
      </c>
      <c r="BS223" t="e">
        <f>VLOOKUP($C223,subset1!$D:$BX,BS$2,FALSE)</f>
        <v>#N/A</v>
      </c>
      <c r="BT223" t="e">
        <f>VLOOKUP($C223,subset1!$D:$BX,BT$2,FALSE)</f>
        <v>#N/A</v>
      </c>
      <c r="BU223" t="e">
        <f>VLOOKUP($C223,subset1!$D:$BX,BU$2,FALSE)</f>
        <v>#N/A</v>
      </c>
    </row>
    <row r="224" spans="1:73" x14ac:dyDescent="0.2">
      <c r="A224">
        <v>895</v>
      </c>
      <c r="B224" t="s">
        <v>9</v>
      </c>
      <c r="C224" t="str">
        <f t="shared" si="12"/>
        <v>895E1</v>
      </c>
      <c r="D224" t="str">
        <f t="shared" si="13"/>
        <v>E1</v>
      </c>
      <c r="E224">
        <v>36</v>
      </c>
      <c r="F224" s="1">
        <v>43089</v>
      </c>
      <c r="I224">
        <v>1162.8806200367201</v>
      </c>
      <c r="J224" t="s">
        <v>23</v>
      </c>
      <c r="K224">
        <v>230</v>
      </c>
      <c r="L224">
        <f>VLOOKUP($C224,samples!$D$2:$I$1000,4, FALSE)</f>
        <v>11</v>
      </c>
      <c r="M224" t="str">
        <f>VLOOKUP($C224,samples!$D$2:$I$1000,5, FALSE)</f>
        <v>E</v>
      </c>
      <c r="N224" t="str">
        <f>VLOOKUP($C224,samples!$D$2:$I$1000,6, FALSE)</f>
        <v>1,2,3</v>
      </c>
      <c r="O224" s="1">
        <f>VLOOKUP($C224,samples!$D$2:$I$689,3, FALSE)</f>
        <v>43220</v>
      </c>
      <c r="P224" s="2">
        <f t="shared" si="14"/>
        <v>131</v>
      </c>
      <c r="Q224" s="1" t="str">
        <f>VLOOKUP($C224,samples!$D$2:$R$1000,8, FALSE)</f>
        <v>CGPLPA832P2</v>
      </c>
      <c r="S224" t="e">
        <f>VLOOKUP($C224,subset1!$D:$BX,S$2,FALSE)</f>
        <v>#N/A</v>
      </c>
      <c r="T224" s="1" t="e">
        <f>VLOOKUP($C224,subset1!$D:$BX,T$2,FALSE)</f>
        <v>#N/A</v>
      </c>
      <c r="U224" t="e">
        <f>VLOOKUP($C224,subset1!$D:$BX,U$2,FALSE)</f>
        <v>#N/A</v>
      </c>
      <c r="V224" t="e">
        <f>VLOOKUP($C224,subset1!$D:$BX,V$2,FALSE)</f>
        <v>#N/A</v>
      </c>
      <c r="W224" t="e">
        <f>VLOOKUP($C224,subset1!$D:$BX,W$2,FALSE)</f>
        <v>#N/A</v>
      </c>
      <c r="X224" t="e">
        <f>VLOOKUP($C224,subset1!$D:$BX,X$2,FALSE)</f>
        <v>#N/A</v>
      </c>
      <c r="Y224" t="e">
        <f>VLOOKUP($C224,subset1!$D:$BX,Y$2,FALSE)</f>
        <v>#N/A</v>
      </c>
      <c r="Z224" t="e">
        <f>VLOOKUP($C224,subset1!$D:$BX,Z$2,FALSE)</f>
        <v>#N/A</v>
      </c>
      <c r="AA224" t="e">
        <f>VLOOKUP($C224,subset1!$D:$BX,AA$2,FALSE)</f>
        <v>#N/A</v>
      </c>
      <c r="AB224" t="e">
        <f>VLOOKUP($C224,subset1!$D:$BX,AB$2,FALSE)</f>
        <v>#N/A</v>
      </c>
      <c r="AC224" t="e">
        <f>VLOOKUP($C224,subset1!$D:$BX,AC$2,FALSE)</f>
        <v>#N/A</v>
      </c>
      <c r="AD224" t="e">
        <f>VLOOKUP($C224,subset1!$D:$BX,AD$2,FALSE)</f>
        <v>#N/A</v>
      </c>
      <c r="AE224" t="e">
        <f>VLOOKUP($C224,subset1!$D:$BX,AE$2,FALSE)</f>
        <v>#N/A</v>
      </c>
      <c r="AF224" t="e">
        <f>VLOOKUP($C224,subset1!$D:$BX,AF$2,FALSE)</f>
        <v>#N/A</v>
      </c>
      <c r="AG224" t="e">
        <f>VLOOKUP($C224,subset1!$D:$BX,AG$2,FALSE)</f>
        <v>#N/A</v>
      </c>
      <c r="AH224" t="e">
        <f>VLOOKUP($C224,subset1!$D:$BX,AH$2,FALSE)</f>
        <v>#N/A</v>
      </c>
      <c r="AI224" t="e">
        <f>VLOOKUP($C224,subset1!$D:$BX,AI$2,FALSE)</f>
        <v>#N/A</v>
      </c>
      <c r="AJ224" t="e">
        <f>VLOOKUP($C224,subset1!$D:$BX,AJ$2,FALSE)</f>
        <v>#N/A</v>
      </c>
      <c r="AK224" t="e">
        <f>VLOOKUP($C224,subset1!$D:$BX,AK$2,FALSE)</f>
        <v>#N/A</v>
      </c>
      <c r="AL224" t="e">
        <f>VLOOKUP($C224,subset1!$D:$BX,AL$2,FALSE)</f>
        <v>#N/A</v>
      </c>
      <c r="AM224" t="e">
        <f>VLOOKUP($C224,subset1!$D:$BX,AM$2,FALSE)</f>
        <v>#N/A</v>
      </c>
      <c r="AN224" t="e">
        <f>VLOOKUP($C224,subset1!$D:$BX,AN$2,FALSE)</f>
        <v>#N/A</v>
      </c>
      <c r="AO224" t="e">
        <f>VLOOKUP($C224,subset1!$D:$BX,AO$2,FALSE)</f>
        <v>#N/A</v>
      </c>
      <c r="AP224" t="e">
        <f>VLOOKUP($C224,subset1!$D:$BX,AP$2,FALSE)</f>
        <v>#N/A</v>
      </c>
      <c r="AQ224" t="e">
        <f>VLOOKUP($C224,subset1!$D:$BX,AQ$2,FALSE)</f>
        <v>#N/A</v>
      </c>
      <c r="AR224" t="e">
        <f>VLOOKUP($C224,subset1!$D:$BX,AR$2,FALSE)</f>
        <v>#N/A</v>
      </c>
      <c r="AS224" t="e">
        <f>VLOOKUP($C224,subset1!$D:$BX,AS$2,FALSE)</f>
        <v>#N/A</v>
      </c>
      <c r="AT224" s="1" t="e">
        <f>VLOOKUP($C224,subset1!$D:$BX,AT$2,FALSE)</f>
        <v>#N/A</v>
      </c>
      <c r="AU224" t="e">
        <f>VLOOKUP($C224,subset1!$D:$BX,AU$2,FALSE)</f>
        <v>#N/A</v>
      </c>
      <c r="AV224" t="e">
        <f>VLOOKUP($C224,subset1!$D:$BX,AV$2,FALSE)</f>
        <v>#N/A</v>
      </c>
      <c r="AW224" t="e">
        <f>VLOOKUP($C224,subset1!$D:$BX,AW$2,FALSE)</f>
        <v>#N/A</v>
      </c>
      <c r="AX224" t="e">
        <f>VLOOKUP($C224,subset1!$D:$BX,AX$2,FALSE)</f>
        <v>#N/A</v>
      </c>
      <c r="AY224" t="e">
        <f>VLOOKUP($C224,subset1!$D:$BX,AY$2,FALSE)</f>
        <v>#N/A</v>
      </c>
      <c r="AZ224" t="e">
        <f>VLOOKUP($C224,subset1!$D:$BX,AZ$2,FALSE)</f>
        <v>#N/A</v>
      </c>
      <c r="BA224" t="e">
        <f>VLOOKUP($C224,subset1!$D:$BX,BA$2,FALSE)</f>
        <v>#N/A</v>
      </c>
      <c r="BB224" t="e">
        <f>VLOOKUP($C224,subset1!$D:$BX,BB$2,FALSE)</f>
        <v>#N/A</v>
      </c>
      <c r="BC224" t="e">
        <f>VLOOKUP($C224,subset1!$D:$BX,BC$2,FALSE)</f>
        <v>#N/A</v>
      </c>
      <c r="BD224" t="e">
        <f>VLOOKUP($C224,subset1!$D:$BX,BD$2,FALSE)</f>
        <v>#N/A</v>
      </c>
      <c r="BE224" t="e">
        <f>VLOOKUP($C224,subset1!$D:$BX,BE$2,FALSE)</f>
        <v>#N/A</v>
      </c>
      <c r="BF224" t="e">
        <f>VLOOKUP($C224,subset1!$D:$BX,BF$2,FALSE)</f>
        <v>#N/A</v>
      </c>
      <c r="BG224" t="e">
        <f>VLOOKUP($C224,subset1!$D:$BX,BG$2,FALSE)</f>
        <v>#N/A</v>
      </c>
      <c r="BH224" t="e">
        <f>VLOOKUP($C224,subset1!$D:$BX,BH$2,FALSE)</f>
        <v>#N/A</v>
      </c>
      <c r="BI224" t="e">
        <f>VLOOKUP($C224,subset1!$D:$BX,BI$2,FALSE)</f>
        <v>#N/A</v>
      </c>
      <c r="BJ224" t="e">
        <f>VLOOKUP($C224,subset1!$D:$BX,BJ$2,FALSE)</f>
        <v>#N/A</v>
      </c>
      <c r="BK224" t="e">
        <f>VLOOKUP($C224,subset1!$D:$BX,BK$2,FALSE)</f>
        <v>#N/A</v>
      </c>
      <c r="BL224" t="e">
        <f>VLOOKUP($C224,subset1!$D:$BX,BL$2,FALSE)</f>
        <v>#N/A</v>
      </c>
      <c r="BM224" t="e">
        <f>VLOOKUP($C224,subset1!$D:$BX,BM$2,FALSE)</f>
        <v>#N/A</v>
      </c>
      <c r="BN224" t="e">
        <f>VLOOKUP($C224,subset1!$D:$BX,BN$2,FALSE)</f>
        <v>#N/A</v>
      </c>
      <c r="BO224" t="e">
        <f>VLOOKUP($C224,subset1!$D:$BX,BO$2,FALSE)</f>
        <v>#N/A</v>
      </c>
      <c r="BP224" t="e">
        <f>VLOOKUP($C224,subset1!$D:$BX,BP$2,FALSE)</f>
        <v>#N/A</v>
      </c>
      <c r="BQ224" t="e">
        <f>VLOOKUP($C224,subset1!$D:$BX,BQ$2,FALSE)</f>
        <v>#N/A</v>
      </c>
      <c r="BR224" t="e">
        <f>VLOOKUP($C224,subset1!$D:$BX,BR$2,FALSE)</f>
        <v>#N/A</v>
      </c>
      <c r="BS224" t="e">
        <f>VLOOKUP($C224,subset1!$D:$BX,BS$2,FALSE)</f>
        <v>#N/A</v>
      </c>
      <c r="BT224" t="e">
        <f>VLOOKUP($C224,subset1!$D:$BX,BT$2,FALSE)</f>
        <v>#N/A</v>
      </c>
      <c r="BU224" t="e">
        <f>VLOOKUP($C224,subset1!$D:$BX,BU$2,FALSE)</f>
        <v>#N/A</v>
      </c>
    </row>
    <row r="225" spans="1:73" x14ac:dyDescent="0.2">
      <c r="A225">
        <v>895</v>
      </c>
      <c r="B225" t="s">
        <v>11</v>
      </c>
      <c r="C225" t="str">
        <f t="shared" si="12"/>
        <v>895E3</v>
      </c>
      <c r="D225" t="str">
        <f t="shared" si="13"/>
        <v>E3</v>
      </c>
      <c r="E225">
        <v>36</v>
      </c>
      <c r="F225" s="1">
        <v>43089</v>
      </c>
      <c r="I225">
        <v>1162.8806200367201</v>
      </c>
      <c r="J225" t="s">
        <v>23</v>
      </c>
      <c r="K225">
        <v>231</v>
      </c>
      <c r="L225">
        <f>VLOOKUP($C225,samples!$D$2:$I$1000,4, FALSE)</f>
        <v>17</v>
      </c>
      <c r="M225" t="str">
        <f>VLOOKUP($C225,samples!$D$2:$I$1000,5, FALSE)</f>
        <v>B</v>
      </c>
      <c r="N225" t="str">
        <f>VLOOKUP($C225,samples!$D$2:$I$1000,6, FALSE)</f>
        <v>4,5,6</v>
      </c>
      <c r="O225" s="1">
        <f>VLOOKUP($C225,samples!$D$2:$I$689,3, FALSE)</f>
        <v>43418</v>
      </c>
      <c r="P225" s="2">
        <f t="shared" si="14"/>
        <v>329</v>
      </c>
      <c r="Q225" s="1" t="str">
        <f>VLOOKUP($C225,samples!$D$2:$R$1000,8, FALSE)</f>
        <v>CGPLPA832P4</v>
      </c>
      <c r="S225" t="e">
        <f>VLOOKUP($C225,subset1!$D:$BX,S$2,FALSE)</f>
        <v>#N/A</v>
      </c>
      <c r="T225" s="1" t="e">
        <f>VLOOKUP($C225,subset1!$D:$BX,T$2,FALSE)</f>
        <v>#N/A</v>
      </c>
      <c r="U225" t="e">
        <f>VLOOKUP($C225,subset1!$D:$BX,U$2,FALSE)</f>
        <v>#N/A</v>
      </c>
      <c r="V225" t="e">
        <f>VLOOKUP($C225,subset1!$D:$BX,V$2,FALSE)</f>
        <v>#N/A</v>
      </c>
      <c r="W225" t="e">
        <f>VLOOKUP($C225,subset1!$D:$BX,W$2,FALSE)</f>
        <v>#N/A</v>
      </c>
      <c r="X225" t="e">
        <f>VLOOKUP($C225,subset1!$D:$BX,X$2,FALSE)</f>
        <v>#N/A</v>
      </c>
      <c r="Y225" t="e">
        <f>VLOOKUP($C225,subset1!$D:$BX,Y$2,FALSE)</f>
        <v>#N/A</v>
      </c>
      <c r="Z225" t="e">
        <f>VLOOKUP($C225,subset1!$D:$BX,Z$2,FALSE)</f>
        <v>#N/A</v>
      </c>
      <c r="AA225" t="e">
        <f>VLOOKUP($C225,subset1!$D:$BX,AA$2,FALSE)</f>
        <v>#N/A</v>
      </c>
      <c r="AB225" t="e">
        <f>VLOOKUP($C225,subset1!$D:$BX,AB$2,FALSE)</f>
        <v>#N/A</v>
      </c>
      <c r="AC225" t="e">
        <f>VLOOKUP($C225,subset1!$D:$BX,AC$2,FALSE)</f>
        <v>#N/A</v>
      </c>
      <c r="AD225" t="e">
        <f>VLOOKUP($C225,subset1!$D:$BX,AD$2,FALSE)</f>
        <v>#N/A</v>
      </c>
      <c r="AE225" t="e">
        <f>VLOOKUP($C225,subset1!$D:$BX,AE$2,FALSE)</f>
        <v>#N/A</v>
      </c>
      <c r="AF225" t="e">
        <f>VLOOKUP($C225,subset1!$D:$BX,AF$2,FALSE)</f>
        <v>#N/A</v>
      </c>
      <c r="AG225" t="e">
        <f>VLOOKUP($C225,subset1!$D:$BX,AG$2,FALSE)</f>
        <v>#N/A</v>
      </c>
      <c r="AH225" t="e">
        <f>VLOOKUP($C225,subset1!$D:$BX,AH$2,FALSE)</f>
        <v>#N/A</v>
      </c>
      <c r="AI225" t="e">
        <f>VLOOKUP($C225,subset1!$D:$BX,AI$2,FALSE)</f>
        <v>#N/A</v>
      </c>
      <c r="AJ225" t="e">
        <f>VLOOKUP($C225,subset1!$D:$BX,AJ$2,FALSE)</f>
        <v>#N/A</v>
      </c>
      <c r="AK225" t="e">
        <f>VLOOKUP($C225,subset1!$D:$BX,AK$2,FALSE)</f>
        <v>#N/A</v>
      </c>
      <c r="AL225" t="e">
        <f>VLOOKUP($C225,subset1!$D:$BX,AL$2,FALSE)</f>
        <v>#N/A</v>
      </c>
      <c r="AM225" t="e">
        <f>VLOOKUP($C225,subset1!$D:$BX,AM$2,FALSE)</f>
        <v>#N/A</v>
      </c>
      <c r="AN225" t="e">
        <f>VLOOKUP($C225,subset1!$D:$BX,AN$2,FALSE)</f>
        <v>#N/A</v>
      </c>
      <c r="AO225" t="e">
        <f>VLOOKUP($C225,subset1!$D:$BX,AO$2,FALSE)</f>
        <v>#N/A</v>
      </c>
      <c r="AP225" t="e">
        <f>VLOOKUP($C225,subset1!$D:$BX,AP$2,FALSE)</f>
        <v>#N/A</v>
      </c>
      <c r="AQ225" t="e">
        <f>VLOOKUP($C225,subset1!$D:$BX,AQ$2,FALSE)</f>
        <v>#N/A</v>
      </c>
      <c r="AR225" t="e">
        <f>VLOOKUP($C225,subset1!$D:$BX,AR$2,FALSE)</f>
        <v>#N/A</v>
      </c>
      <c r="AS225" t="e">
        <f>VLOOKUP($C225,subset1!$D:$BX,AS$2,FALSE)</f>
        <v>#N/A</v>
      </c>
      <c r="AT225" s="1" t="e">
        <f>VLOOKUP($C225,subset1!$D:$BX,AT$2,FALSE)</f>
        <v>#N/A</v>
      </c>
      <c r="AU225" t="e">
        <f>VLOOKUP($C225,subset1!$D:$BX,AU$2,FALSE)</f>
        <v>#N/A</v>
      </c>
      <c r="AV225" t="e">
        <f>VLOOKUP($C225,subset1!$D:$BX,AV$2,FALSE)</f>
        <v>#N/A</v>
      </c>
      <c r="AW225" t="e">
        <f>VLOOKUP($C225,subset1!$D:$BX,AW$2,FALSE)</f>
        <v>#N/A</v>
      </c>
      <c r="AX225" t="e">
        <f>VLOOKUP($C225,subset1!$D:$BX,AX$2,FALSE)</f>
        <v>#N/A</v>
      </c>
      <c r="AY225" t="e">
        <f>VLOOKUP($C225,subset1!$D:$BX,AY$2,FALSE)</f>
        <v>#N/A</v>
      </c>
      <c r="AZ225" t="e">
        <f>VLOOKUP($C225,subset1!$D:$BX,AZ$2,FALSE)</f>
        <v>#N/A</v>
      </c>
      <c r="BA225" t="e">
        <f>VLOOKUP($C225,subset1!$D:$BX,BA$2,FALSE)</f>
        <v>#N/A</v>
      </c>
      <c r="BB225" t="e">
        <f>VLOOKUP($C225,subset1!$D:$BX,BB$2,FALSE)</f>
        <v>#N/A</v>
      </c>
      <c r="BC225" t="e">
        <f>VLOOKUP($C225,subset1!$D:$BX,BC$2,FALSE)</f>
        <v>#N/A</v>
      </c>
      <c r="BD225" t="e">
        <f>VLOOKUP($C225,subset1!$D:$BX,BD$2,FALSE)</f>
        <v>#N/A</v>
      </c>
      <c r="BE225" t="e">
        <f>VLOOKUP($C225,subset1!$D:$BX,BE$2,FALSE)</f>
        <v>#N/A</v>
      </c>
      <c r="BF225" t="e">
        <f>VLOOKUP($C225,subset1!$D:$BX,BF$2,FALSE)</f>
        <v>#N/A</v>
      </c>
      <c r="BG225" t="e">
        <f>VLOOKUP($C225,subset1!$D:$BX,BG$2,FALSE)</f>
        <v>#N/A</v>
      </c>
      <c r="BH225" t="e">
        <f>VLOOKUP($C225,subset1!$D:$BX,BH$2,FALSE)</f>
        <v>#N/A</v>
      </c>
      <c r="BI225" t="e">
        <f>VLOOKUP($C225,subset1!$D:$BX,BI$2,FALSE)</f>
        <v>#N/A</v>
      </c>
      <c r="BJ225" t="e">
        <f>VLOOKUP($C225,subset1!$D:$BX,BJ$2,FALSE)</f>
        <v>#N/A</v>
      </c>
      <c r="BK225" t="e">
        <f>VLOOKUP($C225,subset1!$D:$BX,BK$2,FALSE)</f>
        <v>#N/A</v>
      </c>
      <c r="BL225" t="e">
        <f>VLOOKUP($C225,subset1!$D:$BX,BL$2,FALSE)</f>
        <v>#N/A</v>
      </c>
      <c r="BM225" t="e">
        <f>VLOOKUP($C225,subset1!$D:$BX,BM$2,FALSE)</f>
        <v>#N/A</v>
      </c>
      <c r="BN225" t="e">
        <f>VLOOKUP($C225,subset1!$D:$BX,BN$2,FALSE)</f>
        <v>#N/A</v>
      </c>
      <c r="BO225" t="e">
        <f>VLOOKUP($C225,subset1!$D:$BX,BO$2,FALSE)</f>
        <v>#N/A</v>
      </c>
      <c r="BP225" t="e">
        <f>VLOOKUP($C225,subset1!$D:$BX,BP$2,FALSE)</f>
        <v>#N/A</v>
      </c>
      <c r="BQ225" t="e">
        <f>VLOOKUP($C225,subset1!$D:$BX,BQ$2,FALSE)</f>
        <v>#N/A</v>
      </c>
      <c r="BR225" t="e">
        <f>VLOOKUP($C225,subset1!$D:$BX,BR$2,FALSE)</f>
        <v>#N/A</v>
      </c>
      <c r="BS225" t="e">
        <f>VLOOKUP($C225,subset1!$D:$BX,BS$2,FALSE)</f>
        <v>#N/A</v>
      </c>
      <c r="BT225" t="e">
        <f>VLOOKUP($C225,subset1!$D:$BX,BT$2,FALSE)</f>
        <v>#N/A</v>
      </c>
      <c r="BU225" t="e">
        <f>VLOOKUP($C225,subset1!$D:$BX,BU$2,FALSE)</f>
        <v>#N/A</v>
      </c>
    </row>
    <row r="226" spans="1:73" x14ac:dyDescent="0.2">
      <c r="A226">
        <v>895</v>
      </c>
      <c r="B226" t="s">
        <v>12</v>
      </c>
      <c r="C226" t="str">
        <f t="shared" si="12"/>
        <v>895E4</v>
      </c>
      <c r="D226" t="str">
        <f t="shared" si="13"/>
        <v>E4</v>
      </c>
      <c r="E226">
        <v>36</v>
      </c>
      <c r="F226" s="1">
        <v>43089</v>
      </c>
      <c r="I226">
        <v>1162.8806200367201</v>
      </c>
      <c r="J226" t="s">
        <v>23</v>
      </c>
      <c r="K226">
        <v>232</v>
      </c>
      <c r="L226">
        <f>VLOOKUP($C226,samples!$D$2:$I$1000,4, FALSE)</f>
        <v>19</v>
      </c>
      <c r="M226" t="str">
        <f>VLOOKUP($C226,samples!$D$2:$I$1000,5, FALSE)</f>
        <v>D</v>
      </c>
      <c r="N226" t="str">
        <f>VLOOKUP($C226,samples!$D$2:$I$1000,6, FALSE)</f>
        <v>1,2,3</v>
      </c>
      <c r="O226" s="1">
        <f>VLOOKUP($C226,samples!$D$2:$I$689,3, FALSE)</f>
        <v>43494</v>
      </c>
      <c r="P226" s="2">
        <f t="shared" si="14"/>
        <v>405</v>
      </c>
      <c r="Q226" s="1" t="str">
        <f>VLOOKUP($C226,samples!$D$2:$R$1000,8, FALSE)</f>
        <v>CGPLPA832P5</v>
      </c>
      <c r="S226" t="e">
        <f>VLOOKUP($C226,subset1!$D:$BX,S$2,FALSE)</f>
        <v>#N/A</v>
      </c>
      <c r="T226" s="1" t="e">
        <f>VLOOKUP($C226,subset1!$D:$BX,T$2,FALSE)</f>
        <v>#N/A</v>
      </c>
      <c r="U226" t="e">
        <f>VLOOKUP($C226,subset1!$D:$BX,U$2,FALSE)</f>
        <v>#N/A</v>
      </c>
      <c r="V226" t="e">
        <f>VLOOKUP($C226,subset1!$D:$BX,V$2,FALSE)</f>
        <v>#N/A</v>
      </c>
      <c r="W226" t="e">
        <f>VLOOKUP($C226,subset1!$D:$BX,W$2,FALSE)</f>
        <v>#N/A</v>
      </c>
      <c r="X226" t="e">
        <f>VLOOKUP($C226,subset1!$D:$BX,X$2,FALSE)</f>
        <v>#N/A</v>
      </c>
      <c r="Y226" t="e">
        <f>VLOOKUP($C226,subset1!$D:$BX,Y$2,FALSE)</f>
        <v>#N/A</v>
      </c>
      <c r="Z226" t="e">
        <f>VLOOKUP($C226,subset1!$D:$BX,Z$2,FALSE)</f>
        <v>#N/A</v>
      </c>
      <c r="AA226" t="e">
        <f>VLOOKUP($C226,subset1!$D:$BX,AA$2,FALSE)</f>
        <v>#N/A</v>
      </c>
      <c r="AB226" t="e">
        <f>VLOOKUP($C226,subset1!$D:$BX,AB$2,FALSE)</f>
        <v>#N/A</v>
      </c>
      <c r="AC226" t="e">
        <f>VLOOKUP($C226,subset1!$D:$BX,AC$2,FALSE)</f>
        <v>#N/A</v>
      </c>
      <c r="AD226" t="e">
        <f>VLOOKUP($C226,subset1!$D:$BX,AD$2,FALSE)</f>
        <v>#N/A</v>
      </c>
      <c r="AE226" t="e">
        <f>VLOOKUP($C226,subset1!$D:$BX,AE$2,FALSE)</f>
        <v>#N/A</v>
      </c>
      <c r="AF226" t="e">
        <f>VLOOKUP($C226,subset1!$D:$BX,AF$2,FALSE)</f>
        <v>#N/A</v>
      </c>
      <c r="AG226" t="e">
        <f>VLOOKUP($C226,subset1!$D:$BX,AG$2,FALSE)</f>
        <v>#N/A</v>
      </c>
      <c r="AH226" t="e">
        <f>VLOOKUP($C226,subset1!$D:$BX,AH$2,FALSE)</f>
        <v>#N/A</v>
      </c>
      <c r="AI226" t="e">
        <f>VLOOKUP($C226,subset1!$D:$BX,AI$2,FALSE)</f>
        <v>#N/A</v>
      </c>
      <c r="AJ226" t="e">
        <f>VLOOKUP($C226,subset1!$D:$BX,AJ$2,FALSE)</f>
        <v>#N/A</v>
      </c>
      <c r="AK226" t="e">
        <f>VLOOKUP($C226,subset1!$D:$BX,AK$2,FALSE)</f>
        <v>#N/A</v>
      </c>
      <c r="AL226" t="e">
        <f>VLOOKUP($C226,subset1!$D:$BX,AL$2,FALSE)</f>
        <v>#N/A</v>
      </c>
      <c r="AM226" t="e">
        <f>VLOOKUP($C226,subset1!$D:$BX,AM$2,FALSE)</f>
        <v>#N/A</v>
      </c>
      <c r="AN226" t="e">
        <f>VLOOKUP($C226,subset1!$D:$BX,AN$2,FALSE)</f>
        <v>#N/A</v>
      </c>
      <c r="AO226" t="e">
        <f>VLOOKUP($C226,subset1!$D:$BX,AO$2,FALSE)</f>
        <v>#N/A</v>
      </c>
      <c r="AP226" t="e">
        <f>VLOOKUP($C226,subset1!$D:$BX,AP$2,FALSE)</f>
        <v>#N/A</v>
      </c>
      <c r="AQ226" t="e">
        <f>VLOOKUP($C226,subset1!$D:$BX,AQ$2,FALSE)</f>
        <v>#N/A</v>
      </c>
      <c r="AR226" t="e">
        <f>VLOOKUP($C226,subset1!$D:$BX,AR$2,FALSE)</f>
        <v>#N/A</v>
      </c>
      <c r="AS226" t="e">
        <f>VLOOKUP($C226,subset1!$D:$BX,AS$2,FALSE)</f>
        <v>#N/A</v>
      </c>
      <c r="AT226" s="1" t="e">
        <f>VLOOKUP($C226,subset1!$D:$BX,AT$2,FALSE)</f>
        <v>#N/A</v>
      </c>
      <c r="AU226" t="e">
        <f>VLOOKUP($C226,subset1!$D:$BX,AU$2,FALSE)</f>
        <v>#N/A</v>
      </c>
      <c r="AV226" t="e">
        <f>VLOOKUP($C226,subset1!$D:$BX,AV$2,FALSE)</f>
        <v>#N/A</v>
      </c>
      <c r="AW226" t="e">
        <f>VLOOKUP($C226,subset1!$D:$BX,AW$2,FALSE)</f>
        <v>#N/A</v>
      </c>
      <c r="AX226" t="e">
        <f>VLOOKUP($C226,subset1!$D:$BX,AX$2,FALSE)</f>
        <v>#N/A</v>
      </c>
      <c r="AY226" t="e">
        <f>VLOOKUP($C226,subset1!$D:$BX,AY$2,FALSE)</f>
        <v>#N/A</v>
      </c>
      <c r="AZ226" t="e">
        <f>VLOOKUP($C226,subset1!$D:$BX,AZ$2,FALSE)</f>
        <v>#N/A</v>
      </c>
      <c r="BA226" t="e">
        <f>VLOOKUP($C226,subset1!$D:$BX,BA$2,FALSE)</f>
        <v>#N/A</v>
      </c>
      <c r="BB226" t="e">
        <f>VLOOKUP($C226,subset1!$D:$BX,BB$2,FALSE)</f>
        <v>#N/A</v>
      </c>
      <c r="BC226" t="e">
        <f>VLOOKUP($C226,subset1!$D:$BX,BC$2,FALSE)</f>
        <v>#N/A</v>
      </c>
      <c r="BD226" t="e">
        <f>VLOOKUP($C226,subset1!$D:$BX,BD$2,FALSE)</f>
        <v>#N/A</v>
      </c>
      <c r="BE226" t="e">
        <f>VLOOKUP($C226,subset1!$D:$BX,BE$2,FALSE)</f>
        <v>#N/A</v>
      </c>
      <c r="BF226" t="e">
        <f>VLOOKUP($C226,subset1!$D:$BX,BF$2,FALSE)</f>
        <v>#N/A</v>
      </c>
      <c r="BG226" t="e">
        <f>VLOOKUP($C226,subset1!$D:$BX,BG$2,FALSE)</f>
        <v>#N/A</v>
      </c>
      <c r="BH226" t="e">
        <f>VLOOKUP($C226,subset1!$D:$BX,BH$2,FALSE)</f>
        <v>#N/A</v>
      </c>
      <c r="BI226" t="e">
        <f>VLOOKUP($C226,subset1!$D:$BX,BI$2,FALSE)</f>
        <v>#N/A</v>
      </c>
      <c r="BJ226" t="e">
        <f>VLOOKUP($C226,subset1!$D:$BX,BJ$2,FALSE)</f>
        <v>#N/A</v>
      </c>
      <c r="BK226" t="e">
        <f>VLOOKUP($C226,subset1!$D:$BX,BK$2,FALSE)</f>
        <v>#N/A</v>
      </c>
      <c r="BL226" t="e">
        <f>VLOOKUP($C226,subset1!$D:$BX,BL$2,FALSE)</f>
        <v>#N/A</v>
      </c>
      <c r="BM226" t="e">
        <f>VLOOKUP($C226,subset1!$D:$BX,BM$2,FALSE)</f>
        <v>#N/A</v>
      </c>
      <c r="BN226" t="e">
        <f>VLOOKUP($C226,subset1!$D:$BX,BN$2,FALSE)</f>
        <v>#N/A</v>
      </c>
      <c r="BO226" t="e">
        <f>VLOOKUP($C226,subset1!$D:$BX,BO$2,FALSE)</f>
        <v>#N/A</v>
      </c>
      <c r="BP226" t="e">
        <f>VLOOKUP($C226,subset1!$D:$BX,BP$2,FALSE)</f>
        <v>#N/A</v>
      </c>
      <c r="BQ226" t="e">
        <f>VLOOKUP($C226,subset1!$D:$BX,BQ$2,FALSE)</f>
        <v>#N/A</v>
      </c>
      <c r="BR226" t="e">
        <f>VLOOKUP($C226,subset1!$D:$BX,BR$2,FALSE)</f>
        <v>#N/A</v>
      </c>
      <c r="BS226" t="e">
        <f>VLOOKUP($C226,subset1!$D:$BX,BS$2,FALSE)</f>
        <v>#N/A</v>
      </c>
      <c r="BT226" t="e">
        <f>VLOOKUP($C226,subset1!$D:$BX,BT$2,FALSE)</f>
        <v>#N/A</v>
      </c>
      <c r="BU226" t="e">
        <f>VLOOKUP($C226,subset1!$D:$BX,BU$2,FALSE)</f>
        <v>#N/A</v>
      </c>
    </row>
    <row r="227" spans="1:73" x14ac:dyDescent="0.2">
      <c r="A227">
        <v>900</v>
      </c>
      <c r="B227" t="s">
        <v>2</v>
      </c>
      <c r="C227" t="str">
        <f t="shared" si="12"/>
        <v>900A</v>
      </c>
      <c r="D227" t="str">
        <f t="shared" si="13"/>
        <v>A</v>
      </c>
      <c r="E227">
        <v>38</v>
      </c>
      <c r="F227" s="1">
        <v>43104</v>
      </c>
      <c r="I227">
        <v>1147.8806200367201</v>
      </c>
      <c r="J227" t="s">
        <v>24</v>
      </c>
      <c r="K227">
        <v>233</v>
      </c>
      <c r="L227">
        <f>VLOOKUP($C227,samples!$D$2:$I$1000,4, FALSE)</f>
        <v>2</v>
      </c>
      <c r="M227" t="str">
        <f>VLOOKUP($C227,samples!$D$2:$I$1000,5, FALSE)</f>
        <v>F</v>
      </c>
      <c r="N227" t="str">
        <f>VLOOKUP($C227,samples!$D$2:$I$1000,6, FALSE)</f>
        <v>1,2,3</v>
      </c>
      <c r="O227" s="1">
        <f>VLOOKUP($C227,samples!$D$2:$I$689,3, FALSE)</f>
        <v>43104</v>
      </c>
      <c r="P227" s="2">
        <f t="shared" si="14"/>
        <v>0</v>
      </c>
      <c r="Q227" s="1" t="str">
        <f>VLOOKUP($C227,samples!$D$2:$R$1000,8, FALSE)</f>
        <v>CGPLPA833P</v>
      </c>
      <c r="S227" t="e">
        <f>VLOOKUP($C227,subset1!$D:$BX,S$2,FALSE)</f>
        <v>#N/A</v>
      </c>
      <c r="T227" s="1" t="e">
        <f>VLOOKUP($C227,subset1!$D:$BX,T$2,FALSE)</f>
        <v>#N/A</v>
      </c>
      <c r="U227" t="e">
        <f>VLOOKUP($C227,subset1!$D:$BX,U$2,FALSE)</f>
        <v>#N/A</v>
      </c>
      <c r="V227" t="e">
        <f>VLOOKUP($C227,subset1!$D:$BX,V$2,FALSE)</f>
        <v>#N/A</v>
      </c>
      <c r="W227" t="e">
        <f>VLOOKUP($C227,subset1!$D:$BX,W$2,FALSE)</f>
        <v>#N/A</v>
      </c>
      <c r="X227" t="e">
        <f>VLOOKUP($C227,subset1!$D:$BX,X$2,FALSE)</f>
        <v>#N/A</v>
      </c>
      <c r="Y227" t="e">
        <f>VLOOKUP($C227,subset1!$D:$BX,Y$2,FALSE)</f>
        <v>#N/A</v>
      </c>
      <c r="Z227" t="e">
        <f>VLOOKUP($C227,subset1!$D:$BX,Z$2,FALSE)</f>
        <v>#N/A</v>
      </c>
      <c r="AA227" t="e">
        <f>VLOOKUP($C227,subset1!$D:$BX,AA$2,FALSE)</f>
        <v>#N/A</v>
      </c>
      <c r="AB227" t="e">
        <f>VLOOKUP($C227,subset1!$D:$BX,AB$2,FALSE)</f>
        <v>#N/A</v>
      </c>
      <c r="AC227" t="e">
        <f>VLOOKUP($C227,subset1!$D:$BX,AC$2,FALSE)</f>
        <v>#N/A</v>
      </c>
      <c r="AD227" t="e">
        <f>VLOOKUP($C227,subset1!$D:$BX,AD$2,FALSE)</f>
        <v>#N/A</v>
      </c>
      <c r="AE227" t="e">
        <f>VLOOKUP($C227,subset1!$D:$BX,AE$2,FALSE)</f>
        <v>#N/A</v>
      </c>
      <c r="AF227" t="e">
        <f>VLOOKUP($C227,subset1!$D:$BX,AF$2,FALSE)</f>
        <v>#N/A</v>
      </c>
      <c r="AG227" t="e">
        <f>VLOOKUP($C227,subset1!$D:$BX,AG$2,FALSE)</f>
        <v>#N/A</v>
      </c>
      <c r="AH227" t="e">
        <f>VLOOKUP($C227,subset1!$D:$BX,AH$2,FALSE)</f>
        <v>#N/A</v>
      </c>
      <c r="AI227" t="e">
        <f>VLOOKUP($C227,subset1!$D:$BX,AI$2,FALSE)</f>
        <v>#N/A</v>
      </c>
      <c r="AJ227" t="e">
        <f>VLOOKUP($C227,subset1!$D:$BX,AJ$2,FALSE)</f>
        <v>#N/A</v>
      </c>
      <c r="AK227" t="e">
        <f>VLOOKUP($C227,subset1!$D:$BX,AK$2,FALSE)</f>
        <v>#N/A</v>
      </c>
      <c r="AL227" t="e">
        <f>VLOOKUP($C227,subset1!$D:$BX,AL$2,FALSE)</f>
        <v>#N/A</v>
      </c>
      <c r="AM227" t="e">
        <f>VLOOKUP($C227,subset1!$D:$BX,AM$2,FALSE)</f>
        <v>#N/A</v>
      </c>
      <c r="AN227" t="e">
        <f>VLOOKUP($C227,subset1!$D:$BX,AN$2,FALSE)</f>
        <v>#N/A</v>
      </c>
      <c r="AO227" t="e">
        <f>VLOOKUP($C227,subset1!$D:$BX,AO$2,FALSE)</f>
        <v>#N/A</v>
      </c>
      <c r="AP227" t="e">
        <f>VLOOKUP($C227,subset1!$D:$BX,AP$2,FALSE)</f>
        <v>#N/A</v>
      </c>
      <c r="AQ227" t="e">
        <f>VLOOKUP($C227,subset1!$D:$BX,AQ$2,FALSE)</f>
        <v>#N/A</v>
      </c>
      <c r="AR227" t="e">
        <f>VLOOKUP($C227,subset1!$D:$BX,AR$2,FALSE)</f>
        <v>#N/A</v>
      </c>
      <c r="AS227" t="e">
        <f>VLOOKUP($C227,subset1!$D:$BX,AS$2,FALSE)</f>
        <v>#N/A</v>
      </c>
      <c r="AT227" s="1" t="e">
        <f>VLOOKUP($C227,subset1!$D:$BX,AT$2,FALSE)</f>
        <v>#N/A</v>
      </c>
      <c r="AU227" t="e">
        <f>VLOOKUP($C227,subset1!$D:$BX,AU$2,FALSE)</f>
        <v>#N/A</v>
      </c>
      <c r="AV227" t="e">
        <f>VLOOKUP($C227,subset1!$D:$BX,AV$2,FALSE)</f>
        <v>#N/A</v>
      </c>
      <c r="AW227" t="e">
        <f>VLOOKUP($C227,subset1!$D:$BX,AW$2,FALSE)</f>
        <v>#N/A</v>
      </c>
      <c r="AX227" t="e">
        <f>VLOOKUP($C227,subset1!$D:$BX,AX$2,FALSE)</f>
        <v>#N/A</v>
      </c>
      <c r="AY227" t="e">
        <f>VLOOKUP($C227,subset1!$D:$BX,AY$2,FALSE)</f>
        <v>#N/A</v>
      </c>
      <c r="AZ227" t="e">
        <f>VLOOKUP($C227,subset1!$D:$BX,AZ$2,FALSE)</f>
        <v>#N/A</v>
      </c>
      <c r="BA227" t="e">
        <f>VLOOKUP($C227,subset1!$D:$BX,BA$2,FALSE)</f>
        <v>#N/A</v>
      </c>
      <c r="BB227" t="e">
        <f>VLOOKUP($C227,subset1!$D:$BX,BB$2,FALSE)</f>
        <v>#N/A</v>
      </c>
      <c r="BC227" t="e">
        <f>VLOOKUP($C227,subset1!$D:$BX,BC$2,FALSE)</f>
        <v>#N/A</v>
      </c>
      <c r="BD227" t="e">
        <f>VLOOKUP($C227,subset1!$D:$BX,BD$2,FALSE)</f>
        <v>#N/A</v>
      </c>
      <c r="BE227" t="e">
        <f>VLOOKUP($C227,subset1!$D:$BX,BE$2,FALSE)</f>
        <v>#N/A</v>
      </c>
      <c r="BF227" t="e">
        <f>VLOOKUP($C227,subset1!$D:$BX,BF$2,FALSE)</f>
        <v>#N/A</v>
      </c>
      <c r="BG227" t="e">
        <f>VLOOKUP($C227,subset1!$D:$BX,BG$2,FALSE)</f>
        <v>#N/A</v>
      </c>
      <c r="BH227" t="e">
        <f>VLOOKUP($C227,subset1!$D:$BX,BH$2,FALSE)</f>
        <v>#N/A</v>
      </c>
      <c r="BI227" t="e">
        <f>VLOOKUP($C227,subset1!$D:$BX,BI$2,FALSE)</f>
        <v>#N/A</v>
      </c>
      <c r="BJ227" t="e">
        <f>VLOOKUP($C227,subset1!$D:$BX,BJ$2,FALSE)</f>
        <v>#N/A</v>
      </c>
      <c r="BK227" t="e">
        <f>VLOOKUP($C227,subset1!$D:$BX,BK$2,FALSE)</f>
        <v>#N/A</v>
      </c>
      <c r="BL227" t="e">
        <f>VLOOKUP($C227,subset1!$D:$BX,BL$2,FALSE)</f>
        <v>#N/A</v>
      </c>
      <c r="BM227" t="e">
        <f>VLOOKUP($C227,subset1!$D:$BX,BM$2,FALSE)</f>
        <v>#N/A</v>
      </c>
      <c r="BN227" t="e">
        <f>VLOOKUP($C227,subset1!$D:$BX,BN$2,FALSE)</f>
        <v>#N/A</v>
      </c>
      <c r="BO227" t="e">
        <f>VLOOKUP($C227,subset1!$D:$BX,BO$2,FALSE)</f>
        <v>#N/A</v>
      </c>
      <c r="BP227" t="e">
        <f>VLOOKUP($C227,subset1!$D:$BX,BP$2,FALSE)</f>
        <v>#N/A</v>
      </c>
      <c r="BQ227" t="e">
        <f>VLOOKUP($C227,subset1!$D:$BX,BQ$2,FALSE)</f>
        <v>#N/A</v>
      </c>
      <c r="BR227" t="e">
        <f>VLOOKUP($C227,subset1!$D:$BX,BR$2,FALSE)</f>
        <v>#N/A</v>
      </c>
      <c r="BS227" t="e">
        <f>VLOOKUP($C227,subset1!$D:$BX,BS$2,FALSE)</f>
        <v>#N/A</v>
      </c>
      <c r="BT227" t="e">
        <f>VLOOKUP($C227,subset1!$D:$BX,BT$2,FALSE)</f>
        <v>#N/A</v>
      </c>
      <c r="BU227" t="e">
        <f>VLOOKUP($C227,subset1!$D:$BX,BU$2,FALSE)</f>
        <v>#N/A</v>
      </c>
    </row>
    <row r="228" spans="1:73" x14ac:dyDescent="0.2">
      <c r="A228">
        <v>902</v>
      </c>
      <c r="B228" t="s">
        <v>2</v>
      </c>
      <c r="C228" t="str">
        <f t="shared" si="12"/>
        <v>902A</v>
      </c>
      <c r="D228" t="str">
        <f t="shared" si="13"/>
        <v>A</v>
      </c>
      <c r="E228">
        <v>37</v>
      </c>
      <c r="F228" s="1">
        <v>43109</v>
      </c>
      <c r="I228">
        <v>1142.8806200367201</v>
      </c>
      <c r="J228" t="s">
        <v>24</v>
      </c>
      <c r="K228">
        <v>234</v>
      </c>
      <c r="L228">
        <f>VLOOKUP($C228,samples!$D$2:$I$1000,4, FALSE)</f>
        <v>2</v>
      </c>
      <c r="M228" t="str">
        <f>VLOOKUP($C228,samples!$D$2:$I$1000,5, FALSE)</f>
        <v>F</v>
      </c>
      <c r="N228" t="str">
        <f>VLOOKUP($C228,samples!$D$2:$I$1000,6, FALSE)</f>
        <v>4,5,6</v>
      </c>
      <c r="O228" s="1">
        <f>VLOOKUP($C228,samples!$D$2:$I$689,3, FALSE)</f>
        <v>43109</v>
      </c>
      <c r="P228" s="2">
        <f t="shared" si="14"/>
        <v>0</v>
      </c>
      <c r="Q228" s="1" t="str">
        <f>VLOOKUP($C228,samples!$D$2:$R$1000,8, FALSE)</f>
        <v>CGPLPA834P</v>
      </c>
      <c r="S228" t="e">
        <f>VLOOKUP($C228,subset1!$D:$BX,S$2,FALSE)</f>
        <v>#N/A</v>
      </c>
      <c r="T228" s="1" t="e">
        <f>VLOOKUP($C228,subset1!$D:$BX,T$2,FALSE)</f>
        <v>#N/A</v>
      </c>
      <c r="U228" t="e">
        <f>VLOOKUP($C228,subset1!$D:$BX,U$2,FALSE)</f>
        <v>#N/A</v>
      </c>
      <c r="V228" t="e">
        <f>VLOOKUP($C228,subset1!$D:$BX,V$2,FALSE)</f>
        <v>#N/A</v>
      </c>
      <c r="W228" t="e">
        <f>VLOOKUP($C228,subset1!$D:$BX,W$2,FALSE)</f>
        <v>#N/A</v>
      </c>
      <c r="X228" t="e">
        <f>VLOOKUP($C228,subset1!$D:$BX,X$2,FALSE)</f>
        <v>#N/A</v>
      </c>
      <c r="Y228" t="e">
        <f>VLOOKUP($C228,subset1!$D:$BX,Y$2,FALSE)</f>
        <v>#N/A</v>
      </c>
      <c r="Z228" t="e">
        <f>VLOOKUP($C228,subset1!$D:$BX,Z$2,FALSE)</f>
        <v>#N/A</v>
      </c>
      <c r="AA228" t="e">
        <f>VLOOKUP($C228,subset1!$D:$BX,AA$2,FALSE)</f>
        <v>#N/A</v>
      </c>
      <c r="AB228" t="e">
        <f>VLOOKUP($C228,subset1!$D:$BX,AB$2,FALSE)</f>
        <v>#N/A</v>
      </c>
      <c r="AC228" t="e">
        <f>VLOOKUP($C228,subset1!$D:$BX,AC$2,FALSE)</f>
        <v>#N/A</v>
      </c>
      <c r="AD228" t="e">
        <f>VLOOKUP($C228,subset1!$D:$BX,AD$2,FALSE)</f>
        <v>#N/A</v>
      </c>
      <c r="AE228" t="e">
        <f>VLOOKUP($C228,subset1!$D:$BX,AE$2,FALSE)</f>
        <v>#N/A</v>
      </c>
      <c r="AF228" t="e">
        <f>VLOOKUP($C228,subset1!$D:$BX,AF$2,FALSE)</f>
        <v>#N/A</v>
      </c>
      <c r="AG228" t="e">
        <f>VLOOKUP($C228,subset1!$D:$BX,AG$2,FALSE)</f>
        <v>#N/A</v>
      </c>
      <c r="AH228" t="e">
        <f>VLOOKUP($C228,subset1!$D:$BX,AH$2,FALSE)</f>
        <v>#N/A</v>
      </c>
      <c r="AI228" t="e">
        <f>VLOOKUP($C228,subset1!$D:$BX,AI$2,FALSE)</f>
        <v>#N/A</v>
      </c>
      <c r="AJ228" t="e">
        <f>VLOOKUP($C228,subset1!$D:$BX,AJ$2,FALSE)</f>
        <v>#N/A</v>
      </c>
      <c r="AK228" t="e">
        <f>VLOOKUP($C228,subset1!$D:$BX,AK$2,FALSE)</f>
        <v>#N/A</v>
      </c>
      <c r="AL228" t="e">
        <f>VLOOKUP($C228,subset1!$D:$BX,AL$2,FALSE)</f>
        <v>#N/A</v>
      </c>
      <c r="AM228" t="e">
        <f>VLOOKUP($C228,subset1!$D:$BX,AM$2,FALSE)</f>
        <v>#N/A</v>
      </c>
      <c r="AN228" t="e">
        <f>VLOOKUP($C228,subset1!$D:$BX,AN$2,FALSE)</f>
        <v>#N/A</v>
      </c>
      <c r="AO228" t="e">
        <f>VLOOKUP($C228,subset1!$D:$BX,AO$2,FALSE)</f>
        <v>#N/A</v>
      </c>
      <c r="AP228" t="e">
        <f>VLOOKUP($C228,subset1!$D:$BX,AP$2,FALSE)</f>
        <v>#N/A</v>
      </c>
      <c r="AQ228" t="e">
        <f>VLOOKUP($C228,subset1!$D:$BX,AQ$2,FALSE)</f>
        <v>#N/A</v>
      </c>
      <c r="AR228" t="e">
        <f>VLOOKUP($C228,subset1!$D:$BX,AR$2,FALSE)</f>
        <v>#N/A</v>
      </c>
      <c r="AS228" t="e">
        <f>VLOOKUP($C228,subset1!$D:$BX,AS$2,FALSE)</f>
        <v>#N/A</v>
      </c>
      <c r="AT228" s="1" t="e">
        <f>VLOOKUP($C228,subset1!$D:$BX,AT$2,FALSE)</f>
        <v>#N/A</v>
      </c>
      <c r="AU228" t="e">
        <f>VLOOKUP($C228,subset1!$D:$BX,AU$2,FALSE)</f>
        <v>#N/A</v>
      </c>
      <c r="AV228" t="e">
        <f>VLOOKUP($C228,subset1!$D:$BX,AV$2,FALSE)</f>
        <v>#N/A</v>
      </c>
      <c r="AW228" t="e">
        <f>VLOOKUP($C228,subset1!$D:$BX,AW$2,FALSE)</f>
        <v>#N/A</v>
      </c>
      <c r="AX228" t="e">
        <f>VLOOKUP($C228,subset1!$D:$BX,AX$2,FALSE)</f>
        <v>#N/A</v>
      </c>
      <c r="AY228" t="e">
        <f>VLOOKUP($C228,subset1!$D:$BX,AY$2,FALSE)</f>
        <v>#N/A</v>
      </c>
      <c r="AZ228" t="e">
        <f>VLOOKUP($C228,subset1!$D:$BX,AZ$2,FALSE)</f>
        <v>#N/A</v>
      </c>
      <c r="BA228" t="e">
        <f>VLOOKUP($C228,subset1!$D:$BX,BA$2,FALSE)</f>
        <v>#N/A</v>
      </c>
      <c r="BB228" t="e">
        <f>VLOOKUP($C228,subset1!$D:$BX,BB$2,FALSE)</f>
        <v>#N/A</v>
      </c>
      <c r="BC228" t="e">
        <f>VLOOKUP($C228,subset1!$D:$BX,BC$2,FALSE)</f>
        <v>#N/A</v>
      </c>
      <c r="BD228" t="e">
        <f>VLOOKUP($C228,subset1!$D:$BX,BD$2,FALSE)</f>
        <v>#N/A</v>
      </c>
      <c r="BE228" t="e">
        <f>VLOOKUP($C228,subset1!$D:$BX,BE$2,FALSE)</f>
        <v>#N/A</v>
      </c>
      <c r="BF228" t="e">
        <f>VLOOKUP($C228,subset1!$D:$BX,BF$2,FALSE)</f>
        <v>#N/A</v>
      </c>
      <c r="BG228" t="e">
        <f>VLOOKUP($C228,subset1!$D:$BX,BG$2,FALSE)</f>
        <v>#N/A</v>
      </c>
      <c r="BH228" t="e">
        <f>VLOOKUP($C228,subset1!$D:$BX,BH$2,FALSE)</f>
        <v>#N/A</v>
      </c>
      <c r="BI228" t="e">
        <f>VLOOKUP($C228,subset1!$D:$BX,BI$2,FALSE)</f>
        <v>#N/A</v>
      </c>
      <c r="BJ228" t="e">
        <f>VLOOKUP($C228,subset1!$D:$BX,BJ$2,FALSE)</f>
        <v>#N/A</v>
      </c>
      <c r="BK228" t="e">
        <f>VLOOKUP($C228,subset1!$D:$BX,BK$2,FALSE)</f>
        <v>#N/A</v>
      </c>
      <c r="BL228" t="e">
        <f>VLOOKUP($C228,subset1!$D:$BX,BL$2,FALSE)</f>
        <v>#N/A</v>
      </c>
      <c r="BM228" t="e">
        <f>VLOOKUP($C228,subset1!$D:$BX,BM$2,FALSE)</f>
        <v>#N/A</v>
      </c>
      <c r="BN228" t="e">
        <f>VLOOKUP($C228,subset1!$D:$BX,BN$2,FALSE)</f>
        <v>#N/A</v>
      </c>
      <c r="BO228" t="e">
        <f>VLOOKUP($C228,subset1!$D:$BX,BO$2,FALSE)</f>
        <v>#N/A</v>
      </c>
      <c r="BP228" t="e">
        <f>VLOOKUP($C228,subset1!$D:$BX,BP$2,FALSE)</f>
        <v>#N/A</v>
      </c>
      <c r="BQ228" t="e">
        <f>VLOOKUP($C228,subset1!$D:$BX,BQ$2,FALSE)</f>
        <v>#N/A</v>
      </c>
      <c r="BR228" t="e">
        <f>VLOOKUP($C228,subset1!$D:$BX,BR$2,FALSE)</f>
        <v>#N/A</v>
      </c>
      <c r="BS228" t="e">
        <f>VLOOKUP($C228,subset1!$D:$BX,BS$2,FALSE)</f>
        <v>#N/A</v>
      </c>
      <c r="BT228" t="e">
        <f>VLOOKUP($C228,subset1!$D:$BX,BT$2,FALSE)</f>
        <v>#N/A</v>
      </c>
      <c r="BU228" t="e">
        <f>VLOOKUP($C228,subset1!$D:$BX,BU$2,FALSE)</f>
        <v>#N/A</v>
      </c>
    </row>
    <row r="229" spans="1:73" x14ac:dyDescent="0.2">
      <c r="A229">
        <v>908</v>
      </c>
      <c r="B229" t="s">
        <v>2</v>
      </c>
      <c r="C229" t="str">
        <f t="shared" si="12"/>
        <v>908A</v>
      </c>
      <c r="D229" t="str">
        <f t="shared" si="13"/>
        <v>A</v>
      </c>
      <c r="E229">
        <v>41</v>
      </c>
      <c r="F229" s="1">
        <v>43138</v>
      </c>
      <c r="I229">
        <v>1113.8806200367201</v>
      </c>
      <c r="J229" t="s">
        <v>23</v>
      </c>
      <c r="K229">
        <v>235</v>
      </c>
      <c r="L229">
        <f>VLOOKUP($C229,samples!$D$2:$I$1000,4, FALSE)</f>
        <v>2</v>
      </c>
      <c r="M229" t="str">
        <f>VLOOKUP($C229,samples!$D$2:$I$1000,5, FALSE)</f>
        <v>F</v>
      </c>
      <c r="N229" t="str">
        <f>VLOOKUP($C229,samples!$D$2:$I$1000,6, FALSE)</f>
        <v>7,8,9</v>
      </c>
      <c r="O229" s="1">
        <f>VLOOKUP($C229,samples!$D$2:$I$689,3, FALSE)</f>
        <v>43138</v>
      </c>
      <c r="P229" s="2">
        <f t="shared" si="14"/>
        <v>0</v>
      </c>
      <c r="Q229" s="1" t="str">
        <f>VLOOKUP($C229,samples!$D$2:$R$1000,8, FALSE)</f>
        <v>CGPLPA835P</v>
      </c>
      <c r="S229" t="e">
        <f>VLOOKUP($C229,subset1!$D:$BX,S$2,FALSE)</f>
        <v>#N/A</v>
      </c>
      <c r="T229" s="1" t="e">
        <f>VLOOKUP($C229,subset1!$D:$BX,T$2,FALSE)</f>
        <v>#N/A</v>
      </c>
      <c r="U229" t="e">
        <f>VLOOKUP($C229,subset1!$D:$BX,U$2,FALSE)</f>
        <v>#N/A</v>
      </c>
      <c r="V229" t="e">
        <f>VLOOKUP($C229,subset1!$D:$BX,V$2,FALSE)</f>
        <v>#N/A</v>
      </c>
      <c r="W229" t="e">
        <f>VLOOKUP($C229,subset1!$D:$BX,W$2,FALSE)</f>
        <v>#N/A</v>
      </c>
      <c r="X229" t="e">
        <f>VLOOKUP($C229,subset1!$D:$BX,X$2,FALSE)</f>
        <v>#N/A</v>
      </c>
      <c r="Y229" t="e">
        <f>VLOOKUP($C229,subset1!$D:$BX,Y$2,FALSE)</f>
        <v>#N/A</v>
      </c>
      <c r="Z229" t="e">
        <f>VLOOKUP($C229,subset1!$D:$BX,Z$2,FALSE)</f>
        <v>#N/A</v>
      </c>
      <c r="AA229" t="e">
        <f>VLOOKUP($C229,subset1!$D:$BX,AA$2,FALSE)</f>
        <v>#N/A</v>
      </c>
      <c r="AB229" t="e">
        <f>VLOOKUP($C229,subset1!$D:$BX,AB$2,FALSE)</f>
        <v>#N/A</v>
      </c>
      <c r="AC229" t="e">
        <f>VLOOKUP($C229,subset1!$D:$BX,AC$2,FALSE)</f>
        <v>#N/A</v>
      </c>
      <c r="AD229" t="e">
        <f>VLOOKUP($C229,subset1!$D:$BX,AD$2,FALSE)</f>
        <v>#N/A</v>
      </c>
      <c r="AE229" t="e">
        <f>VLOOKUP($C229,subset1!$D:$BX,AE$2,FALSE)</f>
        <v>#N/A</v>
      </c>
      <c r="AF229" t="e">
        <f>VLOOKUP($C229,subset1!$D:$BX,AF$2,FALSE)</f>
        <v>#N/A</v>
      </c>
      <c r="AG229" t="e">
        <f>VLOOKUP($C229,subset1!$D:$BX,AG$2,FALSE)</f>
        <v>#N/A</v>
      </c>
      <c r="AH229" t="e">
        <f>VLOOKUP($C229,subset1!$D:$BX,AH$2,FALSE)</f>
        <v>#N/A</v>
      </c>
      <c r="AI229" t="e">
        <f>VLOOKUP($C229,subset1!$D:$BX,AI$2,FALSE)</f>
        <v>#N/A</v>
      </c>
      <c r="AJ229" t="e">
        <f>VLOOKUP($C229,subset1!$D:$BX,AJ$2,FALSE)</f>
        <v>#N/A</v>
      </c>
      <c r="AK229" t="e">
        <f>VLOOKUP($C229,subset1!$D:$BX,AK$2,FALSE)</f>
        <v>#N/A</v>
      </c>
      <c r="AL229" t="e">
        <f>VLOOKUP($C229,subset1!$D:$BX,AL$2,FALSE)</f>
        <v>#N/A</v>
      </c>
      <c r="AM229" t="e">
        <f>VLOOKUP($C229,subset1!$D:$BX,AM$2,FALSE)</f>
        <v>#N/A</v>
      </c>
      <c r="AN229" t="e">
        <f>VLOOKUP($C229,subset1!$D:$BX,AN$2,FALSE)</f>
        <v>#N/A</v>
      </c>
      <c r="AO229" t="e">
        <f>VLOOKUP($C229,subset1!$D:$BX,AO$2,FALSE)</f>
        <v>#N/A</v>
      </c>
      <c r="AP229" t="e">
        <f>VLOOKUP($C229,subset1!$D:$BX,AP$2,FALSE)</f>
        <v>#N/A</v>
      </c>
      <c r="AQ229" t="e">
        <f>VLOOKUP($C229,subset1!$D:$BX,AQ$2,FALSE)</f>
        <v>#N/A</v>
      </c>
      <c r="AR229" t="e">
        <f>VLOOKUP($C229,subset1!$D:$BX,AR$2,FALSE)</f>
        <v>#N/A</v>
      </c>
      <c r="AS229" t="e">
        <f>VLOOKUP($C229,subset1!$D:$BX,AS$2,FALSE)</f>
        <v>#N/A</v>
      </c>
      <c r="AT229" s="1" t="e">
        <f>VLOOKUP($C229,subset1!$D:$BX,AT$2,FALSE)</f>
        <v>#N/A</v>
      </c>
      <c r="AU229" t="e">
        <f>VLOOKUP($C229,subset1!$D:$BX,AU$2,FALSE)</f>
        <v>#N/A</v>
      </c>
      <c r="AV229" t="e">
        <f>VLOOKUP($C229,subset1!$D:$BX,AV$2,FALSE)</f>
        <v>#N/A</v>
      </c>
      <c r="AW229" t="e">
        <f>VLOOKUP($C229,subset1!$D:$BX,AW$2,FALSE)</f>
        <v>#N/A</v>
      </c>
      <c r="AX229" t="e">
        <f>VLOOKUP($C229,subset1!$D:$BX,AX$2,FALSE)</f>
        <v>#N/A</v>
      </c>
      <c r="AY229" t="e">
        <f>VLOOKUP($C229,subset1!$D:$BX,AY$2,FALSE)</f>
        <v>#N/A</v>
      </c>
      <c r="AZ229" t="e">
        <f>VLOOKUP($C229,subset1!$D:$BX,AZ$2,FALSE)</f>
        <v>#N/A</v>
      </c>
      <c r="BA229" t="e">
        <f>VLOOKUP($C229,subset1!$D:$BX,BA$2,FALSE)</f>
        <v>#N/A</v>
      </c>
      <c r="BB229" t="e">
        <f>VLOOKUP($C229,subset1!$D:$BX,BB$2,FALSE)</f>
        <v>#N/A</v>
      </c>
      <c r="BC229" t="e">
        <f>VLOOKUP($C229,subset1!$D:$BX,BC$2,FALSE)</f>
        <v>#N/A</v>
      </c>
      <c r="BD229" t="e">
        <f>VLOOKUP($C229,subset1!$D:$BX,BD$2,FALSE)</f>
        <v>#N/A</v>
      </c>
      <c r="BE229" t="e">
        <f>VLOOKUP($C229,subset1!$D:$BX,BE$2,FALSE)</f>
        <v>#N/A</v>
      </c>
      <c r="BF229" t="e">
        <f>VLOOKUP($C229,subset1!$D:$BX,BF$2,FALSE)</f>
        <v>#N/A</v>
      </c>
      <c r="BG229" t="e">
        <f>VLOOKUP($C229,subset1!$D:$BX,BG$2,FALSE)</f>
        <v>#N/A</v>
      </c>
      <c r="BH229" t="e">
        <f>VLOOKUP($C229,subset1!$D:$BX,BH$2,FALSE)</f>
        <v>#N/A</v>
      </c>
      <c r="BI229" t="e">
        <f>VLOOKUP($C229,subset1!$D:$BX,BI$2,FALSE)</f>
        <v>#N/A</v>
      </c>
      <c r="BJ229" t="e">
        <f>VLOOKUP($C229,subset1!$D:$BX,BJ$2,FALSE)</f>
        <v>#N/A</v>
      </c>
      <c r="BK229" t="e">
        <f>VLOOKUP($C229,subset1!$D:$BX,BK$2,FALSE)</f>
        <v>#N/A</v>
      </c>
      <c r="BL229" t="e">
        <f>VLOOKUP($C229,subset1!$D:$BX,BL$2,FALSE)</f>
        <v>#N/A</v>
      </c>
      <c r="BM229" t="e">
        <f>VLOOKUP($C229,subset1!$D:$BX,BM$2,FALSE)</f>
        <v>#N/A</v>
      </c>
      <c r="BN229" t="e">
        <f>VLOOKUP($C229,subset1!$D:$BX,BN$2,FALSE)</f>
        <v>#N/A</v>
      </c>
      <c r="BO229" t="e">
        <f>VLOOKUP($C229,subset1!$D:$BX,BO$2,FALSE)</f>
        <v>#N/A</v>
      </c>
      <c r="BP229" t="e">
        <f>VLOOKUP($C229,subset1!$D:$BX,BP$2,FALSE)</f>
        <v>#N/A</v>
      </c>
      <c r="BQ229" t="e">
        <f>VLOOKUP($C229,subset1!$D:$BX,BQ$2,FALSE)</f>
        <v>#N/A</v>
      </c>
      <c r="BR229" t="e">
        <f>VLOOKUP($C229,subset1!$D:$BX,BR$2,FALSE)</f>
        <v>#N/A</v>
      </c>
      <c r="BS229" t="e">
        <f>VLOOKUP($C229,subset1!$D:$BX,BS$2,FALSE)</f>
        <v>#N/A</v>
      </c>
      <c r="BT229" t="e">
        <f>VLOOKUP($C229,subset1!$D:$BX,BT$2,FALSE)</f>
        <v>#N/A</v>
      </c>
      <c r="BU229" t="e">
        <f>VLOOKUP($C229,subset1!$D:$BX,BU$2,FALSE)</f>
        <v>#N/A</v>
      </c>
    </row>
    <row r="230" spans="1:73" x14ac:dyDescent="0.2">
      <c r="A230">
        <v>908</v>
      </c>
      <c r="B230" t="s">
        <v>8</v>
      </c>
      <c r="C230" t="str">
        <f t="shared" si="12"/>
        <v>908B1</v>
      </c>
      <c r="D230" t="str">
        <f t="shared" si="13"/>
        <v>B1</v>
      </c>
      <c r="E230">
        <v>41</v>
      </c>
      <c r="F230" s="1">
        <v>43138</v>
      </c>
      <c r="I230">
        <v>1113.8806200367201</v>
      </c>
      <c r="J230" t="s">
        <v>23</v>
      </c>
      <c r="K230">
        <v>236</v>
      </c>
      <c r="L230">
        <f>VLOOKUP($C230,samples!$D$2:$I$1000,4, FALSE)</f>
        <v>7</v>
      </c>
      <c r="M230" t="str">
        <f>VLOOKUP($C230,samples!$D$2:$I$1000,5, FALSE)</f>
        <v>G</v>
      </c>
      <c r="N230" t="str">
        <f>VLOOKUP($C230,samples!$D$2:$I$1000,6, FALSE)</f>
        <v>1,2,3</v>
      </c>
      <c r="O230" s="1">
        <f>VLOOKUP($C230,samples!$D$2:$I$689,3, FALSE)</f>
        <v>43193</v>
      </c>
      <c r="P230" s="2">
        <f t="shared" si="14"/>
        <v>55</v>
      </c>
      <c r="Q230" s="1" t="str">
        <f>VLOOKUP($C230,samples!$D$2:$R$1000,8, FALSE)</f>
        <v>CGPLPA835P1</v>
      </c>
      <c r="S230" t="e">
        <f>VLOOKUP($C230,subset1!$D:$BX,S$2,FALSE)</f>
        <v>#N/A</v>
      </c>
      <c r="T230" s="1" t="e">
        <f>VLOOKUP($C230,subset1!$D:$BX,T$2,FALSE)</f>
        <v>#N/A</v>
      </c>
      <c r="U230" t="e">
        <f>VLOOKUP($C230,subset1!$D:$BX,U$2,FALSE)</f>
        <v>#N/A</v>
      </c>
      <c r="V230" t="e">
        <f>VLOOKUP($C230,subset1!$D:$BX,V$2,FALSE)</f>
        <v>#N/A</v>
      </c>
      <c r="W230" t="e">
        <f>VLOOKUP($C230,subset1!$D:$BX,W$2,FALSE)</f>
        <v>#N/A</v>
      </c>
      <c r="X230" t="e">
        <f>VLOOKUP($C230,subset1!$D:$BX,X$2,FALSE)</f>
        <v>#N/A</v>
      </c>
      <c r="Y230" t="e">
        <f>VLOOKUP($C230,subset1!$D:$BX,Y$2,FALSE)</f>
        <v>#N/A</v>
      </c>
      <c r="Z230" t="e">
        <f>VLOOKUP($C230,subset1!$D:$BX,Z$2,FALSE)</f>
        <v>#N/A</v>
      </c>
      <c r="AA230" t="e">
        <f>VLOOKUP($C230,subset1!$D:$BX,AA$2,FALSE)</f>
        <v>#N/A</v>
      </c>
      <c r="AB230" t="e">
        <f>VLOOKUP($C230,subset1!$D:$BX,AB$2,FALSE)</f>
        <v>#N/A</v>
      </c>
      <c r="AC230" t="e">
        <f>VLOOKUP($C230,subset1!$D:$BX,AC$2,FALSE)</f>
        <v>#N/A</v>
      </c>
      <c r="AD230" t="e">
        <f>VLOOKUP($C230,subset1!$D:$BX,AD$2,FALSE)</f>
        <v>#N/A</v>
      </c>
      <c r="AE230" t="e">
        <f>VLOOKUP($C230,subset1!$D:$BX,AE$2,FALSE)</f>
        <v>#N/A</v>
      </c>
      <c r="AF230" t="e">
        <f>VLOOKUP($C230,subset1!$D:$BX,AF$2,FALSE)</f>
        <v>#N/A</v>
      </c>
      <c r="AG230" t="e">
        <f>VLOOKUP($C230,subset1!$D:$BX,AG$2,FALSE)</f>
        <v>#N/A</v>
      </c>
      <c r="AH230" t="e">
        <f>VLOOKUP($C230,subset1!$D:$BX,AH$2,FALSE)</f>
        <v>#N/A</v>
      </c>
      <c r="AI230" t="e">
        <f>VLOOKUP($C230,subset1!$D:$BX,AI$2,FALSE)</f>
        <v>#N/A</v>
      </c>
      <c r="AJ230" t="e">
        <f>VLOOKUP($C230,subset1!$D:$BX,AJ$2,FALSE)</f>
        <v>#N/A</v>
      </c>
      <c r="AK230" t="e">
        <f>VLOOKUP($C230,subset1!$D:$BX,AK$2,FALSE)</f>
        <v>#N/A</v>
      </c>
      <c r="AL230" t="e">
        <f>VLOOKUP($C230,subset1!$D:$BX,AL$2,FALSE)</f>
        <v>#N/A</v>
      </c>
      <c r="AM230" t="e">
        <f>VLOOKUP($C230,subset1!$D:$BX,AM$2,FALSE)</f>
        <v>#N/A</v>
      </c>
      <c r="AN230" t="e">
        <f>VLOOKUP($C230,subset1!$D:$BX,AN$2,FALSE)</f>
        <v>#N/A</v>
      </c>
      <c r="AO230" t="e">
        <f>VLOOKUP($C230,subset1!$D:$BX,AO$2,FALSE)</f>
        <v>#N/A</v>
      </c>
      <c r="AP230" t="e">
        <f>VLOOKUP($C230,subset1!$D:$BX,AP$2,FALSE)</f>
        <v>#N/A</v>
      </c>
      <c r="AQ230" t="e">
        <f>VLOOKUP($C230,subset1!$D:$BX,AQ$2,FALSE)</f>
        <v>#N/A</v>
      </c>
      <c r="AR230" t="e">
        <f>VLOOKUP($C230,subset1!$D:$BX,AR$2,FALSE)</f>
        <v>#N/A</v>
      </c>
      <c r="AS230" t="e">
        <f>VLOOKUP($C230,subset1!$D:$BX,AS$2,FALSE)</f>
        <v>#N/A</v>
      </c>
      <c r="AT230" s="1" t="e">
        <f>VLOOKUP($C230,subset1!$D:$BX,AT$2,FALSE)</f>
        <v>#N/A</v>
      </c>
      <c r="AU230" t="e">
        <f>VLOOKUP($C230,subset1!$D:$BX,AU$2,FALSE)</f>
        <v>#N/A</v>
      </c>
      <c r="AV230" t="e">
        <f>VLOOKUP($C230,subset1!$D:$BX,AV$2,FALSE)</f>
        <v>#N/A</v>
      </c>
      <c r="AW230" t="e">
        <f>VLOOKUP($C230,subset1!$D:$BX,AW$2,FALSE)</f>
        <v>#N/A</v>
      </c>
      <c r="AX230" t="e">
        <f>VLOOKUP($C230,subset1!$D:$BX,AX$2,FALSE)</f>
        <v>#N/A</v>
      </c>
      <c r="AY230" t="e">
        <f>VLOOKUP($C230,subset1!$D:$BX,AY$2,FALSE)</f>
        <v>#N/A</v>
      </c>
      <c r="AZ230" t="e">
        <f>VLOOKUP($C230,subset1!$D:$BX,AZ$2,FALSE)</f>
        <v>#N/A</v>
      </c>
      <c r="BA230" t="e">
        <f>VLOOKUP($C230,subset1!$D:$BX,BA$2,FALSE)</f>
        <v>#N/A</v>
      </c>
      <c r="BB230" t="e">
        <f>VLOOKUP($C230,subset1!$D:$BX,BB$2,FALSE)</f>
        <v>#N/A</v>
      </c>
      <c r="BC230" t="e">
        <f>VLOOKUP($C230,subset1!$D:$BX,BC$2,FALSE)</f>
        <v>#N/A</v>
      </c>
      <c r="BD230" t="e">
        <f>VLOOKUP($C230,subset1!$D:$BX,BD$2,FALSE)</f>
        <v>#N/A</v>
      </c>
      <c r="BE230" t="e">
        <f>VLOOKUP($C230,subset1!$D:$BX,BE$2,FALSE)</f>
        <v>#N/A</v>
      </c>
      <c r="BF230" t="e">
        <f>VLOOKUP($C230,subset1!$D:$BX,BF$2,FALSE)</f>
        <v>#N/A</v>
      </c>
      <c r="BG230" t="e">
        <f>VLOOKUP($C230,subset1!$D:$BX,BG$2,FALSE)</f>
        <v>#N/A</v>
      </c>
      <c r="BH230" t="e">
        <f>VLOOKUP($C230,subset1!$D:$BX,BH$2,FALSE)</f>
        <v>#N/A</v>
      </c>
      <c r="BI230" t="e">
        <f>VLOOKUP($C230,subset1!$D:$BX,BI$2,FALSE)</f>
        <v>#N/A</v>
      </c>
      <c r="BJ230" t="e">
        <f>VLOOKUP($C230,subset1!$D:$BX,BJ$2,FALSE)</f>
        <v>#N/A</v>
      </c>
      <c r="BK230" t="e">
        <f>VLOOKUP($C230,subset1!$D:$BX,BK$2,FALSE)</f>
        <v>#N/A</v>
      </c>
      <c r="BL230" t="e">
        <f>VLOOKUP($C230,subset1!$D:$BX,BL$2,FALSE)</f>
        <v>#N/A</v>
      </c>
      <c r="BM230" t="e">
        <f>VLOOKUP($C230,subset1!$D:$BX,BM$2,FALSE)</f>
        <v>#N/A</v>
      </c>
      <c r="BN230" t="e">
        <f>VLOOKUP($C230,subset1!$D:$BX,BN$2,FALSE)</f>
        <v>#N/A</v>
      </c>
      <c r="BO230" t="e">
        <f>VLOOKUP($C230,subset1!$D:$BX,BO$2,FALSE)</f>
        <v>#N/A</v>
      </c>
      <c r="BP230" t="e">
        <f>VLOOKUP($C230,subset1!$D:$BX,BP$2,FALSE)</f>
        <v>#N/A</v>
      </c>
      <c r="BQ230" t="e">
        <f>VLOOKUP($C230,subset1!$D:$BX,BQ$2,FALSE)</f>
        <v>#N/A</v>
      </c>
      <c r="BR230" t="e">
        <f>VLOOKUP($C230,subset1!$D:$BX,BR$2,FALSE)</f>
        <v>#N/A</v>
      </c>
      <c r="BS230" t="e">
        <f>VLOOKUP($C230,subset1!$D:$BX,BS$2,FALSE)</f>
        <v>#N/A</v>
      </c>
      <c r="BT230" t="e">
        <f>VLOOKUP($C230,subset1!$D:$BX,BT$2,FALSE)</f>
        <v>#N/A</v>
      </c>
      <c r="BU230" t="e">
        <f>VLOOKUP($C230,subset1!$D:$BX,BU$2,FALSE)</f>
        <v>#N/A</v>
      </c>
    </row>
    <row r="231" spans="1:73" x14ac:dyDescent="0.2">
      <c r="A231">
        <v>908</v>
      </c>
      <c r="B231" t="s">
        <v>9</v>
      </c>
      <c r="C231" t="str">
        <f t="shared" si="12"/>
        <v>908E1</v>
      </c>
      <c r="D231" t="str">
        <f t="shared" si="13"/>
        <v>E1</v>
      </c>
      <c r="E231">
        <v>41</v>
      </c>
      <c r="F231" s="1">
        <v>43138</v>
      </c>
      <c r="I231">
        <v>1113.8806200367201</v>
      </c>
      <c r="J231" t="s">
        <v>23</v>
      </c>
      <c r="K231">
        <v>237</v>
      </c>
      <c r="L231">
        <f>VLOOKUP($C231,samples!$D$2:$I$1000,4, FALSE)</f>
        <v>11</v>
      </c>
      <c r="M231" t="str">
        <f>VLOOKUP($C231,samples!$D$2:$I$1000,5, FALSE)</f>
        <v>E</v>
      </c>
      <c r="N231" t="str">
        <f>VLOOKUP($C231,samples!$D$2:$I$1000,6, FALSE)</f>
        <v>4,5,6</v>
      </c>
      <c r="O231" s="1">
        <f>VLOOKUP($C231,samples!$D$2:$I$689,3, FALSE)</f>
        <v>43249</v>
      </c>
      <c r="P231" s="2">
        <f t="shared" si="14"/>
        <v>111</v>
      </c>
      <c r="Q231" s="1" t="str">
        <f>VLOOKUP($C231,samples!$D$2:$R$1000,8, FALSE)</f>
        <v>CGPLPA835P2</v>
      </c>
      <c r="S231" t="e">
        <f>VLOOKUP($C231,subset1!$D:$BX,S$2,FALSE)</f>
        <v>#N/A</v>
      </c>
      <c r="T231" s="1" t="e">
        <f>VLOOKUP($C231,subset1!$D:$BX,T$2,FALSE)</f>
        <v>#N/A</v>
      </c>
      <c r="U231" t="e">
        <f>VLOOKUP($C231,subset1!$D:$BX,U$2,FALSE)</f>
        <v>#N/A</v>
      </c>
      <c r="V231" t="e">
        <f>VLOOKUP($C231,subset1!$D:$BX,V$2,FALSE)</f>
        <v>#N/A</v>
      </c>
      <c r="W231" t="e">
        <f>VLOOKUP($C231,subset1!$D:$BX,W$2,FALSE)</f>
        <v>#N/A</v>
      </c>
      <c r="X231" t="e">
        <f>VLOOKUP($C231,subset1!$D:$BX,X$2,FALSE)</f>
        <v>#N/A</v>
      </c>
      <c r="Y231" t="e">
        <f>VLOOKUP($C231,subset1!$D:$BX,Y$2,FALSE)</f>
        <v>#N/A</v>
      </c>
      <c r="Z231" t="e">
        <f>VLOOKUP($C231,subset1!$D:$BX,Z$2,FALSE)</f>
        <v>#N/A</v>
      </c>
      <c r="AA231" t="e">
        <f>VLOOKUP($C231,subset1!$D:$BX,AA$2,FALSE)</f>
        <v>#N/A</v>
      </c>
      <c r="AB231" t="e">
        <f>VLOOKUP($C231,subset1!$D:$BX,AB$2,FALSE)</f>
        <v>#N/A</v>
      </c>
      <c r="AC231" t="e">
        <f>VLOOKUP($C231,subset1!$D:$BX,AC$2,FALSE)</f>
        <v>#N/A</v>
      </c>
      <c r="AD231" t="e">
        <f>VLOOKUP($C231,subset1!$D:$BX,AD$2,FALSE)</f>
        <v>#N/A</v>
      </c>
      <c r="AE231" t="e">
        <f>VLOOKUP($C231,subset1!$D:$BX,AE$2,FALSE)</f>
        <v>#N/A</v>
      </c>
      <c r="AF231" t="e">
        <f>VLOOKUP($C231,subset1!$D:$BX,AF$2,FALSE)</f>
        <v>#N/A</v>
      </c>
      <c r="AG231" t="e">
        <f>VLOOKUP($C231,subset1!$D:$BX,AG$2,FALSE)</f>
        <v>#N/A</v>
      </c>
      <c r="AH231" t="e">
        <f>VLOOKUP($C231,subset1!$D:$BX,AH$2,FALSE)</f>
        <v>#N/A</v>
      </c>
      <c r="AI231" t="e">
        <f>VLOOKUP($C231,subset1!$D:$BX,AI$2,FALSE)</f>
        <v>#N/A</v>
      </c>
      <c r="AJ231" t="e">
        <f>VLOOKUP($C231,subset1!$D:$BX,AJ$2,FALSE)</f>
        <v>#N/A</v>
      </c>
      <c r="AK231" t="e">
        <f>VLOOKUP($C231,subset1!$D:$BX,AK$2,FALSE)</f>
        <v>#N/A</v>
      </c>
      <c r="AL231" t="e">
        <f>VLOOKUP($C231,subset1!$D:$BX,AL$2,FALSE)</f>
        <v>#N/A</v>
      </c>
      <c r="AM231" t="e">
        <f>VLOOKUP($C231,subset1!$D:$BX,AM$2,FALSE)</f>
        <v>#N/A</v>
      </c>
      <c r="AN231" t="e">
        <f>VLOOKUP($C231,subset1!$D:$BX,AN$2,FALSE)</f>
        <v>#N/A</v>
      </c>
      <c r="AO231" t="e">
        <f>VLOOKUP($C231,subset1!$D:$BX,AO$2,FALSE)</f>
        <v>#N/A</v>
      </c>
      <c r="AP231" t="e">
        <f>VLOOKUP($C231,subset1!$D:$BX,AP$2,FALSE)</f>
        <v>#N/A</v>
      </c>
      <c r="AQ231" t="e">
        <f>VLOOKUP($C231,subset1!$D:$BX,AQ$2,FALSE)</f>
        <v>#N/A</v>
      </c>
      <c r="AR231" t="e">
        <f>VLOOKUP($C231,subset1!$D:$BX,AR$2,FALSE)</f>
        <v>#N/A</v>
      </c>
      <c r="AS231" t="e">
        <f>VLOOKUP($C231,subset1!$D:$BX,AS$2,FALSE)</f>
        <v>#N/A</v>
      </c>
      <c r="AT231" s="1" t="e">
        <f>VLOOKUP($C231,subset1!$D:$BX,AT$2,FALSE)</f>
        <v>#N/A</v>
      </c>
      <c r="AU231" t="e">
        <f>VLOOKUP($C231,subset1!$D:$BX,AU$2,FALSE)</f>
        <v>#N/A</v>
      </c>
      <c r="AV231" t="e">
        <f>VLOOKUP($C231,subset1!$D:$BX,AV$2,FALSE)</f>
        <v>#N/A</v>
      </c>
      <c r="AW231" t="e">
        <f>VLOOKUP($C231,subset1!$D:$BX,AW$2,FALSE)</f>
        <v>#N/A</v>
      </c>
      <c r="AX231" t="e">
        <f>VLOOKUP($C231,subset1!$D:$BX,AX$2,FALSE)</f>
        <v>#N/A</v>
      </c>
      <c r="AY231" t="e">
        <f>VLOOKUP($C231,subset1!$D:$BX,AY$2,FALSE)</f>
        <v>#N/A</v>
      </c>
      <c r="AZ231" t="e">
        <f>VLOOKUP($C231,subset1!$D:$BX,AZ$2,FALSE)</f>
        <v>#N/A</v>
      </c>
      <c r="BA231" t="e">
        <f>VLOOKUP($C231,subset1!$D:$BX,BA$2,FALSE)</f>
        <v>#N/A</v>
      </c>
      <c r="BB231" t="e">
        <f>VLOOKUP($C231,subset1!$D:$BX,BB$2,FALSE)</f>
        <v>#N/A</v>
      </c>
      <c r="BC231" t="e">
        <f>VLOOKUP($C231,subset1!$D:$BX,BC$2,FALSE)</f>
        <v>#N/A</v>
      </c>
      <c r="BD231" t="e">
        <f>VLOOKUP($C231,subset1!$D:$BX,BD$2,FALSE)</f>
        <v>#N/A</v>
      </c>
      <c r="BE231" t="e">
        <f>VLOOKUP($C231,subset1!$D:$BX,BE$2,FALSE)</f>
        <v>#N/A</v>
      </c>
      <c r="BF231" t="e">
        <f>VLOOKUP($C231,subset1!$D:$BX,BF$2,FALSE)</f>
        <v>#N/A</v>
      </c>
      <c r="BG231" t="e">
        <f>VLOOKUP($C231,subset1!$D:$BX,BG$2,FALSE)</f>
        <v>#N/A</v>
      </c>
      <c r="BH231" t="e">
        <f>VLOOKUP($C231,subset1!$D:$BX,BH$2,FALSE)</f>
        <v>#N/A</v>
      </c>
      <c r="BI231" t="e">
        <f>VLOOKUP($C231,subset1!$D:$BX,BI$2,FALSE)</f>
        <v>#N/A</v>
      </c>
      <c r="BJ231" t="e">
        <f>VLOOKUP($C231,subset1!$D:$BX,BJ$2,FALSE)</f>
        <v>#N/A</v>
      </c>
      <c r="BK231" t="e">
        <f>VLOOKUP($C231,subset1!$D:$BX,BK$2,FALSE)</f>
        <v>#N/A</v>
      </c>
      <c r="BL231" t="e">
        <f>VLOOKUP($C231,subset1!$D:$BX,BL$2,FALSE)</f>
        <v>#N/A</v>
      </c>
      <c r="BM231" t="e">
        <f>VLOOKUP($C231,subset1!$D:$BX,BM$2,FALSE)</f>
        <v>#N/A</v>
      </c>
      <c r="BN231" t="e">
        <f>VLOOKUP($C231,subset1!$D:$BX,BN$2,FALSE)</f>
        <v>#N/A</v>
      </c>
      <c r="BO231" t="e">
        <f>VLOOKUP($C231,subset1!$D:$BX,BO$2,FALSE)</f>
        <v>#N/A</v>
      </c>
      <c r="BP231" t="e">
        <f>VLOOKUP($C231,subset1!$D:$BX,BP$2,FALSE)</f>
        <v>#N/A</v>
      </c>
      <c r="BQ231" t="e">
        <f>VLOOKUP($C231,subset1!$D:$BX,BQ$2,FALSE)</f>
        <v>#N/A</v>
      </c>
      <c r="BR231" t="e">
        <f>VLOOKUP($C231,subset1!$D:$BX,BR$2,FALSE)</f>
        <v>#N/A</v>
      </c>
      <c r="BS231" t="e">
        <f>VLOOKUP($C231,subset1!$D:$BX,BS$2,FALSE)</f>
        <v>#N/A</v>
      </c>
      <c r="BT231" t="e">
        <f>VLOOKUP($C231,subset1!$D:$BX,BT$2,FALSE)</f>
        <v>#N/A</v>
      </c>
      <c r="BU231" t="e">
        <f>VLOOKUP($C231,subset1!$D:$BX,BU$2,FALSE)</f>
        <v>#N/A</v>
      </c>
    </row>
    <row r="232" spans="1:73" x14ac:dyDescent="0.2">
      <c r="A232">
        <v>908</v>
      </c>
      <c r="B232" t="s">
        <v>10</v>
      </c>
      <c r="C232" t="str">
        <f t="shared" si="12"/>
        <v>908E2</v>
      </c>
      <c r="D232" t="str">
        <f t="shared" si="13"/>
        <v>E2</v>
      </c>
      <c r="E232">
        <v>41</v>
      </c>
      <c r="F232" s="1">
        <v>43138</v>
      </c>
      <c r="I232">
        <v>1113.8806200367201</v>
      </c>
      <c r="J232" t="s">
        <v>23</v>
      </c>
      <c r="K232">
        <v>238</v>
      </c>
      <c r="L232">
        <f>VLOOKUP($C232,samples!$D$2:$I$1000,4, FALSE)</f>
        <v>14</v>
      </c>
      <c r="M232" t="str">
        <f>VLOOKUP($C232,samples!$D$2:$I$1000,5, FALSE)</f>
        <v>A</v>
      </c>
      <c r="N232" t="str">
        <f>VLOOKUP($C232,samples!$D$2:$I$1000,6, FALSE)</f>
        <v>4,5,6</v>
      </c>
      <c r="O232" s="1">
        <f>VLOOKUP($C232,samples!$D$2:$I$689,3, FALSE)</f>
        <v>43305</v>
      </c>
      <c r="P232" s="2">
        <f t="shared" si="14"/>
        <v>167</v>
      </c>
      <c r="Q232" s="1" t="str">
        <f>VLOOKUP($C232,samples!$D$2:$R$1000,8, FALSE)</f>
        <v>CGPLPA835P3</v>
      </c>
      <c r="S232" t="e">
        <f>VLOOKUP($C232,subset1!$D:$BX,S$2,FALSE)</f>
        <v>#N/A</v>
      </c>
      <c r="T232" s="1" t="e">
        <f>VLOOKUP($C232,subset1!$D:$BX,T$2,FALSE)</f>
        <v>#N/A</v>
      </c>
      <c r="U232" t="e">
        <f>VLOOKUP($C232,subset1!$D:$BX,U$2,FALSE)</f>
        <v>#N/A</v>
      </c>
      <c r="V232" t="e">
        <f>VLOOKUP($C232,subset1!$D:$BX,V$2,FALSE)</f>
        <v>#N/A</v>
      </c>
      <c r="W232" t="e">
        <f>VLOOKUP($C232,subset1!$D:$BX,W$2,FALSE)</f>
        <v>#N/A</v>
      </c>
      <c r="X232" t="e">
        <f>VLOOKUP($C232,subset1!$D:$BX,X$2,FALSE)</f>
        <v>#N/A</v>
      </c>
      <c r="Y232" t="e">
        <f>VLOOKUP($C232,subset1!$D:$BX,Y$2,FALSE)</f>
        <v>#N/A</v>
      </c>
      <c r="Z232" t="e">
        <f>VLOOKUP($C232,subset1!$D:$BX,Z$2,FALSE)</f>
        <v>#N/A</v>
      </c>
      <c r="AA232" t="e">
        <f>VLOOKUP($C232,subset1!$D:$BX,AA$2,FALSE)</f>
        <v>#N/A</v>
      </c>
      <c r="AB232" t="e">
        <f>VLOOKUP($C232,subset1!$D:$BX,AB$2,FALSE)</f>
        <v>#N/A</v>
      </c>
      <c r="AC232" t="e">
        <f>VLOOKUP($C232,subset1!$D:$BX,AC$2,FALSE)</f>
        <v>#N/A</v>
      </c>
      <c r="AD232" t="e">
        <f>VLOOKUP($C232,subset1!$D:$BX,AD$2,FALSE)</f>
        <v>#N/A</v>
      </c>
      <c r="AE232" t="e">
        <f>VLOOKUP($C232,subset1!$D:$BX,AE$2,FALSE)</f>
        <v>#N/A</v>
      </c>
      <c r="AF232" t="e">
        <f>VLOOKUP($C232,subset1!$D:$BX,AF$2,FALSE)</f>
        <v>#N/A</v>
      </c>
      <c r="AG232" t="e">
        <f>VLOOKUP($C232,subset1!$D:$BX,AG$2,FALSE)</f>
        <v>#N/A</v>
      </c>
      <c r="AH232" t="e">
        <f>VLOOKUP($C232,subset1!$D:$BX,AH$2,FALSE)</f>
        <v>#N/A</v>
      </c>
      <c r="AI232" t="e">
        <f>VLOOKUP($C232,subset1!$D:$BX,AI$2,FALSE)</f>
        <v>#N/A</v>
      </c>
      <c r="AJ232" t="e">
        <f>VLOOKUP($C232,subset1!$D:$BX,AJ$2,FALSE)</f>
        <v>#N/A</v>
      </c>
      <c r="AK232" t="e">
        <f>VLOOKUP($C232,subset1!$D:$BX,AK$2,FALSE)</f>
        <v>#N/A</v>
      </c>
      <c r="AL232" t="e">
        <f>VLOOKUP($C232,subset1!$D:$BX,AL$2,FALSE)</f>
        <v>#N/A</v>
      </c>
      <c r="AM232" t="e">
        <f>VLOOKUP($C232,subset1!$D:$BX,AM$2,FALSE)</f>
        <v>#N/A</v>
      </c>
      <c r="AN232" t="e">
        <f>VLOOKUP($C232,subset1!$D:$BX,AN$2,FALSE)</f>
        <v>#N/A</v>
      </c>
      <c r="AO232" t="e">
        <f>VLOOKUP($C232,subset1!$D:$BX,AO$2,FALSE)</f>
        <v>#N/A</v>
      </c>
      <c r="AP232" t="e">
        <f>VLOOKUP($C232,subset1!$D:$BX,AP$2,FALSE)</f>
        <v>#N/A</v>
      </c>
      <c r="AQ232" t="e">
        <f>VLOOKUP($C232,subset1!$D:$BX,AQ$2,FALSE)</f>
        <v>#N/A</v>
      </c>
      <c r="AR232" t="e">
        <f>VLOOKUP($C232,subset1!$D:$BX,AR$2,FALSE)</f>
        <v>#N/A</v>
      </c>
      <c r="AS232" t="e">
        <f>VLOOKUP($C232,subset1!$D:$BX,AS$2,FALSE)</f>
        <v>#N/A</v>
      </c>
      <c r="AT232" s="1" t="e">
        <f>VLOOKUP($C232,subset1!$D:$BX,AT$2,FALSE)</f>
        <v>#N/A</v>
      </c>
      <c r="AU232" t="e">
        <f>VLOOKUP($C232,subset1!$D:$BX,AU$2,FALSE)</f>
        <v>#N/A</v>
      </c>
      <c r="AV232" t="e">
        <f>VLOOKUP($C232,subset1!$D:$BX,AV$2,FALSE)</f>
        <v>#N/A</v>
      </c>
      <c r="AW232" t="e">
        <f>VLOOKUP($C232,subset1!$D:$BX,AW$2,FALSE)</f>
        <v>#N/A</v>
      </c>
      <c r="AX232" t="e">
        <f>VLOOKUP($C232,subset1!$D:$BX,AX$2,FALSE)</f>
        <v>#N/A</v>
      </c>
      <c r="AY232" t="e">
        <f>VLOOKUP($C232,subset1!$D:$BX,AY$2,FALSE)</f>
        <v>#N/A</v>
      </c>
      <c r="AZ232" t="e">
        <f>VLOOKUP($C232,subset1!$D:$BX,AZ$2,FALSE)</f>
        <v>#N/A</v>
      </c>
      <c r="BA232" t="e">
        <f>VLOOKUP($C232,subset1!$D:$BX,BA$2,FALSE)</f>
        <v>#N/A</v>
      </c>
      <c r="BB232" t="e">
        <f>VLOOKUP($C232,subset1!$D:$BX,BB$2,FALSE)</f>
        <v>#N/A</v>
      </c>
      <c r="BC232" t="e">
        <f>VLOOKUP($C232,subset1!$D:$BX,BC$2,FALSE)</f>
        <v>#N/A</v>
      </c>
      <c r="BD232" t="e">
        <f>VLOOKUP($C232,subset1!$D:$BX,BD$2,FALSE)</f>
        <v>#N/A</v>
      </c>
      <c r="BE232" t="e">
        <f>VLOOKUP($C232,subset1!$D:$BX,BE$2,FALSE)</f>
        <v>#N/A</v>
      </c>
      <c r="BF232" t="e">
        <f>VLOOKUP($C232,subset1!$D:$BX,BF$2,FALSE)</f>
        <v>#N/A</v>
      </c>
      <c r="BG232" t="e">
        <f>VLOOKUP($C232,subset1!$D:$BX,BG$2,FALSE)</f>
        <v>#N/A</v>
      </c>
      <c r="BH232" t="e">
        <f>VLOOKUP($C232,subset1!$D:$BX,BH$2,FALSE)</f>
        <v>#N/A</v>
      </c>
      <c r="BI232" t="e">
        <f>VLOOKUP($C232,subset1!$D:$BX,BI$2,FALSE)</f>
        <v>#N/A</v>
      </c>
      <c r="BJ232" t="e">
        <f>VLOOKUP($C232,subset1!$D:$BX,BJ$2,FALSE)</f>
        <v>#N/A</v>
      </c>
      <c r="BK232" t="e">
        <f>VLOOKUP($C232,subset1!$D:$BX,BK$2,FALSE)</f>
        <v>#N/A</v>
      </c>
      <c r="BL232" t="e">
        <f>VLOOKUP($C232,subset1!$D:$BX,BL$2,FALSE)</f>
        <v>#N/A</v>
      </c>
      <c r="BM232" t="e">
        <f>VLOOKUP($C232,subset1!$D:$BX,BM$2,FALSE)</f>
        <v>#N/A</v>
      </c>
      <c r="BN232" t="e">
        <f>VLOOKUP($C232,subset1!$D:$BX,BN$2,FALSE)</f>
        <v>#N/A</v>
      </c>
      <c r="BO232" t="e">
        <f>VLOOKUP($C232,subset1!$D:$BX,BO$2,FALSE)</f>
        <v>#N/A</v>
      </c>
      <c r="BP232" t="e">
        <f>VLOOKUP($C232,subset1!$D:$BX,BP$2,FALSE)</f>
        <v>#N/A</v>
      </c>
      <c r="BQ232" t="e">
        <f>VLOOKUP($C232,subset1!$D:$BX,BQ$2,FALSE)</f>
        <v>#N/A</v>
      </c>
      <c r="BR232" t="e">
        <f>VLOOKUP($C232,subset1!$D:$BX,BR$2,FALSE)</f>
        <v>#N/A</v>
      </c>
      <c r="BS232" t="e">
        <f>VLOOKUP($C232,subset1!$D:$BX,BS$2,FALSE)</f>
        <v>#N/A</v>
      </c>
      <c r="BT232" t="e">
        <f>VLOOKUP($C232,subset1!$D:$BX,BT$2,FALSE)</f>
        <v>#N/A</v>
      </c>
      <c r="BU232" t="e">
        <f>VLOOKUP($C232,subset1!$D:$BX,BU$2,FALSE)</f>
        <v>#N/A</v>
      </c>
    </row>
    <row r="233" spans="1:73" x14ac:dyDescent="0.2">
      <c r="A233">
        <v>908</v>
      </c>
      <c r="B233" t="s">
        <v>11</v>
      </c>
      <c r="C233" t="str">
        <f t="shared" si="12"/>
        <v>908E3</v>
      </c>
      <c r="D233" t="str">
        <f t="shared" si="13"/>
        <v>E3</v>
      </c>
      <c r="E233">
        <v>41</v>
      </c>
      <c r="F233" s="1">
        <v>43138</v>
      </c>
      <c r="I233">
        <v>1113.8806200367201</v>
      </c>
      <c r="J233" t="s">
        <v>23</v>
      </c>
      <c r="K233">
        <v>239</v>
      </c>
      <c r="L233">
        <f>VLOOKUP($C233,samples!$D$2:$I$1000,4, FALSE)</f>
        <v>17</v>
      </c>
      <c r="M233" t="str">
        <f>VLOOKUP($C233,samples!$D$2:$I$1000,5, FALSE)</f>
        <v>B</v>
      </c>
      <c r="N233" t="str">
        <f>VLOOKUP($C233,samples!$D$2:$I$1000,6, FALSE)</f>
        <v>7,8,9</v>
      </c>
      <c r="O233" s="1">
        <f>VLOOKUP($C233,samples!$D$2:$I$689,3, FALSE)</f>
        <v>43320</v>
      </c>
      <c r="P233" s="2">
        <f t="shared" si="14"/>
        <v>182</v>
      </c>
      <c r="Q233" s="1" t="str">
        <f>VLOOKUP($C233,samples!$D$2:$R$1000,8, FALSE)</f>
        <v>CGPLPA835P4</v>
      </c>
      <c r="S233" t="e">
        <f>VLOOKUP($C233,subset1!$D:$BX,S$2,FALSE)</f>
        <v>#N/A</v>
      </c>
      <c r="T233" s="1" t="e">
        <f>VLOOKUP($C233,subset1!$D:$BX,T$2,FALSE)</f>
        <v>#N/A</v>
      </c>
      <c r="U233" t="e">
        <f>VLOOKUP($C233,subset1!$D:$BX,U$2,FALSE)</f>
        <v>#N/A</v>
      </c>
      <c r="V233" t="e">
        <f>VLOOKUP($C233,subset1!$D:$BX,V$2,FALSE)</f>
        <v>#N/A</v>
      </c>
      <c r="W233" t="e">
        <f>VLOOKUP($C233,subset1!$D:$BX,W$2,FALSE)</f>
        <v>#N/A</v>
      </c>
      <c r="X233" t="e">
        <f>VLOOKUP($C233,subset1!$D:$BX,X$2,FALSE)</f>
        <v>#N/A</v>
      </c>
      <c r="Y233" t="e">
        <f>VLOOKUP($C233,subset1!$D:$BX,Y$2,FALSE)</f>
        <v>#N/A</v>
      </c>
      <c r="Z233" t="e">
        <f>VLOOKUP($C233,subset1!$D:$BX,Z$2,FALSE)</f>
        <v>#N/A</v>
      </c>
      <c r="AA233" t="e">
        <f>VLOOKUP($C233,subset1!$D:$BX,AA$2,FALSE)</f>
        <v>#N/A</v>
      </c>
      <c r="AB233" t="e">
        <f>VLOOKUP($C233,subset1!$D:$BX,AB$2,FALSE)</f>
        <v>#N/A</v>
      </c>
      <c r="AC233" t="e">
        <f>VLOOKUP($C233,subset1!$D:$BX,AC$2,FALSE)</f>
        <v>#N/A</v>
      </c>
      <c r="AD233" t="e">
        <f>VLOOKUP($C233,subset1!$D:$BX,AD$2,FALSE)</f>
        <v>#N/A</v>
      </c>
      <c r="AE233" t="e">
        <f>VLOOKUP($C233,subset1!$D:$BX,AE$2,FALSE)</f>
        <v>#N/A</v>
      </c>
      <c r="AF233" t="e">
        <f>VLOOKUP($C233,subset1!$D:$BX,AF$2,FALSE)</f>
        <v>#N/A</v>
      </c>
      <c r="AG233" t="e">
        <f>VLOOKUP($C233,subset1!$D:$BX,AG$2,FALSE)</f>
        <v>#N/A</v>
      </c>
      <c r="AH233" t="e">
        <f>VLOOKUP($C233,subset1!$D:$BX,AH$2,FALSE)</f>
        <v>#N/A</v>
      </c>
      <c r="AI233" t="e">
        <f>VLOOKUP($C233,subset1!$D:$BX,AI$2,FALSE)</f>
        <v>#N/A</v>
      </c>
      <c r="AJ233" t="e">
        <f>VLOOKUP($C233,subset1!$D:$BX,AJ$2,FALSE)</f>
        <v>#N/A</v>
      </c>
      <c r="AK233" t="e">
        <f>VLOOKUP($C233,subset1!$D:$BX,AK$2,FALSE)</f>
        <v>#N/A</v>
      </c>
      <c r="AL233" t="e">
        <f>VLOOKUP($C233,subset1!$D:$BX,AL$2,FALSE)</f>
        <v>#N/A</v>
      </c>
      <c r="AM233" t="e">
        <f>VLOOKUP($C233,subset1!$D:$BX,AM$2,FALSE)</f>
        <v>#N/A</v>
      </c>
      <c r="AN233" t="e">
        <f>VLOOKUP($C233,subset1!$D:$BX,AN$2,FALSE)</f>
        <v>#N/A</v>
      </c>
      <c r="AO233" t="e">
        <f>VLOOKUP($C233,subset1!$D:$BX,AO$2,FALSE)</f>
        <v>#N/A</v>
      </c>
      <c r="AP233" t="e">
        <f>VLOOKUP($C233,subset1!$D:$BX,AP$2,FALSE)</f>
        <v>#N/A</v>
      </c>
      <c r="AQ233" t="e">
        <f>VLOOKUP($C233,subset1!$D:$BX,AQ$2,FALSE)</f>
        <v>#N/A</v>
      </c>
      <c r="AR233" t="e">
        <f>VLOOKUP($C233,subset1!$D:$BX,AR$2,FALSE)</f>
        <v>#N/A</v>
      </c>
      <c r="AS233" t="e">
        <f>VLOOKUP($C233,subset1!$D:$BX,AS$2,FALSE)</f>
        <v>#N/A</v>
      </c>
      <c r="AT233" s="1" t="e">
        <f>VLOOKUP($C233,subset1!$D:$BX,AT$2,FALSE)</f>
        <v>#N/A</v>
      </c>
      <c r="AU233" t="e">
        <f>VLOOKUP($C233,subset1!$D:$BX,AU$2,FALSE)</f>
        <v>#N/A</v>
      </c>
      <c r="AV233" t="e">
        <f>VLOOKUP($C233,subset1!$D:$BX,AV$2,FALSE)</f>
        <v>#N/A</v>
      </c>
      <c r="AW233" t="e">
        <f>VLOOKUP($C233,subset1!$D:$BX,AW$2,FALSE)</f>
        <v>#N/A</v>
      </c>
      <c r="AX233" t="e">
        <f>VLOOKUP($C233,subset1!$D:$BX,AX$2,FALSE)</f>
        <v>#N/A</v>
      </c>
      <c r="AY233" t="e">
        <f>VLOOKUP($C233,subset1!$D:$BX,AY$2,FALSE)</f>
        <v>#N/A</v>
      </c>
      <c r="AZ233" t="e">
        <f>VLOOKUP($C233,subset1!$D:$BX,AZ$2,FALSE)</f>
        <v>#N/A</v>
      </c>
      <c r="BA233" t="e">
        <f>VLOOKUP($C233,subset1!$D:$BX,BA$2,FALSE)</f>
        <v>#N/A</v>
      </c>
      <c r="BB233" t="e">
        <f>VLOOKUP($C233,subset1!$D:$BX,BB$2,FALSE)</f>
        <v>#N/A</v>
      </c>
      <c r="BC233" t="e">
        <f>VLOOKUP($C233,subset1!$D:$BX,BC$2,FALSE)</f>
        <v>#N/A</v>
      </c>
      <c r="BD233" t="e">
        <f>VLOOKUP($C233,subset1!$D:$BX,BD$2,FALSE)</f>
        <v>#N/A</v>
      </c>
      <c r="BE233" t="e">
        <f>VLOOKUP($C233,subset1!$D:$BX,BE$2,FALSE)</f>
        <v>#N/A</v>
      </c>
      <c r="BF233" t="e">
        <f>VLOOKUP($C233,subset1!$D:$BX,BF$2,FALSE)</f>
        <v>#N/A</v>
      </c>
      <c r="BG233" t="e">
        <f>VLOOKUP($C233,subset1!$D:$BX,BG$2,FALSE)</f>
        <v>#N/A</v>
      </c>
      <c r="BH233" t="e">
        <f>VLOOKUP($C233,subset1!$D:$BX,BH$2,FALSE)</f>
        <v>#N/A</v>
      </c>
      <c r="BI233" t="e">
        <f>VLOOKUP($C233,subset1!$D:$BX,BI$2,FALSE)</f>
        <v>#N/A</v>
      </c>
      <c r="BJ233" t="e">
        <f>VLOOKUP($C233,subset1!$D:$BX,BJ$2,FALSE)</f>
        <v>#N/A</v>
      </c>
      <c r="BK233" t="e">
        <f>VLOOKUP($C233,subset1!$D:$BX,BK$2,FALSE)</f>
        <v>#N/A</v>
      </c>
      <c r="BL233" t="e">
        <f>VLOOKUP($C233,subset1!$D:$BX,BL$2,FALSE)</f>
        <v>#N/A</v>
      </c>
      <c r="BM233" t="e">
        <f>VLOOKUP($C233,subset1!$D:$BX,BM$2,FALSE)</f>
        <v>#N/A</v>
      </c>
      <c r="BN233" t="e">
        <f>VLOOKUP($C233,subset1!$D:$BX,BN$2,FALSE)</f>
        <v>#N/A</v>
      </c>
      <c r="BO233" t="e">
        <f>VLOOKUP($C233,subset1!$D:$BX,BO$2,FALSE)</f>
        <v>#N/A</v>
      </c>
      <c r="BP233" t="e">
        <f>VLOOKUP($C233,subset1!$D:$BX,BP$2,FALSE)</f>
        <v>#N/A</v>
      </c>
      <c r="BQ233" t="e">
        <f>VLOOKUP($C233,subset1!$D:$BX,BQ$2,FALSE)</f>
        <v>#N/A</v>
      </c>
      <c r="BR233" t="e">
        <f>VLOOKUP($C233,subset1!$D:$BX,BR$2,FALSE)</f>
        <v>#N/A</v>
      </c>
      <c r="BS233" t="e">
        <f>VLOOKUP($C233,subset1!$D:$BX,BS$2,FALSE)</f>
        <v>#N/A</v>
      </c>
      <c r="BT233" t="e">
        <f>VLOOKUP($C233,subset1!$D:$BX,BT$2,FALSE)</f>
        <v>#N/A</v>
      </c>
      <c r="BU233" t="e">
        <f>VLOOKUP($C233,subset1!$D:$BX,BU$2,FALSE)</f>
        <v>#N/A</v>
      </c>
    </row>
    <row r="234" spans="1:73" x14ac:dyDescent="0.2">
      <c r="A234">
        <v>908</v>
      </c>
      <c r="B234" t="s">
        <v>12</v>
      </c>
      <c r="C234" t="str">
        <f t="shared" si="12"/>
        <v>908E4</v>
      </c>
      <c r="D234" t="str">
        <f t="shared" si="13"/>
        <v>E4</v>
      </c>
      <c r="E234">
        <v>41</v>
      </c>
      <c r="F234" s="1">
        <v>43138</v>
      </c>
      <c r="I234">
        <v>1113.8806200367201</v>
      </c>
      <c r="J234" t="s">
        <v>23</v>
      </c>
      <c r="K234">
        <v>240</v>
      </c>
      <c r="L234">
        <f>VLOOKUP($C234,samples!$D$2:$I$1000,4, FALSE)</f>
        <v>19</v>
      </c>
      <c r="M234" t="str">
        <f>VLOOKUP($C234,samples!$D$2:$I$1000,5, FALSE)</f>
        <v>D</v>
      </c>
      <c r="N234" t="str">
        <f>VLOOKUP($C234,samples!$D$2:$I$1000,6, FALSE)</f>
        <v>4,5,6</v>
      </c>
      <c r="O234" s="1">
        <f>VLOOKUP($C234,samples!$D$2:$I$689,3, FALSE)</f>
        <v>43494</v>
      </c>
      <c r="P234" s="2">
        <f t="shared" si="14"/>
        <v>356</v>
      </c>
      <c r="Q234" s="1" t="str">
        <f>VLOOKUP($C234,samples!$D$2:$R$1000,8, FALSE)</f>
        <v>CGPLPA835P5</v>
      </c>
      <c r="S234" t="e">
        <f>VLOOKUP($C234,subset1!$D:$BX,S$2,FALSE)</f>
        <v>#N/A</v>
      </c>
      <c r="T234" s="1" t="e">
        <f>VLOOKUP($C234,subset1!$D:$BX,T$2,FALSE)</f>
        <v>#N/A</v>
      </c>
      <c r="U234" t="e">
        <f>VLOOKUP($C234,subset1!$D:$BX,U$2,FALSE)</f>
        <v>#N/A</v>
      </c>
      <c r="V234" t="e">
        <f>VLOOKUP($C234,subset1!$D:$BX,V$2,FALSE)</f>
        <v>#N/A</v>
      </c>
      <c r="W234" t="e">
        <f>VLOOKUP($C234,subset1!$D:$BX,W$2,FALSE)</f>
        <v>#N/A</v>
      </c>
      <c r="X234" t="e">
        <f>VLOOKUP($C234,subset1!$D:$BX,X$2,FALSE)</f>
        <v>#N/A</v>
      </c>
      <c r="Y234" t="e">
        <f>VLOOKUP($C234,subset1!$D:$BX,Y$2,FALSE)</f>
        <v>#N/A</v>
      </c>
      <c r="Z234" t="e">
        <f>VLOOKUP($C234,subset1!$D:$BX,Z$2,FALSE)</f>
        <v>#N/A</v>
      </c>
      <c r="AA234" t="e">
        <f>VLOOKUP($C234,subset1!$D:$BX,AA$2,FALSE)</f>
        <v>#N/A</v>
      </c>
      <c r="AB234" t="e">
        <f>VLOOKUP($C234,subset1!$D:$BX,AB$2,FALSE)</f>
        <v>#N/A</v>
      </c>
      <c r="AC234" t="e">
        <f>VLOOKUP($C234,subset1!$D:$BX,AC$2,FALSE)</f>
        <v>#N/A</v>
      </c>
      <c r="AD234" t="e">
        <f>VLOOKUP($C234,subset1!$D:$BX,AD$2,FALSE)</f>
        <v>#N/A</v>
      </c>
      <c r="AE234" t="e">
        <f>VLOOKUP($C234,subset1!$D:$BX,AE$2,FALSE)</f>
        <v>#N/A</v>
      </c>
      <c r="AF234" t="e">
        <f>VLOOKUP($C234,subset1!$D:$BX,AF$2,FALSE)</f>
        <v>#N/A</v>
      </c>
      <c r="AG234" t="e">
        <f>VLOOKUP($C234,subset1!$D:$BX,AG$2,FALSE)</f>
        <v>#N/A</v>
      </c>
      <c r="AH234" t="e">
        <f>VLOOKUP($C234,subset1!$D:$BX,AH$2,FALSE)</f>
        <v>#N/A</v>
      </c>
      <c r="AI234" t="e">
        <f>VLOOKUP($C234,subset1!$D:$BX,AI$2,FALSE)</f>
        <v>#N/A</v>
      </c>
      <c r="AJ234" t="e">
        <f>VLOOKUP($C234,subset1!$D:$BX,AJ$2,FALSE)</f>
        <v>#N/A</v>
      </c>
      <c r="AK234" t="e">
        <f>VLOOKUP($C234,subset1!$D:$BX,AK$2,FALSE)</f>
        <v>#N/A</v>
      </c>
      <c r="AL234" t="e">
        <f>VLOOKUP($C234,subset1!$D:$BX,AL$2,FALSE)</f>
        <v>#N/A</v>
      </c>
      <c r="AM234" t="e">
        <f>VLOOKUP($C234,subset1!$D:$BX,AM$2,FALSE)</f>
        <v>#N/A</v>
      </c>
      <c r="AN234" t="e">
        <f>VLOOKUP($C234,subset1!$D:$BX,AN$2,FALSE)</f>
        <v>#N/A</v>
      </c>
      <c r="AO234" t="e">
        <f>VLOOKUP($C234,subset1!$D:$BX,AO$2,FALSE)</f>
        <v>#N/A</v>
      </c>
      <c r="AP234" t="e">
        <f>VLOOKUP($C234,subset1!$D:$BX,AP$2,FALSE)</f>
        <v>#N/A</v>
      </c>
      <c r="AQ234" t="e">
        <f>VLOOKUP($C234,subset1!$D:$BX,AQ$2,FALSE)</f>
        <v>#N/A</v>
      </c>
      <c r="AR234" t="e">
        <f>VLOOKUP($C234,subset1!$D:$BX,AR$2,FALSE)</f>
        <v>#N/A</v>
      </c>
      <c r="AS234" t="e">
        <f>VLOOKUP($C234,subset1!$D:$BX,AS$2,FALSE)</f>
        <v>#N/A</v>
      </c>
      <c r="AT234" s="1" t="e">
        <f>VLOOKUP($C234,subset1!$D:$BX,AT$2,FALSE)</f>
        <v>#N/A</v>
      </c>
      <c r="AU234" t="e">
        <f>VLOOKUP($C234,subset1!$D:$BX,AU$2,FALSE)</f>
        <v>#N/A</v>
      </c>
      <c r="AV234" t="e">
        <f>VLOOKUP($C234,subset1!$D:$BX,AV$2,FALSE)</f>
        <v>#N/A</v>
      </c>
      <c r="AW234" t="e">
        <f>VLOOKUP($C234,subset1!$D:$BX,AW$2,FALSE)</f>
        <v>#N/A</v>
      </c>
      <c r="AX234" t="e">
        <f>VLOOKUP($C234,subset1!$D:$BX,AX$2,FALSE)</f>
        <v>#N/A</v>
      </c>
      <c r="AY234" t="e">
        <f>VLOOKUP($C234,subset1!$D:$BX,AY$2,FALSE)</f>
        <v>#N/A</v>
      </c>
      <c r="AZ234" t="e">
        <f>VLOOKUP($C234,subset1!$D:$BX,AZ$2,FALSE)</f>
        <v>#N/A</v>
      </c>
      <c r="BA234" t="e">
        <f>VLOOKUP($C234,subset1!$D:$BX,BA$2,FALSE)</f>
        <v>#N/A</v>
      </c>
      <c r="BB234" t="e">
        <f>VLOOKUP($C234,subset1!$D:$BX,BB$2,FALSE)</f>
        <v>#N/A</v>
      </c>
      <c r="BC234" t="e">
        <f>VLOOKUP($C234,subset1!$D:$BX,BC$2,FALSE)</f>
        <v>#N/A</v>
      </c>
      <c r="BD234" t="e">
        <f>VLOOKUP($C234,subset1!$D:$BX,BD$2,FALSE)</f>
        <v>#N/A</v>
      </c>
      <c r="BE234" t="e">
        <f>VLOOKUP($C234,subset1!$D:$BX,BE$2,FALSE)</f>
        <v>#N/A</v>
      </c>
      <c r="BF234" t="e">
        <f>VLOOKUP($C234,subset1!$D:$BX,BF$2,FALSE)</f>
        <v>#N/A</v>
      </c>
      <c r="BG234" t="e">
        <f>VLOOKUP($C234,subset1!$D:$BX,BG$2,FALSE)</f>
        <v>#N/A</v>
      </c>
      <c r="BH234" t="e">
        <f>VLOOKUP($C234,subset1!$D:$BX,BH$2,FALSE)</f>
        <v>#N/A</v>
      </c>
      <c r="BI234" t="e">
        <f>VLOOKUP($C234,subset1!$D:$BX,BI$2,FALSE)</f>
        <v>#N/A</v>
      </c>
      <c r="BJ234" t="e">
        <f>VLOOKUP($C234,subset1!$D:$BX,BJ$2,FALSE)</f>
        <v>#N/A</v>
      </c>
      <c r="BK234" t="e">
        <f>VLOOKUP($C234,subset1!$D:$BX,BK$2,FALSE)</f>
        <v>#N/A</v>
      </c>
      <c r="BL234" t="e">
        <f>VLOOKUP($C234,subset1!$D:$BX,BL$2,FALSE)</f>
        <v>#N/A</v>
      </c>
      <c r="BM234" t="e">
        <f>VLOOKUP($C234,subset1!$D:$BX,BM$2,FALSE)</f>
        <v>#N/A</v>
      </c>
      <c r="BN234" t="e">
        <f>VLOOKUP($C234,subset1!$D:$BX,BN$2,FALSE)</f>
        <v>#N/A</v>
      </c>
      <c r="BO234" t="e">
        <f>VLOOKUP($C234,subset1!$D:$BX,BO$2,FALSE)</f>
        <v>#N/A</v>
      </c>
      <c r="BP234" t="e">
        <f>VLOOKUP($C234,subset1!$D:$BX,BP$2,FALSE)</f>
        <v>#N/A</v>
      </c>
      <c r="BQ234" t="e">
        <f>VLOOKUP($C234,subset1!$D:$BX,BQ$2,FALSE)</f>
        <v>#N/A</v>
      </c>
      <c r="BR234" t="e">
        <f>VLOOKUP($C234,subset1!$D:$BX,BR$2,FALSE)</f>
        <v>#N/A</v>
      </c>
      <c r="BS234" t="e">
        <f>VLOOKUP($C234,subset1!$D:$BX,BS$2,FALSE)</f>
        <v>#N/A</v>
      </c>
      <c r="BT234" t="e">
        <f>VLOOKUP($C234,subset1!$D:$BX,BT$2,FALSE)</f>
        <v>#N/A</v>
      </c>
      <c r="BU234" t="e">
        <f>VLOOKUP($C234,subset1!$D:$BX,BU$2,FALSE)</f>
        <v>#N/A</v>
      </c>
    </row>
    <row r="235" spans="1:73" x14ac:dyDescent="0.2">
      <c r="A235">
        <v>909</v>
      </c>
      <c r="B235" t="s">
        <v>2</v>
      </c>
      <c r="C235" t="str">
        <f t="shared" si="12"/>
        <v>909A</v>
      </c>
      <c r="D235" t="str">
        <f t="shared" si="13"/>
        <v>A</v>
      </c>
      <c r="E235">
        <v>40</v>
      </c>
      <c r="F235" s="1">
        <v>43122</v>
      </c>
      <c r="I235">
        <v>1129.8806200367201</v>
      </c>
      <c r="J235" t="s">
        <v>25</v>
      </c>
      <c r="K235">
        <v>241</v>
      </c>
      <c r="L235">
        <f>VLOOKUP($C235,samples!$D$2:$I$1000,4, FALSE)</f>
        <v>2</v>
      </c>
      <c r="M235" t="str">
        <f>VLOOKUP($C235,samples!$D$2:$I$1000,5, FALSE)</f>
        <v>E</v>
      </c>
      <c r="N235" t="str">
        <f>VLOOKUP($C235,samples!$D$2:$I$1000,6, FALSE)</f>
        <v>1,2,3</v>
      </c>
      <c r="O235" s="1">
        <f>VLOOKUP($C235,samples!$D$2:$I$689,3, FALSE)</f>
        <v>43122</v>
      </c>
      <c r="P235" s="2">
        <f t="shared" si="14"/>
        <v>0</v>
      </c>
      <c r="Q235" s="1" t="str">
        <f>VLOOKUP($C235,samples!$D$2:$R$1000,8, FALSE)</f>
        <v>CGPLPA836P</v>
      </c>
      <c r="S235" t="e">
        <f>VLOOKUP($C235,subset1!$D:$BX,S$2,FALSE)</f>
        <v>#N/A</v>
      </c>
      <c r="T235" s="1" t="e">
        <f>VLOOKUP($C235,subset1!$D:$BX,T$2,FALSE)</f>
        <v>#N/A</v>
      </c>
      <c r="U235" t="e">
        <f>VLOOKUP($C235,subset1!$D:$BX,U$2,FALSE)</f>
        <v>#N/A</v>
      </c>
      <c r="V235" t="e">
        <f>VLOOKUP($C235,subset1!$D:$BX,V$2,FALSE)</f>
        <v>#N/A</v>
      </c>
      <c r="W235" t="e">
        <f>VLOOKUP($C235,subset1!$D:$BX,W$2,FALSE)</f>
        <v>#N/A</v>
      </c>
      <c r="X235" t="e">
        <f>VLOOKUP($C235,subset1!$D:$BX,X$2,FALSE)</f>
        <v>#N/A</v>
      </c>
      <c r="Y235" t="e">
        <f>VLOOKUP($C235,subset1!$D:$BX,Y$2,FALSE)</f>
        <v>#N/A</v>
      </c>
      <c r="Z235" t="e">
        <f>VLOOKUP($C235,subset1!$D:$BX,Z$2,FALSE)</f>
        <v>#N/A</v>
      </c>
      <c r="AA235" t="e">
        <f>VLOOKUP($C235,subset1!$D:$BX,AA$2,FALSE)</f>
        <v>#N/A</v>
      </c>
      <c r="AB235" t="e">
        <f>VLOOKUP($C235,subset1!$D:$BX,AB$2,FALSE)</f>
        <v>#N/A</v>
      </c>
      <c r="AC235" t="e">
        <f>VLOOKUP($C235,subset1!$D:$BX,AC$2,FALSE)</f>
        <v>#N/A</v>
      </c>
      <c r="AD235" t="e">
        <f>VLOOKUP($C235,subset1!$D:$BX,AD$2,FALSE)</f>
        <v>#N/A</v>
      </c>
      <c r="AE235" t="e">
        <f>VLOOKUP($C235,subset1!$D:$BX,AE$2,FALSE)</f>
        <v>#N/A</v>
      </c>
      <c r="AF235" t="e">
        <f>VLOOKUP($C235,subset1!$D:$BX,AF$2,FALSE)</f>
        <v>#N/A</v>
      </c>
      <c r="AG235" t="e">
        <f>VLOOKUP($C235,subset1!$D:$BX,AG$2,FALSE)</f>
        <v>#N/A</v>
      </c>
      <c r="AH235" t="e">
        <f>VLOOKUP($C235,subset1!$D:$BX,AH$2,FALSE)</f>
        <v>#N/A</v>
      </c>
      <c r="AI235" t="e">
        <f>VLOOKUP($C235,subset1!$D:$BX,AI$2,FALSE)</f>
        <v>#N/A</v>
      </c>
      <c r="AJ235" t="e">
        <f>VLOOKUP($C235,subset1!$D:$BX,AJ$2,FALSE)</f>
        <v>#N/A</v>
      </c>
      <c r="AK235" t="e">
        <f>VLOOKUP($C235,subset1!$D:$BX,AK$2,FALSE)</f>
        <v>#N/A</v>
      </c>
      <c r="AL235" t="e">
        <f>VLOOKUP($C235,subset1!$D:$BX,AL$2,FALSE)</f>
        <v>#N/A</v>
      </c>
      <c r="AM235" t="e">
        <f>VLOOKUP($C235,subset1!$D:$BX,AM$2,FALSE)</f>
        <v>#N/A</v>
      </c>
      <c r="AN235" t="e">
        <f>VLOOKUP($C235,subset1!$D:$BX,AN$2,FALSE)</f>
        <v>#N/A</v>
      </c>
      <c r="AO235" t="e">
        <f>VLOOKUP($C235,subset1!$D:$BX,AO$2,FALSE)</f>
        <v>#N/A</v>
      </c>
      <c r="AP235" t="e">
        <f>VLOOKUP($C235,subset1!$D:$BX,AP$2,FALSE)</f>
        <v>#N/A</v>
      </c>
      <c r="AQ235" t="e">
        <f>VLOOKUP($C235,subset1!$D:$BX,AQ$2,FALSE)</f>
        <v>#N/A</v>
      </c>
      <c r="AR235" t="e">
        <f>VLOOKUP($C235,subset1!$D:$BX,AR$2,FALSE)</f>
        <v>#N/A</v>
      </c>
      <c r="AS235" t="e">
        <f>VLOOKUP($C235,subset1!$D:$BX,AS$2,FALSE)</f>
        <v>#N/A</v>
      </c>
      <c r="AT235" s="1" t="e">
        <f>VLOOKUP($C235,subset1!$D:$BX,AT$2,FALSE)</f>
        <v>#N/A</v>
      </c>
      <c r="AU235" t="e">
        <f>VLOOKUP($C235,subset1!$D:$BX,AU$2,FALSE)</f>
        <v>#N/A</v>
      </c>
      <c r="AV235" t="e">
        <f>VLOOKUP($C235,subset1!$D:$BX,AV$2,FALSE)</f>
        <v>#N/A</v>
      </c>
      <c r="AW235" t="e">
        <f>VLOOKUP($C235,subset1!$D:$BX,AW$2,FALSE)</f>
        <v>#N/A</v>
      </c>
      <c r="AX235" t="e">
        <f>VLOOKUP($C235,subset1!$D:$BX,AX$2,FALSE)</f>
        <v>#N/A</v>
      </c>
      <c r="AY235" t="e">
        <f>VLOOKUP($C235,subset1!$D:$BX,AY$2,FALSE)</f>
        <v>#N/A</v>
      </c>
      <c r="AZ235" t="e">
        <f>VLOOKUP($C235,subset1!$D:$BX,AZ$2,FALSE)</f>
        <v>#N/A</v>
      </c>
      <c r="BA235" t="e">
        <f>VLOOKUP($C235,subset1!$D:$BX,BA$2,FALSE)</f>
        <v>#N/A</v>
      </c>
      <c r="BB235" t="e">
        <f>VLOOKUP($C235,subset1!$D:$BX,BB$2,FALSE)</f>
        <v>#N/A</v>
      </c>
      <c r="BC235" t="e">
        <f>VLOOKUP($C235,subset1!$D:$BX,BC$2,FALSE)</f>
        <v>#N/A</v>
      </c>
      <c r="BD235" t="e">
        <f>VLOOKUP($C235,subset1!$D:$BX,BD$2,FALSE)</f>
        <v>#N/A</v>
      </c>
      <c r="BE235" t="e">
        <f>VLOOKUP($C235,subset1!$D:$BX,BE$2,FALSE)</f>
        <v>#N/A</v>
      </c>
      <c r="BF235" t="e">
        <f>VLOOKUP($C235,subset1!$D:$BX,BF$2,FALSE)</f>
        <v>#N/A</v>
      </c>
      <c r="BG235" t="e">
        <f>VLOOKUP($C235,subset1!$D:$BX,BG$2,FALSE)</f>
        <v>#N/A</v>
      </c>
      <c r="BH235" t="e">
        <f>VLOOKUP($C235,subset1!$D:$BX,BH$2,FALSE)</f>
        <v>#N/A</v>
      </c>
      <c r="BI235" t="e">
        <f>VLOOKUP($C235,subset1!$D:$BX,BI$2,FALSE)</f>
        <v>#N/A</v>
      </c>
      <c r="BJ235" t="e">
        <f>VLOOKUP($C235,subset1!$D:$BX,BJ$2,FALSE)</f>
        <v>#N/A</v>
      </c>
      <c r="BK235" t="e">
        <f>VLOOKUP($C235,subset1!$D:$BX,BK$2,FALSE)</f>
        <v>#N/A</v>
      </c>
      <c r="BL235" t="e">
        <f>VLOOKUP($C235,subset1!$D:$BX,BL$2,FALSE)</f>
        <v>#N/A</v>
      </c>
      <c r="BM235" t="e">
        <f>VLOOKUP($C235,subset1!$D:$BX,BM$2,FALSE)</f>
        <v>#N/A</v>
      </c>
      <c r="BN235" t="e">
        <f>VLOOKUP($C235,subset1!$D:$BX,BN$2,FALSE)</f>
        <v>#N/A</v>
      </c>
      <c r="BO235" t="e">
        <f>VLOOKUP($C235,subset1!$D:$BX,BO$2,FALSE)</f>
        <v>#N/A</v>
      </c>
      <c r="BP235" t="e">
        <f>VLOOKUP($C235,subset1!$D:$BX,BP$2,FALSE)</f>
        <v>#N/A</v>
      </c>
      <c r="BQ235" t="e">
        <f>VLOOKUP($C235,subset1!$D:$BX,BQ$2,FALSE)</f>
        <v>#N/A</v>
      </c>
      <c r="BR235" t="e">
        <f>VLOOKUP($C235,subset1!$D:$BX,BR$2,FALSE)</f>
        <v>#N/A</v>
      </c>
      <c r="BS235" t="e">
        <f>VLOOKUP($C235,subset1!$D:$BX,BS$2,FALSE)</f>
        <v>#N/A</v>
      </c>
      <c r="BT235" t="e">
        <f>VLOOKUP($C235,subset1!$D:$BX,BT$2,FALSE)</f>
        <v>#N/A</v>
      </c>
      <c r="BU235" t="e">
        <f>VLOOKUP($C235,subset1!$D:$BX,BU$2,FALSE)</f>
        <v>#N/A</v>
      </c>
    </row>
    <row r="236" spans="1:73" x14ac:dyDescent="0.2">
      <c r="A236">
        <v>909</v>
      </c>
      <c r="B236" t="s">
        <v>8</v>
      </c>
      <c r="C236" t="str">
        <f t="shared" si="12"/>
        <v>909B1</v>
      </c>
      <c r="D236" t="str">
        <f t="shared" si="13"/>
        <v>B1</v>
      </c>
      <c r="E236">
        <v>40</v>
      </c>
      <c r="F236" s="1">
        <v>43122</v>
      </c>
      <c r="I236">
        <v>1129.8806200367201</v>
      </c>
      <c r="J236" t="s">
        <v>25</v>
      </c>
      <c r="K236">
        <v>242</v>
      </c>
      <c r="L236">
        <f>VLOOKUP($C236,samples!$D$2:$I$1000,4, FALSE)</f>
        <v>7</v>
      </c>
      <c r="M236" t="str">
        <f>VLOOKUP($C236,samples!$D$2:$I$1000,5, FALSE)</f>
        <v>G</v>
      </c>
      <c r="N236" t="str">
        <f>VLOOKUP($C236,samples!$D$2:$I$1000,6, FALSE)</f>
        <v>4,5,6</v>
      </c>
      <c r="O236" s="1">
        <f>VLOOKUP($C236,samples!$D$2:$I$689,3, FALSE)</f>
        <v>43153</v>
      </c>
      <c r="P236" s="2">
        <f t="shared" si="14"/>
        <v>31</v>
      </c>
      <c r="Q236" s="1" t="str">
        <f>VLOOKUP($C236,samples!$D$2:$R$1000,8, FALSE)</f>
        <v>CGPLPA836P1</v>
      </c>
      <c r="S236" t="e">
        <f>VLOOKUP($C236,subset1!$D:$BX,S$2,FALSE)</f>
        <v>#N/A</v>
      </c>
      <c r="T236" s="1" t="e">
        <f>VLOOKUP($C236,subset1!$D:$BX,T$2,FALSE)</f>
        <v>#N/A</v>
      </c>
      <c r="U236" t="e">
        <f>VLOOKUP($C236,subset1!$D:$BX,U$2,FALSE)</f>
        <v>#N/A</v>
      </c>
      <c r="V236" t="e">
        <f>VLOOKUP($C236,subset1!$D:$BX,V$2,FALSE)</f>
        <v>#N/A</v>
      </c>
      <c r="W236" t="e">
        <f>VLOOKUP($C236,subset1!$D:$BX,W$2,FALSE)</f>
        <v>#N/A</v>
      </c>
      <c r="X236" t="e">
        <f>VLOOKUP($C236,subset1!$D:$BX,X$2,FALSE)</f>
        <v>#N/A</v>
      </c>
      <c r="Y236" t="e">
        <f>VLOOKUP($C236,subset1!$D:$BX,Y$2,FALSE)</f>
        <v>#N/A</v>
      </c>
      <c r="Z236" t="e">
        <f>VLOOKUP($C236,subset1!$D:$BX,Z$2,FALSE)</f>
        <v>#N/A</v>
      </c>
      <c r="AA236" t="e">
        <f>VLOOKUP($C236,subset1!$D:$BX,AA$2,FALSE)</f>
        <v>#N/A</v>
      </c>
      <c r="AB236" t="e">
        <f>VLOOKUP($C236,subset1!$D:$BX,AB$2,FALSE)</f>
        <v>#N/A</v>
      </c>
      <c r="AC236" t="e">
        <f>VLOOKUP($C236,subset1!$D:$BX,AC$2,FALSE)</f>
        <v>#N/A</v>
      </c>
      <c r="AD236" t="e">
        <f>VLOOKUP($C236,subset1!$D:$BX,AD$2,FALSE)</f>
        <v>#N/A</v>
      </c>
      <c r="AE236" t="e">
        <f>VLOOKUP($C236,subset1!$D:$BX,AE$2,FALSE)</f>
        <v>#N/A</v>
      </c>
      <c r="AF236" t="e">
        <f>VLOOKUP($C236,subset1!$D:$BX,AF$2,FALSE)</f>
        <v>#N/A</v>
      </c>
      <c r="AG236" t="e">
        <f>VLOOKUP($C236,subset1!$D:$BX,AG$2,FALSE)</f>
        <v>#N/A</v>
      </c>
      <c r="AH236" t="e">
        <f>VLOOKUP($C236,subset1!$D:$BX,AH$2,FALSE)</f>
        <v>#N/A</v>
      </c>
      <c r="AI236" t="e">
        <f>VLOOKUP($C236,subset1!$D:$BX,AI$2,FALSE)</f>
        <v>#N/A</v>
      </c>
      <c r="AJ236" t="e">
        <f>VLOOKUP($C236,subset1!$D:$BX,AJ$2,FALSE)</f>
        <v>#N/A</v>
      </c>
      <c r="AK236" t="e">
        <f>VLOOKUP($C236,subset1!$D:$BX,AK$2,FALSE)</f>
        <v>#N/A</v>
      </c>
      <c r="AL236" t="e">
        <f>VLOOKUP($C236,subset1!$D:$BX,AL$2,FALSE)</f>
        <v>#N/A</v>
      </c>
      <c r="AM236" t="e">
        <f>VLOOKUP($C236,subset1!$D:$BX,AM$2,FALSE)</f>
        <v>#N/A</v>
      </c>
      <c r="AN236" t="e">
        <f>VLOOKUP($C236,subset1!$D:$BX,AN$2,FALSE)</f>
        <v>#N/A</v>
      </c>
      <c r="AO236" t="e">
        <f>VLOOKUP($C236,subset1!$D:$BX,AO$2,FALSE)</f>
        <v>#N/A</v>
      </c>
      <c r="AP236" t="e">
        <f>VLOOKUP($C236,subset1!$D:$BX,AP$2,FALSE)</f>
        <v>#N/A</v>
      </c>
      <c r="AQ236" t="e">
        <f>VLOOKUP($C236,subset1!$D:$BX,AQ$2,FALSE)</f>
        <v>#N/A</v>
      </c>
      <c r="AR236" t="e">
        <f>VLOOKUP($C236,subset1!$D:$BX,AR$2,FALSE)</f>
        <v>#N/A</v>
      </c>
      <c r="AS236" t="e">
        <f>VLOOKUP($C236,subset1!$D:$BX,AS$2,FALSE)</f>
        <v>#N/A</v>
      </c>
      <c r="AT236" s="1" t="e">
        <f>VLOOKUP($C236,subset1!$D:$BX,AT$2,FALSE)</f>
        <v>#N/A</v>
      </c>
      <c r="AU236" t="e">
        <f>VLOOKUP($C236,subset1!$D:$BX,AU$2,FALSE)</f>
        <v>#N/A</v>
      </c>
      <c r="AV236" t="e">
        <f>VLOOKUP($C236,subset1!$D:$BX,AV$2,FALSE)</f>
        <v>#N/A</v>
      </c>
      <c r="AW236" t="e">
        <f>VLOOKUP($C236,subset1!$D:$BX,AW$2,FALSE)</f>
        <v>#N/A</v>
      </c>
      <c r="AX236" t="e">
        <f>VLOOKUP($C236,subset1!$D:$BX,AX$2,FALSE)</f>
        <v>#N/A</v>
      </c>
      <c r="AY236" t="e">
        <f>VLOOKUP($C236,subset1!$D:$BX,AY$2,FALSE)</f>
        <v>#N/A</v>
      </c>
      <c r="AZ236" t="e">
        <f>VLOOKUP($C236,subset1!$D:$BX,AZ$2,FALSE)</f>
        <v>#N/A</v>
      </c>
      <c r="BA236" t="e">
        <f>VLOOKUP($C236,subset1!$D:$BX,BA$2,FALSE)</f>
        <v>#N/A</v>
      </c>
      <c r="BB236" t="e">
        <f>VLOOKUP($C236,subset1!$D:$BX,BB$2,FALSE)</f>
        <v>#N/A</v>
      </c>
      <c r="BC236" t="e">
        <f>VLOOKUP($C236,subset1!$D:$BX,BC$2,FALSE)</f>
        <v>#N/A</v>
      </c>
      <c r="BD236" t="e">
        <f>VLOOKUP($C236,subset1!$D:$BX,BD$2,FALSE)</f>
        <v>#N/A</v>
      </c>
      <c r="BE236" t="e">
        <f>VLOOKUP($C236,subset1!$D:$BX,BE$2,FALSE)</f>
        <v>#N/A</v>
      </c>
      <c r="BF236" t="e">
        <f>VLOOKUP($C236,subset1!$D:$BX,BF$2,FALSE)</f>
        <v>#N/A</v>
      </c>
      <c r="BG236" t="e">
        <f>VLOOKUP($C236,subset1!$D:$BX,BG$2,FALSE)</f>
        <v>#N/A</v>
      </c>
      <c r="BH236" t="e">
        <f>VLOOKUP($C236,subset1!$D:$BX,BH$2,FALSE)</f>
        <v>#N/A</v>
      </c>
      <c r="BI236" t="e">
        <f>VLOOKUP($C236,subset1!$D:$BX,BI$2,FALSE)</f>
        <v>#N/A</v>
      </c>
      <c r="BJ236" t="e">
        <f>VLOOKUP($C236,subset1!$D:$BX,BJ$2,FALSE)</f>
        <v>#N/A</v>
      </c>
      <c r="BK236" t="e">
        <f>VLOOKUP($C236,subset1!$D:$BX,BK$2,FALSE)</f>
        <v>#N/A</v>
      </c>
      <c r="BL236" t="e">
        <f>VLOOKUP($C236,subset1!$D:$BX,BL$2,FALSE)</f>
        <v>#N/A</v>
      </c>
      <c r="BM236" t="e">
        <f>VLOOKUP($C236,subset1!$D:$BX,BM$2,FALSE)</f>
        <v>#N/A</v>
      </c>
      <c r="BN236" t="e">
        <f>VLOOKUP($C236,subset1!$D:$BX,BN$2,FALSE)</f>
        <v>#N/A</v>
      </c>
      <c r="BO236" t="e">
        <f>VLOOKUP($C236,subset1!$D:$BX,BO$2,FALSE)</f>
        <v>#N/A</v>
      </c>
      <c r="BP236" t="e">
        <f>VLOOKUP($C236,subset1!$D:$BX,BP$2,FALSE)</f>
        <v>#N/A</v>
      </c>
      <c r="BQ236" t="e">
        <f>VLOOKUP($C236,subset1!$D:$BX,BQ$2,FALSE)</f>
        <v>#N/A</v>
      </c>
      <c r="BR236" t="e">
        <f>VLOOKUP($C236,subset1!$D:$BX,BR$2,FALSE)</f>
        <v>#N/A</v>
      </c>
      <c r="BS236" t="e">
        <f>VLOOKUP($C236,subset1!$D:$BX,BS$2,FALSE)</f>
        <v>#N/A</v>
      </c>
      <c r="BT236" t="e">
        <f>VLOOKUP($C236,subset1!$D:$BX,BT$2,FALSE)</f>
        <v>#N/A</v>
      </c>
      <c r="BU236" t="e">
        <f>VLOOKUP($C236,subset1!$D:$BX,BU$2,FALSE)</f>
        <v>#N/A</v>
      </c>
    </row>
    <row r="237" spans="1:73" x14ac:dyDescent="0.2">
      <c r="A237">
        <v>909</v>
      </c>
      <c r="B237" t="s">
        <v>9</v>
      </c>
      <c r="C237" t="str">
        <f t="shared" si="12"/>
        <v>909E1</v>
      </c>
      <c r="D237" t="str">
        <f t="shared" si="13"/>
        <v>E1</v>
      </c>
      <c r="E237">
        <v>40</v>
      </c>
      <c r="F237" s="1">
        <v>43122</v>
      </c>
      <c r="I237">
        <v>1129.8806200367201</v>
      </c>
      <c r="J237" t="s">
        <v>25</v>
      </c>
      <c r="K237">
        <v>243</v>
      </c>
      <c r="L237">
        <f>VLOOKUP($C237,samples!$D$2:$I$1000,4, FALSE)</f>
        <v>11</v>
      </c>
      <c r="M237" t="str">
        <f>VLOOKUP($C237,samples!$D$2:$I$1000,5, FALSE)</f>
        <v>E</v>
      </c>
      <c r="N237" t="str">
        <f>VLOOKUP($C237,samples!$D$2:$I$1000,6, FALSE)</f>
        <v>7,8,9</v>
      </c>
      <c r="O237" s="1">
        <f>VLOOKUP($C237,samples!$D$2:$I$689,3, FALSE)</f>
        <v>43301</v>
      </c>
      <c r="P237" s="2">
        <f t="shared" si="14"/>
        <v>179</v>
      </c>
      <c r="Q237" s="1" t="str">
        <f>VLOOKUP($C237,samples!$D$2:$R$1000,8, FALSE)</f>
        <v>CGPLPA836P2</v>
      </c>
      <c r="S237" t="e">
        <f>VLOOKUP($C237,subset1!$D:$BX,S$2,FALSE)</f>
        <v>#N/A</v>
      </c>
      <c r="T237" s="1" t="e">
        <f>VLOOKUP($C237,subset1!$D:$BX,T$2,FALSE)</f>
        <v>#N/A</v>
      </c>
      <c r="U237" t="e">
        <f>VLOOKUP($C237,subset1!$D:$BX,U$2,FALSE)</f>
        <v>#N/A</v>
      </c>
      <c r="V237" t="e">
        <f>VLOOKUP($C237,subset1!$D:$BX,V$2,FALSE)</f>
        <v>#N/A</v>
      </c>
      <c r="W237" t="e">
        <f>VLOOKUP($C237,subset1!$D:$BX,W$2,FALSE)</f>
        <v>#N/A</v>
      </c>
      <c r="X237" t="e">
        <f>VLOOKUP($C237,subset1!$D:$BX,X$2,FALSE)</f>
        <v>#N/A</v>
      </c>
      <c r="Y237" t="e">
        <f>VLOOKUP($C237,subset1!$D:$BX,Y$2,FALSE)</f>
        <v>#N/A</v>
      </c>
      <c r="Z237" t="e">
        <f>VLOOKUP($C237,subset1!$D:$BX,Z$2,FALSE)</f>
        <v>#N/A</v>
      </c>
      <c r="AA237" t="e">
        <f>VLOOKUP($C237,subset1!$D:$BX,AA$2,FALSE)</f>
        <v>#N/A</v>
      </c>
      <c r="AB237" t="e">
        <f>VLOOKUP($C237,subset1!$D:$BX,AB$2,FALSE)</f>
        <v>#N/A</v>
      </c>
      <c r="AC237" t="e">
        <f>VLOOKUP($C237,subset1!$D:$BX,AC$2,FALSE)</f>
        <v>#N/A</v>
      </c>
      <c r="AD237" t="e">
        <f>VLOOKUP($C237,subset1!$D:$BX,AD$2,FALSE)</f>
        <v>#N/A</v>
      </c>
      <c r="AE237" t="e">
        <f>VLOOKUP($C237,subset1!$D:$BX,AE$2,FALSE)</f>
        <v>#N/A</v>
      </c>
      <c r="AF237" t="e">
        <f>VLOOKUP($C237,subset1!$D:$BX,AF$2,FALSE)</f>
        <v>#N/A</v>
      </c>
      <c r="AG237" t="e">
        <f>VLOOKUP($C237,subset1!$D:$BX,AG$2,FALSE)</f>
        <v>#N/A</v>
      </c>
      <c r="AH237" t="e">
        <f>VLOOKUP($C237,subset1!$D:$BX,AH$2,FALSE)</f>
        <v>#N/A</v>
      </c>
      <c r="AI237" t="e">
        <f>VLOOKUP($C237,subset1!$D:$BX,AI$2,FALSE)</f>
        <v>#N/A</v>
      </c>
      <c r="AJ237" t="e">
        <f>VLOOKUP($C237,subset1!$D:$BX,AJ$2,FALSE)</f>
        <v>#N/A</v>
      </c>
      <c r="AK237" t="e">
        <f>VLOOKUP($C237,subset1!$D:$BX,AK$2,FALSE)</f>
        <v>#N/A</v>
      </c>
      <c r="AL237" t="e">
        <f>VLOOKUP($C237,subset1!$D:$BX,AL$2,FALSE)</f>
        <v>#N/A</v>
      </c>
      <c r="AM237" t="e">
        <f>VLOOKUP($C237,subset1!$D:$BX,AM$2,FALSE)</f>
        <v>#N/A</v>
      </c>
      <c r="AN237" t="e">
        <f>VLOOKUP($C237,subset1!$D:$BX,AN$2,FALSE)</f>
        <v>#N/A</v>
      </c>
      <c r="AO237" t="e">
        <f>VLOOKUP($C237,subset1!$D:$BX,AO$2,FALSE)</f>
        <v>#N/A</v>
      </c>
      <c r="AP237" t="e">
        <f>VLOOKUP($C237,subset1!$D:$BX,AP$2,FALSE)</f>
        <v>#N/A</v>
      </c>
      <c r="AQ237" t="e">
        <f>VLOOKUP($C237,subset1!$D:$BX,AQ$2,FALSE)</f>
        <v>#N/A</v>
      </c>
      <c r="AR237" t="e">
        <f>VLOOKUP($C237,subset1!$D:$BX,AR$2,FALSE)</f>
        <v>#N/A</v>
      </c>
      <c r="AS237" t="e">
        <f>VLOOKUP($C237,subset1!$D:$BX,AS$2,FALSE)</f>
        <v>#N/A</v>
      </c>
      <c r="AT237" s="1" t="e">
        <f>VLOOKUP($C237,subset1!$D:$BX,AT$2,FALSE)</f>
        <v>#N/A</v>
      </c>
      <c r="AU237" t="e">
        <f>VLOOKUP($C237,subset1!$D:$BX,AU$2,FALSE)</f>
        <v>#N/A</v>
      </c>
      <c r="AV237" t="e">
        <f>VLOOKUP($C237,subset1!$D:$BX,AV$2,FALSE)</f>
        <v>#N/A</v>
      </c>
      <c r="AW237" t="e">
        <f>VLOOKUP($C237,subset1!$D:$BX,AW$2,FALSE)</f>
        <v>#N/A</v>
      </c>
      <c r="AX237" t="e">
        <f>VLOOKUP($C237,subset1!$D:$BX,AX$2,FALSE)</f>
        <v>#N/A</v>
      </c>
      <c r="AY237" t="e">
        <f>VLOOKUP($C237,subset1!$D:$BX,AY$2,FALSE)</f>
        <v>#N/A</v>
      </c>
      <c r="AZ237" t="e">
        <f>VLOOKUP($C237,subset1!$D:$BX,AZ$2,FALSE)</f>
        <v>#N/A</v>
      </c>
      <c r="BA237" t="e">
        <f>VLOOKUP($C237,subset1!$D:$BX,BA$2,FALSE)</f>
        <v>#N/A</v>
      </c>
      <c r="BB237" t="e">
        <f>VLOOKUP($C237,subset1!$D:$BX,BB$2,FALSE)</f>
        <v>#N/A</v>
      </c>
      <c r="BC237" t="e">
        <f>VLOOKUP($C237,subset1!$D:$BX,BC$2,FALSE)</f>
        <v>#N/A</v>
      </c>
      <c r="BD237" t="e">
        <f>VLOOKUP($C237,subset1!$D:$BX,BD$2,FALSE)</f>
        <v>#N/A</v>
      </c>
      <c r="BE237" t="e">
        <f>VLOOKUP($C237,subset1!$D:$BX,BE$2,FALSE)</f>
        <v>#N/A</v>
      </c>
      <c r="BF237" t="e">
        <f>VLOOKUP($C237,subset1!$D:$BX,BF$2,FALSE)</f>
        <v>#N/A</v>
      </c>
      <c r="BG237" t="e">
        <f>VLOOKUP($C237,subset1!$D:$BX,BG$2,FALSE)</f>
        <v>#N/A</v>
      </c>
      <c r="BH237" t="e">
        <f>VLOOKUP($C237,subset1!$D:$BX,BH$2,FALSE)</f>
        <v>#N/A</v>
      </c>
      <c r="BI237" t="e">
        <f>VLOOKUP($C237,subset1!$D:$BX,BI$2,FALSE)</f>
        <v>#N/A</v>
      </c>
      <c r="BJ237" t="e">
        <f>VLOOKUP($C237,subset1!$D:$BX,BJ$2,FALSE)</f>
        <v>#N/A</v>
      </c>
      <c r="BK237" t="e">
        <f>VLOOKUP($C237,subset1!$D:$BX,BK$2,FALSE)</f>
        <v>#N/A</v>
      </c>
      <c r="BL237" t="e">
        <f>VLOOKUP($C237,subset1!$D:$BX,BL$2,FALSE)</f>
        <v>#N/A</v>
      </c>
      <c r="BM237" t="e">
        <f>VLOOKUP($C237,subset1!$D:$BX,BM$2,FALSE)</f>
        <v>#N/A</v>
      </c>
      <c r="BN237" t="e">
        <f>VLOOKUP($C237,subset1!$D:$BX,BN$2,FALSE)</f>
        <v>#N/A</v>
      </c>
      <c r="BO237" t="e">
        <f>VLOOKUP($C237,subset1!$D:$BX,BO$2,FALSE)</f>
        <v>#N/A</v>
      </c>
      <c r="BP237" t="e">
        <f>VLOOKUP($C237,subset1!$D:$BX,BP$2,FALSE)</f>
        <v>#N/A</v>
      </c>
      <c r="BQ237" t="e">
        <f>VLOOKUP($C237,subset1!$D:$BX,BQ$2,FALSE)</f>
        <v>#N/A</v>
      </c>
      <c r="BR237" t="e">
        <f>VLOOKUP($C237,subset1!$D:$BX,BR$2,FALSE)</f>
        <v>#N/A</v>
      </c>
      <c r="BS237" t="e">
        <f>VLOOKUP($C237,subset1!$D:$BX,BS$2,FALSE)</f>
        <v>#N/A</v>
      </c>
      <c r="BT237" t="e">
        <f>VLOOKUP($C237,subset1!$D:$BX,BT$2,FALSE)</f>
        <v>#N/A</v>
      </c>
      <c r="BU237" t="e">
        <f>VLOOKUP($C237,subset1!$D:$BX,BU$2,FALSE)</f>
        <v>#N/A</v>
      </c>
    </row>
    <row r="238" spans="1:73" x14ac:dyDescent="0.2">
      <c r="A238">
        <v>909</v>
      </c>
      <c r="B238" t="s">
        <v>10</v>
      </c>
      <c r="C238" t="str">
        <f t="shared" si="12"/>
        <v>909E2</v>
      </c>
      <c r="D238" t="str">
        <f t="shared" si="13"/>
        <v>E2</v>
      </c>
      <c r="E238">
        <v>40</v>
      </c>
      <c r="F238" s="1">
        <v>43122</v>
      </c>
      <c r="I238">
        <v>1129.8806200367201</v>
      </c>
      <c r="J238" t="s">
        <v>25</v>
      </c>
      <c r="K238">
        <v>244</v>
      </c>
      <c r="L238">
        <f>VLOOKUP($C238,samples!$D$2:$I$1000,4, FALSE)</f>
        <v>14</v>
      </c>
      <c r="M238" t="str">
        <f>VLOOKUP($C238,samples!$D$2:$I$1000,5, FALSE)</f>
        <v>A</v>
      </c>
      <c r="N238" t="str">
        <f>VLOOKUP($C238,samples!$D$2:$I$1000,6, FALSE)</f>
        <v>7,8,9</v>
      </c>
      <c r="O238" s="1">
        <f>VLOOKUP($C238,samples!$D$2:$I$689,3, FALSE)</f>
        <v>43318</v>
      </c>
      <c r="P238" s="2">
        <f t="shared" si="14"/>
        <v>196</v>
      </c>
      <c r="Q238" s="1" t="str">
        <f>VLOOKUP($C238,samples!$D$2:$R$1000,8, FALSE)</f>
        <v>CGPLPA836P3</v>
      </c>
      <c r="S238" t="e">
        <f>VLOOKUP($C238,subset1!$D:$BX,S$2,FALSE)</f>
        <v>#N/A</v>
      </c>
      <c r="T238" s="1" t="e">
        <f>VLOOKUP($C238,subset1!$D:$BX,T$2,FALSE)</f>
        <v>#N/A</v>
      </c>
      <c r="U238" t="e">
        <f>VLOOKUP($C238,subset1!$D:$BX,U$2,FALSE)</f>
        <v>#N/A</v>
      </c>
      <c r="V238" t="e">
        <f>VLOOKUP($C238,subset1!$D:$BX,V$2,FALSE)</f>
        <v>#N/A</v>
      </c>
      <c r="W238" t="e">
        <f>VLOOKUP($C238,subset1!$D:$BX,W$2,FALSE)</f>
        <v>#N/A</v>
      </c>
      <c r="X238" t="e">
        <f>VLOOKUP($C238,subset1!$D:$BX,X$2,FALSE)</f>
        <v>#N/A</v>
      </c>
      <c r="Y238" t="e">
        <f>VLOOKUP($C238,subset1!$D:$BX,Y$2,FALSE)</f>
        <v>#N/A</v>
      </c>
      <c r="Z238" t="e">
        <f>VLOOKUP($C238,subset1!$D:$BX,Z$2,FALSE)</f>
        <v>#N/A</v>
      </c>
      <c r="AA238" t="e">
        <f>VLOOKUP($C238,subset1!$D:$BX,AA$2,FALSE)</f>
        <v>#N/A</v>
      </c>
      <c r="AB238" t="e">
        <f>VLOOKUP($C238,subset1!$D:$BX,AB$2,FALSE)</f>
        <v>#N/A</v>
      </c>
      <c r="AC238" t="e">
        <f>VLOOKUP($C238,subset1!$D:$BX,AC$2,FALSE)</f>
        <v>#N/A</v>
      </c>
      <c r="AD238" t="e">
        <f>VLOOKUP($C238,subset1!$D:$BX,AD$2,FALSE)</f>
        <v>#N/A</v>
      </c>
      <c r="AE238" t="e">
        <f>VLOOKUP($C238,subset1!$D:$BX,AE$2,FALSE)</f>
        <v>#N/A</v>
      </c>
      <c r="AF238" t="e">
        <f>VLOOKUP($C238,subset1!$D:$BX,AF$2,FALSE)</f>
        <v>#N/A</v>
      </c>
      <c r="AG238" t="e">
        <f>VLOOKUP($C238,subset1!$D:$BX,AG$2,FALSE)</f>
        <v>#N/A</v>
      </c>
      <c r="AH238" t="e">
        <f>VLOOKUP($C238,subset1!$D:$BX,AH$2,FALSE)</f>
        <v>#N/A</v>
      </c>
      <c r="AI238" t="e">
        <f>VLOOKUP($C238,subset1!$D:$BX,AI$2,FALSE)</f>
        <v>#N/A</v>
      </c>
      <c r="AJ238" t="e">
        <f>VLOOKUP($C238,subset1!$D:$BX,AJ$2,FALSE)</f>
        <v>#N/A</v>
      </c>
      <c r="AK238" t="e">
        <f>VLOOKUP($C238,subset1!$D:$BX,AK$2,FALSE)</f>
        <v>#N/A</v>
      </c>
      <c r="AL238" t="e">
        <f>VLOOKUP($C238,subset1!$D:$BX,AL$2,FALSE)</f>
        <v>#N/A</v>
      </c>
      <c r="AM238" t="e">
        <f>VLOOKUP($C238,subset1!$D:$BX,AM$2,FALSE)</f>
        <v>#N/A</v>
      </c>
      <c r="AN238" t="e">
        <f>VLOOKUP($C238,subset1!$D:$BX,AN$2,FALSE)</f>
        <v>#N/A</v>
      </c>
      <c r="AO238" t="e">
        <f>VLOOKUP($C238,subset1!$D:$BX,AO$2,FALSE)</f>
        <v>#N/A</v>
      </c>
      <c r="AP238" t="e">
        <f>VLOOKUP($C238,subset1!$D:$BX,AP$2,FALSE)</f>
        <v>#N/A</v>
      </c>
      <c r="AQ238" t="e">
        <f>VLOOKUP($C238,subset1!$D:$BX,AQ$2,FALSE)</f>
        <v>#N/A</v>
      </c>
      <c r="AR238" t="e">
        <f>VLOOKUP($C238,subset1!$D:$BX,AR$2,FALSE)</f>
        <v>#N/A</v>
      </c>
      <c r="AS238" t="e">
        <f>VLOOKUP($C238,subset1!$D:$BX,AS$2,FALSE)</f>
        <v>#N/A</v>
      </c>
      <c r="AT238" s="1" t="e">
        <f>VLOOKUP($C238,subset1!$D:$BX,AT$2,FALSE)</f>
        <v>#N/A</v>
      </c>
      <c r="AU238" t="e">
        <f>VLOOKUP($C238,subset1!$D:$BX,AU$2,FALSE)</f>
        <v>#N/A</v>
      </c>
      <c r="AV238" t="e">
        <f>VLOOKUP($C238,subset1!$D:$BX,AV$2,FALSE)</f>
        <v>#N/A</v>
      </c>
      <c r="AW238" t="e">
        <f>VLOOKUP($C238,subset1!$D:$BX,AW$2,FALSE)</f>
        <v>#N/A</v>
      </c>
      <c r="AX238" t="e">
        <f>VLOOKUP($C238,subset1!$D:$BX,AX$2,FALSE)</f>
        <v>#N/A</v>
      </c>
      <c r="AY238" t="e">
        <f>VLOOKUP($C238,subset1!$D:$BX,AY$2,FALSE)</f>
        <v>#N/A</v>
      </c>
      <c r="AZ238" t="e">
        <f>VLOOKUP($C238,subset1!$D:$BX,AZ$2,FALSE)</f>
        <v>#N/A</v>
      </c>
      <c r="BA238" t="e">
        <f>VLOOKUP($C238,subset1!$D:$BX,BA$2,FALSE)</f>
        <v>#N/A</v>
      </c>
      <c r="BB238" t="e">
        <f>VLOOKUP($C238,subset1!$D:$BX,BB$2,FALSE)</f>
        <v>#N/A</v>
      </c>
      <c r="BC238" t="e">
        <f>VLOOKUP($C238,subset1!$D:$BX,BC$2,FALSE)</f>
        <v>#N/A</v>
      </c>
      <c r="BD238" t="e">
        <f>VLOOKUP($C238,subset1!$D:$BX,BD$2,FALSE)</f>
        <v>#N/A</v>
      </c>
      <c r="BE238" t="e">
        <f>VLOOKUP($C238,subset1!$D:$BX,BE$2,FALSE)</f>
        <v>#N/A</v>
      </c>
      <c r="BF238" t="e">
        <f>VLOOKUP($C238,subset1!$D:$BX,BF$2,FALSE)</f>
        <v>#N/A</v>
      </c>
      <c r="BG238" t="e">
        <f>VLOOKUP($C238,subset1!$D:$BX,BG$2,FALSE)</f>
        <v>#N/A</v>
      </c>
      <c r="BH238" t="e">
        <f>VLOOKUP($C238,subset1!$D:$BX,BH$2,FALSE)</f>
        <v>#N/A</v>
      </c>
      <c r="BI238" t="e">
        <f>VLOOKUP($C238,subset1!$D:$BX,BI$2,FALSE)</f>
        <v>#N/A</v>
      </c>
      <c r="BJ238" t="e">
        <f>VLOOKUP($C238,subset1!$D:$BX,BJ$2,FALSE)</f>
        <v>#N/A</v>
      </c>
      <c r="BK238" t="e">
        <f>VLOOKUP($C238,subset1!$D:$BX,BK$2,FALSE)</f>
        <v>#N/A</v>
      </c>
      <c r="BL238" t="e">
        <f>VLOOKUP($C238,subset1!$D:$BX,BL$2,FALSE)</f>
        <v>#N/A</v>
      </c>
      <c r="BM238" t="e">
        <f>VLOOKUP($C238,subset1!$D:$BX,BM$2,FALSE)</f>
        <v>#N/A</v>
      </c>
      <c r="BN238" t="e">
        <f>VLOOKUP($C238,subset1!$D:$BX,BN$2,FALSE)</f>
        <v>#N/A</v>
      </c>
      <c r="BO238" t="e">
        <f>VLOOKUP($C238,subset1!$D:$BX,BO$2,FALSE)</f>
        <v>#N/A</v>
      </c>
      <c r="BP238" t="e">
        <f>VLOOKUP($C238,subset1!$D:$BX,BP$2,FALSE)</f>
        <v>#N/A</v>
      </c>
      <c r="BQ238" t="e">
        <f>VLOOKUP($C238,subset1!$D:$BX,BQ$2,FALSE)</f>
        <v>#N/A</v>
      </c>
      <c r="BR238" t="e">
        <f>VLOOKUP($C238,subset1!$D:$BX,BR$2,FALSE)</f>
        <v>#N/A</v>
      </c>
      <c r="BS238" t="e">
        <f>VLOOKUP($C238,subset1!$D:$BX,BS$2,FALSE)</f>
        <v>#N/A</v>
      </c>
      <c r="BT238" t="e">
        <f>VLOOKUP($C238,subset1!$D:$BX,BT$2,FALSE)</f>
        <v>#N/A</v>
      </c>
      <c r="BU238" t="e">
        <f>VLOOKUP($C238,subset1!$D:$BX,BU$2,FALSE)</f>
        <v>#N/A</v>
      </c>
    </row>
    <row r="239" spans="1:73" x14ac:dyDescent="0.2">
      <c r="A239">
        <v>915</v>
      </c>
      <c r="B239" t="s">
        <v>2</v>
      </c>
      <c r="C239" t="str">
        <f t="shared" si="12"/>
        <v>915A</v>
      </c>
      <c r="D239" t="str">
        <f t="shared" si="13"/>
        <v>A</v>
      </c>
      <c r="E239">
        <v>43</v>
      </c>
      <c r="F239" s="1">
        <v>43151</v>
      </c>
      <c r="I239">
        <v>1100.8806200367201</v>
      </c>
      <c r="J239" t="s">
        <v>24</v>
      </c>
      <c r="K239">
        <v>245</v>
      </c>
      <c r="L239">
        <f>VLOOKUP($C239,samples!$D$2:$I$1000,4, FALSE)</f>
        <v>2</v>
      </c>
      <c r="M239" t="str">
        <f>VLOOKUP($C239,samples!$D$2:$I$1000,5, FALSE)</f>
        <v>E</v>
      </c>
      <c r="N239" t="str">
        <f>VLOOKUP($C239,samples!$D$2:$I$1000,6, FALSE)</f>
        <v>4,5,6</v>
      </c>
      <c r="O239" s="1">
        <f>VLOOKUP($C239,samples!$D$2:$I$689,3, FALSE)</f>
        <v>43151</v>
      </c>
      <c r="P239" s="2">
        <f t="shared" si="14"/>
        <v>0</v>
      </c>
      <c r="Q239" s="1" t="str">
        <f>VLOOKUP($C239,samples!$D$2:$R$1000,8, FALSE)</f>
        <v>CGPLPA837P</v>
      </c>
      <c r="S239" t="e">
        <f>VLOOKUP($C239,subset1!$D:$BX,S$2,FALSE)</f>
        <v>#N/A</v>
      </c>
      <c r="T239" s="1" t="e">
        <f>VLOOKUP($C239,subset1!$D:$BX,T$2,FALSE)</f>
        <v>#N/A</v>
      </c>
      <c r="U239" t="e">
        <f>VLOOKUP($C239,subset1!$D:$BX,U$2,FALSE)</f>
        <v>#N/A</v>
      </c>
      <c r="V239" t="e">
        <f>VLOOKUP($C239,subset1!$D:$BX,V$2,FALSE)</f>
        <v>#N/A</v>
      </c>
      <c r="W239" t="e">
        <f>VLOOKUP($C239,subset1!$D:$BX,W$2,FALSE)</f>
        <v>#N/A</v>
      </c>
      <c r="X239" t="e">
        <f>VLOOKUP($C239,subset1!$D:$BX,X$2,FALSE)</f>
        <v>#N/A</v>
      </c>
      <c r="Y239" t="e">
        <f>VLOOKUP($C239,subset1!$D:$BX,Y$2,FALSE)</f>
        <v>#N/A</v>
      </c>
      <c r="Z239" t="e">
        <f>VLOOKUP($C239,subset1!$D:$BX,Z$2,FALSE)</f>
        <v>#N/A</v>
      </c>
      <c r="AA239" t="e">
        <f>VLOOKUP($C239,subset1!$D:$BX,AA$2,FALSE)</f>
        <v>#N/A</v>
      </c>
      <c r="AB239" t="e">
        <f>VLOOKUP($C239,subset1!$D:$BX,AB$2,FALSE)</f>
        <v>#N/A</v>
      </c>
      <c r="AC239" t="e">
        <f>VLOOKUP($C239,subset1!$D:$BX,AC$2,FALSE)</f>
        <v>#N/A</v>
      </c>
      <c r="AD239" t="e">
        <f>VLOOKUP($C239,subset1!$D:$BX,AD$2,FALSE)</f>
        <v>#N/A</v>
      </c>
      <c r="AE239" t="e">
        <f>VLOOKUP($C239,subset1!$D:$BX,AE$2,FALSE)</f>
        <v>#N/A</v>
      </c>
      <c r="AF239" t="e">
        <f>VLOOKUP($C239,subset1!$D:$BX,AF$2,FALSE)</f>
        <v>#N/A</v>
      </c>
      <c r="AG239" t="e">
        <f>VLOOKUP($C239,subset1!$D:$BX,AG$2,FALSE)</f>
        <v>#N/A</v>
      </c>
      <c r="AH239" t="e">
        <f>VLOOKUP($C239,subset1!$D:$BX,AH$2,FALSE)</f>
        <v>#N/A</v>
      </c>
      <c r="AI239" t="e">
        <f>VLOOKUP($C239,subset1!$D:$BX,AI$2,FALSE)</f>
        <v>#N/A</v>
      </c>
      <c r="AJ239" t="e">
        <f>VLOOKUP($C239,subset1!$D:$BX,AJ$2,FALSE)</f>
        <v>#N/A</v>
      </c>
      <c r="AK239" t="e">
        <f>VLOOKUP($C239,subset1!$D:$BX,AK$2,FALSE)</f>
        <v>#N/A</v>
      </c>
      <c r="AL239" t="e">
        <f>VLOOKUP($C239,subset1!$D:$BX,AL$2,FALSE)</f>
        <v>#N/A</v>
      </c>
      <c r="AM239" t="e">
        <f>VLOOKUP($C239,subset1!$D:$BX,AM$2,FALSE)</f>
        <v>#N/A</v>
      </c>
      <c r="AN239" t="e">
        <f>VLOOKUP($C239,subset1!$D:$BX,AN$2,FALSE)</f>
        <v>#N/A</v>
      </c>
      <c r="AO239" t="e">
        <f>VLOOKUP($C239,subset1!$D:$BX,AO$2,FALSE)</f>
        <v>#N/A</v>
      </c>
      <c r="AP239" t="e">
        <f>VLOOKUP($C239,subset1!$D:$BX,AP$2,FALSE)</f>
        <v>#N/A</v>
      </c>
      <c r="AQ239" t="e">
        <f>VLOOKUP($C239,subset1!$D:$BX,AQ$2,FALSE)</f>
        <v>#N/A</v>
      </c>
      <c r="AR239" t="e">
        <f>VLOOKUP($C239,subset1!$D:$BX,AR$2,FALSE)</f>
        <v>#N/A</v>
      </c>
      <c r="AS239" t="e">
        <f>VLOOKUP($C239,subset1!$D:$BX,AS$2,FALSE)</f>
        <v>#N/A</v>
      </c>
      <c r="AT239" s="1" t="e">
        <f>VLOOKUP($C239,subset1!$D:$BX,AT$2,FALSE)</f>
        <v>#N/A</v>
      </c>
      <c r="AU239" t="e">
        <f>VLOOKUP($C239,subset1!$D:$BX,AU$2,FALSE)</f>
        <v>#N/A</v>
      </c>
      <c r="AV239" t="e">
        <f>VLOOKUP($C239,subset1!$D:$BX,AV$2,FALSE)</f>
        <v>#N/A</v>
      </c>
      <c r="AW239" t="e">
        <f>VLOOKUP($C239,subset1!$D:$BX,AW$2,FALSE)</f>
        <v>#N/A</v>
      </c>
      <c r="AX239" t="e">
        <f>VLOOKUP($C239,subset1!$D:$BX,AX$2,FALSE)</f>
        <v>#N/A</v>
      </c>
      <c r="AY239" t="e">
        <f>VLOOKUP($C239,subset1!$D:$BX,AY$2,FALSE)</f>
        <v>#N/A</v>
      </c>
      <c r="AZ239" t="e">
        <f>VLOOKUP($C239,subset1!$D:$BX,AZ$2,FALSE)</f>
        <v>#N/A</v>
      </c>
      <c r="BA239" t="e">
        <f>VLOOKUP($C239,subset1!$D:$BX,BA$2,FALSE)</f>
        <v>#N/A</v>
      </c>
      <c r="BB239" t="e">
        <f>VLOOKUP($C239,subset1!$D:$BX,BB$2,FALSE)</f>
        <v>#N/A</v>
      </c>
      <c r="BC239" t="e">
        <f>VLOOKUP($C239,subset1!$D:$BX,BC$2,FALSE)</f>
        <v>#N/A</v>
      </c>
      <c r="BD239" t="e">
        <f>VLOOKUP($C239,subset1!$D:$BX,BD$2,FALSE)</f>
        <v>#N/A</v>
      </c>
      <c r="BE239" t="e">
        <f>VLOOKUP($C239,subset1!$D:$BX,BE$2,FALSE)</f>
        <v>#N/A</v>
      </c>
      <c r="BF239" t="e">
        <f>VLOOKUP($C239,subset1!$D:$BX,BF$2,FALSE)</f>
        <v>#N/A</v>
      </c>
      <c r="BG239" t="e">
        <f>VLOOKUP($C239,subset1!$D:$BX,BG$2,FALSE)</f>
        <v>#N/A</v>
      </c>
      <c r="BH239" t="e">
        <f>VLOOKUP($C239,subset1!$D:$BX,BH$2,FALSE)</f>
        <v>#N/A</v>
      </c>
      <c r="BI239" t="e">
        <f>VLOOKUP($C239,subset1!$D:$BX,BI$2,FALSE)</f>
        <v>#N/A</v>
      </c>
      <c r="BJ239" t="e">
        <f>VLOOKUP($C239,subset1!$D:$BX,BJ$2,FALSE)</f>
        <v>#N/A</v>
      </c>
      <c r="BK239" t="e">
        <f>VLOOKUP($C239,subset1!$D:$BX,BK$2,FALSE)</f>
        <v>#N/A</v>
      </c>
      <c r="BL239" t="e">
        <f>VLOOKUP($C239,subset1!$D:$BX,BL$2,FALSE)</f>
        <v>#N/A</v>
      </c>
      <c r="BM239" t="e">
        <f>VLOOKUP($C239,subset1!$D:$BX,BM$2,FALSE)</f>
        <v>#N/A</v>
      </c>
      <c r="BN239" t="e">
        <f>VLOOKUP($C239,subset1!$D:$BX,BN$2,FALSE)</f>
        <v>#N/A</v>
      </c>
      <c r="BO239" t="e">
        <f>VLOOKUP($C239,subset1!$D:$BX,BO$2,FALSE)</f>
        <v>#N/A</v>
      </c>
      <c r="BP239" t="e">
        <f>VLOOKUP($C239,subset1!$D:$BX,BP$2,FALSE)</f>
        <v>#N/A</v>
      </c>
      <c r="BQ239" t="e">
        <f>VLOOKUP($C239,subset1!$D:$BX,BQ$2,FALSE)</f>
        <v>#N/A</v>
      </c>
      <c r="BR239" t="e">
        <f>VLOOKUP($C239,subset1!$D:$BX,BR$2,FALSE)</f>
        <v>#N/A</v>
      </c>
      <c r="BS239" t="e">
        <f>VLOOKUP($C239,subset1!$D:$BX,BS$2,FALSE)</f>
        <v>#N/A</v>
      </c>
      <c r="BT239" t="e">
        <f>VLOOKUP($C239,subset1!$D:$BX,BT$2,FALSE)</f>
        <v>#N/A</v>
      </c>
      <c r="BU239" t="e">
        <f>VLOOKUP($C239,subset1!$D:$BX,BU$2,FALSE)</f>
        <v>#N/A</v>
      </c>
    </row>
    <row r="240" spans="1:73" x14ac:dyDescent="0.2">
      <c r="A240">
        <v>915</v>
      </c>
      <c r="B240" t="s">
        <v>8</v>
      </c>
      <c r="C240" t="str">
        <f t="shared" si="12"/>
        <v>915B1</v>
      </c>
      <c r="D240" t="str">
        <f t="shared" si="13"/>
        <v>B1</v>
      </c>
      <c r="E240">
        <v>43</v>
      </c>
      <c r="F240" s="1">
        <v>43151</v>
      </c>
      <c r="I240">
        <v>1100.8806200367201</v>
      </c>
      <c r="J240" t="s">
        <v>24</v>
      </c>
      <c r="K240">
        <v>246</v>
      </c>
      <c r="L240">
        <f>VLOOKUP($C240,samples!$D$2:$I$1000,4, FALSE)</f>
        <v>7</v>
      </c>
      <c r="M240" t="str">
        <f>VLOOKUP($C240,samples!$D$2:$I$1000,5, FALSE)</f>
        <v>G</v>
      </c>
      <c r="N240" t="str">
        <f>VLOOKUP($C240,samples!$D$2:$I$1000,6, FALSE)</f>
        <v>7,8,9</v>
      </c>
      <c r="O240" s="1">
        <f>VLOOKUP($C240,samples!$D$2:$I$689,3, FALSE)</f>
        <v>43164</v>
      </c>
      <c r="P240" s="2">
        <f t="shared" si="14"/>
        <v>13</v>
      </c>
      <c r="Q240" s="1" t="str">
        <f>VLOOKUP($C240,samples!$D$2:$R$1000,8, FALSE)</f>
        <v>CGPLPA837P1</v>
      </c>
      <c r="S240" t="e">
        <f>VLOOKUP($C240,subset1!$D:$BX,S$2,FALSE)</f>
        <v>#N/A</v>
      </c>
      <c r="T240" s="1" t="e">
        <f>VLOOKUP($C240,subset1!$D:$BX,T$2,FALSE)</f>
        <v>#N/A</v>
      </c>
      <c r="U240" t="e">
        <f>VLOOKUP($C240,subset1!$D:$BX,U$2,FALSE)</f>
        <v>#N/A</v>
      </c>
      <c r="V240" t="e">
        <f>VLOOKUP($C240,subset1!$D:$BX,V$2,FALSE)</f>
        <v>#N/A</v>
      </c>
      <c r="W240" t="e">
        <f>VLOOKUP($C240,subset1!$D:$BX,W$2,FALSE)</f>
        <v>#N/A</v>
      </c>
      <c r="X240" t="e">
        <f>VLOOKUP($C240,subset1!$D:$BX,X$2,FALSE)</f>
        <v>#N/A</v>
      </c>
      <c r="Y240" t="e">
        <f>VLOOKUP($C240,subset1!$D:$BX,Y$2,FALSE)</f>
        <v>#N/A</v>
      </c>
      <c r="Z240" t="e">
        <f>VLOOKUP($C240,subset1!$D:$BX,Z$2,FALSE)</f>
        <v>#N/A</v>
      </c>
      <c r="AA240" t="e">
        <f>VLOOKUP($C240,subset1!$D:$BX,AA$2,FALSE)</f>
        <v>#N/A</v>
      </c>
      <c r="AB240" t="e">
        <f>VLOOKUP($C240,subset1!$D:$BX,AB$2,FALSE)</f>
        <v>#N/A</v>
      </c>
      <c r="AC240" t="e">
        <f>VLOOKUP($C240,subset1!$D:$BX,AC$2,FALSE)</f>
        <v>#N/A</v>
      </c>
      <c r="AD240" t="e">
        <f>VLOOKUP($C240,subset1!$D:$BX,AD$2,FALSE)</f>
        <v>#N/A</v>
      </c>
      <c r="AE240" t="e">
        <f>VLOOKUP($C240,subset1!$D:$BX,AE$2,FALSE)</f>
        <v>#N/A</v>
      </c>
      <c r="AF240" t="e">
        <f>VLOOKUP($C240,subset1!$D:$BX,AF$2,FALSE)</f>
        <v>#N/A</v>
      </c>
      <c r="AG240" t="e">
        <f>VLOOKUP($C240,subset1!$D:$BX,AG$2,FALSE)</f>
        <v>#N/A</v>
      </c>
      <c r="AH240" t="e">
        <f>VLOOKUP($C240,subset1!$D:$BX,AH$2,FALSE)</f>
        <v>#N/A</v>
      </c>
      <c r="AI240" t="e">
        <f>VLOOKUP($C240,subset1!$D:$BX,AI$2,FALSE)</f>
        <v>#N/A</v>
      </c>
      <c r="AJ240" t="e">
        <f>VLOOKUP($C240,subset1!$D:$BX,AJ$2,FALSE)</f>
        <v>#N/A</v>
      </c>
      <c r="AK240" t="e">
        <f>VLOOKUP($C240,subset1!$D:$BX,AK$2,FALSE)</f>
        <v>#N/A</v>
      </c>
      <c r="AL240" t="e">
        <f>VLOOKUP($C240,subset1!$D:$BX,AL$2,FALSE)</f>
        <v>#N/A</v>
      </c>
      <c r="AM240" t="e">
        <f>VLOOKUP($C240,subset1!$D:$BX,AM$2,FALSE)</f>
        <v>#N/A</v>
      </c>
      <c r="AN240" t="e">
        <f>VLOOKUP($C240,subset1!$D:$BX,AN$2,FALSE)</f>
        <v>#N/A</v>
      </c>
      <c r="AO240" t="e">
        <f>VLOOKUP($C240,subset1!$D:$BX,AO$2,FALSE)</f>
        <v>#N/A</v>
      </c>
      <c r="AP240" t="e">
        <f>VLOOKUP($C240,subset1!$D:$BX,AP$2,FALSE)</f>
        <v>#N/A</v>
      </c>
      <c r="AQ240" t="e">
        <f>VLOOKUP($C240,subset1!$D:$BX,AQ$2,FALSE)</f>
        <v>#N/A</v>
      </c>
      <c r="AR240" t="e">
        <f>VLOOKUP($C240,subset1!$D:$BX,AR$2,FALSE)</f>
        <v>#N/A</v>
      </c>
      <c r="AS240" t="e">
        <f>VLOOKUP($C240,subset1!$D:$BX,AS$2,FALSE)</f>
        <v>#N/A</v>
      </c>
      <c r="AT240" s="1" t="e">
        <f>VLOOKUP($C240,subset1!$D:$BX,AT$2,FALSE)</f>
        <v>#N/A</v>
      </c>
      <c r="AU240" t="e">
        <f>VLOOKUP($C240,subset1!$D:$BX,AU$2,FALSE)</f>
        <v>#N/A</v>
      </c>
      <c r="AV240" t="e">
        <f>VLOOKUP($C240,subset1!$D:$BX,AV$2,FALSE)</f>
        <v>#N/A</v>
      </c>
      <c r="AW240" t="e">
        <f>VLOOKUP($C240,subset1!$D:$BX,AW$2,FALSE)</f>
        <v>#N/A</v>
      </c>
      <c r="AX240" t="e">
        <f>VLOOKUP($C240,subset1!$D:$BX,AX$2,FALSE)</f>
        <v>#N/A</v>
      </c>
      <c r="AY240" t="e">
        <f>VLOOKUP($C240,subset1!$D:$BX,AY$2,FALSE)</f>
        <v>#N/A</v>
      </c>
      <c r="AZ240" t="e">
        <f>VLOOKUP($C240,subset1!$D:$BX,AZ$2,FALSE)</f>
        <v>#N/A</v>
      </c>
      <c r="BA240" t="e">
        <f>VLOOKUP($C240,subset1!$D:$BX,BA$2,FALSE)</f>
        <v>#N/A</v>
      </c>
      <c r="BB240" t="e">
        <f>VLOOKUP($C240,subset1!$D:$BX,BB$2,FALSE)</f>
        <v>#N/A</v>
      </c>
      <c r="BC240" t="e">
        <f>VLOOKUP($C240,subset1!$D:$BX,BC$2,FALSE)</f>
        <v>#N/A</v>
      </c>
      <c r="BD240" t="e">
        <f>VLOOKUP($C240,subset1!$D:$BX,BD$2,FALSE)</f>
        <v>#N/A</v>
      </c>
      <c r="BE240" t="e">
        <f>VLOOKUP($C240,subset1!$D:$BX,BE$2,FALSE)</f>
        <v>#N/A</v>
      </c>
      <c r="BF240" t="e">
        <f>VLOOKUP($C240,subset1!$D:$BX,BF$2,FALSE)</f>
        <v>#N/A</v>
      </c>
      <c r="BG240" t="e">
        <f>VLOOKUP($C240,subset1!$D:$BX,BG$2,FALSE)</f>
        <v>#N/A</v>
      </c>
      <c r="BH240" t="e">
        <f>VLOOKUP($C240,subset1!$D:$BX,BH$2,FALSE)</f>
        <v>#N/A</v>
      </c>
      <c r="BI240" t="e">
        <f>VLOOKUP($C240,subset1!$D:$BX,BI$2,FALSE)</f>
        <v>#N/A</v>
      </c>
      <c r="BJ240" t="e">
        <f>VLOOKUP($C240,subset1!$D:$BX,BJ$2,FALSE)</f>
        <v>#N/A</v>
      </c>
      <c r="BK240" t="e">
        <f>VLOOKUP($C240,subset1!$D:$BX,BK$2,FALSE)</f>
        <v>#N/A</v>
      </c>
      <c r="BL240" t="e">
        <f>VLOOKUP($C240,subset1!$D:$BX,BL$2,FALSE)</f>
        <v>#N/A</v>
      </c>
      <c r="BM240" t="e">
        <f>VLOOKUP($C240,subset1!$D:$BX,BM$2,FALSE)</f>
        <v>#N/A</v>
      </c>
      <c r="BN240" t="e">
        <f>VLOOKUP($C240,subset1!$D:$BX,BN$2,FALSE)</f>
        <v>#N/A</v>
      </c>
      <c r="BO240" t="e">
        <f>VLOOKUP($C240,subset1!$D:$BX,BO$2,FALSE)</f>
        <v>#N/A</v>
      </c>
      <c r="BP240" t="e">
        <f>VLOOKUP($C240,subset1!$D:$BX,BP$2,FALSE)</f>
        <v>#N/A</v>
      </c>
      <c r="BQ240" t="e">
        <f>VLOOKUP($C240,subset1!$D:$BX,BQ$2,FALSE)</f>
        <v>#N/A</v>
      </c>
      <c r="BR240" t="e">
        <f>VLOOKUP($C240,subset1!$D:$BX,BR$2,FALSE)</f>
        <v>#N/A</v>
      </c>
      <c r="BS240" t="e">
        <f>VLOOKUP($C240,subset1!$D:$BX,BS$2,FALSE)</f>
        <v>#N/A</v>
      </c>
      <c r="BT240" t="e">
        <f>VLOOKUP($C240,subset1!$D:$BX,BT$2,FALSE)</f>
        <v>#N/A</v>
      </c>
      <c r="BU240" t="e">
        <f>VLOOKUP($C240,subset1!$D:$BX,BU$2,FALSE)</f>
        <v>#N/A</v>
      </c>
    </row>
    <row r="241" spans="1:73" x14ac:dyDescent="0.2">
      <c r="A241">
        <v>920</v>
      </c>
      <c r="B241" t="s">
        <v>2</v>
      </c>
      <c r="C241" t="str">
        <f t="shared" si="12"/>
        <v>920A</v>
      </c>
      <c r="D241" t="str">
        <f t="shared" si="13"/>
        <v>A</v>
      </c>
      <c r="E241">
        <v>42</v>
      </c>
      <c r="F241" s="1">
        <v>43524</v>
      </c>
      <c r="I241">
        <v>727.88062003672303</v>
      </c>
      <c r="J241" t="s">
        <v>23</v>
      </c>
      <c r="K241">
        <v>247</v>
      </c>
      <c r="L241">
        <f>VLOOKUP($C241,samples!$D$2:$I$1000,4, FALSE)</f>
        <v>2</v>
      </c>
      <c r="M241" t="str">
        <f>VLOOKUP($C241,samples!$D$2:$I$1000,5, FALSE)</f>
        <v>E</v>
      </c>
      <c r="N241" t="str">
        <f>VLOOKUP($C241,samples!$D$2:$I$1000,6, FALSE)</f>
        <v>7,8,9</v>
      </c>
      <c r="O241" s="1">
        <f>VLOOKUP($C241,samples!$D$2:$I$689,3, FALSE)</f>
        <v>43524</v>
      </c>
      <c r="P241" s="2">
        <f t="shared" si="14"/>
        <v>0</v>
      </c>
      <c r="Q241" s="1" t="str">
        <f>VLOOKUP($C241,samples!$D$2:$R$1000,8, FALSE)</f>
        <v>CGPLPA838P</v>
      </c>
      <c r="S241" t="e">
        <f>VLOOKUP($C241,subset1!$D:$BX,S$2,FALSE)</f>
        <v>#N/A</v>
      </c>
      <c r="T241" s="1" t="e">
        <f>VLOOKUP($C241,subset1!$D:$BX,T$2,FALSE)</f>
        <v>#N/A</v>
      </c>
      <c r="U241" t="e">
        <f>VLOOKUP($C241,subset1!$D:$BX,U$2,FALSE)</f>
        <v>#N/A</v>
      </c>
      <c r="V241" t="e">
        <f>VLOOKUP($C241,subset1!$D:$BX,V$2,FALSE)</f>
        <v>#N/A</v>
      </c>
      <c r="W241" t="e">
        <f>VLOOKUP($C241,subset1!$D:$BX,W$2,FALSE)</f>
        <v>#N/A</v>
      </c>
      <c r="X241" t="e">
        <f>VLOOKUP($C241,subset1!$D:$BX,X$2,FALSE)</f>
        <v>#N/A</v>
      </c>
      <c r="Y241" t="e">
        <f>VLOOKUP($C241,subset1!$D:$BX,Y$2,FALSE)</f>
        <v>#N/A</v>
      </c>
      <c r="Z241" t="e">
        <f>VLOOKUP($C241,subset1!$D:$BX,Z$2,FALSE)</f>
        <v>#N/A</v>
      </c>
      <c r="AA241" t="e">
        <f>VLOOKUP($C241,subset1!$D:$BX,AA$2,FALSE)</f>
        <v>#N/A</v>
      </c>
      <c r="AB241" t="e">
        <f>VLOOKUP($C241,subset1!$D:$BX,AB$2,FALSE)</f>
        <v>#N/A</v>
      </c>
      <c r="AC241" t="e">
        <f>VLOOKUP($C241,subset1!$D:$BX,AC$2,FALSE)</f>
        <v>#N/A</v>
      </c>
      <c r="AD241" t="e">
        <f>VLOOKUP($C241,subset1!$D:$BX,AD$2,FALSE)</f>
        <v>#N/A</v>
      </c>
      <c r="AE241" t="e">
        <f>VLOOKUP($C241,subset1!$D:$BX,AE$2,FALSE)</f>
        <v>#N/A</v>
      </c>
      <c r="AF241" t="e">
        <f>VLOOKUP($C241,subset1!$D:$BX,AF$2,FALSE)</f>
        <v>#N/A</v>
      </c>
      <c r="AG241" t="e">
        <f>VLOOKUP($C241,subset1!$D:$BX,AG$2,FALSE)</f>
        <v>#N/A</v>
      </c>
      <c r="AH241" t="e">
        <f>VLOOKUP($C241,subset1!$D:$BX,AH$2,FALSE)</f>
        <v>#N/A</v>
      </c>
      <c r="AI241" t="e">
        <f>VLOOKUP($C241,subset1!$D:$BX,AI$2,FALSE)</f>
        <v>#N/A</v>
      </c>
      <c r="AJ241" t="e">
        <f>VLOOKUP($C241,subset1!$D:$BX,AJ$2,FALSE)</f>
        <v>#N/A</v>
      </c>
      <c r="AK241" t="e">
        <f>VLOOKUP($C241,subset1!$D:$BX,AK$2,FALSE)</f>
        <v>#N/A</v>
      </c>
      <c r="AL241" t="e">
        <f>VLOOKUP($C241,subset1!$D:$BX,AL$2,FALSE)</f>
        <v>#N/A</v>
      </c>
      <c r="AM241" t="e">
        <f>VLOOKUP($C241,subset1!$D:$BX,AM$2,FALSE)</f>
        <v>#N/A</v>
      </c>
      <c r="AN241" t="e">
        <f>VLOOKUP($C241,subset1!$D:$BX,AN$2,FALSE)</f>
        <v>#N/A</v>
      </c>
      <c r="AO241" t="e">
        <f>VLOOKUP($C241,subset1!$D:$BX,AO$2,FALSE)</f>
        <v>#N/A</v>
      </c>
      <c r="AP241" t="e">
        <f>VLOOKUP($C241,subset1!$D:$BX,AP$2,FALSE)</f>
        <v>#N/A</v>
      </c>
      <c r="AQ241" t="e">
        <f>VLOOKUP($C241,subset1!$D:$BX,AQ$2,FALSE)</f>
        <v>#N/A</v>
      </c>
      <c r="AR241" t="e">
        <f>VLOOKUP($C241,subset1!$D:$BX,AR$2,FALSE)</f>
        <v>#N/A</v>
      </c>
      <c r="AS241" t="e">
        <f>VLOOKUP($C241,subset1!$D:$BX,AS$2,FALSE)</f>
        <v>#N/A</v>
      </c>
      <c r="AT241" s="1" t="e">
        <f>VLOOKUP($C241,subset1!$D:$BX,AT$2,FALSE)</f>
        <v>#N/A</v>
      </c>
      <c r="AU241" t="e">
        <f>VLOOKUP($C241,subset1!$D:$BX,AU$2,FALSE)</f>
        <v>#N/A</v>
      </c>
      <c r="AV241" t="e">
        <f>VLOOKUP($C241,subset1!$D:$BX,AV$2,FALSE)</f>
        <v>#N/A</v>
      </c>
      <c r="AW241" t="e">
        <f>VLOOKUP($C241,subset1!$D:$BX,AW$2,FALSE)</f>
        <v>#N/A</v>
      </c>
      <c r="AX241" t="e">
        <f>VLOOKUP($C241,subset1!$D:$BX,AX$2,FALSE)</f>
        <v>#N/A</v>
      </c>
      <c r="AY241" t="e">
        <f>VLOOKUP($C241,subset1!$D:$BX,AY$2,FALSE)</f>
        <v>#N/A</v>
      </c>
      <c r="AZ241" t="e">
        <f>VLOOKUP($C241,subset1!$D:$BX,AZ$2,FALSE)</f>
        <v>#N/A</v>
      </c>
      <c r="BA241" t="e">
        <f>VLOOKUP($C241,subset1!$D:$BX,BA$2,FALSE)</f>
        <v>#N/A</v>
      </c>
      <c r="BB241" t="e">
        <f>VLOOKUP($C241,subset1!$D:$BX,BB$2,FALSE)</f>
        <v>#N/A</v>
      </c>
      <c r="BC241" t="e">
        <f>VLOOKUP($C241,subset1!$D:$BX,BC$2,FALSE)</f>
        <v>#N/A</v>
      </c>
      <c r="BD241" t="e">
        <f>VLOOKUP($C241,subset1!$D:$BX,BD$2,FALSE)</f>
        <v>#N/A</v>
      </c>
      <c r="BE241" t="e">
        <f>VLOOKUP($C241,subset1!$D:$BX,BE$2,FALSE)</f>
        <v>#N/A</v>
      </c>
      <c r="BF241" t="e">
        <f>VLOOKUP($C241,subset1!$D:$BX,BF$2,FALSE)</f>
        <v>#N/A</v>
      </c>
      <c r="BG241" t="e">
        <f>VLOOKUP($C241,subset1!$D:$BX,BG$2,FALSE)</f>
        <v>#N/A</v>
      </c>
      <c r="BH241" t="e">
        <f>VLOOKUP($C241,subset1!$D:$BX,BH$2,FALSE)</f>
        <v>#N/A</v>
      </c>
      <c r="BI241" t="e">
        <f>VLOOKUP($C241,subset1!$D:$BX,BI$2,FALSE)</f>
        <v>#N/A</v>
      </c>
      <c r="BJ241" t="e">
        <f>VLOOKUP($C241,subset1!$D:$BX,BJ$2,FALSE)</f>
        <v>#N/A</v>
      </c>
      <c r="BK241" t="e">
        <f>VLOOKUP($C241,subset1!$D:$BX,BK$2,FALSE)</f>
        <v>#N/A</v>
      </c>
      <c r="BL241" t="e">
        <f>VLOOKUP($C241,subset1!$D:$BX,BL$2,FALSE)</f>
        <v>#N/A</v>
      </c>
      <c r="BM241" t="e">
        <f>VLOOKUP($C241,subset1!$D:$BX,BM$2,FALSE)</f>
        <v>#N/A</v>
      </c>
      <c r="BN241" t="e">
        <f>VLOOKUP($C241,subset1!$D:$BX,BN$2,FALSE)</f>
        <v>#N/A</v>
      </c>
      <c r="BO241" t="e">
        <f>VLOOKUP($C241,subset1!$D:$BX,BO$2,FALSE)</f>
        <v>#N/A</v>
      </c>
      <c r="BP241" t="e">
        <f>VLOOKUP($C241,subset1!$D:$BX,BP$2,FALSE)</f>
        <v>#N/A</v>
      </c>
      <c r="BQ241" t="e">
        <f>VLOOKUP($C241,subset1!$D:$BX,BQ$2,FALSE)</f>
        <v>#N/A</v>
      </c>
      <c r="BR241" t="e">
        <f>VLOOKUP($C241,subset1!$D:$BX,BR$2,FALSE)</f>
        <v>#N/A</v>
      </c>
      <c r="BS241" t="e">
        <f>VLOOKUP($C241,subset1!$D:$BX,BS$2,FALSE)</f>
        <v>#N/A</v>
      </c>
      <c r="BT241" t="e">
        <f>VLOOKUP($C241,subset1!$D:$BX,BT$2,FALSE)</f>
        <v>#N/A</v>
      </c>
      <c r="BU241" t="e">
        <f>VLOOKUP($C241,subset1!$D:$BX,BU$2,FALSE)</f>
        <v>#N/A</v>
      </c>
    </row>
    <row r="242" spans="1:73" x14ac:dyDescent="0.2">
      <c r="A242">
        <v>920</v>
      </c>
      <c r="B242" t="s">
        <v>13</v>
      </c>
      <c r="C242" t="str">
        <f t="shared" si="12"/>
        <v>920E5</v>
      </c>
      <c r="D242" t="str">
        <f t="shared" si="13"/>
        <v>E5</v>
      </c>
      <c r="E242">
        <v>42</v>
      </c>
      <c r="F242" s="1">
        <v>43524</v>
      </c>
      <c r="I242">
        <v>727.88062003672303</v>
      </c>
      <c r="J242" t="s">
        <v>23</v>
      </c>
      <c r="K242">
        <v>248</v>
      </c>
      <c r="L242">
        <f>VLOOKUP($C242,samples!$D$2:$I$1000,4, FALSE)</f>
        <v>21</v>
      </c>
      <c r="M242" t="str">
        <f>VLOOKUP($C242,samples!$D$2:$I$1000,5, FALSE)</f>
        <v>F</v>
      </c>
      <c r="N242" t="str">
        <f>VLOOKUP($C242,samples!$D$2:$I$1000,6, FALSE)</f>
        <v>4,5,6</v>
      </c>
      <c r="O242" s="1">
        <f>VLOOKUP($C242,samples!$D$2:$I$689,3, FALSE)</f>
        <v>43571</v>
      </c>
      <c r="P242" s="2">
        <f t="shared" si="14"/>
        <v>47</v>
      </c>
      <c r="Q242" s="1" t="str">
        <f>VLOOKUP($C242,samples!$D$2:$R$1000,8, FALSE)</f>
        <v>CGPLPA838P6</v>
      </c>
      <c r="S242" t="e">
        <f>VLOOKUP($C242,subset1!$D:$BX,S$2,FALSE)</f>
        <v>#N/A</v>
      </c>
      <c r="T242" s="1" t="e">
        <f>VLOOKUP($C242,subset1!$D:$BX,T$2,FALSE)</f>
        <v>#N/A</v>
      </c>
      <c r="U242" t="e">
        <f>VLOOKUP($C242,subset1!$D:$BX,U$2,FALSE)</f>
        <v>#N/A</v>
      </c>
      <c r="V242" t="e">
        <f>VLOOKUP($C242,subset1!$D:$BX,V$2,FALSE)</f>
        <v>#N/A</v>
      </c>
      <c r="W242" t="e">
        <f>VLOOKUP($C242,subset1!$D:$BX,W$2,FALSE)</f>
        <v>#N/A</v>
      </c>
      <c r="X242" t="e">
        <f>VLOOKUP($C242,subset1!$D:$BX,X$2,FALSE)</f>
        <v>#N/A</v>
      </c>
      <c r="Y242" t="e">
        <f>VLOOKUP($C242,subset1!$D:$BX,Y$2,FALSE)</f>
        <v>#N/A</v>
      </c>
      <c r="Z242" t="e">
        <f>VLOOKUP($C242,subset1!$D:$BX,Z$2,FALSE)</f>
        <v>#N/A</v>
      </c>
      <c r="AA242" t="e">
        <f>VLOOKUP($C242,subset1!$D:$BX,AA$2,FALSE)</f>
        <v>#N/A</v>
      </c>
      <c r="AB242" t="e">
        <f>VLOOKUP($C242,subset1!$D:$BX,AB$2,FALSE)</f>
        <v>#N/A</v>
      </c>
      <c r="AC242" t="e">
        <f>VLOOKUP($C242,subset1!$D:$BX,AC$2,FALSE)</f>
        <v>#N/A</v>
      </c>
      <c r="AD242" t="e">
        <f>VLOOKUP($C242,subset1!$D:$BX,AD$2,FALSE)</f>
        <v>#N/A</v>
      </c>
      <c r="AE242" t="e">
        <f>VLOOKUP($C242,subset1!$D:$BX,AE$2,FALSE)</f>
        <v>#N/A</v>
      </c>
      <c r="AF242" t="e">
        <f>VLOOKUP($C242,subset1!$D:$BX,AF$2,FALSE)</f>
        <v>#N/A</v>
      </c>
      <c r="AG242" t="e">
        <f>VLOOKUP($C242,subset1!$D:$BX,AG$2,FALSE)</f>
        <v>#N/A</v>
      </c>
      <c r="AH242" t="e">
        <f>VLOOKUP($C242,subset1!$D:$BX,AH$2,FALSE)</f>
        <v>#N/A</v>
      </c>
      <c r="AI242" t="e">
        <f>VLOOKUP($C242,subset1!$D:$BX,AI$2,FALSE)</f>
        <v>#N/A</v>
      </c>
      <c r="AJ242" t="e">
        <f>VLOOKUP($C242,subset1!$D:$BX,AJ$2,FALSE)</f>
        <v>#N/A</v>
      </c>
      <c r="AK242" t="e">
        <f>VLOOKUP($C242,subset1!$D:$BX,AK$2,FALSE)</f>
        <v>#N/A</v>
      </c>
      <c r="AL242" t="e">
        <f>VLOOKUP($C242,subset1!$D:$BX,AL$2,FALSE)</f>
        <v>#N/A</v>
      </c>
      <c r="AM242" t="e">
        <f>VLOOKUP($C242,subset1!$D:$BX,AM$2,FALSE)</f>
        <v>#N/A</v>
      </c>
      <c r="AN242" t="e">
        <f>VLOOKUP($C242,subset1!$D:$BX,AN$2,FALSE)</f>
        <v>#N/A</v>
      </c>
      <c r="AO242" t="e">
        <f>VLOOKUP($C242,subset1!$D:$BX,AO$2,FALSE)</f>
        <v>#N/A</v>
      </c>
      <c r="AP242" t="e">
        <f>VLOOKUP($C242,subset1!$D:$BX,AP$2,FALSE)</f>
        <v>#N/A</v>
      </c>
      <c r="AQ242" t="e">
        <f>VLOOKUP($C242,subset1!$D:$BX,AQ$2,FALSE)</f>
        <v>#N/A</v>
      </c>
      <c r="AR242" t="e">
        <f>VLOOKUP($C242,subset1!$D:$BX,AR$2,FALSE)</f>
        <v>#N/A</v>
      </c>
      <c r="AS242" t="e">
        <f>VLOOKUP($C242,subset1!$D:$BX,AS$2,FALSE)</f>
        <v>#N/A</v>
      </c>
      <c r="AT242" s="1" t="e">
        <f>VLOOKUP($C242,subset1!$D:$BX,AT$2,FALSE)</f>
        <v>#N/A</v>
      </c>
      <c r="AU242" t="e">
        <f>VLOOKUP($C242,subset1!$D:$BX,AU$2,FALSE)</f>
        <v>#N/A</v>
      </c>
      <c r="AV242" t="e">
        <f>VLOOKUP($C242,subset1!$D:$BX,AV$2,FALSE)</f>
        <v>#N/A</v>
      </c>
      <c r="AW242" t="e">
        <f>VLOOKUP($C242,subset1!$D:$BX,AW$2,FALSE)</f>
        <v>#N/A</v>
      </c>
      <c r="AX242" t="e">
        <f>VLOOKUP($C242,subset1!$D:$BX,AX$2,FALSE)</f>
        <v>#N/A</v>
      </c>
      <c r="AY242" t="e">
        <f>VLOOKUP($C242,subset1!$D:$BX,AY$2,FALSE)</f>
        <v>#N/A</v>
      </c>
      <c r="AZ242" t="e">
        <f>VLOOKUP($C242,subset1!$D:$BX,AZ$2,FALSE)</f>
        <v>#N/A</v>
      </c>
      <c r="BA242" t="e">
        <f>VLOOKUP($C242,subset1!$D:$BX,BA$2,FALSE)</f>
        <v>#N/A</v>
      </c>
      <c r="BB242" t="e">
        <f>VLOOKUP($C242,subset1!$D:$BX,BB$2,FALSE)</f>
        <v>#N/A</v>
      </c>
      <c r="BC242" t="e">
        <f>VLOOKUP($C242,subset1!$D:$BX,BC$2,FALSE)</f>
        <v>#N/A</v>
      </c>
      <c r="BD242" t="e">
        <f>VLOOKUP($C242,subset1!$D:$BX,BD$2,FALSE)</f>
        <v>#N/A</v>
      </c>
      <c r="BE242" t="e">
        <f>VLOOKUP($C242,subset1!$D:$BX,BE$2,FALSE)</f>
        <v>#N/A</v>
      </c>
      <c r="BF242" t="e">
        <f>VLOOKUP($C242,subset1!$D:$BX,BF$2,FALSE)</f>
        <v>#N/A</v>
      </c>
      <c r="BG242" t="e">
        <f>VLOOKUP($C242,subset1!$D:$BX,BG$2,FALSE)</f>
        <v>#N/A</v>
      </c>
      <c r="BH242" t="e">
        <f>VLOOKUP($C242,subset1!$D:$BX,BH$2,FALSE)</f>
        <v>#N/A</v>
      </c>
      <c r="BI242" t="e">
        <f>VLOOKUP($C242,subset1!$D:$BX,BI$2,FALSE)</f>
        <v>#N/A</v>
      </c>
      <c r="BJ242" t="e">
        <f>VLOOKUP($C242,subset1!$D:$BX,BJ$2,FALSE)</f>
        <v>#N/A</v>
      </c>
      <c r="BK242" t="e">
        <f>VLOOKUP($C242,subset1!$D:$BX,BK$2,FALSE)</f>
        <v>#N/A</v>
      </c>
      <c r="BL242" t="e">
        <f>VLOOKUP($C242,subset1!$D:$BX,BL$2,FALSE)</f>
        <v>#N/A</v>
      </c>
      <c r="BM242" t="e">
        <f>VLOOKUP($C242,subset1!$D:$BX,BM$2,FALSE)</f>
        <v>#N/A</v>
      </c>
      <c r="BN242" t="e">
        <f>VLOOKUP($C242,subset1!$D:$BX,BN$2,FALSE)</f>
        <v>#N/A</v>
      </c>
      <c r="BO242" t="e">
        <f>VLOOKUP($C242,subset1!$D:$BX,BO$2,FALSE)</f>
        <v>#N/A</v>
      </c>
      <c r="BP242" t="e">
        <f>VLOOKUP($C242,subset1!$D:$BX,BP$2,FALSE)</f>
        <v>#N/A</v>
      </c>
      <c r="BQ242" t="e">
        <f>VLOOKUP($C242,subset1!$D:$BX,BQ$2,FALSE)</f>
        <v>#N/A</v>
      </c>
      <c r="BR242" t="e">
        <f>VLOOKUP($C242,subset1!$D:$BX,BR$2,FALSE)</f>
        <v>#N/A</v>
      </c>
      <c r="BS242" t="e">
        <f>VLOOKUP($C242,subset1!$D:$BX,BS$2,FALSE)</f>
        <v>#N/A</v>
      </c>
      <c r="BT242" t="e">
        <f>VLOOKUP($C242,subset1!$D:$BX,BT$2,FALSE)</f>
        <v>#N/A</v>
      </c>
      <c r="BU242" t="e">
        <f>VLOOKUP($C242,subset1!$D:$BX,BU$2,FALSE)</f>
        <v>#N/A</v>
      </c>
    </row>
    <row r="243" spans="1:73" x14ac:dyDescent="0.2">
      <c r="A243">
        <v>924</v>
      </c>
      <c r="B243" t="s">
        <v>2</v>
      </c>
      <c r="C243" t="str">
        <f t="shared" si="12"/>
        <v>924A</v>
      </c>
      <c r="D243" t="str">
        <f t="shared" si="13"/>
        <v>A</v>
      </c>
      <c r="E243">
        <v>46</v>
      </c>
      <c r="F243" s="1">
        <v>43166</v>
      </c>
      <c r="I243">
        <v>1085.8806200367201</v>
      </c>
      <c r="J243" t="s">
        <v>23</v>
      </c>
      <c r="K243">
        <v>249</v>
      </c>
      <c r="L243">
        <f>VLOOKUP($C243,samples!$D$2:$I$1000,4, FALSE)</f>
        <v>2</v>
      </c>
      <c r="M243" t="str">
        <f>VLOOKUP($C243,samples!$D$2:$I$1000,5, FALSE)</f>
        <v>D</v>
      </c>
      <c r="N243" t="str">
        <f>VLOOKUP($C243,samples!$D$2:$I$1000,6, FALSE)</f>
        <v>1,2,3</v>
      </c>
      <c r="O243" s="1">
        <f>VLOOKUP($C243,samples!$D$2:$I$689,3, FALSE)</f>
        <v>43166</v>
      </c>
      <c r="P243" s="2">
        <f t="shared" si="14"/>
        <v>0</v>
      </c>
      <c r="Q243" s="1" t="str">
        <f>VLOOKUP($C243,samples!$D$2:$R$1000,8, FALSE)</f>
        <v>CGPLPA839P</v>
      </c>
      <c r="S243" t="e">
        <f>VLOOKUP($C243,subset1!$D:$BX,S$2,FALSE)</f>
        <v>#N/A</v>
      </c>
      <c r="T243" s="1" t="e">
        <f>VLOOKUP($C243,subset1!$D:$BX,T$2,FALSE)</f>
        <v>#N/A</v>
      </c>
      <c r="U243" t="e">
        <f>VLOOKUP($C243,subset1!$D:$BX,U$2,FALSE)</f>
        <v>#N/A</v>
      </c>
      <c r="V243" t="e">
        <f>VLOOKUP($C243,subset1!$D:$BX,V$2,FALSE)</f>
        <v>#N/A</v>
      </c>
      <c r="W243" t="e">
        <f>VLOOKUP($C243,subset1!$D:$BX,W$2,FALSE)</f>
        <v>#N/A</v>
      </c>
      <c r="X243" t="e">
        <f>VLOOKUP($C243,subset1!$D:$BX,X$2,FALSE)</f>
        <v>#N/A</v>
      </c>
      <c r="Y243" t="e">
        <f>VLOOKUP($C243,subset1!$D:$BX,Y$2,FALSE)</f>
        <v>#N/A</v>
      </c>
      <c r="Z243" t="e">
        <f>VLOOKUP($C243,subset1!$D:$BX,Z$2,FALSE)</f>
        <v>#N/A</v>
      </c>
      <c r="AA243" t="e">
        <f>VLOOKUP($C243,subset1!$D:$BX,AA$2,FALSE)</f>
        <v>#N/A</v>
      </c>
      <c r="AB243" t="e">
        <f>VLOOKUP($C243,subset1!$D:$BX,AB$2,FALSE)</f>
        <v>#N/A</v>
      </c>
      <c r="AC243" t="e">
        <f>VLOOKUP($C243,subset1!$D:$BX,AC$2,FALSE)</f>
        <v>#N/A</v>
      </c>
      <c r="AD243" t="e">
        <f>VLOOKUP($C243,subset1!$D:$BX,AD$2,FALSE)</f>
        <v>#N/A</v>
      </c>
      <c r="AE243" t="e">
        <f>VLOOKUP($C243,subset1!$D:$BX,AE$2,FALSE)</f>
        <v>#N/A</v>
      </c>
      <c r="AF243" t="e">
        <f>VLOOKUP($C243,subset1!$D:$BX,AF$2,FALSE)</f>
        <v>#N/A</v>
      </c>
      <c r="AG243" t="e">
        <f>VLOOKUP($C243,subset1!$D:$BX,AG$2,FALSE)</f>
        <v>#N/A</v>
      </c>
      <c r="AH243" t="e">
        <f>VLOOKUP($C243,subset1!$D:$BX,AH$2,FALSE)</f>
        <v>#N/A</v>
      </c>
      <c r="AI243" t="e">
        <f>VLOOKUP($C243,subset1!$D:$BX,AI$2,FALSE)</f>
        <v>#N/A</v>
      </c>
      <c r="AJ243" t="e">
        <f>VLOOKUP($C243,subset1!$D:$BX,AJ$2,FALSE)</f>
        <v>#N/A</v>
      </c>
      <c r="AK243" t="e">
        <f>VLOOKUP($C243,subset1!$D:$BX,AK$2,FALSE)</f>
        <v>#N/A</v>
      </c>
      <c r="AL243" t="e">
        <f>VLOOKUP($C243,subset1!$D:$BX,AL$2,FALSE)</f>
        <v>#N/A</v>
      </c>
      <c r="AM243" t="e">
        <f>VLOOKUP($C243,subset1!$D:$BX,AM$2,FALSE)</f>
        <v>#N/A</v>
      </c>
      <c r="AN243" t="e">
        <f>VLOOKUP($C243,subset1!$D:$BX,AN$2,FALSE)</f>
        <v>#N/A</v>
      </c>
      <c r="AO243" t="e">
        <f>VLOOKUP($C243,subset1!$D:$BX,AO$2,FALSE)</f>
        <v>#N/A</v>
      </c>
      <c r="AP243" t="e">
        <f>VLOOKUP($C243,subset1!$D:$BX,AP$2,FALSE)</f>
        <v>#N/A</v>
      </c>
      <c r="AQ243" t="e">
        <f>VLOOKUP($C243,subset1!$D:$BX,AQ$2,FALSE)</f>
        <v>#N/A</v>
      </c>
      <c r="AR243" t="e">
        <f>VLOOKUP($C243,subset1!$D:$BX,AR$2,FALSE)</f>
        <v>#N/A</v>
      </c>
      <c r="AS243" t="e">
        <f>VLOOKUP($C243,subset1!$D:$BX,AS$2,FALSE)</f>
        <v>#N/A</v>
      </c>
      <c r="AT243" s="1" t="e">
        <f>VLOOKUP($C243,subset1!$D:$BX,AT$2,FALSE)</f>
        <v>#N/A</v>
      </c>
      <c r="AU243" t="e">
        <f>VLOOKUP($C243,subset1!$D:$BX,AU$2,FALSE)</f>
        <v>#N/A</v>
      </c>
      <c r="AV243" t="e">
        <f>VLOOKUP($C243,subset1!$D:$BX,AV$2,FALSE)</f>
        <v>#N/A</v>
      </c>
      <c r="AW243" t="e">
        <f>VLOOKUP($C243,subset1!$D:$BX,AW$2,FALSE)</f>
        <v>#N/A</v>
      </c>
      <c r="AX243" t="e">
        <f>VLOOKUP($C243,subset1!$D:$BX,AX$2,FALSE)</f>
        <v>#N/A</v>
      </c>
      <c r="AY243" t="e">
        <f>VLOOKUP($C243,subset1!$D:$BX,AY$2,FALSE)</f>
        <v>#N/A</v>
      </c>
      <c r="AZ243" t="e">
        <f>VLOOKUP($C243,subset1!$D:$BX,AZ$2,FALSE)</f>
        <v>#N/A</v>
      </c>
      <c r="BA243" t="e">
        <f>VLOOKUP($C243,subset1!$D:$BX,BA$2,FALSE)</f>
        <v>#N/A</v>
      </c>
      <c r="BB243" t="e">
        <f>VLOOKUP($C243,subset1!$D:$BX,BB$2,FALSE)</f>
        <v>#N/A</v>
      </c>
      <c r="BC243" t="e">
        <f>VLOOKUP($C243,subset1!$D:$BX,BC$2,FALSE)</f>
        <v>#N/A</v>
      </c>
      <c r="BD243" t="e">
        <f>VLOOKUP($C243,subset1!$D:$BX,BD$2,FALSE)</f>
        <v>#N/A</v>
      </c>
      <c r="BE243" t="e">
        <f>VLOOKUP($C243,subset1!$D:$BX,BE$2,FALSE)</f>
        <v>#N/A</v>
      </c>
      <c r="BF243" t="e">
        <f>VLOOKUP($C243,subset1!$D:$BX,BF$2,FALSE)</f>
        <v>#N/A</v>
      </c>
      <c r="BG243" t="e">
        <f>VLOOKUP($C243,subset1!$D:$BX,BG$2,FALSE)</f>
        <v>#N/A</v>
      </c>
      <c r="BH243" t="e">
        <f>VLOOKUP($C243,subset1!$D:$BX,BH$2,FALSE)</f>
        <v>#N/A</v>
      </c>
      <c r="BI243" t="e">
        <f>VLOOKUP($C243,subset1!$D:$BX,BI$2,FALSE)</f>
        <v>#N/A</v>
      </c>
      <c r="BJ243" t="e">
        <f>VLOOKUP($C243,subset1!$D:$BX,BJ$2,FALSE)</f>
        <v>#N/A</v>
      </c>
      <c r="BK243" t="e">
        <f>VLOOKUP($C243,subset1!$D:$BX,BK$2,FALSE)</f>
        <v>#N/A</v>
      </c>
      <c r="BL243" t="e">
        <f>VLOOKUP($C243,subset1!$D:$BX,BL$2,FALSE)</f>
        <v>#N/A</v>
      </c>
      <c r="BM243" t="e">
        <f>VLOOKUP($C243,subset1!$D:$BX,BM$2,FALSE)</f>
        <v>#N/A</v>
      </c>
      <c r="BN243" t="e">
        <f>VLOOKUP($C243,subset1!$D:$BX,BN$2,FALSE)</f>
        <v>#N/A</v>
      </c>
      <c r="BO243" t="e">
        <f>VLOOKUP($C243,subset1!$D:$BX,BO$2,FALSE)</f>
        <v>#N/A</v>
      </c>
      <c r="BP243" t="e">
        <f>VLOOKUP($C243,subset1!$D:$BX,BP$2,FALSE)</f>
        <v>#N/A</v>
      </c>
      <c r="BQ243" t="e">
        <f>VLOOKUP($C243,subset1!$D:$BX,BQ$2,FALSE)</f>
        <v>#N/A</v>
      </c>
      <c r="BR243" t="e">
        <f>VLOOKUP($C243,subset1!$D:$BX,BR$2,FALSE)</f>
        <v>#N/A</v>
      </c>
      <c r="BS243" t="e">
        <f>VLOOKUP($C243,subset1!$D:$BX,BS$2,FALSE)</f>
        <v>#N/A</v>
      </c>
      <c r="BT243" t="e">
        <f>VLOOKUP($C243,subset1!$D:$BX,BT$2,FALSE)</f>
        <v>#N/A</v>
      </c>
      <c r="BU243" t="e">
        <f>VLOOKUP($C243,subset1!$D:$BX,BU$2,FALSE)</f>
        <v>#N/A</v>
      </c>
    </row>
    <row r="244" spans="1:73" x14ac:dyDescent="0.2">
      <c r="A244">
        <v>924</v>
      </c>
      <c r="B244" t="s">
        <v>8</v>
      </c>
      <c r="C244" t="str">
        <f t="shared" si="12"/>
        <v>924B1</v>
      </c>
      <c r="D244" t="str">
        <f t="shared" si="13"/>
        <v>B1</v>
      </c>
      <c r="E244">
        <v>46</v>
      </c>
      <c r="F244" s="1">
        <v>43166</v>
      </c>
      <c r="I244">
        <v>1085.8806200367201</v>
      </c>
      <c r="J244" t="s">
        <v>23</v>
      </c>
      <c r="K244">
        <v>250</v>
      </c>
      <c r="L244">
        <f>VLOOKUP($C244,samples!$D$2:$I$1000,4, FALSE)</f>
        <v>7</v>
      </c>
      <c r="M244" t="str">
        <f>VLOOKUP($C244,samples!$D$2:$I$1000,5, FALSE)</f>
        <v>F</v>
      </c>
      <c r="N244" t="str">
        <f>VLOOKUP($C244,samples!$D$2:$I$1000,6, FALSE)</f>
        <v>4,5,6</v>
      </c>
      <c r="O244" s="1">
        <f>VLOOKUP($C244,samples!$D$2:$I$689,3, FALSE)</f>
        <v>43195</v>
      </c>
      <c r="P244" s="2">
        <f t="shared" si="14"/>
        <v>29</v>
      </c>
      <c r="Q244" s="1" t="str">
        <f>VLOOKUP($C244,samples!$D$2:$R$1000,8, FALSE)</f>
        <v>CGPLPA839P1</v>
      </c>
      <c r="S244" t="e">
        <f>VLOOKUP($C244,subset1!$D:$BX,S$2,FALSE)</f>
        <v>#N/A</v>
      </c>
      <c r="T244" s="1" t="e">
        <f>VLOOKUP($C244,subset1!$D:$BX,T$2,FALSE)</f>
        <v>#N/A</v>
      </c>
      <c r="U244" t="e">
        <f>VLOOKUP($C244,subset1!$D:$BX,U$2,FALSE)</f>
        <v>#N/A</v>
      </c>
      <c r="V244" t="e">
        <f>VLOOKUP($C244,subset1!$D:$BX,V$2,FALSE)</f>
        <v>#N/A</v>
      </c>
      <c r="W244" t="e">
        <f>VLOOKUP($C244,subset1!$D:$BX,W$2,FALSE)</f>
        <v>#N/A</v>
      </c>
      <c r="X244" t="e">
        <f>VLOOKUP($C244,subset1!$D:$BX,X$2,FALSE)</f>
        <v>#N/A</v>
      </c>
      <c r="Y244" t="e">
        <f>VLOOKUP($C244,subset1!$D:$BX,Y$2,FALSE)</f>
        <v>#N/A</v>
      </c>
      <c r="Z244" t="e">
        <f>VLOOKUP($C244,subset1!$D:$BX,Z$2,FALSE)</f>
        <v>#N/A</v>
      </c>
      <c r="AA244" t="e">
        <f>VLOOKUP($C244,subset1!$D:$BX,AA$2,FALSE)</f>
        <v>#N/A</v>
      </c>
      <c r="AB244" t="e">
        <f>VLOOKUP($C244,subset1!$D:$BX,AB$2,FALSE)</f>
        <v>#N/A</v>
      </c>
      <c r="AC244" t="e">
        <f>VLOOKUP($C244,subset1!$D:$BX,AC$2,FALSE)</f>
        <v>#N/A</v>
      </c>
      <c r="AD244" t="e">
        <f>VLOOKUP($C244,subset1!$D:$BX,AD$2,FALSE)</f>
        <v>#N/A</v>
      </c>
      <c r="AE244" t="e">
        <f>VLOOKUP($C244,subset1!$D:$BX,AE$2,FALSE)</f>
        <v>#N/A</v>
      </c>
      <c r="AF244" t="e">
        <f>VLOOKUP($C244,subset1!$D:$BX,AF$2,FALSE)</f>
        <v>#N/A</v>
      </c>
      <c r="AG244" t="e">
        <f>VLOOKUP($C244,subset1!$D:$BX,AG$2,FALSE)</f>
        <v>#N/A</v>
      </c>
      <c r="AH244" t="e">
        <f>VLOOKUP($C244,subset1!$D:$BX,AH$2,FALSE)</f>
        <v>#N/A</v>
      </c>
      <c r="AI244" t="e">
        <f>VLOOKUP($C244,subset1!$D:$BX,AI$2,FALSE)</f>
        <v>#N/A</v>
      </c>
      <c r="AJ244" t="e">
        <f>VLOOKUP($C244,subset1!$D:$BX,AJ$2,FALSE)</f>
        <v>#N/A</v>
      </c>
      <c r="AK244" t="e">
        <f>VLOOKUP($C244,subset1!$D:$BX,AK$2,FALSE)</f>
        <v>#N/A</v>
      </c>
      <c r="AL244" t="e">
        <f>VLOOKUP($C244,subset1!$D:$BX,AL$2,FALSE)</f>
        <v>#N/A</v>
      </c>
      <c r="AM244" t="e">
        <f>VLOOKUP($C244,subset1!$D:$BX,AM$2,FALSE)</f>
        <v>#N/A</v>
      </c>
      <c r="AN244" t="e">
        <f>VLOOKUP($C244,subset1!$D:$BX,AN$2,FALSE)</f>
        <v>#N/A</v>
      </c>
      <c r="AO244" t="e">
        <f>VLOOKUP($C244,subset1!$D:$BX,AO$2,FALSE)</f>
        <v>#N/A</v>
      </c>
      <c r="AP244" t="e">
        <f>VLOOKUP($C244,subset1!$D:$BX,AP$2,FALSE)</f>
        <v>#N/A</v>
      </c>
      <c r="AQ244" t="e">
        <f>VLOOKUP($C244,subset1!$D:$BX,AQ$2,FALSE)</f>
        <v>#N/A</v>
      </c>
      <c r="AR244" t="e">
        <f>VLOOKUP($C244,subset1!$D:$BX,AR$2,FALSE)</f>
        <v>#N/A</v>
      </c>
      <c r="AS244" t="e">
        <f>VLOOKUP($C244,subset1!$D:$BX,AS$2,FALSE)</f>
        <v>#N/A</v>
      </c>
      <c r="AT244" s="1" t="e">
        <f>VLOOKUP($C244,subset1!$D:$BX,AT$2,FALSE)</f>
        <v>#N/A</v>
      </c>
      <c r="AU244" t="e">
        <f>VLOOKUP($C244,subset1!$D:$BX,AU$2,FALSE)</f>
        <v>#N/A</v>
      </c>
      <c r="AV244" t="e">
        <f>VLOOKUP($C244,subset1!$D:$BX,AV$2,FALSE)</f>
        <v>#N/A</v>
      </c>
      <c r="AW244" t="e">
        <f>VLOOKUP($C244,subset1!$D:$BX,AW$2,FALSE)</f>
        <v>#N/A</v>
      </c>
      <c r="AX244" t="e">
        <f>VLOOKUP($C244,subset1!$D:$BX,AX$2,FALSE)</f>
        <v>#N/A</v>
      </c>
      <c r="AY244" t="e">
        <f>VLOOKUP($C244,subset1!$D:$BX,AY$2,FALSE)</f>
        <v>#N/A</v>
      </c>
      <c r="AZ244" t="e">
        <f>VLOOKUP($C244,subset1!$D:$BX,AZ$2,FALSE)</f>
        <v>#N/A</v>
      </c>
      <c r="BA244" t="e">
        <f>VLOOKUP($C244,subset1!$D:$BX,BA$2,FALSE)</f>
        <v>#N/A</v>
      </c>
      <c r="BB244" t="e">
        <f>VLOOKUP($C244,subset1!$D:$BX,BB$2,FALSE)</f>
        <v>#N/A</v>
      </c>
      <c r="BC244" t="e">
        <f>VLOOKUP($C244,subset1!$D:$BX,BC$2,FALSE)</f>
        <v>#N/A</v>
      </c>
      <c r="BD244" t="e">
        <f>VLOOKUP($C244,subset1!$D:$BX,BD$2,FALSE)</f>
        <v>#N/A</v>
      </c>
      <c r="BE244" t="e">
        <f>VLOOKUP($C244,subset1!$D:$BX,BE$2,FALSE)</f>
        <v>#N/A</v>
      </c>
      <c r="BF244" t="e">
        <f>VLOOKUP($C244,subset1!$D:$BX,BF$2,FALSE)</f>
        <v>#N/A</v>
      </c>
      <c r="BG244" t="e">
        <f>VLOOKUP($C244,subset1!$D:$BX,BG$2,FALSE)</f>
        <v>#N/A</v>
      </c>
      <c r="BH244" t="e">
        <f>VLOOKUP($C244,subset1!$D:$BX,BH$2,FALSE)</f>
        <v>#N/A</v>
      </c>
      <c r="BI244" t="e">
        <f>VLOOKUP($C244,subset1!$D:$BX,BI$2,FALSE)</f>
        <v>#N/A</v>
      </c>
      <c r="BJ244" t="e">
        <f>VLOOKUP($C244,subset1!$D:$BX,BJ$2,FALSE)</f>
        <v>#N/A</v>
      </c>
      <c r="BK244" t="e">
        <f>VLOOKUP($C244,subset1!$D:$BX,BK$2,FALSE)</f>
        <v>#N/A</v>
      </c>
      <c r="BL244" t="e">
        <f>VLOOKUP($C244,subset1!$D:$BX,BL$2,FALSE)</f>
        <v>#N/A</v>
      </c>
      <c r="BM244" t="e">
        <f>VLOOKUP($C244,subset1!$D:$BX,BM$2,FALSE)</f>
        <v>#N/A</v>
      </c>
      <c r="BN244" t="e">
        <f>VLOOKUP($C244,subset1!$D:$BX,BN$2,FALSE)</f>
        <v>#N/A</v>
      </c>
      <c r="BO244" t="e">
        <f>VLOOKUP($C244,subset1!$D:$BX,BO$2,FALSE)</f>
        <v>#N/A</v>
      </c>
      <c r="BP244" t="e">
        <f>VLOOKUP($C244,subset1!$D:$BX,BP$2,FALSE)</f>
        <v>#N/A</v>
      </c>
      <c r="BQ244" t="e">
        <f>VLOOKUP($C244,subset1!$D:$BX,BQ$2,FALSE)</f>
        <v>#N/A</v>
      </c>
      <c r="BR244" t="e">
        <f>VLOOKUP($C244,subset1!$D:$BX,BR$2,FALSE)</f>
        <v>#N/A</v>
      </c>
      <c r="BS244" t="e">
        <f>VLOOKUP($C244,subset1!$D:$BX,BS$2,FALSE)</f>
        <v>#N/A</v>
      </c>
      <c r="BT244" t="e">
        <f>VLOOKUP($C244,subset1!$D:$BX,BT$2,FALSE)</f>
        <v>#N/A</v>
      </c>
      <c r="BU244" t="e">
        <f>VLOOKUP($C244,subset1!$D:$BX,BU$2,FALSE)</f>
        <v>#N/A</v>
      </c>
    </row>
    <row r="245" spans="1:73" x14ac:dyDescent="0.2">
      <c r="A245">
        <v>924</v>
      </c>
      <c r="B245" t="s">
        <v>9</v>
      </c>
      <c r="C245" t="str">
        <f t="shared" si="12"/>
        <v>924E1</v>
      </c>
      <c r="D245" t="str">
        <f t="shared" si="13"/>
        <v>E1</v>
      </c>
      <c r="E245">
        <v>46</v>
      </c>
      <c r="F245" s="1">
        <v>43166</v>
      </c>
      <c r="I245">
        <v>1085.8806200367201</v>
      </c>
      <c r="J245" t="s">
        <v>23</v>
      </c>
      <c r="K245">
        <v>251</v>
      </c>
      <c r="L245">
        <f>VLOOKUP($C245,samples!$D$2:$I$1000,4, FALSE)</f>
        <v>11</v>
      </c>
      <c r="M245" t="str">
        <f>VLOOKUP($C245,samples!$D$2:$I$1000,5, FALSE)</f>
        <v>D</v>
      </c>
      <c r="N245" t="str">
        <f>VLOOKUP($C245,samples!$D$2:$I$1000,6, FALSE)</f>
        <v>4,5,6</v>
      </c>
      <c r="O245" s="1">
        <f>VLOOKUP($C245,samples!$D$2:$I$689,3, FALSE)</f>
        <v>43223</v>
      </c>
      <c r="P245" s="2">
        <f t="shared" si="14"/>
        <v>57</v>
      </c>
      <c r="Q245" s="1" t="str">
        <f>VLOOKUP($C245,samples!$D$2:$R$1000,8, FALSE)</f>
        <v>CGPLPA839P2</v>
      </c>
      <c r="S245" t="e">
        <f>VLOOKUP($C245,subset1!$D:$BX,S$2,FALSE)</f>
        <v>#N/A</v>
      </c>
      <c r="T245" s="1" t="e">
        <f>VLOOKUP($C245,subset1!$D:$BX,T$2,FALSE)</f>
        <v>#N/A</v>
      </c>
      <c r="U245" t="e">
        <f>VLOOKUP($C245,subset1!$D:$BX,U$2,FALSE)</f>
        <v>#N/A</v>
      </c>
      <c r="V245" t="e">
        <f>VLOOKUP($C245,subset1!$D:$BX,V$2,FALSE)</f>
        <v>#N/A</v>
      </c>
      <c r="W245" t="e">
        <f>VLOOKUP($C245,subset1!$D:$BX,W$2,FALSE)</f>
        <v>#N/A</v>
      </c>
      <c r="X245" t="e">
        <f>VLOOKUP($C245,subset1!$D:$BX,X$2,FALSE)</f>
        <v>#N/A</v>
      </c>
      <c r="Y245" t="e">
        <f>VLOOKUP($C245,subset1!$D:$BX,Y$2,FALSE)</f>
        <v>#N/A</v>
      </c>
      <c r="Z245" t="e">
        <f>VLOOKUP($C245,subset1!$D:$BX,Z$2,FALSE)</f>
        <v>#N/A</v>
      </c>
      <c r="AA245" t="e">
        <f>VLOOKUP($C245,subset1!$D:$BX,AA$2,FALSE)</f>
        <v>#N/A</v>
      </c>
      <c r="AB245" t="e">
        <f>VLOOKUP($C245,subset1!$D:$BX,AB$2,FALSE)</f>
        <v>#N/A</v>
      </c>
      <c r="AC245" t="e">
        <f>VLOOKUP($C245,subset1!$D:$BX,AC$2,FALSE)</f>
        <v>#N/A</v>
      </c>
      <c r="AD245" t="e">
        <f>VLOOKUP($C245,subset1!$D:$BX,AD$2,FALSE)</f>
        <v>#N/A</v>
      </c>
      <c r="AE245" t="e">
        <f>VLOOKUP($C245,subset1!$D:$BX,AE$2,FALSE)</f>
        <v>#N/A</v>
      </c>
      <c r="AF245" t="e">
        <f>VLOOKUP($C245,subset1!$D:$BX,AF$2,FALSE)</f>
        <v>#N/A</v>
      </c>
      <c r="AG245" t="e">
        <f>VLOOKUP($C245,subset1!$D:$BX,AG$2,FALSE)</f>
        <v>#N/A</v>
      </c>
      <c r="AH245" t="e">
        <f>VLOOKUP($C245,subset1!$D:$BX,AH$2,FALSE)</f>
        <v>#N/A</v>
      </c>
      <c r="AI245" t="e">
        <f>VLOOKUP($C245,subset1!$D:$BX,AI$2,FALSE)</f>
        <v>#N/A</v>
      </c>
      <c r="AJ245" t="e">
        <f>VLOOKUP($C245,subset1!$D:$BX,AJ$2,FALSE)</f>
        <v>#N/A</v>
      </c>
      <c r="AK245" t="e">
        <f>VLOOKUP($C245,subset1!$D:$BX,AK$2,FALSE)</f>
        <v>#N/A</v>
      </c>
      <c r="AL245" t="e">
        <f>VLOOKUP($C245,subset1!$D:$BX,AL$2,FALSE)</f>
        <v>#N/A</v>
      </c>
      <c r="AM245" t="e">
        <f>VLOOKUP($C245,subset1!$D:$BX,AM$2,FALSE)</f>
        <v>#N/A</v>
      </c>
      <c r="AN245" t="e">
        <f>VLOOKUP($C245,subset1!$D:$BX,AN$2,FALSE)</f>
        <v>#N/A</v>
      </c>
      <c r="AO245" t="e">
        <f>VLOOKUP($C245,subset1!$D:$BX,AO$2,FALSE)</f>
        <v>#N/A</v>
      </c>
      <c r="AP245" t="e">
        <f>VLOOKUP($C245,subset1!$D:$BX,AP$2,FALSE)</f>
        <v>#N/A</v>
      </c>
      <c r="AQ245" t="e">
        <f>VLOOKUP($C245,subset1!$D:$BX,AQ$2,FALSE)</f>
        <v>#N/A</v>
      </c>
      <c r="AR245" t="e">
        <f>VLOOKUP($C245,subset1!$D:$BX,AR$2,FALSE)</f>
        <v>#N/A</v>
      </c>
      <c r="AS245" t="e">
        <f>VLOOKUP($C245,subset1!$D:$BX,AS$2,FALSE)</f>
        <v>#N/A</v>
      </c>
      <c r="AT245" s="1" t="e">
        <f>VLOOKUP($C245,subset1!$D:$BX,AT$2,FALSE)</f>
        <v>#N/A</v>
      </c>
      <c r="AU245" t="e">
        <f>VLOOKUP($C245,subset1!$D:$BX,AU$2,FALSE)</f>
        <v>#N/A</v>
      </c>
      <c r="AV245" t="e">
        <f>VLOOKUP($C245,subset1!$D:$BX,AV$2,FALSE)</f>
        <v>#N/A</v>
      </c>
      <c r="AW245" t="e">
        <f>VLOOKUP($C245,subset1!$D:$BX,AW$2,FALSE)</f>
        <v>#N/A</v>
      </c>
      <c r="AX245" t="e">
        <f>VLOOKUP($C245,subset1!$D:$BX,AX$2,FALSE)</f>
        <v>#N/A</v>
      </c>
      <c r="AY245" t="e">
        <f>VLOOKUP($C245,subset1!$D:$BX,AY$2,FALSE)</f>
        <v>#N/A</v>
      </c>
      <c r="AZ245" t="e">
        <f>VLOOKUP($C245,subset1!$D:$BX,AZ$2,FALSE)</f>
        <v>#N/A</v>
      </c>
      <c r="BA245" t="e">
        <f>VLOOKUP($C245,subset1!$D:$BX,BA$2,FALSE)</f>
        <v>#N/A</v>
      </c>
      <c r="BB245" t="e">
        <f>VLOOKUP($C245,subset1!$D:$BX,BB$2,FALSE)</f>
        <v>#N/A</v>
      </c>
      <c r="BC245" t="e">
        <f>VLOOKUP($C245,subset1!$D:$BX,BC$2,FALSE)</f>
        <v>#N/A</v>
      </c>
      <c r="BD245" t="e">
        <f>VLOOKUP($C245,subset1!$D:$BX,BD$2,FALSE)</f>
        <v>#N/A</v>
      </c>
      <c r="BE245" t="e">
        <f>VLOOKUP($C245,subset1!$D:$BX,BE$2,FALSE)</f>
        <v>#N/A</v>
      </c>
      <c r="BF245" t="e">
        <f>VLOOKUP($C245,subset1!$D:$BX,BF$2,FALSE)</f>
        <v>#N/A</v>
      </c>
      <c r="BG245" t="e">
        <f>VLOOKUP($C245,subset1!$D:$BX,BG$2,FALSE)</f>
        <v>#N/A</v>
      </c>
      <c r="BH245" t="e">
        <f>VLOOKUP($C245,subset1!$D:$BX,BH$2,FALSE)</f>
        <v>#N/A</v>
      </c>
      <c r="BI245" t="e">
        <f>VLOOKUP($C245,subset1!$D:$BX,BI$2,FALSE)</f>
        <v>#N/A</v>
      </c>
      <c r="BJ245" t="e">
        <f>VLOOKUP($C245,subset1!$D:$BX,BJ$2,FALSE)</f>
        <v>#N/A</v>
      </c>
      <c r="BK245" t="e">
        <f>VLOOKUP($C245,subset1!$D:$BX,BK$2,FALSE)</f>
        <v>#N/A</v>
      </c>
      <c r="BL245" t="e">
        <f>VLOOKUP($C245,subset1!$D:$BX,BL$2,FALSE)</f>
        <v>#N/A</v>
      </c>
      <c r="BM245" t="e">
        <f>VLOOKUP($C245,subset1!$D:$BX,BM$2,FALSE)</f>
        <v>#N/A</v>
      </c>
      <c r="BN245" t="e">
        <f>VLOOKUP($C245,subset1!$D:$BX,BN$2,FALSE)</f>
        <v>#N/A</v>
      </c>
      <c r="BO245" t="e">
        <f>VLOOKUP($C245,subset1!$D:$BX,BO$2,FALSE)</f>
        <v>#N/A</v>
      </c>
      <c r="BP245" t="e">
        <f>VLOOKUP($C245,subset1!$D:$BX,BP$2,FALSE)</f>
        <v>#N/A</v>
      </c>
      <c r="BQ245" t="e">
        <f>VLOOKUP($C245,subset1!$D:$BX,BQ$2,FALSE)</f>
        <v>#N/A</v>
      </c>
      <c r="BR245" t="e">
        <f>VLOOKUP($C245,subset1!$D:$BX,BR$2,FALSE)</f>
        <v>#N/A</v>
      </c>
      <c r="BS245" t="e">
        <f>VLOOKUP($C245,subset1!$D:$BX,BS$2,FALSE)</f>
        <v>#N/A</v>
      </c>
      <c r="BT245" t="e">
        <f>VLOOKUP($C245,subset1!$D:$BX,BT$2,FALSE)</f>
        <v>#N/A</v>
      </c>
      <c r="BU245" t="e">
        <f>VLOOKUP($C245,subset1!$D:$BX,BU$2,FALSE)</f>
        <v>#N/A</v>
      </c>
    </row>
    <row r="246" spans="1:73" x14ac:dyDescent="0.2">
      <c r="A246">
        <v>924</v>
      </c>
      <c r="B246" t="s">
        <v>10</v>
      </c>
      <c r="C246" t="str">
        <f t="shared" si="12"/>
        <v>924E2</v>
      </c>
      <c r="D246" t="str">
        <f t="shared" si="13"/>
        <v>E2</v>
      </c>
      <c r="E246">
        <v>46</v>
      </c>
      <c r="F246" s="1">
        <v>43166</v>
      </c>
      <c r="I246">
        <v>1085.8806200367201</v>
      </c>
      <c r="J246" t="s">
        <v>23</v>
      </c>
      <c r="K246">
        <v>252</v>
      </c>
      <c r="L246">
        <f>VLOOKUP($C246,samples!$D$2:$I$1000,4, FALSE)</f>
        <v>14</v>
      </c>
      <c r="M246" t="str">
        <f>VLOOKUP($C246,samples!$D$2:$I$1000,5, FALSE)</f>
        <v>H</v>
      </c>
      <c r="N246" t="str">
        <f>VLOOKUP($C246,samples!$D$2:$I$1000,6, FALSE)</f>
        <v>7,8,9</v>
      </c>
      <c r="O246" s="1">
        <f>VLOOKUP($C246,samples!$D$2:$I$689,3, FALSE)</f>
        <v>43248</v>
      </c>
      <c r="P246" s="2">
        <f t="shared" si="14"/>
        <v>82</v>
      </c>
      <c r="Q246" s="1" t="str">
        <f>VLOOKUP($C246,samples!$D$2:$R$1000,8, FALSE)</f>
        <v>CGPLPA839P3</v>
      </c>
      <c r="S246" t="e">
        <f>VLOOKUP($C246,subset1!$D:$BX,S$2,FALSE)</f>
        <v>#N/A</v>
      </c>
      <c r="T246" s="1" t="e">
        <f>VLOOKUP($C246,subset1!$D:$BX,T$2,FALSE)</f>
        <v>#N/A</v>
      </c>
      <c r="U246" t="e">
        <f>VLOOKUP($C246,subset1!$D:$BX,U$2,FALSE)</f>
        <v>#N/A</v>
      </c>
      <c r="V246" t="e">
        <f>VLOOKUP($C246,subset1!$D:$BX,V$2,FALSE)</f>
        <v>#N/A</v>
      </c>
      <c r="W246" t="e">
        <f>VLOOKUP($C246,subset1!$D:$BX,W$2,FALSE)</f>
        <v>#N/A</v>
      </c>
      <c r="X246" t="e">
        <f>VLOOKUP($C246,subset1!$D:$BX,X$2,FALSE)</f>
        <v>#N/A</v>
      </c>
      <c r="Y246" t="e">
        <f>VLOOKUP($C246,subset1!$D:$BX,Y$2,FALSE)</f>
        <v>#N/A</v>
      </c>
      <c r="Z246" t="e">
        <f>VLOOKUP($C246,subset1!$D:$BX,Z$2,FALSE)</f>
        <v>#N/A</v>
      </c>
      <c r="AA246" t="e">
        <f>VLOOKUP($C246,subset1!$D:$BX,AA$2,FALSE)</f>
        <v>#N/A</v>
      </c>
      <c r="AB246" t="e">
        <f>VLOOKUP($C246,subset1!$D:$BX,AB$2,FALSE)</f>
        <v>#N/A</v>
      </c>
      <c r="AC246" t="e">
        <f>VLOOKUP($C246,subset1!$D:$BX,AC$2,FALSE)</f>
        <v>#N/A</v>
      </c>
      <c r="AD246" t="e">
        <f>VLOOKUP($C246,subset1!$D:$BX,AD$2,FALSE)</f>
        <v>#N/A</v>
      </c>
      <c r="AE246" t="e">
        <f>VLOOKUP($C246,subset1!$D:$BX,AE$2,FALSE)</f>
        <v>#N/A</v>
      </c>
      <c r="AF246" t="e">
        <f>VLOOKUP($C246,subset1!$D:$BX,AF$2,FALSE)</f>
        <v>#N/A</v>
      </c>
      <c r="AG246" t="e">
        <f>VLOOKUP($C246,subset1!$D:$BX,AG$2,FALSE)</f>
        <v>#N/A</v>
      </c>
      <c r="AH246" t="e">
        <f>VLOOKUP($C246,subset1!$D:$BX,AH$2,FALSE)</f>
        <v>#N/A</v>
      </c>
      <c r="AI246" t="e">
        <f>VLOOKUP($C246,subset1!$D:$BX,AI$2,FALSE)</f>
        <v>#N/A</v>
      </c>
      <c r="AJ246" t="e">
        <f>VLOOKUP($C246,subset1!$D:$BX,AJ$2,FALSE)</f>
        <v>#N/A</v>
      </c>
      <c r="AK246" t="e">
        <f>VLOOKUP($C246,subset1!$D:$BX,AK$2,FALSE)</f>
        <v>#N/A</v>
      </c>
      <c r="AL246" t="e">
        <f>VLOOKUP($C246,subset1!$D:$BX,AL$2,FALSE)</f>
        <v>#N/A</v>
      </c>
      <c r="AM246" t="e">
        <f>VLOOKUP($C246,subset1!$D:$BX,AM$2,FALSE)</f>
        <v>#N/A</v>
      </c>
      <c r="AN246" t="e">
        <f>VLOOKUP($C246,subset1!$D:$BX,AN$2,FALSE)</f>
        <v>#N/A</v>
      </c>
      <c r="AO246" t="e">
        <f>VLOOKUP($C246,subset1!$D:$BX,AO$2,FALSE)</f>
        <v>#N/A</v>
      </c>
      <c r="AP246" t="e">
        <f>VLOOKUP($C246,subset1!$D:$BX,AP$2,FALSE)</f>
        <v>#N/A</v>
      </c>
      <c r="AQ246" t="e">
        <f>VLOOKUP($C246,subset1!$D:$BX,AQ$2,FALSE)</f>
        <v>#N/A</v>
      </c>
      <c r="AR246" t="e">
        <f>VLOOKUP($C246,subset1!$D:$BX,AR$2,FALSE)</f>
        <v>#N/A</v>
      </c>
      <c r="AS246" t="e">
        <f>VLOOKUP($C246,subset1!$D:$BX,AS$2,FALSE)</f>
        <v>#N/A</v>
      </c>
      <c r="AT246" s="1" t="e">
        <f>VLOOKUP($C246,subset1!$D:$BX,AT$2,FALSE)</f>
        <v>#N/A</v>
      </c>
      <c r="AU246" t="e">
        <f>VLOOKUP($C246,subset1!$D:$BX,AU$2,FALSE)</f>
        <v>#N/A</v>
      </c>
      <c r="AV246" t="e">
        <f>VLOOKUP($C246,subset1!$D:$BX,AV$2,FALSE)</f>
        <v>#N/A</v>
      </c>
      <c r="AW246" t="e">
        <f>VLOOKUP($C246,subset1!$D:$BX,AW$2,FALSE)</f>
        <v>#N/A</v>
      </c>
      <c r="AX246" t="e">
        <f>VLOOKUP($C246,subset1!$D:$BX,AX$2,FALSE)</f>
        <v>#N/A</v>
      </c>
      <c r="AY246" t="e">
        <f>VLOOKUP($C246,subset1!$D:$BX,AY$2,FALSE)</f>
        <v>#N/A</v>
      </c>
      <c r="AZ246" t="e">
        <f>VLOOKUP($C246,subset1!$D:$BX,AZ$2,FALSE)</f>
        <v>#N/A</v>
      </c>
      <c r="BA246" t="e">
        <f>VLOOKUP($C246,subset1!$D:$BX,BA$2,FALSE)</f>
        <v>#N/A</v>
      </c>
      <c r="BB246" t="e">
        <f>VLOOKUP($C246,subset1!$D:$BX,BB$2,FALSE)</f>
        <v>#N/A</v>
      </c>
      <c r="BC246" t="e">
        <f>VLOOKUP($C246,subset1!$D:$BX,BC$2,FALSE)</f>
        <v>#N/A</v>
      </c>
      <c r="BD246" t="e">
        <f>VLOOKUP($C246,subset1!$D:$BX,BD$2,FALSE)</f>
        <v>#N/A</v>
      </c>
      <c r="BE246" t="e">
        <f>VLOOKUP($C246,subset1!$D:$BX,BE$2,FALSE)</f>
        <v>#N/A</v>
      </c>
      <c r="BF246" t="e">
        <f>VLOOKUP($C246,subset1!$D:$BX,BF$2,FALSE)</f>
        <v>#N/A</v>
      </c>
      <c r="BG246" t="e">
        <f>VLOOKUP($C246,subset1!$D:$BX,BG$2,FALSE)</f>
        <v>#N/A</v>
      </c>
      <c r="BH246" t="e">
        <f>VLOOKUP($C246,subset1!$D:$BX,BH$2,FALSE)</f>
        <v>#N/A</v>
      </c>
      <c r="BI246" t="e">
        <f>VLOOKUP($C246,subset1!$D:$BX,BI$2,FALSE)</f>
        <v>#N/A</v>
      </c>
      <c r="BJ246" t="e">
        <f>VLOOKUP($C246,subset1!$D:$BX,BJ$2,FALSE)</f>
        <v>#N/A</v>
      </c>
      <c r="BK246" t="e">
        <f>VLOOKUP($C246,subset1!$D:$BX,BK$2,FALSE)</f>
        <v>#N/A</v>
      </c>
      <c r="BL246" t="e">
        <f>VLOOKUP($C246,subset1!$D:$BX,BL$2,FALSE)</f>
        <v>#N/A</v>
      </c>
      <c r="BM246" t="e">
        <f>VLOOKUP($C246,subset1!$D:$BX,BM$2,FALSE)</f>
        <v>#N/A</v>
      </c>
      <c r="BN246" t="e">
        <f>VLOOKUP($C246,subset1!$D:$BX,BN$2,FALSE)</f>
        <v>#N/A</v>
      </c>
      <c r="BO246" t="e">
        <f>VLOOKUP($C246,subset1!$D:$BX,BO$2,FALSE)</f>
        <v>#N/A</v>
      </c>
      <c r="BP246" t="e">
        <f>VLOOKUP($C246,subset1!$D:$BX,BP$2,FALSE)</f>
        <v>#N/A</v>
      </c>
      <c r="BQ246" t="e">
        <f>VLOOKUP($C246,subset1!$D:$BX,BQ$2,FALSE)</f>
        <v>#N/A</v>
      </c>
      <c r="BR246" t="e">
        <f>VLOOKUP($C246,subset1!$D:$BX,BR$2,FALSE)</f>
        <v>#N/A</v>
      </c>
      <c r="BS246" t="e">
        <f>VLOOKUP($C246,subset1!$D:$BX,BS$2,FALSE)</f>
        <v>#N/A</v>
      </c>
      <c r="BT246" t="e">
        <f>VLOOKUP($C246,subset1!$D:$BX,BT$2,FALSE)</f>
        <v>#N/A</v>
      </c>
      <c r="BU246" t="e">
        <f>VLOOKUP($C246,subset1!$D:$BX,BU$2,FALSE)</f>
        <v>#N/A</v>
      </c>
    </row>
    <row r="247" spans="1:73" x14ac:dyDescent="0.2">
      <c r="A247">
        <v>924</v>
      </c>
      <c r="B247" t="s">
        <v>12</v>
      </c>
      <c r="C247" t="str">
        <f t="shared" si="12"/>
        <v>924E4</v>
      </c>
      <c r="D247" t="str">
        <f t="shared" si="13"/>
        <v>E4</v>
      </c>
      <c r="E247">
        <v>46</v>
      </c>
      <c r="F247" s="1">
        <v>43166</v>
      </c>
      <c r="I247">
        <v>1085.8806200367201</v>
      </c>
      <c r="J247" t="s">
        <v>23</v>
      </c>
      <c r="K247">
        <v>253</v>
      </c>
      <c r="L247">
        <f>VLOOKUP($C247,samples!$D$2:$I$1000,4, FALSE)</f>
        <v>19</v>
      </c>
      <c r="M247" t="str">
        <f>VLOOKUP($C247,samples!$D$2:$I$1000,5, FALSE)</f>
        <v>C</v>
      </c>
      <c r="N247" t="str">
        <f>VLOOKUP($C247,samples!$D$2:$I$1000,6, FALSE)</f>
        <v>1,2,3</v>
      </c>
      <c r="O247" s="1">
        <f>VLOOKUP($C247,samples!$D$2:$I$689,3, FALSE)</f>
        <v>43304</v>
      </c>
      <c r="P247" s="2">
        <f t="shared" si="14"/>
        <v>138</v>
      </c>
      <c r="Q247" s="1" t="str">
        <f>VLOOKUP($C247,samples!$D$2:$R$1000,8, FALSE)</f>
        <v>CGPLPA839P5</v>
      </c>
      <c r="S247" t="e">
        <f>VLOOKUP($C247,subset1!$D:$BX,S$2,FALSE)</f>
        <v>#N/A</v>
      </c>
      <c r="T247" s="1" t="e">
        <f>VLOOKUP($C247,subset1!$D:$BX,T$2,FALSE)</f>
        <v>#N/A</v>
      </c>
      <c r="U247" t="e">
        <f>VLOOKUP($C247,subset1!$D:$BX,U$2,FALSE)</f>
        <v>#N/A</v>
      </c>
      <c r="V247" t="e">
        <f>VLOOKUP($C247,subset1!$D:$BX,V$2,FALSE)</f>
        <v>#N/A</v>
      </c>
      <c r="W247" t="e">
        <f>VLOOKUP($C247,subset1!$D:$BX,W$2,FALSE)</f>
        <v>#N/A</v>
      </c>
      <c r="X247" t="e">
        <f>VLOOKUP($C247,subset1!$D:$BX,X$2,FALSE)</f>
        <v>#N/A</v>
      </c>
      <c r="Y247" t="e">
        <f>VLOOKUP($C247,subset1!$D:$BX,Y$2,FALSE)</f>
        <v>#N/A</v>
      </c>
      <c r="Z247" t="e">
        <f>VLOOKUP($C247,subset1!$D:$BX,Z$2,FALSE)</f>
        <v>#N/A</v>
      </c>
      <c r="AA247" t="e">
        <f>VLOOKUP($C247,subset1!$D:$BX,AA$2,FALSE)</f>
        <v>#N/A</v>
      </c>
      <c r="AB247" t="e">
        <f>VLOOKUP($C247,subset1!$D:$BX,AB$2,FALSE)</f>
        <v>#N/A</v>
      </c>
      <c r="AC247" t="e">
        <f>VLOOKUP($C247,subset1!$D:$BX,AC$2,FALSE)</f>
        <v>#N/A</v>
      </c>
      <c r="AD247" t="e">
        <f>VLOOKUP($C247,subset1!$D:$BX,AD$2,FALSE)</f>
        <v>#N/A</v>
      </c>
      <c r="AE247" t="e">
        <f>VLOOKUP($C247,subset1!$D:$BX,AE$2,FALSE)</f>
        <v>#N/A</v>
      </c>
      <c r="AF247" t="e">
        <f>VLOOKUP($C247,subset1!$D:$BX,AF$2,FALSE)</f>
        <v>#N/A</v>
      </c>
      <c r="AG247" t="e">
        <f>VLOOKUP($C247,subset1!$D:$BX,AG$2,FALSE)</f>
        <v>#N/A</v>
      </c>
      <c r="AH247" t="e">
        <f>VLOOKUP($C247,subset1!$D:$BX,AH$2,FALSE)</f>
        <v>#N/A</v>
      </c>
      <c r="AI247" t="e">
        <f>VLOOKUP($C247,subset1!$D:$BX,AI$2,FALSE)</f>
        <v>#N/A</v>
      </c>
      <c r="AJ247" t="e">
        <f>VLOOKUP($C247,subset1!$D:$BX,AJ$2,FALSE)</f>
        <v>#N/A</v>
      </c>
      <c r="AK247" t="e">
        <f>VLOOKUP($C247,subset1!$D:$BX,AK$2,FALSE)</f>
        <v>#N/A</v>
      </c>
      <c r="AL247" t="e">
        <f>VLOOKUP($C247,subset1!$D:$BX,AL$2,FALSE)</f>
        <v>#N/A</v>
      </c>
      <c r="AM247" t="e">
        <f>VLOOKUP($C247,subset1!$D:$BX,AM$2,FALSE)</f>
        <v>#N/A</v>
      </c>
      <c r="AN247" t="e">
        <f>VLOOKUP($C247,subset1!$D:$BX,AN$2,FALSE)</f>
        <v>#N/A</v>
      </c>
      <c r="AO247" t="e">
        <f>VLOOKUP($C247,subset1!$D:$BX,AO$2,FALSE)</f>
        <v>#N/A</v>
      </c>
      <c r="AP247" t="e">
        <f>VLOOKUP($C247,subset1!$D:$BX,AP$2,FALSE)</f>
        <v>#N/A</v>
      </c>
      <c r="AQ247" t="e">
        <f>VLOOKUP($C247,subset1!$D:$BX,AQ$2,FALSE)</f>
        <v>#N/A</v>
      </c>
      <c r="AR247" t="e">
        <f>VLOOKUP($C247,subset1!$D:$BX,AR$2,FALSE)</f>
        <v>#N/A</v>
      </c>
      <c r="AS247" t="e">
        <f>VLOOKUP($C247,subset1!$D:$BX,AS$2,FALSE)</f>
        <v>#N/A</v>
      </c>
      <c r="AT247" s="1" t="e">
        <f>VLOOKUP($C247,subset1!$D:$BX,AT$2,FALSE)</f>
        <v>#N/A</v>
      </c>
      <c r="AU247" t="e">
        <f>VLOOKUP($C247,subset1!$D:$BX,AU$2,FALSE)</f>
        <v>#N/A</v>
      </c>
      <c r="AV247" t="e">
        <f>VLOOKUP($C247,subset1!$D:$BX,AV$2,FALSE)</f>
        <v>#N/A</v>
      </c>
      <c r="AW247" t="e">
        <f>VLOOKUP($C247,subset1!$D:$BX,AW$2,FALSE)</f>
        <v>#N/A</v>
      </c>
      <c r="AX247" t="e">
        <f>VLOOKUP($C247,subset1!$D:$BX,AX$2,FALSE)</f>
        <v>#N/A</v>
      </c>
      <c r="AY247" t="e">
        <f>VLOOKUP($C247,subset1!$D:$BX,AY$2,FALSE)</f>
        <v>#N/A</v>
      </c>
      <c r="AZ247" t="e">
        <f>VLOOKUP($C247,subset1!$D:$BX,AZ$2,FALSE)</f>
        <v>#N/A</v>
      </c>
      <c r="BA247" t="e">
        <f>VLOOKUP($C247,subset1!$D:$BX,BA$2,FALSE)</f>
        <v>#N/A</v>
      </c>
      <c r="BB247" t="e">
        <f>VLOOKUP($C247,subset1!$D:$BX,BB$2,FALSE)</f>
        <v>#N/A</v>
      </c>
      <c r="BC247" t="e">
        <f>VLOOKUP($C247,subset1!$D:$BX,BC$2,FALSE)</f>
        <v>#N/A</v>
      </c>
      <c r="BD247" t="e">
        <f>VLOOKUP($C247,subset1!$D:$BX,BD$2,FALSE)</f>
        <v>#N/A</v>
      </c>
      <c r="BE247" t="e">
        <f>VLOOKUP($C247,subset1!$D:$BX,BE$2,FALSE)</f>
        <v>#N/A</v>
      </c>
      <c r="BF247" t="e">
        <f>VLOOKUP($C247,subset1!$D:$BX,BF$2,FALSE)</f>
        <v>#N/A</v>
      </c>
      <c r="BG247" t="e">
        <f>VLOOKUP($C247,subset1!$D:$BX,BG$2,FALSE)</f>
        <v>#N/A</v>
      </c>
      <c r="BH247" t="e">
        <f>VLOOKUP($C247,subset1!$D:$BX,BH$2,FALSE)</f>
        <v>#N/A</v>
      </c>
      <c r="BI247" t="e">
        <f>VLOOKUP($C247,subset1!$D:$BX,BI$2,FALSE)</f>
        <v>#N/A</v>
      </c>
      <c r="BJ247" t="e">
        <f>VLOOKUP($C247,subset1!$D:$BX,BJ$2,FALSE)</f>
        <v>#N/A</v>
      </c>
      <c r="BK247" t="e">
        <f>VLOOKUP($C247,subset1!$D:$BX,BK$2,FALSE)</f>
        <v>#N/A</v>
      </c>
      <c r="BL247" t="e">
        <f>VLOOKUP($C247,subset1!$D:$BX,BL$2,FALSE)</f>
        <v>#N/A</v>
      </c>
      <c r="BM247" t="e">
        <f>VLOOKUP($C247,subset1!$D:$BX,BM$2,FALSE)</f>
        <v>#N/A</v>
      </c>
      <c r="BN247" t="e">
        <f>VLOOKUP($C247,subset1!$D:$BX,BN$2,FALSE)</f>
        <v>#N/A</v>
      </c>
      <c r="BO247" t="e">
        <f>VLOOKUP($C247,subset1!$D:$BX,BO$2,FALSE)</f>
        <v>#N/A</v>
      </c>
      <c r="BP247" t="e">
        <f>VLOOKUP($C247,subset1!$D:$BX,BP$2,FALSE)</f>
        <v>#N/A</v>
      </c>
      <c r="BQ247" t="e">
        <f>VLOOKUP($C247,subset1!$D:$BX,BQ$2,FALSE)</f>
        <v>#N/A</v>
      </c>
      <c r="BR247" t="e">
        <f>VLOOKUP($C247,subset1!$D:$BX,BR$2,FALSE)</f>
        <v>#N/A</v>
      </c>
      <c r="BS247" t="e">
        <f>VLOOKUP($C247,subset1!$D:$BX,BS$2,FALSE)</f>
        <v>#N/A</v>
      </c>
      <c r="BT247" t="e">
        <f>VLOOKUP($C247,subset1!$D:$BX,BT$2,FALSE)</f>
        <v>#N/A</v>
      </c>
      <c r="BU247" t="e">
        <f>VLOOKUP($C247,subset1!$D:$BX,BU$2,FALSE)</f>
        <v>#N/A</v>
      </c>
    </row>
    <row r="248" spans="1:73" x14ac:dyDescent="0.2">
      <c r="A248">
        <v>924</v>
      </c>
      <c r="B248" t="s">
        <v>13</v>
      </c>
      <c r="C248" t="str">
        <f t="shared" si="12"/>
        <v>924E5</v>
      </c>
      <c r="D248" t="str">
        <f t="shared" si="13"/>
        <v>E5</v>
      </c>
      <c r="E248">
        <v>46</v>
      </c>
      <c r="F248" s="1">
        <v>43166</v>
      </c>
      <c r="I248">
        <v>1085.8806200367201</v>
      </c>
      <c r="J248" t="s">
        <v>23</v>
      </c>
      <c r="K248">
        <v>254</v>
      </c>
      <c r="L248">
        <f>VLOOKUP($C248,samples!$D$2:$I$1000,4, FALSE)</f>
        <v>21</v>
      </c>
      <c r="M248" t="str">
        <f>VLOOKUP($C248,samples!$D$2:$I$1000,5, FALSE)</f>
        <v>F</v>
      </c>
      <c r="N248" t="str">
        <f>VLOOKUP($C248,samples!$D$2:$I$1000,6, FALSE)</f>
        <v>7,8,9</v>
      </c>
      <c r="O248" s="1">
        <f>VLOOKUP($C248,samples!$D$2:$I$689,3, FALSE)</f>
        <v>43360</v>
      </c>
      <c r="P248" s="2">
        <f t="shared" si="14"/>
        <v>194</v>
      </c>
      <c r="Q248" s="1" t="str">
        <f>VLOOKUP($C248,samples!$D$2:$R$1000,8, FALSE)</f>
        <v>CGPLPA839P6</v>
      </c>
      <c r="S248" t="e">
        <f>VLOOKUP($C248,subset1!$D:$BX,S$2,FALSE)</f>
        <v>#N/A</v>
      </c>
      <c r="T248" s="1" t="e">
        <f>VLOOKUP($C248,subset1!$D:$BX,T$2,FALSE)</f>
        <v>#N/A</v>
      </c>
      <c r="U248" t="e">
        <f>VLOOKUP($C248,subset1!$D:$BX,U$2,FALSE)</f>
        <v>#N/A</v>
      </c>
      <c r="V248" t="e">
        <f>VLOOKUP($C248,subset1!$D:$BX,V$2,FALSE)</f>
        <v>#N/A</v>
      </c>
      <c r="W248" t="e">
        <f>VLOOKUP($C248,subset1!$D:$BX,W$2,FALSE)</f>
        <v>#N/A</v>
      </c>
      <c r="X248" t="e">
        <f>VLOOKUP($C248,subset1!$D:$BX,X$2,FALSE)</f>
        <v>#N/A</v>
      </c>
      <c r="Y248" t="e">
        <f>VLOOKUP($C248,subset1!$D:$BX,Y$2,FALSE)</f>
        <v>#N/A</v>
      </c>
      <c r="Z248" t="e">
        <f>VLOOKUP($C248,subset1!$D:$BX,Z$2,FALSE)</f>
        <v>#N/A</v>
      </c>
      <c r="AA248" t="e">
        <f>VLOOKUP($C248,subset1!$D:$BX,AA$2,FALSE)</f>
        <v>#N/A</v>
      </c>
      <c r="AB248" t="e">
        <f>VLOOKUP($C248,subset1!$D:$BX,AB$2,FALSE)</f>
        <v>#N/A</v>
      </c>
      <c r="AC248" t="e">
        <f>VLOOKUP($C248,subset1!$D:$BX,AC$2,FALSE)</f>
        <v>#N/A</v>
      </c>
      <c r="AD248" t="e">
        <f>VLOOKUP($C248,subset1!$D:$BX,AD$2,FALSE)</f>
        <v>#N/A</v>
      </c>
      <c r="AE248" t="e">
        <f>VLOOKUP($C248,subset1!$D:$BX,AE$2,FALSE)</f>
        <v>#N/A</v>
      </c>
      <c r="AF248" t="e">
        <f>VLOOKUP($C248,subset1!$D:$BX,AF$2,FALSE)</f>
        <v>#N/A</v>
      </c>
      <c r="AG248" t="e">
        <f>VLOOKUP($C248,subset1!$D:$BX,AG$2,FALSE)</f>
        <v>#N/A</v>
      </c>
      <c r="AH248" t="e">
        <f>VLOOKUP($C248,subset1!$D:$BX,AH$2,FALSE)</f>
        <v>#N/A</v>
      </c>
      <c r="AI248" t="e">
        <f>VLOOKUP($C248,subset1!$D:$BX,AI$2,FALSE)</f>
        <v>#N/A</v>
      </c>
      <c r="AJ248" t="e">
        <f>VLOOKUP($C248,subset1!$D:$BX,AJ$2,FALSE)</f>
        <v>#N/A</v>
      </c>
      <c r="AK248" t="e">
        <f>VLOOKUP($C248,subset1!$D:$BX,AK$2,FALSE)</f>
        <v>#N/A</v>
      </c>
      <c r="AL248" t="e">
        <f>VLOOKUP($C248,subset1!$D:$BX,AL$2,FALSE)</f>
        <v>#N/A</v>
      </c>
      <c r="AM248" t="e">
        <f>VLOOKUP($C248,subset1!$D:$BX,AM$2,FALSE)</f>
        <v>#N/A</v>
      </c>
      <c r="AN248" t="e">
        <f>VLOOKUP($C248,subset1!$D:$BX,AN$2,FALSE)</f>
        <v>#N/A</v>
      </c>
      <c r="AO248" t="e">
        <f>VLOOKUP($C248,subset1!$D:$BX,AO$2,FALSE)</f>
        <v>#N/A</v>
      </c>
      <c r="AP248" t="e">
        <f>VLOOKUP($C248,subset1!$D:$BX,AP$2,FALSE)</f>
        <v>#N/A</v>
      </c>
      <c r="AQ248" t="e">
        <f>VLOOKUP($C248,subset1!$D:$BX,AQ$2,FALSE)</f>
        <v>#N/A</v>
      </c>
      <c r="AR248" t="e">
        <f>VLOOKUP($C248,subset1!$D:$BX,AR$2,FALSE)</f>
        <v>#N/A</v>
      </c>
      <c r="AS248" t="e">
        <f>VLOOKUP($C248,subset1!$D:$BX,AS$2,FALSE)</f>
        <v>#N/A</v>
      </c>
      <c r="AT248" s="1" t="e">
        <f>VLOOKUP($C248,subset1!$D:$BX,AT$2,FALSE)</f>
        <v>#N/A</v>
      </c>
      <c r="AU248" t="e">
        <f>VLOOKUP($C248,subset1!$D:$BX,AU$2,FALSE)</f>
        <v>#N/A</v>
      </c>
      <c r="AV248" t="e">
        <f>VLOOKUP($C248,subset1!$D:$BX,AV$2,FALSE)</f>
        <v>#N/A</v>
      </c>
      <c r="AW248" t="e">
        <f>VLOOKUP($C248,subset1!$D:$BX,AW$2,FALSE)</f>
        <v>#N/A</v>
      </c>
      <c r="AX248" t="e">
        <f>VLOOKUP($C248,subset1!$D:$BX,AX$2,FALSE)</f>
        <v>#N/A</v>
      </c>
      <c r="AY248" t="e">
        <f>VLOOKUP($C248,subset1!$D:$BX,AY$2,FALSE)</f>
        <v>#N/A</v>
      </c>
      <c r="AZ248" t="e">
        <f>VLOOKUP($C248,subset1!$D:$BX,AZ$2,FALSE)</f>
        <v>#N/A</v>
      </c>
      <c r="BA248" t="e">
        <f>VLOOKUP($C248,subset1!$D:$BX,BA$2,FALSE)</f>
        <v>#N/A</v>
      </c>
      <c r="BB248" t="e">
        <f>VLOOKUP($C248,subset1!$D:$BX,BB$2,FALSE)</f>
        <v>#N/A</v>
      </c>
      <c r="BC248" t="e">
        <f>VLOOKUP($C248,subset1!$D:$BX,BC$2,FALSE)</f>
        <v>#N/A</v>
      </c>
      <c r="BD248" t="e">
        <f>VLOOKUP($C248,subset1!$D:$BX,BD$2,FALSE)</f>
        <v>#N/A</v>
      </c>
      <c r="BE248" t="e">
        <f>VLOOKUP($C248,subset1!$D:$BX,BE$2,FALSE)</f>
        <v>#N/A</v>
      </c>
      <c r="BF248" t="e">
        <f>VLOOKUP($C248,subset1!$D:$BX,BF$2,FALSE)</f>
        <v>#N/A</v>
      </c>
      <c r="BG248" t="e">
        <f>VLOOKUP($C248,subset1!$D:$BX,BG$2,FALSE)</f>
        <v>#N/A</v>
      </c>
      <c r="BH248" t="e">
        <f>VLOOKUP($C248,subset1!$D:$BX,BH$2,FALSE)</f>
        <v>#N/A</v>
      </c>
      <c r="BI248" t="e">
        <f>VLOOKUP($C248,subset1!$D:$BX,BI$2,FALSE)</f>
        <v>#N/A</v>
      </c>
      <c r="BJ248" t="e">
        <f>VLOOKUP($C248,subset1!$D:$BX,BJ$2,FALSE)</f>
        <v>#N/A</v>
      </c>
      <c r="BK248" t="e">
        <f>VLOOKUP($C248,subset1!$D:$BX,BK$2,FALSE)</f>
        <v>#N/A</v>
      </c>
      <c r="BL248" t="e">
        <f>VLOOKUP($C248,subset1!$D:$BX,BL$2,FALSE)</f>
        <v>#N/A</v>
      </c>
      <c r="BM248" t="e">
        <f>VLOOKUP($C248,subset1!$D:$BX,BM$2,FALSE)</f>
        <v>#N/A</v>
      </c>
      <c r="BN248" t="e">
        <f>VLOOKUP($C248,subset1!$D:$BX,BN$2,FALSE)</f>
        <v>#N/A</v>
      </c>
      <c r="BO248" t="e">
        <f>VLOOKUP($C248,subset1!$D:$BX,BO$2,FALSE)</f>
        <v>#N/A</v>
      </c>
      <c r="BP248" t="e">
        <f>VLOOKUP($C248,subset1!$D:$BX,BP$2,FALSE)</f>
        <v>#N/A</v>
      </c>
      <c r="BQ248" t="e">
        <f>VLOOKUP($C248,subset1!$D:$BX,BQ$2,FALSE)</f>
        <v>#N/A</v>
      </c>
      <c r="BR248" t="e">
        <f>VLOOKUP($C248,subset1!$D:$BX,BR$2,FALSE)</f>
        <v>#N/A</v>
      </c>
      <c r="BS248" t="e">
        <f>VLOOKUP($C248,subset1!$D:$BX,BS$2,FALSE)</f>
        <v>#N/A</v>
      </c>
      <c r="BT248" t="e">
        <f>VLOOKUP($C248,subset1!$D:$BX,BT$2,FALSE)</f>
        <v>#N/A</v>
      </c>
      <c r="BU248" t="e">
        <f>VLOOKUP($C248,subset1!$D:$BX,BU$2,FALSE)</f>
        <v>#N/A</v>
      </c>
    </row>
    <row r="249" spans="1:73" x14ac:dyDescent="0.2">
      <c r="A249">
        <v>924</v>
      </c>
      <c r="B249" t="s">
        <v>14</v>
      </c>
      <c r="C249" t="str">
        <f t="shared" si="12"/>
        <v>924E6</v>
      </c>
      <c r="D249" t="str">
        <f t="shared" si="13"/>
        <v>E6</v>
      </c>
      <c r="E249">
        <v>46</v>
      </c>
      <c r="F249" s="1">
        <v>43166</v>
      </c>
      <c r="I249">
        <v>1085.8806200367201</v>
      </c>
      <c r="J249" t="s">
        <v>23</v>
      </c>
      <c r="K249">
        <v>255</v>
      </c>
      <c r="L249">
        <f>VLOOKUP($C249,samples!$D$2:$I$1000,4, FALSE)</f>
        <v>22</v>
      </c>
      <c r="M249" t="str">
        <f>VLOOKUP($C249,samples!$D$2:$I$1000,5, FALSE)</f>
        <v>F</v>
      </c>
      <c r="N249" t="str">
        <f>VLOOKUP($C249,samples!$D$2:$I$1000,6, FALSE)</f>
        <v>1,2,3</v>
      </c>
      <c r="O249" s="1">
        <f>VLOOKUP($C249,samples!$D$2:$I$689,3, FALSE)</f>
        <v>43411</v>
      </c>
      <c r="P249" s="2">
        <f t="shared" si="14"/>
        <v>245</v>
      </c>
      <c r="Q249" s="1" t="str">
        <f>VLOOKUP($C249,samples!$D$2:$R$1000,8, FALSE)</f>
        <v>CGPLPA839P7</v>
      </c>
      <c r="S249" t="e">
        <f>VLOOKUP($C249,subset1!$D:$BX,S$2,FALSE)</f>
        <v>#N/A</v>
      </c>
      <c r="T249" s="1" t="e">
        <f>VLOOKUP($C249,subset1!$D:$BX,T$2,FALSE)</f>
        <v>#N/A</v>
      </c>
      <c r="U249" t="e">
        <f>VLOOKUP($C249,subset1!$D:$BX,U$2,FALSE)</f>
        <v>#N/A</v>
      </c>
      <c r="V249" t="e">
        <f>VLOOKUP($C249,subset1!$D:$BX,V$2,FALSE)</f>
        <v>#N/A</v>
      </c>
      <c r="W249" t="e">
        <f>VLOOKUP($C249,subset1!$D:$BX,W$2,FALSE)</f>
        <v>#N/A</v>
      </c>
      <c r="X249" t="e">
        <f>VLOOKUP($C249,subset1!$D:$BX,X$2,FALSE)</f>
        <v>#N/A</v>
      </c>
      <c r="Y249" t="e">
        <f>VLOOKUP($C249,subset1!$D:$BX,Y$2,FALSE)</f>
        <v>#N/A</v>
      </c>
      <c r="Z249" t="e">
        <f>VLOOKUP($C249,subset1!$D:$BX,Z$2,FALSE)</f>
        <v>#N/A</v>
      </c>
      <c r="AA249" t="e">
        <f>VLOOKUP($C249,subset1!$D:$BX,AA$2,FALSE)</f>
        <v>#N/A</v>
      </c>
      <c r="AB249" t="e">
        <f>VLOOKUP($C249,subset1!$D:$BX,AB$2,FALSE)</f>
        <v>#N/A</v>
      </c>
      <c r="AC249" t="e">
        <f>VLOOKUP($C249,subset1!$D:$BX,AC$2,FALSE)</f>
        <v>#N/A</v>
      </c>
      <c r="AD249" t="e">
        <f>VLOOKUP($C249,subset1!$D:$BX,AD$2,FALSE)</f>
        <v>#N/A</v>
      </c>
      <c r="AE249" t="e">
        <f>VLOOKUP($C249,subset1!$D:$BX,AE$2,FALSE)</f>
        <v>#N/A</v>
      </c>
      <c r="AF249" t="e">
        <f>VLOOKUP($C249,subset1!$D:$BX,AF$2,FALSE)</f>
        <v>#N/A</v>
      </c>
      <c r="AG249" t="e">
        <f>VLOOKUP($C249,subset1!$D:$BX,AG$2,FALSE)</f>
        <v>#N/A</v>
      </c>
      <c r="AH249" t="e">
        <f>VLOOKUP($C249,subset1!$D:$BX,AH$2,FALSE)</f>
        <v>#N/A</v>
      </c>
      <c r="AI249" t="e">
        <f>VLOOKUP($C249,subset1!$D:$BX,AI$2,FALSE)</f>
        <v>#N/A</v>
      </c>
      <c r="AJ249" t="e">
        <f>VLOOKUP($C249,subset1!$D:$BX,AJ$2,FALSE)</f>
        <v>#N/A</v>
      </c>
      <c r="AK249" t="e">
        <f>VLOOKUP($C249,subset1!$D:$BX,AK$2,FALSE)</f>
        <v>#N/A</v>
      </c>
      <c r="AL249" t="e">
        <f>VLOOKUP($C249,subset1!$D:$BX,AL$2,FALSE)</f>
        <v>#N/A</v>
      </c>
      <c r="AM249" t="e">
        <f>VLOOKUP($C249,subset1!$D:$BX,AM$2,FALSE)</f>
        <v>#N/A</v>
      </c>
      <c r="AN249" t="e">
        <f>VLOOKUP($C249,subset1!$D:$BX,AN$2,FALSE)</f>
        <v>#N/A</v>
      </c>
      <c r="AO249" t="e">
        <f>VLOOKUP($C249,subset1!$D:$BX,AO$2,FALSE)</f>
        <v>#N/A</v>
      </c>
      <c r="AP249" t="e">
        <f>VLOOKUP($C249,subset1!$D:$BX,AP$2,FALSE)</f>
        <v>#N/A</v>
      </c>
      <c r="AQ249" t="e">
        <f>VLOOKUP($C249,subset1!$D:$BX,AQ$2,FALSE)</f>
        <v>#N/A</v>
      </c>
      <c r="AR249" t="e">
        <f>VLOOKUP($C249,subset1!$D:$BX,AR$2,FALSE)</f>
        <v>#N/A</v>
      </c>
      <c r="AS249" t="e">
        <f>VLOOKUP($C249,subset1!$D:$BX,AS$2,FALSE)</f>
        <v>#N/A</v>
      </c>
      <c r="AT249" s="1" t="e">
        <f>VLOOKUP($C249,subset1!$D:$BX,AT$2,FALSE)</f>
        <v>#N/A</v>
      </c>
      <c r="AU249" t="e">
        <f>VLOOKUP($C249,subset1!$D:$BX,AU$2,FALSE)</f>
        <v>#N/A</v>
      </c>
      <c r="AV249" t="e">
        <f>VLOOKUP($C249,subset1!$D:$BX,AV$2,FALSE)</f>
        <v>#N/A</v>
      </c>
      <c r="AW249" t="e">
        <f>VLOOKUP($C249,subset1!$D:$BX,AW$2,FALSE)</f>
        <v>#N/A</v>
      </c>
      <c r="AX249" t="e">
        <f>VLOOKUP($C249,subset1!$D:$BX,AX$2,FALSE)</f>
        <v>#N/A</v>
      </c>
      <c r="AY249" t="e">
        <f>VLOOKUP($C249,subset1!$D:$BX,AY$2,FALSE)</f>
        <v>#N/A</v>
      </c>
      <c r="AZ249" t="e">
        <f>VLOOKUP($C249,subset1!$D:$BX,AZ$2,FALSE)</f>
        <v>#N/A</v>
      </c>
      <c r="BA249" t="e">
        <f>VLOOKUP($C249,subset1!$D:$BX,BA$2,FALSE)</f>
        <v>#N/A</v>
      </c>
      <c r="BB249" t="e">
        <f>VLOOKUP($C249,subset1!$D:$BX,BB$2,FALSE)</f>
        <v>#N/A</v>
      </c>
      <c r="BC249" t="e">
        <f>VLOOKUP($C249,subset1!$D:$BX,BC$2,FALSE)</f>
        <v>#N/A</v>
      </c>
      <c r="BD249" t="e">
        <f>VLOOKUP($C249,subset1!$D:$BX,BD$2,FALSE)</f>
        <v>#N/A</v>
      </c>
      <c r="BE249" t="e">
        <f>VLOOKUP($C249,subset1!$D:$BX,BE$2,FALSE)</f>
        <v>#N/A</v>
      </c>
      <c r="BF249" t="e">
        <f>VLOOKUP($C249,subset1!$D:$BX,BF$2,FALSE)</f>
        <v>#N/A</v>
      </c>
      <c r="BG249" t="e">
        <f>VLOOKUP($C249,subset1!$D:$BX,BG$2,FALSE)</f>
        <v>#N/A</v>
      </c>
      <c r="BH249" t="e">
        <f>VLOOKUP($C249,subset1!$D:$BX,BH$2,FALSE)</f>
        <v>#N/A</v>
      </c>
      <c r="BI249" t="e">
        <f>VLOOKUP($C249,subset1!$D:$BX,BI$2,FALSE)</f>
        <v>#N/A</v>
      </c>
      <c r="BJ249" t="e">
        <f>VLOOKUP($C249,subset1!$D:$BX,BJ$2,FALSE)</f>
        <v>#N/A</v>
      </c>
      <c r="BK249" t="e">
        <f>VLOOKUP($C249,subset1!$D:$BX,BK$2,FALSE)</f>
        <v>#N/A</v>
      </c>
      <c r="BL249" t="e">
        <f>VLOOKUP($C249,subset1!$D:$BX,BL$2,FALSE)</f>
        <v>#N/A</v>
      </c>
      <c r="BM249" t="e">
        <f>VLOOKUP($C249,subset1!$D:$BX,BM$2,FALSE)</f>
        <v>#N/A</v>
      </c>
      <c r="BN249" t="e">
        <f>VLOOKUP($C249,subset1!$D:$BX,BN$2,FALSE)</f>
        <v>#N/A</v>
      </c>
      <c r="BO249" t="e">
        <f>VLOOKUP($C249,subset1!$D:$BX,BO$2,FALSE)</f>
        <v>#N/A</v>
      </c>
      <c r="BP249" t="e">
        <f>VLOOKUP($C249,subset1!$D:$BX,BP$2,FALSE)</f>
        <v>#N/A</v>
      </c>
      <c r="BQ249" t="e">
        <f>VLOOKUP($C249,subset1!$D:$BX,BQ$2,FALSE)</f>
        <v>#N/A</v>
      </c>
      <c r="BR249" t="e">
        <f>VLOOKUP($C249,subset1!$D:$BX,BR$2,FALSE)</f>
        <v>#N/A</v>
      </c>
      <c r="BS249" t="e">
        <f>VLOOKUP($C249,subset1!$D:$BX,BS$2,FALSE)</f>
        <v>#N/A</v>
      </c>
      <c r="BT249" t="e">
        <f>VLOOKUP($C249,subset1!$D:$BX,BT$2,FALSE)</f>
        <v>#N/A</v>
      </c>
      <c r="BU249" t="e">
        <f>VLOOKUP($C249,subset1!$D:$BX,BU$2,FALSE)</f>
        <v>#N/A</v>
      </c>
    </row>
    <row r="250" spans="1:73" x14ac:dyDescent="0.2">
      <c r="A250">
        <v>927</v>
      </c>
      <c r="B250" t="s">
        <v>2</v>
      </c>
      <c r="C250" t="str">
        <f t="shared" si="12"/>
        <v>927A</v>
      </c>
      <c r="D250" t="str">
        <f t="shared" si="13"/>
        <v>A</v>
      </c>
      <c r="E250">
        <v>44</v>
      </c>
      <c r="F250" s="1">
        <v>43172</v>
      </c>
      <c r="I250">
        <v>1079.8806200367201</v>
      </c>
      <c r="J250" t="s">
        <v>7</v>
      </c>
      <c r="K250">
        <v>256</v>
      </c>
      <c r="L250">
        <f>VLOOKUP($C250,samples!$D$2:$I$1000,4, FALSE)</f>
        <v>2</v>
      </c>
      <c r="M250" t="str">
        <f>VLOOKUP($C250,samples!$D$2:$I$1000,5, FALSE)</f>
        <v>D</v>
      </c>
      <c r="N250" t="str">
        <f>VLOOKUP($C250,samples!$D$2:$I$1000,6, FALSE)</f>
        <v>4,5,6</v>
      </c>
      <c r="O250" s="1">
        <f>VLOOKUP($C250,samples!$D$2:$I$689,3, FALSE)</f>
        <v>43172</v>
      </c>
      <c r="P250" s="2">
        <f t="shared" si="14"/>
        <v>0</v>
      </c>
      <c r="Q250" s="1" t="str">
        <f>VLOOKUP($C250,samples!$D$2:$R$1000,8, FALSE)</f>
        <v>CGPLPA840P</v>
      </c>
      <c r="S250" t="e">
        <f>VLOOKUP($C250,subset1!$D:$BX,S$2,FALSE)</f>
        <v>#N/A</v>
      </c>
      <c r="T250" s="1" t="e">
        <f>VLOOKUP($C250,subset1!$D:$BX,T$2,FALSE)</f>
        <v>#N/A</v>
      </c>
      <c r="U250" t="e">
        <f>VLOOKUP($C250,subset1!$D:$BX,U$2,FALSE)</f>
        <v>#N/A</v>
      </c>
      <c r="V250" t="e">
        <f>VLOOKUP($C250,subset1!$D:$BX,V$2,FALSE)</f>
        <v>#N/A</v>
      </c>
      <c r="W250" t="e">
        <f>VLOOKUP($C250,subset1!$D:$BX,W$2,FALSE)</f>
        <v>#N/A</v>
      </c>
      <c r="X250" t="e">
        <f>VLOOKUP($C250,subset1!$D:$BX,X$2,FALSE)</f>
        <v>#N/A</v>
      </c>
      <c r="Y250" t="e">
        <f>VLOOKUP($C250,subset1!$D:$BX,Y$2,FALSE)</f>
        <v>#N/A</v>
      </c>
      <c r="Z250" t="e">
        <f>VLOOKUP($C250,subset1!$D:$BX,Z$2,FALSE)</f>
        <v>#N/A</v>
      </c>
      <c r="AA250" t="e">
        <f>VLOOKUP($C250,subset1!$D:$BX,AA$2,FALSE)</f>
        <v>#N/A</v>
      </c>
      <c r="AB250" t="e">
        <f>VLOOKUP($C250,subset1!$D:$BX,AB$2,FALSE)</f>
        <v>#N/A</v>
      </c>
      <c r="AC250" t="e">
        <f>VLOOKUP($C250,subset1!$D:$BX,AC$2,FALSE)</f>
        <v>#N/A</v>
      </c>
      <c r="AD250" t="e">
        <f>VLOOKUP($C250,subset1!$D:$BX,AD$2,FALSE)</f>
        <v>#N/A</v>
      </c>
      <c r="AE250" t="e">
        <f>VLOOKUP($C250,subset1!$D:$BX,AE$2,FALSE)</f>
        <v>#N/A</v>
      </c>
      <c r="AF250" t="e">
        <f>VLOOKUP($C250,subset1!$D:$BX,AF$2,FALSE)</f>
        <v>#N/A</v>
      </c>
      <c r="AG250" t="e">
        <f>VLOOKUP($C250,subset1!$D:$BX,AG$2,FALSE)</f>
        <v>#N/A</v>
      </c>
      <c r="AH250" t="e">
        <f>VLOOKUP($C250,subset1!$D:$BX,AH$2,FALSE)</f>
        <v>#N/A</v>
      </c>
      <c r="AI250" t="e">
        <f>VLOOKUP($C250,subset1!$D:$BX,AI$2,FALSE)</f>
        <v>#N/A</v>
      </c>
      <c r="AJ250" t="e">
        <f>VLOOKUP($C250,subset1!$D:$BX,AJ$2,FALSE)</f>
        <v>#N/A</v>
      </c>
      <c r="AK250" t="e">
        <f>VLOOKUP($C250,subset1!$D:$BX,AK$2,FALSE)</f>
        <v>#N/A</v>
      </c>
      <c r="AL250" t="e">
        <f>VLOOKUP($C250,subset1!$D:$BX,AL$2,FALSE)</f>
        <v>#N/A</v>
      </c>
      <c r="AM250" t="e">
        <f>VLOOKUP($C250,subset1!$D:$BX,AM$2,FALSE)</f>
        <v>#N/A</v>
      </c>
      <c r="AN250" t="e">
        <f>VLOOKUP($C250,subset1!$D:$BX,AN$2,FALSE)</f>
        <v>#N/A</v>
      </c>
      <c r="AO250" t="e">
        <f>VLOOKUP($C250,subset1!$D:$BX,AO$2,FALSE)</f>
        <v>#N/A</v>
      </c>
      <c r="AP250" t="e">
        <f>VLOOKUP($C250,subset1!$D:$BX,AP$2,FALSE)</f>
        <v>#N/A</v>
      </c>
      <c r="AQ250" t="e">
        <f>VLOOKUP($C250,subset1!$D:$BX,AQ$2,FALSE)</f>
        <v>#N/A</v>
      </c>
      <c r="AR250" t="e">
        <f>VLOOKUP($C250,subset1!$D:$BX,AR$2,FALSE)</f>
        <v>#N/A</v>
      </c>
      <c r="AS250" t="e">
        <f>VLOOKUP($C250,subset1!$D:$BX,AS$2,FALSE)</f>
        <v>#N/A</v>
      </c>
      <c r="AT250" s="1" t="e">
        <f>VLOOKUP($C250,subset1!$D:$BX,AT$2,FALSE)</f>
        <v>#N/A</v>
      </c>
      <c r="AU250" t="e">
        <f>VLOOKUP($C250,subset1!$D:$BX,AU$2,FALSE)</f>
        <v>#N/A</v>
      </c>
      <c r="AV250" t="e">
        <f>VLOOKUP($C250,subset1!$D:$BX,AV$2,FALSE)</f>
        <v>#N/A</v>
      </c>
      <c r="AW250" t="e">
        <f>VLOOKUP($C250,subset1!$D:$BX,AW$2,FALSE)</f>
        <v>#N/A</v>
      </c>
      <c r="AX250" t="e">
        <f>VLOOKUP($C250,subset1!$D:$BX,AX$2,FALSE)</f>
        <v>#N/A</v>
      </c>
      <c r="AY250" t="e">
        <f>VLOOKUP($C250,subset1!$D:$BX,AY$2,FALSE)</f>
        <v>#N/A</v>
      </c>
      <c r="AZ250" t="e">
        <f>VLOOKUP($C250,subset1!$D:$BX,AZ$2,FALSE)</f>
        <v>#N/A</v>
      </c>
      <c r="BA250" t="e">
        <f>VLOOKUP($C250,subset1!$D:$BX,BA$2,FALSE)</f>
        <v>#N/A</v>
      </c>
      <c r="BB250" t="e">
        <f>VLOOKUP($C250,subset1!$D:$BX,BB$2,FALSE)</f>
        <v>#N/A</v>
      </c>
      <c r="BC250" t="e">
        <f>VLOOKUP($C250,subset1!$D:$BX,BC$2,FALSE)</f>
        <v>#N/A</v>
      </c>
      <c r="BD250" t="e">
        <f>VLOOKUP($C250,subset1!$D:$BX,BD$2,FALSE)</f>
        <v>#N/A</v>
      </c>
      <c r="BE250" t="e">
        <f>VLOOKUP($C250,subset1!$D:$BX,BE$2,FALSE)</f>
        <v>#N/A</v>
      </c>
      <c r="BF250" t="e">
        <f>VLOOKUP($C250,subset1!$D:$BX,BF$2,FALSE)</f>
        <v>#N/A</v>
      </c>
      <c r="BG250" t="e">
        <f>VLOOKUP($C250,subset1!$D:$BX,BG$2,FALSE)</f>
        <v>#N/A</v>
      </c>
      <c r="BH250" t="e">
        <f>VLOOKUP($C250,subset1!$D:$BX,BH$2,FALSE)</f>
        <v>#N/A</v>
      </c>
      <c r="BI250" t="e">
        <f>VLOOKUP($C250,subset1!$D:$BX,BI$2,FALSE)</f>
        <v>#N/A</v>
      </c>
      <c r="BJ250" t="e">
        <f>VLOOKUP($C250,subset1!$D:$BX,BJ$2,FALSE)</f>
        <v>#N/A</v>
      </c>
      <c r="BK250" t="e">
        <f>VLOOKUP($C250,subset1!$D:$BX,BK$2,FALSE)</f>
        <v>#N/A</v>
      </c>
      <c r="BL250" t="e">
        <f>VLOOKUP($C250,subset1!$D:$BX,BL$2,FALSE)</f>
        <v>#N/A</v>
      </c>
      <c r="BM250" t="e">
        <f>VLOOKUP($C250,subset1!$D:$BX,BM$2,FALSE)</f>
        <v>#N/A</v>
      </c>
      <c r="BN250" t="e">
        <f>VLOOKUP($C250,subset1!$D:$BX,BN$2,FALSE)</f>
        <v>#N/A</v>
      </c>
      <c r="BO250" t="e">
        <f>VLOOKUP($C250,subset1!$D:$BX,BO$2,FALSE)</f>
        <v>#N/A</v>
      </c>
      <c r="BP250" t="e">
        <f>VLOOKUP($C250,subset1!$D:$BX,BP$2,FALSE)</f>
        <v>#N/A</v>
      </c>
      <c r="BQ250" t="e">
        <f>VLOOKUP($C250,subset1!$D:$BX,BQ$2,FALSE)</f>
        <v>#N/A</v>
      </c>
      <c r="BR250" t="e">
        <f>VLOOKUP($C250,subset1!$D:$BX,BR$2,FALSE)</f>
        <v>#N/A</v>
      </c>
      <c r="BS250" t="e">
        <f>VLOOKUP($C250,subset1!$D:$BX,BS$2,FALSE)</f>
        <v>#N/A</v>
      </c>
      <c r="BT250" t="e">
        <f>VLOOKUP($C250,subset1!$D:$BX,BT$2,FALSE)</f>
        <v>#N/A</v>
      </c>
      <c r="BU250" t="e">
        <f>VLOOKUP($C250,subset1!$D:$BX,BU$2,FALSE)</f>
        <v>#N/A</v>
      </c>
    </row>
    <row r="251" spans="1:73" x14ac:dyDescent="0.2">
      <c r="A251">
        <v>927</v>
      </c>
      <c r="B251" t="s">
        <v>8</v>
      </c>
      <c r="C251" t="str">
        <f t="shared" si="12"/>
        <v>927B1</v>
      </c>
      <c r="D251" t="str">
        <f t="shared" si="13"/>
        <v>B1</v>
      </c>
      <c r="E251">
        <v>44</v>
      </c>
      <c r="F251" s="1">
        <v>43172</v>
      </c>
      <c r="I251">
        <v>1079.8806200367201</v>
      </c>
      <c r="J251" t="s">
        <v>7</v>
      </c>
      <c r="K251">
        <v>257</v>
      </c>
      <c r="L251">
        <f>VLOOKUP($C251,samples!$D$2:$I$1000,4, FALSE)</f>
        <v>7</v>
      </c>
      <c r="M251" t="str">
        <f>VLOOKUP($C251,samples!$D$2:$I$1000,5, FALSE)</f>
        <v>F</v>
      </c>
      <c r="N251" t="str">
        <f>VLOOKUP($C251,samples!$D$2:$I$1000,6, FALSE)</f>
        <v>7,8,9</v>
      </c>
      <c r="O251" s="1">
        <f>VLOOKUP($C251,samples!$D$2:$I$689,3, FALSE)</f>
        <v>43215</v>
      </c>
      <c r="P251" s="2">
        <f t="shared" si="14"/>
        <v>43</v>
      </c>
      <c r="Q251" s="1" t="str">
        <f>VLOOKUP($C251,samples!$D$2:$R$1000,8, FALSE)</f>
        <v>CGPLPA840P1</v>
      </c>
      <c r="S251" t="e">
        <f>VLOOKUP($C251,subset1!$D:$BX,S$2,FALSE)</f>
        <v>#N/A</v>
      </c>
      <c r="T251" s="1" t="e">
        <f>VLOOKUP($C251,subset1!$D:$BX,T$2,FALSE)</f>
        <v>#N/A</v>
      </c>
      <c r="U251" t="e">
        <f>VLOOKUP($C251,subset1!$D:$BX,U$2,FALSE)</f>
        <v>#N/A</v>
      </c>
      <c r="V251" t="e">
        <f>VLOOKUP($C251,subset1!$D:$BX,V$2,FALSE)</f>
        <v>#N/A</v>
      </c>
      <c r="W251" t="e">
        <f>VLOOKUP($C251,subset1!$D:$BX,W$2,FALSE)</f>
        <v>#N/A</v>
      </c>
      <c r="X251" t="e">
        <f>VLOOKUP($C251,subset1!$D:$BX,X$2,FALSE)</f>
        <v>#N/A</v>
      </c>
      <c r="Y251" t="e">
        <f>VLOOKUP($C251,subset1!$D:$BX,Y$2,FALSE)</f>
        <v>#N/A</v>
      </c>
      <c r="Z251" t="e">
        <f>VLOOKUP($C251,subset1!$D:$BX,Z$2,FALSE)</f>
        <v>#N/A</v>
      </c>
      <c r="AA251" t="e">
        <f>VLOOKUP($C251,subset1!$D:$BX,AA$2,FALSE)</f>
        <v>#N/A</v>
      </c>
      <c r="AB251" t="e">
        <f>VLOOKUP($C251,subset1!$D:$BX,AB$2,FALSE)</f>
        <v>#N/A</v>
      </c>
      <c r="AC251" t="e">
        <f>VLOOKUP($C251,subset1!$D:$BX,AC$2,FALSE)</f>
        <v>#N/A</v>
      </c>
      <c r="AD251" t="e">
        <f>VLOOKUP($C251,subset1!$D:$BX,AD$2,FALSE)</f>
        <v>#N/A</v>
      </c>
      <c r="AE251" t="e">
        <f>VLOOKUP($C251,subset1!$D:$BX,AE$2,FALSE)</f>
        <v>#N/A</v>
      </c>
      <c r="AF251" t="e">
        <f>VLOOKUP($C251,subset1!$D:$BX,AF$2,FALSE)</f>
        <v>#N/A</v>
      </c>
      <c r="AG251" t="e">
        <f>VLOOKUP($C251,subset1!$D:$BX,AG$2,FALSE)</f>
        <v>#N/A</v>
      </c>
      <c r="AH251" t="e">
        <f>VLOOKUP($C251,subset1!$D:$BX,AH$2,FALSE)</f>
        <v>#N/A</v>
      </c>
      <c r="AI251" t="e">
        <f>VLOOKUP($C251,subset1!$D:$BX,AI$2,FALSE)</f>
        <v>#N/A</v>
      </c>
      <c r="AJ251" t="e">
        <f>VLOOKUP($C251,subset1!$D:$BX,AJ$2,FALSE)</f>
        <v>#N/A</v>
      </c>
      <c r="AK251" t="e">
        <f>VLOOKUP($C251,subset1!$D:$BX,AK$2,FALSE)</f>
        <v>#N/A</v>
      </c>
      <c r="AL251" t="e">
        <f>VLOOKUP($C251,subset1!$D:$BX,AL$2,FALSE)</f>
        <v>#N/A</v>
      </c>
      <c r="AM251" t="e">
        <f>VLOOKUP($C251,subset1!$D:$BX,AM$2,FALSE)</f>
        <v>#N/A</v>
      </c>
      <c r="AN251" t="e">
        <f>VLOOKUP($C251,subset1!$D:$BX,AN$2,FALSE)</f>
        <v>#N/A</v>
      </c>
      <c r="AO251" t="e">
        <f>VLOOKUP($C251,subset1!$D:$BX,AO$2,FALSE)</f>
        <v>#N/A</v>
      </c>
      <c r="AP251" t="e">
        <f>VLOOKUP($C251,subset1!$D:$BX,AP$2,FALSE)</f>
        <v>#N/A</v>
      </c>
      <c r="AQ251" t="e">
        <f>VLOOKUP($C251,subset1!$D:$BX,AQ$2,FALSE)</f>
        <v>#N/A</v>
      </c>
      <c r="AR251" t="e">
        <f>VLOOKUP($C251,subset1!$D:$BX,AR$2,FALSE)</f>
        <v>#N/A</v>
      </c>
      <c r="AS251" t="e">
        <f>VLOOKUP($C251,subset1!$D:$BX,AS$2,FALSE)</f>
        <v>#N/A</v>
      </c>
      <c r="AT251" s="1" t="e">
        <f>VLOOKUP($C251,subset1!$D:$BX,AT$2,FALSE)</f>
        <v>#N/A</v>
      </c>
      <c r="AU251" t="e">
        <f>VLOOKUP($C251,subset1!$D:$BX,AU$2,FALSE)</f>
        <v>#N/A</v>
      </c>
      <c r="AV251" t="e">
        <f>VLOOKUP($C251,subset1!$D:$BX,AV$2,FALSE)</f>
        <v>#N/A</v>
      </c>
      <c r="AW251" t="e">
        <f>VLOOKUP($C251,subset1!$D:$BX,AW$2,FALSE)</f>
        <v>#N/A</v>
      </c>
      <c r="AX251" t="e">
        <f>VLOOKUP($C251,subset1!$D:$BX,AX$2,FALSE)</f>
        <v>#N/A</v>
      </c>
      <c r="AY251" t="e">
        <f>VLOOKUP($C251,subset1!$D:$BX,AY$2,FALSE)</f>
        <v>#N/A</v>
      </c>
      <c r="AZ251" t="e">
        <f>VLOOKUP($C251,subset1!$D:$BX,AZ$2,FALSE)</f>
        <v>#N/A</v>
      </c>
      <c r="BA251" t="e">
        <f>VLOOKUP($C251,subset1!$D:$BX,BA$2,FALSE)</f>
        <v>#N/A</v>
      </c>
      <c r="BB251" t="e">
        <f>VLOOKUP($C251,subset1!$D:$BX,BB$2,FALSE)</f>
        <v>#N/A</v>
      </c>
      <c r="BC251" t="e">
        <f>VLOOKUP($C251,subset1!$D:$BX,BC$2,FALSE)</f>
        <v>#N/A</v>
      </c>
      <c r="BD251" t="e">
        <f>VLOOKUP($C251,subset1!$D:$BX,BD$2,FALSE)</f>
        <v>#N/A</v>
      </c>
      <c r="BE251" t="e">
        <f>VLOOKUP($C251,subset1!$D:$BX,BE$2,FALSE)</f>
        <v>#N/A</v>
      </c>
      <c r="BF251" t="e">
        <f>VLOOKUP($C251,subset1!$D:$BX,BF$2,FALSE)</f>
        <v>#N/A</v>
      </c>
      <c r="BG251" t="e">
        <f>VLOOKUP($C251,subset1!$D:$BX,BG$2,FALSE)</f>
        <v>#N/A</v>
      </c>
      <c r="BH251" t="e">
        <f>VLOOKUP($C251,subset1!$D:$BX,BH$2,FALSE)</f>
        <v>#N/A</v>
      </c>
      <c r="BI251" t="e">
        <f>VLOOKUP($C251,subset1!$D:$BX,BI$2,FALSE)</f>
        <v>#N/A</v>
      </c>
      <c r="BJ251" t="e">
        <f>VLOOKUP($C251,subset1!$D:$BX,BJ$2,FALSE)</f>
        <v>#N/A</v>
      </c>
      <c r="BK251" t="e">
        <f>VLOOKUP($C251,subset1!$D:$BX,BK$2,FALSE)</f>
        <v>#N/A</v>
      </c>
      <c r="BL251" t="e">
        <f>VLOOKUP($C251,subset1!$D:$BX,BL$2,FALSE)</f>
        <v>#N/A</v>
      </c>
      <c r="BM251" t="e">
        <f>VLOOKUP($C251,subset1!$D:$BX,BM$2,FALSE)</f>
        <v>#N/A</v>
      </c>
      <c r="BN251" t="e">
        <f>VLOOKUP($C251,subset1!$D:$BX,BN$2,FALSE)</f>
        <v>#N/A</v>
      </c>
      <c r="BO251" t="e">
        <f>VLOOKUP($C251,subset1!$D:$BX,BO$2,FALSE)</f>
        <v>#N/A</v>
      </c>
      <c r="BP251" t="e">
        <f>VLOOKUP($C251,subset1!$D:$BX,BP$2,FALSE)</f>
        <v>#N/A</v>
      </c>
      <c r="BQ251" t="e">
        <f>VLOOKUP($C251,subset1!$D:$BX,BQ$2,FALSE)</f>
        <v>#N/A</v>
      </c>
      <c r="BR251" t="e">
        <f>VLOOKUP($C251,subset1!$D:$BX,BR$2,FALSE)</f>
        <v>#N/A</v>
      </c>
      <c r="BS251" t="e">
        <f>VLOOKUP($C251,subset1!$D:$BX,BS$2,FALSE)</f>
        <v>#N/A</v>
      </c>
      <c r="BT251" t="e">
        <f>VLOOKUP($C251,subset1!$D:$BX,BT$2,FALSE)</f>
        <v>#N/A</v>
      </c>
      <c r="BU251" t="e">
        <f>VLOOKUP($C251,subset1!$D:$BX,BU$2,FALSE)</f>
        <v>#N/A</v>
      </c>
    </row>
    <row r="252" spans="1:73" x14ac:dyDescent="0.2">
      <c r="A252">
        <v>927</v>
      </c>
      <c r="B252" t="s">
        <v>9</v>
      </c>
      <c r="C252" t="str">
        <f t="shared" si="12"/>
        <v>927E1</v>
      </c>
      <c r="D252" t="str">
        <f t="shared" si="13"/>
        <v>E1</v>
      </c>
      <c r="E252">
        <v>44</v>
      </c>
      <c r="F252" s="1">
        <v>43172</v>
      </c>
      <c r="I252">
        <v>1079.8806200367201</v>
      </c>
      <c r="J252" t="s">
        <v>7</v>
      </c>
      <c r="K252">
        <v>258</v>
      </c>
      <c r="L252">
        <f>VLOOKUP($C252,samples!$D$2:$I$1000,4, FALSE)</f>
        <v>11</v>
      </c>
      <c r="M252" t="str">
        <f>VLOOKUP($C252,samples!$D$2:$I$1000,5, FALSE)</f>
        <v>D</v>
      </c>
      <c r="N252" t="str">
        <f>VLOOKUP($C252,samples!$D$2:$I$1000,6, FALSE)</f>
        <v>7,8,9</v>
      </c>
      <c r="O252" s="1">
        <f>VLOOKUP($C252,samples!$D$2:$I$689,3, FALSE)</f>
        <v>43242</v>
      </c>
      <c r="P252" s="2">
        <f t="shared" si="14"/>
        <v>70</v>
      </c>
      <c r="Q252" s="1" t="str">
        <f>VLOOKUP($C252,samples!$D$2:$R$1000,8, FALSE)</f>
        <v>CGPLPA840P2</v>
      </c>
      <c r="S252" t="e">
        <f>VLOOKUP($C252,subset1!$D:$BX,S$2,FALSE)</f>
        <v>#N/A</v>
      </c>
      <c r="T252" s="1" t="e">
        <f>VLOOKUP($C252,subset1!$D:$BX,T$2,FALSE)</f>
        <v>#N/A</v>
      </c>
      <c r="U252" t="e">
        <f>VLOOKUP($C252,subset1!$D:$BX,U$2,FALSE)</f>
        <v>#N/A</v>
      </c>
      <c r="V252" t="e">
        <f>VLOOKUP($C252,subset1!$D:$BX,V$2,FALSE)</f>
        <v>#N/A</v>
      </c>
      <c r="W252" t="e">
        <f>VLOOKUP($C252,subset1!$D:$BX,W$2,FALSE)</f>
        <v>#N/A</v>
      </c>
      <c r="X252" t="e">
        <f>VLOOKUP($C252,subset1!$D:$BX,X$2,FALSE)</f>
        <v>#N/A</v>
      </c>
      <c r="Y252" t="e">
        <f>VLOOKUP($C252,subset1!$D:$BX,Y$2,FALSE)</f>
        <v>#N/A</v>
      </c>
      <c r="Z252" t="e">
        <f>VLOOKUP($C252,subset1!$D:$BX,Z$2,FALSE)</f>
        <v>#N/A</v>
      </c>
      <c r="AA252" t="e">
        <f>VLOOKUP($C252,subset1!$D:$BX,AA$2,FALSE)</f>
        <v>#N/A</v>
      </c>
      <c r="AB252" t="e">
        <f>VLOOKUP($C252,subset1!$D:$BX,AB$2,FALSE)</f>
        <v>#N/A</v>
      </c>
      <c r="AC252" t="e">
        <f>VLOOKUP($C252,subset1!$D:$BX,AC$2,FALSE)</f>
        <v>#N/A</v>
      </c>
      <c r="AD252" t="e">
        <f>VLOOKUP($C252,subset1!$D:$BX,AD$2,FALSE)</f>
        <v>#N/A</v>
      </c>
      <c r="AE252" t="e">
        <f>VLOOKUP($C252,subset1!$D:$BX,AE$2,FALSE)</f>
        <v>#N/A</v>
      </c>
      <c r="AF252" t="e">
        <f>VLOOKUP($C252,subset1!$D:$BX,AF$2,FALSE)</f>
        <v>#N/A</v>
      </c>
      <c r="AG252" t="e">
        <f>VLOOKUP($C252,subset1!$D:$BX,AG$2,FALSE)</f>
        <v>#N/A</v>
      </c>
      <c r="AH252" t="e">
        <f>VLOOKUP($C252,subset1!$D:$BX,AH$2,FALSE)</f>
        <v>#N/A</v>
      </c>
      <c r="AI252" t="e">
        <f>VLOOKUP($C252,subset1!$D:$BX,AI$2,FALSE)</f>
        <v>#N/A</v>
      </c>
      <c r="AJ252" t="e">
        <f>VLOOKUP($C252,subset1!$D:$BX,AJ$2,FALSE)</f>
        <v>#N/A</v>
      </c>
      <c r="AK252" t="e">
        <f>VLOOKUP($C252,subset1!$D:$BX,AK$2,FALSE)</f>
        <v>#N/A</v>
      </c>
      <c r="AL252" t="e">
        <f>VLOOKUP($C252,subset1!$D:$BX,AL$2,FALSE)</f>
        <v>#N/A</v>
      </c>
      <c r="AM252" t="e">
        <f>VLOOKUP($C252,subset1!$D:$BX,AM$2,FALSE)</f>
        <v>#N/A</v>
      </c>
      <c r="AN252" t="e">
        <f>VLOOKUP($C252,subset1!$D:$BX,AN$2,FALSE)</f>
        <v>#N/A</v>
      </c>
      <c r="AO252" t="e">
        <f>VLOOKUP($C252,subset1!$D:$BX,AO$2,FALSE)</f>
        <v>#N/A</v>
      </c>
      <c r="AP252" t="e">
        <f>VLOOKUP($C252,subset1!$D:$BX,AP$2,FALSE)</f>
        <v>#N/A</v>
      </c>
      <c r="AQ252" t="e">
        <f>VLOOKUP($C252,subset1!$D:$BX,AQ$2,FALSE)</f>
        <v>#N/A</v>
      </c>
      <c r="AR252" t="e">
        <f>VLOOKUP($C252,subset1!$D:$BX,AR$2,FALSE)</f>
        <v>#N/A</v>
      </c>
      <c r="AS252" t="e">
        <f>VLOOKUP($C252,subset1!$D:$BX,AS$2,FALSE)</f>
        <v>#N/A</v>
      </c>
      <c r="AT252" s="1" t="e">
        <f>VLOOKUP($C252,subset1!$D:$BX,AT$2,FALSE)</f>
        <v>#N/A</v>
      </c>
      <c r="AU252" t="e">
        <f>VLOOKUP($C252,subset1!$D:$BX,AU$2,FALSE)</f>
        <v>#N/A</v>
      </c>
      <c r="AV252" t="e">
        <f>VLOOKUP($C252,subset1!$D:$BX,AV$2,FALSE)</f>
        <v>#N/A</v>
      </c>
      <c r="AW252" t="e">
        <f>VLOOKUP($C252,subset1!$D:$BX,AW$2,FALSE)</f>
        <v>#N/A</v>
      </c>
      <c r="AX252" t="e">
        <f>VLOOKUP($C252,subset1!$D:$BX,AX$2,FALSE)</f>
        <v>#N/A</v>
      </c>
      <c r="AY252" t="e">
        <f>VLOOKUP($C252,subset1!$D:$BX,AY$2,FALSE)</f>
        <v>#N/A</v>
      </c>
      <c r="AZ252" t="e">
        <f>VLOOKUP($C252,subset1!$D:$BX,AZ$2,FALSE)</f>
        <v>#N/A</v>
      </c>
      <c r="BA252" t="e">
        <f>VLOOKUP($C252,subset1!$D:$BX,BA$2,FALSE)</f>
        <v>#N/A</v>
      </c>
      <c r="BB252" t="e">
        <f>VLOOKUP($C252,subset1!$D:$BX,BB$2,FALSE)</f>
        <v>#N/A</v>
      </c>
      <c r="BC252" t="e">
        <f>VLOOKUP($C252,subset1!$D:$BX,BC$2,FALSE)</f>
        <v>#N/A</v>
      </c>
      <c r="BD252" t="e">
        <f>VLOOKUP($C252,subset1!$D:$BX,BD$2,FALSE)</f>
        <v>#N/A</v>
      </c>
      <c r="BE252" t="e">
        <f>VLOOKUP($C252,subset1!$D:$BX,BE$2,FALSE)</f>
        <v>#N/A</v>
      </c>
      <c r="BF252" t="e">
        <f>VLOOKUP($C252,subset1!$D:$BX,BF$2,FALSE)</f>
        <v>#N/A</v>
      </c>
      <c r="BG252" t="e">
        <f>VLOOKUP($C252,subset1!$D:$BX,BG$2,FALSE)</f>
        <v>#N/A</v>
      </c>
      <c r="BH252" t="e">
        <f>VLOOKUP($C252,subset1!$D:$BX,BH$2,FALSE)</f>
        <v>#N/A</v>
      </c>
      <c r="BI252" t="e">
        <f>VLOOKUP($C252,subset1!$D:$BX,BI$2,FALSE)</f>
        <v>#N/A</v>
      </c>
      <c r="BJ252" t="e">
        <f>VLOOKUP($C252,subset1!$D:$BX,BJ$2,FALSE)</f>
        <v>#N/A</v>
      </c>
      <c r="BK252" t="e">
        <f>VLOOKUP($C252,subset1!$D:$BX,BK$2,FALSE)</f>
        <v>#N/A</v>
      </c>
      <c r="BL252" t="e">
        <f>VLOOKUP($C252,subset1!$D:$BX,BL$2,FALSE)</f>
        <v>#N/A</v>
      </c>
      <c r="BM252" t="e">
        <f>VLOOKUP($C252,subset1!$D:$BX,BM$2,FALSE)</f>
        <v>#N/A</v>
      </c>
      <c r="BN252" t="e">
        <f>VLOOKUP($C252,subset1!$D:$BX,BN$2,FALSE)</f>
        <v>#N/A</v>
      </c>
      <c r="BO252" t="e">
        <f>VLOOKUP($C252,subset1!$D:$BX,BO$2,FALSE)</f>
        <v>#N/A</v>
      </c>
      <c r="BP252" t="e">
        <f>VLOOKUP($C252,subset1!$D:$BX,BP$2,FALSE)</f>
        <v>#N/A</v>
      </c>
      <c r="BQ252" t="e">
        <f>VLOOKUP($C252,subset1!$D:$BX,BQ$2,FALSE)</f>
        <v>#N/A</v>
      </c>
      <c r="BR252" t="e">
        <f>VLOOKUP($C252,subset1!$D:$BX,BR$2,FALSE)</f>
        <v>#N/A</v>
      </c>
      <c r="BS252" t="e">
        <f>VLOOKUP($C252,subset1!$D:$BX,BS$2,FALSE)</f>
        <v>#N/A</v>
      </c>
      <c r="BT252" t="e">
        <f>VLOOKUP($C252,subset1!$D:$BX,BT$2,FALSE)</f>
        <v>#N/A</v>
      </c>
      <c r="BU252" t="e">
        <f>VLOOKUP($C252,subset1!$D:$BX,BU$2,FALSE)</f>
        <v>#N/A</v>
      </c>
    </row>
    <row r="253" spans="1:73" x14ac:dyDescent="0.2">
      <c r="A253">
        <v>927</v>
      </c>
      <c r="B253" t="s">
        <v>10</v>
      </c>
      <c r="C253" t="str">
        <f t="shared" si="12"/>
        <v>927E2</v>
      </c>
      <c r="D253" t="str">
        <f t="shared" si="13"/>
        <v>E2</v>
      </c>
      <c r="E253">
        <v>44</v>
      </c>
      <c r="F253" s="1">
        <v>43172</v>
      </c>
      <c r="I253">
        <v>1079.8806200367201</v>
      </c>
      <c r="J253" t="s">
        <v>7</v>
      </c>
      <c r="K253">
        <v>259</v>
      </c>
      <c r="L253">
        <f>VLOOKUP($C253,samples!$D$2:$I$1000,4, FALSE)</f>
        <v>15</v>
      </c>
      <c r="M253" t="str">
        <f>VLOOKUP($C253,samples!$D$2:$I$1000,5, FALSE)</f>
        <v>G</v>
      </c>
      <c r="N253" t="str">
        <f>VLOOKUP($C253,samples!$D$2:$I$1000,6, FALSE)</f>
        <v>1,2,3</v>
      </c>
      <c r="O253" s="1">
        <f>VLOOKUP($C253,samples!$D$2:$I$689,3, FALSE)</f>
        <v>43271</v>
      </c>
      <c r="P253" s="2">
        <f t="shared" si="14"/>
        <v>99</v>
      </c>
      <c r="Q253" s="1" t="str">
        <f>VLOOKUP($C253,samples!$D$2:$R$1000,8, FALSE)</f>
        <v>CGPLPA840P3</v>
      </c>
      <c r="S253" t="e">
        <f>VLOOKUP($C253,subset1!$D:$BX,S$2,FALSE)</f>
        <v>#N/A</v>
      </c>
      <c r="T253" s="1" t="e">
        <f>VLOOKUP($C253,subset1!$D:$BX,T$2,FALSE)</f>
        <v>#N/A</v>
      </c>
      <c r="U253" t="e">
        <f>VLOOKUP($C253,subset1!$D:$BX,U$2,FALSE)</f>
        <v>#N/A</v>
      </c>
      <c r="V253" t="e">
        <f>VLOOKUP($C253,subset1!$D:$BX,V$2,FALSE)</f>
        <v>#N/A</v>
      </c>
      <c r="W253" t="e">
        <f>VLOOKUP($C253,subset1!$D:$BX,W$2,FALSE)</f>
        <v>#N/A</v>
      </c>
      <c r="X253" t="e">
        <f>VLOOKUP($C253,subset1!$D:$BX,X$2,FALSE)</f>
        <v>#N/A</v>
      </c>
      <c r="Y253" t="e">
        <f>VLOOKUP($C253,subset1!$D:$BX,Y$2,FALSE)</f>
        <v>#N/A</v>
      </c>
      <c r="Z253" t="e">
        <f>VLOOKUP($C253,subset1!$D:$BX,Z$2,FALSE)</f>
        <v>#N/A</v>
      </c>
      <c r="AA253" t="e">
        <f>VLOOKUP($C253,subset1!$D:$BX,AA$2,FALSE)</f>
        <v>#N/A</v>
      </c>
      <c r="AB253" t="e">
        <f>VLOOKUP($C253,subset1!$D:$BX,AB$2,FALSE)</f>
        <v>#N/A</v>
      </c>
      <c r="AC253" t="e">
        <f>VLOOKUP($C253,subset1!$D:$BX,AC$2,FALSE)</f>
        <v>#N/A</v>
      </c>
      <c r="AD253" t="e">
        <f>VLOOKUP($C253,subset1!$D:$BX,AD$2,FALSE)</f>
        <v>#N/A</v>
      </c>
      <c r="AE253" t="e">
        <f>VLOOKUP($C253,subset1!$D:$BX,AE$2,FALSE)</f>
        <v>#N/A</v>
      </c>
      <c r="AF253" t="e">
        <f>VLOOKUP($C253,subset1!$D:$BX,AF$2,FALSE)</f>
        <v>#N/A</v>
      </c>
      <c r="AG253" t="e">
        <f>VLOOKUP($C253,subset1!$D:$BX,AG$2,FALSE)</f>
        <v>#N/A</v>
      </c>
      <c r="AH253" t="e">
        <f>VLOOKUP($C253,subset1!$D:$BX,AH$2,FALSE)</f>
        <v>#N/A</v>
      </c>
      <c r="AI253" t="e">
        <f>VLOOKUP($C253,subset1!$D:$BX,AI$2,FALSE)</f>
        <v>#N/A</v>
      </c>
      <c r="AJ253" t="e">
        <f>VLOOKUP($C253,subset1!$D:$BX,AJ$2,FALSE)</f>
        <v>#N/A</v>
      </c>
      <c r="AK253" t="e">
        <f>VLOOKUP($C253,subset1!$D:$BX,AK$2,FALSE)</f>
        <v>#N/A</v>
      </c>
      <c r="AL253" t="e">
        <f>VLOOKUP($C253,subset1!$D:$BX,AL$2,FALSE)</f>
        <v>#N/A</v>
      </c>
      <c r="AM253" t="e">
        <f>VLOOKUP($C253,subset1!$D:$BX,AM$2,FALSE)</f>
        <v>#N/A</v>
      </c>
      <c r="AN253" t="e">
        <f>VLOOKUP($C253,subset1!$D:$BX,AN$2,FALSE)</f>
        <v>#N/A</v>
      </c>
      <c r="AO253" t="e">
        <f>VLOOKUP($C253,subset1!$D:$BX,AO$2,FALSE)</f>
        <v>#N/A</v>
      </c>
      <c r="AP253" t="e">
        <f>VLOOKUP($C253,subset1!$D:$BX,AP$2,FALSE)</f>
        <v>#N/A</v>
      </c>
      <c r="AQ253" t="e">
        <f>VLOOKUP($C253,subset1!$D:$BX,AQ$2,FALSE)</f>
        <v>#N/A</v>
      </c>
      <c r="AR253" t="e">
        <f>VLOOKUP($C253,subset1!$D:$BX,AR$2,FALSE)</f>
        <v>#N/A</v>
      </c>
      <c r="AS253" t="e">
        <f>VLOOKUP($C253,subset1!$D:$BX,AS$2,FALSE)</f>
        <v>#N/A</v>
      </c>
      <c r="AT253" s="1" t="e">
        <f>VLOOKUP($C253,subset1!$D:$BX,AT$2,FALSE)</f>
        <v>#N/A</v>
      </c>
      <c r="AU253" t="e">
        <f>VLOOKUP($C253,subset1!$D:$BX,AU$2,FALSE)</f>
        <v>#N/A</v>
      </c>
      <c r="AV253" t="e">
        <f>VLOOKUP($C253,subset1!$D:$BX,AV$2,FALSE)</f>
        <v>#N/A</v>
      </c>
      <c r="AW253" t="e">
        <f>VLOOKUP($C253,subset1!$D:$BX,AW$2,FALSE)</f>
        <v>#N/A</v>
      </c>
      <c r="AX253" t="e">
        <f>VLOOKUP($C253,subset1!$D:$BX,AX$2,FALSE)</f>
        <v>#N/A</v>
      </c>
      <c r="AY253" t="e">
        <f>VLOOKUP($C253,subset1!$D:$BX,AY$2,FALSE)</f>
        <v>#N/A</v>
      </c>
      <c r="AZ253" t="e">
        <f>VLOOKUP($C253,subset1!$D:$BX,AZ$2,FALSE)</f>
        <v>#N/A</v>
      </c>
      <c r="BA253" t="e">
        <f>VLOOKUP($C253,subset1!$D:$BX,BA$2,FALSE)</f>
        <v>#N/A</v>
      </c>
      <c r="BB253" t="e">
        <f>VLOOKUP($C253,subset1!$D:$BX,BB$2,FALSE)</f>
        <v>#N/A</v>
      </c>
      <c r="BC253" t="e">
        <f>VLOOKUP($C253,subset1!$D:$BX,BC$2,FALSE)</f>
        <v>#N/A</v>
      </c>
      <c r="BD253" t="e">
        <f>VLOOKUP($C253,subset1!$D:$BX,BD$2,FALSE)</f>
        <v>#N/A</v>
      </c>
      <c r="BE253" t="e">
        <f>VLOOKUP($C253,subset1!$D:$BX,BE$2,FALSE)</f>
        <v>#N/A</v>
      </c>
      <c r="BF253" t="e">
        <f>VLOOKUP($C253,subset1!$D:$BX,BF$2,FALSE)</f>
        <v>#N/A</v>
      </c>
      <c r="BG253" t="e">
        <f>VLOOKUP($C253,subset1!$D:$BX,BG$2,FALSE)</f>
        <v>#N/A</v>
      </c>
      <c r="BH253" t="e">
        <f>VLOOKUP($C253,subset1!$D:$BX,BH$2,FALSE)</f>
        <v>#N/A</v>
      </c>
      <c r="BI253" t="e">
        <f>VLOOKUP($C253,subset1!$D:$BX,BI$2,FALSE)</f>
        <v>#N/A</v>
      </c>
      <c r="BJ253" t="e">
        <f>VLOOKUP($C253,subset1!$D:$BX,BJ$2,FALSE)</f>
        <v>#N/A</v>
      </c>
      <c r="BK253" t="e">
        <f>VLOOKUP($C253,subset1!$D:$BX,BK$2,FALSE)</f>
        <v>#N/A</v>
      </c>
      <c r="BL253" t="e">
        <f>VLOOKUP($C253,subset1!$D:$BX,BL$2,FALSE)</f>
        <v>#N/A</v>
      </c>
      <c r="BM253" t="e">
        <f>VLOOKUP($C253,subset1!$D:$BX,BM$2,FALSE)</f>
        <v>#N/A</v>
      </c>
      <c r="BN253" t="e">
        <f>VLOOKUP($C253,subset1!$D:$BX,BN$2,FALSE)</f>
        <v>#N/A</v>
      </c>
      <c r="BO253" t="e">
        <f>VLOOKUP($C253,subset1!$D:$BX,BO$2,FALSE)</f>
        <v>#N/A</v>
      </c>
      <c r="BP253" t="e">
        <f>VLOOKUP($C253,subset1!$D:$BX,BP$2,FALSE)</f>
        <v>#N/A</v>
      </c>
      <c r="BQ253" t="e">
        <f>VLOOKUP($C253,subset1!$D:$BX,BQ$2,FALSE)</f>
        <v>#N/A</v>
      </c>
      <c r="BR253" t="e">
        <f>VLOOKUP($C253,subset1!$D:$BX,BR$2,FALSE)</f>
        <v>#N/A</v>
      </c>
      <c r="BS253" t="e">
        <f>VLOOKUP($C253,subset1!$D:$BX,BS$2,FALSE)</f>
        <v>#N/A</v>
      </c>
      <c r="BT253" t="e">
        <f>VLOOKUP($C253,subset1!$D:$BX,BT$2,FALSE)</f>
        <v>#N/A</v>
      </c>
      <c r="BU253" t="e">
        <f>VLOOKUP($C253,subset1!$D:$BX,BU$2,FALSE)</f>
        <v>#N/A</v>
      </c>
    </row>
    <row r="254" spans="1:73" x14ac:dyDescent="0.2">
      <c r="A254">
        <v>927</v>
      </c>
      <c r="B254" t="s">
        <v>11</v>
      </c>
      <c r="C254" t="str">
        <f t="shared" si="12"/>
        <v>927E3</v>
      </c>
      <c r="D254" t="str">
        <f t="shared" si="13"/>
        <v>E3</v>
      </c>
      <c r="E254">
        <v>44</v>
      </c>
      <c r="F254" s="1">
        <v>43172</v>
      </c>
      <c r="I254">
        <v>1079.8806200367201</v>
      </c>
      <c r="J254" t="s">
        <v>7</v>
      </c>
      <c r="K254">
        <v>260</v>
      </c>
      <c r="L254">
        <f>VLOOKUP($C254,samples!$D$2:$I$1000,4, FALSE)</f>
        <v>17</v>
      </c>
      <c r="M254" t="str">
        <f>VLOOKUP($C254,samples!$D$2:$I$1000,5, FALSE)</f>
        <v>A</v>
      </c>
      <c r="N254" t="str">
        <f>VLOOKUP($C254,samples!$D$2:$I$1000,6, FALSE)</f>
        <v>4,5,6</v>
      </c>
      <c r="O254" s="1">
        <f>VLOOKUP($C254,samples!$D$2:$I$689,3, FALSE)</f>
        <v>43299</v>
      </c>
      <c r="P254" s="2">
        <f t="shared" si="14"/>
        <v>127</v>
      </c>
      <c r="Q254" s="1" t="str">
        <f>VLOOKUP($C254,samples!$D$2:$R$1000,8, FALSE)</f>
        <v>CGPLPA840P4</v>
      </c>
      <c r="S254" t="e">
        <f>VLOOKUP($C254,subset1!$D:$BX,S$2,FALSE)</f>
        <v>#N/A</v>
      </c>
      <c r="T254" s="1" t="e">
        <f>VLOOKUP($C254,subset1!$D:$BX,T$2,FALSE)</f>
        <v>#N/A</v>
      </c>
      <c r="U254" t="e">
        <f>VLOOKUP($C254,subset1!$D:$BX,U$2,FALSE)</f>
        <v>#N/A</v>
      </c>
      <c r="V254" t="e">
        <f>VLOOKUP($C254,subset1!$D:$BX,V$2,FALSE)</f>
        <v>#N/A</v>
      </c>
      <c r="W254" t="e">
        <f>VLOOKUP($C254,subset1!$D:$BX,W$2,FALSE)</f>
        <v>#N/A</v>
      </c>
      <c r="X254" t="e">
        <f>VLOOKUP($C254,subset1!$D:$BX,X$2,FALSE)</f>
        <v>#N/A</v>
      </c>
      <c r="Y254" t="e">
        <f>VLOOKUP($C254,subset1!$D:$BX,Y$2,FALSE)</f>
        <v>#N/A</v>
      </c>
      <c r="Z254" t="e">
        <f>VLOOKUP($C254,subset1!$D:$BX,Z$2,FALSE)</f>
        <v>#N/A</v>
      </c>
      <c r="AA254" t="e">
        <f>VLOOKUP($C254,subset1!$D:$BX,AA$2,FALSE)</f>
        <v>#N/A</v>
      </c>
      <c r="AB254" t="e">
        <f>VLOOKUP($C254,subset1!$D:$BX,AB$2,FALSE)</f>
        <v>#N/A</v>
      </c>
      <c r="AC254" t="e">
        <f>VLOOKUP($C254,subset1!$D:$BX,AC$2,FALSE)</f>
        <v>#N/A</v>
      </c>
      <c r="AD254" t="e">
        <f>VLOOKUP($C254,subset1!$D:$BX,AD$2,FALSE)</f>
        <v>#N/A</v>
      </c>
      <c r="AE254" t="e">
        <f>VLOOKUP($C254,subset1!$D:$BX,AE$2,FALSE)</f>
        <v>#N/A</v>
      </c>
      <c r="AF254" t="e">
        <f>VLOOKUP($C254,subset1!$D:$BX,AF$2,FALSE)</f>
        <v>#N/A</v>
      </c>
      <c r="AG254" t="e">
        <f>VLOOKUP($C254,subset1!$D:$BX,AG$2,FALSE)</f>
        <v>#N/A</v>
      </c>
      <c r="AH254" t="e">
        <f>VLOOKUP($C254,subset1!$D:$BX,AH$2,FALSE)</f>
        <v>#N/A</v>
      </c>
      <c r="AI254" t="e">
        <f>VLOOKUP($C254,subset1!$D:$BX,AI$2,FALSE)</f>
        <v>#N/A</v>
      </c>
      <c r="AJ254" t="e">
        <f>VLOOKUP($C254,subset1!$D:$BX,AJ$2,FALSE)</f>
        <v>#N/A</v>
      </c>
      <c r="AK254" t="e">
        <f>VLOOKUP($C254,subset1!$D:$BX,AK$2,FALSE)</f>
        <v>#N/A</v>
      </c>
      <c r="AL254" t="e">
        <f>VLOOKUP($C254,subset1!$D:$BX,AL$2,FALSE)</f>
        <v>#N/A</v>
      </c>
      <c r="AM254" t="e">
        <f>VLOOKUP($C254,subset1!$D:$BX,AM$2,FALSE)</f>
        <v>#N/A</v>
      </c>
      <c r="AN254" t="e">
        <f>VLOOKUP($C254,subset1!$D:$BX,AN$2,FALSE)</f>
        <v>#N/A</v>
      </c>
      <c r="AO254" t="e">
        <f>VLOOKUP($C254,subset1!$D:$BX,AO$2,FALSE)</f>
        <v>#N/A</v>
      </c>
      <c r="AP254" t="e">
        <f>VLOOKUP($C254,subset1!$D:$BX,AP$2,FALSE)</f>
        <v>#N/A</v>
      </c>
      <c r="AQ254" t="e">
        <f>VLOOKUP($C254,subset1!$D:$BX,AQ$2,FALSE)</f>
        <v>#N/A</v>
      </c>
      <c r="AR254" t="e">
        <f>VLOOKUP($C254,subset1!$D:$BX,AR$2,FALSE)</f>
        <v>#N/A</v>
      </c>
      <c r="AS254" t="e">
        <f>VLOOKUP($C254,subset1!$D:$BX,AS$2,FALSE)</f>
        <v>#N/A</v>
      </c>
      <c r="AT254" s="1" t="e">
        <f>VLOOKUP($C254,subset1!$D:$BX,AT$2,FALSE)</f>
        <v>#N/A</v>
      </c>
      <c r="AU254" t="e">
        <f>VLOOKUP($C254,subset1!$D:$BX,AU$2,FALSE)</f>
        <v>#N/A</v>
      </c>
      <c r="AV254" t="e">
        <f>VLOOKUP($C254,subset1!$D:$BX,AV$2,FALSE)</f>
        <v>#N/A</v>
      </c>
      <c r="AW254" t="e">
        <f>VLOOKUP($C254,subset1!$D:$BX,AW$2,FALSE)</f>
        <v>#N/A</v>
      </c>
      <c r="AX254" t="e">
        <f>VLOOKUP($C254,subset1!$D:$BX,AX$2,FALSE)</f>
        <v>#N/A</v>
      </c>
      <c r="AY254" t="e">
        <f>VLOOKUP($C254,subset1!$D:$BX,AY$2,FALSE)</f>
        <v>#N/A</v>
      </c>
      <c r="AZ254" t="e">
        <f>VLOOKUP($C254,subset1!$D:$BX,AZ$2,FALSE)</f>
        <v>#N/A</v>
      </c>
      <c r="BA254" t="e">
        <f>VLOOKUP($C254,subset1!$D:$BX,BA$2,FALSE)</f>
        <v>#N/A</v>
      </c>
      <c r="BB254" t="e">
        <f>VLOOKUP($C254,subset1!$D:$BX,BB$2,FALSE)</f>
        <v>#N/A</v>
      </c>
      <c r="BC254" t="e">
        <f>VLOOKUP($C254,subset1!$D:$BX,BC$2,FALSE)</f>
        <v>#N/A</v>
      </c>
      <c r="BD254" t="e">
        <f>VLOOKUP($C254,subset1!$D:$BX,BD$2,FALSE)</f>
        <v>#N/A</v>
      </c>
      <c r="BE254" t="e">
        <f>VLOOKUP($C254,subset1!$D:$BX,BE$2,FALSE)</f>
        <v>#N/A</v>
      </c>
      <c r="BF254" t="e">
        <f>VLOOKUP($C254,subset1!$D:$BX,BF$2,FALSE)</f>
        <v>#N/A</v>
      </c>
      <c r="BG254" t="e">
        <f>VLOOKUP($C254,subset1!$D:$BX,BG$2,FALSE)</f>
        <v>#N/A</v>
      </c>
      <c r="BH254" t="e">
        <f>VLOOKUP($C254,subset1!$D:$BX,BH$2,FALSE)</f>
        <v>#N/A</v>
      </c>
      <c r="BI254" t="e">
        <f>VLOOKUP($C254,subset1!$D:$BX,BI$2,FALSE)</f>
        <v>#N/A</v>
      </c>
      <c r="BJ254" t="e">
        <f>VLOOKUP($C254,subset1!$D:$BX,BJ$2,FALSE)</f>
        <v>#N/A</v>
      </c>
      <c r="BK254" t="e">
        <f>VLOOKUP($C254,subset1!$D:$BX,BK$2,FALSE)</f>
        <v>#N/A</v>
      </c>
      <c r="BL254" t="e">
        <f>VLOOKUP($C254,subset1!$D:$BX,BL$2,FALSE)</f>
        <v>#N/A</v>
      </c>
      <c r="BM254" t="e">
        <f>VLOOKUP($C254,subset1!$D:$BX,BM$2,FALSE)</f>
        <v>#N/A</v>
      </c>
      <c r="BN254" t="e">
        <f>VLOOKUP($C254,subset1!$D:$BX,BN$2,FALSE)</f>
        <v>#N/A</v>
      </c>
      <c r="BO254" t="e">
        <f>VLOOKUP($C254,subset1!$D:$BX,BO$2,FALSE)</f>
        <v>#N/A</v>
      </c>
      <c r="BP254" t="e">
        <f>VLOOKUP($C254,subset1!$D:$BX,BP$2,FALSE)</f>
        <v>#N/A</v>
      </c>
      <c r="BQ254" t="e">
        <f>VLOOKUP($C254,subset1!$D:$BX,BQ$2,FALSE)</f>
        <v>#N/A</v>
      </c>
      <c r="BR254" t="e">
        <f>VLOOKUP($C254,subset1!$D:$BX,BR$2,FALSE)</f>
        <v>#N/A</v>
      </c>
      <c r="BS254" t="e">
        <f>VLOOKUP($C254,subset1!$D:$BX,BS$2,FALSE)</f>
        <v>#N/A</v>
      </c>
      <c r="BT254" t="e">
        <f>VLOOKUP($C254,subset1!$D:$BX,BT$2,FALSE)</f>
        <v>#N/A</v>
      </c>
      <c r="BU254" t="e">
        <f>VLOOKUP($C254,subset1!$D:$BX,BU$2,FALSE)</f>
        <v>#N/A</v>
      </c>
    </row>
    <row r="255" spans="1:73" x14ac:dyDescent="0.2">
      <c r="A255">
        <v>927</v>
      </c>
      <c r="B255" t="s">
        <v>12</v>
      </c>
      <c r="C255" t="str">
        <f t="shared" si="12"/>
        <v>927E4</v>
      </c>
      <c r="D255" t="str">
        <f t="shared" si="13"/>
        <v>E4</v>
      </c>
      <c r="E255">
        <v>44</v>
      </c>
      <c r="F255" s="1">
        <v>43172</v>
      </c>
      <c r="I255">
        <v>1079.8806200367201</v>
      </c>
      <c r="J255" t="s">
        <v>7</v>
      </c>
      <c r="K255">
        <v>261</v>
      </c>
      <c r="L255">
        <f>VLOOKUP($C255,samples!$D$2:$I$1000,4, FALSE)</f>
        <v>19</v>
      </c>
      <c r="M255" t="str">
        <f>VLOOKUP($C255,samples!$D$2:$I$1000,5, FALSE)</f>
        <v>C</v>
      </c>
      <c r="N255" t="str">
        <f>VLOOKUP($C255,samples!$D$2:$I$1000,6, FALSE)</f>
        <v>4,5,6</v>
      </c>
      <c r="O255" s="1">
        <f>VLOOKUP($C255,samples!$D$2:$I$689,3, FALSE)</f>
        <v>43374</v>
      </c>
      <c r="P255" s="2">
        <f t="shared" si="14"/>
        <v>202</v>
      </c>
      <c r="Q255" s="1" t="str">
        <f>VLOOKUP($C255,samples!$D$2:$R$1000,8, FALSE)</f>
        <v>CGPLPA840P5</v>
      </c>
      <c r="S255" t="e">
        <f>VLOOKUP($C255,subset1!$D:$BX,S$2,FALSE)</f>
        <v>#N/A</v>
      </c>
      <c r="T255" s="1" t="e">
        <f>VLOOKUP($C255,subset1!$D:$BX,T$2,FALSE)</f>
        <v>#N/A</v>
      </c>
      <c r="U255" t="e">
        <f>VLOOKUP($C255,subset1!$D:$BX,U$2,FALSE)</f>
        <v>#N/A</v>
      </c>
      <c r="V255" t="e">
        <f>VLOOKUP($C255,subset1!$D:$BX,V$2,FALSE)</f>
        <v>#N/A</v>
      </c>
      <c r="W255" t="e">
        <f>VLOOKUP($C255,subset1!$D:$BX,W$2,FALSE)</f>
        <v>#N/A</v>
      </c>
      <c r="X255" t="e">
        <f>VLOOKUP($C255,subset1!$D:$BX,X$2,FALSE)</f>
        <v>#N/A</v>
      </c>
      <c r="Y255" t="e">
        <f>VLOOKUP($C255,subset1!$D:$BX,Y$2,FALSE)</f>
        <v>#N/A</v>
      </c>
      <c r="Z255" t="e">
        <f>VLOOKUP($C255,subset1!$D:$BX,Z$2,FALSE)</f>
        <v>#N/A</v>
      </c>
      <c r="AA255" t="e">
        <f>VLOOKUP($C255,subset1!$D:$BX,AA$2,FALSE)</f>
        <v>#N/A</v>
      </c>
      <c r="AB255" t="e">
        <f>VLOOKUP($C255,subset1!$D:$BX,AB$2,FALSE)</f>
        <v>#N/A</v>
      </c>
      <c r="AC255" t="e">
        <f>VLOOKUP($C255,subset1!$D:$BX,AC$2,FALSE)</f>
        <v>#N/A</v>
      </c>
      <c r="AD255" t="e">
        <f>VLOOKUP($C255,subset1!$D:$BX,AD$2,FALSE)</f>
        <v>#N/A</v>
      </c>
      <c r="AE255" t="e">
        <f>VLOOKUP($C255,subset1!$D:$BX,AE$2,FALSE)</f>
        <v>#N/A</v>
      </c>
      <c r="AF255" t="e">
        <f>VLOOKUP($C255,subset1!$D:$BX,AF$2,FALSE)</f>
        <v>#N/A</v>
      </c>
      <c r="AG255" t="e">
        <f>VLOOKUP($C255,subset1!$D:$BX,AG$2,FALSE)</f>
        <v>#N/A</v>
      </c>
      <c r="AH255" t="e">
        <f>VLOOKUP($C255,subset1!$D:$BX,AH$2,FALSE)</f>
        <v>#N/A</v>
      </c>
      <c r="AI255" t="e">
        <f>VLOOKUP($C255,subset1!$D:$BX,AI$2,FALSE)</f>
        <v>#N/A</v>
      </c>
      <c r="AJ255" t="e">
        <f>VLOOKUP($C255,subset1!$D:$BX,AJ$2,FALSE)</f>
        <v>#N/A</v>
      </c>
      <c r="AK255" t="e">
        <f>VLOOKUP($C255,subset1!$D:$BX,AK$2,FALSE)</f>
        <v>#N/A</v>
      </c>
      <c r="AL255" t="e">
        <f>VLOOKUP($C255,subset1!$D:$BX,AL$2,FALSE)</f>
        <v>#N/A</v>
      </c>
      <c r="AM255" t="e">
        <f>VLOOKUP($C255,subset1!$D:$BX,AM$2,FALSE)</f>
        <v>#N/A</v>
      </c>
      <c r="AN255" t="e">
        <f>VLOOKUP($C255,subset1!$D:$BX,AN$2,FALSE)</f>
        <v>#N/A</v>
      </c>
      <c r="AO255" t="e">
        <f>VLOOKUP($C255,subset1!$D:$BX,AO$2,FALSE)</f>
        <v>#N/A</v>
      </c>
      <c r="AP255" t="e">
        <f>VLOOKUP($C255,subset1!$D:$BX,AP$2,FALSE)</f>
        <v>#N/A</v>
      </c>
      <c r="AQ255" t="e">
        <f>VLOOKUP($C255,subset1!$D:$BX,AQ$2,FALSE)</f>
        <v>#N/A</v>
      </c>
      <c r="AR255" t="e">
        <f>VLOOKUP($C255,subset1!$D:$BX,AR$2,FALSE)</f>
        <v>#N/A</v>
      </c>
      <c r="AS255" t="e">
        <f>VLOOKUP($C255,subset1!$D:$BX,AS$2,FALSE)</f>
        <v>#N/A</v>
      </c>
      <c r="AT255" s="1" t="e">
        <f>VLOOKUP($C255,subset1!$D:$BX,AT$2,FALSE)</f>
        <v>#N/A</v>
      </c>
      <c r="AU255" t="e">
        <f>VLOOKUP($C255,subset1!$D:$BX,AU$2,FALSE)</f>
        <v>#N/A</v>
      </c>
      <c r="AV255" t="e">
        <f>VLOOKUP($C255,subset1!$D:$BX,AV$2,FALSE)</f>
        <v>#N/A</v>
      </c>
      <c r="AW255" t="e">
        <f>VLOOKUP($C255,subset1!$D:$BX,AW$2,FALSE)</f>
        <v>#N/A</v>
      </c>
      <c r="AX255" t="e">
        <f>VLOOKUP($C255,subset1!$D:$BX,AX$2,FALSE)</f>
        <v>#N/A</v>
      </c>
      <c r="AY255" t="e">
        <f>VLOOKUP($C255,subset1!$D:$BX,AY$2,FALSE)</f>
        <v>#N/A</v>
      </c>
      <c r="AZ255" t="e">
        <f>VLOOKUP($C255,subset1!$D:$BX,AZ$2,FALSE)</f>
        <v>#N/A</v>
      </c>
      <c r="BA255" t="e">
        <f>VLOOKUP($C255,subset1!$D:$BX,BA$2,FALSE)</f>
        <v>#N/A</v>
      </c>
      <c r="BB255" t="e">
        <f>VLOOKUP($C255,subset1!$D:$BX,BB$2,FALSE)</f>
        <v>#N/A</v>
      </c>
      <c r="BC255" t="e">
        <f>VLOOKUP($C255,subset1!$D:$BX,BC$2,FALSE)</f>
        <v>#N/A</v>
      </c>
      <c r="BD255" t="e">
        <f>VLOOKUP($C255,subset1!$D:$BX,BD$2,FALSE)</f>
        <v>#N/A</v>
      </c>
      <c r="BE255" t="e">
        <f>VLOOKUP($C255,subset1!$D:$BX,BE$2,FALSE)</f>
        <v>#N/A</v>
      </c>
      <c r="BF255" t="e">
        <f>VLOOKUP($C255,subset1!$D:$BX,BF$2,FALSE)</f>
        <v>#N/A</v>
      </c>
      <c r="BG255" t="e">
        <f>VLOOKUP($C255,subset1!$D:$BX,BG$2,FALSE)</f>
        <v>#N/A</v>
      </c>
      <c r="BH255" t="e">
        <f>VLOOKUP($C255,subset1!$D:$BX,BH$2,FALSE)</f>
        <v>#N/A</v>
      </c>
      <c r="BI255" t="e">
        <f>VLOOKUP($C255,subset1!$D:$BX,BI$2,FALSE)</f>
        <v>#N/A</v>
      </c>
      <c r="BJ255" t="e">
        <f>VLOOKUP($C255,subset1!$D:$BX,BJ$2,FALSE)</f>
        <v>#N/A</v>
      </c>
      <c r="BK255" t="e">
        <f>VLOOKUP($C255,subset1!$D:$BX,BK$2,FALSE)</f>
        <v>#N/A</v>
      </c>
      <c r="BL255" t="e">
        <f>VLOOKUP($C255,subset1!$D:$BX,BL$2,FALSE)</f>
        <v>#N/A</v>
      </c>
      <c r="BM255" t="e">
        <f>VLOOKUP($C255,subset1!$D:$BX,BM$2,FALSE)</f>
        <v>#N/A</v>
      </c>
      <c r="BN255" t="e">
        <f>VLOOKUP($C255,subset1!$D:$BX,BN$2,FALSE)</f>
        <v>#N/A</v>
      </c>
      <c r="BO255" t="e">
        <f>VLOOKUP($C255,subset1!$D:$BX,BO$2,FALSE)</f>
        <v>#N/A</v>
      </c>
      <c r="BP255" t="e">
        <f>VLOOKUP($C255,subset1!$D:$BX,BP$2,FALSE)</f>
        <v>#N/A</v>
      </c>
      <c r="BQ255" t="e">
        <f>VLOOKUP($C255,subset1!$D:$BX,BQ$2,FALSE)</f>
        <v>#N/A</v>
      </c>
      <c r="BR255" t="e">
        <f>VLOOKUP($C255,subset1!$D:$BX,BR$2,FALSE)</f>
        <v>#N/A</v>
      </c>
      <c r="BS255" t="e">
        <f>VLOOKUP($C255,subset1!$D:$BX,BS$2,FALSE)</f>
        <v>#N/A</v>
      </c>
      <c r="BT255" t="e">
        <f>VLOOKUP($C255,subset1!$D:$BX,BT$2,FALSE)</f>
        <v>#N/A</v>
      </c>
      <c r="BU255" t="e">
        <f>VLOOKUP($C255,subset1!$D:$BX,BU$2,FALSE)</f>
        <v>#N/A</v>
      </c>
    </row>
    <row r="256" spans="1:73" x14ac:dyDescent="0.2">
      <c r="A256">
        <v>927</v>
      </c>
      <c r="B256" t="s">
        <v>13</v>
      </c>
      <c r="C256" t="str">
        <f t="shared" si="12"/>
        <v>927E5</v>
      </c>
      <c r="D256" t="str">
        <f t="shared" si="13"/>
        <v>E5</v>
      </c>
      <c r="E256">
        <v>44</v>
      </c>
      <c r="F256" s="1">
        <v>43172</v>
      </c>
      <c r="I256">
        <v>1079.8806200367201</v>
      </c>
      <c r="J256" t="s">
        <v>7</v>
      </c>
      <c r="K256">
        <v>262</v>
      </c>
      <c r="L256">
        <f>VLOOKUP($C256,samples!$D$2:$I$1000,4, FALSE)</f>
        <v>21</v>
      </c>
      <c r="M256" t="str">
        <f>VLOOKUP($C256,samples!$D$2:$I$1000,5, FALSE)</f>
        <v>E</v>
      </c>
      <c r="N256" t="str">
        <f>VLOOKUP($C256,samples!$D$2:$I$1000,6, FALSE)</f>
        <v>1,2,3</v>
      </c>
      <c r="O256" s="1">
        <f>VLOOKUP($C256,samples!$D$2:$I$689,3, FALSE)</f>
        <v>43402</v>
      </c>
      <c r="P256" s="2">
        <f t="shared" si="14"/>
        <v>230</v>
      </c>
      <c r="Q256" s="1" t="str">
        <f>VLOOKUP($C256,samples!$D$2:$R$1000,8, FALSE)</f>
        <v>CGPLPA840P6</v>
      </c>
      <c r="S256" t="e">
        <f>VLOOKUP($C256,subset1!$D:$BX,S$2,FALSE)</f>
        <v>#N/A</v>
      </c>
      <c r="T256" s="1" t="e">
        <f>VLOOKUP($C256,subset1!$D:$BX,T$2,FALSE)</f>
        <v>#N/A</v>
      </c>
      <c r="U256" t="e">
        <f>VLOOKUP($C256,subset1!$D:$BX,U$2,FALSE)</f>
        <v>#N/A</v>
      </c>
      <c r="V256" t="e">
        <f>VLOOKUP($C256,subset1!$D:$BX,V$2,FALSE)</f>
        <v>#N/A</v>
      </c>
      <c r="W256" t="e">
        <f>VLOOKUP($C256,subset1!$D:$BX,W$2,FALSE)</f>
        <v>#N/A</v>
      </c>
      <c r="X256" t="e">
        <f>VLOOKUP($C256,subset1!$D:$BX,X$2,FALSE)</f>
        <v>#N/A</v>
      </c>
      <c r="Y256" t="e">
        <f>VLOOKUP($C256,subset1!$D:$BX,Y$2,FALSE)</f>
        <v>#N/A</v>
      </c>
      <c r="Z256" t="e">
        <f>VLOOKUP($C256,subset1!$D:$BX,Z$2,FALSE)</f>
        <v>#N/A</v>
      </c>
      <c r="AA256" t="e">
        <f>VLOOKUP($C256,subset1!$D:$BX,AA$2,FALSE)</f>
        <v>#N/A</v>
      </c>
      <c r="AB256" t="e">
        <f>VLOOKUP($C256,subset1!$D:$BX,AB$2,FALSE)</f>
        <v>#N/A</v>
      </c>
      <c r="AC256" t="e">
        <f>VLOOKUP($C256,subset1!$D:$BX,AC$2,FALSE)</f>
        <v>#N/A</v>
      </c>
      <c r="AD256" t="e">
        <f>VLOOKUP($C256,subset1!$D:$BX,AD$2,FALSE)</f>
        <v>#N/A</v>
      </c>
      <c r="AE256" t="e">
        <f>VLOOKUP($C256,subset1!$D:$BX,AE$2,FALSE)</f>
        <v>#N/A</v>
      </c>
      <c r="AF256" t="e">
        <f>VLOOKUP($C256,subset1!$D:$BX,AF$2,FALSE)</f>
        <v>#N/A</v>
      </c>
      <c r="AG256" t="e">
        <f>VLOOKUP($C256,subset1!$D:$BX,AG$2,FALSE)</f>
        <v>#N/A</v>
      </c>
      <c r="AH256" t="e">
        <f>VLOOKUP($C256,subset1!$D:$BX,AH$2,FALSE)</f>
        <v>#N/A</v>
      </c>
      <c r="AI256" t="e">
        <f>VLOOKUP($C256,subset1!$D:$BX,AI$2,FALSE)</f>
        <v>#N/A</v>
      </c>
      <c r="AJ256" t="e">
        <f>VLOOKUP($C256,subset1!$D:$BX,AJ$2,FALSE)</f>
        <v>#N/A</v>
      </c>
      <c r="AK256" t="e">
        <f>VLOOKUP($C256,subset1!$D:$BX,AK$2,FALSE)</f>
        <v>#N/A</v>
      </c>
      <c r="AL256" t="e">
        <f>VLOOKUP($C256,subset1!$D:$BX,AL$2,FALSE)</f>
        <v>#N/A</v>
      </c>
      <c r="AM256" t="e">
        <f>VLOOKUP($C256,subset1!$D:$BX,AM$2,FALSE)</f>
        <v>#N/A</v>
      </c>
      <c r="AN256" t="e">
        <f>VLOOKUP($C256,subset1!$D:$BX,AN$2,FALSE)</f>
        <v>#N/A</v>
      </c>
      <c r="AO256" t="e">
        <f>VLOOKUP($C256,subset1!$D:$BX,AO$2,FALSE)</f>
        <v>#N/A</v>
      </c>
      <c r="AP256" t="e">
        <f>VLOOKUP($C256,subset1!$D:$BX,AP$2,FALSE)</f>
        <v>#N/A</v>
      </c>
      <c r="AQ256" t="e">
        <f>VLOOKUP($C256,subset1!$D:$BX,AQ$2,FALSE)</f>
        <v>#N/A</v>
      </c>
      <c r="AR256" t="e">
        <f>VLOOKUP($C256,subset1!$D:$BX,AR$2,FALSE)</f>
        <v>#N/A</v>
      </c>
      <c r="AS256" t="e">
        <f>VLOOKUP($C256,subset1!$D:$BX,AS$2,FALSE)</f>
        <v>#N/A</v>
      </c>
      <c r="AT256" s="1" t="e">
        <f>VLOOKUP($C256,subset1!$D:$BX,AT$2,FALSE)</f>
        <v>#N/A</v>
      </c>
      <c r="AU256" t="e">
        <f>VLOOKUP($C256,subset1!$D:$BX,AU$2,FALSE)</f>
        <v>#N/A</v>
      </c>
      <c r="AV256" t="e">
        <f>VLOOKUP($C256,subset1!$D:$BX,AV$2,FALSE)</f>
        <v>#N/A</v>
      </c>
      <c r="AW256" t="e">
        <f>VLOOKUP($C256,subset1!$D:$BX,AW$2,FALSE)</f>
        <v>#N/A</v>
      </c>
      <c r="AX256" t="e">
        <f>VLOOKUP($C256,subset1!$D:$BX,AX$2,FALSE)</f>
        <v>#N/A</v>
      </c>
      <c r="AY256" t="e">
        <f>VLOOKUP($C256,subset1!$D:$BX,AY$2,FALSE)</f>
        <v>#N/A</v>
      </c>
      <c r="AZ256" t="e">
        <f>VLOOKUP($C256,subset1!$D:$BX,AZ$2,FALSE)</f>
        <v>#N/A</v>
      </c>
      <c r="BA256" t="e">
        <f>VLOOKUP($C256,subset1!$D:$BX,BA$2,FALSE)</f>
        <v>#N/A</v>
      </c>
      <c r="BB256" t="e">
        <f>VLOOKUP($C256,subset1!$D:$BX,BB$2,FALSE)</f>
        <v>#N/A</v>
      </c>
      <c r="BC256" t="e">
        <f>VLOOKUP($C256,subset1!$D:$BX,BC$2,FALSE)</f>
        <v>#N/A</v>
      </c>
      <c r="BD256" t="e">
        <f>VLOOKUP($C256,subset1!$D:$BX,BD$2,FALSE)</f>
        <v>#N/A</v>
      </c>
      <c r="BE256" t="e">
        <f>VLOOKUP($C256,subset1!$D:$BX,BE$2,FALSE)</f>
        <v>#N/A</v>
      </c>
      <c r="BF256" t="e">
        <f>VLOOKUP($C256,subset1!$D:$BX,BF$2,FALSE)</f>
        <v>#N/A</v>
      </c>
      <c r="BG256" t="e">
        <f>VLOOKUP($C256,subset1!$D:$BX,BG$2,FALSE)</f>
        <v>#N/A</v>
      </c>
      <c r="BH256" t="e">
        <f>VLOOKUP($C256,subset1!$D:$BX,BH$2,FALSE)</f>
        <v>#N/A</v>
      </c>
      <c r="BI256" t="e">
        <f>VLOOKUP($C256,subset1!$D:$BX,BI$2,FALSE)</f>
        <v>#N/A</v>
      </c>
      <c r="BJ256" t="e">
        <f>VLOOKUP($C256,subset1!$D:$BX,BJ$2,FALSE)</f>
        <v>#N/A</v>
      </c>
      <c r="BK256" t="e">
        <f>VLOOKUP($C256,subset1!$D:$BX,BK$2,FALSE)</f>
        <v>#N/A</v>
      </c>
      <c r="BL256" t="e">
        <f>VLOOKUP($C256,subset1!$D:$BX,BL$2,FALSE)</f>
        <v>#N/A</v>
      </c>
      <c r="BM256" t="e">
        <f>VLOOKUP($C256,subset1!$D:$BX,BM$2,FALSE)</f>
        <v>#N/A</v>
      </c>
      <c r="BN256" t="e">
        <f>VLOOKUP($C256,subset1!$D:$BX,BN$2,FALSE)</f>
        <v>#N/A</v>
      </c>
      <c r="BO256" t="e">
        <f>VLOOKUP($C256,subset1!$D:$BX,BO$2,FALSE)</f>
        <v>#N/A</v>
      </c>
      <c r="BP256" t="e">
        <f>VLOOKUP($C256,subset1!$D:$BX,BP$2,FALSE)</f>
        <v>#N/A</v>
      </c>
      <c r="BQ256" t="e">
        <f>VLOOKUP($C256,subset1!$D:$BX,BQ$2,FALSE)</f>
        <v>#N/A</v>
      </c>
      <c r="BR256" t="e">
        <f>VLOOKUP($C256,subset1!$D:$BX,BR$2,FALSE)</f>
        <v>#N/A</v>
      </c>
      <c r="BS256" t="e">
        <f>VLOOKUP($C256,subset1!$D:$BX,BS$2,FALSE)</f>
        <v>#N/A</v>
      </c>
      <c r="BT256" t="e">
        <f>VLOOKUP($C256,subset1!$D:$BX,BT$2,FALSE)</f>
        <v>#N/A</v>
      </c>
      <c r="BU256" t="e">
        <f>VLOOKUP($C256,subset1!$D:$BX,BU$2,FALSE)</f>
        <v>#N/A</v>
      </c>
    </row>
    <row r="257" spans="1:73" x14ac:dyDescent="0.2">
      <c r="A257">
        <v>927</v>
      </c>
      <c r="B257" t="s">
        <v>14</v>
      </c>
      <c r="C257" t="str">
        <f t="shared" si="12"/>
        <v>927E6</v>
      </c>
      <c r="D257" t="str">
        <f t="shared" si="13"/>
        <v>E6</v>
      </c>
      <c r="E257">
        <v>44</v>
      </c>
      <c r="F257" s="1">
        <v>43172</v>
      </c>
      <c r="I257">
        <v>1079.8806200367201</v>
      </c>
      <c r="J257" t="s">
        <v>7</v>
      </c>
      <c r="K257">
        <v>263</v>
      </c>
      <c r="L257">
        <f>VLOOKUP($C257,samples!$D$2:$I$1000,4, FALSE)</f>
        <v>22</v>
      </c>
      <c r="M257" t="str">
        <f>VLOOKUP($C257,samples!$D$2:$I$1000,5, FALSE)</f>
        <v>F</v>
      </c>
      <c r="N257" t="str">
        <f>VLOOKUP($C257,samples!$D$2:$I$1000,6, FALSE)</f>
        <v>4,5,6</v>
      </c>
      <c r="O257" s="1">
        <f>VLOOKUP($C257,samples!$D$2:$I$689,3, FALSE)</f>
        <v>43431</v>
      </c>
      <c r="P257" s="2">
        <f t="shared" si="14"/>
        <v>259</v>
      </c>
      <c r="Q257" s="1" t="str">
        <f>VLOOKUP($C257,samples!$D$2:$R$1000,8, FALSE)</f>
        <v>CGPLPA840P7</v>
      </c>
      <c r="S257" t="e">
        <f>VLOOKUP($C257,subset1!$D:$BX,S$2,FALSE)</f>
        <v>#N/A</v>
      </c>
      <c r="T257" s="1" t="e">
        <f>VLOOKUP($C257,subset1!$D:$BX,T$2,FALSE)</f>
        <v>#N/A</v>
      </c>
      <c r="U257" t="e">
        <f>VLOOKUP($C257,subset1!$D:$BX,U$2,FALSE)</f>
        <v>#N/A</v>
      </c>
      <c r="V257" t="e">
        <f>VLOOKUP($C257,subset1!$D:$BX,V$2,FALSE)</f>
        <v>#N/A</v>
      </c>
      <c r="W257" t="e">
        <f>VLOOKUP($C257,subset1!$D:$BX,W$2,FALSE)</f>
        <v>#N/A</v>
      </c>
      <c r="X257" t="e">
        <f>VLOOKUP($C257,subset1!$D:$BX,X$2,FALSE)</f>
        <v>#N/A</v>
      </c>
      <c r="Y257" t="e">
        <f>VLOOKUP($C257,subset1!$D:$BX,Y$2,FALSE)</f>
        <v>#N/A</v>
      </c>
      <c r="Z257" t="e">
        <f>VLOOKUP($C257,subset1!$D:$BX,Z$2,FALSE)</f>
        <v>#N/A</v>
      </c>
      <c r="AA257" t="e">
        <f>VLOOKUP($C257,subset1!$D:$BX,AA$2,FALSE)</f>
        <v>#N/A</v>
      </c>
      <c r="AB257" t="e">
        <f>VLOOKUP($C257,subset1!$D:$BX,AB$2,FALSE)</f>
        <v>#N/A</v>
      </c>
      <c r="AC257" t="e">
        <f>VLOOKUP($C257,subset1!$D:$BX,AC$2,FALSE)</f>
        <v>#N/A</v>
      </c>
      <c r="AD257" t="e">
        <f>VLOOKUP($C257,subset1!$D:$BX,AD$2,FALSE)</f>
        <v>#N/A</v>
      </c>
      <c r="AE257" t="e">
        <f>VLOOKUP($C257,subset1!$D:$BX,AE$2,FALSE)</f>
        <v>#N/A</v>
      </c>
      <c r="AF257" t="e">
        <f>VLOOKUP($C257,subset1!$D:$BX,AF$2,FALSE)</f>
        <v>#N/A</v>
      </c>
      <c r="AG257" t="e">
        <f>VLOOKUP($C257,subset1!$D:$BX,AG$2,FALSE)</f>
        <v>#N/A</v>
      </c>
      <c r="AH257" t="e">
        <f>VLOOKUP($C257,subset1!$D:$BX,AH$2,FALSE)</f>
        <v>#N/A</v>
      </c>
      <c r="AI257" t="e">
        <f>VLOOKUP($C257,subset1!$D:$BX,AI$2,FALSE)</f>
        <v>#N/A</v>
      </c>
      <c r="AJ257" t="e">
        <f>VLOOKUP($C257,subset1!$D:$BX,AJ$2,FALSE)</f>
        <v>#N/A</v>
      </c>
      <c r="AK257" t="e">
        <f>VLOOKUP($C257,subset1!$D:$BX,AK$2,FALSE)</f>
        <v>#N/A</v>
      </c>
      <c r="AL257" t="e">
        <f>VLOOKUP($C257,subset1!$D:$BX,AL$2,FALSE)</f>
        <v>#N/A</v>
      </c>
      <c r="AM257" t="e">
        <f>VLOOKUP($C257,subset1!$D:$BX,AM$2,FALSE)</f>
        <v>#N/A</v>
      </c>
      <c r="AN257" t="e">
        <f>VLOOKUP($C257,subset1!$D:$BX,AN$2,FALSE)</f>
        <v>#N/A</v>
      </c>
      <c r="AO257" t="e">
        <f>VLOOKUP($C257,subset1!$D:$BX,AO$2,FALSE)</f>
        <v>#N/A</v>
      </c>
      <c r="AP257" t="e">
        <f>VLOOKUP($C257,subset1!$D:$BX,AP$2,FALSE)</f>
        <v>#N/A</v>
      </c>
      <c r="AQ257" t="e">
        <f>VLOOKUP($C257,subset1!$D:$BX,AQ$2,FALSE)</f>
        <v>#N/A</v>
      </c>
      <c r="AR257" t="e">
        <f>VLOOKUP($C257,subset1!$D:$BX,AR$2,FALSE)</f>
        <v>#N/A</v>
      </c>
      <c r="AS257" t="e">
        <f>VLOOKUP($C257,subset1!$D:$BX,AS$2,FALSE)</f>
        <v>#N/A</v>
      </c>
      <c r="AT257" s="1" t="e">
        <f>VLOOKUP($C257,subset1!$D:$BX,AT$2,FALSE)</f>
        <v>#N/A</v>
      </c>
      <c r="AU257" t="e">
        <f>VLOOKUP($C257,subset1!$D:$BX,AU$2,FALSE)</f>
        <v>#N/A</v>
      </c>
      <c r="AV257" t="e">
        <f>VLOOKUP($C257,subset1!$D:$BX,AV$2,FALSE)</f>
        <v>#N/A</v>
      </c>
      <c r="AW257" t="e">
        <f>VLOOKUP($C257,subset1!$D:$BX,AW$2,FALSE)</f>
        <v>#N/A</v>
      </c>
      <c r="AX257" t="e">
        <f>VLOOKUP($C257,subset1!$D:$BX,AX$2,FALSE)</f>
        <v>#N/A</v>
      </c>
      <c r="AY257" t="e">
        <f>VLOOKUP($C257,subset1!$D:$BX,AY$2,FALSE)</f>
        <v>#N/A</v>
      </c>
      <c r="AZ257" t="e">
        <f>VLOOKUP($C257,subset1!$D:$BX,AZ$2,FALSE)</f>
        <v>#N/A</v>
      </c>
      <c r="BA257" t="e">
        <f>VLOOKUP($C257,subset1!$D:$BX,BA$2,FALSE)</f>
        <v>#N/A</v>
      </c>
      <c r="BB257" t="e">
        <f>VLOOKUP($C257,subset1!$D:$BX,BB$2,FALSE)</f>
        <v>#N/A</v>
      </c>
      <c r="BC257" t="e">
        <f>VLOOKUP($C257,subset1!$D:$BX,BC$2,FALSE)</f>
        <v>#N/A</v>
      </c>
      <c r="BD257" t="e">
        <f>VLOOKUP($C257,subset1!$D:$BX,BD$2,FALSE)</f>
        <v>#N/A</v>
      </c>
      <c r="BE257" t="e">
        <f>VLOOKUP($C257,subset1!$D:$BX,BE$2,FALSE)</f>
        <v>#N/A</v>
      </c>
      <c r="BF257" t="e">
        <f>VLOOKUP($C257,subset1!$D:$BX,BF$2,FALSE)</f>
        <v>#N/A</v>
      </c>
      <c r="BG257" t="e">
        <f>VLOOKUP($C257,subset1!$D:$BX,BG$2,FALSE)</f>
        <v>#N/A</v>
      </c>
      <c r="BH257" t="e">
        <f>VLOOKUP($C257,subset1!$D:$BX,BH$2,FALSE)</f>
        <v>#N/A</v>
      </c>
      <c r="BI257" t="e">
        <f>VLOOKUP($C257,subset1!$D:$BX,BI$2,FALSE)</f>
        <v>#N/A</v>
      </c>
      <c r="BJ257" t="e">
        <f>VLOOKUP($C257,subset1!$D:$BX,BJ$2,FALSE)</f>
        <v>#N/A</v>
      </c>
      <c r="BK257" t="e">
        <f>VLOOKUP($C257,subset1!$D:$BX,BK$2,FALSE)</f>
        <v>#N/A</v>
      </c>
      <c r="BL257" t="e">
        <f>VLOOKUP($C257,subset1!$D:$BX,BL$2,FALSE)</f>
        <v>#N/A</v>
      </c>
      <c r="BM257" t="e">
        <f>VLOOKUP($C257,subset1!$D:$BX,BM$2,FALSE)</f>
        <v>#N/A</v>
      </c>
      <c r="BN257" t="e">
        <f>VLOOKUP($C257,subset1!$D:$BX,BN$2,FALSE)</f>
        <v>#N/A</v>
      </c>
      <c r="BO257" t="e">
        <f>VLOOKUP($C257,subset1!$D:$BX,BO$2,FALSE)</f>
        <v>#N/A</v>
      </c>
      <c r="BP257" t="e">
        <f>VLOOKUP($C257,subset1!$D:$BX,BP$2,FALSE)</f>
        <v>#N/A</v>
      </c>
      <c r="BQ257" t="e">
        <f>VLOOKUP($C257,subset1!$D:$BX,BQ$2,FALSE)</f>
        <v>#N/A</v>
      </c>
      <c r="BR257" t="e">
        <f>VLOOKUP($C257,subset1!$D:$BX,BR$2,FALSE)</f>
        <v>#N/A</v>
      </c>
      <c r="BS257" t="e">
        <f>VLOOKUP($C257,subset1!$D:$BX,BS$2,FALSE)</f>
        <v>#N/A</v>
      </c>
      <c r="BT257" t="e">
        <f>VLOOKUP($C257,subset1!$D:$BX,BT$2,FALSE)</f>
        <v>#N/A</v>
      </c>
      <c r="BU257" t="e">
        <f>VLOOKUP($C257,subset1!$D:$BX,BU$2,FALSE)</f>
        <v>#N/A</v>
      </c>
    </row>
    <row r="258" spans="1:73" x14ac:dyDescent="0.2">
      <c r="A258">
        <v>927</v>
      </c>
      <c r="B258" t="s">
        <v>15</v>
      </c>
      <c r="C258" t="str">
        <f t="shared" si="12"/>
        <v>927E7</v>
      </c>
      <c r="D258" t="str">
        <f t="shared" si="13"/>
        <v>E7</v>
      </c>
      <c r="E258">
        <v>44</v>
      </c>
      <c r="F258" s="1">
        <v>43172</v>
      </c>
      <c r="I258">
        <v>1079.8806200367201</v>
      </c>
      <c r="J258" t="s">
        <v>7</v>
      </c>
      <c r="K258">
        <v>264</v>
      </c>
      <c r="L258">
        <f>VLOOKUP($C258,samples!$D$2:$I$1000,4, FALSE)</f>
        <v>13</v>
      </c>
      <c r="M258" t="str">
        <f>VLOOKUP($C258,samples!$D$2:$I$1000,5, FALSE)</f>
        <v>D</v>
      </c>
      <c r="N258" t="str">
        <f>VLOOKUP($C258,samples!$D$2:$I$1000,6, FALSE)</f>
        <v>1,2,3</v>
      </c>
      <c r="O258" s="1">
        <f>VLOOKUP($C258,samples!$D$2:$I$689,3, FALSE)</f>
        <v>43493</v>
      </c>
      <c r="P258" s="2">
        <f t="shared" si="14"/>
        <v>321</v>
      </c>
      <c r="Q258" s="1" t="str">
        <f>VLOOKUP($C258,samples!$D$2:$R$1000,8, FALSE)</f>
        <v>CGPLPA840P8</v>
      </c>
      <c r="S258" t="e">
        <f>VLOOKUP($C258,subset1!$D:$BX,S$2,FALSE)</f>
        <v>#N/A</v>
      </c>
      <c r="T258" s="1" t="e">
        <f>VLOOKUP($C258,subset1!$D:$BX,T$2,FALSE)</f>
        <v>#N/A</v>
      </c>
      <c r="U258" t="e">
        <f>VLOOKUP($C258,subset1!$D:$BX,U$2,FALSE)</f>
        <v>#N/A</v>
      </c>
      <c r="V258" t="e">
        <f>VLOOKUP($C258,subset1!$D:$BX,V$2,FALSE)</f>
        <v>#N/A</v>
      </c>
      <c r="W258" t="e">
        <f>VLOOKUP($C258,subset1!$D:$BX,W$2,FALSE)</f>
        <v>#N/A</v>
      </c>
      <c r="X258" t="e">
        <f>VLOOKUP($C258,subset1!$D:$BX,X$2,FALSE)</f>
        <v>#N/A</v>
      </c>
      <c r="Y258" t="e">
        <f>VLOOKUP($C258,subset1!$D:$BX,Y$2,FALSE)</f>
        <v>#N/A</v>
      </c>
      <c r="Z258" t="e">
        <f>VLOOKUP($C258,subset1!$D:$BX,Z$2,FALSE)</f>
        <v>#N/A</v>
      </c>
      <c r="AA258" t="e">
        <f>VLOOKUP($C258,subset1!$D:$BX,AA$2,FALSE)</f>
        <v>#N/A</v>
      </c>
      <c r="AB258" t="e">
        <f>VLOOKUP($C258,subset1!$D:$BX,AB$2,FALSE)</f>
        <v>#N/A</v>
      </c>
      <c r="AC258" t="e">
        <f>VLOOKUP($C258,subset1!$D:$BX,AC$2,FALSE)</f>
        <v>#N/A</v>
      </c>
      <c r="AD258" t="e">
        <f>VLOOKUP($C258,subset1!$D:$BX,AD$2,FALSE)</f>
        <v>#N/A</v>
      </c>
      <c r="AE258" t="e">
        <f>VLOOKUP($C258,subset1!$D:$BX,AE$2,FALSE)</f>
        <v>#N/A</v>
      </c>
      <c r="AF258" t="e">
        <f>VLOOKUP($C258,subset1!$D:$BX,AF$2,FALSE)</f>
        <v>#N/A</v>
      </c>
      <c r="AG258" t="e">
        <f>VLOOKUP($C258,subset1!$D:$BX,AG$2,FALSE)</f>
        <v>#N/A</v>
      </c>
      <c r="AH258" t="e">
        <f>VLOOKUP($C258,subset1!$D:$BX,AH$2,FALSE)</f>
        <v>#N/A</v>
      </c>
      <c r="AI258" t="e">
        <f>VLOOKUP($C258,subset1!$D:$BX,AI$2,FALSE)</f>
        <v>#N/A</v>
      </c>
      <c r="AJ258" t="e">
        <f>VLOOKUP($C258,subset1!$D:$BX,AJ$2,FALSE)</f>
        <v>#N/A</v>
      </c>
      <c r="AK258" t="e">
        <f>VLOOKUP($C258,subset1!$D:$BX,AK$2,FALSE)</f>
        <v>#N/A</v>
      </c>
      <c r="AL258" t="e">
        <f>VLOOKUP($C258,subset1!$D:$BX,AL$2,FALSE)</f>
        <v>#N/A</v>
      </c>
      <c r="AM258" t="e">
        <f>VLOOKUP($C258,subset1!$D:$BX,AM$2,FALSE)</f>
        <v>#N/A</v>
      </c>
      <c r="AN258" t="e">
        <f>VLOOKUP($C258,subset1!$D:$BX,AN$2,FALSE)</f>
        <v>#N/A</v>
      </c>
      <c r="AO258" t="e">
        <f>VLOOKUP($C258,subset1!$D:$BX,AO$2,FALSE)</f>
        <v>#N/A</v>
      </c>
      <c r="AP258" t="e">
        <f>VLOOKUP($C258,subset1!$D:$BX,AP$2,FALSE)</f>
        <v>#N/A</v>
      </c>
      <c r="AQ258" t="e">
        <f>VLOOKUP($C258,subset1!$D:$BX,AQ$2,FALSE)</f>
        <v>#N/A</v>
      </c>
      <c r="AR258" t="e">
        <f>VLOOKUP($C258,subset1!$D:$BX,AR$2,FALSE)</f>
        <v>#N/A</v>
      </c>
      <c r="AS258" t="e">
        <f>VLOOKUP($C258,subset1!$D:$BX,AS$2,FALSE)</f>
        <v>#N/A</v>
      </c>
      <c r="AT258" s="1" t="e">
        <f>VLOOKUP($C258,subset1!$D:$BX,AT$2,FALSE)</f>
        <v>#N/A</v>
      </c>
      <c r="AU258" t="e">
        <f>VLOOKUP($C258,subset1!$D:$BX,AU$2,FALSE)</f>
        <v>#N/A</v>
      </c>
      <c r="AV258" t="e">
        <f>VLOOKUP($C258,subset1!$D:$BX,AV$2,FALSE)</f>
        <v>#N/A</v>
      </c>
      <c r="AW258" t="e">
        <f>VLOOKUP($C258,subset1!$D:$BX,AW$2,FALSE)</f>
        <v>#N/A</v>
      </c>
      <c r="AX258" t="e">
        <f>VLOOKUP($C258,subset1!$D:$BX,AX$2,FALSE)</f>
        <v>#N/A</v>
      </c>
      <c r="AY258" t="e">
        <f>VLOOKUP($C258,subset1!$D:$BX,AY$2,FALSE)</f>
        <v>#N/A</v>
      </c>
      <c r="AZ258" t="e">
        <f>VLOOKUP($C258,subset1!$D:$BX,AZ$2,FALSE)</f>
        <v>#N/A</v>
      </c>
      <c r="BA258" t="e">
        <f>VLOOKUP($C258,subset1!$D:$BX,BA$2,FALSE)</f>
        <v>#N/A</v>
      </c>
      <c r="BB258" t="e">
        <f>VLOOKUP($C258,subset1!$D:$BX,BB$2,FALSE)</f>
        <v>#N/A</v>
      </c>
      <c r="BC258" t="e">
        <f>VLOOKUP($C258,subset1!$D:$BX,BC$2,FALSE)</f>
        <v>#N/A</v>
      </c>
      <c r="BD258" t="e">
        <f>VLOOKUP($C258,subset1!$D:$BX,BD$2,FALSE)</f>
        <v>#N/A</v>
      </c>
      <c r="BE258" t="e">
        <f>VLOOKUP($C258,subset1!$D:$BX,BE$2,FALSE)</f>
        <v>#N/A</v>
      </c>
      <c r="BF258" t="e">
        <f>VLOOKUP($C258,subset1!$D:$BX,BF$2,FALSE)</f>
        <v>#N/A</v>
      </c>
      <c r="BG258" t="e">
        <f>VLOOKUP($C258,subset1!$D:$BX,BG$2,FALSE)</f>
        <v>#N/A</v>
      </c>
      <c r="BH258" t="e">
        <f>VLOOKUP($C258,subset1!$D:$BX,BH$2,FALSE)</f>
        <v>#N/A</v>
      </c>
      <c r="BI258" t="e">
        <f>VLOOKUP($C258,subset1!$D:$BX,BI$2,FALSE)</f>
        <v>#N/A</v>
      </c>
      <c r="BJ258" t="e">
        <f>VLOOKUP($C258,subset1!$D:$BX,BJ$2,FALSE)</f>
        <v>#N/A</v>
      </c>
      <c r="BK258" t="e">
        <f>VLOOKUP($C258,subset1!$D:$BX,BK$2,FALSE)</f>
        <v>#N/A</v>
      </c>
      <c r="BL258" t="e">
        <f>VLOOKUP($C258,subset1!$D:$BX,BL$2,FALSE)</f>
        <v>#N/A</v>
      </c>
      <c r="BM258" t="e">
        <f>VLOOKUP($C258,subset1!$D:$BX,BM$2,FALSE)</f>
        <v>#N/A</v>
      </c>
      <c r="BN258" t="e">
        <f>VLOOKUP($C258,subset1!$D:$BX,BN$2,FALSE)</f>
        <v>#N/A</v>
      </c>
      <c r="BO258" t="e">
        <f>VLOOKUP($C258,subset1!$D:$BX,BO$2,FALSE)</f>
        <v>#N/A</v>
      </c>
      <c r="BP258" t="e">
        <f>VLOOKUP($C258,subset1!$D:$BX,BP$2,FALSE)</f>
        <v>#N/A</v>
      </c>
      <c r="BQ258" t="e">
        <f>VLOOKUP($C258,subset1!$D:$BX,BQ$2,FALSE)</f>
        <v>#N/A</v>
      </c>
      <c r="BR258" t="e">
        <f>VLOOKUP($C258,subset1!$D:$BX,BR$2,FALSE)</f>
        <v>#N/A</v>
      </c>
      <c r="BS258" t="e">
        <f>VLOOKUP($C258,subset1!$D:$BX,BS$2,FALSE)</f>
        <v>#N/A</v>
      </c>
      <c r="BT258" t="e">
        <f>VLOOKUP($C258,subset1!$D:$BX,BT$2,FALSE)</f>
        <v>#N/A</v>
      </c>
      <c r="BU258" t="e">
        <f>VLOOKUP($C258,subset1!$D:$BX,BU$2,FALSE)</f>
        <v>#N/A</v>
      </c>
    </row>
    <row r="259" spans="1:73" x14ac:dyDescent="0.2">
      <c r="A259">
        <v>927</v>
      </c>
      <c r="B259" t="s">
        <v>16</v>
      </c>
      <c r="C259" t="str">
        <f t="shared" si="12"/>
        <v>927E8</v>
      </c>
      <c r="D259" t="str">
        <f t="shared" si="13"/>
        <v>E8</v>
      </c>
      <c r="E259">
        <v>44</v>
      </c>
      <c r="F259" s="1">
        <v>43172</v>
      </c>
      <c r="I259">
        <v>1079.8806200367201</v>
      </c>
      <c r="J259" t="s">
        <v>7</v>
      </c>
      <c r="K259">
        <v>265</v>
      </c>
      <c r="L259">
        <f>VLOOKUP($C259,samples!$D$2:$I$1000,4, FALSE)</f>
        <v>23</v>
      </c>
      <c r="M259" t="str">
        <f>VLOOKUP($C259,samples!$D$2:$I$1000,5, FALSE)</f>
        <v>G</v>
      </c>
      <c r="N259" t="str">
        <f>VLOOKUP($C259,samples!$D$2:$I$1000,6, FALSE)</f>
        <v>4,5,6</v>
      </c>
      <c r="O259" s="1">
        <f>VLOOKUP($C259,samples!$D$2:$I$689,3, FALSE)</f>
        <v>43592</v>
      </c>
      <c r="P259" s="2">
        <f t="shared" si="14"/>
        <v>420</v>
      </c>
      <c r="Q259" s="1" t="str">
        <f>VLOOKUP($C259,samples!$D$2:$R$1000,8, FALSE)</f>
        <v>CGPLPA840P9</v>
      </c>
      <c r="S259" t="e">
        <f>VLOOKUP($C259,subset1!$D:$BX,S$2,FALSE)</f>
        <v>#N/A</v>
      </c>
      <c r="T259" s="1" t="e">
        <f>VLOOKUP($C259,subset1!$D:$BX,T$2,FALSE)</f>
        <v>#N/A</v>
      </c>
      <c r="U259" t="e">
        <f>VLOOKUP($C259,subset1!$D:$BX,U$2,FALSE)</f>
        <v>#N/A</v>
      </c>
      <c r="V259" t="e">
        <f>VLOOKUP($C259,subset1!$D:$BX,V$2,FALSE)</f>
        <v>#N/A</v>
      </c>
      <c r="W259" t="e">
        <f>VLOOKUP($C259,subset1!$D:$BX,W$2,FALSE)</f>
        <v>#N/A</v>
      </c>
      <c r="X259" t="e">
        <f>VLOOKUP($C259,subset1!$D:$BX,X$2,FALSE)</f>
        <v>#N/A</v>
      </c>
      <c r="Y259" t="e">
        <f>VLOOKUP($C259,subset1!$D:$BX,Y$2,FALSE)</f>
        <v>#N/A</v>
      </c>
      <c r="Z259" t="e">
        <f>VLOOKUP($C259,subset1!$D:$BX,Z$2,FALSE)</f>
        <v>#N/A</v>
      </c>
      <c r="AA259" t="e">
        <f>VLOOKUP($C259,subset1!$D:$BX,AA$2,FALSE)</f>
        <v>#N/A</v>
      </c>
      <c r="AB259" t="e">
        <f>VLOOKUP($C259,subset1!$D:$BX,AB$2,FALSE)</f>
        <v>#N/A</v>
      </c>
      <c r="AC259" t="e">
        <f>VLOOKUP($C259,subset1!$D:$BX,AC$2,FALSE)</f>
        <v>#N/A</v>
      </c>
      <c r="AD259" t="e">
        <f>VLOOKUP($C259,subset1!$D:$BX,AD$2,FALSE)</f>
        <v>#N/A</v>
      </c>
      <c r="AE259" t="e">
        <f>VLOOKUP($C259,subset1!$D:$BX,AE$2,FALSE)</f>
        <v>#N/A</v>
      </c>
      <c r="AF259" t="e">
        <f>VLOOKUP($C259,subset1!$D:$BX,AF$2,FALSE)</f>
        <v>#N/A</v>
      </c>
      <c r="AG259" t="e">
        <f>VLOOKUP($C259,subset1!$D:$BX,AG$2,FALSE)</f>
        <v>#N/A</v>
      </c>
      <c r="AH259" t="e">
        <f>VLOOKUP($C259,subset1!$D:$BX,AH$2,FALSE)</f>
        <v>#N/A</v>
      </c>
      <c r="AI259" t="e">
        <f>VLOOKUP($C259,subset1!$D:$BX,AI$2,FALSE)</f>
        <v>#N/A</v>
      </c>
      <c r="AJ259" t="e">
        <f>VLOOKUP($C259,subset1!$D:$BX,AJ$2,FALSE)</f>
        <v>#N/A</v>
      </c>
      <c r="AK259" t="e">
        <f>VLOOKUP($C259,subset1!$D:$BX,AK$2,FALSE)</f>
        <v>#N/A</v>
      </c>
      <c r="AL259" t="e">
        <f>VLOOKUP($C259,subset1!$D:$BX,AL$2,FALSE)</f>
        <v>#N/A</v>
      </c>
      <c r="AM259" t="e">
        <f>VLOOKUP($C259,subset1!$D:$BX,AM$2,FALSE)</f>
        <v>#N/A</v>
      </c>
      <c r="AN259" t="e">
        <f>VLOOKUP($C259,subset1!$D:$BX,AN$2,FALSE)</f>
        <v>#N/A</v>
      </c>
      <c r="AO259" t="e">
        <f>VLOOKUP($C259,subset1!$D:$BX,AO$2,FALSE)</f>
        <v>#N/A</v>
      </c>
      <c r="AP259" t="e">
        <f>VLOOKUP($C259,subset1!$D:$BX,AP$2,FALSE)</f>
        <v>#N/A</v>
      </c>
      <c r="AQ259" t="e">
        <f>VLOOKUP($C259,subset1!$D:$BX,AQ$2,FALSE)</f>
        <v>#N/A</v>
      </c>
      <c r="AR259" t="e">
        <f>VLOOKUP($C259,subset1!$D:$BX,AR$2,FALSE)</f>
        <v>#N/A</v>
      </c>
      <c r="AS259" t="e">
        <f>VLOOKUP($C259,subset1!$D:$BX,AS$2,FALSE)</f>
        <v>#N/A</v>
      </c>
      <c r="AT259" s="1" t="e">
        <f>VLOOKUP($C259,subset1!$D:$BX,AT$2,FALSE)</f>
        <v>#N/A</v>
      </c>
      <c r="AU259" t="e">
        <f>VLOOKUP($C259,subset1!$D:$BX,AU$2,FALSE)</f>
        <v>#N/A</v>
      </c>
      <c r="AV259" t="e">
        <f>VLOOKUP($C259,subset1!$D:$BX,AV$2,FALSE)</f>
        <v>#N/A</v>
      </c>
      <c r="AW259" t="e">
        <f>VLOOKUP($C259,subset1!$D:$BX,AW$2,FALSE)</f>
        <v>#N/A</v>
      </c>
      <c r="AX259" t="e">
        <f>VLOOKUP($C259,subset1!$D:$BX,AX$2,FALSE)</f>
        <v>#N/A</v>
      </c>
      <c r="AY259" t="e">
        <f>VLOOKUP($C259,subset1!$D:$BX,AY$2,FALSE)</f>
        <v>#N/A</v>
      </c>
      <c r="AZ259" t="e">
        <f>VLOOKUP($C259,subset1!$D:$BX,AZ$2,FALSE)</f>
        <v>#N/A</v>
      </c>
      <c r="BA259" t="e">
        <f>VLOOKUP($C259,subset1!$D:$BX,BA$2,FALSE)</f>
        <v>#N/A</v>
      </c>
      <c r="BB259" t="e">
        <f>VLOOKUP($C259,subset1!$D:$BX,BB$2,FALSE)</f>
        <v>#N/A</v>
      </c>
      <c r="BC259" t="e">
        <f>VLOOKUP($C259,subset1!$D:$BX,BC$2,FALSE)</f>
        <v>#N/A</v>
      </c>
      <c r="BD259" t="e">
        <f>VLOOKUP($C259,subset1!$D:$BX,BD$2,FALSE)</f>
        <v>#N/A</v>
      </c>
      <c r="BE259" t="e">
        <f>VLOOKUP($C259,subset1!$D:$BX,BE$2,FALSE)</f>
        <v>#N/A</v>
      </c>
      <c r="BF259" t="e">
        <f>VLOOKUP($C259,subset1!$D:$BX,BF$2,FALSE)</f>
        <v>#N/A</v>
      </c>
      <c r="BG259" t="e">
        <f>VLOOKUP($C259,subset1!$D:$BX,BG$2,FALSE)</f>
        <v>#N/A</v>
      </c>
      <c r="BH259" t="e">
        <f>VLOOKUP($C259,subset1!$D:$BX,BH$2,FALSE)</f>
        <v>#N/A</v>
      </c>
      <c r="BI259" t="e">
        <f>VLOOKUP($C259,subset1!$D:$BX,BI$2,FALSE)</f>
        <v>#N/A</v>
      </c>
      <c r="BJ259" t="e">
        <f>VLOOKUP($C259,subset1!$D:$BX,BJ$2,FALSE)</f>
        <v>#N/A</v>
      </c>
      <c r="BK259" t="e">
        <f>VLOOKUP($C259,subset1!$D:$BX,BK$2,FALSE)</f>
        <v>#N/A</v>
      </c>
      <c r="BL259" t="e">
        <f>VLOOKUP($C259,subset1!$D:$BX,BL$2,FALSE)</f>
        <v>#N/A</v>
      </c>
      <c r="BM259" t="e">
        <f>VLOOKUP($C259,subset1!$D:$BX,BM$2,FALSE)</f>
        <v>#N/A</v>
      </c>
      <c r="BN259" t="e">
        <f>VLOOKUP($C259,subset1!$D:$BX,BN$2,FALSE)</f>
        <v>#N/A</v>
      </c>
      <c r="BO259" t="e">
        <f>VLOOKUP($C259,subset1!$D:$BX,BO$2,FALSE)</f>
        <v>#N/A</v>
      </c>
      <c r="BP259" t="e">
        <f>VLOOKUP($C259,subset1!$D:$BX,BP$2,FALSE)</f>
        <v>#N/A</v>
      </c>
      <c r="BQ259" t="e">
        <f>VLOOKUP($C259,subset1!$D:$BX,BQ$2,FALSE)</f>
        <v>#N/A</v>
      </c>
      <c r="BR259" t="e">
        <f>VLOOKUP($C259,subset1!$D:$BX,BR$2,FALSE)</f>
        <v>#N/A</v>
      </c>
      <c r="BS259" t="e">
        <f>VLOOKUP($C259,subset1!$D:$BX,BS$2,FALSE)</f>
        <v>#N/A</v>
      </c>
      <c r="BT259" t="e">
        <f>VLOOKUP($C259,subset1!$D:$BX,BT$2,FALSE)</f>
        <v>#N/A</v>
      </c>
      <c r="BU259" t="e">
        <f>VLOOKUP($C259,subset1!$D:$BX,BU$2,FALSE)</f>
        <v>#N/A</v>
      </c>
    </row>
    <row r="260" spans="1:73" x14ac:dyDescent="0.2">
      <c r="A260">
        <v>927</v>
      </c>
      <c r="B260" t="s">
        <v>17</v>
      </c>
      <c r="C260" t="str">
        <f t="shared" si="12"/>
        <v>927E9</v>
      </c>
      <c r="D260" t="str">
        <f t="shared" si="13"/>
        <v>E9</v>
      </c>
      <c r="E260">
        <v>44</v>
      </c>
      <c r="F260" s="1">
        <v>43172</v>
      </c>
      <c r="I260">
        <v>1079.8806200367201</v>
      </c>
      <c r="J260" t="s">
        <v>7</v>
      </c>
      <c r="K260">
        <v>266</v>
      </c>
      <c r="L260">
        <f>VLOOKUP($C260,samples!$D$2:$I$1000,4, FALSE)</f>
        <v>23</v>
      </c>
      <c r="M260" t="str">
        <f>VLOOKUP($C260,samples!$D$2:$I$1000,5, FALSE)</f>
        <v>B</v>
      </c>
      <c r="N260" t="str">
        <f>VLOOKUP($C260,samples!$D$2:$I$1000,6, FALSE)</f>
        <v>4,5,6</v>
      </c>
      <c r="O260" s="1">
        <f>VLOOKUP($C260,samples!$D$2:$I$689,3, FALSE)</f>
        <v>43702</v>
      </c>
      <c r="P260" s="2">
        <f t="shared" si="14"/>
        <v>530</v>
      </c>
      <c r="Q260" s="1" t="str">
        <f>VLOOKUP($C260,samples!$D$2:$R$1000,8, FALSE)</f>
        <v>CGPLPA840P10</v>
      </c>
      <c r="S260" t="e">
        <f>VLOOKUP($C260,subset1!$D:$BX,S$2,FALSE)</f>
        <v>#N/A</v>
      </c>
      <c r="T260" s="1" t="e">
        <f>VLOOKUP($C260,subset1!$D:$BX,T$2,FALSE)</f>
        <v>#N/A</v>
      </c>
      <c r="U260" t="e">
        <f>VLOOKUP($C260,subset1!$D:$BX,U$2,FALSE)</f>
        <v>#N/A</v>
      </c>
      <c r="V260" t="e">
        <f>VLOOKUP($C260,subset1!$D:$BX,V$2,FALSE)</f>
        <v>#N/A</v>
      </c>
      <c r="W260" t="e">
        <f>VLOOKUP($C260,subset1!$D:$BX,W$2,FALSE)</f>
        <v>#N/A</v>
      </c>
      <c r="X260" t="e">
        <f>VLOOKUP($C260,subset1!$D:$BX,X$2,FALSE)</f>
        <v>#N/A</v>
      </c>
      <c r="Y260" t="e">
        <f>VLOOKUP($C260,subset1!$D:$BX,Y$2,FALSE)</f>
        <v>#N/A</v>
      </c>
      <c r="Z260" t="e">
        <f>VLOOKUP($C260,subset1!$D:$BX,Z$2,FALSE)</f>
        <v>#N/A</v>
      </c>
      <c r="AA260" t="e">
        <f>VLOOKUP($C260,subset1!$D:$BX,AA$2,FALSE)</f>
        <v>#N/A</v>
      </c>
      <c r="AB260" t="e">
        <f>VLOOKUP($C260,subset1!$D:$BX,AB$2,FALSE)</f>
        <v>#N/A</v>
      </c>
      <c r="AC260" t="e">
        <f>VLOOKUP($C260,subset1!$D:$BX,AC$2,FALSE)</f>
        <v>#N/A</v>
      </c>
      <c r="AD260" t="e">
        <f>VLOOKUP($C260,subset1!$D:$BX,AD$2,FALSE)</f>
        <v>#N/A</v>
      </c>
      <c r="AE260" t="e">
        <f>VLOOKUP($C260,subset1!$D:$BX,AE$2,FALSE)</f>
        <v>#N/A</v>
      </c>
      <c r="AF260" t="e">
        <f>VLOOKUP($C260,subset1!$D:$BX,AF$2,FALSE)</f>
        <v>#N/A</v>
      </c>
      <c r="AG260" t="e">
        <f>VLOOKUP($C260,subset1!$D:$BX,AG$2,FALSE)</f>
        <v>#N/A</v>
      </c>
      <c r="AH260" t="e">
        <f>VLOOKUP($C260,subset1!$D:$BX,AH$2,FALSE)</f>
        <v>#N/A</v>
      </c>
      <c r="AI260" t="e">
        <f>VLOOKUP($C260,subset1!$D:$BX,AI$2,FALSE)</f>
        <v>#N/A</v>
      </c>
      <c r="AJ260" t="e">
        <f>VLOOKUP($C260,subset1!$D:$BX,AJ$2,FALSE)</f>
        <v>#N/A</v>
      </c>
      <c r="AK260" t="e">
        <f>VLOOKUP($C260,subset1!$D:$BX,AK$2,FALSE)</f>
        <v>#N/A</v>
      </c>
      <c r="AL260" t="e">
        <f>VLOOKUP($C260,subset1!$D:$BX,AL$2,FALSE)</f>
        <v>#N/A</v>
      </c>
      <c r="AM260" t="e">
        <f>VLOOKUP($C260,subset1!$D:$BX,AM$2,FALSE)</f>
        <v>#N/A</v>
      </c>
      <c r="AN260" t="e">
        <f>VLOOKUP($C260,subset1!$D:$BX,AN$2,FALSE)</f>
        <v>#N/A</v>
      </c>
      <c r="AO260" t="e">
        <f>VLOOKUP($C260,subset1!$D:$BX,AO$2,FALSE)</f>
        <v>#N/A</v>
      </c>
      <c r="AP260" t="e">
        <f>VLOOKUP($C260,subset1!$D:$BX,AP$2,FALSE)</f>
        <v>#N/A</v>
      </c>
      <c r="AQ260" t="e">
        <f>VLOOKUP($C260,subset1!$D:$BX,AQ$2,FALSE)</f>
        <v>#N/A</v>
      </c>
      <c r="AR260" t="e">
        <f>VLOOKUP($C260,subset1!$D:$BX,AR$2,FALSE)</f>
        <v>#N/A</v>
      </c>
      <c r="AS260" t="e">
        <f>VLOOKUP($C260,subset1!$D:$BX,AS$2,FALSE)</f>
        <v>#N/A</v>
      </c>
      <c r="AT260" s="1" t="e">
        <f>VLOOKUP($C260,subset1!$D:$BX,AT$2,FALSE)</f>
        <v>#N/A</v>
      </c>
      <c r="AU260" t="e">
        <f>VLOOKUP($C260,subset1!$D:$BX,AU$2,FALSE)</f>
        <v>#N/A</v>
      </c>
      <c r="AV260" t="e">
        <f>VLOOKUP($C260,subset1!$D:$BX,AV$2,FALSE)</f>
        <v>#N/A</v>
      </c>
      <c r="AW260" t="e">
        <f>VLOOKUP($C260,subset1!$D:$BX,AW$2,FALSE)</f>
        <v>#N/A</v>
      </c>
      <c r="AX260" t="e">
        <f>VLOOKUP($C260,subset1!$D:$BX,AX$2,FALSE)</f>
        <v>#N/A</v>
      </c>
      <c r="AY260" t="e">
        <f>VLOOKUP($C260,subset1!$D:$BX,AY$2,FALSE)</f>
        <v>#N/A</v>
      </c>
      <c r="AZ260" t="e">
        <f>VLOOKUP($C260,subset1!$D:$BX,AZ$2,FALSE)</f>
        <v>#N/A</v>
      </c>
      <c r="BA260" t="e">
        <f>VLOOKUP($C260,subset1!$D:$BX,BA$2,FALSE)</f>
        <v>#N/A</v>
      </c>
      <c r="BB260" t="e">
        <f>VLOOKUP($C260,subset1!$D:$BX,BB$2,FALSE)</f>
        <v>#N/A</v>
      </c>
      <c r="BC260" t="e">
        <f>VLOOKUP($C260,subset1!$D:$BX,BC$2,FALSE)</f>
        <v>#N/A</v>
      </c>
      <c r="BD260" t="e">
        <f>VLOOKUP($C260,subset1!$D:$BX,BD$2,FALSE)</f>
        <v>#N/A</v>
      </c>
      <c r="BE260" t="e">
        <f>VLOOKUP($C260,subset1!$D:$BX,BE$2,FALSE)</f>
        <v>#N/A</v>
      </c>
      <c r="BF260" t="e">
        <f>VLOOKUP($C260,subset1!$D:$BX,BF$2,FALSE)</f>
        <v>#N/A</v>
      </c>
      <c r="BG260" t="e">
        <f>VLOOKUP($C260,subset1!$D:$BX,BG$2,FALSE)</f>
        <v>#N/A</v>
      </c>
      <c r="BH260" t="e">
        <f>VLOOKUP($C260,subset1!$D:$BX,BH$2,FALSE)</f>
        <v>#N/A</v>
      </c>
      <c r="BI260" t="e">
        <f>VLOOKUP($C260,subset1!$D:$BX,BI$2,FALSE)</f>
        <v>#N/A</v>
      </c>
      <c r="BJ260" t="e">
        <f>VLOOKUP($C260,subset1!$D:$BX,BJ$2,FALSE)</f>
        <v>#N/A</v>
      </c>
      <c r="BK260" t="e">
        <f>VLOOKUP($C260,subset1!$D:$BX,BK$2,FALSE)</f>
        <v>#N/A</v>
      </c>
      <c r="BL260" t="e">
        <f>VLOOKUP($C260,subset1!$D:$BX,BL$2,FALSE)</f>
        <v>#N/A</v>
      </c>
      <c r="BM260" t="e">
        <f>VLOOKUP($C260,subset1!$D:$BX,BM$2,FALSE)</f>
        <v>#N/A</v>
      </c>
      <c r="BN260" t="e">
        <f>VLOOKUP($C260,subset1!$D:$BX,BN$2,FALSE)</f>
        <v>#N/A</v>
      </c>
      <c r="BO260" t="e">
        <f>VLOOKUP($C260,subset1!$D:$BX,BO$2,FALSE)</f>
        <v>#N/A</v>
      </c>
      <c r="BP260" t="e">
        <f>VLOOKUP($C260,subset1!$D:$BX,BP$2,FALSE)</f>
        <v>#N/A</v>
      </c>
      <c r="BQ260" t="e">
        <f>VLOOKUP($C260,subset1!$D:$BX,BQ$2,FALSE)</f>
        <v>#N/A</v>
      </c>
      <c r="BR260" t="e">
        <f>VLOOKUP($C260,subset1!$D:$BX,BR$2,FALSE)</f>
        <v>#N/A</v>
      </c>
      <c r="BS260" t="e">
        <f>VLOOKUP($C260,subset1!$D:$BX,BS$2,FALSE)</f>
        <v>#N/A</v>
      </c>
      <c r="BT260" t="e">
        <f>VLOOKUP($C260,subset1!$D:$BX,BT$2,FALSE)</f>
        <v>#N/A</v>
      </c>
      <c r="BU260" t="e">
        <f>VLOOKUP($C260,subset1!$D:$BX,BU$2,FALSE)</f>
        <v>#N/A</v>
      </c>
    </row>
    <row r="261" spans="1:73" x14ac:dyDescent="0.2">
      <c r="A261">
        <v>933</v>
      </c>
      <c r="B261" t="s">
        <v>2</v>
      </c>
      <c r="C261" t="str">
        <f t="shared" si="12"/>
        <v>933A</v>
      </c>
      <c r="D261" t="str">
        <f t="shared" si="13"/>
        <v>A</v>
      </c>
      <c r="E261">
        <v>45</v>
      </c>
      <c r="F261" s="1">
        <v>43180</v>
      </c>
      <c r="I261">
        <v>1071.8806200367201</v>
      </c>
      <c r="J261" t="s">
        <v>7</v>
      </c>
      <c r="K261">
        <v>267</v>
      </c>
      <c r="L261">
        <f>VLOOKUP($C261,samples!$D$2:$I$1000,4, FALSE)</f>
        <v>2</v>
      </c>
      <c r="M261" t="str">
        <f>VLOOKUP($C261,samples!$D$2:$I$1000,5, FALSE)</f>
        <v>D</v>
      </c>
      <c r="N261" t="str">
        <f>VLOOKUP($C261,samples!$D$2:$I$1000,6, FALSE)</f>
        <v>7,8,9</v>
      </c>
      <c r="O261" s="1">
        <f>VLOOKUP($C261,samples!$D$2:$I$689,3, FALSE)</f>
        <v>43180</v>
      </c>
      <c r="P261" s="2">
        <f t="shared" si="14"/>
        <v>0</v>
      </c>
      <c r="Q261" s="1" t="str">
        <f>VLOOKUP($C261,samples!$D$2:$R$1000,8, FALSE)</f>
        <v>CGPLPA841P</v>
      </c>
      <c r="S261" t="e">
        <f>VLOOKUP($C261,subset1!$D:$BX,S$2,FALSE)</f>
        <v>#N/A</v>
      </c>
      <c r="T261" s="1" t="e">
        <f>VLOOKUP($C261,subset1!$D:$BX,T$2,FALSE)</f>
        <v>#N/A</v>
      </c>
      <c r="U261" t="e">
        <f>VLOOKUP($C261,subset1!$D:$BX,U$2,FALSE)</f>
        <v>#N/A</v>
      </c>
      <c r="V261" t="e">
        <f>VLOOKUP($C261,subset1!$D:$BX,V$2,FALSE)</f>
        <v>#N/A</v>
      </c>
      <c r="W261" t="e">
        <f>VLOOKUP($C261,subset1!$D:$BX,W$2,FALSE)</f>
        <v>#N/A</v>
      </c>
      <c r="X261" t="e">
        <f>VLOOKUP($C261,subset1!$D:$BX,X$2,FALSE)</f>
        <v>#N/A</v>
      </c>
      <c r="Y261" t="e">
        <f>VLOOKUP($C261,subset1!$D:$BX,Y$2,FALSE)</f>
        <v>#N/A</v>
      </c>
      <c r="Z261" t="e">
        <f>VLOOKUP($C261,subset1!$D:$BX,Z$2,FALSE)</f>
        <v>#N/A</v>
      </c>
      <c r="AA261" t="e">
        <f>VLOOKUP($C261,subset1!$D:$BX,AA$2,FALSE)</f>
        <v>#N/A</v>
      </c>
      <c r="AB261" t="e">
        <f>VLOOKUP($C261,subset1!$D:$BX,AB$2,FALSE)</f>
        <v>#N/A</v>
      </c>
      <c r="AC261" t="e">
        <f>VLOOKUP($C261,subset1!$D:$BX,AC$2,FALSE)</f>
        <v>#N/A</v>
      </c>
      <c r="AD261" t="e">
        <f>VLOOKUP($C261,subset1!$D:$BX,AD$2,FALSE)</f>
        <v>#N/A</v>
      </c>
      <c r="AE261" t="e">
        <f>VLOOKUP($C261,subset1!$D:$BX,AE$2,FALSE)</f>
        <v>#N/A</v>
      </c>
      <c r="AF261" t="e">
        <f>VLOOKUP($C261,subset1!$D:$BX,AF$2,FALSE)</f>
        <v>#N/A</v>
      </c>
      <c r="AG261" t="e">
        <f>VLOOKUP($C261,subset1!$D:$BX,AG$2,FALSE)</f>
        <v>#N/A</v>
      </c>
      <c r="AH261" t="e">
        <f>VLOOKUP($C261,subset1!$D:$BX,AH$2,FALSE)</f>
        <v>#N/A</v>
      </c>
      <c r="AI261" t="e">
        <f>VLOOKUP($C261,subset1!$D:$BX,AI$2,FALSE)</f>
        <v>#N/A</v>
      </c>
      <c r="AJ261" t="e">
        <f>VLOOKUP($C261,subset1!$D:$BX,AJ$2,FALSE)</f>
        <v>#N/A</v>
      </c>
      <c r="AK261" t="e">
        <f>VLOOKUP($C261,subset1!$D:$BX,AK$2,FALSE)</f>
        <v>#N/A</v>
      </c>
      <c r="AL261" t="e">
        <f>VLOOKUP($C261,subset1!$D:$BX,AL$2,FALSE)</f>
        <v>#N/A</v>
      </c>
      <c r="AM261" t="e">
        <f>VLOOKUP($C261,subset1!$D:$BX,AM$2,FALSE)</f>
        <v>#N/A</v>
      </c>
      <c r="AN261" t="e">
        <f>VLOOKUP($C261,subset1!$D:$BX,AN$2,FALSE)</f>
        <v>#N/A</v>
      </c>
      <c r="AO261" t="e">
        <f>VLOOKUP($C261,subset1!$D:$BX,AO$2,FALSE)</f>
        <v>#N/A</v>
      </c>
      <c r="AP261" t="e">
        <f>VLOOKUP($C261,subset1!$D:$BX,AP$2,FALSE)</f>
        <v>#N/A</v>
      </c>
      <c r="AQ261" t="e">
        <f>VLOOKUP($C261,subset1!$D:$BX,AQ$2,FALSE)</f>
        <v>#N/A</v>
      </c>
      <c r="AR261" t="e">
        <f>VLOOKUP($C261,subset1!$D:$BX,AR$2,FALSE)</f>
        <v>#N/A</v>
      </c>
      <c r="AS261" t="e">
        <f>VLOOKUP($C261,subset1!$D:$BX,AS$2,FALSE)</f>
        <v>#N/A</v>
      </c>
      <c r="AT261" s="1" t="e">
        <f>VLOOKUP($C261,subset1!$D:$BX,AT$2,FALSE)</f>
        <v>#N/A</v>
      </c>
      <c r="AU261" t="e">
        <f>VLOOKUP($C261,subset1!$D:$BX,AU$2,FALSE)</f>
        <v>#N/A</v>
      </c>
      <c r="AV261" t="e">
        <f>VLOOKUP($C261,subset1!$D:$BX,AV$2,FALSE)</f>
        <v>#N/A</v>
      </c>
      <c r="AW261" t="e">
        <f>VLOOKUP($C261,subset1!$D:$BX,AW$2,FALSE)</f>
        <v>#N/A</v>
      </c>
      <c r="AX261" t="e">
        <f>VLOOKUP($C261,subset1!$D:$BX,AX$2,FALSE)</f>
        <v>#N/A</v>
      </c>
      <c r="AY261" t="e">
        <f>VLOOKUP($C261,subset1!$D:$BX,AY$2,FALSE)</f>
        <v>#N/A</v>
      </c>
      <c r="AZ261" t="e">
        <f>VLOOKUP($C261,subset1!$D:$BX,AZ$2,FALSE)</f>
        <v>#N/A</v>
      </c>
      <c r="BA261" t="e">
        <f>VLOOKUP($C261,subset1!$D:$BX,BA$2,FALSE)</f>
        <v>#N/A</v>
      </c>
      <c r="BB261" t="e">
        <f>VLOOKUP($C261,subset1!$D:$BX,BB$2,FALSE)</f>
        <v>#N/A</v>
      </c>
      <c r="BC261" t="e">
        <f>VLOOKUP($C261,subset1!$D:$BX,BC$2,FALSE)</f>
        <v>#N/A</v>
      </c>
      <c r="BD261" t="e">
        <f>VLOOKUP($C261,subset1!$D:$BX,BD$2,FALSE)</f>
        <v>#N/A</v>
      </c>
      <c r="BE261" t="e">
        <f>VLOOKUP($C261,subset1!$D:$BX,BE$2,FALSE)</f>
        <v>#N/A</v>
      </c>
      <c r="BF261" t="e">
        <f>VLOOKUP($C261,subset1!$D:$BX,BF$2,FALSE)</f>
        <v>#N/A</v>
      </c>
      <c r="BG261" t="e">
        <f>VLOOKUP($C261,subset1!$D:$BX,BG$2,FALSE)</f>
        <v>#N/A</v>
      </c>
      <c r="BH261" t="e">
        <f>VLOOKUP($C261,subset1!$D:$BX,BH$2,FALSE)</f>
        <v>#N/A</v>
      </c>
      <c r="BI261" t="e">
        <f>VLOOKUP($C261,subset1!$D:$BX,BI$2,FALSE)</f>
        <v>#N/A</v>
      </c>
      <c r="BJ261" t="e">
        <f>VLOOKUP($C261,subset1!$D:$BX,BJ$2,FALSE)</f>
        <v>#N/A</v>
      </c>
      <c r="BK261" t="e">
        <f>VLOOKUP($C261,subset1!$D:$BX,BK$2,FALSE)</f>
        <v>#N/A</v>
      </c>
      <c r="BL261" t="e">
        <f>VLOOKUP($C261,subset1!$D:$BX,BL$2,FALSE)</f>
        <v>#N/A</v>
      </c>
      <c r="BM261" t="e">
        <f>VLOOKUP($C261,subset1!$D:$BX,BM$2,FALSE)</f>
        <v>#N/A</v>
      </c>
      <c r="BN261" t="e">
        <f>VLOOKUP($C261,subset1!$D:$BX,BN$2,FALSE)</f>
        <v>#N/A</v>
      </c>
      <c r="BO261" t="e">
        <f>VLOOKUP($C261,subset1!$D:$BX,BO$2,FALSE)</f>
        <v>#N/A</v>
      </c>
      <c r="BP261" t="e">
        <f>VLOOKUP($C261,subset1!$D:$BX,BP$2,FALSE)</f>
        <v>#N/A</v>
      </c>
      <c r="BQ261" t="e">
        <f>VLOOKUP($C261,subset1!$D:$BX,BQ$2,FALSE)</f>
        <v>#N/A</v>
      </c>
      <c r="BR261" t="e">
        <f>VLOOKUP($C261,subset1!$D:$BX,BR$2,FALSE)</f>
        <v>#N/A</v>
      </c>
      <c r="BS261" t="e">
        <f>VLOOKUP($C261,subset1!$D:$BX,BS$2,FALSE)</f>
        <v>#N/A</v>
      </c>
      <c r="BT261" t="e">
        <f>VLOOKUP($C261,subset1!$D:$BX,BT$2,FALSE)</f>
        <v>#N/A</v>
      </c>
      <c r="BU261" t="e">
        <f>VLOOKUP($C261,subset1!$D:$BX,BU$2,FALSE)</f>
        <v>#N/A</v>
      </c>
    </row>
    <row r="262" spans="1:73" x14ac:dyDescent="0.2">
      <c r="A262">
        <v>933</v>
      </c>
      <c r="B262" t="s">
        <v>8</v>
      </c>
      <c r="C262" t="str">
        <f t="shared" si="12"/>
        <v>933B1</v>
      </c>
      <c r="D262" t="str">
        <f t="shared" si="13"/>
        <v>B1</v>
      </c>
      <c r="E262">
        <v>45</v>
      </c>
      <c r="F262" s="1">
        <v>43180</v>
      </c>
      <c r="I262">
        <v>1071.8806200367201</v>
      </c>
      <c r="J262" t="s">
        <v>7</v>
      </c>
      <c r="K262">
        <v>268</v>
      </c>
      <c r="L262">
        <f>VLOOKUP($C262,samples!$D$2:$I$1000,4, FALSE)</f>
        <v>7</v>
      </c>
      <c r="M262" t="str">
        <f>VLOOKUP($C262,samples!$D$2:$I$1000,5, FALSE)</f>
        <v>E</v>
      </c>
      <c r="N262" t="str">
        <f>VLOOKUP($C262,samples!$D$2:$I$1000,6, FALSE)</f>
        <v>1,2,3</v>
      </c>
      <c r="O262" s="1">
        <f>VLOOKUP($C262,samples!$D$2:$I$689,3, FALSE)</f>
        <v>43209</v>
      </c>
      <c r="P262" s="2">
        <f t="shared" si="14"/>
        <v>29</v>
      </c>
      <c r="Q262" s="1" t="str">
        <f>VLOOKUP($C262,samples!$D$2:$R$1000,8, FALSE)</f>
        <v>CGPLPA841P1</v>
      </c>
      <c r="S262" t="e">
        <f>VLOOKUP($C262,subset1!$D:$BX,S$2,FALSE)</f>
        <v>#N/A</v>
      </c>
      <c r="T262" s="1" t="e">
        <f>VLOOKUP($C262,subset1!$D:$BX,T$2,FALSE)</f>
        <v>#N/A</v>
      </c>
      <c r="U262" t="e">
        <f>VLOOKUP($C262,subset1!$D:$BX,U$2,FALSE)</f>
        <v>#N/A</v>
      </c>
      <c r="V262" t="e">
        <f>VLOOKUP($C262,subset1!$D:$BX,V$2,FALSE)</f>
        <v>#N/A</v>
      </c>
      <c r="W262" t="e">
        <f>VLOOKUP($C262,subset1!$D:$BX,W$2,FALSE)</f>
        <v>#N/A</v>
      </c>
      <c r="X262" t="e">
        <f>VLOOKUP($C262,subset1!$D:$BX,X$2,FALSE)</f>
        <v>#N/A</v>
      </c>
      <c r="Y262" t="e">
        <f>VLOOKUP($C262,subset1!$D:$BX,Y$2,FALSE)</f>
        <v>#N/A</v>
      </c>
      <c r="Z262" t="e">
        <f>VLOOKUP($C262,subset1!$D:$BX,Z$2,FALSE)</f>
        <v>#N/A</v>
      </c>
      <c r="AA262" t="e">
        <f>VLOOKUP($C262,subset1!$D:$BX,AA$2,FALSE)</f>
        <v>#N/A</v>
      </c>
      <c r="AB262" t="e">
        <f>VLOOKUP($C262,subset1!$D:$BX,AB$2,FALSE)</f>
        <v>#N/A</v>
      </c>
      <c r="AC262" t="e">
        <f>VLOOKUP($C262,subset1!$D:$BX,AC$2,FALSE)</f>
        <v>#N/A</v>
      </c>
      <c r="AD262" t="e">
        <f>VLOOKUP($C262,subset1!$D:$BX,AD$2,FALSE)</f>
        <v>#N/A</v>
      </c>
      <c r="AE262" t="e">
        <f>VLOOKUP($C262,subset1!$D:$BX,AE$2,FALSE)</f>
        <v>#N/A</v>
      </c>
      <c r="AF262" t="e">
        <f>VLOOKUP($C262,subset1!$D:$BX,AF$2,FALSE)</f>
        <v>#N/A</v>
      </c>
      <c r="AG262" t="e">
        <f>VLOOKUP($C262,subset1!$D:$BX,AG$2,FALSE)</f>
        <v>#N/A</v>
      </c>
      <c r="AH262" t="e">
        <f>VLOOKUP($C262,subset1!$D:$BX,AH$2,FALSE)</f>
        <v>#N/A</v>
      </c>
      <c r="AI262" t="e">
        <f>VLOOKUP($C262,subset1!$D:$BX,AI$2,FALSE)</f>
        <v>#N/A</v>
      </c>
      <c r="AJ262" t="e">
        <f>VLOOKUP($C262,subset1!$D:$BX,AJ$2,FALSE)</f>
        <v>#N/A</v>
      </c>
      <c r="AK262" t="e">
        <f>VLOOKUP($C262,subset1!$D:$BX,AK$2,FALSE)</f>
        <v>#N/A</v>
      </c>
      <c r="AL262" t="e">
        <f>VLOOKUP($C262,subset1!$D:$BX,AL$2,FALSE)</f>
        <v>#N/A</v>
      </c>
      <c r="AM262" t="e">
        <f>VLOOKUP($C262,subset1!$D:$BX,AM$2,FALSE)</f>
        <v>#N/A</v>
      </c>
      <c r="AN262" t="e">
        <f>VLOOKUP($C262,subset1!$D:$BX,AN$2,FALSE)</f>
        <v>#N/A</v>
      </c>
      <c r="AO262" t="e">
        <f>VLOOKUP($C262,subset1!$D:$BX,AO$2,FALSE)</f>
        <v>#N/A</v>
      </c>
      <c r="AP262" t="e">
        <f>VLOOKUP($C262,subset1!$D:$BX,AP$2,FALSE)</f>
        <v>#N/A</v>
      </c>
      <c r="AQ262" t="e">
        <f>VLOOKUP($C262,subset1!$D:$BX,AQ$2,FALSE)</f>
        <v>#N/A</v>
      </c>
      <c r="AR262" t="e">
        <f>VLOOKUP($C262,subset1!$D:$BX,AR$2,FALSE)</f>
        <v>#N/A</v>
      </c>
      <c r="AS262" t="e">
        <f>VLOOKUP($C262,subset1!$D:$BX,AS$2,FALSE)</f>
        <v>#N/A</v>
      </c>
      <c r="AT262" s="1" t="e">
        <f>VLOOKUP($C262,subset1!$D:$BX,AT$2,FALSE)</f>
        <v>#N/A</v>
      </c>
      <c r="AU262" t="e">
        <f>VLOOKUP($C262,subset1!$D:$BX,AU$2,FALSE)</f>
        <v>#N/A</v>
      </c>
      <c r="AV262" t="e">
        <f>VLOOKUP($C262,subset1!$D:$BX,AV$2,FALSE)</f>
        <v>#N/A</v>
      </c>
      <c r="AW262" t="e">
        <f>VLOOKUP($C262,subset1!$D:$BX,AW$2,FALSE)</f>
        <v>#N/A</v>
      </c>
      <c r="AX262" t="e">
        <f>VLOOKUP($C262,subset1!$D:$BX,AX$2,FALSE)</f>
        <v>#N/A</v>
      </c>
      <c r="AY262" t="e">
        <f>VLOOKUP($C262,subset1!$D:$BX,AY$2,FALSE)</f>
        <v>#N/A</v>
      </c>
      <c r="AZ262" t="e">
        <f>VLOOKUP($C262,subset1!$D:$BX,AZ$2,FALSE)</f>
        <v>#N/A</v>
      </c>
      <c r="BA262" t="e">
        <f>VLOOKUP($C262,subset1!$D:$BX,BA$2,FALSE)</f>
        <v>#N/A</v>
      </c>
      <c r="BB262" t="e">
        <f>VLOOKUP($C262,subset1!$D:$BX,BB$2,FALSE)</f>
        <v>#N/A</v>
      </c>
      <c r="BC262" t="e">
        <f>VLOOKUP($C262,subset1!$D:$BX,BC$2,FALSE)</f>
        <v>#N/A</v>
      </c>
      <c r="BD262" t="e">
        <f>VLOOKUP($C262,subset1!$D:$BX,BD$2,FALSE)</f>
        <v>#N/A</v>
      </c>
      <c r="BE262" t="e">
        <f>VLOOKUP($C262,subset1!$D:$BX,BE$2,FALSE)</f>
        <v>#N/A</v>
      </c>
      <c r="BF262" t="e">
        <f>VLOOKUP($C262,subset1!$D:$BX,BF$2,FALSE)</f>
        <v>#N/A</v>
      </c>
      <c r="BG262" t="e">
        <f>VLOOKUP($C262,subset1!$D:$BX,BG$2,FALSE)</f>
        <v>#N/A</v>
      </c>
      <c r="BH262" t="e">
        <f>VLOOKUP($C262,subset1!$D:$BX,BH$2,FALSE)</f>
        <v>#N/A</v>
      </c>
      <c r="BI262" t="e">
        <f>VLOOKUP($C262,subset1!$D:$BX,BI$2,FALSE)</f>
        <v>#N/A</v>
      </c>
      <c r="BJ262" t="e">
        <f>VLOOKUP($C262,subset1!$D:$BX,BJ$2,FALSE)</f>
        <v>#N/A</v>
      </c>
      <c r="BK262" t="e">
        <f>VLOOKUP($C262,subset1!$D:$BX,BK$2,FALSE)</f>
        <v>#N/A</v>
      </c>
      <c r="BL262" t="e">
        <f>VLOOKUP($C262,subset1!$D:$BX,BL$2,FALSE)</f>
        <v>#N/A</v>
      </c>
      <c r="BM262" t="e">
        <f>VLOOKUP($C262,subset1!$D:$BX,BM$2,FALSE)</f>
        <v>#N/A</v>
      </c>
      <c r="BN262" t="e">
        <f>VLOOKUP($C262,subset1!$D:$BX,BN$2,FALSE)</f>
        <v>#N/A</v>
      </c>
      <c r="BO262" t="e">
        <f>VLOOKUP($C262,subset1!$D:$BX,BO$2,FALSE)</f>
        <v>#N/A</v>
      </c>
      <c r="BP262" t="e">
        <f>VLOOKUP($C262,subset1!$D:$BX,BP$2,FALSE)</f>
        <v>#N/A</v>
      </c>
      <c r="BQ262" t="e">
        <f>VLOOKUP($C262,subset1!$D:$BX,BQ$2,FALSE)</f>
        <v>#N/A</v>
      </c>
      <c r="BR262" t="e">
        <f>VLOOKUP($C262,subset1!$D:$BX,BR$2,FALSE)</f>
        <v>#N/A</v>
      </c>
      <c r="BS262" t="e">
        <f>VLOOKUP($C262,subset1!$D:$BX,BS$2,FALSE)</f>
        <v>#N/A</v>
      </c>
      <c r="BT262" t="e">
        <f>VLOOKUP($C262,subset1!$D:$BX,BT$2,FALSE)</f>
        <v>#N/A</v>
      </c>
      <c r="BU262" t="e">
        <f>VLOOKUP($C262,subset1!$D:$BX,BU$2,FALSE)</f>
        <v>#N/A</v>
      </c>
    </row>
    <row r="263" spans="1:73" x14ac:dyDescent="0.2">
      <c r="A263">
        <v>933</v>
      </c>
      <c r="B263" t="s">
        <v>9</v>
      </c>
      <c r="C263" t="str">
        <f t="shared" si="12"/>
        <v>933E1</v>
      </c>
      <c r="D263" t="str">
        <f t="shared" si="13"/>
        <v>E1</v>
      </c>
      <c r="E263">
        <v>45</v>
      </c>
      <c r="F263" s="1">
        <v>43180</v>
      </c>
      <c r="I263">
        <v>1071.8806200367201</v>
      </c>
      <c r="J263" t="s">
        <v>7</v>
      </c>
      <c r="K263">
        <v>269</v>
      </c>
      <c r="L263">
        <f>VLOOKUP($C263,samples!$D$2:$I$1000,4, FALSE)</f>
        <v>11</v>
      </c>
      <c r="M263" t="str">
        <f>VLOOKUP($C263,samples!$D$2:$I$1000,5, FALSE)</f>
        <v>C</v>
      </c>
      <c r="N263" t="str">
        <f>VLOOKUP($C263,samples!$D$2:$I$1000,6, FALSE)</f>
        <v>1,2,3</v>
      </c>
      <c r="O263" s="1">
        <f>VLOOKUP($C263,samples!$D$2:$I$689,3, FALSE)</f>
        <v>43236</v>
      </c>
      <c r="P263" s="2">
        <f t="shared" si="14"/>
        <v>56</v>
      </c>
      <c r="Q263" s="1" t="str">
        <f>VLOOKUP($C263,samples!$D$2:$R$1000,8, FALSE)</f>
        <v>CGPLPA841P2</v>
      </c>
      <c r="S263" t="e">
        <f>VLOOKUP($C263,subset1!$D:$BX,S$2,FALSE)</f>
        <v>#N/A</v>
      </c>
      <c r="T263" s="1" t="e">
        <f>VLOOKUP($C263,subset1!$D:$BX,T$2,FALSE)</f>
        <v>#N/A</v>
      </c>
      <c r="U263" t="e">
        <f>VLOOKUP($C263,subset1!$D:$BX,U$2,FALSE)</f>
        <v>#N/A</v>
      </c>
      <c r="V263" t="e">
        <f>VLOOKUP($C263,subset1!$D:$BX,V$2,FALSE)</f>
        <v>#N/A</v>
      </c>
      <c r="W263" t="e">
        <f>VLOOKUP($C263,subset1!$D:$BX,W$2,FALSE)</f>
        <v>#N/A</v>
      </c>
      <c r="X263" t="e">
        <f>VLOOKUP($C263,subset1!$D:$BX,X$2,FALSE)</f>
        <v>#N/A</v>
      </c>
      <c r="Y263" t="e">
        <f>VLOOKUP($C263,subset1!$D:$BX,Y$2,FALSE)</f>
        <v>#N/A</v>
      </c>
      <c r="Z263" t="e">
        <f>VLOOKUP($C263,subset1!$D:$BX,Z$2,FALSE)</f>
        <v>#N/A</v>
      </c>
      <c r="AA263" t="e">
        <f>VLOOKUP($C263,subset1!$D:$BX,AA$2,FALSE)</f>
        <v>#N/A</v>
      </c>
      <c r="AB263" t="e">
        <f>VLOOKUP($C263,subset1!$D:$BX,AB$2,FALSE)</f>
        <v>#N/A</v>
      </c>
      <c r="AC263" t="e">
        <f>VLOOKUP($C263,subset1!$D:$BX,AC$2,FALSE)</f>
        <v>#N/A</v>
      </c>
      <c r="AD263" t="e">
        <f>VLOOKUP($C263,subset1!$D:$BX,AD$2,FALSE)</f>
        <v>#N/A</v>
      </c>
      <c r="AE263" t="e">
        <f>VLOOKUP($C263,subset1!$D:$BX,AE$2,FALSE)</f>
        <v>#N/A</v>
      </c>
      <c r="AF263" t="e">
        <f>VLOOKUP($C263,subset1!$D:$BX,AF$2,FALSE)</f>
        <v>#N/A</v>
      </c>
      <c r="AG263" t="e">
        <f>VLOOKUP($C263,subset1!$D:$BX,AG$2,FALSE)</f>
        <v>#N/A</v>
      </c>
      <c r="AH263" t="e">
        <f>VLOOKUP($C263,subset1!$D:$BX,AH$2,FALSE)</f>
        <v>#N/A</v>
      </c>
      <c r="AI263" t="e">
        <f>VLOOKUP($C263,subset1!$D:$BX,AI$2,FALSE)</f>
        <v>#N/A</v>
      </c>
      <c r="AJ263" t="e">
        <f>VLOOKUP($C263,subset1!$D:$BX,AJ$2,FALSE)</f>
        <v>#N/A</v>
      </c>
      <c r="AK263" t="e">
        <f>VLOOKUP($C263,subset1!$D:$BX,AK$2,FALSE)</f>
        <v>#N/A</v>
      </c>
      <c r="AL263" t="e">
        <f>VLOOKUP($C263,subset1!$D:$BX,AL$2,FALSE)</f>
        <v>#N/A</v>
      </c>
      <c r="AM263" t="e">
        <f>VLOOKUP($C263,subset1!$D:$BX,AM$2,FALSE)</f>
        <v>#N/A</v>
      </c>
      <c r="AN263" t="e">
        <f>VLOOKUP($C263,subset1!$D:$BX,AN$2,FALSE)</f>
        <v>#N/A</v>
      </c>
      <c r="AO263" t="e">
        <f>VLOOKUP($C263,subset1!$D:$BX,AO$2,FALSE)</f>
        <v>#N/A</v>
      </c>
      <c r="AP263" t="e">
        <f>VLOOKUP($C263,subset1!$D:$BX,AP$2,FALSE)</f>
        <v>#N/A</v>
      </c>
      <c r="AQ263" t="e">
        <f>VLOOKUP($C263,subset1!$D:$BX,AQ$2,FALSE)</f>
        <v>#N/A</v>
      </c>
      <c r="AR263" t="e">
        <f>VLOOKUP($C263,subset1!$D:$BX,AR$2,FALSE)</f>
        <v>#N/A</v>
      </c>
      <c r="AS263" t="e">
        <f>VLOOKUP($C263,subset1!$D:$BX,AS$2,FALSE)</f>
        <v>#N/A</v>
      </c>
      <c r="AT263" s="1" t="e">
        <f>VLOOKUP($C263,subset1!$D:$BX,AT$2,FALSE)</f>
        <v>#N/A</v>
      </c>
      <c r="AU263" t="e">
        <f>VLOOKUP($C263,subset1!$D:$BX,AU$2,FALSE)</f>
        <v>#N/A</v>
      </c>
      <c r="AV263" t="e">
        <f>VLOOKUP($C263,subset1!$D:$BX,AV$2,FALSE)</f>
        <v>#N/A</v>
      </c>
      <c r="AW263" t="e">
        <f>VLOOKUP($C263,subset1!$D:$BX,AW$2,FALSE)</f>
        <v>#N/A</v>
      </c>
      <c r="AX263" t="e">
        <f>VLOOKUP($C263,subset1!$D:$BX,AX$2,FALSE)</f>
        <v>#N/A</v>
      </c>
      <c r="AY263" t="e">
        <f>VLOOKUP($C263,subset1!$D:$BX,AY$2,FALSE)</f>
        <v>#N/A</v>
      </c>
      <c r="AZ263" t="e">
        <f>VLOOKUP($C263,subset1!$D:$BX,AZ$2,FALSE)</f>
        <v>#N/A</v>
      </c>
      <c r="BA263" t="e">
        <f>VLOOKUP($C263,subset1!$D:$BX,BA$2,FALSE)</f>
        <v>#N/A</v>
      </c>
      <c r="BB263" t="e">
        <f>VLOOKUP($C263,subset1!$D:$BX,BB$2,FALSE)</f>
        <v>#N/A</v>
      </c>
      <c r="BC263" t="e">
        <f>VLOOKUP($C263,subset1!$D:$BX,BC$2,FALSE)</f>
        <v>#N/A</v>
      </c>
      <c r="BD263" t="e">
        <f>VLOOKUP($C263,subset1!$D:$BX,BD$2,FALSE)</f>
        <v>#N/A</v>
      </c>
      <c r="BE263" t="e">
        <f>VLOOKUP($C263,subset1!$D:$BX,BE$2,FALSE)</f>
        <v>#N/A</v>
      </c>
      <c r="BF263" t="e">
        <f>VLOOKUP($C263,subset1!$D:$BX,BF$2,FALSE)</f>
        <v>#N/A</v>
      </c>
      <c r="BG263" t="e">
        <f>VLOOKUP($C263,subset1!$D:$BX,BG$2,FALSE)</f>
        <v>#N/A</v>
      </c>
      <c r="BH263" t="e">
        <f>VLOOKUP($C263,subset1!$D:$BX,BH$2,FALSE)</f>
        <v>#N/A</v>
      </c>
      <c r="BI263" t="e">
        <f>VLOOKUP($C263,subset1!$D:$BX,BI$2,FALSE)</f>
        <v>#N/A</v>
      </c>
      <c r="BJ263" t="e">
        <f>VLOOKUP($C263,subset1!$D:$BX,BJ$2,FALSE)</f>
        <v>#N/A</v>
      </c>
      <c r="BK263" t="e">
        <f>VLOOKUP($C263,subset1!$D:$BX,BK$2,FALSE)</f>
        <v>#N/A</v>
      </c>
      <c r="BL263" t="e">
        <f>VLOOKUP($C263,subset1!$D:$BX,BL$2,FALSE)</f>
        <v>#N/A</v>
      </c>
      <c r="BM263" t="e">
        <f>VLOOKUP($C263,subset1!$D:$BX,BM$2,FALSE)</f>
        <v>#N/A</v>
      </c>
      <c r="BN263" t="e">
        <f>VLOOKUP($C263,subset1!$D:$BX,BN$2,FALSE)</f>
        <v>#N/A</v>
      </c>
      <c r="BO263" t="e">
        <f>VLOOKUP($C263,subset1!$D:$BX,BO$2,FALSE)</f>
        <v>#N/A</v>
      </c>
      <c r="BP263" t="e">
        <f>VLOOKUP($C263,subset1!$D:$BX,BP$2,FALSE)</f>
        <v>#N/A</v>
      </c>
      <c r="BQ263" t="e">
        <f>VLOOKUP($C263,subset1!$D:$BX,BQ$2,FALSE)</f>
        <v>#N/A</v>
      </c>
      <c r="BR263" t="e">
        <f>VLOOKUP($C263,subset1!$D:$BX,BR$2,FALSE)</f>
        <v>#N/A</v>
      </c>
      <c r="BS263" t="e">
        <f>VLOOKUP($C263,subset1!$D:$BX,BS$2,FALSE)</f>
        <v>#N/A</v>
      </c>
      <c r="BT263" t="e">
        <f>VLOOKUP($C263,subset1!$D:$BX,BT$2,FALSE)</f>
        <v>#N/A</v>
      </c>
      <c r="BU263" t="e">
        <f>VLOOKUP($C263,subset1!$D:$BX,BU$2,FALSE)</f>
        <v>#N/A</v>
      </c>
    </row>
    <row r="264" spans="1:73" x14ac:dyDescent="0.2">
      <c r="A264">
        <v>933</v>
      </c>
      <c r="B264" t="s">
        <v>10</v>
      </c>
      <c r="C264" t="str">
        <f t="shared" si="12"/>
        <v>933E2</v>
      </c>
      <c r="D264" t="str">
        <f t="shared" si="13"/>
        <v>E2</v>
      </c>
      <c r="E264">
        <v>45</v>
      </c>
      <c r="F264" s="1">
        <v>43180</v>
      </c>
      <c r="I264">
        <v>1071.8806200367201</v>
      </c>
      <c r="J264" t="s">
        <v>7</v>
      </c>
      <c r="K264">
        <v>270</v>
      </c>
      <c r="L264">
        <f>VLOOKUP($C264,samples!$D$2:$I$1000,4, FALSE)</f>
        <v>15</v>
      </c>
      <c r="M264" t="str">
        <f>VLOOKUP($C264,samples!$D$2:$I$1000,5, FALSE)</f>
        <v>G</v>
      </c>
      <c r="N264" t="str">
        <f>VLOOKUP($C264,samples!$D$2:$I$1000,6, FALSE)</f>
        <v>4,5,6</v>
      </c>
      <c r="O264" s="1">
        <f>VLOOKUP($C264,samples!$D$2:$I$689,3, FALSE)</f>
        <v>43347</v>
      </c>
      <c r="P264" s="2">
        <f t="shared" si="14"/>
        <v>167</v>
      </c>
      <c r="Q264" s="1" t="str">
        <f>VLOOKUP($C264,samples!$D$2:$R$1000,8, FALSE)</f>
        <v>CGPLPA841P3</v>
      </c>
      <c r="S264" t="e">
        <f>VLOOKUP($C264,subset1!$D:$BX,S$2,FALSE)</f>
        <v>#N/A</v>
      </c>
      <c r="T264" s="1" t="e">
        <f>VLOOKUP($C264,subset1!$D:$BX,T$2,FALSE)</f>
        <v>#N/A</v>
      </c>
      <c r="U264" t="e">
        <f>VLOOKUP($C264,subset1!$D:$BX,U$2,FALSE)</f>
        <v>#N/A</v>
      </c>
      <c r="V264" t="e">
        <f>VLOOKUP($C264,subset1!$D:$BX,V$2,FALSE)</f>
        <v>#N/A</v>
      </c>
      <c r="W264" t="e">
        <f>VLOOKUP($C264,subset1!$D:$BX,W$2,FALSE)</f>
        <v>#N/A</v>
      </c>
      <c r="X264" t="e">
        <f>VLOOKUP($C264,subset1!$D:$BX,X$2,FALSE)</f>
        <v>#N/A</v>
      </c>
      <c r="Y264" t="e">
        <f>VLOOKUP($C264,subset1!$D:$BX,Y$2,FALSE)</f>
        <v>#N/A</v>
      </c>
      <c r="Z264" t="e">
        <f>VLOOKUP($C264,subset1!$D:$BX,Z$2,FALSE)</f>
        <v>#N/A</v>
      </c>
      <c r="AA264" t="e">
        <f>VLOOKUP($C264,subset1!$D:$BX,AA$2,FALSE)</f>
        <v>#N/A</v>
      </c>
      <c r="AB264" t="e">
        <f>VLOOKUP($C264,subset1!$D:$BX,AB$2,FALSE)</f>
        <v>#N/A</v>
      </c>
      <c r="AC264" t="e">
        <f>VLOOKUP($C264,subset1!$D:$BX,AC$2,FALSE)</f>
        <v>#N/A</v>
      </c>
      <c r="AD264" t="e">
        <f>VLOOKUP($C264,subset1!$D:$BX,AD$2,FALSE)</f>
        <v>#N/A</v>
      </c>
      <c r="AE264" t="e">
        <f>VLOOKUP($C264,subset1!$D:$BX,AE$2,FALSE)</f>
        <v>#N/A</v>
      </c>
      <c r="AF264" t="e">
        <f>VLOOKUP($C264,subset1!$D:$BX,AF$2,FALSE)</f>
        <v>#N/A</v>
      </c>
      <c r="AG264" t="e">
        <f>VLOOKUP($C264,subset1!$D:$BX,AG$2,FALSE)</f>
        <v>#N/A</v>
      </c>
      <c r="AH264" t="e">
        <f>VLOOKUP($C264,subset1!$D:$BX,AH$2,FALSE)</f>
        <v>#N/A</v>
      </c>
      <c r="AI264" t="e">
        <f>VLOOKUP($C264,subset1!$D:$BX,AI$2,FALSE)</f>
        <v>#N/A</v>
      </c>
      <c r="AJ264" t="e">
        <f>VLOOKUP($C264,subset1!$D:$BX,AJ$2,FALSE)</f>
        <v>#N/A</v>
      </c>
      <c r="AK264" t="e">
        <f>VLOOKUP($C264,subset1!$D:$BX,AK$2,FALSE)</f>
        <v>#N/A</v>
      </c>
      <c r="AL264" t="e">
        <f>VLOOKUP($C264,subset1!$D:$BX,AL$2,FALSE)</f>
        <v>#N/A</v>
      </c>
      <c r="AM264" t="e">
        <f>VLOOKUP($C264,subset1!$D:$BX,AM$2,FALSE)</f>
        <v>#N/A</v>
      </c>
      <c r="AN264" t="e">
        <f>VLOOKUP($C264,subset1!$D:$BX,AN$2,FALSE)</f>
        <v>#N/A</v>
      </c>
      <c r="AO264" t="e">
        <f>VLOOKUP($C264,subset1!$D:$BX,AO$2,FALSE)</f>
        <v>#N/A</v>
      </c>
      <c r="AP264" t="e">
        <f>VLOOKUP($C264,subset1!$D:$BX,AP$2,FALSE)</f>
        <v>#N/A</v>
      </c>
      <c r="AQ264" t="e">
        <f>VLOOKUP($C264,subset1!$D:$BX,AQ$2,FALSE)</f>
        <v>#N/A</v>
      </c>
      <c r="AR264" t="e">
        <f>VLOOKUP($C264,subset1!$D:$BX,AR$2,FALSE)</f>
        <v>#N/A</v>
      </c>
      <c r="AS264" t="e">
        <f>VLOOKUP($C264,subset1!$D:$BX,AS$2,FALSE)</f>
        <v>#N/A</v>
      </c>
      <c r="AT264" s="1" t="e">
        <f>VLOOKUP($C264,subset1!$D:$BX,AT$2,FALSE)</f>
        <v>#N/A</v>
      </c>
      <c r="AU264" t="e">
        <f>VLOOKUP($C264,subset1!$D:$BX,AU$2,FALSE)</f>
        <v>#N/A</v>
      </c>
      <c r="AV264" t="e">
        <f>VLOOKUP($C264,subset1!$D:$BX,AV$2,FALSE)</f>
        <v>#N/A</v>
      </c>
      <c r="AW264" t="e">
        <f>VLOOKUP($C264,subset1!$D:$BX,AW$2,FALSE)</f>
        <v>#N/A</v>
      </c>
      <c r="AX264" t="e">
        <f>VLOOKUP($C264,subset1!$D:$BX,AX$2,FALSE)</f>
        <v>#N/A</v>
      </c>
      <c r="AY264" t="e">
        <f>VLOOKUP($C264,subset1!$D:$BX,AY$2,FALSE)</f>
        <v>#N/A</v>
      </c>
      <c r="AZ264" t="e">
        <f>VLOOKUP($C264,subset1!$D:$BX,AZ$2,FALSE)</f>
        <v>#N/A</v>
      </c>
      <c r="BA264" t="e">
        <f>VLOOKUP($C264,subset1!$D:$BX,BA$2,FALSE)</f>
        <v>#N/A</v>
      </c>
      <c r="BB264" t="e">
        <f>VLOOKUP($C264,subset1!$D:$BX,BB$2,FALSE)</f>
        <v>#N/A</v>
      </c>
      <c r="BC264" t="e">
        <f>VLOOKUP($C264,subset1!$D:$BX,BC$2,FALSE)</f>
        <v>#N/A</v>
      </c>
      <c r="BD264" t="e">
        <f>VLOOKUP($C264,subset1!$D:$BX,BD$2,FALSE)</f>
        <v>#N/A</v>
      </c>
      <c r="BE264" t="e">
        <f>VLOOKUP($C264,subset1!$D:$BX,BE$2,FALSE)</f>
        <v>#N/A</v>
      </c>
      <c r="BF264" t="e">
        <f>VLOOKUP($C264,subset1!$D:$BX,BF$2,FALSE)</f>
        <v>#N/A</v>
      </c>
      <c r="BG264" t="e">
        <f>VLOOKUP($C264,subset1!$D:$BX,BG$2,FALSE)</f>
        <v>#N/A</v>
      </c>
      <c r="BH264" t="e">
        <f>VLOOKUP($C264,subset1!$D:$BX,BH$2,FALSE)</f>
        <v>#N/A</v>
      </c>
      <c r="BI264" t="e">
        <f>VLOOKUP($C264,subset1!$D:$BX,BI$2,FALSE)</f>
        <v>#N/A</v>
      </c>
      <c r="BJ264" t="e">
        <f>VLOOKUP($C264,subset1!$D:$BX,BJ$2,FALSE)</f>
        <v>#N/A</v>
      </c>
      <c r="BK264" t="e">
        <f>VLOOKUP($C264,subset1!$D:$BX,BK$2,FALSE)</f>
        <v>#N/A</v>
      </c>
      <c r="BL264" t="e">
        <f>VLOOKUP($C264,subset1!$D:$BX,BL$2,FALSE)</f>
        <v>#N/A</v>
      </c>
      <c r="BM264" t="e">
        <f>VLOOKUP($C264,subset1!$D:$BX,BM$2,FALSE)</f>
        <v>#N/A</v>
      </c>
      <c r="BN264" t="e">
        <f>VLOOKUP($C264,subset1!$D:$BX,BN$2,FALSE)</f>
        <v>#N/A</v>
      </c>
      <c r="BO264" t="e">
        <f>VLOOKUP($C264,subset1!$D:$BX,BO$2,FALSE)</f>
        <v>#N/A</v>
      </c>
      <c r="BP264" t="e">
        <f>VLOOKUP($C264,subset1!$D:$BX,BP$2,FALSE)</f>
        <v>#N/A</v>
      </c>
      <c r="BQ264" t="e">
        <f>VLOOKUP($C264,subset1!$D:$BX,BQ$2,FALSE)</f>
        <v>#N/A</v>
      </c>
      <c r="BR264" t="e">
        <f>VLOOKUP($C264,subset1!$D:$BX,BR$2,FALSE)</f>
        <v>#N/A</v>
      </c>
      <c r="BS264" t="e">
        <f>VLOOKUP($C264,subset1!$D:$BX,BS$2,FALSE)</f>
        <v>#N/A</v>
      </c>
      <c r="BT264" t="e">
        <f>VLOOKUP($C264,subset1!$D:$BX,BT$2,FALSE)</f>
        <v>#N/A</v>
      </c>
      <c r="BU264" t="e">
        <f>VLOOKUP($C264,subset1!$D:$BX,BU$2,FALSE)</f>
        <v>#N/A</v>
      </c>
    </row>
    <row r="265" spans="1:73" x14ac:dyDescent="0.2">
      <c r="A265">
        <v>933</v>
      </c>
      <c r="B265" t="s">
        <v>11</v>
      </c>
      <c r="C265" t="str">
        <f t="shared" ref="C265:C328" si="15">_xlfn.CONCAT(A265:B265)</f>
        <v>933E3</v>
      </c>
      <c r="D265" t="str">
        <f t="shared" ref="D265:D328" si="16">B265</f>
        <v>E3</v>
      </c>
      <c r="E265">
        <v>45</v>
      </c>
      <c r="F265" s="1">
        <v>43180</v>
      </c>
      <c r="I265">
        <v>1071.8806200367201</v>
      </c>
      <c r="J265" t="s">
        <v>7</v>
      </c>
      <c r="K265">
        <v>271</v>
      </c>
      <c r="L265">
        <f>VLOOKUP($C265,samples!$D$2:$I$1000,4, FALSE)</f>
        <v>17</v>
      </c>
      <c r="M265" t="str">
        <f>VLOOKUP($C265,samples!$D$2:$I$1000,5, FALSE)</f>
        <v>A</v>
      </c>
      <c r="N265" t="str">
        <f>VLOOKUP($C265,samples!$D$2:$I$1000,6, FALSE)</f>
        <v>7,8,9</v>
      </c>
      <c r="O265" s="1">
        <f>VLOOKUP($C265,samples!$D$2:$I$689,3, FALSE)</f>
        <v>43402</v>
      </c>
      <c r="P265" s="2">
        <f t="shared" ref="P265:P328" si="17">O265-F265</f>
        <v>222</v>
      </c>
      <c r="Q265" s="1" t="str">
        <f>VLOOKUP($C265,samples!$D$2:$R$1000,8, FALSE)</f>
        <v>CGPLPA841P4</v>
      </c>
      <c r="S265" t="e">
        <f>VLOOKUP($C265,subset1!$D:$BX,S$2,FALSE)</f>
        <v>#N/A</v>
      </c>
      <c r="T265" s="1" t="e">
        <f>VLOOKUP($C265,subset1!$D:$BX,T$2,FALSE)</f>
        <v>#N/A</v>
      </c>
      <c r="U265" t="e">
        <f>VLOOKUP($C265,subset1!$D:$BX,U$2,FALSE)</f>
        <v>#N/A</v>
      </c>
      <c r="V265" t="e">
        <f>VLOOKUP($C265,subset1!$D:$BX,V$2,FALSE)</f>
        <v>#N/A</v>
      </c>
      <c r="W265" t="e">
        <f>VLOOKUP($C265,subset1!$D:$BX,W$2,FALSE)</f>
        <v>#N/A</v>
      </c>
      <c r="X265" t="e">
        <f>VLOOKUP($C265,subset1!$D:$BX,X$2,FALSE)</f>
        <v>#N/A</v>
      </c>
      <c r="Y265" t="e">
        <f>VLOOKUP($C265,subset1!$D:$BX,Y$2,FALSE)</f>
        <v>#N/A</v>
      </c>
      <c r="Z265" t="e">
        <f>VLOOKUP($C265,subset1!$D:$BX,Z$2,FALSE)</f>
        <v>#N/A</v>
      </c>
      <c r="AA265" t="e">
        <f>VLOOKUP($C265,subset1!$D:$BX,AA$2,FALSE)</f>
        <v>#N/A</v>
      </c>
      <c r="AB265" t="e">
        <f>VLOOKUP($C265,subset1!$D:$BX,AB$2,FALSE)</f>
        <v>#N/A</v>
      </c>
      <c r="AC265" t="e">
        <f>VLOOKUP($C265,subset1!$D:$BX,AC$2,FALSE)</f>
        <v>#N/A</v>
      </c>
      <c r="AD265" t="e">
        <f>VLOOKUP($C265,subset1!$D:$BX,AD$2,FALSE)</f>
        <v>#N/A</v>
      </c>
      <c r="AE265" t="e">
        <f>VLOOKUP($C265,subset1!$D:$BX,AE$2,FALSE)</f>
        <v>#N/A</v>
      </c>
      <c r="AF265" t="e">
        <f>VLOOKUP($C265,subset1!$D:$BX,AF$2,FALSE)</f>
        <v>#N/A</v>
      </c>
      <c r="AG265" t="e">
        <f>VLOOKUP($C265,subset1!$D:$BX,AG$2,FALSE)</f>
        <v>#N/A</v>
      </c>
      <c r="AH265" t="e">
        <f>VLOOKUP($C265,subset1!$D:$BX,AH$2,FALSE)</f>
        <v>#N/A</v>
      </c>
      <c r="AI265" t="e">
        <f>VLOOKUP($C265,subset1!$D:$BX,AI$2,FALSE)</f>
        <v>#N/A</v>
      </c>
      <c r="AJ265" t="e">
        <f>VLOOKUP($C265,subset1!$D:$BX,AJ$2,FALSE)</f>
        <v>#N/A</v>
      </c>
      <c r="AK265" t="e">
        <f>VLOOKUP($C265,subset1!$D:$BX,AK$2,FALSE)</f>
        <v>#N/A</v>
      </c>
      <c r="AL265" t="e">
        <f>VLOOKUP($C265,subset1!$D:$BX,AL$2,FALSE)</f>
        <v>#N/A</v>
      </c>
      <c r="AM265" t="e">
        <f>VLOOKUP($C265,subset1!$D:$BX,AM$2,FALSE)</f>
        <v>#N/A</v>
      </c>
      <c r="AN265" t="e">
        <f>VLOOKUP($C265,subset1!$D:$BX,AN$2,FALSE)</f>
        <v>#N/A</v>
      </c>
      <c r="AO265" t="e">
        <f>VLOOKUP($C265,subset1!$D:$BX,AO$2,FALSE)</f>
        <v>#N/A</v>
      </c>
      <c r="AP265" t="e">
        <f>VLOOKUP($C265,subset1!$D:$BX,AP$2,FALSE)</f>
        <v>#N/A</v>
      </c>
      <c r="AQ265" t="e">
        <f>VLOOKUP($C265,subset1!$D:$BX,AQ$2,FALSE)</f>
        <v>#N/A</v>
      </c>
      <c r="AR265" t="e">
        <f>VLOOKUP($C265,subset1!$D:$BX,AR$2,FALSE)</f>
        <v>#N/A</v>
      </c>
      <c r="AS265" t="e">
        <f>VLOOKUP($C265,subset1!$D:$BX,AS$2,FALSE)</f>
        <v>#N/A</v>
      </c>
      <c r="AT265" s="1" t="e">
        <f>VLOOKUP($C265,subset1!$D:$BX,AT$2,FALSE)</f>
        <v>#N/A</v>
      </c>
      <c r="AU265" t="e">
        <f>VLOOKUP($C265,subset1!$D:$BX,AU$2,FALSE)</f>
        <v>#N/A</v>
      </c>
      <c r="AV265" t="e">
        <f>VLOOKUP($C265,subset1!$D:$BX,AV$2,FALSE)</f>
        <v>#N/A</v>
      </c>
      <c r="AW265" t="e">
        <f>VLOOKUP($C265,subset1!$D:$BX,AW$2,FALSE)</f>
        <v>#N/A</v>
      </c>
      <c r="AX265" t="e">
        <f>VLOOKUP($C265,subset1!$D:$BX,AX$2,FALSE)</f>
        <v>#N/A</v>
      </c>
      <c r="AY265" t="e">
        <f>VLOOKUP($C265,subset1!$D:$BX,AY$2,FALSE)</f>
        <v>#N/A</v>
      </c>
      <c r="AZ265" t="e">
        <f>VLOOKUP($C265,subset1!$D:$BX,AZ$2,FALSE)</f>
        <v>#N/A</v>
      </c>
      <c r="BA265" t="e">
        <f>VLOOKUP($C265,subset1!$D:$BX,BA$2,FALSE)</f>
        <v>#N/A</v>
      </c>
      <c r="BB265" t="e">
        <f>VLOOKUP($C265,subset1!$D:$BX,BB$2,FALSE)</f>
        <v>#N/A</v>
      </c>
      <c r="BC265" t="e">
        <f>VLOOKUP($C265,subset1!$D:$BX,BC$2,FALSE)</f>
        <v>#N/A</v>
      </c>
      <c r="BD265" t="e">
        <f>VLOOKUP($C265,subset1!$D:$BX,BD$2,FALSE)</f>
        <v>#N/A</v>
      </c>
      <c r="BE265" t="e">
        <f>VLOOKUP($C265,subset1!$D:$BX,BE$2,FALSE)</f>
        <v>#N/A</v>
      </c>
      <c r="BF265" t="e">
        <f>VLOOKUP($C265,subset1!$D:$BX,BF$2,FALSE)</f>
        <v>#N/A</v>
      </c>
      <c r="BG265" t="e">
        <f>VLOOKUP($C265,subset1!$D:$BX,BG$2,FALSE)</f>
        <v>#N/A</v>
      </c>
      <c r="BH265" t="e">
        <f>VLOOKUP($C265,subset1!$D:$BX,BH$2,FALSE)</f>
        <v>#N/A</v>
      </c>
      <c r="BI265" t="e">
        <f>VLOOKUP($C265,subset1!$D:$BX,BI$2,FALSE)</f>
        <v>#N/A</v>
      </c>
      <c r="BJ265" t="e">
        <f>VLOOKUP($C265,subset1!$D:$BX,BJ$2,FALSE)</f>
        <v>#N/A</v>
      </c>
      <c r="BK265" t="e">
        <f>VLOOKUP($C265,subset1!$D:$BX,BK$2,FALSE)</f>
        <v>#N/A</v>
      </c>
      <c r="BL265" t="e">
        <f>VLOOKUP($C265,subset1!$D:$BX,BL$2,FALSE)</f>
        <v>#N/A</v>
      </c>
      <c r="BM265" t="e">
        <f>VLOOKUP($C265,subset1!$D:$BX,BM$2,FALSE)</f>
        <v>#N/A</v>
      </c>
      <c r="BN265" t="e">
        <f>VLOOKUP($C265,subset1!$D:$BX,BN$2,FALSE)</f>
        <v>#N/A</v>
      </c>
      <c r="BO265" t="e">
        <f>VLOOKUP($C265,subset1!$D:$BX,BO$2,FALSE)</f>
        <v>#N/A</v>
      </c>
      <c r="BP265" t="e">
        <f>VLOOKUP($C265,subset1!$D:$BX,BP$2,FALSE)</f>
        <v>#N/A</v>
      </c>
      <c r="BQ265" t="e">
        <f>VLOOKUP($C265,subset1!$D:$BX,BQ$2,FALSE)</f>
        <v>#N/A</v>
      </c>
      <c r="BR265" t="e">
        <f>VLOOKUP($C265,subset1!$D:$BX,BR$2,FALSE)</f>
        <v>#N/A</v>
      </c>
      <c r="BS265" t="e">
        <f>VLOOKUP($C265,subset1!$D:$BX,BS$2,FALSE)</f>
        <v>#N/A</v>
      </c>
      <c r="BT265" t="e">
        <f>VLOOKUP($C265,subset1!$D:$BX,BT$2,FALSE)</f>
        <v>#N/A</v>
      </c>
      <c r="BU265" t="e">
        <f>VLOOKUP($C265,subset1!$D:$BX,BU$2,FALSE)</f>
        <v>#N/A</v>
      </c>
    </row>
    <row r="266" spans="1:73" x14ac:dyDescent="0.2">
      <c r="A266">
        <v>933</v>
      </c>
      <c r="B266" t="s">
        <v>12</v>
      </c>
      <c r="C266" t="str">
        <f t="shared" si="15"/>
        <v>933E4</v>
      </c>
      <c r="D266" t="str">
        <f t="shared" si="16"/>
        <v>E4</v>
      </c>
      <c r="E266">
        <v>45</v>
      </c>
      <c r="F266" s="1">
        <v>43180</v>
      </c>
      <c r="I266">
        <v>1071.8806200367201</v>
      </c>
      <c r="J266" t="s">
        <v>7</v>
      </c>
      <c r="K266">
        <v>272</v>
      </c>
      <c r="L266">
        <f>VLOOKUP($C266,samples!$D$2:$I$1000,4, FALSE)</f>
        <v>19</v>
      </c>
      <c r="M266" t="str">
        <f>VLOOKUP($C266,samples!$D$2:$I$1000,5, FALSE)</f>
        <v>C</v>
      </c>
      <c r="N266" t="str">
        <f>VLOOKUP($C266,samples!$D$2:$I$1000,6, FALSE)</f>
        <v>7,8,9</v>
      </c>
      <c r="O266" s="1">
        <f>VLOOKUP($C266,samples!$D$2:$I$689,3, FALSE)</f>
        <v>43409</v>
      </c>
      <c r="P266" s="2">
        <f t="shared" si="17"/>
        <v>229</v>
      </c>
      <c r="Q266" s="1" t="str">
        <f>VLOOKUP($C266,samples!$D$2:$R$1000,8, FALSE)</f>
        <v>CGPLPA841P5</v>
      </c>
      <c r="S266" t="e">
        <f>VLOOKUP($C266,subset1!$D:$BX,S$2,FALSE)</f>
        <v>#N/A</v>
      </c>
      <c r="T266" s="1" t="e">
        <f>VLOOKUP($C266,subset1!$D:$BX,T$2,FALSE)</f>
        <v>#N/A</v>
      </c>
      <c r="U266" t="e">
        <f>VLOOKUP($C266,subset1!$D:$BX,U$2,FALSE)</f>
        <v>#N/A</v>
      </c>
      <c r="V266" t="e">
        <f>VLOOKUP($C266,subset1!$D:$BX,V$2,FALSE)</f>
        <v>#N/A</v>
      </c>
      <c r="W266" t="e">
        <f>VLOOKUP($C266,subset1!$D:$BX,W$2,FALSE)</f>
        <v>#N/A</v>
      </c>
      <c r="X266" t="e">
        <f>VLOOKUP($C266,subset1!$D:$BX,X$2,FALSE)</f>
        <v>#N/A</v>
      </c>
      <c r="Y266" t="e">
        <f>VLOOKUP($C266,subset1!$D:$BX,Y$2,FALSE)</f>
        <v>#N/A</v>
      </c>
      <c r="Z266" t="e">
        <f>VLOOKUP($C266,subset1!$D:$BX,Z$2,FALSE)</f>
        <v>#N/A</v>
      </c>
      <c r="AA266" t="e">
        <f>VLOOKUP($C266,subset1!$D:$BX,AA$2,FALSE)</f>
        <v>#N/A</v>
      </c>
      <c r="AB266" t="e">
        <f>VLOOKUP($C266,subset1!$D:$BX,AB$2,FALSE)</f>
        <v>#N/A</v>
      </c>
      <c r="AC266" t="e">
        <f>VLOOKUP($C266,subset1!$D:$BX,AC$2,FALSE)</f>
        <v>#N/A</v>
      </c>
      <c r="AD266" t="e">
        <f>VLOOKUP($C266,subset1!$D:$BX,AD$2,FALSE)</f>
        <v>#N/A</v>
      </c>
      <c r="AE266" t="e">
        <f>VLOOKUP($C266,subset1!$D:$BX,AE$2,FALSE)</f>
        <v>#N/A</v>
      </c>
      <c r="AF266" t="e">
        <f>VLOOKUP($C266,subset1!$D:$BX,AF$2,FALSE)</f>
        <v>#N/A</v>
      </c>
      <c r="AG266" t="e">
        <f>VLOOKUP($C266,subset1!$D:$BX,AG$2,FALSE)</f>
        <v>#N/A</v>
      </c>
      <c r="AH266" t="e">
        <f>VLOOKUP($C266,subset1!$D:$BX,AH$2,FALSE)</f>
        <v>#N/A</v>
      </c>
      <c r="AI266" t="e">
        <f>VLOOKUP($C266,subset1!$D:$BX,AI$2,FALSE)</f>
        <v>#N/A</v>
      </c>
      <c r="AJ266" t="e">
        <f>VLOOKUP($C266,subset1!$D:$BX,AJ$2,FALSE)</f>
        <v>#N/A</v>
      </c>
      <c r="AK266" t="e">
        <f>VLOOKUP($C266,subset1!$D:$BX,AK$2,FALSE)</f>
        <v>#N/A</v>
      </c>
      <c r="AL266" t="e">
        <f>VLOOKUP($C266,subset1!$D:$BX,AL$2,FALSE)</f>
        <v>#N/A</v>
      </c>
      <c r="AM266" t="e">
        <f>VLOOKUP($C266,subset1!$D:$BX,AM$2,FALSE)</f>
        <v>#N/A</v>
      </c>
      <c r="AN266" t="e">
        <f>VLOOKUP($C266,subset1!$D:$BX,AN$2,FALSE)</f>
        <v>#N/A</v>
      </c>
      <c r="AO266" t="e">
        <f>VLOOKUP($C266,subset1!$D:$BX,AO$2,FALSE)</f>
        <v>#N/A</v>
      </c>
      <c r="AP266" t="e">
        <f>VLOOKUP($C266,subset1!$D:$BX,AP$2,FALSE)</f>
        <v>#N/A</v>
      </c>
      <c r="AQ266" t="e">
        <f>VLOOKUP($C266,subset1!$D:$BX,AQ$2,FALSE)</f>
        <v>#N/A</v>
      </c>
      <c r="AR266" t="e">
        <f>VLOOKUP($C266,subset1!$D:$BX,AR$2,FALSE)</f>
        <v>#N/A</v>
      </c>
      <c r="AS266" t="e">
        <f>VLOOKUP($C266,subset1!$D:$BX,AS$2,FALSE)</f>
        <v>#N/A</v>
      </c>
      <c r="AT266" s="1" t="e">
        <f>VLOOKUP($C266,subset1!$D:$BX,AT$2,FALSE)</f>
        <v>#N/A</v>
      </c>
      <c r="AU266" t="e">
        <f>VLOOKUP($C266,subset1!$D:$BX,AU$2,FALSE)</f>
        <v>#N/A</v>
      </c>
      <c r="AV266" t="e">
        <f>VLOOKUP($C266,subset1!$D:$BX,AV$2,FALSE)</f>
        <v>#N/A</v>
      </c>
      <c r="AW266" t="e">
        <f>VLOOKUP($C266,subset1!$D:$BX,AW$2,FALSE)</f>
        <v>#N/A</v>
      </c>
      <c r="AX266" t="e">
        <f>VLOOKUP($C266,subset1!$D:$BX,AX$2,FALSE)</f>
        <v>#N/A</v>
      </c>
      <c r="AY266" t="e">
        <f>VLOOKUP($C266,subset1!$D:$BX,AY$2,FALSE)</f>
        <v>#N/A</v>
      </c>
      <c r="AZ266" t="e">
        <f>VLOOKUP($C266,subset1!$D:$BX,AZ$2,FALSE)</f>
        <v>#N/A</v>
      </c>
      <c r="BA266" t="e">
        <f>VLOOKUP($C266,subset1!$D:$BX,BA$2,FALSE)</f>
        <v>#N/A</v>
      </c>
      <c r="BB266" t="e">
        <f>VLOOKUP($C266,subset1!$D:$BX,BB$2,FALSE)</f>
        <v>#N/A</v>
      </c>
      <c r="BC266" t="e">
        <f>VLOOKUP($C266,subset1!$D:$BX,BC$2,FALSE)</f>
        <v>#N/A</v>
      </c>
      <c r="BD266" t="e">
        <f>VLOOKUP($C266,subset1!$D:$BX,BD$2,FALSE)</f>
        <v>#N/A</v>
      </c>
      <c r="BE266" t="e">
        <f>VLOOKUP($C266,subset1!$D:$BX,BE$2,FALSE)</f>
        <v>#N/A</v>
      </c>
      <c r="BF266" t="e">
        <f>VLOOKUP($C266,subset1!$D:$BX,BF$2,FALSE)</f>
        <v>#N/A</v>
      </c>
      <c r="BG266" t="e">
        <f>VLOOKUP($C266,subset1!$D:$BX,BG$2,FALSE)</f>
        <v>#N/A</v>
      </c>
      <c r="BH266" t="e">
        <f>VLOOKUP($C266,subset1!$D:$BX,BH$2,FALSE)</f>
        <v>#N/A</v>
      </c>
      <c r="BI266" t="e">
        <f>VLOOKUP($C266,subset1!$D:$BX,BI$2,FALSE)</f>
        <v>#N/A</v>
      </c>
      <c r="BJ266" t="e">
        <f>VLOOKUP($C266,subset1!$D:$BX,BJ$2,FALSE)</f>
        <v>#N/A</v>
      </c>
      <c r="BK266" t="e">
        <f>VLOOKUP($C266,subset1!$D:$BX,BK$2,FALSE)</f>
        <v>#N/A</v>
      </c>
      <c r="BL266" t="e">
        <f>VLOOKUP($C266,subset1!$D:$BX,BL$2,FALSE)</f>
        <v>#N/A</v>
      </c>
      <c r="BM266" t="e">
        <f>VLOOKUP($C266,subset1!$D:$BX,BM$2,FALSE)</f>
        <v>#N/A</v>
      </c>
      <c r="BN266" t="e">
        <f>VLOOKUP($C266,subset1!$D:$BX,BN$2,FALSE)</f>
        <v>#N/A</v>
      </c>
      <c r="BO266" t="e">
        <f>VLOOKUP($C266,subset1!$D:$BX,BO$2,FALSE)</f>
        <v>#N/A</v>
      </c>
      <c r="BP266" t="e">
        <f>VLOOKUP($C266,subset1!$D:$BX,BP$2,FALSE)</f>
        <v>#N/A</v>
      </c>
      <c r="BQ266" t="e">
        <f>VLOOKUP($C266,subset1!$D:$BX,BQ$2,FALSE)</f>
        <v>#N/A</v>
      </c>
      <c r="BR266" t="e">
        <f>VLOOKUP($C266,subset1!$D:$BX,BR$2,FALSE)</f>
        <v>#N/A</v>
      </c>
      <c r="BS266" t="e">
        <f>VLOOKUP($C266,subset1!$D:$BX,BS$2,FALSE)</f>
        <v>#N/A</v>
      </c>
      <c r="BT266" t="e">
        <f>VLOOKUP($C266,subset1!$D:$BX,BT$2,FALSE)</f>
        <v>#N/A</v>
      </c>
      <c r="BU266" t="e">
        <f>VLOOKUP($C266,subset1!$D:$BX,BU$2,FALSE)</f>
        <v>#N/A</v>
      </c>
    </row>
    <row r="267" spans="1:73" x14ac:dyDescent="0.2">
      <c r="A267">
        <v>933</v>
      </c>
      <c r="B267" t="s">
        <v>13</v>
      </c>
      <c r="C267" t="str">
        <f t="shared" si="15"/>
        <v>933E5</v>
      </c>
      <c r="D267" t="str">
        <f t="shared" si="16"/>
        <v>E5</v>
      </c>
      <c r="E267">
        <v>45</v>
      </c>
      <c r="F267" s="1">
        <v>43180</v>
      </c>
      <c r="I267">
        <v>1071.8806200367201</v>
      </c>
      <c r="J267" t="s">
        <v>7</v>
      </c>
      <c r="K267">
        <v>273</v>
      </c>
      <c r="L267">
        <f>VLOOKUP($C267,samples!$D$2:$I$1000,4, FALSE)</f>
        <v>21</v>
      </c>
      <c r="M267" t="str">
        <f>VLOOKUP($C267,samples!$D$2:$I$1000,5, FALSE)</f>
        <v>E</v>
      </c>
      <c r="N267" t="str">
        <f>VLOOKUP($C267,samples!$D$2:$I$1000,6, FALSE)</f>
        <v>4,5,6</v>
      </c>
      <c r="O267" s="1">
        <f>VLOOKUP($C267,samples!$D$2:$I$689,3, FALSE)</f>
        <v>43467</v>
      </c>
      <c r="P267" s="2">
        <f t="shared" si="17"/>
        <v>287</v>
      </c>
      <c r="Q267" s="1" t="str">
        <f>VLOOKUP($C267,samples!$D$2:$R$1000,8, FALSE)</f>
        <v>CGPLPA841P6</v>
      </c>
      <c r="S267" t="e">
        <f>VLOOKUP($C267,subset1!$D:$BX,S$2,FALSE)</f>
        <v>#N/A</v>
      </c>
      <c r="T267" s="1" t="e">
        <f>VLOOKUP($C267,subset1!$D:$BX,T$2,FALSE)</f>
        <v>#N/A</v>
      </c>
      <c r="U267" t="e">
        <f>VLOOKUP($C267,subset1!$D:$BX,U$2,FALSE)</f>
        <v>#N/A</v>
      </c>
      <c r="V267" t="e">
        <f>VLOOKUP($C267,subset1!$D:$BX,V$2,FALSE)</f>
        <v>#N/A</v>
      </c>
      <c r="W267" t="e">
        <f>VLOOKUP($C267,subset1!$D:$BX,W$2,FALSE)</f>
        <v>#N/A</v>
      </c>
      <c r="X267" t="e">
        <f>VLOOKUP($C267,subset1!$D:$BX,X$2,FALSE)</f>
        <v>#N/A</v>
      </c>
      <c r="Y267" t="e">
        <f>VLOOKUP($C267,subset1!$D:$BX,Y$2,FALSE)</f>
        <v>#N/A</v>
      </c>
      <c r="Z267" t="e">
        <f>VLOOKUP($C267,subset1!$D:$BX,Z$2,FALSE)</f>
        <v>#N/A</v>
      </c>
      <c r="AA267" t="e">
        <f>VLOOKUP($C267,subset1!$D:$BX,AA$2,FALSE)</f>
        <v>#N/A</v>
      </c>
      <c r="AB267" t="e">
        <f>VLOOKUP($C267,subset1!$D:$BX,AB$2,FALSE)</f>
        <v>#N/A</v>
      </c>
      <c r="AC267" t="e">
        <f>VLOOKUP($C267,subset1!$D:$BX,AC$2,FALSE)</f>
        <v>#N/A</v>
      </c>
      <c r="AD267" t="e">
        <f>VLOOKUP($C267,subset1!$D:$BX,AD$2,FALSE)</f>
        <v>#N/A</v>
      </c>
      <c r="AE267" t="e">
        <f>VLOOKUP($C267,subset1!$D:$BX,AE$2,FALSE)</f>
        <v>#N/A</v>
      </c>
      <c r="AF267" t="e">
        <f>VLOOKUP($C267,subset1!$D:$BX,AF$2,FALSE)</f>
        <v>#N/A</v>
      </c>
      <c r="AG267" t="e">
        <f>VLOOKUP($C267,subset1!$D:$BX,AG$2,FALSE)</f>
        <v>#N/A</v>
      </c>
      <c r="AH267" t="e">
        <f>VLOOKUP($C267,subset1!$D:$BX,AH$2,FALSE)</f>
        <v>#N/A</v>
      </c>
      <c r="AI267" t="e">
        <f>VLOOKUP($C267,subset1!$D:$BX,AI$2,FALSE)</f>
        <v>#N/A</v>
      </c>
      <c r="AJ267" t="e">
        <f>VLOOKUP($C267,subset1!$D:$BX,AJ$2,FALSE)</f>
        <v>#N/A</v>
      </c>
      <c r="AK267" t="e">
        <f>VLOOKUP($C267,subset1!$D:$BX,AK$2,FALSE)</f>
        <v>#N/A</v>
      </c>
      <c r="AL267" t="e">
        <f>VLOOKUP($C267,subset1!$D:$BX,AL$2,FALSE)</f>
        <v>#N/A</v>
      </c>
      <c r="AM267" t="e">
        <f>VLOOKUP($C267,subset1!$D:$BX,AM$2,FALSE)</f>
        <v>#N/A</v>
      </c>
      <c r="AN267" t="e">
        <f>VLOOKUP($C267,subset1!$D:$BX,AN$2,FALSE)</f>
        <v>#N/A</v>
      </c>
      <c r="AO267" t="e">
        <f>VLOOKUP($C267,subset1!$D:$BX,AO$2,FALSE)</f>
        <v>#N/A</v>
      </c>
      <c r="AP267" t="e">
        <f>VLOOKUP($C267,subset1!$D:$BX,AP$2,FALSE)</f>
        <v>#N/A</v>
      </c>
      <c r="AQ267" t="e">
        <f>VLOOKUP($C267,subset1!$D:$BX,AQ$2,FALSE)</f>
        <v>#N/A</v>
      </c>
      <c r="AR267" t="e">
        <f>VLOOKUP($C267,subset1!$D:$BX,AR$2,FALSE)</f>
        <v>#N/A</v>
      </c>
      <c r="AS267" t="e">
        <f>VLOOKUP($C267,subset1!$D:$BX,AS$2,FALSE)</f>
        <v>#N/A</v>
      </c>
      <c r="AT267" s="1" t="e">
        <f>VLOOKUP($C267,subset1!$D:$BX,AT$2,FALSE)</f>
        <v>#N/A</v>
      </c>
      <c r="AU267" t="e">
        <f>VLOOKUP($C267,subset1!$D:$BX,AU$2,FALSE)</f>
        <v>#N/A</v>
      </c>
      <c r="AV267" t="e">
        <f>VLOOKUP($C267,subset1!$D:$BX,AV$2,FALSE)</f>
        <v>#N/A</v>
      </c>
      <c r="AW267" t="e">
        <f>VLOOKUP($C267,subset1!$D:$BX,AW$2,FALSE)</f>
        <v>#N/A</v>
      </c>
      <c r="AX267" t="e">
        <f>VLOOKUP($C267,subset1!$D:$BX,AX$2,FALSE)</f>
        <v>#N/A</v>
      </c>
      <c r="AY267" t="e">
        <f>VLOOKUP($C267,subset1!$D:$BX,AY$2,FALSE)</f>
        <v>#N/A</v>
      </c>
      <c r="AZ267" t="e">
        <f>VLOOKUP($C267,subset1!$D:$BX,AZ$2,FALSE)</f>
        <v>#N/A</v>
      </c>
      <c r="BA267" t="e">
        <f>VLOOKUP($C267,subset1!$D:$BX,BA$2,FALSE)</f>
        <v>#N/A</v>
      </c>
      <c r="BB267" t="e">
        <f>VLOOKUP($C267,subset1!$D:$BX,BB$2,FALSE)</f>
        <v>#N/A</v>
      </c>
      <c r="BC267" t="e">
        <f>VLOOKUP($C267,subset1!$D:$BX,BC$2,FALSE)</f>
        <v>#N/A</v>
      </c>
      <c r="BD267" t="e">
        <f>VLOOKUP($C267,subset1!$D:$BX,BD$2,FALSE)</f>
        <v>#N/A</v>
      </c>
      <c r="BE267" t="e">
        <f>VLOOKUP($C267,subset1!$D:$BX,BE$2,FALSE)</f>
        <v>#N/A</v>
      </c>
      <c r="BF267" t="e">
        <f>VLOOKUP($C267,subset1!$D:$BX,BF$2,FALSE)</f>
        <v>#N/A</v>
      </c>
      <c r="BG267" t="e">
        <f>VLOOKUP($C267,subset1!$D:$BX,BG$2,FALSE)</f>
        <v>#N/A</v>
      </c>
      <c r="BH267" t="e">
        <f>VLOOKUP($C267,subset1!$D:$BX,BH$2,FALSE)</f>
        <v>#N/A</v>
      </c>
      <c r="BI267" t="e">
        <f>VLOOKUP($C267,subset1!$D:$BX,BI$2,FALSE)</f>
        <v>#N/A</v>
      </c>
      <c r="BJ267" t="e">
        <f>VLOOKUP($C267,subset1!$D:$BX,BJ$2,FALSE)</f>
        <v>#N/A</v>
      </c>
      <c r="BK267" t="e">
        <f>VLOOKUP($C267,subset1!$D:$BX,BK$2,FALSE)</f>
        <v>#N/A</v>
      </c>
      <c r="BL267" t="e">
        <f>VLOOKUP($C267,subset1!$D:$BX,BL$2,FALSE)</f>
        <v>#N/A</v>
      </c>
      <c r="BM267" t="e">
        <f>VLOOKUP($C267,subset1!$D:$BX,BM$2,FALSE)</f>
        <v>#N/A</v>
      </c>
      <c r="BN267" t="e">
        <f>VLOOKUP($C267,subset1!$D:$BX,BN$2,FALSE)</f>
        <v>#N/A</v>
      </c>
      <c r="BO267" t="e">
        <f>VLOOKUP($C267,subset1!$D:$BX,BO$2,FALSE)</f>
        <v>#N/A</v>
      </c>
      <c r="BP267" t="e">
        <f>VLOOKUP($C267,subset1!$D:$BX,BP$2,FALSE)</f>
        <v>#N/A</v>
      </c>
      <c r="BQ267" t="e">
        <f>VLOOKUP($C267,subset1!$D:$BX,BQ$2,FALSE)</f>
        <v>#N/A</v>
      </c>
      <c r="BR267" t="e">
        <f>VLOOKUP($C267,subset1!$D:$BX,BR$2,FALSE)</f>
        <v>#N/A</v>
      </c>
      <c r="BS267" t="e">
        <f>VLOOKUP($C267,subset1!$D:$BX,BS$2,FALSE)</f>
        <v>#N/A</v>
      </c>
      <c r="BT267" t="e">
        <f>VLOOKUP($C267,subset1!$D:$BX,BT$2,FALSE)</f>
        <v>#N/A</v>
      </c>
      <c r="BU267" t="e">
        <f>VLOOKUP($C267,subset1!$D:$BX,BU$2,FALSE)</f>
        <v>#N/A</v>
      </c>
    </row>
    <row r="268" spans="1:73" x14ac:dyDescent="0.2">
      <c r="A268">
        <v>933</v>
      </c>
      <c r="B268" t="s">
        <v>14</v>
      </c>
      <c r="C268" t="str">
        <f t="shared" si="15"/>
        <v>933E6</v>
      </c>
      <c r="D268" t="str">
        <f t="shared" si="16"/>
        <v>E6</v>
      </c>
      <c r="E268">
        <v>45</v>
      </c>
      <c r="F268" s="1">
        <v>43180</v>
      </c>
      <c r="I268">
        <v>1071.8806200367201</v>
      </c>
      <c r="J268" t="s">
        <v>7</v>
      </c>
      <c r="K268">
        <v>274</v>
      </c>
      <c r="L268">
        <f>VLOOKUP($C268,samples!$D$2:$I$1000,4, FALSE)</f>
        <v>22</v>
      </c>
      <c r="M268" t="str">
        <f>VLOOKUP($C268,samples!$D$2:$I$1000,5, FALSE)</f>
        <v>C</v>
      </c>
      <c r="N268" t="str">
        <f>VLOOKUP($C268,samples!$D$2:$I$1000,6, FALSE)</f>
        <v>4,5,6</v>
      </c>
      <c r="O268" s="1">
        <f>VLOOKUP($C268,samples!$D$2:$I$689,3, FALSE)</f>
        <v>43551</v>
      </c>
      <c r="P268" s="2">
        <f t="shared" si="17"/>
        <v>371</v>
      </c>
      <c r="Q268" s="1" t="str">
        <f>VLOOKUP($C268,samples!$D$2:$R$1000,8, FALSE)</f>
        <v>CGPLPA841P7</v>
      </c>
      <c r="S268" t="e">
        <f>VLOOKUP($C268,subset1!$D:$BX,S$2,FALSE)</f>
        <v>#N/A</v>
      </c>
      <c r="T268" s="1" t="e">
        <f>VLOOKUP($C268,subset1!$D:$BX,T$2,FALSE)</f>
        <v>#N/A</v>
      </c>
      <c r="U268" t="e">
        <f>VLOOKUP($C268,subset1!$D:$BX,U$2,FALSE)</f>
        <v>#N/A</v>
      </c>
      <c r="V268" t="e">
        <f>VLOOKUP($C268,subset1!$D:$BX,V$2,FALSE)</f>
        <v>#N/A</v>
      </c>
      <c r="W268" t="e">
        <f>VLOOKUP($C268,subset1!$D:$BX,W$2,FALSE)</f>
        <v>#N/A</v>
      </c>
      <c r="X268" t="e">
        <f>VLOOKUP($C268,subset1!$D:$BX,X$2,FALSE)</f>
        <v>#N/A</v>
      </c>
      <c r="Y268" t="e">
        <f>VLOOKUP($C268,subset1!$D:$BX,Y$2,FALSE)</f>
        <v>#N/A</v>
      </c>
      <c r="Z268" t="e">
        <f>VLOOKUP($C268,subset1!$D:$BX,Z$2,FALSE)</f>
        <v>#N/A</v>
      </c>
      <c r="AA268" t="e">
        <f>VLOOKUP($C268,subset1!$D:$BX,AA$2,FALSE)</f>
        <v>#N/A</v>
      </c>
      <c r="AB268" t="e">
        <f>VLOOKUP($C268,subset1!$D:$BX,AB$2,FALSE)</f>
        <v>#N/A</v>
      </c>
      <c r="AC268" t="e">
        <f>VLOOKUP($C268,subset1!$D:$BX,AC$2,FALSE)</f>
        <v>#N/A</v>
      </c>
      <c r="AD268" t="e">
        <f>VLOOKUP($C268,subset1!$D:$BX,AD$2,FALSE)</f>
        <v>#N/A</v>
      </c>
      <c r="AE268" t="e">
        <f>VLOOKUP($C268,subset1!$D:$BX,AE$2,FALSE)</f>
        <v>#N/A</v>
      </c>
      <c r="AF268" t="e">
        <f>VLOOKUP($C268,subset1!$D:$BX,AF$2,FALSE)</f>
        <v>#N/A</v>
      </c>
      <c r="AG268" t="e">
        <f>VLOOKUP($C268,subset1!$D:$BX,AG$2,FALSE)</f>
        <v>#N/A</v>
      </c>
      <c r="AH268" t="e">
        <f>VLOOKUP($C268,subset1!$D:$BX,AH$2,FALSE)</f>
        <v>#N/A</v>
      </c>
      <c r="AI268" t="e">
        <f>VLOOKUP($C268,subset1!$D:$BX,AI$2,FALSE)</f>
        <v>#N/A</v>
      </c>
      <c r="AJ268" t="e">
        <f>VLOOKUP($C268,subset1!$D:$BX,AJ$2,FALSE)</f>
        <v>#N/A</v>
      </c>
      <c r="AK268" t="e">
        <f>VLOOKUP($C268,subset1!$D:$BX,AK$2,FALSE)</f>
        <v>#N/A</v>
      </c>
      <c r="AL268" t="e">
        <f>VLOOKUP($C268,subset1!$D:$BX,AL$2,FALSE)</f>
        <v>#N/A</v>
      </c>
      <c r="AM268" t="e">
        <f>VLOOKUP($C268,subset1!$D:$BX,AM$2,FALSE)</f>
        <v>#N/A</v>
      </c>
      <c r="AN268" t="e">
        <f>VLOOKUP($C268,subset1!$D:$BX,AN$2,FALSE)</f>
        <v>#N/A</v>
      </c>
      <c r="AO268" t="e">
        <f>VLOOKUP($C268,subset1!$D:$BX,AO$2,FALSE)</f>
        <v>#N/A</v>
      </c>
      <c r="AP268" t="e">
        <f>VLOOKUP($C268,subset1!$D:$BX,AP$2,FALSE)</f>
        <v>#N/A</v>
      </c>
      <c r="AQ268" t="e">
        <f>VLOOKUP($C268,subset1!$D:$BX,AQ$2,FALSE)</f>
        <v>#N/A</v>
      </c>
      <c r="AR268" t="e">
        <f>VLOOKUP($C268,subset1!$D:$BX,AR$2,FALSE)</f>
        <v>#N/A</v>
      </c>
      <c r="AS268" t="e">
        <f>VLOOKUP($C268,subset1!$D:$BX,AS$2,FALSE)</f>
        <v>#N/A</v>
      </c>
      <c r="AT268" s="1" t="e">
        <f>VLOOKUP($C268,subset1!$D:$BX,AT$2,FALSE)</f>
        <v>#N/A</v>
      </c>
      <c r="AU268" t="e">
        <f>VLOOKUP($C268,subset1!$D:$BX,AU$2,FALSE)</f>
        <v>#N/A</v>
      </c>
      <c r="AV268" t="e">
        <f>VLOOKUP($C268,subset1!$D:$BX,AV$2,FALSE)</f>
        <v>#N/A</v>
      </c>
      <c r="AW268" t="e">
        <f>VLOOKUP($C268,subset1!$D:$BX,AW$2,FALSE)</f>
        <v>#N/A</v>
      </c>
      <c r="AX268" t="e">
        <f>VLOOKUP($C268,subset1!$D:$BX,AX$2,FALSE)</f>
        <v>#N/A</v>
      </c>
      <c r="AY268" t="e">
        <f>VLOOKUP($C268,subset1!$D:$BX,AY$2,FALSE)</f>
        <v>#N/A</v>
      </c>
      <c r="AZ268" t="e">
        <f>VLOOKUP($C268,subset1!$D:$BX,AZ$2,FALSE)</f>
        <v>#N/A</v>
      </c>
      <c r="BA268" t="e">
        <f>VLOOKUP($C268,subset1!$D:$BX,BA$2,FALSE)</f>
        <v>#N/A</v>
      </c>
      <c r="BB268" t="e">
        <f>VLOOKUP($C268,subset1!$D:$BX,BB$2,FALSE)</f>
        <v>#N/A</v>
      </c>
      <c r="BC268" t="e">
        <f>VLOOKUP($C268,subset1!$D:$BX,BC$2,FALSE)</f>
        <v>#N/A</v>
      </c>
      <c r="BD268" t="e">
        <f>VLOOKUP($C268,subset1!$D:$BX,BD$2,FALSE)</f>
        <v>#N/A</v>
      </c>
      <c r="BE268" t="e">
        <f>VLOOKUP($C268,subset1!$D:$BX,BE$2,FALSE)</f>
        <v>#N/A</v>
      </c>
      <c r="BF268" t="e">
        <f>VLOOKUP($C268,subset1!$D:$BX,BF$2,FALSE)</f>
        <v>#N/A</v>
      </c>
      <c r="BG268" t="e">
        <f>VLOOKUP($C268,subset1!$D:$BX,BG$2,FALSE)</f>
        <v>#N/A</v>
      </c>
      <c r="BH268" t="e">
        <f>VLOOKUP($C268,subset1!$D:$BX,BH$2,FALSE)</f>
        <v>#N/A</v>
      </c>
      <c r="BI268" t="e">
        <f>VLOOKUP($C268,subset1!$D:$BX,BI$2,FALSE)</f>
        <v>#N/A</v>
      </c>
      <c r="BJ268" t="e">
        <f>VLOOKUP($C268,subset1!$D:$BX,BJ$2,FALSE)</f>
        <v>#N/A</v>
      </c>
      <c r="BK268" t="e">
        <f>VLOOKUP($C268,subset1!$D:$BX,BK$2,FALSE)</f>
        <v>#N/A</v>
      </c>
      <c r="BL268" t="e">
        <f>VLOOKUP($C268,subset1!$D:$BX,BL$2,FALSE)</f>
        <v>#N/A</v>
      </c>
      <c r="BM268" t="e">
        <f>VLOOKUP($C268,subset1!$D:$BX,BM$2,FALSE)</f>
        <v>#N/A</v>
      </c>
      <c r="BN268" t="e">
        <f>VLOOKUP($C268,subset1!$D:$BX,BN$2,FALSE)</f>
        <v>#N/A</v>
      </c>
      <c r="BO268" t="e">
        <f>VLOOKUP($C268,subset1!$D:$BX,BO$2,FALSE)</f>
        <v>#N/A</v>
      </c>
      <c r="BP268" t="e">
        <f>VLOOKUP($C268,subset1!$D:$BX,BP$2,FALSE)</f>
        <v>#N/A</v>
      </c>
      <c r="BQ268" t="e">
        <f>VLOOKUP($C268,subset1!$D:$BX,BQ$2,FALSE)</f>
        <v>#N/A</v>
      </c>
      <c r="BR268" t="e">
        <f>VLOOKUP($C268,subset1!$D:$BX,BR$2,FALSE)</f>
        <v>#N/A</v>
      </c>
      <c r="BS268" t="e">
        <f>VLOOKUP($C268,subset1!$D:$BX,BS$2,FALSE)</f>
        <v>#N/A</v>
      </c>
      <c r="BT268" t="e">
        <f>VLOOKUP($C268,subset1!$D:$BX,BT$2,FALSE)</f>
        <v>#N/A</v>
      </c>
      <c r="BU268" t="e">
        <f>VLOOKUP($C268,subset1!$D:$BX,BU$2,FALSE)</f>
        <v>#N/A</v>
      </c>
    </row>
    <row r="269" spans="1:73" x14ac:dyDescent="0.2">
      <c r="A269">
        <v>933</v>
      </c>
      <c r="B269" t="s">
        <v>15</v>
      </c>
      <c r="C269" t="str">
        <f t="shared" si="15"/>
        <v>933E7</v>
      </c>
      <c r="D269" t="str">
        <f t="shared" si="16"/>
        <v>E7</v>
      </c>
      <c r="E269">
        <v>45</v>
      </c>
      <c r="F269" s="1">
        <v>43180</v>
      </c>
      <c r="I269">
        <v>1071.8806200367201</v>
      </c>
      <c r="J269" t="s">
        <v>7</v>
      </c>
      <c r="K269">
        <v>275</v>
      </c>
      <c r="L269">
        <f>VLOOKUP($C269,samples!$D$2:$I$1000,4, FALSE)</f>
        <v>0</v>
      </c>
      <c r="M269">
        <f>VLOOKUP($C269,samples!$D$2:$I$1000,5, FALSE)</f>
        <v>0</v>
      </c>
      <c r="N269">
        <f>VLOOKUP($C269,samples!$D$2:$I$1000,6, FALSE)</f>
        <v>0</v>
      </c>
      <c r="O269" s="1">
        <f>VLOOKUP($C269,samples!$D$2:$I$1000,3, FALSE)</f>
        <v>43593</v>
      </c>
      <c r="P269" s="2">
        <f t="shared" si="17"/>
        <v>413</v>
      </c>
      <c r="Q269" s="1" t="str">
        <f>VLOOKUP($C269,samples!$D$2:$R$1000,8, FALSE)</f>
        <v>CGPLPA841P8</v>
      </c>
      <c r="S269" t="e">
        <f>VLOOKUP($C269,subset1!$D:$BX,S$2,FALSE)</f>
        <v>#N/A</v>
      </c>
      <c r="T269" s="1" t="e">
        <f>VLOOKUP($C269,subset1!$D:$BX,T$2,FALSE)</f>
        <v>#N/A</v>
      </c>
      <c r="U269" t="e">
        <f>VLOOKUP($C269,subset1!$D:$BX,U$2,FALSE)</f>
        <v>#N/A</v>
      </c>
      <c r="V269" t="e">
        <f>VLOOKUP($C269,subset1!$D:$BX,V$2,FALSE)</f>
        <v>#N/A</v>
      </c>
      <c r="W269" t="e">
        <f>VLOOKUP($C269,subset1!$D:$BX,W$2,FALSE)</f>
        <v>#N/A</v>
      </c>
      <c r="X269" t="e">
        <f>VLOOKUP($C269,subset1!$D:$BX,X$2,FALSE)</f>
        <v>#N/A</v>
      </c>
      <c r="Y269" t="e">
        <f>VLOOKUP($C269,subset1!$D:$BX,Y$2,FALSE)</f>
        <v>#N/A</v>
      </c>
      <c r="Z269" t="e">
        <f>VLOOKUP($C269,subset1!$D:$BX,Z$2,FALSE)</f>
        <v>#N/A</v>
      </c>
      <c r="AA269" t="e">
        <f>VLOOKUP($C269,subset1!$D:$BX,AA$2,FALSE)</f>
        <v>#N/A</v>
      </c>
      <c r="AB269" t="e">
        <f>VLOOKUP($C269,subset1!$D:$BX,AB$2,FALSE)</f>
        <v>#N/A</v>
      </c>
      <c r="AC269" t="e">
        <f>VLOOKUP($C269,subset1!$D:$BX,AC$2,FALSE)</f>
        <v>#N/A</v>
      </c>
      <c r="AD269" t="e">
        <f>VLOOKUP($C269,subset1!$D:$BX,AD$2,FALSE)</f>
        <v>#N/A</v>
      </c>
      <c r="AE269" t="e">
        <f>VLOOKUP($C269,subset1!$D:$BX,AE$2,FALSE)</f>
        <v>#N/A</v>
      </c>
      <c r="AF269" t="e">
        <f>VLOOKUP($C269,subset1!$D:$BX,AF$2,FALSE)</f>
        <v>#N/A</v>
      </c>
      <c r="AG269" t="e">
        <f>VLOOKUP($C269,subset1!$D:$BX,AG$2,FALSE)</f>
        <v>#N/A</v>
      </c>
      <c r="AH269" t="e">
        <f>VLOOKUP($C269,subset1!$D:$BX,AH$2,FALSE)</f>
        <v>#N/A</v>
      </c>
      <c r="AI269" t="e">
        <f>VLOOKUP($C269,subset1!$D:$BX,AI$2,FALSE)</f>
        <v>#N/A</v>
      </c>
      <c r="AJ269" t="e">
        <f>VLOOKUP($C269,subset1!$D:$BX,AJ$2,FALSE)</f>
        <v>#N/A</v>
      </c>
      <c r="AK269" t="e">
        <f>VLOOKUP($C269,subset1!$D:$BX,AK$2,FALSE)</f>
        <v>#N/A</v>
      </c>
      <c r="AL269" t="e">
        <f>VLOOKUP($C269,subset1!$D:$BX,AL$2,FALSE)</f>
        <v>#N/A</v>
      </c>
      <c r="AM269" t="e">
        <f>VLOOKUP($C269,subset1!$D:$BX,AM$2,FALSE)</f>
        <v>#N/A</v>
      </c>
      <c r="AN269" t="e">
        <f>VLOOKUP($C269,subset1!$D:$BX,AN$2,FALSE)</f>
        <v>#N/A</v>
      </c>
      <c r="AO269" t="e">
        <f>VLOOKUP($C269,subset1!$D:$BX,AO$2,FALSE)</f>
        <v>#N/A</v>
      </c>
      <c r="AP269" t="e">
        <f>VLOOKUP($C269,subset1!$D:$BX,AP$2,FALSE)</f>
        <v>#N/A</v>
      </c>
      <c r="AQ269" t="e">
        <f>VLOOKUP($C269,subset1!$D:$BX,AQ$2,FALSE)</f>
        <v>#N/A</v>
      </c>
      <c r="AR269" t="e">
        <f>VLOOKUP($C269,subset1!$D:$BX,AR$2,FALSE)</f>
        <v>#N/A</v>
      </c>
      <c r="AS269" t="e">
        <f>VLOOKUP($C269,subset1!$D:$BX,AS$2,FALSE)</f>
        <v>#N/A</v>
      </c>
      <c r="AT269" s="1" t="e">
        <f>VLOOKUP($C269,subset1!$D:$BX,AT$2,FALSE)</f>
        <v>#N/A</v>
      </c>
      <c r="AU269" t="e">
        <f>VLOOKUP($C269,subset1!$D:$BX,AU$2,FALSE)</f>
        <v>#N/A</v>
      </c>
      <c r="AV269" t="e">
        <f>VLOOKUP($C269,subset1!$D:$BX,AV$2,FALSE)</f>
        <v>#N/A</v>
      </c>
      <c r="AW269" t="e">
        <f>VLOOKUP($C269,subset1!$D:$BX,AW$2,FALSE)</f>
        <v>#N/A</v>
      </c>
      <c r="AX269" t="e">
        <f>VLOOKUP($C269,subset1!$D:$BX,AX$2,FALSE)</f>
        <v>#N/A</v>
      </c>
      <c r="AY269" t="e">
        <f>VLOOKUP($C269,subset1!$D:$BX,AY$2,FALSE)</f>
        <v>#N/A</v>
      </c>
      <c r="AZ269" t="e">
        <f>VLOOKUP($C269,subset1!$D:$BX,AZ$2,FALSE)</f>
        <v>#N/A</v>
      </c>
      <c r="BA269" t="e">
        <f>VLOOKUP($C269,subset1!$D:$BX,BA$2,FALSE)</f>
        <v>#N/A</v>
      </c>
      <c r="BB269" t="e">
        <f>VLOOKUP($C269,subset1!$D:$BX,BB$2,FALSE)</f>
        <v>#N/A</v>
      </c>
      <c r="BC269" t="e">
        <f>VLOOKUP($C269,subset1!$D:$BX,BC$2,FALSE)</f>
        <v>#N/A</v>
      </c>
      <c r="BD269" t="e">
        <f>VLOOKUP($C269,subset1!$D:$BX,BD$2,FALSE)</f>
        <v>#N/A</v>
      </c>
      <c r="BE269" t="e">
        <f>VLOOKUP($C269,subset1!$D:$BX,BE$2,FALSE)</f>
        <v>#N/A</v>
      </c>
      <c r="BF269" t="e">
        <f>VLOOKUP($C269,subset1!$D:$BX,BF$2,FALSE)</f>
        <v>#N/A</v>
      </c>
      <c r="BG269" t="e">
        <f>VLOOKUP($C269,subset1!$D:$BX,BG$2,FALSE)</f>
        <v>#N/A</v>
      </c>
      <c r="BH269" t="e">
        <f>VLOOKUP($C269,subset1!$D:$BX,BH$2,FALSE)</f>
        <v>#N/A</v>
      </c>
      <c r="BI269" t="e">
        <f>VLOOKUP($C269,subset1!$D:$BX,BI$2,FALSE)</f>
        <v>#N/A</v>
      </c>
      <c r="BJ269" t="e">
        <f>VLOOKUP($C269,subset1!$D:$BX,BJ$2,FALSE)</f>
        <v>#N/A</v>
      </c>
      <c r="BK269" t="e">
        <f>VLOOKUP($C269,subset1!$D:$BX,BK$2,FALSE)</f>
        <v>#N/A</v>
      </c>
      <c r="BL269" t="e">
        <f>VLOOKUP($C269,subset1!$D:$BX,BL$2,FALSE)</f>
        <v>#N/A</v>
      </c>
      <c r="BM269" t="e">
        <f>VLOOKUP($C269,subset1!$D:$BX,BM$2,FALSE)</f>
        <v>#N/A</v>
      </c>
      <c r="BN269" t="e">
        <f>VLOOKUP($C269,subset1!$D:$BX,BN$2,FALSE)</f>
        <v>#N/A</v>
      </c>
      <c r="BO269" t="e">
        <f>VLOOKUP($C269,subset1!$D:$BX,BO$2,FALSE)</f>
        <v>#N/A</v>
      </c>
      <c r="BP269" t="e">
        <f>VLOOKUP($C269,subset1!$D:$BX,BP$2,FALSE)</f>
        <v>#N/A</v>
      </c>
      <c r="BQ269" t="e">
        <f>VLOOKUP($C269,subset1!$D:$BX,BQ$2,FALSE)</f>
        <v>#N/A</v>
      </c>
      <c r="BR269" t="e">
        <f>VLOOKUP($C269,subset1!$D:$BX,BR$2,FALSE)</f>
        <v>#N/A</v>
      </c>
      <c r="BS269" t="e">
        <f>VLOOKUP($C269,subset1!$D:$BX,BS$2,FALSE)</f>
        <v>#N/A</v>
      </c>
      <c r="BT269" t="e">
        <f>VLOOKUP($C269,subset1!$D:$BX,BT$2,FALSE)</f>
        <v>#N/A</v>
      </c>
      <c r="BU269" t="e">
        <f>VLOOKUP($C269,subset1!$D:$BX,BU$2,FALSE)</f>
        <v>#N/A</v>
      </c>
    </row>
    <row r="270" spans="1:73" x14ac:dyDescent="0.2">
      <c r="A270">
        <v>933</v>
      </c>
      <c r="B270" t="s">
        <v>16</v>
      </c>
      <c r="C270" t="str">
        <f t="shared" si="15"/>
        <v>933E8</v>
      </c>
      <c r="D270" t="str">
        <f t="shared" si="16"/>
        <v>E8</v>
      </c>
      <c r="E270">
        <v>45</v>
      </c>
      <c r="F270" s="1">
        <v>43180</v>
      </c>
      <c r="I270">
        <v>1071.8806200367201</v>
      </c>
      <c r="J270" t="s">
        <v>7</v>
      </c>
      <c r="K270">
        <v>276</v>
      </c>
      <c r="L270">
        <f>VLOOKUP($C270,samples!$D$2:$I$1000,4, FALSE)</f>
        <v>23</v>
      </c>
      <c r="M270" t="str">
        <f>VLOOKUP($C270,samples!$D$2:$I$1000,5, FALSE)</f>
        <v>G</v>
      </c>
      <c r="N270" t="str">
        <f>VLOOKUP($C270,samples!$D$2:$I$1000,6, FALSE)</f>
        <v>1,2,3</v>
      </c>
      <c r="O270" s="1">
        <f>VLOOKUP($C270,samples!$D$2:$I$689,3, FALSE)</f>
        <v>43672</v>
      </c>
      <c r="P270" s="2">
        <f t="shared" si="17"/>
        <v>492</v>
      </c>
      <c r="Q270" s="1" t="str">
        <f>VLOOKUP($C270,samples!$D$2:$R$1000,8, FALSE)</f>
        <v>CGPLPA841P9</v>
      </c>
      <c r="S270" t="e">
        <f>VLOOKUP($C270,subset1!$D:$BX,S$2,FALSE)</f>
        <v>#N/A</v>
      </c>
      <c r="T270" s="1" t="e">
        <f>VLOOKUP($C270,subset1!$D:$BX,T$2,FALSE)</f>
        <v>#N/A</v>
      </c>
      <c r="U270" t="e">
        <f>VLOOKUP($C270,subset1!$D:$BX,U$2,FALSE)</f>
        <v>#N/A</v>
      </c>
      <c r="V270" t="e">
        <f>VLOOKUP($C270,subset1!$D:$BX,V$2,FALSE)</f>
        <v>#N/A</v>
      </c>
      <c r="W270" t="e">
        <f>VLOOKUP($C270,subset1!$D:$BX,W$2,FALSE)</f>
        <v>#N/A</v>
      </c>
      <c r="X270" t="e">
        <f>VLOOKUP($C270,subset1!$D:$BX,X$2,FALSE)</f>
        <v>#N/A</v>
      </c>
      <c r="Y270" t="e">
        <f>VLOOKUP($C270,subset1!$D:$BX,Y$2,FALSE)</f>
        <v>#N/A</v>
      </c>
      <c r="Z270" t="e">
        <f>VLOOKUP($C270,subset1!$D:$BX,Z$2,FALSE)</f>
        <v>#N/A</v>
      </c>
      <c r="AA270" t="e">
        <f>VLOOKUP($C270,subset1!$D:$BX,AA$2,FALSE)</f>
        <v>#N/A</v>
      </c>
      <c r="AB270" t="e">
        <f>VLOOKUP($C270,subset1!$D:$BX,AB$2,FALSE)</f>
        <v>#N/A</v>
      </c>
      <c r="AC270" t="e">
        <f>VLOOKUP($C270,subset1!$D:$BX,AC$2,FALSE)</f>
        <v>#N/A</v>
      </c>
      <c r="AD270" t="e">
        <f>VLOOKUP($C270,subset1!$D:$BX,AD$2,FALSE)</f>
        <v>#N/A</v>
      </c>
      <c r="AE270" t="e">
        <f>VLOOKUP($C270,subset1!$D:$BX,AE$2,FALSE)</f>
        <v>#N/A</v>
      </c>
      <c r="AF270" t="e">
        <f>VLOOKUP($C270,subset1!$D:$BX,AF$2,FALSE)</f>
        <v>#N/A</v>
      </c>
      <c r="AG270" t="e">
        <f>VLOOKUP($C270,subset1!$D:$BX,AG$2,FALSE)</f>
        <v>#N/A</v>
      </c>
      <c r="AH270" t="e">
        <f>VLOOKUP($C270,subset1!$D:$BX,AH$2,FALSE)</f>
        <v>#N/A</v>
      </c>
      <c r="AI270" t="e">
        <f>VLOOKUP($C270,subset1!$D:$BX,AI$2,FALSE)</f>
        <v>#N/A</v>
      </c>
      <c r="AJ270" t="e">
        <f>VLOOKUP($C270,subset1!$D:$BX,AJ$2,FALSE)</f>
        <v>#N/A</v>
      </c>
      <c r="AK270" t="e">
        <f>VLOOKUP($C270,subset1!$D:$BX,AK$2,FALSE)</f>
        <v>#N/A</v>
      </c>
      <c r="AL270" t="e">
        <f>VLOOKUP($C270,subset1!$D:$BX,AL$2,FALSE)</f>
        <v>#N/A</v>
      </c>
      <c r="AM270" t="e">
        <f>VLOOKUP($C270,subset1!$D:$BX,AM$2,FALSE)</f>
        <v>#N/A</v>
      </c>
      <c r="AN270" t="e">
        <f>VLOOKUP($C270,subset1!$D:$BX,AN$2,FALSE)</f>
        <v>#N/A</v>
      </c>
      <c r="AO270" t="e">
        <f>VLOOKUP($C270,subset1!$D:$BX,AO$2,FALSE)</f>
        <v>#N/A</v>
      </c>
      <c r="AP270" t="e">
        <f>VLOOKUP($C270,subset1!$D:$BX,AP$2,FALSE)</f>
        <v>#N/A</v>
      </c>
      <c r="AQ270" t="e">
        <f>VLOOKUP($C270,subset1!$D:$BX,AQ$2,FALSE)</f>
        <v>#N/A</v>
      </c>
      <c r="AR270" t="e">
        <f>VLOOKUP($C270,subset1!$D:$BX,AR$2,FALSE)</f>
        <v>#N/A</v>
      </c>
      <c r="AS270" t="e">
        <f>VLOOKUP($C270,subset1!$D:$BX,AS$2,FALSE)</f>
        <v>#N/A</v>
      </c>
      <c r="AT270" s="1" t="e">
        <f>VLOOKUP($C270,subset1!$D:$BX,AT$2,FALSE)</f>
        <v>#N/A</v>
      </c>
      <c r="AU270" t="e">
        <f>VLOOKUP($C270,subset1!$D:$BX,AU$2,FALSE)</f>
        <v>#N/A</v>
      </c>
      <c r="AV270" t="e">
        <f>VLOOKUP($C270,subset1!$D:$BX,AV$2,FALSE)</f>
        <v>#N/A</v>
      </c>
      <c r="AW270" t="e">
        <f>VLOOKUP($C270,subset1!$D:$BX,AW$2,FALSE)</f>
        <v>#N/A</v>
      </c>
      <c r="AX270" t="e">
        <f>VLOOKUP($C270,subset1!$D:$BX,AX$2,FALSE)</f>
        <v>#N/A</v>
      </c>
      <c r="AY270" t="e">
        <f>VLOOKUP($C270,subset1!$D:$BX,AY$2,FALSE)</f>
        <v>#N/A</v>
      </c>
      <c r="AZ270" t="e">
        <f>VLOOKUP($C270,subset1!$D:$BX,AZ$2,FALSE)</f>
        <v>#N/A</v>
      </c>
      <c r="BA270" t="e">
        <f>VLOOKUP($C270,subset1!$D:$BX,BA$2,FALSE)</f>
        <v>#N/A</v>
      </c>
      <c r="BB270" t="e">
        <f>VLOOKUP($C270,subset1!$D:$BX,BB$2,FALSE)</f>
        <v>#N/A</v>
      </c>
      <c r="BC270" t="e">
        <f>VLOOKUP($C270,subset1!$D:$BX,BC$2,FALSE)</f>
        <v>#N/A</v>
      </c>
      <c r="BD270" t="e">
        <f>VLOOKUP($C270,subset1!$D:$BX,BD$2,FALSE)</f>
        <v>#N/A</v>
      </c>
      <c r="BE270" t="e">
        <f>VLOOKUP($C270,subset1!$D:$BX,BE$2,FALSE)</f>
        <v>#N/A</v>
      </c>
      <c r="BF270" t="e">
        <f>VLOOKUP($C270,subset1!$D:$BX,BF$2,FALSE)</f>
        <v>#N/A</v>
      </c>
      <c r="BG270" t="e">
        <f>VLOOKUP($C270,subset1!$D:$BX,BG$2,FALSE)</f>
        <v>#N/A</v>
      </c>
      <c r="BH270" t="e">
        <f>VLOOKUP($C270,subset1!$D:$BX,BH$2,FALSE)</f>
        <v>#N/A</v>
      </c>
      <c r="BI270" t="e">
        <f>VLOOKUP($C270,subset1!$D:$BX,BI$2,FALSE)</f>
        <v>#N/A</v>
      </c>
      <c r="BJ270" t="e">
        <f>VLOOKUP($C270,subset1!$D:$BX,BJ$2,FALSE)</f>
        <v>#N/A</v>
      </c>
      <c r="BK270" t="e">
        <f>VLOOKUP($C270,subset1!$D:$BX,BK$2,FALSE)</f>
        <v>#N/A</v>
      </c>
      <c r="BL270" t="e">
        <f>VLOOKUP($C270,subset1!$D:$BX,BL$2,FALSE)</f>
        <v>#N/A</v>
      </c>
      <c r="BM270" t="e">
        <f>VLOOKUP($C270,subset1!$D:$BX,BM$2,FALSE)</f>
        <v>#N/A</v>
      </c>
      <c r="BN270" t="e">
        <f>VLOOKUP($C270,subset1!$D:$BX,BN$2,FALSE)</f>
        <v>#N/A</v>
      </c>
      <c r="BO270" t="e">
        <f>VLOOKUP($C270,subset1!$D:$BX,BO$2,FALSE)</f>
        <v>#N/A</v>
      </c>
      <c r="BP270" t="e">
        <f>VLOOKUP($C270,subset1!$D:$BX,BP$2,FALSE)</f>
        <v>#N/A</v>
      </c>
      <c r="BQ270" t="e">
        <f>VLOOKUP($C270,subset1!$D:$BX,BQ$2,FALSE)</f>
        <v>#N/A</v>
      </c>
      <c r="BR270" t="e">
        <f>VLOOKUP($C270,subset1!$D:$BX,BR$2,FALSE)</f>
        <v>#N/A</v>
      </c>
      <c r="BS270" t="e">
        <f>VLOOKUP($C270,subset1!$D:$BX,BS$2,FALSE)</f>
        <v>#N/A</v>
      </c>
      <c r="BT270" t="e">
        <f>VLOOKUP($C270,subset1!$D:$BX,BT$2,FALSE)</f>
        <v>#N/A</v>
      </c>
      <c r="BU270" t="e">
        <f>VLOOKUP($C270,subset1!$D:$BX,BU$2,FALSE)</f>
        <v>#N/A</v>
      </c>
    </row>
    <row r="271" spans="1:73" x14ac:dyDescent="0.2">
      <c r="A271">
        <v>941</v>
      </c>
      <c r="B271" t="s">
        <v>2</v>
      </c>
      <c r="C271" t="str">
        <f t="shared" si="15"/>
        <v>941A</v>
      </c>
      <c r="D271" t="str">
        <f t="shared" si="16"/>
        <v>A</v>
      </c>
      <c r="E271">
        <v>47</v>
      </c>
      <c r="F271" s="1">
        <v>43207</v>
      </c>
      <c r="I271">
        <v>1044.8806200367201</v>
      </c>
      <c r="J271" t="s">
        <v>25</v>
      </c>
      <c r="K271">
        <v>277</v>
      </c>
      <c r="L271">
        <f>VLOOKUP($C271,samples!$D$2:$I$1000,4, FALSE)</f>
        <v>2</v>
      </c>
      <c r="M271" t="str">
        <f>VLOOKUP($C271,samples!$D$2:$I$1000,5, FALSE)</f>
        <v>C</v>
      </c>
      <c r="N271" t="str">
        <f>VLOOKUP($C271,samples!$D$2:$I$1000,6, FALSE)</f>
        <v>1,2,3</v>
      </c>
      <c r="O271" s="1">
        <f>VLOOKUP($C271,samples!$D$2:$I$689,3, FALSE)</f>
        <v>43207</v>
      </c>
      <c r="P271" s="2">
        <f t="shared" si="17"/>
        <v>0</v>
      </c>
      <c r="Q271" s="1" t="str">
        <f>VLOOKUP($C271,samples!$D$2:$R$1000,8, FALSE)</f>
        <v>CGPLPA842P</v>
      </c>
      <c r="S271" t="e">
        <f>VLOOKUP($C271,subset1!$D:$BX,S$2,FALSE)</f>
        <v>#N/A</v>
      </c>
      <c r="T271" s="1" t="e">
        <f>VLOOKUP($C271,subset1!$D:$BX,T$2,FALSE)</f>
        <v>#N/A</v>
      </c>
      <c r="U271" t="e">
        <f>VLOOKUP($C271,subset1!$D:$BX,U$2,FALSE)</f>
        <v>#N/A</v>
      </c>
      <c r="V271" t="e">
        <f>VLOOKUP($C271,subset1!$D:$BX,V$2,FALSE)</f>
        <v>#N/A</v>
      </c>
      <c r="W271" t="e">
        <f>VLOOKUP($C271,subset1!$D:$BX,W$2,FALSE)</f>
        <v>#N/A</v>
      </c>
      <c r="X271" t="e">
        <f>VLOOKUP($C271,subset1!$D:$BX,X$2,FALSE)</f>
        <v>#N/A</v>
      </c>
      <c r="Y271" t="e">
        <f>VLOOKUP($C271,subset1!$D:$BX,Y$2,FALSE)</f>
        <v>#N/A</v>
      </c>
      <c r="Z271" t="e">
        <f>VLOOKUP($C271,subset1!$D:$BX,Z$2,FALSE)</f>
        <v>#N/A</v>
      </c>
      <c r="AA271" t="e">
        <f>VLOOKUP($C271,subset1!$D:$BX,AA$2,FALSE)</f>
        <v>#N/A</v>
      </c>
      <c r="AB271" t="e">
        <f>VLOOKUP($C271,subset1!$D:$BX,AB$2,FALSE)</f>
        <v>#N/A</v>
      </c>
      <c r="AC271" t="e">
        <f>VLOOKUP($C271,subset1!$D:$BX,AC$2,FALSE)</f>
        <v>#N/A</v>
      </c>
      <c r="AD271" t="e">
        <f>VLOOKUP($C271,subset1!$D:$BX,AD$2,FALSE)</f>
        <v>#N/A</v>
      </c>
      <c r="AE271" t="e">
        <f>VLOOKUP($C271,subset1!$D:$BX,AE$2,FALSE)</f>
        <v>#N/A</v>
      </c>
      <c r="AF271" t="e">
        <f>VLOOKUP($C271,subset1!$D:$BX,AF$2,FALSE)</f>
        <v>#N/A</v>
      </c>
      <c r="AG271" t="e">
        <f>VLOOKUP($C271,subset1!$D:$BX,AG$2,FALSE)</f>
        <v>#N/A</v>
      </c>
      <c r="AH271" t="e">
        <f>VLOOKUP($C271,subset1!$D:$BX,AH$2,FALSE)</f>
        <v>#N/A</v>
      </c>
      <c r="AI271" t="e">
        <f>VLOOKUP($C271,subset1!$D:$BX,AI$2,FALSE)</f>
        <v>#N/A</v>
      </c>
      <c r="AJ271" t="e">
        <f>VLOOKUP($C271,subset1!$D:$BX,AJ$2,FALSE)</f>
        <v>#N/A</v>
      </c>
      <c r="AK271" t="e">
        <f>VLOOKUP($C271,subset1!$D:$BX,AK$2,FALSE)</f>
        <v>#N/A</v>
      </c>
      <c r="AL271" t="e">
        <f>VLOOKUP($C271,subset1!$D:$BX,AL$2,FALSE)</f>
        <v>#N/A</v>
      </c>
      <c r="AM271" t="e">
        <f>VLOOKUP($C271,subset1!$D:$BX,AM$2,FALSE)</f>
        <v>#N/A</v>
      </c>
      <c r="AN271" t="e">
        <f>VLOOKUP($C271,subset1!$D:$BX,AN$2,FALSE)</f>
        <v>#N/A</v>
      </c>
      <c r="AO271" t="e">
        <f>VLOOKUP($C271,subset1!$D:$BX,AO$2,FALSE)</f>
        <v>#N/A</v>
      </c>
      <c r="AP271" t="e">
        <f>VLOOKUP($C271,subset1!$D:$BX,AP$2,FALSE)</f>
        <v>#N/A</v>
      </c>
      <c r="AQ271" t="e">
        <f>VLOOKUP($C271,subset1!$D:$BX,AQ$2,FALSE)</f>
        <v>#N/A</v>
      </c>
      <c r="AR271" t="e">
        <f>VLOOKUP($C271,subset1!$D:$BX,AR$2,FALSE)</f>
        <v>#N/A</v>
      </c>
      <c r="AS271" t="e">
        <f>VLOOKUP($C271,subset1!$D:$BX,AS$2,FALSE)</f>
        <v>#N/A</v>
      </c>
      <c r="AT271" s="1" t="e">
        <f>VLOOKUP($C271,subset1!$D:$BX,AT$2,FALSE)</f>
        <v>#N/A</v>
      </c>
      <c r="AU271" t="e">
        <f>VLOOKUP($C271,subset1!$D:$BX,AU$2,FALSE)</f>
        <v>#N/A</v>
      </c>
      <c r="AV271" t="e">
        <f>VLOOKUP($C271,subset1!$D:$BX,AV$2,FALSE)</f>
        <v>#N/A</v>
      </c>
      <c r="AW271" t="e">
        <f>VLOOKUP($C271,subset1!$D:$BX,AW$2,FALSE)</f>
        <v>#N/A</v>
      </c>
      <c r="AX271" t="e">
        <f>VLOOKUP($C271,subset1!$D:$BX,AX$2,FALSE)</f>
        <v>#N/A</v>
      </c>
      <c r="AY271" t="e">
        <f>VLOOKUP($C271,subset1!$D:$BX,AY$2,FALSE)</f>
        <v>#N/A</v>
      </c>
      <c r="AZ271" t="e">
        <f>VLOOKUP($C271,subset1!$D:$BX,AZ$2,FALSE)</f>
        <v>#N/A</v>
      </c>
      <c r="BA271" t="e">
        <f>VLOOKUP($C271,subset1!$D:$BX,BA$2,FALSE)</f>
        <v>#N/A</v>
      </c>
      <c r="BB271" t="e">
        <f>VLOOKUP($C271,subset1!$D:$BX,BB$2,FALSE)</f>
        <v>#N/A</v>
      </c>
      <c r="BC271" t="e">
        <f>VLOOKUP($C271,subset1!$D:$BX,BC$2,FALSE)</f>
        <v>#N/A</v>
      </c>
      <c r="BD271" t="e">
        <f>VLOOKUP($C271,subset1!$D:$BX,BD$2,FALSE)</f>
        <v>#N/A</v>
      </c>
      <c r="BE271" t="e">
        <f>VLOOKUP($C271,subset1!$D:$BX,BE$2,FALSE)</f>
        <v>#N/A</v>
      </c>
      <c r="BF271" t="e">
        <f>VLOOKUP($C271,subset1!$D:$BX,BF$2,FALSE)</f>
        <v>#N/A</v>
      </c>
      <c r="BG271" t="e">
        <f>VLOOKUP($C271,subset1!$D:$BX,BG$2,FALSE)</f>
        <v>#N/A</v>
      </c>
      <c r="BH271" t="e">
        <f>VLOOKUP($C271,subset1!$D:$BX,BH$2,FALSE)</f>
        <v>#N/A</v>
      </c>
      <c r="BI271" t="e">
        <f>VLOOKUP($C271,subset1!$D:$BX,BI$2,FALSE)</f>
        <v>#N/A</v>
      </c>
      <c r="BJ271" t="e">
        <f>VLOOKUP($C271,subset1!$D:$BX,BJ$2,FALSE)</f>
        <v>#N/A</v>
      </c>
      <c r="BK271" t="e">
        <f>VLOOKUP($C271,subset1!$D:$BX,BK$2,FALSE)</f>
        <v>#N/A</v>
      </c>
      <c r="BL271" t="e">
        <f>VLOOKUP($C271,subset1!$D:$BX,BL$2,FALSE)</f>
        <v>#N/A</v>
      </c>
      <c r="BM271" t="e">
        <f>VLOOKUP($C271,subset1!$D:$BX,BM$2,FALSE)</f>
        <v>#N/A</v>
      </c>
      <c r="BN271" t="e">
        <f>VLOOKUP($C271,subset1!$D:$BX,BN$2,FALSE)</f>
        <v>#N/A</v>
      </c>
      <c r="BO271" t="e">
        <f>VLOOKUP($C271,subset1!$D:$BX,BO$2,FALSE)</f>
        <v>#N/A</v>
      </c>
      <c r="BP271" t="e">
        <f>VLOOKUP($C271,subset1!$D:$BX,BP$2,FALSE)</f>
        <v>#N/A</v>
      </c>
      <c r="BQ271" t="e">
        <f>VLOOKUP($C271,subset1!$D:$BX,BQ$2,FALSE)</f>
        <v>#N/A</v>
      </c>
      <c r="BR271" t="e">
        <f>VLOOKUP($C271,subset1!$D:$BX,BR$2,FALSE)</f>
        <v>#N/A</v>
      </c>
      <c r="BS271" t="e">
        <f>VLOOKUP($C271,subset1!$D:$BX,BS$2,FALSE)</f>
        <v>#N/A</v>
      </c>
      <c r="BT271" t="e">
        <f>VLOOKUP($C271,subset1!$D:$BX,BT$2,FALSE)</f>
        <v>#N/A</v>
      </c>
      <c r="BU271" t="e">
        <f>VLOOKUP($C271,subset1!$D:$BX,BU$2,FALSE)</f>
        <v>#N/A</v>
      </c>
    </row>
    <row r="272" spans="1:73" x14ac:dyDescent="0.2">
      <c r="A272">
        <v>941</v>
      </c>
      <c r="B272" t="s">
        <v>8</v>
      </c>
      <c r="C272" t="str">
        <f t="shared" si="15"/>
        <v>941B1</v>
      </c>
      <c r="D272" t="str">
        <f t="shared" si="16"/>
        <v>B1</v>
      </c>
      <c r="E272">
        <v>47</v>
      </c>
      <c r="F272" s="1">
        <v>43207</v>
      </c>
      <c r="I272">
        <v>1044.8806200367201</v>
      </c>
      <c r="J272" t="s">
        <v>25</v>
      </c>
      <c r="K272">
        <v>278</v>
      </c>
      <c r="L272">
        <f>VLOOKUP($C272,samples!$D$2:$I$1000,4, FALSE)</f>
        <v>7</v>
      </c>
      <c r="M272" t="str">
        <f>VLOOKUP($C272,samples!$D$2:$I$1000,5, FALSE)</f>
        <v>E</v>
      </c>
      <c r="N272" t="str">
        <f>VLOOKUP($C272,samples!$D$2:$I$1000,6, FALSE)</f>
        <v>4,5,6</v>
      </c>
      <c r="O272" s="1">
        <f>VLOOKUP($C272,samples!$D$2:$I$689,3, FALSE)</f>
        <v>43242</v>
      </c>
      <c r="P272" s="2">
        <f t="shared" si="17"/>
        <v>35</v>
      </c>
      <c r="Q272" s="1" t="str">
        <f>VLOOKUP($C272,samples!$D$2:$R$1000,8, FALSE)</f>
        <v>CGPLPA842P1</v>
      </c>
      <c r="S272" t="e">
        <f>VLOOKUP($C272,subset1!$D:$BX,S$2,FALSE)</f>
        <v>#N/A</v>
      </c>
      <c r="T272" s="1" t="e">
        <f>VLOOKUP($C272,subset1!$D:$BX,T$2,FALSE)</f>
        <v>#N/A</v>
      </c>
      <c r="U272" t="e">
        <f>VLOOKUP($C272,subset1!$D:$BX,U$2,FALSE)</f>
        <v>#N/A</v>
      </c>
      <c r="V272" t="e">
        <f>VLOOKUP($C272,subset1!$D:$BX,V$2,FALSE)</f>
        <v>#N/A</v>
      </c>
      <c r="W272" t="e">
        <f>VLOOKUP($C272,subset1!$D:$BX,W$2,FALSE)</f>
        <v>#N/A</v>
      </c>
      <c r="X272" t="e">
        <f>VLOOKUP($C272,subset1!$D:$BX,X$2,FALSE)</f>
        <v>#N/A</v>
      </c>
      <c r="Y272" t="e">
        <f>VLOOKUP($C272,subset1!$D:$BX,Y$2,FALSE)</f>
        <v>#N/A</v>
      </c>
      <c r="Z272" t="e">
        <f>VLOOKUP($C272,subset1!$D:$BX,Z$2,FALSE)</f>
        <v>#N/A</v>
      </c>
      <c r="AA272" t="e">
        <f>VLOOKUP($C272,subset1!$D:$BX,AA$2,FALSE)</f>
        <v>#N/A</v>
      </c>
      <c r="AB272" t="e">
        <f>VLOOKUP($C272,subset1!$D:$BX,AB$2,FALSE)</f>
        <v>#N/A</v>
      </c>
      <c r="AC272" t="e">
        <f>VLOOKUP($C272,subset1!$D:$BX,AC$2,FALSE)</f>
        <v>#N/A</v>
      </c>
      <c r="AD272" t="e">
        <f>VLOOKUP($C272,subset1!$D:$BX,AD$2,FALSE)</f>
        <v>#N/A</v>
      </c>
      <c r="AE272" t="e">
        <f>VLOOKUP($C272,subset1!$D:$BX,AE$2,FALSE)</f>
        <v>#N/A</v>
      </c>
      <c r="AF272" t="e">
        <f>VLOOKUP($C272,subset1!$D:$BX,AF$2,FALSE)</f>
        <v>#N/A</v>
      </c>
      <c r="AG272" t="e">
        <f>VLOOKUP($C272,subset1!$D:$BX,AG$2,FALSE)</f>
        <v>#N/A</v>
      </c>
      <c r="AH272" t="e">
        <f>VLOOKUP($C272,subset1!$D:$BX,AH$2,FALSE)</f>
        <v>#N/A</v>
      </c>
      <c r="AI272" t="e">
        <f>VLOOKUP($C272,subset1!$D:$BX,AI$2,FALSE)</f>
        <v>#N/A</v>
      </c>
      <c r="AJ272" t="e">
        <f>VLOOKUP($C272,subset1!$D:$BX,AJ$2,FALSE)</f>
        <v>#N/A</v>
      </c>
      <c r="AK272" t="e">
        <f>VLOOKUP($C272,subset1!$D:$BX,AK$2,FALSE)</f>
        <v>#N/A</v>
      </c>
      <c r="AL272" t="e">
        <f>VLOOKUP($C272,subset1!$D:$BX,AL$2,FALSE)</f>
        <v>#N/A</v>
      </c>
      <c r="AM272" t="e">
        <f>VLOOKUP($C272,subset1!$D:$BX,AM$2,FALSE)</f>
        <v>#N/A</v>
      </c>
      <c r="AN272" t="e">
        <f>VLOOKUP($C272,subset1!$D:$BX,AN$2,FALSE)</f>
        <v>#N/A</v>
      </c>
      <c r="AO272" t="e">
        <f>VLOOKUP($C272,subset1!$D:$BX,AO$2,FALSE)</f>
        <v>#N/A</v>
      </c>
      <c r="AP272" t="e">
        <f>VLOOKUP($C272,subset1!$D:$BX,AP$2,FALSE)</f>
        <v>#N/A</v>
      </c>
      <c r="AQ272" t="e">
        <f>VLOOKUP($C272,subset1!$D:$BX,AQ$2,FALSE)</f>
        <v>#N/A</v>
      </c>
      <c r="AR272" t="e">
        <f>VLOOKUP($C272,subset1!$D:$BX,AR$2,FALSE)</f>
        <v>#N/A</v>
      </c>
      <c r="AS272" t="e">
        <f>VLOOKUP($C272,subset1!$D:$BX,AS$2,FALSE)</f>
        <v>#N/A</v>
      </c>
      <c r="AT272" s="1" t="e">
        <f>VLOOKUP($C272,subset1!$D:$BX,AT$2,FALSE)</f>
        <v>#N/A</v>
      </c>
      <c r="AU272" t="e">
        <f>VLOOKUP($C272,subset1!$D:$BX,AU$2,FALSE)</f>
        <v>#N/A</v>
      </c>
      <c r="AV272" t="e">
        <f>VLOOKUP($C272,subset1!$D:$BX,AV$2,FALSE)</f>
        <v>#N/A</v>
      </c>
      <c r="AW272" t="e">
        <f>VLOOKUP($C272,subset1!$D:$BX,AW$2,FALSE)</f>
        <v>#N/A</v>
      </c>
      <c r="AX272" t="e">
        <f>VLOOKUP($C272,subset1!$D:$BX,AX$2,FALSE)</f>
        <v>#N/A</v>
      </c>
      <c r="AY272" t="e">
        <f>VLOOKUP($C272,subset1!$D:$BX,AY$2,FALSE)</f>
        <v>#N/A</v>
      </c>
      <c r="AZ272" t="e">
        <f>VLOOKUP($C272,subset1!$D:$BX,AZ$2,FALSE)</f>
        <v>#N/A</v>
      </c>
      <c r="BA272" t="e">
        <f>VLOOKUP($C272,subset1!$D:$BX,BA$2,FALSE)</f>
        <v>#N/A</v>
      </c>
      <c r="BB272" t="e">
        <f>VLOOKUP($C272,subset1!$D:$BX,BB$2,FALSE)</f>
        <v>#N/A</v>
      </c>
      <c r="BC272" t="e">
        <f>VLOOKUP($C272,subset1!$D:$BX,BC$2,FALSE)</f>
        <v>#N/A</v>
      </c>
      <c r="BD272" t="e">
        <f>VLOOKUP($C272,subset1!$D:$BX,BD$2,FALSE)</f>
        <v>#N/A</v>
      </c>
      <c r="BE272" t="e">
        <f>VLOOKUP($C272,subset1!$D:$BX,BE$2,FALSE)</f>
        <v>#N/A</v>
      </c>
      <c r="BF272" t="e">
        <f>VLOOKUP($C272,subset1!$D:$BX,BF$2,FALSE)</f>
        <v>#N/A</v>
      </c>
      <c r="BG272" t="e">
        <f>VLOOKUP($C272,subset1!$D:$BX,BG$2,FALSE)</f>
        <v>#N/A</v>
      </c>
      <c r="BH272" t="e">
        <f>VLOOKUP($C272,subset1!$D:$BX,BH$2,FALSE)</f>
        <v>#N/A</v>
      </c>
      <c r="BI272" t="e">
        <f>VLOOKUP($C272,subset1!$D:$BX,BI$2,FALSE)</f>
        <v>#N/A</v>
      </c>
      <c r="BJ272" t="e">
        <f>VLOOKUP($C272,subset1!$D:$BX,BJ$2,FALSE)</f>
        <v>#N/A</v>
      </c>
      <c r="BK272" t="e">
        <f>VLOOKUP($C272,subset1!$D:$BX,BK$2,FALSE)</f>
        <v>#N/A</v>
      </c>
      <c r="BL272" t="e">
        <f>VLOOKUP($C272,subset1!$D:$BX,BL$2,FALSE)</f>
        <v>#N/A</v>
      </c>
      <c r="BM272" t="e">
        <f>VLOOKUP($C272,subset1!$D:$BX,BM$2,FALSE)</f>
        <v>#N/A</v>
      </c>
      <c r="BN272" t="e">
        <f>VLOOKUP($C272,subset1!$D:$BX,BN$2,FALSE)</f>
        <v>#N/A</v>
      </c>
      <c r="BO272" t="e">
        <f>VLOOKUP($C272,subset1!$D:$BX,BO$2,FALSE)</f>
        <v>#N/A</v>
      </c>
      <c r="BP272" t="e">
        <f>VLOOKUP($C272,subset1!$D:$BX,BP$2,FALSE)</f>
        <v>#N/A</v>
      </c>
      <c r="BQ272" t="e">
        <f>VLOOKUP($C272,subset1!$D:$BX,BQ$2,FALSE)</f>
        <v>#N/A</v>
      </c>
      <c r="BR272" t="e">
        <f>VLOOKUP($C272,subset1!$D:$BX,BR$2,FALSE)</f>
        <v>#N/A</v>
      </c>
      <c r="BS272" t="e">
        <f>VLOOKUP($C272,subset1!$D:$BX,BS$2,FALSE)</f>
        <v>#N/A</v>
      </c>
      <c r="BT272" t="e">
        <f>VLOOKUP($C272,subset1!$D:$BX,BT$2,FALSE)</f>
        <v>#N/A</v>
      </c>
      <c r="BU272" t="e">
        <f>VLOOKUP($C272,subset1!$D:$BX,BU$2,FALSE)</f>
        <v>#N/A</v>
      </c>
    </row>
    <row r="273" spans="1:73" x14ac:dyDescent="0.2">
      <c r="A273">
        <v>941</v>
      </c>
      <c r="B273" t="s">
        <v>9</v>
      </c>
      <c r="C273" t="str">
        <f t="shared" si="15"/>
        <v>941E1</v>
      </c>
      <c r="D273" t="str">
        <f t="shared" si="16"/>
        <v>E1</v>
      </c>
      <c r="E273">
        <v>47</v>
      </c>
      <c r="F273" s="1">
        <v>43207</v>
      </c>
      <c r="I273">
        <v>1044.8806200367201</v>
      </c>
      <c r="J273" t="s">
        <v>25</v>
      </c>
      <c r="K273">
        <v>279</v>
      </c>
      <c r="L273">
        <f>VLOOKUP($C273,samples!$D$2:$I$1000,4, FALSE)</f>
        <v>11</v>
      </c>
      <c r="M273" t="str">
        <f>VLOOKUP($C273,samples!$D$2:$I$1000,5, FALSE)</f>
        <v>C</v>
      </c>
      <c r="N273" t="str">
        <f>VLOOKUP($C273,samples!$D$2:$I$1000,6, FALSE)</f>
        <v>4,5,6</v>
      </c>
      <c r="O273" s="1">
        <f>VLOOKUP($C273,samples!$D$2:$I$689,3, FALSE)</f>
        <v>43269</v>
      </c>
      <c r="P273" s="2">
        <f t="shared" si="17"/>
        <v>62</v>
      </c>
      <c r="Q273" s="1" t="str">
        <f>VLOOKUP($C273,samples!$D$2:$R$1000,8, FALSE)</f>
        <v>CGPLPA842P2</v>
      </c>
      <c r="S273" t="e">
        <f>VLOOKUP($C273,subset1!$D:$BX,S$2,FALSE)</f>
        <v>#N/A</v>
      </c>
      <c r="T273" s="1" t="e">
        <f>VLOOKUP($C273,subset1!$D:$BX,T$2,FALSE)</f>
        <v>#N/A</v>
      </c>
      <c r="U273" t="e">
        <f>VLOOKUP($C273,subset1!$D:$BX,U$2,FALSE)</f>
        <v>#N/A</v>
      </c>
      <c r="V273" t="e">
        <f>VLOOKUP($C273,subset1!$D:$BX,V$2,FALSE)</f>
        <v>#N/A</v>
      </c>
      <c r="W273" t="e">
        <f>VLOOKUP($C273,subset1!$D:$BX,W$2,FALSE)</f>
        <v>#N/A</v>
      </c>
      <c r="X273" t="e">
        <f>VLOOKUP($C273,subset1!$D:$BX,X$2,FALSE)</f>
        <v>#N/A</v>
      </c>
      <c r="Y273" t="e">
        <f>VLOOKUP($C273,subset1!$D:$BX,Y$2,FALSE)</f>
        <v>#N/A</v>
      </c>
      <c r="Z273" t="e">
        <f>VLOOKUP($C273,subset1!$D:$BX,Z$2,FALSE)</f>
        <v>#N/A</v>
      </c>
      <c r="AA273" t="e">
        <f>VLOOKUP($C273,subset1!$D:$BX,AA$2,FALSE)</f>
        <v>#N/A</v>
      </c>
      <c r="AB273" t="e">
        <f>VLOOKUP($C273,subset1!$D:$BX,AB$2,FALSE)</f>
        <v>#N/A</v>
      </c>
      <c r="AC273" t="e">
        <f>VLOOKUP($C273,subset1!$D:$BX,AC$2,FALSE)</f>
        <v>#N/A</v>
      </c>
      <c r="AD273" t="e">
        <f>VLOOKUP($C273,subset1!$D:$BX,AD$2,FALSE)</f>
        <v>#N/A</v>
      </c>
      <c r="AE273" t="e">
        <f>VLOOKUP($C273,subset1!$D:$BX,AE$2,FALSE)</f>
        <v>#N/A</v>
      </c>
      <c r="AF273" t="e">
        <f>VLOOKUP($C273,subset1!$D:$BX,AF$2,FALSE)</f>
        <v>#N/A</v>
      </c>
      <c r="AG273" t="e">
        <f>VLOOKUP($C273,subset1!$D:$BX,AG$2,FALSE)</f>
        <v>#N/A</v>
      </c>
      <c r="AH273" t="e">
        <f>VLOOKUP($C273,subset1!$D:$BX,AH$2,FALSE)</f>
        <v>#N/A</v>
      </c>
      <c r="AI273" t="e">
        <f>VLOOKUP($C273,subset1!$D:$BX,AI$2,FALSE)</f>
        <v>#N/A</v>
      </c>
      <c r="AJ273" t="e">
        <f>VLOOKUP($C273,subset1!$D:$BX,AJ$2,FALSE)</f>
        <v>#N/A</v>
      </c>
      <c r="AK273" t="e">
        <f>VLOOKUP($C273,subset1!$D:$BX,AK$2,FALSE)</f>
        <v>#N/A</v>
      </c>
      <c r="AL273" t="e">
        <f>VLOOKUP($C273,subset1!$D:$BX,AL$2,FALSE)</f>
        <v>#N/A</v>
      </c>
      <c r="AM273" t="e">
        <f>VLOOKUP($C273,subset1!$D:$BX,AM$2,FALSE)</f>
        <v>#N/A</v>
      </c>
      <c r="AN273" t="e">
        <f>VLOOKUP($C273,subset1!$D:$BX,AN$2,FALSE)</f>
        <v>#N/A</v>
      </c>
      <c r="AO273" t="e">
        <f>VLOOKUP($C273,subset1!$D:$BX,AO$2,FALSE)</f>
        <v>#N/A</v>
      </c>
      <c r="AP273" t="e">
        <f>VLOOKUP($C273,subset1!$D:$BX,AP$2,FALSE)</f>
        <v>#N/A</v>
      </c>
      <c r="AQ273" t="e">
        <f>VLOOKUP($C273,subset1!$D:$BX,AQ$2,FALSE)</f>
        <v>#N/A</v>
      </c>
      <c r="AR273" t="e">
        <f>VLOOKUP($C273,subset1!$D:$BX,AR$2,FALSE)</f>
        <v>#N/A</v>
      </c>
      <c r="AS273" t="e">
        <f>VLOOKUP($C273,subset1!$D:$BX,AS$2,FALSE)</f>
        <v>#N/A</v>
      </c>
      <c r="AT273" s="1" t="e">
        <f>VLOOKUP($C273,subset1!$D:$BX,AT$2,FALSE)</f>
        <v>#N/A</v>
      </c>
      <c r="AU273" t="e">
        <f>VLOOKUP($C273,subset1!$D:$BX,AU$2,FALSE)</f>
        <v>#N/A</v>
      </c>
      <c r="AV273" t="e">
        <f>VLOOKUP($C273,subset1!$D:$BX,AV$2,FALSE)</f>
        <v>#N/A</v>
      </c>
      <c r="AW273" t="e">
        <f>VLOOKUP($C273,subset1!$D:$BX,AW$2,FALSE)</f>
        <v>#N/A</v>
      </c>
      <c r="AX273" t="e">
        <f>VLOOKUP($C273,subset1!$D:$BX,AX$2,FALSE)</f>
        <v>#N/A</v>
      </c>
      <c r="AY273" t="e">
        <f>VLOOKUP($C273,subset1!$D:$BX,AY$2,FALSE)</f>
        <v>#N/A</v>
      </c>
      <c r="AZ273" t="e">
        <f>VLOOKUP($C273,subset1!$D:$BX,AZ$2,FALSE)</f>
        <v>#N/A</v>
      </c>
      <c r="BA273" t="e">
        <f>VLOOKUP($C273,subset1!$D:$BX,BA$2,FALSE)</f>
        <v>#N/A</v>
      </c>
      <c r="BB273" t="e">
        <f>VLOOKUP($C273,subset1!$D:$BX,BB$2,FALSE)</f>
        <v>#N/A</v>
      </c>
      <c r="BC273" t="e">
        <f>VLOOKUP($C273,subset1!$D:$BX,BC$2,FALSE)</f>
        <v>#N/A</v>
      </c>
      <c r="BD273" t="e">
        <f>VLOOKUP($C273,subset1!$D:$BX,BD$2,FALSE)</f>
        <v>#N/A</v>
      </c>
      <c r="BE273" t="e">
        <f>VLOOKUP($C273,subset1!$D:$BX,BE$2,FALSE)</f>
        <v>#N/A</v>
      </c>
      <c r="BF273" t="e">
        <f>VLOOKUP($C273,subset1!$D:$BX,BF$2,FALSE)</f>
        <v>#N/A</v>
      </c>
      <c r="BG273" t="e">
        <f>VLOOKUP($C273,subset1!$D:$BX,BG$2,FALSE)</f>
        <v>#N/A</v>
      </c>
      <c r="BH273" t="e">
        <f>VLOOKUP($C273,subset1!$D:$BX,BH$2,FALSE)</f>
        <v>#N/A</v>
      </c>
      <c r="BI273" t="e">
        <f>VLOOKUP($C273,subset1!$D:$BX,BI$2,FALSE)</f>
        <v>#N/A</v>
      </c>
      <c r="BJ273" t="e">
        <f>VLOOKUP($C273,subset1!$D:$BX,BJ$2,FALSE)</f>
        <v>#N/A</v>
      </c>
      <c r="BK273" t="e">
        <f>VLOOKUP($C273,subset1!$D:$BX,BK$2,FALSE)</f>
        <v>#N/A</v>
      </c>
      <c r="BL273" t="e">
        <f>VLOOKUP($C273,subset1!$D:$BX,BL$2,FALSE)</f>
        <v>#N/A</v>
      </c>
      <c r="BM273" t="e">
        <f>VLOOKUP($C273,subset1!$D:$BX,BM$2,FALSE)</f>
        <v>#N/A</v>
      </c>
      <c r="BN273" t="e">
        <f>VLOOKUP($C273,subset1!$D:$BX,BN$2,FALSE)</f>
        <v>#N/A</v>
      </c>
      <c r="BO273" t="e">
        <f>VLOOKUP($C273,subset1!$D:$BX,BO$2,FALSE)</f>
        <v>#N/A</v>
      </c>
      <c r="BP273" t="e">
        <f>VLOOKUP($C273,subset1!$D:$BX,BP$2,FALSE)</f>
        <v>#N/A</v>
      </c>
      <c r="BQ273" t="e">
        <f>VLOOKUP($C273,subset1!$D:$BX,BQ$2,FALSE)</f>
        <v>#N/A</v>
      </c>
      <c r="BR273" t="e">
        <f>VLOOKUP($C273,subset1!$D:$BX,BR$2,FALSE)</f>
        <v>#N/A</v>
      </c>
      <c r="BS273" t="e">
        <f>VLOOKUP($C273,subset1!$D:$BX,BS$2,FALSE)</f>
        <v>#N/A</v>
      </c>
      <c r="BT273" t="e">
        <f>VLOOKUP($C273,subset1!$D:$BX,BT$2,FALSE)</f>
        <v>#N/A</v>
      </c>
      <c r="BU273" t="e">
        <f>VLOOKUP($C273,subset1!$D:$BX,BU$2,FALSE)</f>
        <v>#N/A</v>
      </c>
    </row>
    <row r="274" spans="1:73" x14ac:dyDescent="0.2">
      <c r="A274">
        <v>941</v>
      </c>
      <c r="B274" t="s">
        <v>10</v>
      </c>
      <c r="C274" t="str">
        <f t="shared" si="15"/>
        <v>941E2</v>
      </c>
      <c r="D274" t="str">
        <f t="shared" si="16"/>
        <v>E2</v>
      </c>
      <c r="E274">
        <v>47</v>
      </c>
      <c r="F274" s="1">
        <v>43207</v>
      </c>
      <c r="I274">
        <v>1044.8806200367201</v>
      </c>
      <c r="J274" t="s">
        <v>25</v>
      </c>
      <c r="K274">
        <v>280</v>
      </c>
      <c r="L274">
        <f>VLOOKUP($C274,samples!$D$2:$I$1000,4, FALSE)</f>
        <v>15</v>
      </c>
      <c r="M274" t="str">
        <f>VLOOKUP($C274,samples!$D$2:$I$1000,5, FALSE)</f>
        <v>G</v>
      </c>
      <c r="N274" t="str">
        <f>VLOOKUP($C274,samples!$D$2:$I$1000,6, FALSE)</f>
        <v>7,8,9</v>
      </c>
      <c r="O274" s="1">
        <f>VLOOKUP($C274,samples!$D$2:$I$689,3, FALSE)</f>
        <v>43332</v>
      </c>
      <c r="P274" s="2">
        <f t="shared" si="17"/>
        <v>125</v>
      </c>
      <c r="Q274" s="1" t="str">
        <f>VLOOKUP($C274,samples!$D$2:$R$1000,8, FALSE)</f>
        <v>CGPLPA842P3</v>
      </c>
      <c r="S274" t="e">
        <f>VLOOKUP($C274,subset1!$D:$BX,S$2,FALSE)</f>
        <v>#N/A</v>
      </c>
      <c r="T274" s="1" t="e">
        <f>VLOOKUP($C274,subset1!$D:$BX,T$2,FALSE)</f>
        <v>#N/A</v>
      </c>
      <c r="U274" t="e">
        <f>VLOOKUP($C274,subset1!$D:$BX,U$2,FALSE)</f>
        <v>#N/A</v>
      </c>
      <c r="V274" t="e">
        <f>VLOOKUP($C274,subset1!$D:$BX,V$2,FALSE)</f>
        <v>#N/A</v>
      </c>
      <c r="W274" t="e">
        <f>VLOOKUP($C274,subset1!$D:$BX,W$2,FALSE)</f>
        <v>#N/A</v>
      </c>
      <c r="X274" t="e">
        <f>VLOOKUP($C274,subset1!$D:$BX,X$2,FALSE)</f>
        <v>#N/A</v>
      </c>
      <c r="Y274" t="e">
        <f>VLOOKUP($C274,subset1!$D:$BX,Y$2,FALSE)</f>
        <v>#N/A</v>
      </c>
      <c r="Z274" t="e">
        <f>VLOOKUP($C274,subset1!$D:$BX,Z$2,FALSE)</f>
        <v>#N/A</v>
      </c>
      <c r="AA274" t="e">
        <f>VLOOKUP($C274,subset1!$D:$BX,AA$2,FALSE)</f>
        <v>#N/A</v>
      </c>
      <c r="AB274" t="e">
        <f>VLOOKUP($C274,subset1!$D:$BX,AB$2,FALSE)</f>
        <v>#N/A</v>
      </c>
      <c r="AC274" t="e">
        <f>VLOOKUP($C274,subset1!$D:$BX,AC$2,FALSE)</f>
        <v>#N/A</v>
      </c>
      <c r="AD274" t="e">
        <f>VLOOKUP($C274,subset1!$D:$BX,AD$2,FALSE)</f>
        <v>#N/A</v>
      </c>
      <c r="AE274" t="e">
        <f>VLOOKUP($C274,subset1!$D:$BX,AE$2,FALSE)</f>
        <v>#N/A</v>
      </c>
      <c r="AF274" t="e">
        <f>VLOOKUP($C274,subset1!$D:$BX,AF$2,FALSE)</f>
        <v>#N/A</v>
      </c>
      <c r="AG274" t="e">
        <f>VLOOKUP($C274,subset1!$D:$BX,AG$2,FALSE)</f>
        <v>#N/A</v>
      </c>
      <c r="AH274" t="e">
        <f>VLOOKUP($C274,subset1!$D:$BX,AH$2,FALSE)</f>
        <v>#N/A</v>
      </c>
      <c r="AI274" t="e">
        <f>VLOOKUP($C274,subset1!$D:$BX,AI$2,FALSE)</f>
        <v>#N/A</v>
      </c>
      <c r="AJ274" t="e">
        <f>VLOOKUP($C274,subset1!$D:$BX,AJ$2,FALSE)</f>
        <v>#N/A</v>
      </c>
      <c r="AK274" t="e">
        <f>VLOOKUP($C274,subset1!$D:$BX,AK$2,FALSE)</f>
        <v>#N/A</v>
      </c>
      <c r="AL274" t="e">
        <f>VLOOKUP($C274,subset1!$D:$BX,AL$2,FALSE)</f>
        <v>#N/A</v>
      </c>
      <c r="AM274" t="e">
        <f>VLOOKUP($C274,subset1!$D:$BX,AM$2,FALSE)</f>
        <v>#N/A</v>
      </c>
      <c r="AN274" t="e">
        <f>VLOOKUP($C274,subset1!$D:$BX,AN$2,FALSE)</f>
        <v>#N/A</v>
      </c>
      <c r="AO274" t="e">
        <f>VLOOKUP($C274,subset1!$D:$BX,AO$2,FALSE)</f>
        <v>#N/A</v>
      </c>
      <c r="AP274" t="e">
        <f>VLOOKUP($C274,subset1!$D:$BX,AP$2,FALSE)</f>
        <v>#N/A</v>
      </c>
      <c r="AQ274" t="e">
        <f>VLOOKUP($C274,subset1!$D:$BX,AQ$2,FALSE)</f>
        <v>#N/A</v>
      </c>
      <c r="AR274" t="e">
        <f>VLOOKUP($C274,subset1!$D:$BX,AR$2,FALSE)</f>
        <v>#N/A</v>
      </c>
      <c r="AS274" t="e">
        <f>VLOOKUP($C274,subset1!$D:$BX,AS$2,FALSE)</f>
        <v>#N/A</v>
      </c>
      <c r="AT274" s="1" t="e">
        <f>VLOOKUP($C274,subset1!$D:$BX,AT$2,FALSE)</f>
        <v>#N/A</v>
      </c>
      <c r="AU274" t="e">
        <f>VLOOKUP($C274,subset1!$D:$BX,AU$2,FALSE)</f>
        <v>#N/A</v>
      </c>
      <c r="AV274" t="e">
        <f>VLOOKUP($C274,subset1!$D:$BX,AV$2,FALSE)</f>
        <v>#N/A</v>
      </c>
      <c r="AW274" t="e">
        <f>VLOOKUP($C274,subset1!$D:$BX,AW$2,FALSE)</f>
        <v>#N/A</v>
      </c>
      <c r="AX274" t="e">
        <f>VLOOKUP($C274,subset1!$D:$BX,AX$2,FALSE)</f>
        <v>#N/A</v>
      </c>
      <c r="AY274" t="e">
        <f>VLOOKUP($C274,subset1!$D:$BX,AY$2,FALSE)</f>
        <v>#N/A</v>
      </c>
      <c r="AZ274" t="e">
        <f>VLOOKUP($C274,subset1!$D:$BX,AZ$2,FALSE)</f>
        <v>#N/A</v>
      </c>
      <c r="BA274" t="e">
        <f>VLOOKUP($C274,subset1!$D:$BX,BA$2,FALSE)</f>
        <v>#N/A</v>
      </c>
      <c r="BB274" t="e">
        <f>VLOOKUP($C274,subset1!$D:$BX,BB$2,FALSE)</f>
        <v>#N/A</v>
      </c>
      <c r="BC274" t="e">
        <f>VLOOKUP($C274,subset1!$D:$BX,BC$2,FALSE)</f>
        <v>#N/A</v>
      </c>
      <c r="BD274" t="e">
        <f>VLOOKUP($C274,subset1!$D:$BX,BD$2,FALSE)</f>
        <v>#N/A</v>
      </c>
      <c r="BE274" t="e">
        <f>VLOOKUP($C274,subset1!$D:$BX,BE$2,FALSE)</f>
        <v>#N/A</v>
      </c>
      <c r="BF274" t="e">
        <f>VLOOKUP($C274,subset1!$D:$BX,BF$2,FALSE)</f>
        <v>#N/A</v>
      </c>
      <c r="BG274" t="e">
        <f>VLOOKUP($C274,subset1!$D:$BX,BG$2,FALSE)</f>
        <v>#N/A</v>
      </c>
      <c r="BH274" t="e">
        <f>VLOOKUP($C274,subset1!$D:$BX,BH$2,FALSE)</f>
        <v>#N/A</v>
      </c>
      <c r="BI274" t="e">
        <f>VLOOKUP($C274,subset1!$D:$BX,BI$2,FALSE)</f>
        <v>#N/A</v>
      </c>
      <c r="BJ274" t="e">
        <f>VLOOKUP($C274,subset1!$D:$BX,BJ$2,FALSE)</f>
        <v>#N/A</v>
      </c>
      <c r="BK274" t="e">
        <f>VLOOKUP($C274,subset1!$D:$BX,BK$2,FALSE)</f>
        <v>#N/A</v>
      </c>
      <c r="BL274" t="e">
        <f>VLOOKUP($C274,subset1!$D:$BX,BL$2,FALSE)</f>
        <v>#N/A</v>
      </c>
      <c r="BM274" t="e">
        <f>VLOOKUP($C274,subset1!$D:$BX,BM$2,FALSE)</f>
        <v>#N/A</v>
      </c>
      <c r="BN274" t="e">
        <f>VLOOKUP($C274,subset1!$D:$BX,BN$2,FALSE)</f>
        <v>#N/A</v>
      </c>
      <c r="BO274" t="e">
        <f>VLOOKUP($C274,subset1!$D:$BX,BO$2,FALSE)</f>
        <v>#N/A</v>
      </c>
      <c r="BP274" t="e">
        <f>VLOOKUP($C274,subset1!$D:$BX,BP$2,FALSE)</f>
        <v>#N/A</v>
      </c>
      <c r="BQ274" t="e">
        <f>VLOOKUP($C274,subset1!$D:$BX,BQ$2,FALSE)</f>
        <v>#N/A</v>
      </c>
      <c r="BR274" t="e">
        <f>VLOOKUP($C274,subset1!$D:$BX,BR$2,FALSE)</f>
        <v>#N/A</v>
      </c>
      <c r="BS274" t="e">
        <f>VLOOKUP($C274,subset1!$D:$BX,BS$2,FALSE)</f>
        <v>#N/A</v>
      </c>
      <c r="BT274" t="e">
        <f>VLOOKUP($C274,subset1!$D:$BX,BT$2,FALSE)</f>
        <v>#N/A</v>
      </c>
      <c r="BU274" t="e">
        <f>VLOOKUP($C274,subset1!$D:$BX,BU$2,FALSE)</f>
        <v>#N/A</v>
      </c>
    </row>
    <row r="275" spans="1:73" x14ac:dyDescent="0.2">
      <c r="A275">
        <v>943</v>
      </c>
      <c r="B275" t="s">
        <v>2</v>
      </c>
      <c r="C275" t="str">
        <f t="shared" si="15"/>
        <v>943A</v>
      </c>
      <c r="D275" t="str">
        <f t="shared" si="16"/>
        <v>A</v>
      </c>
      <c r="E275">
        <v>48</v>
      </c>
      <c r="F275" s="1">
        <v>43214</v>
      </c>
      <c r="I275">
        <v>1037.8806200367201</v>
      </c>
      <c r="J275" t="s">
        <v>24</v>
      </c>
      <c r="K275">
        <v>281</v>
      </c>
      <c r="L275">
        <f>VLOOKUP($C275,samples!$D$2:$I$1000,4, FALSE)</f>
        <v>2</v>
      </c>
      <c r="M275" t="str">
        <f>VLOOKUP($C275,samples!$D$2:$I$1000,5, FALSE)</f>
        <v>C</v>
      </c>
      <c r="N275" t="str">
        <f>VLOOKUP($C275,samples!$D$2:$I$1000,6, FALSE)</f>
        <v>4,5,6</v>
      </c>
      <c r="O275" s="1">
        <f>VLOOKUP($C275,samples!$D$2:$I$689,3, FALSE)</f>
        <v>43214</v>
      </c>
      <c r="P275" s="2">
        <f t="shared" si="17"/>
        <v>0</v>
      </c>
      <c r="Q275" s="1" t="str">
        <f>VLOOKUP($C275,samples!$D$2:$R$1000,8, FALSE)</f>
        <v>CGPLPA843P</v>
      </c>
      <c r="S275" t="e">
        <f>VLOOKUP($C275,subset1!$D:$BX,S$2,FALSE)</f>
        <v>#N/A</v>
      </c>
      <c r="T275" s="1" t="e">
        <f>VLOOKUP($C275,subset1!$D:$BX,T$2,FALSE)</f>
        <v>#N/A</v>
      </c>
      <c r="U275" t="e">
        <f>VLOOKUP($C275,subset1!$D:$BX,U$2,FALSE)</f>
        <v>#N/A</v>
      </c>
      <c r="V275" t="e">
        <f>VLOOKUP($C275,subset1!$D:$BX,V$2,FALSE)</f>
        <v>#N/A</v>
      </c>
      <c r="W275" t="e">
        <f>VLOOKUP($C275,subset1!$D:$BX,W$2,FALSE)</f>
        <v>#N/A</v>
      </c>
      <c r="X275" t="e">
        <f>VLOOKUP($C275,subset1!$D:$BX,X$2,FALSE)</f>
        <v>#N/A</v>
      </c>
      <c r="Y275" t="e">
        <f>VLOOKUP($C275,subset1!$D:$BX,Y$2,FALSE)</f>
        <v>#N/A</v>
      </c>
      <c r="Z275" t="e">
        <f>VLOOKUP($C275,subset1!$D:$BX,Z$2,FALSE)</f>
        <v>#N/A</v>
      </c>
      <c r="AA275" t="e">
        <f>VLOOKUP($C275,subset1!$D:$BX,AA$2,FALSE)</f>
        <v>#N/A</v>
      </c>
      <c r="AB275" t="e">
        <f>VLOOKUP($C275,subset1!$D:$BX,AB$2,FALSE)</f>
        <v>#N/A</v>
      </c>
      <c r="AC275" t="e">
        <f>VLOOKUP($C275,subset1!$D:$BX,AC$2,FALSE)</f>
        <v>#N/A</v>
      </c>
      <c r="AD275" t="e">
        <f>VLOOKUP($C275,subset1!$D:$BX,AD$2,FALSE)</f>
        <v>#N/A</v>
      </c>
      <c r="AE275" t="e">
        <f>VLOOKUP($C275,subset1!$D:$BX,AE$2,FALSE)</f>
        <v>#N/A</v>
      </c>
      <c r="AF275" t="e">
        <f>VLOOKUP($C275,subset1!$D:$BX,AF$2,FALSE)</f>
        <v>#N/A</v>
      </c>
      <c r="AG275" t="e">
        <f>VLOOKUP($C275,subset1!$D:$BX,AG$2,FALSE)</f>
        <v>#N/A</v>
      </c>
      <c r="AH275" t="e">
        <f>VLOOKUP($C275,subset1!$D:$BX,AH$2,FALSE)</f>
        <v>#N/A</v>
      </c>
      <c r="AI275" t="e">
        <f>VLOOKUP($C275,subset1!$D:$BX,AI$2,FALSE)</f>
        <v>#N/A</v>
      </c>
      <c r="AJ275" t="e">
        <f>VLOOKUP($C275,subset1!$D:$BX,AJ$2,FALSE)</f>
        <v>#N/A</v>
      </c>
      <c r="AK275" t="e">
        <f>VLOOKUP($C275,subset1!$D:$BX,AK$2,FALSE)</f>
        <v>#N/A</v>
      </c>
      <c r="AL275" t="e">
        <f>VLOOKUP($C275,subset1!$D:$BX,AL$2,FALSE)</f>
        <v>#N/A</v>
      </c>
      <c r="AM275" t="e">
        <f>VLOOKUP($C275,subset1!$D:$BX,AM$2,FALSE)</f>
        <v>#N/A</v>
      </c>
      <c r="AN275" t="e">
        <f>VLOOKUP($C275,subset1!$D:$BX,AN$2,FALSE)</f>
        <v>#N/A</v>
      </c>
      <c r="AO275" t="e">
        <f>VLOOKUP($C275,subset1!$D:$BX,AO$2,FALSE)</f>
        <v>#N/A</v>
      </c>
      <c r="AP275" t="e">
        <f>VLOOKUP($C275,subset1!$D:$BX,AP$2,FALSE)</f>
        <v>#N/A</v>
      </c>
      <c r="AQ275" t="e">
        <f>VLOOKUP($C275,subset1!$D:$BX,AQ$2,FALSE)</f>
        <v>#N/A</v>
      </c>
      <c r="AR275" t="e">
        <f>VLOOKUP($C275,subset1!$D:$BX,AR$2,FALSE)</f>
        <v>#N/A</v>
      </c>
      <c r="AS275" t="e">
        <f>VLOOKUP($C275,subset1!$D:$BX,AS$2,FALSE)</f>
        <v>#N/A</v>
      </c>
      <c r="AT275" s="1" t="e">
        <f>VLOOKUP($C275,subset1!$D:$BX,AT$2,FALSE)</f>
        <v>#N/A</v>
      </c>
      <c r="AU275" t="e">
        <f>VLOOKUP($C275,subset1!$D:$BX,AU$2,FALSE)</f>
        <v>#N/A</v>
      </c>
      <c r="AV275" t="e">
        <f>VLOOKUP($C275,subset1!$D:$BX,AV$2,FALSE)</f>
        <v>#N/A</v>
      </c>
      <c r="AW275" t="e">
        <f>VLOOKUP($C275,subset1!$D:$BX,AW$2,FALSE)</f>
        <v>#N/A</v>
      </c>
      <c r="AX275" t="e">
        <f>VLOOKUP($C275,subset1!$D:$BX,AX$2,FALSE)</f>
        <v>#N/A</v>
      </c>
      <c r="AY275" t="e">
        <f>VLOOKUP($C275,subset1!$D:$BX,AY$2,FALSE)</f>
        <v>#N/A</v>
      </c>
      <c r="AZ275" t="e">
        <f>VLOOKUP($C275,subset1!$D:$BX,AZ$2,FALSE)</f>
        <v>#N/A</v>
      </c>
      <c r="BA275" t="e">
        <f>VLOOKUP($C275,subset1!$D:$BX,BA$2,FALSE)</f>
        <v>#N/A</v>
      </c>
      <c r="BB275" t="e">
        <f>VLOOKUP($C275,subset1!$D:$BX,BB$2,FALSE)</f>
        <v>#N/A</v>
      </c>
      <c r="BC275" t="e">
        <f>VLOOKUP($C275,subset1!$D:$BX,BC$2,FALSE)</f>
        <v>#N/A</v>
      </c>
      <c r="BD275" t="e">
        <f>VLOOKUP($C275,subset1!$D:$BX,BD$2,FALSE)</f>
        <v>#N/A</v>
      </c>
      <c r="BE275" t="e">
        <f>VLOOKUP($C275,subset1!$D:$BX,BE$2,FALSE)</f>
        <v>#N/A</v>
      </c>
      <c r="BF275" t="e">
        <f>VLOOKUP($C275,subset1!$D:$BX,BF$2,FALSE)</f>
        <v>#N/A</v>
      </c>
      <c r="BG275" t="e">
        <f>VLOOKUP($C275,subset1!$D:$BX,BG$2,FALSE)</f>
        <v>#N/A</v>
      </c>
      <c r="BH275" t="e">
        <f>VLOOKUP($C275,subset1!$D:$BX,BH$2,FALSE)</f>
        <v>#N/A</v>
      </c>
      <c r="BI275" t="e">
        <f>VLOOKUP($C275,subset1!$D:$BX,BI$2,FALSE)</f>
        <v>#N/A</v>
      </c>
      <c r="BJ275" t="e">
        <f>VLOOKUP($C275,subset1!$D:$BX,BJ$2,FALSE)</f>
        <v>#N/A</v>
      </c>
      <c r="BK275" t="e">
        <f>VLOOKUP($C275,subset1!$D:$BX,BK$2,FALSE)</f>
        <v>#N/A</v>
      </c>
      <c r="BL275" t="e">
        <f>VLOOKUP($C275,subset1!$D:$BX,BL$2,FALSE)</f>
        <v>#N/A</v>
      </c>
      <c r="BM275" t="e">
        <f>VLOOKUP($C275,subset1!$D:$BX,BM$2,FALSE)</f>
        <v>#N/A</v>
      </c>
      <c r="BN275" t="e">
        <f>VLOOKUP($C275,subset1!$D:$BX,BN$2,FALSE)</f>
        <v>#N/A</v>
      </c>
      <c r="BO275" t="e">
        <f>VLOOKUP($C275,subset1!$D:$BX,BO$2,FALSE)</f>
        <v>#N/A</v>
      </c>
      <c r="BP275" t="e">
        <f>VLOOKUP($C275,subset1!$D:$BX,BP$2,FALSE)</f>
        <v>#N/A</v>
      </c>
      <c r="BQ275" t="e">
        <f>VLOOKUP($C275,subset1!$D:$BX,BQ$2,FALSE)</f>
        <v>#N/A</v>
      </c>
      <c r="BR275" t="e">
        <f>VLOOKUP($C275,subset1!$D:$BX,BR$2,FALSE)</f>
        <v>#N/A</v>
      </c>
      <c r="BS275" t="e">
        <f>VLOOKUP($C275,subset1!$D:$BX,BS$2,FALSE)</f>
        <v>#N/A</v>
      </c>
      <c r="BT275" t="e">
        <f>VLOOKUP($C275,subset1!$D:$BX,BT$2,FALSE)</f>
        <v>#N/A</v>
      </c>
      <c r="BU275" t="e">
        <f>VLOOKUP($C275,subset1!$D:$BX,BU$2,FALSE)</f>
        <v>#N/A</v>
      </c>
    </row>
    <row r="276" spans="1:73" x14ac:dyDescent="0.2">
      <c r="A276">
        <v>943</v>
      </c>
      <c r="B276" t="s">
        <v>8</v>
      </c>
      <c r="C276" t="str">
        <f t="shared" si="15"/>
        <v>943B1</v>
      </c>
      <c r="D276" t="str">
        <f t="shared" si="16"/>
        <v>B1</v>
      </c>
      <c r="E276">
        <v>48</v>
      </c>
      <c r="F276" s="1">
        <v>43214</v>
      </c>
      <c r="I276">
        <v>1037.8806200367201</v>
      </c>
      <c r="J276" t="s">
        <v>24</v>
      </c>
      <c r="K276">
        <v>282</v>
      </c>
      <c r="L276">
        <f>VLOOKUP($C276,samples!$D$2:$I$1000,4, FALSE)</f>
        <v>7</v>
      </c>
      <c r="M276" t="str">
        <f>VLOOKUP($C276,samples!$D$2:$I$1000,5, FALSE)</f>
        <v>E</v>
      </c>
      <c r="N276" t="str">
        <f>VLOOKUP($C276,samples!$D$2:$I$1000,6, FALSE)</f>
        <v>7,8,9</v>
      </c>
      <c r="O276" s="1">
        <f>VLOOKUP($C276,samples!$D$2:$I$689,3, FALSE)</f>
        <v>43242</v>
      </c>
      <c r="P276" s="2">
        <f t="shared" si="17"/>
        <v>28</v>
      </c>
      <c r="Q276" s="1" t="str">
        <f>VLOOKUP($C276,samples!$D$2:$R$1000,8, FALSE)</f>
        <v>CGPLPA843P1</v>
      </c>
      <c r="S276" t="e">
        <f>VLOOKUP($C276,subset1!$D:$BX,S$2,FALSE)</f>
        <v>#N/A</v>
      </c>
      <c r="T276" s="1" t="e">
        <f>VLOOKUP($C276,subset1!$D:$BX,T$2,FALSE)</f>
        <v>#N/A</v>
      </c>
      <c r="U276" t="e">
        <f>VLOOKUP($C276,subset1!$D:$BX,U$2,FALSE)</f>
        <v>#N/A</v>
      </c>
      <c r="V276" t="e">
        <f>VLOOKUP($C276,subset1!$D:$BX,V$2,FALSE)</f>
        <v>#N/A</v>
      </c>
      <c r="W276" t="e">
        <f>VLOOKUP($C276,subset1!$D:$BX,W$2,FALSE)</f>
        <v>#N/A</v>
      </c>
      <c r="X276" t="e">
        <f>VLOOKUP($C276,subset1!$D:$BX,X$2,FALSE)</f>
        <v>#N/A</v>
      </c>
      <c r="Y276" t="e">
        <f>VLOOKUP($C276,subset1!$D:$BX,Y$2,FALSE)</f>
        <v>#N/A</v>
      </c>
      <c r="Z276" t="e">
        <f>VLOOKUP($C276,subset1!$D:$BX,Z$2,FALSE)</f>
        <v>#N/A</v>
      </c>
      <c r="AA276" t="e">
        <f>VLOOKUP($C276,subset1!$D:$BX,AA$2,FALSE)</f>
        <v>#N/A</v>
      </c>
      <c r="AB276" t="e">
        <f>VLOOKUP($C276,subset1!$D:$BX,AB$2,FALSE)</f>
        <v>#N/A</v>
      </c>
      <c r="AC276" t="e">
        <f>VLOOKUP($C276,subset1!$D:$BX,AC$2,FALSE)</f>
        <v>#N/A</v>
      </c>
      <c r="AD276" t="e">
        <f>VLOOKUP($C276,subset1!$D:$BX,AD$2,FALSE)</f>
        <v>#N/A</v>
      </c>
      <c r="AE276" t="e">
        <f>VLOOKUP($C276,subset1!$D:$BX,AE$2,FALSE)</f>
        <v>#N/A</v>
      </c>
      <c r="AF276" t="e">
        <f>VLOOKUP($C276,subset1!$D:$BX,AF$2,FALSE)</f>
        <v>#N/A</v>
      </c>
      <c r="AG276" t="e">
        <f>VLOOKUP($C276,subset1!$D:$BX,AG$2,FALSE)</f>
        <v>#N/A</v>
      </c>
      <c r="AH276" t="e">
        <f>VLOOKUP($C276,subset1!$D:$BX,AH$2,FALSE)</f>
        <v>#N/A</v>
      </c>
      <c r="AI276" t="e">
        <f>VLOOKUP($C276,subset1!$D:$BX,AI$2,FALSE)</f>
        <v>#N/A</v>
      </c>
      <c r="AJ276" t="e">
        <f>VLOOKUP($C276,subset1!$D:$BX,AJ$2,FALSE)</f>
        <v>#N/A</v>
      </c>
      <c r="AK276" t="e">
        <f>VLOOKUP($C276,subset1!$D:$BX,AK$2,FALSE)</f>
        <v>#N/A</v>
      </c>
      <c r="AL276" t="e">
        <f>VLOOKUP($C276,subset1!$D:$BX,AL$2,FALSE)</f>
        <v>#N/A</v>
      </c>
      <c r="AM276" t="e">
        <f>VLOOKUP($C276,subset1!$D:$BX,AM$2,FALSE)</f>
        <v>#N/A</v>
      </c>
      <c r="AN276" t="e">
        <f>VLOOKUP($C276,subset1!$D:$BX,AN$2,FALSE)</f>
        <v>#N/A</v>
      </c>
      <c r="AO276" t="e">
        <f>VLOOKUP($C276,subset1!$D:$BX,AO$2,FALSE)</f>
        <v>#N/A</v>
      </c>
      <c r="AP276" t="e">
        <f>VLOOKUP($C276,subset1!$D:$BX,AP$2,FALSE)</f>
        <v>#N/A</v>
      </c>
      <c r="AQ276" t="e">
        <f>VLOOKUP($C276,subset1!$D:$BX,AQ$2,FALSE)</f>
        <v>#N/A</v>
      </c>
      <c r="AR276" t="e">
        <f>VLOOKUP($C276,subset1!$D:$BX,AR$2,FALSE)</f>
        <v>#N/A</v>
      </c>
      <c r="AS276" t="e">
        <f>VLOOKUP($C276,subset1!$D:$BX,AS$2,FALSE)</f>
        <v>#N/A</v>
      </c>
      <c r="AT276" s="1" t="e">
        <f>VLOOKUP($C276,subset1!$D:$BX,AT$2,FALSE)</f>
        <v>#N/A</v>
      </c>
      <c r="AU276" t="e">
        <f>VLOOKUP($C276,subset1!$D:$BX,AU$2,FALSE)</f>
        <v>#N/A</v>
      </c>
      <c r="AV276" t="e">
        <f>VLOOKUP($C276,subset1!$D:$BX,AV$2,FALSE)</f>
        <v>#N/A</v>
      </c>
      <c r="AW276" t="e">
        <f>VLOOKUP($C276,subset1!$D:$BX,AW$2,FALSE)</f>
        <v>#N/A</v>
      </c>
      <c r="AX276" t="e">
        <f>VLOOKUP($C276,subset1!$D:$BX,AX$2,FALSE)</f>
        <v>#N/A</v>
      </c>
      <c r="AY276" t="e">
        <f>VLOOKUP($C276,subset1!$D:$BX,AY$2,FALSE)</f>
        <v>#N/A</v>
      </c>
      <c r="AZ276" t="e">
        <f>VLOOKUP($C276,subset1!$D:$BX,AZ$2,FALSE)</f>
        <v>#N/A</v>
      </c>
      <c r="BA276" t="e">
        <f>VLOOKUP($C276,subset1!$D:$BX,BA$2,FALSE)</f>
        <v>#N/A</v>
      </c>
      <c r="BB276" t="e">
        <f>VLOOKUP($C276,subset1!$D:$BX,BB$2,FALSE)</f>
        <v>#N/A</v>
      </c>
      <c r="BC276" t="e">
        <f>VLOOKUP($C276,subset1!$D:$BX,BC$2,FALSE)</f>
        <v>#N/A</v>
      </c>
      <c r="BD276" t="e">
        <f>VLOOKUP($C276,subset1!$D:$BX,BD$2,FALSE)</f>
        <v>#N/A</v>
      </c>
      <c r="BE276" t="e">
        <f>VLOOKUP($C276,subset1!$D:$BX,BE$2,FALSE)</f>
        <v>#N/A</v>
      </c>
      <c r="BF276" t="e">
        <f>VLOOKUP($C276,subset1!$D:$BX,BF$2,FALSE)</f>
        <v>#N/A</v>
      </c>
      <c r="BG276" t="e">
        <f>VLOOKUP($C276,subset1!$D:$BX,BG$2,FALSE)</f>
        <v>#N/A</v>
      </c>
      <c r="BH276" t="e">
        <f>VLOOKUP($C276,subset1!$D:$BX,BH$2,FALSE)</f>
        <v>#N/A</v>
      </c>
      <c r="BI276" t="e">
        <f>VLOOKUP($C276,subset1!$D:$BX,BI$2,FALSE)</f>
        <v>#N/A</v>
      </c>
      <c r="BJ276" t="e">
        <f>VLOOKUP($C276,subset1!$D:$BX,BJ$2,FALSE)</f>
        <v>#N/A</v>
      </c>
      <c r="BK276" t="e">
        <f>VLOOKUP($C276,subset1!$D:$BX,BK$2,FALSE)</f>
        <v>#N/A</v>
      </c>
      <c r="BL276" t="e">
        <f>VLOOKUP($C276,subset1!$D:$BX,BL$2,FALSE)</f>
        <v>#N/A</v>
      </c>
      <c r="BM276" t="e">
        <f>VLOOKUP($C276,subset1!$D:$BX,BM$2,FALSE)</f>
        <v>#N/A</v>
      </c>
      <c r="BN276" t="e">
        <f>VLOOKUP($C276,subset1!$D:$BX,BN$2,FALSE)</f>
        <v>#N/A</v>
      </c>
      <c r="BO276" t="e">
        <f>VLOOKUP($C276,subset1!$D:$BX,BO$2,FALSE)</f>
        <v>#N/A</v>
      </c>
      <c r="BP276" t="e">
        <f>VLOOKUP($C276,subset1!$D:$BX,BP$2,FALSE)</f>
        <v>#N/A</v>
      </c>
      <c r="BQ276" t="e">
        <f>VLOOKUP($C276,subset1!$D:$BX,BQ$2,FALSE)</f>
        <v>#N/A</v>
      </c>
      <c r="BR276" t="e">
        <f>VLOOKUP($C276,subset1!$D:$BX,BR$2,FALSE)</f>
        <v>#N/A</v>
      </c>
      <c r="BS276" t="e">
        <f>VLOOKUP($C276,subset1!$D:$BX,BS$2,FALSE)</f>
        <v>#N/A</v>
      </c>
      <c r="BT276" t="e">
        <f>VLOOKUP($C276,subset1!$D:$BX,BT$2,FALSE)</f>
        <v>#N/A</v>
      </c>
      <c r="BU276" t="e">
        <f>VLOOKUP($C276,subset1!$D:$BX,BU$2,FALSE)</f>
        <v>#N/A</v>
      </c>
    </row>
    <row r="277" spans="1:73" x14ac:dyDescent="0.2">
      <c r="A277">
        <v>949</v>
      </c>
      <c r="B277" t="s">
        <v>2</v>
      </c>
      <c r="C277" t="str">
        <f t="shared" si="15"/>
        <v>949A</v>
      </c>
      <c r="D277" t="str">
        <f t="shared" si="16"/>
        <v>A</v>
      </c>
      <c r="E277">
        <v>49</v>
      </c>
      <c r="F277" s="1">
        <v>43222</v>
      </c>
      <c r="I277">
        <v>1029.8806200367201</v>
      </c>
      <c r="J277" t="s">
        <v>7</v>
      </c>
      <c r="K277">
        <v>283</v>
      </c>
      <c r="L277">
        <f>VLOOKUP($C277,samples!$D$2:$I$1000,4, FALSE)</f>
        <v>2</v>
      </c>
      <c r="M277" t="str">
        <f>VLOOKUP($C277,samples!$D$2:$I$1000,5, FALSE)</f>
        <v>C</v>
      </c>
      <c r="N277" t="str">
        <f>VLOOKUP($C277,samples!$D$2:$I$1000,6, FALSE)</f>
        <v>7,8,9</v>
      </c>
      <c r="O277" s="1">
        <f>VLOOKUP($C277,samples!$D$2:$I$689,3, FALSE)</f>
        <v>43222</v>
      </c>
      <c r="P277" s="2">
        <f t="shared" si="17"/>
        <v>0</v>
      </c>
      <c r="Q277" s="1" t="str">
        <f>VLOOKUP($C277,samples!$D$2:$R$1000,8, FALSE)</f>
        <v>CGPLPA844P</v>
      </c>
      <c r="S277" t="e">
        <f>VLOOKUP($C277,subset1!$D:$BX,S$2,FALSE)</f>
        <v>#N/A</v>
      </c>
      <c r="T277" s="1" t="e">
        <f>VLOOKUP($C277,subset1!$D:$BX,T$2,FALSE)</f>
        <v>#N/A</v>
      </c>
      <c r="U277" t="e">
        <f>VLOOKUP($C277,subset1!$D:$BX,U$2,FALSE)</f>
        <v>#N/A</v>
      </c>
      <c r="V277" t="e">
        <f>VLOOKUP($C277,subset1!$D:$BX,V$2,FALSE)</f>
        <v>#N/A</v>
      </c>
      <c r="W277" t="e">
        <f>VLOOKUP($C277,subset1!$D:$BX,W$2,FALSE)</f>
        <v>#N/A</v>
      </c>
      <c r="X277" t="e">
        <f>VLOOKUP($C277,subset1!$D:$BX,X$2,FALSE)</f>
        <v>#N/A</v>
      </c>
      <c r="Y277" t="e">
        <f>VLOOKUP($C277,subset1!$D:$BX,Y$2,FALSE)</f>
        <v>#N/A</v>
      </c>
      <c r="Z277" t="e">
        <f>VLOOKUP($C277,subset1!$D:$BX,Z$2,FALSE)</f>
        <v>#N/A</v>
      </c>
      <c r="AA277" t="e">
        <f>VLOOKUP($C277,subset1!$D:$BX,AA$2,FALSE)</f>
        <v>#N/A</v>
      </c>
      <c r="AB277" t="e">
        <f>VLOOKUP($C277,subset1!$D:$BX,AB$2,FALSE)</f>
        <v>#N/A</v>
      </c>
      <c r="AC277" t="e">
        <f>VLOOKUP($C277,subset1!$D:$BX,AC$2,FALSE)</f>
        <v>#N/A</v>
      </c>
      <c r="AD277" t="e">
        <f>VLOOKUP($C277,subset1!$D:$BX,AD$2,FALSE)</f>
        <v>#N/A</v>
      </c>
      <c r="AE277" t="e">
        <f>VLOOKUP($C277,subset1!$D:$BX,AE$2,FALSE)</f>
        <v>#N/A</v>
      </c>
      <c r="AF277" t="e">
        <f>VLOOKUP($C277,subset1!$D:$BX,AF$2,FALSE)</f>
        <v>#N/A</v>
      </c>
      <c r="AG277" t="e">
        <f>VLOOKUP($C277,subset1!$D:$BX,AG$2,FALSE)</f>
        <v>#N/A</v>
      </c>
      <c r="AH277" t="e">
        <f>VLOOKUP($C277,subset1!$D:$BX,AH$2,FALSE)</f>
        <v>#N/A</v>
      </c>
      <c r="AI277" t="e">
        <f>VLOOKUP($C277,subset1!$D:$BX,AI$2,FALSE)</f>
        <v>#N/A</v>
      </c>
      <c r="AJ277" t="e">
        <f>VLOOKUP($C277,subset1!$D:$BX,AJ$2,FALSE)</f>
        <v>#N/A</v>
      </c>
      <c r="AK277" t="e">
        <f>VLOOKUP($C277,subset1!$D:$BX,AK$2,FALSE)</f>
        <v>#N/A</v>
      </c>
      <c r="AL277" t="e">
        <f>VLOOKUP($C277,subset1!$D:$BX,AL$2,FALSE)</f>
        <v>#N/A</v>
      </c>
      <c r="AM277" t="e">
        <f>VLOOKUP($C277,subset1!$D:$BX,AM$2,FALSE)</f>
        <v>#N/A</v>
      </c>
      <c r="AN277" t="e">
        <f>VLOOKUP($C277,subset1!$D:$BX,AN$2,FALSE)</f>
        <v>#N/A</v>
      </c>
      <c r="AO277" t="e">
        <f>VLOOKUP($C277,subset1!$D:$BX,AO$2,FALSE)</f>
        <v>#N/A</v>
      </c>
      <c r="AP277" t="e">
        <f>VLOOKUP($C277,subset1!$D:$BX,AP$2,FALSE)</f>
        <v>#N/A</v>
      </c>
      <c r="AQ277" t="e">
        <f>VLOOKUP($C277,subset1!$D:$BX,AQ$2,FALSE)</f>
        <v>#N/A</v>
      </c>
      <c r="AR277" t="e">
        <f>VLOOKUP($C277,subset1!$D:$BX,AR$2,FALSE)</f>
        <v>#N/A</v>
      </c>
      <c r="AS277" t="e">
        <f>VLOOKUP($C277,subset1!$D:$BX,AS$2,FALSE)</f>
        <v>#N/A</v>
      </c>
      <c r="AT277" s="1" t="e">
        <f>VLOOKUP($C277,subset1!$D:$BX,AT$2,FALSE)</f>
        <v>#N/A</v>
      </c>
      <c r="AU277" t="e">
        <f>VLOOKUP($C277,subset1!$D:$BX,AU$2,FALSE)</f>
        <v>#N/A</v>
      </c>
      <c r="AV277" t="e">
        <f>VLOOKUP($C277,subset1!$D:$BX,AV$2,FALSE)</f>
        <v>#N/A</v>
      </c>
      <c r="AW277" t="e">
        <f>VLOOKUP($C277,subset1!$D:$BX,AW$2,FALSE)</f>
        <v>#N/A</v>
      </c>
      <c r="AX277" t="e">
        <f>VLOOKUP($C277,subset1!$D:$BX,AX$2,FALSE)</f>
        <v>#N/A</v>
      </c>
      <c r="AY277" t="e">
        <f>VLOOKUP($C277,subset1!$D:$BX,AY$2,FALSE)</f>
        <v>#N/A</v>
      </c>
      <c r="AZ277" t="e">
        <f>VLOOKUP($C277,subset1!$D:$BX,AZ$2,FALSE)</f>
        <v>#N/A</v>
      </c>
      <c r="BA277" t="e">
        <f>VLOOKUP($C277,subset1!$D:$BX,BA$2,FALSE)</f>
        <v>#N/A</v>
      </c>
      <c r="BB277" t="e">
        <f>VLOOKUP($C277,subset1!$D:$BX,BB$2,FALSE)</f>
        <v>#N/A</v>
      </c>
      <c r="BC277" t="e">
        <f>VLOOKUP($C277,subset1!$D:$BX,BC$2,FALSE)</f>
        <v>#N/A</v>
      </c>
      <c r="BD277" t="e">
        <f>VLOOKUP($C277,subset1!$D:$BX,BD$2,FALSE)</f>
        <v>#N/A</v>
      </c>
      <c r="BE277" t="e">
        <f>VLOOKUP($C277,subset1!$D:$BX,BE$2,FALSE)</f>
        <v>#N/A</v>
      </c>
      <c r="BF277" t="e">
        <f>VLOOKUP($C277,subset1!$D:$BX,BF$2,FALSE)</f>
        <v>#N/A</v>
      </c>
      <c r="BG277" t="e">
        <f>VLOOKUP($C277,subset1!$D:$BX,BG$2,FALSE)</f>
        <v>#N/A</v>
      </c>
      <c r="BH277" t="e">
        <f>VLOOKUP($C277,subset1!$D:$BX,BH$2,FALSE)</f>
        <v>#N/A</v>
      </c>
      <c r="BI277" t="e">
        <f>VLOOKUP($C277,subset1!$D:$BX,BI$2,FALSE)</f>
        <v>#N/A</v>
      </c>
      <c r="BJ277" t="e">
        <f>VLOOKUP($C277,subset1!$D:$BX,BJ$2,FALSE)</f>
        <v>#N/A</v>
      </c>
      <c r="BK277" t="e">
        <f>VLOOKUP($C277,subset1!$D:$BX,BK$2,FALSE)</f>
        <v>#N/A</v>
      </c>
      <c r="BL277" t="e">
        <f>VLOOKUP($C277,subset1!$D:$BX,BL$2,FALSE)</f>
        <v>#N/A</v>
      </c>
      <c r="BM277" t="e">
        <f>VLOOKUP($C277,subset1!$D:$BX,BM$2,FALSE)</f>
        <v>#N/A</v>
      </c>
      <c r="BN277" t="e">
        <f>VLOOKUP($C277,subset1!$D:$BX,BN$2,FALSE)</f>
        <v>#N/A</v>
      </c>
      <c r="BO277" t="e">
        <f>VLOOKUP($C277,subset1!$D:$BX,BO$2,FALSE)</f>
        <v>#N/A</v>
      </c>
      <c r="BP277" t="e">
        <f>VLOOKUP($C277,subset1!$D:$BX,BP$2,FALSE)</f>
        <v>#N/A</v>
      </c>
      <c r="BQ277" t="e">
        <f>VLOOKUP($C277,subset1!$D:$BX,BQ$2,FALSE)</f>
        <v>#N/A</v>
      </c>
      <c r="BR277" t="e">
        <f>VLOOKUP($C277,subset1!$D:$BX,BR$2,FALSE)</f>
        <v>#N/A</v>
      </c>
      <c r="BS277" t="e">
        <f>VLOOKUP($C277,subset1!$D:$BX,BS$2,FALSE)</f>
        <v>#N/A</v>
      </c>
      <c r="BT277" t="e">
        <f>VLOOKUP($C277,subset1!$D:$BX,BT$2,FALSE)</f>
        <v>#N/A</v>
      </c>
      <c r="BU277" t="e">
        <f>VLOOKUP($C277,subset1!$D:$BX,BU$2,FALSE)</f>
        <v>#N/A</v>
      </c>
    </row>
    <row r="278" spans="1:73" x14ac:dyDescent="0.2">
      <c r="A278">
        <v>949</v>
      </c>
      <c r="B278" t="s">
        <v>8</v>
      </c>
      <c r="C278" t="str">
        <f t="shared" si="15"/>
        <v>949B1</v>
      </c>
      <c r="D278" t="str">
        <f t="shared" si="16"/>
        <v>B1</v>
      </c>
      <c r="E278">
        <v>49</v>
      </c>
      <c r="F278" s="1">
        <v>43222</v>
      </c>
      <c r="I278">
        <v>1029.8806200367201</v>
      </c>
      <c r="J278" t="s">
        <v>7</v>
      </c>
      <c r="K278">
        <v>284</v>
      </c>
      <c r="L278">
        <f>VLOOKUP($C278,samples!$D$2:$I$1000,4, FALSE)</f>
        <v>7</v>
      </c>
      <c r="M278" t="str">
        <f>VLOOKUP($C278,samples!$D$2:$I$1000,5, FALSE)</f>
        <v>D</v>
      </c>
      <c r="N278" t="str">
        <f>VLOOKUP($C278,samples!$D$2:$I$1000,6, FALSE)</f>
        <v>1,2,3</v>
      </c>
      <c r="O278" s="1">
        <f>VLOOKUP($C278,samples!$D$2:$I$689,3, FALSE)</f>
        <v>43229</v>
      </c>
      <c r="P278" s="2">
        <f t="shared" si="17"/>
        <v>7</v>
      </c>
      <c r="Q278" s="1" t="str">
        <f>VLOOKUP($C278,samples!$D$2:$R$1000,8, FALSE)</f>
        <v>CGPLPA844P1</v>
      </c>
      <c r="S278" t="e">
        <f>VLOOKUP($C278,subset1!$D:$BX,S$2,FALSE)</f>
        <v>#N/A</v>
      </c>
      <c r="T278" s="1" t="e">
        <f>VLOOKUP($C278,subset1!$D:$BX,T$2,FALSE)</f>
        <v>#N/A</v>
      </c>
      <c r="U278" t="e">
        <f>VLOOKUP($C278,subset1!$D:$BX,U$2,FALSE)</f>
        <v>#N/A</v>
      </c>
      <c r="V278" t="e">
        <f>VLOOKUP($C278,subset1!$D:$BX,V$2,FALSE)</f>
        <v>#N/A</v>
      </c>
      <c r="W278" t="e">
        <f>VLOOKUP($C278,subset1!$D:$BX,W$2,FALSE)</f>
        <v>#N/A</v>
      </c>
      <c r="X278" t="e">
        <f>VLOOKUP($C278,subset1!$D:$BX,X$2,FALSE)</f>
        <v>#N/A</v>
      </c>
      <c r="Y278" t="e">
        <f>VLOOKUP($C278,subset1!$D:$BX,Y$2,FALSE)</f>
        <v>#N/A</v>
      </c>
      <c r="Z278" t="e">
        <f>VLOOKUP($C278,subset1!$D:$BX,Z$2,FALSE)</f>
        <v>#N/A</v>
      </c>
      <c r="AA278" t="e">
        <f>VLOOKUP($C278,subset1!$D:$BX,AA$2,FALSE)</f>
        <v>#N/A</v>
      </c>
      <c r="AB278" t="e">
        <f>VLOOKUP($C278,subset1!$D:$BX,AB$2,FALSE)</f>
        <v>#N/A</v>
      </c>
      <c r="AC278" t="e">
        <f>VLOOKUP($C278,subset1!$D:$BX,AC$2,FALSE)</f>
        <v>#N/A</v>
      </c>
      <c r="AD278" t="e">
        <f>VLOOKUP($C278,subset1!$D:$BX,AD$2,FALSE)</f>
        <v>#N/A</v>
      </c>
      <c r="AE278" t="e">
        <f>VLOOKUP($C278,subset1!$D:$BX,AE$2,FALSE)</f>
        <v>#N/A</v>
      </c>
      <c r="AF278" t="e">
        <f>VLOOKUP($C278,subset1!$D:$BX,AF$2,FALSE)</f>
        <v>#N/A</v>
      </c>
      <c r="AG278" t="e">
        <f>VLOOKUP($C278,subset1!$D:$BX,AG$2,FALSE)</f>
        <v>#N/A</v>
      </c>
      <c r="AH278" t="e">
        <f>VLOOKUP($C278,subset1!$D:$BX,AH$2,FALSE)</f>
        <v>#N/A</v>
      </c>
      <c r="AI278" t="e">
        <f>VLOOKUP($C278,subset1!$D:$BX,AI$2,FALSE)</f>
        <v>#N/A</v>
      </c>
      <c r="AJ278" t="e">
        <f>VLOOKUP($C278,subset1!$D:$BX,AJ$2,FALSE)</f>
        <v>#N/A</v>
      </c>
      <c r="AK278" t="e">
        <f>VLOOKUP($C278,subset1!$D:$BX,AK$2,FALSE)</f>
        <v>#N/A</v>
      </c>
      <c r="AL278" t="e">
        <f>VLOOKUP($C278,subset1!$D:$BX,AL$2,FALSE)</f>
        <v>#N/A</v>
      </c>
      <c r="AM278" t="e">
        <f>VLOOKUP($C278,subset1!$D:$BX,AM$2,FALSE)</f>
        <v>#N/A</v>
      </c>
      <c r="AN278" t="e">
        <f>VLOOKUP($C278,subset1!$D:$BX,AN$2,FALSE)</f>
        <v>#N/A</v>
      </c>
      <c r="AO278" t="e">
        <f>VLOOKUP($C278,subset1!$D:$BX,AO$2,FALSE)</f>
        <v>#N/A</v>
      </c>
      <c r="AP278" t="e">
        <f>VLOOKUP($C278,subset1!$D:$BX,AP$2,FALSE)</f>
        <v>#N/A</v>
      </c>
      <c r="AQ278" t="e">
        <f>VLOOKUP($C278,subset1!$D:$BX,AQ$2,FALSE)</f>
        <v>#N/A</v>
      </c>
      <c r="AR278" t="e">
        <f>VLOOKUP($C278,subset1!$D:$BX,AR$2,FALSE)</f>
        <v>#N/A</v>
      </c>
      <c r="AS278" t="e">
        <f>VLOOKUP($C278,subset1!$D:$BX,AS$2,FALSE)</f>
        <v>#N/A</v>
      </c>
      <c r="AT278" s="1" t="e">
        <f>VLOOKUP($C278,subset1!$D:$BX,AT$2,FALSE)</f>
        <v>#N/A</v>
      </c>
      <c r="AU278" t="e">
        <f>VLOOKUP($C278,subset1!$D:$BX,AU$2,FALSE)</f>
        <v>#N/A</v>
      </c>
      <c r="AV278" t="e">
        <f>VLOOKUP($C278,subset1!$D:$BX,AV$2,FALSE)</f>
        <v>#N/A</v>
      </c>
      <c r="AW278" t="e">
        <f>VLOOKUP($C278,subset1!$D:$BX,AW$2,FALSE)</f>
        <v>#N/A</v>
      </c>
      <c r="AX278" t="e">
        <f>VLOOKUP($C278,subset1!$D:$BX,AX$2,FALSE)</f>
        <v>#N/A</v>
      </c>
      <c r="AY278" t="e">
        <f>VLOOKUP($C278,subset1!$D:$BX,AY$2,FALSE)</f>
        <v>#N/A</v>
      </c>
      <c r="AZ278" t="e">
        <f>VLOOKUP($C278,subset1!$D:$BX,AZ$2,FALSE)</f>
        <v>#N/A</v>
      </c>
      <c r="BA278" t="e">
        <f>VLOOKUP($C278,subset1!$D:$BX,BA$2,FALSE)</f>
        <v>#N/A</v>
      </c>
      <c r="BB278" t="e">
        <f>VLOOKUP($C278,subset1!$D:$BX,BB$2,FALSE)</f>
        <v>#N/A</v>
      </c>
      <c r="BC278" t="e">
        <f>VLOOKUP($C278,subset1!$D:$BX,BC$2,FALSE)</f>
        <v>#N/A</v>
      </c>
      <c r="BD278" t="e">
        <f>VLOOKUP($C278,subset1!$D:$BX,BD$2,FALSE)</f>
        <v>#N/A</v>
      </c>
      <c r="BE278" t="e">
        <f>VLOOKUP($C278,subset1!$D:$BX,BE$2,FALSE)</f>
        <v>#N/A</v>
      </c>
      <c r="BF278" t="e">
        <f>VLOOKUP($C278,subset1!$D:$BX,BF$2,FALSE)</f>
        <v>#N/A</v>
      </c>
      <c r="BG278" t="e">
        <f>VLOOKUP($C278,subset1!$D:$BX,BG$2,FALSE)</f>
        <v>#N/A</v>
      </c>
      <c r="BH278" t="e">
        <f>VLOOKUP($C278,subset1!$D:$BX,BH$2,FALSE)</f>
        <v>#N/A</v>
      </c>
      <c r="BI278" t="e">
        <f>VLOOKUP($C278,subset1!$D:$BX,BI$2,FALSE)</f>
        <v>#N/A</v>
      </c>
      <c r="BJ278" t="e">
        <f>VLOOKUP($C278,subset1!$D:$BX,BJ$2,FALSE)</f>
        <v>#N/A</v>
      </c>
      <c r="BK278" t="e">
        <f>VLOOKUP($C278,subset1!$D:$BX,BK$2,FALSE)</f>
        <v>#N/A</v>
      </c>
      <c r="BL278" t="e">
        <f>VLOOKUP($C278,subset1!$D:$BX,BL$2,FALSE)</f>
        <v>#N/A</v>
      </c>
      <c r="BM278" t="e">
        <f>VLOOKUP($C278,subset1!$D:$BX,BM$2,FALSE)</f>
        <v>#N/A</v>
      </c>
      <c r="BN278" t="e">
        <f>VLOOKUP($C278,subset1!$D:$BX,BN$2,FALSE)</f>
        <v>#N/A</v>
      </c>
      <c r="BO278" t="e">
        <f>VLOOKUP($C278,subset1!$D:$BX,BO$2,FALSE)</f>
        <v>#N/A</v>
      </c>
      <c r="BP278" t="e">
        <f>VLOOKUP($C278,subset1!$D:$BX,BP$2,FALSE)</f>
        <v>#N/A</v>
      </c>
      <c r="BQ278" t="e">
        <f>VLOOKUP($C278,subset1!$D:$BX,BQ$2,FALSE)</f>
        <v>#N/A</v>
      </c>
      <c r="BR278" t="e">
        <f>VLOOKUP($C278,subset1!$D:$BX,BR$2,FALSE)</f>
        <v>#N/A</v>
      </c>
      <c r="BS278" t="e">
        <f>VLOOKUP($C278,subset1!$D:$BX,BS$2,FALSE)</f>
        <v>#N/A</v>
      </c>
      <c r="BT278" t="e">
        <f>VLOOKUP($C278,subset1!$D:$BX,BT$2,FALSE)</f>
        <v>#N/A</v>
      </c>
      <c r="BU278" t="e">
        <f>VLOOKUP($C278,subset1!$D:$BX,BU$2,FALSE)</f>
        <v>#N/A</v>
      </c>
    </row>
    <row r="279" spans="1:73" x14ac:dyDescent="0.2">
      <c r="A279">
        <v>949</v>
      </c>
      <c r="B279" t="s">
        <v>9</v>
      </c>
      <c r="C279" t="str">
        <f t="shared" si="15"/>
        <v>949E1</v>
      </c>
      <c r="D279" t="str">
        <f t="shared" si="16"/>
        <v>E1</v>
      </c>
      <c r="E279">
        <v>49</v>
      </c>
      <c r="F279" s="1">
        <v>43222</v>
      </c>
      <c r="I279">
        <v>1029.8806200367201</v>
      </c>
      <c r="J279" t="s">
        <v>7</v>
      </c>
      <c r="K279">
        <v>285</v>
      </c>
      <c r="L279">
        <f>VLOOKUP($C279,samples!$D$2:$I$1000,4, FALSE)</f>
        <v>11</v>
      </c>
      <c r="M279" t="str">
        <f>VLOOKUP($C279,samples!$D$2:$I$1000,5, FALSE)</f>
        <v>C</v>
      </c>
      <c r="N279" t="str">
        <f>VLOOKUP($C279,samples!$D$2:$I$1000,6, FALSE)</f>
        <v>7,8,9</v>
      </c>
      <c r="O279" s="1">
        <f>VLOOKUP($C279,samples!$D$2:$I$689,3, FALSE)</f>
        <v>43258</v>
      </c>
      <c r="P279" s="2">
        <f t="shared" si="17"/>
        <v>36</v>
      </c>
      <c r="Q279" s="1" t="str">
        <f>VLOOKUP($C279,samples!$D$2:$R$1000,8, FALSE)</f>
        <v>CGPLPA844P2</v>
      </c>
      <c r="S279" t="e">
        <f>VLOOKUP($C279,subset1!$D:$BX,S$2,FALSE)</f>
        <v>#N/A</v>
      </c>
      <c r="T279" s="1" t="e">
        <f>VLOOKUP($C279,subset1!$D:$BX,T$2,FALSE)</f>
        <v>#N/A</v>
      </c>
      <c r="U279" t="e">
        <f>VLOOKUP($C279,subset1!$D:$BX,U$2,FALSE)</f>
        <v>#N/A</v>
      </c>
      <c r="V279" t="e">
        <f>VLOOKUP($C279,subset1!$D:$BX,V$2,FALSE)</f>
        <v>#N/A</v>
      </c>
      <c r="W279" t="e">
        <f>VLOOKUP($C279,subset1!$D:$BX,W$2,FALSE)</f>
        <v>#N/A</v>
      </c>
      <c r="X279" t="e">
        <f>VLOOKUP($C279,subset1!$D:$BX,X$2,FALSE)</f>
        <v>#N/A</v>
      </c>
      <c r="Y279" t="e">
        <f>VLOOKUP($C279,subset1!$D:$BX,Y$2,FALSE)</f>
        <v>#N/A</v>
      </c>
      <c r="Z279" t="e">
        <f>VLOOKUP($C279,subset1!$D:$BX,Z$2,FALSE)</f>
        <v>#N/A</v>
      </c>
      <c r="AA279" t="e">
        <f>VLOOKUP($C279,subset1!$D:$BX,AA$2,FALSE)</f>
        <v>#N/A</v>
      </c>
      <c r="AB279" t="e">
        <f>VLOOKUP($C279,subset1!$D:$BX,AB$2,FALSE)</f>
        <v>#N/A</v>
      </c>
      <c r="AC279" t="e">
        <f>VLOOKUP($C279,subset1!$D:$BX,AC$2,FALSE)</f>
        <v>#N/A</v>
      </c>
      <c r="AD279" t="e">
        <f>VLOOKUP($C279,subset1!$D:$BX,AD$2,FALSE)</f>
        <v>#N/A</v>
      </c>
      <c r="AE279" t="e">
        <f>VLOOKUP($C279,subset1!$D:$BX,AE$2,FALSE)</f>
        <v>#N/A</v>
      </c>
      <c r="AF279" t="e">
        <f>VLOOKUP($C279,subset1!$D:$BX,AF$2,FALSE)</f>
        <v>#N/A</v>
      </c>
      <c r="AG279" t="e">
        <f>VLOOKUP($C279,subset1!$D:$BX,AG$2,FALSE)</f>
        <v>#N/A</v>
      </c>
      <c r="AH279" t="e">
        <f>VLOOKUP($C279,subset1!$D:$BX,AH$2,FALSE)</f>
        <v>#N/A</v>
      </c>
      <c r="AI279" t="e">
        <f>VLOOKUP($C279,subset1!$D:$BX,AI$2,FALSE)</f>
        <v>#N/A</v>
      </c>
      <c r="AJ279" t="e">
        <f>VLOOKUP($C279,subset1!$D:$BX,AJ$2,FALSE)</f>
        <v>#N/A</v>
      </c>
      <c r="AK279" t="e">
        <f>VLOOKUP($C279,subset1!$D:$BX,AK$2,FALSE)</f>
        <v>#N/A</v>
      </c>
      <c r="AL279" t="e">
        <f>VLOOKUP($C279,subset1!$D:$BX,AL$2,FALSE)</f>
        <v>#N/A</v>
      </c>
      <c r="AM279" t="e">
        <f>VLOOKUP($C279,subset1!$D:$BX,AM$2,FALSE)</f>
        <v>#N/A</v>
      </c>
      <c r="AN279" t="e">
        <f>VLOOKUP($C279,subset1!$D:$BX,AN$2,FALSE)</f>
        <v>#N/A</v>
      </c>
      <c r="AO279" t="e">
        <f>VLOOKUP($C279,subset1!$D:$BX,AO$2,FALSE)</f>
        <v>#N/A</v>
      </c>
      <c r="AP279" t="e">
        <f>VLOOKUP($C279,subset1!$D:$BX,AP$2,FALSE)</f>
        <v>#N/A</v>
      </c>
      <c r="AQ279" t="e">
        <f>VLOOKUP($C279,subset1!$D:$BX,AQ$2,FALSE)</f>
        <v>#N/A</v>
      </c>
      <c r="AR279" t="e">
        <f>VLOOKUP($C279,subset1!$D:$BX,AR$2,FALSE)</f>
        <v>#N/A</v>
      </c>
      <c r="AS279" t="e">
        <f>VLOOKUP($C279,subset1!$D:$BX,AS$2,FALSE)</f>
        <v>#N/A</v>
      </c>
      <c r="AT279" s="1" t="e">
        <f>VLOOKUP($C279,subset1!$D:$BX,AT$2,FALSE)</f>
        <v>#N/A</v>
      </c>
      <c r="AU279" t="e">
        <f>VLOOKUP($C279,subset1!$D:$BX,AU$2,FALSE)</f>
        <v>#N/A</v>
      </c>
      <c r="AV279" t="e">
        <f>VLOOKUP($C279,subset1!$D:$BX,AV$2,FALSE)</f>
        <v>#N/A</v>
      </c>
      <c r="AW279" t="e">
        <f>VLOOKUP($C279,subset1!$D:$BX,AW$2,FALSE)</f>
        <v>#N/A</v>
      </c>
      <c r="AX279" t="e">
        <f>VLOOKUP($C279,subset1!$D:$BX,AX$2,FALSE)</f>
        <v>#N/A</v>
      </c>
      <c r="AY279" t="e">
        <f>VLOOKUP($C279,subset1!$D:$BX,AY$2,FALSE)</f>
        <v>#N/A</v>
      </c>
      <c r="AZ279" t="e">
        <f>VLOOKUP($C279,subset1!$D:$BX,AZ$2,FALSE)</f>
        <v>#N/A</v>
      </c>
      <c r="BA279" t="e">
        <f>VLOOKUP($C279,subset1!$D:$BX,BA$2,FALSE)</f>
        <v>#N/A</v>
      </c>
      <c r="BB279" t="e">
        <f>VLOOKUP($C279,subset1!$D:$BX,BB$2,FALSE)</f>
        <v>#N/A</v>
      </c>
      <c r="BC279" t="e">
        <f>VLOOKUP($C279,subset1!$D:$BX,BC$2,FALSE)</f>
        <v>#N/A</v>
      </c>
      <c r="BD279" t="e">
        <f>VLOOKUP($C279,subset1!$D:$BX,BD$2,FALSE)</f>
        <v>#N/A</v>
      </c>
      <c r="BE279" t="e">
        <f>VLOOKUP($C279,subset1!$D:$BX,BE$2,FALSE)</f>
        <v>#N/A</v>
      </c>
      <c r="BF279" t="e">
        <f>VLOOKUP($C279,subset1!$D:$BX,BF$2,FALSE)</f>
        <v>#N/A</v>
      </c>
      <c r="BG279" t="e">
        <f>VLOOKUP($C279,subset1!$D:$BX,BG$2,FALSE)</f>
        <v>#N/A</v>
      </c>
      <c r="BH279" t="e">
        <f>VLOOKUP($C279,subset1!$D:$BX,BH$2,FALSE)</f>
        <v>#N/A</v>
      </c>
      <c r="BI279" t="e">
        <f>VLOOKUP($C279,subset1!$D:$BX,BI$2,FALSE)</f>
        <v>#N/A</v>
      </c>
      <c r="BJ279" t="e">
        <f>VLOOKUP($C279,subset1!$D:$BX,BJ$2,FALSE)</f>
        <v>#N/A</v>
      </c>
      <c r="BK279" t="e">
        <f>VLOOKUP($C279,subset1!$D:$BX,BK$2,FALSE)</f>
        <v>#N/A</v>
      </c>
      <c r="BL279" t="e">
        <f>VLOOKUP($C279,subset1!$D:$BX,BL$2,FALSE)</f>
        <v>#N/A</v>
      </c>
      <c r="BM279" t="e">
        <f>VLOOKUP($C279,subset1!$D:$BX,BM$2,FALSE)</f>
        <v>#N/A</v>
      </c>
      <c r="BN279" t="e">
        <f>VLOOKUP($C279,subset1!$D:$BX,BN$2,FALSE)</f>
        <v>#N/A</v>
      </c>
      <c r="BO279" t="e">
        <f>VLOOKUP($C279,subset1!$D:$BX,BO$2,FALSE)</f>
        <v>#N/A</v>
      </c>
      <c r="BP279" t="e">
        <f>VLOOKUP($C279,subset1!$D:$BX,BP$2,FALSE)</f>
        <v>#N/A</v>
      </c>
      <c r="BQ279" t="e">
        <f>VLOOKUP($C279,subset1!$D:$BX,BQ$2,FALSE)</f>
        <v>#N/A</v>
      </c>
      <c r="BR279" t="e">
        <f>VLOOKUP($C279,subset1!$D:$BX,BR$2,FALSE)</f>
        <v>#N/A</v>
      </c>
      <c r="BS279" t="e">
        <f>VLOOKUP($C279,subset1!$D:$BX,BS$2,FALSE)</f>
        <v>#N/A</v>
      </c>
      <c r="BT279" t="e">
        <f>VLOOKUP($C279,subset1!$D:$BX,BT$2,FALSE)</f>
        <v>#N/A</v>
      </c>
      <c r="BU279" t="e">
        <f>VLOOKUP($C279,subset1!$D:$BX,BU$2,FALSE)</f>
        <v>#N/A</v>
      </c>
    </row>
    <row r="280" spans="1:73" x14ac:dyDescent="0.2">
      <c r="A280">
        <v>949</v>
      </c>
      <c r="B280" t="s">
        <v>10</v>
      </c>
      <c r="C280" t="str">
        <f t="shared" si="15"/>
        <v>949E2</v>
      </c>
      <c r="D280" t="str">
        <f t="shared" si="16"/>
        <v>E2</v>
      </c>
      <c r="E280">
        <v>49</v>
      </c>
      <c r="F280" s="1">
        <v>43222</v>
      </c>
      <c r="I280">
        <v>1029.8806200367201</v>
      </c>
      <c r="J280" t="s">
        <v>7</v>
      </c>
      <c r="K280">
        <v>286</v>
      </c>
      <c r="L280">
        <f>VLOOKUP($C280,samples!$D$2:$I$1000,4, FALSE)</f>
        <v>15</v>
      </c>
      <c r="M280" t="str">
        <f>VLOOKUP($C280,samples!$D$2:$I$1000,5, FALSE)</f>
        <v>F</v>
      </c>
      <c r="N280" t="str">
        <f>VLOOKUP($C280,samples!$D$2:$I$1000,6, FALSE)</f>
        <v>1,2,3</v>
      </c>
      <c r="O280" s="1">
        <f>VLOOKUP($C280,samples!$D$2:$I$689,3, FALSE)</f>
        <v>43284</v>
      </c>
      <c r="P280" s="2">
        <f t="shared" si="17"/>
        <v>62</v>
      </c>
      <c r="Q280" s="1" t="str">
        <f>VLOOKUP($C280,samples!$D$2:$R$1000,8, FALSE)</f>
        <v>CGPLPA844P3</v>
      </c>
      <c r="S280" t="e">
        <f>VLOOKUP($C280,subset1!$D:$BX,S$2,FALSE)</f>
        <v>#N/A</v>
      </c>
      <c r="T280" s="1" t="e">
        <f>VLOOKUP($C280,subset1!$D:$BX,T$2,FALSE)</f>
        <v>#N/A</v>
      </c>
      <c r="U280" t="e">
        <f>VLOOKUP($C280,subset1!$D:$BX,U$2,FALSE)</f>
        <v>#N/A</v>
      </c>
      <c r="V280" t="e">
        <f>VLOOKUP($C280,subset1!$D:$BX,V$2,FALSE)</f>
        <v>#N/A</v>
      </c>
      <c r="W280" t="e">
        <f>VLOOKUP($C280,subset1!$D:$BX,W$2,FALSE)</f>
        <v>#N/A</v>
      </c>
      <c r="X280" t="e">
        <f>VLOOKUP($C280,subset1!$D:$BX,X$2,FALSE)</f>
        <v>#N/A</v>
      </c>
      <c r="Y280" t="e">
        <f>VLOOKUP($C280,subset1!$D:$BX,Y$2,FALSE)</f>
        <v>#N/A</v>
      </c>
      <c r="Z280" t="e">
        <f>VLOOKUP($C280,subset1!$D:$BX,Z$2,FALSE)</f>
        <v>#N/A</v>
      </c>
      <c r="AA280" t="e">
        <f>VLOOKUP($C280,subset1!$D:$BX,AA$2,FALSE)</f>
        <v>#N/A</v>
      </c>
      <c r="AB280" t="e">
        <f>VLOOKUP($C280,subset1!$D:$BX,AB$2,FALSE)</f>
        <v>#N/A</v>
      </c>
      <c r="AC280" t="e">
        <f>VLOOKUP($C280,subset1!$D:$BX,AC$2,FALSE)</f>
        <v>#N/A</v>
      </c>
      <c r="AD280" t="e">
        <f>VLOOKUP($C280,subset1!$D:$BX,AD$2,FALSE)</f>
        <v>#N/A</v>
      </c>
      <c r="AE280" t="e">
        <f>VLOOKUP($C280,subset1!$D:$BX,AE$2,FALSE)</f>
        <v>#N/A</v>
      </c>
      <c r="AF280" t="e">
        <f>VLOOKUP($C280,subset1!$D:$BX,AF$2,FALSE)</f>
        <v>#N/A</v>
      </c>
      <c r="AG280" t="e">
        <f>VLOOKUP($C280,subset1!$D:$BX,AG$2,FALSE)</f>
        <v>#N/A</v>
      </c>
      <c r="AH280" t="e">
        <f>VLOOKUP($C280,subset1!$D:$BX,AH$2,FALSE)</f>
        <v>#N/A</v>
      </c>
      <c r="AI280" t="e">
        <f>VLOOKUP($C280,subset1!$D:$BX,AI$2,FALSE)</f>
        <v>#N/A</v>
      </c>
      <c r="AJ280" t="e">
        <f>VLOOKUP($C280,subset1!$D:$BX,AJ$2,FALSE)</f>
        <v>#N/A</v>
      </c>
      <c r="AK280" t="e">
        <f>VLOOKUP($C280,subset1!$D:$BX,AK$2,FALSE)</f>
        <v>#N/A</v>
      </c>
      <c r="AL280" t="e">
        <f>VLOOKUP($C280,subset1!$D:$BX,AL$2,FALSE)</f>
        <v>#N/A</v>
      </c>
      <c r="AM280" t="e">
        <f>VLOOKUP($C280,subset1!$D:$BX,AM$2,FALSE)</f>
        <v>#N/A</v>
      </c>
      <c r="AN280" t="e">
        <f>VLOOKUP($C280,subset1!$D:$BX,AN$2,FALSE)</f>
        <v>#N/A</v>
      </c>
      <c r="AO280" t="e">
        <f>VLOOKUP($C280,subset1!$D:$BX,AO$2,FALSE)</f>
        <v>#N/A</v>
      </c>
      <c r="AP280" t="e">
        <f>VLOOKUP($C280,subset1!$D:$BX,AP$2,FALSE)</f>
        <v>#N/A</v>
      </c>
      <c r="AQ280" t="e">
        <f>VLOOKUP($C280,subset1!$D:$BX,AQ$2,FALSE)</f>
        <v>#N/A</v>
      </c>
      <c r="AR280" t="e">
        <f>VLOOKUP($C280,subset1!$D:$BX,AR$2,FALSE)</f>
        <v>#N/A</v>
      </c>
      <c r="AS280" t="e">
        <f>VLOOKUP($C280,subset1!$D:$BX,AS$2,FALSE)</f>
        <v>#N/A</v>
      </c>
      <c r="AT280" s="1" t="e">
        <f>VLOOKUP($C280,subset1!$D:$BX,AT$2,FALSE)</f>
        <v>#N/A</v>
      </c>
      <c r="AU280" t="e">
        <f>VLOOKUP($C280,subset1!$D:$BX,AU$2,FALSE)</f>
        <v>#N/A</v>
      </c>
      <c r="AV280" t="e">
        <f>VLOOKUP($C280,subset1!$D:$BX,AV$2,FALSE)</f>
        <v>#N/A</v>
      </c>
      <c r="AW280" t="e">
        <f>VLOOKUP($C280,subset1!$D:$BX,AW$2,FALSE)</f>
        <v>#N/A</v>
      </c>
      <c r="AX280" t="e">
        <f>VLOOKUP($C280,subset1!$D:$BX,AX$2,FALSE)</f>
        <v>#N/A</v>
      </c>
      <c r="AY280" t="e">
        <f>VLOOKUP($C280,subset1!$D:$BX,AY$2,FALSE)</f>
        <v>#N/A</v>
      </c>
      <c r="AZ280" t="e">
        <f>VLOOKUP($C280,subset1!$D:$BX,AZ$2,FALSE)</f>
        <v>#N/A</v>
      </c>
      <c r="BA280" t="e">
        <f>VLOOKUP($C280,subset1!$D:$BX,BA$2,FALSE)</f>
        <v>#N/A</v>
      </c>
      <c r="BB280" t="e">
        <f>VLOOKUP($C280,subset1!$D:$BX,BB$2,FALSE)</f>
        <v>#N/A</v>
      </c>
      <c r="BC280" t="e">
        <f>VLOOKUP($C280,subset1!$D:$BX,BC$2,FALSE)</f>
        <v>#N/A</v>
      </c>
      <c r="BD280" t="e">
        <f>VLOOKUP($C280,subset1!$D:$BX,BD$2,FALSE)</f>
        <v>#N/A</v>
      </c>
      <c r="BE280" t="e">
        <f>VLOOKUP($C280,subset1!$D:$BX,BE$2,FALSE)</f>
        <v>#N/A</v>
      </c>
      <c r="BF280" t="e">
        <f>VLOOKUP($C280,subset1!$D:$BX,BF$2,FALSE)</f>
        <v>#N/A</v>
      </c>
      <c r="BG280" t="e">
        <f>VLOOKUP($C280,subset1!$D:$BX,BG$2,FALSE)</f>
        <v>#N/A</v>
      </c>
      <c r="BH280" t="e">
        <f>VLOOKUP($C280,subset1!$D:$BX,BH$2,FALSE)</f>
        <v>#N/A</v>
      </c>
      <c r="BI280" t="e">
        <f>VLOOKUP($C280,subset1!$D:$BX,BI$2,FALSE)</f>
        <v>#N/A</v>
      </c>
      <c r="BJ280" t="e">
        <f>VLOOKUP($C280,subset1!$D:$BX,BJ$2,FALSE)</f>
        <v>#N/A</v>
      </c>
      <c r="BK280" t="e">
        <f>VLOOKUP($C280,subset1!$D:$BX,BK$2,FALSE)</f>
        <v>#N/A</v>
      </c>
      <c r="BL280" t="e">
        <f>VLOOKUP($C280,subset1!$D:$BX,BL$2,FALSE)</f>
        <v>#N/A</v>
      </c>
      <c r="BM280" t="e">
        <f>VLOOKUP($C280,subset1!$D:$BX,BM$2,FALSE)</f>
        <v>#N/A</v>
      </c>
      <c r="BN280" t="e">
        <f>VLOOKUP($C280,subset1!$D:$BX,BN$2,FALSE)</f>
        <v>#N/A</v>
      </c>
      <c r="BO280" t="e">
        <f>VLOOKUP($C280,subset1!$D:$BX,BO$2,FALSE)</f>
        <v>#N/A</v>
      </c>
      <c r="BP280" t="e">
        <f>VLOOKUP($C280,subset1!$D:$BX,BP$2,FALSE)</f>
        <v>#N/A</v>
      </c>
      <c r="BQ280" t="e">
        <f>VLOOKUP($C280,subset1!$D:$BX,BQ$2,FALSE)</f>
        <v>#N/A</v>
      </c>
      <c r="BR280" t="e">
        <f>VLOOKUP($C280,subset1!$D:$BX,BR$2,FALSE)</f>
        <v>#N/A</v>
      </c>
      <c r="BS280" t="e">
        <f>VLOOKUP($C280,subset1!$D:$BX,BS$2,FALSE)</f>
        <v>#N/A</v>
      </c>
      <c r="BT280" t="e">
        <f>VLOOKUP($C280,subset1!$D:$BX,BT$2,FALSE)</f>
        <v>#N/A</v>
      </c>
      <c r="BU280" t="e">
        <f>VLOOKUP($C280,subset1!$D:$BX,BU$2,FALSE)</f>
        <v>#N/A</v>
      </c>
    </row>
    <row r="281" spans="1:73" x14ac:dyDescent="0.2">
      <c r="A281">
        <v>949</v>
      </c>
      <c r="B281" t="s">
        <v>11</v>
      </c>
      <c r="C281" t="str">
        <f t="shared" si="15"/>
        <v>949E3</v>
      </c>
      <c r="D281" t="str">
        <f t="shared" si="16"/>
        <v>E3</v>
      </c>
      <c r="E281">
        <v>49</v>
      </c>
      <c r="F281" s="1">
        <v>43222</v>
      </c>
      <c r="I281">
        <v>1029.8806200367201</v>
      </c>
      <c r="J281" t="s">
        <v>7</v>
      </c>
      <c r="K281">
        <v>287</v>
      </c>
      <c r="L281">
        <f>VLOOKUP($C281,samples!$D$2:$I$1000,4, FALSE)</f>
        <v>0</v>
      </c>
      <c r="M281">
        <f>VLOOKUP($C281,samples!$D$2:$I$1000,5, FALSE)</f>
        <v>0</v>
      </c>
      <c r="N281">
        <f>VLOOKUP($C281,samples!$D$2:$I$1000,6, FALSE)</f>
        <v>0</v>
      </c>
      <c r="O281" s="1">
        <f>VLOOKUP($C281,samples!$D$2:$I$1000,3, FALSE)</f>
        <v>43340</v>
      </c>
      <c r="P281" s="2">
        <f t="shared" si="17"/>
        <v>118</v>
      </c>
      <c r="Q281" s="1" t="str">
        <f>VLOOKUP($C281,samples!$D$2:$R$1000,8, FALSE)</f>
        <v>CGPLPA844P4</v>
      </c>
      <c r="S281" t="e">
        <f>VLOOKUP($C281,subset1!$D:$BX,S$2,FALSE)</f>
        <v>#N/A</v>
      </c>
      <c r="T281" s="1" t="e">
        <f>VLOOKUP($C281,subset1!$D:$BX,T$2,FALSE)</f>
        <v>#N/A</v>
      </c>
      <c r="U281" t="e">
        <f>VLOOKUP($C281,subset1!$D:$BX,U$2,FALSE)</f>
        <v>#N/A</v>
      </c>
      <c r="V281" t="e">
        <f>VLOOKUP($C281,subset1!$D:$BX,V$2,FALSE)</f>
        <v>#N/A</v>
      </c>
      <c r="W281" t="e">
        <f>VLOOKUP($C281,subset1!$D:$BX,W$2,FALSE)</f>
        <v>#N/A</v>
      </c>
      <c r="X281" t="e">
        <f>VLOOKUP($C281,subset1!$D:$BX,X$2,FALSE)</f>
        <v>#N/A</v>
      </c>
      <c r="Y281" t="e">
        <f>VLOOKUP($C281,subset1!$D:$BX,Y$2,FALSE)</f>
        <v>#N/A</v>
      </c>
      <c r="Z281" t="e">
        <f>VLOOKUP($C281,subset1!$D:$BX,Z$2,FALSE)</f>
        <v>#N/A</v>
      </c>
      <c r="AA281" t="e">
        <f>VLOOKUP($C281,subset1!$D:$BX,AA$2,FALSE)</f>
        <v>#N/A</v>
      </c>
      <c r="AB281" t="e">
        <f>VLOOKUP($C281,subset1!$D:$BX,AB$2,FALSE)</f>
        <v>#N/A</v>
      </c>
      <c r="AC281" t="e">
        <f>VLOOKUP($C281,subset1!$D:$BX,AC$2,FALSE)</f>
        <v>#N/A</v>
      </c>
      <c r="AD281" t="e">
        <f>VLOOKUP($C281,subset1!$D:$BX,AD$2,FALSE)</f>
        <v>#N/A</v>
      </c>
      <c r="AE281" t="e">
        <f>VLOOKUP($C281,subset1!$D:$BX,AE$2,FALSE)</f>
        <v>#N/A</v>
      </c>
      <c r="AF281" t="e">
        <f>VLOOKUP($C281,subset1!$D:$BX,AF$2,FALSE)</f>
        <v>#N/A</v>
      </c>
      <c r="AG281" t="e">
        <f>VLOOKUP($C281,subset1!$D:$BX,AG$2,FALSE)</f>
        <v>#N/A</v>
      </c>
      <c r="AH281" t="e">
        <f>VLOOKUP($C281,subset1!$D:$BX,AH$2,FALSE)</f>
        <v>#N/A</v>
      </c>
      <c r="AI281" t="e">
        <f>VLOOKUP($C281,subset1!$D:$BX,AI$2,FALSE)</f>
        <v>#N/A</v>
      </c>
      <c r="AJ281" t="e">
        <f>VLOOKUP($C281,subset1!$D:$BX,AJ$2,FALSE)</f>
        <v>#N/A</v>
      </c>
      <c r="AK281" t="e">
        <f>VLOOKUP($C281,subset1!$D:$BX,AK$2,FALSE)</f>
        <v>#N/A</v>
      </c>
      <c r="AL281" t="e">
        <f>VLOOKUP($C281,subset1!$D:$BX,AL$2,FALSE)</f>
        <v>#N/A</v>
      </c>
      <c r="AM281" t="e">
        <f>VLOOKUP($C281,subset1!$D:$BX,AM$2,FALSE)</f>
        <v>#N/A</v>
      </c>
      <c r="AN281" t="e">
        <f>VLOOKUP($C281,subset1!$D:$BX,AN$2,FALSE)</f>
        <v>#N/A</v>
      </c>
      <c r="AO281" t="e">
        <f>VLOOKUP($C281,subset1!$D:$BX,AO$2,FALSE)</f>
        <v>#N/A</v>
      </c>
      <c r="AP281" t="e">
        <f>VLOOKUP($C281,subset1!$D:$BX,AP$2,FALSE)</f>
        <v>#N/A</v>
      </c>
      <c r="AQ281" t="e">
        <f>VLOOKUP($C281,subset1!$D:$BX,AQ$2,FALSE)</f>
        <v>#N/A</v>
      </c>
      <c r="AR281" t="e">
        <f>VLOOKUP($C281,subset1!$D:$BX,AR$2,FALSE)</f>
        <v>#N/A</v>
      </c>
      <c r="AS281" t="e">
        <f>VLOOKUP($C281,subset1!$D:$BX,AS$2,FALSE)</f>
        <v>#N/A</v>
      </c>
      <c r="AT281" s="1" t="e">
        <f>VLOOKUP($C281,subset1!$D:$BX,AT$2,FALSE)</f>
        <v>#N/A</v>
      </c>
      <c r="AU281" t="e">
        <f>VLOOKUP($C281,subset1!$D:$BX,AU$2,FALSE)</f>
        <v>#N/A</v>
      </c>
      <c r="AV281" t="e">
        <f>VLOOKUP($C281,subset1!$D:$BX,AV$2,FALSE)</f>
        <v>#N/A</v>
      </c>
      <c r="AW281" t="e">
        <f>VLOOKUP($C281,subset1!$D:$BX,AW$2,FALSE)</f>
        <v>#N/A</v>
      </c>
      <c r="AX281" t="e">
        <f>VLOOKUP($C281,subset1!$D:$BX,AX$2,FALSE)</f>
        <v>#N/A</v>
      </c>
      <c r="AY281" t="e">
        <f>VLOOKUP($C281,subset1!$D:$BX,AY$2,FALSE)</f>
        <v>#N/A</v>
      </c>
      <c r="AZ281" t="e">
        <f>VLOOKUP($C281,subset1!$D:$BX,AZ$2,FALSE)</f>
        <v>#N/A</v>
      </c>
      <c r="BA281" t="e">
        <f>VLOOKUP($C281,subset1!$D:$BX,BA$2,FALSE)</f>
        <v>#N/A</v>
      </c>
      <c r="BB281" t="e">
        <f>VLOOKUP($C281,subset1!$D:$BX,BB$2,FALSE)</f>
        <v>#N/A</v>
      </c>
      <c r="BC281" t="e">
        <f>VLOOKUP($C281,subset1!$D:$BX,BC$2,FALSE)</f>
        <v>#N/A</v>
      </c>
      <c r="BD281" t="e">
        <f>VLOOKUP($C281,subset1!$D:$BX,BD$2,FALSE)</f>
        <v>#N/A</v>
      </c>
      <c r="BE281" t="e">
        <f>VLOOKUP($C281,subset1!$D:$BX,BE$2,FALSE)</f>
        <v>#N/A</v>
      </c>
      <c r="BF281" t="e">
        <f>VLOOKUP($C281,subset1!$D:$BX,BF$2,FALSE)</f>
        <v>#N/A</v>
      </c>
      <c r="BG281" t="e">
        <f>VLOOKUP($C281,subset1!$D:$BX,BG$2,FALSE)</f>
        <v>#N/A</v>
      </c>
      <c r="BH281" t="e">
        <f>VLOOKUP($C281,subset1!$D:$BX,BH$2,FALSE)</f>
        <v>#N/A</v>
      </c>
      <c r="BI281" t="e">
        <f>VLOOKUP($C281,subset1!$D:$BX,BI$2,FALSE)</f>
        <v>#N/A</v>
      </c>
      <c r="BJ281" t="e">
        <f>VLOOKUP($C281,subset1!$D:$BX,BJ$2,FALSE)</f>
        <v>#N/A</v>
      </c>
      <c r="BK281" t="e">
        <f>VLOOKUP($C281,subset1!$D:$BX,BK$2,FALSE)</f>
        <v>#N/A</v>
      </c>
      <c r="BL281" t="e">
        <f>VLOOKUP($C281,subset1!$D:$BX,BL$2,FALSE)</f>
        <v>#N/A</v>
      </c>
      <c r="BM281" t="e">
        <f>VLOOKUP($C281,subset1!$D:$BX,BM$2,FALSE)</f>
        <v>#N/A</v>
      </c>
      <c r="BN281" t="e">
        <f>VLOOKUP($C281,subset1!$D:$BX,BN$2,FALSE)</f>
        <v>#N/A</v>
      </c>
      <c r="BO281" t="e">
        <f>VLOOKUP($C281,subset1!$D:$BX,BO$2,FALSE)</f>
        <v>#N/A</v>
      </c>
      <c r="BP281" t="e">
        <f>VLOOKUP($C281,subset1!$D:$BX,BP$2,FALSE)</f>
        <v>#N/A</v>
      </c>
      <c r="BQ281" t="e">
        <f>VLOOKUP($C281,subset1!$D:$BX,BQ$2,FALSE)</f>
        <v>#N/A</v>
      </c>
      <c r="BR281" t="e">
        <f>VLOOKUP($C281,subset1!$D:$BX,BR$2,FALSE)</f>
        <v>#N/A</v>
      </c>
      <c r="BS281" t="e">
        <f>VLOOKUP($C281,subset1!$D:$BX,BS$2,FALSE)</f>
        <v>#N/A</v>
      </c>
      <c r="BT281" t="e">
        <f>VLOOKUP($C281,subset1!$D:$BX,BT$2,FALSE)</f>
        <v>#N/A</v>
      </c>
      <c r="BU281" t="e">
        <f>VLOOKUP($C281,subset1!$D:$BX,BU$2,FALSE)</f>
        <v>#N/A</v>
      </c>
    </row>
    <row r="282" spans="1:73" x14ac:dyDescent="0.2">
      <c r="A282">
        <v>949</v>
      </c>
      <c r="B282" t="s">
        <v>12</v>
      </c>
      <c r="C282" t="str">
        <f t="shared" si="15"/>
        <v>949E4</v>
      </c>
      <c r="D282" t="str">
        <f t="shared" si="16"/>
        <v>E4</v>
      </c>
      <c r="E282">
        <v>49</v>
      </c>
      <c r="F282" s="1">
        <v>43222</v>
      </c>
      <c r="I282">
        <v>1029.8806200367201</v>
      </c>
      <c r="J282" t="s">
        <v>7</v>
      </c>
      <c r="K282">
        <v>288</v>
      </c>
      <c r="L282">
        <f>VLOOKUP($C282,samples!$D$2:$I$1000,4, FALSE)</f>
        <v>19</v>
      </c>
      <c r="M282" t="str">
        <f>VLOOKUP($C282,samples!$D$2:$I$1000,5, FALSE)</f>
        <v>B</v>
      </c>
      <c r="N282" t="str">
        <f>VLOOKUP($C282,samples!$D$2:$I$1000,6, FALSE)</f>
        <v>1,2,3</v>
      </c>
      <c r="O282" s="1">
        <f>VLOOKUP($C282,samples!$D$2:$I$689,3, FALSE)</f>
        <v>43396</v>
      </c>
      <c r="P282" s="2">
        <f t="shared" si="17"/>
        <v>174</v>
      </c>
      <c r="Q282" s="1" t="str">
        <f>VLOOKUP($C282,samples!$D$2:$R$1000,8, FALSE)</f>
        <v>CGPLPA844P5</v>
      </c>
      <c r="S282" t="e">
        <f>VLOOKUP($C282,subset1!$D:$BX,S$2,FALSE)</f>
        <v>#N/A</v>
      </c>
      <c r="T282" s="1" t="e">
        <f>VLOOKUP($C282,subset1!$D:$BX,T$2,FALSE)</f>
        <v>#N/A</v>
      </c>
      <c r="U282" t="e">
        <f>VLOOKUP($C282,subset1!$D:$BX,U$2,FALSE)</f>
        <v>#N/A</v>
      </c>
      <c r="V282" t="e">
        <f>VLOOKUP($C282,subset1!$D:$BX,V$2,FALSE)</f>
        <v>#N/A</v>
      </c>
      <c r="W282" t="e">
        <f>VLOOKUP($C282,subset1!$D:$BX,W$2,FALSE)</f>
        <v>#N/A</v>
      </c>
      <c r="X282" t="e">
        <f>VLOOKUP($C282,subset1!$D:$BX,X$2,FALSE)</f>
        <v>#N/A</v>
      </c>
      <c r="Y282" t="e">
        <f>VLOOKUP($C282,subset1!$D:$BX,Y$2,FALSE)</f>
        <v>#N/A</v>
      </c>
      <c r="Z282" t="e">
        <f>VLOOKUP($C282,subset1!$D:$BX,Z$2,FALSE)</f>
        <v>#N/A</v>
      </c>
      <c r="AA282" t="e">
        <f>VLOOKUP($C282,subset1!$D:$BX,AA$2,FALSE)</f>
        <v>#N/A</v>
      </c>
      <c r="AB282" t="e">
        <f>VLOOKUP($C282,subset1!$D:$BX,AB$2,FALSE)</f>
        <v>#N/A</v>
      </c>
      <c r="AC282" t="e">
        <f>VLOOKUP($C282,subset1!$D:$BX,AC$2,FALSE)</f>
        <v>#N/A</v>
      </c>
      <c r="AD282" t="e">
        <f>VLOOKUP($C282,subset1!$D:$BX,AD$2,FALSE)</f>
        <v>#N/A</v>
      </c>
      <c r="AE282" t="e">
        <f>VLOOKUP($C282,subset1!$D:$BX,AE$2,FALSE)</f>
        <v>#N/A</v>
      </c>
      <c r="AF282" t="e">
        <f>VLOOKUP($C282,subset1!$D:$BX,AF$2,FALSE)</f>
        <v>#N/A</v>
      </c>
      <c r="AG282" t="e">
        <f>VLOOKUP($C282,subset1!$D:$BX,AG$2,FALSE)</f>
        <v>#N/A</v>
      </c>
      <c r="AH282" t="e">
        <f>VLOOKUP($C282,subset1!$D:$BX,AH$2,FALSE)</f>
        <v>#N/A</v>
      </c>
      <c r="AI282" t="e">
        <f>VLOOKUP($C282,subset1!$D:$BX,AI$2,FALSE)</f>
        <v>#N/A</v>
      </c>
      <c r="AJ282" t="e">
        <f>VLOOKUP($C282,subset1!$D:$BX,AJ$2,FALSE)</f>
        <v>#N/A</v>
      </c>
      <c r="AK282" t="e">
        <f>VLOOKUP($C282,subset1!$D:$BX,AK$2,FALSE)</f>
        <v>#N/A</v>
      </c>
      <c r="AL282" t="e">
        <f>VLOOKUP($C282,subset1!$D:$BX,AL$2,FALSE)</f>
        <v>#N/A</v>
      </c>
      <c r="AM282" t="e">
        <f>VLOOKUP($C282,subset1!$D:$BX,AM$2,FALSE)</f>
        <v>#N/A</v>
      </c>
      <c r="AN282" t="e">
        <f>VLOOKUP($C282,subset1!$D:$BX,AN$2,FALSE)</f>
        <v>#N/A</v>
      </c>
      <c r="AO282" t="e">
        <f>VLOOKUP($C282,subset1!$D:$BX,AO$2,FALSE)</f>
        <v>#N/A</v>
      </c>
      <c r="AP282" t="e">
        <f>VLOOKUP($C282,subset1!$D:$BX,AP$2,FALSE)</f>
        <v>#N/A</v>
      </c>
      <c r="AQ282" t="e">
        <f>VLOOKUP($C282,subset1!$D:$BX,AQ$2,FALSE)</f>
        <v>#N/A</v>
      </c>
      <c r="AR282" t="e">
        <f>VLOOKUP($C282,subset1!$D:$BX,AR$2,FALSE)</f>
        <v>#N/A</v>
      </c>
      <c r="AS282" t="e">
        <f>VLOOKUP($C282,subset1!$D:$BX,AS$2,FALSE)</f>
        <v>#N/A</v>
      </c>
      <c r="AT282" s="1" t="e">
        <f>VLOOKUP($C282,subset1!$D:$BX,AT$2,FALSE)</f>
        <v>#N/A</v>
      </c>
      <c r="AU282" t="e">
        <f>VLOOKUP($C282,subset1!$D:$BX,AU$2,FALSE)</f>
        <v>#N/A</v>
      </c>
      <c r="AV282" t="e">
        <f>VLOOKUP($C282,subset1!$D:$BX,AV$2,FALSE)</f>
        <v>#N/A</v>
      </c>
      <c r="AW282" t="e">
        <f>VLOOKUP($C282,subset1!$D:$BX,AW$2,FALSE)</f>
        <v>#N/A</v>
      </c>
      <c r="AX282" t="e">
        <f>VLOOKUP($C282,subset1!$D:$BX,AX$2,FALSE)</f>
        <v>#N/A</v>
      </c>
      <c r="AY282" t="e">
        <f>VLOOKUP($C282,subset1!$D:$BX,AY$2,FALSE)</f>
        <v>#N/A</v>
      </c>
      <c r="AZ282" t="e">
        <f>VLOOKUP($C282,subset1!$D:$BX,AZ$2,FALSE)</f>
        <v>#N/A</v>
      </c>
      <c r="BA282" t="e">
        <f>VLOOKUP($C282,subset1!$D:$BX,BA$2,FALSE)</f>
        <v>#N/A</v>
      </c>
      <c r="BB282" t="e">
        <f>VLOOKUP($C282,subset1!$D:$BX,BB$2,FALSE)</f>
        <v>#N/A</v>
      </c>
      <c r="BC282" t="e">
        <f>VLOOKUP($C282,subset1!$D:$BX,BC$2,FALSE)</f>
        <v>#N/A</v>
      </c>
      <c r="BD282" t="e">
        <f>VLOOKUP($C282,subset1!$D:$BX,BD$2,FALSE)</f>
        <v>#N/A</v>
      </c>
      <c r="BE282" t="e">
        <f>VLOOKUP($C282,subset1!$D:$BX,BE$2,FALSE)</f>
        <v>#N/A</v>
      </c>
      <c r="BF282" t="e">
        <f>VLOOKUP($C282,subset1!$D:$BX,BF$2,FALSE)</f>
        <v>#N/A</v>
      </c>
      <c r="BG282" t="e">
        <f>VLOOKUP($C282,subset1!$D:$BX,BG$2,FALSE)</f>
        <v>#N/A</v>
      </c>
      <c r="BH282" t="e">
        <f>VLOOKUP($C282,subset1!$D:$BX,BH$2,FALSE)</f>
        <v>#N/A</v>
      </c>
      <c r="BI282" t="e">
        <f>VLOOKUP($C282,subset1!$D:$BX,BI$2,FALSE)</f>
        <v>#N/A</v>
      </c>
      <c r="BJ282" t="e">
        <f>VLOOKUP($C282,subset1!$D:$BX,BJ$2,FALSE)</f>
        <v>#N/A</v>
      </c>
      <c r="BK282" t="e">
        <f>VLOOKUP($C282,subset1!$D:$BX,BK$2,FALSE)</f>
        <v>#N/A</v>
      </c>
      <c r="BL282" t="e">
        <f>VLOOKUP($C282,subset1!$D:$BX,BL$2,FALSE)</f>
        <v>#N/A</v>
      </c>
      <c r="BM282" t="e">
        <f>VLOOKUP($C282,subset1!$D:$BX,BM$2,FALSE)</f>
        <v>#N/A</v>
      </c>
      <c r="BN282" t="e">
        <f>VLOOKUP($C282,subset1!$D:$BX,BN$2,FALSE)</f>
        <v>#N/A</v>
      </c>
      <c r="BO282" t="e">
        <f>VLOOKUP($C282,subset1!$D:$BX,BO$2,FALSE)</f>
        <v>#N/A</v>
      </c>
      <c r="BP282" t="e">
        <f>VLOOKUP($C282,subset1!$D:$BX,BP$2,FALSE)</f>
        <v>#N/A</v>
      </c>
      <c r="BQ282" t="e">
        <f>VLOOKUP($C282,subset1!$D:$BX,BQ$2,FALSE)</f>
        <v>#N/A</v>
      </c>
      <c r="BR282" t="e">
        <f>VLOOKUP($C282,subset1!$D:$BX,BR$2,FALSE)</f>
        <v>#N/A</v>
      </c>
      <c r="BS282" t="e">
        <f>VLOOKUP($C282,subset1!$D:$BX,BS$2,FALSE)</f>
        <v>#N/A</v>
      </c>
      <c r="BT282" t="e">
        <f>VLOOKUP($C282,subset1!$D:$BX,BT$2,FALSE)</f>
        <v>#N/A</v>
      </c>
      <c r="BU282" t="e">
        <f>VLOOKUP($C282,subset1!$D:$BX,BU$2,FALSE)</f>
        <v>#N/A</v>
      </c>
    </row>
    <row r="283" spans="1:73" x14ac:dyDescent="0.2">
      <c r="A283">
        <v>949</v>
      </c>
      <c r="B283" t="s">
        <v>13</v>
      </c>
      <c r="C283" t="str">
        <f t="shared" si="15"/>
        <v>949E5</v>
      </c>
      <c r="D283" t="str">
        <f t="shared" si="16"/>
        <v>E5</v>
      </c>
      <c r="E283">
        <v>49</v>
      </c>
      <c r="F283" s="1">
        <v>43222</v>
      </c>
      <c r="I283">
        <v>1029.8806200367201</v>
      </c>
      <c r="J283" t="s">
        <v>7</v>
      </c>
      <c r="K283">
        <v>289</v>
      </c>
      <c r="L283">
        <f>VLOOKUP($C283,samples!$D$2:$I$1000,4, FALSE)</f>
        <v>21</v>
      </c>
      <c r="M283" t="str">
        <f>VLOOKUP($C283,samples!$D$2:$I$1000,5, FALSE)</f>
        <v>E</v>
      </c>
      <c r="N283" t="str">
        <f>VLOOKUP($C283,samples!$D$2:$I$1000,6, FALSE)</f>
        <v>7,8,9</v>
      </c>
      <c r="O283" s="1">
        <f>VLOOKUP($C283,samples!$D$2:$I$689,3, FALSE)</f>
        <v>43509</v>
      </c>
      <c r="P283" s="2">
        <f t="shared" si="17"/>
        <v>287</v>
      </c>
      <c r="Q283" s="1" t="str">
        <f>VLOOKUP($C283,samples!$D$2:$R$1000,8, FALSE)</f>
        <v>CGPLPA844P6</v>
      </c>
      <c r="S283" t="e">
        <f>VLOOKUP($C283,subset1!$D:$BX,S$2,FALSE)</f>
        <v>#N/A</v>
      </c>
      <c r="T283" s="1" t="e">
        <f>VLOOKUP($C283,subset1!$D:$BX,T$2,FALSE)</f>
        <v>#N/A</v>
      </c>
      <c r="U283" t="e">
        <f>VLOOKUP($C283,subset1!$D:$BX,U$2,FALSE)</f>
        <v>#N/A</v>
      </c>
      <c r="V283" t="e">
        <f>VLOOKUP($C283,subset1!$D:$BX,V$2,FALSE)</f>
        <v>#N/A</v>
      </c>
      <c r="W283" t="e">
        <f>VLOOKUP($C283,subset1!$D:$BX,W$2,FALSE)</f>
        <v>#N/A</v>
      </c>
      <c r="X283" t="e">
        <f>VLOOKUP($C283,subset1!$D:$BX,X$2,FALSE)</f>
        <v>#N/A</v>
      </c>
      <c r="Y283" t="e">
        <f>VLOOKUP($C283,subset1!$D:$BX,Y$2,FALSE)</f>
        <v>#N/A</v>
      </c>
      <c r="Z283" t="e">
        <f>VLOOKUP($C283,subset1!$D:$BX,Z$2,FALSE)</f>
        <v>#N/A</v>
      </c>
      <c r="AA283" t="e">
        <f>VLOOKUP($C283,subset1!$D:$BX,AA$2,FALSE)</f>
        <v>#N/A</v>
      </c>
      <c r="AB283" t="e">
        <f>VLOOKUP($C283,subset1!$D:$BX,AB$2,FALSE)</f>
        <v>#N/A</v>
      </c>
      <c r="AC283" t="e">
        <f>VLOOKUP($C283,subset1!$D:$BX,AC$2,FALSE)</f>
        <v>#N/A</v>
      </c>
      <c r="AD283" t="e">
        <f>VLOOKUP($C283,subset1!$D:$BX,AD$2,FALSE)</f>
        <v>#N/A</v>
      </c>
      <c r="AE283" t="e">
        <f>VLOOKUP($C283,subset1!$D:$BX,AE$2,FALSE)</f>
        <v>#N/A</v>
      </c>
      <c r="AF283" t="e">
        <f>VLOOKUP($C283,subset1!$D:$BX,AF$2,FALSE)</f>
        <v>#N/A</v>
      </c>
      <c r="AG283" t="e">
        <f>VLOOKUP($C283,subset1!$D:$BX,AG$2,FALSE)</f>
        <v>#N/A</v>
      </c>
      <c r="AH283" t="e">
        <f>VLOOKUP($C283,subset1!$D:$BX,AH$2,FALSE)</f>
        <v>#N/A</v>
      </c>
      <c r="AI283" t="e">
        <f>VLOOKUP($C283,subset1!$D:$BX,AI$2,FALSE)</f>
        <v>#N/A</v>
      </c>
      <c r="AJ283" t="e">
        <f>VLOOKUP($C283,subset1!$D:$BX,AJ$2,FALSE)</f>
        <v>#N/A</v>
      </c>
      <c r="AK283" t="e">
        <f>VLOOKUP($C283,subset1!$D:$BX,AK$2,FALSE)</f>
        <v>#N/A</v>
      </c>
      <c r="AL283" t="e">
        <f>VLOOKUP($C283,subset1!$D:$BX,AL$2,FALSE)</f>
        <v>#N/A</v>
      </c>
      <c r="AM283" t="e">
        <f>VLOOKUP($C283,subset1!$D:$BX,AM$2,FALSE)</f>
        <v>#N/A</v>
      </c>
      <c r="AN283" t="e">
        <f>VLOOKUP($C283,subset1!$D:$BX,AN$2,FALSE)</f>
        <v>#N/A</v>
      </c>
      <c r="AO283" t="e">
        <f>VLOOKUP($C283,subset1!$D:$BX,AO$2,FALSE)</f>
        <v>#N/A</v>
      </c>
      <c r="AP283" t="e">
        <f>VLOOKUP($C283,subset1!$D:$BX,AP$2,FALSE)</f>
        <v>#N/A</v>
      </c>
      <c r="AQ283" t="e">
        <f>VLOOKUP($C283,subset1!$D:$BX,AQ$2,FALSE)</f>
        <v>#N/A</v>
      </c>
      <c r="AR283" t="e">
        <f>VLOOKUP($C283,subset1!$D:$BX,AR$2,FALSE)</f>
        <v>#N/A</v>
      </c>
      <c r="AS283" t="e">
        <f>VLOOKUP($C283,subset1!$D:$BX,AS$2,FALSE)</f>
        <v>#N/A</v>
      </c>
      <c r="AT283" s="1" t="e">
        <f>VLOOKUP($C283,subset1!$D:$BX,AT$2,FALSE)</f>
        <v>#N/A</v>
      </c>
      <c r="AU283" t="e">
        <f>VLOOKUP($C283,subset1!$D:$BX,AU$2,FALSE)</f>
        <v>#N/A</v>
      </c>
      <c r="AV283" t="e">
        <f>VLOOKUP($C283,subset1!$D:$BX,AV$2,FALSE)</f>
        <v>#N/A</v>
      </c>
      <c r="AW283" t="e">
        <f>VLOOKUP($C283,subset1!$D:$BX,AW$2,FALSE)</f>
        <v>#N/A</v>
      </c>
      <c r="AX283" t="e">
        <f>VLOOKUP($C283,subset1!$D:$BX,AX$2,FALSE)</f>
        <v>#N/A</v>
      </c>
      <c r="AY283" t="e">
        <f>VLOOKUP($C283,subset1!$D:$BX,AY$2,FALSE)</f>
        <v>#N/A</v>
      </c>
      <c r="AZ283" t="e">
        <f>VLOOKUP($C283,subset1!$D:$BX,AZ$2,FALSE)</f>
        <v>#N/A</v>
      </c>
      <c r="BA283" t="e">
        <f>VLOOKUP($C283,subset1!$D:$BX,BA$2,FALSE)</f>
        <v>#N/A</v>
      </c>
      <c r="BB283" t="e">
        <f>VLOOKUP($C283,subset1!$D:$BX,BB$2,FALSE)</f>
        <v>#N/A</v>
      </c>
      <c r="BC283" t="e">
        <f>VLOOKUP($C283,subset1!$D:$BX,BC$2,FALSE)</f>
        <v>#N/A</v>
      </c>
      <c r="BD283" t="e">
        <f>VLOOKUP($C283,subset1!$D:$BX,BD$2,FALSE)</f>
        <v>#N/A</v>
      </c>
      <c r="BE283" t="e">
        <f>VLOOKUP($C283,subset1!$D:$BX,BE$2,FALSE)</f>
        <v>#N/A</v>
      </c>
      <c r="BF283" t="e">
        <f>VLOOKUP($C283,subset1!$D:$BX,BF$2,FALSE)</f>
        <v>#N/A</v>
      </c>
      <c r="BG283" t="e">
        <f>VLOOKUP($C283,subset1!$D:$BX,BG$2,FALSE)</f>
        <v>#N/A</v>
      </c>
      <c r="BH283" t="e">
        <f>VLOOKUP($C283,subset1!$D:$BX,BH$2,FALSE)</f>
        <v>#N/A</v>
      </c>
      <c r="BI283" t="e">
        <f>VLOOKUP($C283,subset1!$D:$BX,BI$2,FALSE)</f>
        <v>#N/A</v>
      </c>
      <c r="BJ283" t="e">
        <f>VLOOKUP($C283,subset1!$D:$BX,BJ$2,FALSE)</f>
        <v>#N/A</v>
      </c>
      <c r="BK283" t="e">
        <f>VLOOKUP($C283,subset1!$D:$BX,BK$2,FALSE)</f>
        <v>#N/A</v>
      </c>
      <c r="BL283" t="e">
        <f>VLOOKUP($C283,subset1!$D:$BX,BL$2,FALSE)</f>
        <v>#N/A</v>
      </c>
      <c r="BM283" t="e">
        <f>VLOOKUP($C283,subset1!$D:$BX,BM$2,FALSE)</f>
        <v>#N/A</v>
      </c>
      <c r="BN283" t="e">
        <f>VLOOKUP($C283,subset1!$D:$BX,BN$2,FALSE)</f>
        <v>#N/A</v>
      </c>
      <c r="BO283" t="e">
        <f>VLOOKUP($C283,subset1!$D:$BX,BO$2,FALSE)</f>
        <v>#N/A</v>
      </c>
      <c r="BP283" t="e">
        <f>VLOOKUP($C283,subset1!$D:$BX,BP$2,FALSE)</f>
        <v>#N/A</v>
      </c>
      <c r="BQ283" t="e">
        <f>VLOOKUP($C283,subset1!$D:$BX,BQ$2,FALSE)</f>
        <v>#N/A</v>
      </c>
      <c r="BR283" t="e">
        <f>VLOOKUP($C283,subset1!$D:$BX,BR$2,FALSE)</f>
        <v>#N/A</v>
      </c>
      <c r="BS283" t="e">
        <f>VLOOKUP($C283,subset1!$D:$BX,BS$2,FALSE)</f>
        <v>#N/A</v>
      </c>
      <c r="BT283" t="e">
        <f>VLOOKUP($C283,subset1!$D:$BX,BT$2,FALSE)</f>
        <v>#N/A</v>
      </c>
      <c r="BU283" t="e">
        <f>VLOOKUP($C283,subset1!$D:$BX,BU$2,FALSE)</f>
        <v>#N/A</v>
      </c>
    </row>
    <row r="284" spans="1:73" x14ac:dyDescent="0.2">
      <c r="A284">
        <v>949</v>
      </c>
      <c r="B284" t="s">
        <v>14</v>
      </c>
      <c r="C284" t="str">
        <f t="shared" si="15"/>
        <v>949E6</v>
      </c>
      <c r="D284" t="str">
        <f t="shared" si="16"/>
        <v>E6</v>
      </c>
      <c r="E284">
        <v>49</v>
      </c>
      <c r="F284" s="1">
        <v>43222</v>
      </c>
      <c r="I284">
        <v>1029.8806200367201</v>
      </c>
      <c r="J284" t="s">
        <v>7</v>
      </c>
      <c r="K284">
        <v>290</v>
      </c>
      <c r="L284">
        <f>VLOOKUP($C284,samples!$D$2:$I$1000,4, FALSE)</f>
        <v>22</v>
      </c>
      <c r="M284" t="str">
        <f>VLOOKUP($C284,samples!$D$2:$I$1000,5, FALSE)</f>
        <v>F</v>
      </c>
      <c r="N284" t="str">
        <f>VLOOKUP($C284,samples!$D$2:$I$1000,6, FALSE)</f>
        <v>7,8,9</v>
      </c>
      <c r="O284" s="1">
        <f>VLOOKUP($C284,samples!$D$2:$I$689,3, FALSE)</f>
        <v>43565</v>
      </c>
      <c r="P284" s="2">
        <f t="shared" si="17"/>
        <v>343</v>
      </c>
      <c r="Q284" s="1" t="str">
        <f>VLOOKUP($C284,samples!$D$2:$R$1000,8, FALSE)</f>
        <v>CGPLPA844P7</v>
      </c>
      <c r="S284" t="e">
        <f>VLOOKUP($C284,subset1!$D:$BX,S$2,FALSE)</f>
        <v>#N/A</v>
      </c>
      <c r="T284" s="1" t="e">
        <f>VLOOKUP($C284,subset1!$D:$BX,T$2,FALSE)</f>
        <v>#N/A</v>
      </c>
      <c r="U284" t="e">
        <f>VLOOKUP($C284,subset1!$D:$BX,U$2,FALSE)</f>
        <v>#N/A</v>
      </c>
      <c r="V284" t="e">
        <f>VLOOKUP($C284,subset1!$D:$BX,V$2,FALSE)</f>
        <v>#N/A</v>
      </c>
      <c r="W284" t="e">
        <f>VLOOKUP($C284,subset1!$D:$BX,W$2,FALSE)</f>
        <v>#N/A</v>
      </c>
      <c r="X284" t="e">
        <f>VLOOKUP($C284,subset1!$D:$BX,X$2,FALSE)</f>
        <v>#N/A</v>
      </c>
      <c r="Y284" t="e">
        <f>VLOOKUP($C284,subset1!$D:$BX,Y$2,FALSE)</f>
        <v>#N/A</v>
      </c>
      <c r="Z284" t="e">
        <f>VLOOKUP($C284,subset1!$D:$BX,Z$2,FALSE)</f>
        <v>#N/A</v>
      </c>
      <c r="AA284" t="e">
        <f>VLOOKUP($C284,subset1!$D:$BX,AA$2,FALSE)</f>
        <v>#N/A</v>
      </c>
      <c r="AB284" t="e">
        <f>VLOOKUP($C284,subset1!$D:$BX,AB$2,FALSE)</f>
        <v>#N/A</v>
      </c>
      <c r="AC284" t="e">
        <f>VLOOKUP($C284,subset1!$D:$BX,AC$2,FALSE)</f>
        <v>#N/A</v>
      </c>
      <c r="AD284" t="e">
        <f>VLOOKUP($C284,subset1!$D:$BX,AD$2,FALSE)</f>
        <v>#N/A</v>
      </c>
      <c r="AE284" t="e">
        <f>VLOOKUP($C284,subset1!$D:$BX,AE$2,FALSE)</f>
        <v>#N/A</v>
      </c>
      <c r="AF284" t="e">
        <f>VLOOKUP($C284,subset1!$D:$BX,AF$2,FALSE)</f>
        <v>#N/A</v>
      </c>
      <c r="AG284" t="e">
        <f>VLOOKUP($C284,subset1!$D:$BX,AG$2,FALSE)</f>
        <v>#N/A</v>
      </c>
      <c r="AH284" t="e">
        <f>VLOOKUP($C284,subset1!$D:$BX,AH$2,FALSE)</f>
        <v>#N/A</v>
      </c>
      <c r="AI284" t="e">
        <f>VLOOKUP($C284,subset1!$D:$BX,AI$2,FALSE)</f>
        <v>#N/A</v>
      </c>
      <c r="AJ284" t="e">
        <f>VLOOKUP($C284,subset1!$D:$BX,AJ$2,FALSE)</f>
        <v>#N/A</v>
      </c>
      <c r="AK284" t="e">
        <f>VLOOKUP($C284,subset1!$D:$BX,AK$2,FALSE)</f>
        <v>#N/A</v>
      </c>
      <c r="AL284" t="e">
        <f>VLOOKUP($C284,subset1!$D:$BX,AL$2,FALSE)</f>
        <v>#N/A</v>
      </c>
      <c r="AM284" t="e">
        <f>VLOOKUP($C284,subset1!$D:$BX,AM$2,FALSE)</f>
        <v>#N/A</v>
      </c>
      <c r="AN284" t="e">
        <f>VLOOKUP($C284,subset1!$D:$BX,AN$2,FALSE)</f>
        <v>#N/A</v>
      </c>
      <c r="AO284" t="e">
        <f>VLOOKUP($C284,subset1!$D:$BX,AO$2,FALSE)</f>
        <v>#N/A</v>
      </c>
      <c r="AP284" t="e">
        <f>VLOOKUP($C284,subset1!$D:$BX,AP$2,FALSE)</f>
        <v>#N/A</v>
      </c>
      <c r="AQ284" t="e">
        <f>VLOOKUP($C284,subset1!$D:$BX,AQ$2,FALSE)</f>
        <v>#N/A</v>
      </c>
      <c r="AR284" t="e">
        <f>VLOOKUP($C284,subset1!$D:$BX,AR$2,FALSE)</f>
        <v>#N/A</v>
      </c>
      <c r="AS284" t="e">
        <f>VLOOKUP($C284,subset1!$D:$BX,AS$2,FALSE)</f>
        <v>#N/A</v>
      </c>
      <c r="AT284" s="1" t="e">
        <f>VLOOKUP($C284,subset1!$D:$BX,AT$2,FALSE)</f>
        <v>#N/A</v>
      </c>
      <c r="AU284" t="e">
        <f>VLOOKUP($C284,subset1!$D:$BX,AU$2,FALSE)</f>
        <v>#N/A</v>
      </c>
      <c r="AV284" t="e">
        <f>VLOOKUP($C284,subset1!$D:$BX,AV$2,FALSE)</f>
        <v>#N/A</v>
      </c>
      <c r="AW284" t="e">
        <f>VLOOKUP($C284,subset1!$D:$BX,AW$2,FALSE)</f>
        <v>#N/A</v>
      </c>
      <c r="AX284" t="e">
        <f>VLOOKUP($C284,subset1!$D:$BX,AX$2,FALSE)</f>
        <v>#N/A</v>
      </c>
      <c r="AY284" t="e">
        <f>VLOOKUP($C284,subset1!$D:$BX,AY$2,FALSE)</f>
        <v>#N/A</v>
      </c>
      <c r="AZ284" t="e">
        <f>VLOOKUP($C284,subset1!$D:$BX,AZ$2,FALSE)</f>
        <v>#N/A</v>
      </c>
      <c r="BA284" t="e">
        <f>VLOOKUP($C284,subset1!$D:$BX,BA$2,FALSE)</f>
        <v>#N/A</v>
      </c>
      <c r="BB284" t="e">
        <f>VLOOKUP($C284,subset1!$D:$BX,BB$2,FALSE)</f>
        <v>#N/A</v>
      </c>
      <c r="BC284" t="e">
        <f>VLOOKUP($C284,subset1!$D:$BX,BC$2,FALSE)</f>
        <v>#N/A</v>
      </c>
      <c r="BD284" t="e">
        <f>VLOOKUP($C284,subset1!$D:$BX,BD$2,FALSE)</f>
        <v>#N/A</v>
      </c>
      <c r="BE284" t="e">
        <f>VLOOKUP($C284,subset1!$D:$BX,BE$2,FALSE)</f>
        <v>#N/A</v>
      </c>
      <c r="BF284" t="e">
        <f>VLOOKUP($C284,subset1!$D:$BX,BF$2,FALSE)</f>
        <v>#N/A</v>
      </c>
      <c r="BG284" t="e">
        <f>VLOOKUP($C284,subset1!$D:$BX,BG$2,FALSE)</f>
        <v>#N/A</v>
      </c>
      <c r="BH284" t="e">
        <f>VLOOKUP($C284,subset1!$D:$BX,BH$2,FALSE)</f>
        <v>#N/A</v>
      </c>
      <c r="BI284" t="e">
        <f>VLOOKUP($C284,subset1!$D:$BX,BI$2,FALSE)</f>
        <v>#N/A</v>
      </c>
      <c r="BJ284" t="e">
        <f>VLOOKUP($C284,subset1!$D:$BX,BJ$2,FALSE)</f>
        <v>#N/A</v>
      </c>
      <c r="BK284" t="e">
        <f>VLOOKUP($C284,subset1!$D:$BX,BK$2,FALSE)</f>
        <v>#N/A</v>
      </c>
      <c r="BL284" t="e">
        <f>VLOOKUP($C284,subset1!$D:$BX,BL$2,FALSE)</f>
        <v>#N/A</v>
      </c>
      <c r="BM284" t="e">
        <f>VLOOKUP($C284,subset1!$D:$BX,BM$2,FALSE)</f>
        <v>#N/A</v>
      </c>
      <c r="BN284" t="e">
        <f>VLOOKUP($C284,subset1!$D:$BX,BN$2,FALSE)</f>
        <v>#N/A</v>
      </c>
      <c r="BO284" t="e">
        <f>VLOOKUP($C284,subset1!$D:$BX,BO$2,FALSE)</f>
        <v>#N/A</v>
      </c>
      <c r="BP284" t="e">
        <f>VLOOKUP($C284,subset1!$D:$BX,BP$2,FALSE)</f>
        <v>#N/A</v>
      </c>
      <c r="BQ284" t="e">
        <f>VLOOKUP($C284,subset1!$D:$BX,BQ$2,FALSE)</f>
        <v>#N/A</v>
      </c>
      <c r="BR284" t="e">
        <f>VLOOKUP($C284,subset1!$D:$BX,BR$2,FALSE)</f>
        <v>#N/A</v>
      </c>
      <c r="BS284" t="e">
        <f>VLOOKUP($C284,subset1!$D:$BX,BS$2,FALSE)</f>
        <v>#N/A</v>
      </c>
      <c r="BT284" t="e">
        <f>VLOOKUP($C284,subset1!$D:$BX,BT$2,FALSE)</f>
        <v>#N/A</v>
      </c>
      <c r="BU284" t="e">
        <f>VLOOKUP($C284,subset1!$D:$BX,BU$2,FALSE)</f>
        <v>#N/A</v>
      </c>
    </row>
    <row r="285" spans="1:73" x14ac:dyDescent="0.2">
      <c r="A285">
        <v>949</v>
      </c>
      <c r="B285" t="s">
        <v>15</v>
      </c>
      <c r="C285" t="str">
        <f t="shared" si="15"/>
        <v>949E7</v>
      </c>
      <c r="D285" t="str">
        <f t="shared" si="16"/>
        <v>E7</v>
      </c>
      <c r="E285">
        <v>49</v>
      </c>
      <c r="F285" s="1">
        <v>43222</v>
      </c>
      <c r="I285">
        <v>1029.8806200367201</v>
      </c>
      <c r="J285" t="s">
        <v>7</v>
      </c>
      <c r="K285">
        <v>291</v>
      </c>
      <c r="L285">
        <f>VLOOKUP($C285,samples!$D$2:$I$1000,4, FALSE)</f>
        <v>16</v>
      </c>
      <c r="M285" t="str">
        <f>VLOOKUP($C285,samples!$D$2:$I$1000,5, FALSE)</f>
        <v>A</v>
      </c>
      <c r="N285" t="str">
        <f>VLOOKUP($C285,samples!$D$2:$I$1000,6, FALSE)</f>
        <v>4,5,6</v>
      </c>
      <c r="O285" s="1">
        <f>VLOOKUP($C285,samples!$D$2:$I$689,3, FALSE)</f>
        <v>43594</v>
      </c>
      <c r="P285" s="2">
        <f t="shared" si="17"/>
        <v>372</v>
      </c>
      <c r="Q285" s="1" t="str">
        <f>VLOOKUP($C285,samples!$D$2:$R$1000,8, FALSE)</f>
        <v>CGPLPA844P8</v>
      </c>
      <c r="S285" t="e">
        <f>VLOOKUP($C285,subset1!$D:$BX,S$2,FALSE)</f>
        <v>#N/A</v>
      </c>
      <c r="T285" s="1" t="e">
        <f>VLOOKUP($C285,subset1!$D:$BX,T$2,FALSE)</f>
        <v>#N/A</v>
      </c>
      <c r="U285" t="e">
        <f>VLOOKUP($C285,subset1!$D:$BX,U$2,FALSE)</f>
        <v>#N/A</v>
      </c>
      <c r="V285" t="e">
        <f>VLOOKUP($C285,subset1!$D:$BX,V$2,FALSE)</f>
        <v>#N/A</v>
      </c>
      <c r="W285" t="e">
        <f>VLOOKUP($C285,subset1!$D:$BX,W$2,FALSE)</f>
        <v>#N/A</v>
      </c>
      <c r="X285" t="e">
        <f>VLOOKUP($C285,subset1!$D:$BX,X$2,FALSE)</f>
        <v>#N/A</v>
      </c>
      <c r="Y285" t="e">
        <f>VLOOKUP($C285,subset1!$D:$BX,Y$2,FALSE)</f>
        <v>#N/A</v>
      </c>
      <c r="Z285" t="e">
        <f>VLOOKUP($C285,subset1!$D:$BX,Z$2,FALSE)</f>
        <v>#N/A</v>
      </c>
      <c r="AA285" t="e">
        <f>VLOOKUP($C285,subset1!$D:$BX,AA$2,FALSE)</f>
        <v>#N/A</v>
      </c>
      <c r="AB285" t="e">
        <f>VLOOKUP($C285,subset1!$D:$BX,AB$2,FALSE)</f>
        <v>#N/A</v>
      </c>
      <c r="AC285" t="e">
        <f>VLOOKUP($C285,subset1!$D:$BX,AC$2,FALSE)</f>
        <v>#N/A</v>
      </c>
      <c r="AD285" t="e">
        <f>VLOOKUP($C285,subset1!$D:$BX,AD$2,FALSE)</f>
        <v>#N/A</v>
      </c>
      <c r="AE285" t="e">
        <f>VLOOKUP($C285,subset1!$D:$BX,AE$2,FALSE)</f>
        <v>#N/A</v>
      </c>
      <c r="AF285" t="e">
        <f>VLOOKUP($C285,subset1!$D:$BX,AF$2,FALSE)</f>
        <v>#N/A</v>
      </c>
      <c r="AG285" t="e">
        <f>VLOOKUP($C285,subset1!$D:$BX,AG$2,FALSE)</f>
        <v>#N/A</v>
      </c>
      <c r="AH285" t="e">
        <f>VLOOKUP($C285,subset1!$D:$BX,AH$2,FALSE)</f>
        <v>#N/A</v>
      </c>
      <c r="AI285" t="e">
        <f>VLOOKUP($C285,subset1!$D:$BX,AI$2,FALSE)</f>
        <v>#N/A</v>
      </c>
      <c r="AJ285" t="e">
        <f>VLOOKUP($C285,subset1!$D:$BX,AJ$2,FALSE)</f>
        <v>#N/A</v>
      </c>
      <c r="AK285" t="e">
        <f>VLOOKUP($C285,subset1!$D:$BX,AK$2,FALSE)</f>
        <v>#N/A</v>
      </c>
      <c r="AL285" t="e">
        <f>VLOOKUP($C285,subset1!$D:$BX,AL$2,FALSE)</f>
        <v>#N/A</v>
      </c>
      <c r="AM285" t="e">
        <f>VLOOKUP($C285,subset1!$D:$BX,AM$2,FALSE)</f>
        <v>#N/A</v>
      </c>
      <c r="AN285" t="e">
        <f>VLOOKUP($C285,subset1!$D:$BX,AN$2,FALSE)</f>
        <v>#N/A</v>
      </c>
      <c r="AO285" t="e">
        <f>VLOOKUP($C285,subset1!$D:$BX,AO$2,FALSE)</f>
        <v>#N/A</v>
      </c>
      <c r="AP285" t="e">
        <f>VLOOKUP($C285,subset1!$D:$BX,AP$2,FALSE)</f>
        <v>#N/A</v>
      </c>
      <c r="AQ285" t="e">
        <f>VLOOKUP($C285,subset1!$D:$BX,AQ$2,FALSE)</f>
        <v>#N/A</v>
      </c>
      <c r="AR285" t="e">
        <f>VLOOKUP($C285,subset1!$D:$BX,AR$2,FALSE)</f>
        <v>#N/A</v>
      </c>
      <c r="AS285" t="e">
        <f>VLOOKUP($C285,subset1!$D:$BX,AS$2,FALSE)</f>
        <v>#N/A</v>
      </c>
      <c r="AT285" s="1" t="e">
        <f>VLOOKUP($C285,subset1!$D:$BX,AT$2,FALSE)</f>
        <v>#N/A</v>
      </c>
      <c r="AU285" t="e">
        <f>VLOOKUP($C285,subset1!$D:$BX,AU$2,FALSE)</f>
        <v>#N/A</v>
      </c>
      <c r="AV285" t="e">
        <f>VLOOKUP($C285,subset1!$D:$BX,AV$2,FALSE)</f>
        <v>#N/A</v>
      </c>
      <c r="AW285" t="e">
        <f>VLOOKUP($C285,subset1!$D:$BX,AW$2,FALSE)</f>
        <v>#N/A</v>
      </c>
      <c r="AX285" t="e">
        <f>VLOOKUP($C285,subset1!$D:$BX,AX$2,FALSE)</f>
        <v>#N/A</v>
      </c>
      <c r="AY285" t="e">
        <f>VLOOKUP($C285,subset1!$D:$BX,AY$2,FALSE)</f>
        <v>#N/A</v>
      </c>
      <c r="AZ285" t="e">
        <f>VLOOKUP($C285,subset1!$D:$BX,AZ$2,FALSE)</f>
        <v>#N/A</v>
      </c>
      <c r="BA285" t="e">
        <f>VLOOKUP($C285,subset1!$D:$BX,BA$2,FALSE)</f>
        <v>#N/A</v>
      </c>
      <c r="BB285" t="e">
        <f>VLOOKUP($C285,subset1!$D:$BX,BB$2,FALSE)</f>
        <v>#N/A</v>
      </c>
      <c r="BC285" t="e">
        <f>VLOOKUP($C285,subset1!$D:$BX,BC$2,FALSE)</f>
        <v>#N/A</v>
      </c>
      <c r="BD285" t="e">
        <f>VLOOKUP($C285,subset1!$D:$BX,BD$2,FALSE)</f>
        <v>#N/A</v>
      </c>
      <c r="BE285" t="e">
        <f>VLOOKUP($C285,subset1!$D:$BX,BE$2,FALSE)</f>
        <v>#N/A</v>
      </c>
      <c r="BF285" t="e">
        <f>VLOOKUP($C285,subset1!$D:$BX,BF$2,FALSE)</f>
        <v>#N/A</v>
      </c>
      <c r="BG285" t="e">
        <f>VLOOKUP($C285,subset1!$D:$BX,BG$2,FALSE)</f>
        <v>#N/A</v>
      </c>
      <c r="BH285" t="e">
        <f>VLOOKUP($C285,subset1!$D:$BX,BH$2,FALSE)</f>
        <v>#N/A</v>
      </c>
      <c r="BI285" t="e">
        <f>VLOOKUP($C285,subset1!$D:$BX,BI$2,FALSE)</f>
        <v>#N/A</v>
      </c>
      <c r="BJ285" t="e">
        <f>VLOOKUP($C285,subset1!$D:$BX,BJ$2,FALSE)</f>
        <v>#N/A</v>
      </c>
      <c r="BK285" t="e">
        <f>VLOOKUP($C285,subset1!$D:$BX,BK$2,FALSE)</f>
        <v>#N/A</v>
      </c>
      <c r="BL285" t="e">
        <f>VLOOKUP($C285,subset1!$D:$BX,BL$2,FALSE)</f>
        <v>#N/A</v>
      </c>
      <c r="BM285" t="e">
        <f>VLOOKUP($C285,subset1!$D:$BX,BM$2,FALSE)</f>
        <v>#N/A</v>
      </c>
      <c r="BN285" t="e">
        <f>VLOOKUP($C285,subset1!$D:$BX,BN$2,FALSE)</f>
        <v>#N/A</v>
      </c>
      <c r="BO285" t="e">
        <f>VLOOKUP($C285,subset1!$D:$BX,BO$2,FALSE)</f>
        <v>#N/A</v>
      </c>
      <c r="BP285" t="e">
        <f>VLOOKUP($C285,subset1!$D:$BX,BP$2,FALSE)</f>
        <v>#N/A</v>
      </c>
      <c r="BQ285" t="e">
        <f>VLOOKUP($C285,subset1!$D:$BX,BQ$2,FALSE)</f>
        <v>#N/A</v>
      </c>
      <c r="BR285" t="e">
        <f>VLOOKUP($C285,subset1!$D:$BX,BR$2,FALSE)</f>
        <v>#N/A</v>
      </c>
      <c r="BS285" t="e">
        <f>VLOOKUP($C285,subset1!$D:$BX,BS$2,FALSE)</f>
        <v>#N/A</v>
      </c>
      <c r="BT285" t="e">
        <f>VLOOKUP($C285,subset1!$D:$BX,BT$2,FALSE)</f>
        <v>#N/A</v>
      </c>
      <c r="BU285" t="e">
        <f>VLOOKUP($C285,subset1!$D:$BX,BU$2,FALSE)</f>
        <v>#N/A</v>
      </c>
    </row>
    <row r="286" spans="1:73" x14ac:dyDescent="0.2">
      <c r="A286">
        <v>949</v>
      </c>
      <c r="B286" t="s">
        <v>16</v>
      </c>
      <c r="C286" t="str">
        <f t="shared" si="15"/>
        <v>949E8</v>
      </c>
      <c r="D286" t="str">
        <f t="shared" si="16"/>
        <v>E8</v>
      </c>
      <c r="E286">
        <v>49</v>
      </c>
      <c r="F286" s="1">
        <v>43222</v>
      </c>
      <c r="I286">
        <v>1029.8806200367201</v>
      </c>
      <c r="J286" t="s">
        <v>7</v>
      </c>
      <c r="K286">
        <v>292</v>
      </c>
      <c r="L286">
        <f>VLOOKUP($C286,samples!$D$2:$I$1000,4, FALSE)</f>
        <v>23</v>
      </c>
      <c r="M286" t="str">
        <f>VLOOKUP($C286,samples!$D$2:$I$1000,5, FALSE)</f>
        <v>G</v>
      </c>
      <c r="N286" t="str">
        <f>VLOOKUP($C286,samples!$D$2:$I$1000,6, FALSE)</f>
        <v>7,8,9</v>
      </c>
      <c r="O286" s="1">
        <f>VLOOKUP($C286,samples!$D$2:$I$689,3, FALSE)</f>
        <v>43675</v>
      </c>
      <c r="P286" s="2">
        <f t="shared" si="17"/>
        <v>453</v>
      </c>
      <c r="Q286" s="1" t="str">
        <f>VLOOKUP($C286,samples!$D$2:$R$1000,8, FALSE)</f>
        <v>CGPLPA844P9</v>
      </c>
      <c r="S286" t="e">
        <f>VLOOKUP($C286,subset1!$D:$BX,S$2,FALSE)</f>
        <v>#N/A</v>
      </c>
      <c r="T286" s="1" t="e">
        <f>VLOOKUP($C286,subset1!$D:$BX,T$2,FALSE)</f>
        <v>#N/A</v>
      </c>
      <c r="U286" t="e">
        <f>VLOOKUP($C286,subset1!$D:$BX,U$2,FALSE)</f>
        <v>#N/A</v>
      </c>
      <c r="V286" t="e">
        <f>VLOOKUP($C286,subset1!$D:$BX,V$2,FALSE)</f>
        <v>#N/A</v>
      </c>
      <c r="W286" t="e">
        <f>VLOOKUP($C286,subset1!$D:$BX,W$2,FALSE)</f>
        <v>#N/A</v>
      </c>
      <c r="X286" t="e">
        <f>VLOOKUP($C286,subset1!$D:$BX,X$2,FALSE)</f>
        <v>#N/A</v>
      </c>
      <c r="Y286" t="e">
        <f>VLOOKUP($C286,subset1!$D:$BX,Y$2,FALSE)</f>
        <v>#N/A</v>
      </c>
      <c r="Z286" t="e">
        <f>VLOOKUP($C286,subset1!$D:$BX,Z$2,FALSE)</f>
        <v>#N/A</v>
      </c>
      <c r="AA286" t="e">
        <f>VLOOKUP($C286,subset1!$D:$BX,AA$2,FALSE)</f>
        <v>#N/A</v>
      </c>
      <c r="AB286" t="e">
        <f>VLOOKUP($C286,subset1!$D:$BX,AB$2,FALSE)</f>
        <v>#N/A</v>
      </c>
      <c r="AC286" t="e">
        <f>VLOOKUP($C286,subset1!$D:$BX,AC$2,FALSE)</f>
        <v>#N/A</v>
      </c>
      <c r="AD286" t="e">
        <f>VLOOKUP($C286,subset1!$D:$BX,AD$2,FALSE)</f>
        <v>#N/A</v>
      </c>
      <c r="AE286" t="e">
        <f>VLOOKUP($C286,subset1!$D:$BX,AE$2,FALSE)</f>
        <v>#N/A</v>
      </c>
      <c r="AF286" t="e">
        <f>VLOOKUP($C286,subset1!$D:$BX,AF$2,FALSE)</f>
        <v>#N/A</v>
      </c>
      <c r="AG286" t="e">
        <f>VLOOKUP($C286,subset1!$D:$BX,AG$2,FALSE)</f>
        <v>#N/A</v>
      </c>
      <c r="AH286" t="e">
        <f>VLOOKUP($C286,subset1!$D:$BX,AH$2,FALSE)</f>
        <v>#N/A</v>
      </c>
      <c r="AI286" t="e">
        <f>VLOOKUP($C286,subset1!$D:$BX,AI$2,FALSE)</f>
        <v>#N/A</v>
      </c>
      <c r="AJ286" t="e">
        <f>VLOOKUP($C286,subset1!$D:$BX,AJ$2,FALSE)</f>
        <v>#N/A</v>
      </c>
      <c r="AK286" t="e">
        <f>VLOOKUP($C286,subset1!$D:$BX,AK$2,FALSE)</f>
        <v>#N/A</v>
      </c>
      <c r="AL286" t="e">
        <f>VLOOKUP($C286,subset1!$D:$BX,AL$2,FALSE)</f>
        <v>#N/A</v>
      </c>
      <c r="AM286" t="e">
        <f>VLOOKUP($C286,subset1!$D:$BX,AM$2,FALSE)</f>
        <v>#N/A</v>
      </c>
      <c r="AN286" t="e">
        <f>VLOOKUP($C286,subset1!$D:$BX,AN$2,FALSE)</f>
        <v>#N/A</v>
      </c>
      <c r="AO286" t="e">
        <f>VLOOKUP($C286,subset1!$D:$BX,AO$2,FALSE)</f>
        <v>#N/A</v>
      </c>
      <c r="AP286" t="e">
        <f>VLOOKUP($C286,subset1!$D:$BX,AP$2,FALSE)</f>
        <v>#N/A</v>
      </c>
      <c r="AQ286" t="e">
        <f>VLOOKUP($C286,subset1!$D:$BX,AQ$2,FALSE)</f>
        <v>#N/A</v>
      </c>
      <c r="AR286" t="e">
        <f>VLOOKUP($C286,subset1!$D:$BX,AR$2,FALSE)</f>
        <v>#N/A</v>
      </c>
      <c r="AS286" t="e">
        <f>VLOOKUP($C286,subset1!$D:$BX,AS$2,FALSE)</f>
        <v>#N/A</v>
      </c>
      <c r="AT286" s="1" t="e">
        <f>VLOOKUP($C286,subset1!$D:$BX,AT$2,FALSE)</f>
        <v>#N/A</v>
      </c>
      <c r="AU286" t="e">
        <f>VLOOKUP($C286,subset1!$D:$BX,AU$2,FALSE)</f>
        <v>#N/A</v>
      </c>
      <c r="AV286" t="e">
        <f>VLOOKUP($C286,subset1!$D:$BX,AV$2,FALSE)</f>
        <v>#N/A</v>
      </c>
      <c r="AW286" t="e">
        <f>VLOOKUP($C286,subset1!$D:$BX,AW$2,FALSE)</f>
        <v>#N/A</v>
      </c>
      <c r="AX286" t="e">
        <f>VLOOKUP($C286,subset1!$D:$BX,AX$2,FALSE)</f>
        <v>#N/A</v>
      </c>
      <c r="AY286" t="e">
        <f>VLOOKUP($C286,subset1!$D:$BX,AY$2,FALSE)</f>
        <v>#N/A</v>
      </c>
      <c r="AZ286" t="e">
        <f>VLOOKUP($C286,subset1!$D:$BX,AZ$2,FALSE)</f>
        <v>#N/A</v>
      </c>
      <c r="BA286" t="e">
        <f>VLOOKUP($C286,subset1!$D:$BX,BA$2,FALSE)</f>
        <v>#N/A</v>
      </c>
      <c r="BB286" t="e">
        <f>VLOOKUP($C286,subset1!$D:$BX,BB$2,FALSE)</f>
        <v>#N/A</v>
      </c>
      <c r="BC286" t="e">
        <f>VLOOKUP($C286,subset1!$D:$BX,BC$2,FALSE)</f>
        <v>#N/A</v>
      </c>
      <c r="BD286" t="e">
        <f>VLOOKUP($C286,subset1!$D:$BX,BD$2,FALSE)</f>
        <v>#N/A</v>
      </c>
      <c r="BE286" t="e">
        <f>VLOOKUP($C286,subset1!$D:$BX,BE$2,FALSE)</f>
        <v>#N/A</v>
      </c>
      <c r="BF286" t="e">
        <f>VLOOKUP($C286,subset1!$D:$BX,BF$2,FALSE)</f>
        <v>#N/A</v>
      </c>
      <c r="BG286" t="e">
        <f>VLOOKUP($C286,subset1!$D:$BX,BG$2,FALSE)</f>
        <v>#N/A</v>
      </c>
      <c r="BH286" t="e">
        <f>VLOOKUP($C286,subset1!$D:$BX,BH$2,FALSE)</f>
        <v>#N/A</v>
      </c>
      <c r="BI286" t="e">
        <f>VLOOKUP($C286,subset1!$D:$BX,BI$2,FALSE)</f>
        <v>#N/A</v>
      </c>
      <c r="BJ286" t="e">
        <f>VLOOKUP($C286,subset1!$D:$BX,BJ$2,FALSE)</f>
        <v>#N/A</v>
      </c>
      <c r="BK286" t="e">
        <f>VLOOKUP($C286,subset1!$D:$BX,BK$2,FALSE)</f>
        <v>#N/A</v>
      </c>
      <c r="BL286" t="e">
        <f>VLOOKUP($C286,subset1!$D:$BX,BL$2,FALSE)</f>
        <v>#N/A</v>
      </c>
      <c r="BM286" t="e">
        <f>VLOOKUP($C286,subset1!$D:$BX,BM$2,FALSE)</f>
        <v>#N/A</v>
      </c>
      <c r="BN286" t="e">
        <f>VLOOKUP($C286,subset1!$D:$BX,BN$2,FALSE)</f>
        <v>#N/A</v>
      </c>
      <c r="BO286" t="e">
        <f>VLOOKUP($C286,subset1!$D:$BX,BO$2,FALSE)</f>
        <v>#N/A</v>
      </c>
      <c r="BP286" t="e">
        <f>VLOOKUP($C286,subset1!$D:$BX,BP$2,FALSE)</f>
        <v>#N/A</v>
      </c>
      <c r="BQ286" t="e">
        <f>VLOOKUP($C286,subset1!$D:$BX,BQ$2,FALSE)</f>
        <v>#N/A</v>
      </c>
      <c r="BR286" t="e">
        <f>VLOOKUP($C286,subset1!$D:$BX,BR$2,FALSE)</f>
        <v>#N/A</v>
      </c>
      <c r="BS286" t="e">
        <f>VLOOKUP($C286,subset1!$D:$BX,BS$2,FALSE)</f>
        <v>#N/A</v>
      </c>
      <c r="BT286" t="e">
        <f>VLOOKUP($C286,subset1!$D:$BX,BT$2,FALSE)</f>
        <v>#N/A</v>
      </c>
      <c r="BU286" t="e">
        <f>VLOOKUP($C286,subset1!$D:$BX,BU$2,FALSE)</f>
        <v>#N/A</v>
      </c>
    </row>
    <row r="287" spans="1:73" x14ac:dyDescent="0.2">
      <c r="A287">
        <v>949</v>
      </c>
      <c r="B287" t="s">
        <v>17</v>
      </c>
      <c r="C287" t="str">
        <f t="shared" si="15"/>
        <v>949E9</v>
      </c>
      <c r="D287" t="str">
        <f t="shared" si="16"/>
        <v>E9</v>
      </c>
      <c r="E287">
        <v>49</v>
      </c>
      <c r="F287" s="1">
        <v>43222</v>
      </c>
      <c r="I287">
        <v>1029.8806200367201</v>
      </c>
      <c r="J287" t="s">
        <v>7</v>
      </c>
      <c r="K287">
        <v>293</v>
      </c>
      <c r="L287">
        <f>VLOOKUP($C287,samples!$D$2:$I$1000,4, FALSE)</f>
        <v>23</v>
      </c>
      <c r="M287" t="str">
        <f>VLOOKUP($C287,samples!$D$2:$I$1000,5, FALSE)</f>
        <v>B</v>
      </c>
      <c r="N287" t="str">
        <f>VLOOKUP($C287,samples!$D$2:$I$1000,6, FALSE)</f>
        <v>7,8,9</v>
      </c>
      <c r="O287" s="1">
        <f>VLOOKUP($C287,samples!$D$2:$I$689,3, FALSE)</f>
        <v>43717</v>
      </c>
      <c r="P287" s="2">
        <f t="shared" si="17"/>
        <v>495</v>
      </c>
      <c r="Q287" s="1" t="str">
        <f>VLOOKUP($C287,samples!$D$2:$R$1000,8, FALSE)</f>
        <v>CGPLPA844P10</v>
      </c>
      <c r="S287" t="e">
        <f>VLOOKUP($C287,subset1!$D:$BX,S$2,FALSE)</f>
        <v>#N/A</v>
      </c>
      <c r="T287" s="1" t="e">
        <f>VLOOKUP($C287,subset1!$D:$BX,T$2,FALSE)</f>
        <v>#N/A</v>
      </c>
      <c r="U287" t="e">
        <f>VLOOKUP($C287,subset1!$D:$BX,U$2,FALSE)</f>
        <v>#N/A</v>
      </c>
      <c r="V287" t="e">
        <f>VLOOKUP($C287,subset1!$D:$BX,V$2,FALSE)</f>
        <v>#N/A</v>
      </c>
      <c r="W287" t="e">
        <f>VLOOKUP($C287,subset1!$D:$BX,W$2,FALSE)</f>
        <v>#N/A</v>
      </c>
      <c r="X287" t="e">
        <f>VLOOKUP($C287,subset1!$D:$BX,X$2,FALSE)</f>
        <v>#N/A</v>
      </c>
      <c r="Y287" t="e">
        <f>VLOOKUP($C287,subset1!$D:$BX,Y$2,FALSE)</f>
        <v>#N/A</v>
      </c>
      <c r="Z287" t="e">
        <f>VLOOKUP($C287,subset1!$D:$BX,Z$2,FALSE)</f>
        <v>#N/A</v>
      </c>
      <c r="AA287" t="e">
        <f>VLOOKUP($C287,subset1!$D:$BX,AA$2,FALSE)</f>
        <v>#N/A</v>
      </c>
      <c r="AB287" t="e">
        <f>VLOOKUP($C287,subset1!$D:$BX,AB$2,FALSE)</f>
        <v>#N/A</v>
      </c>
      <c r="AC287" t="e">
        <f>VLOOKUP($C287,subset1!$D:$BX,AC$2,FALSE)</f>
        <v>#N/A</v>
      </c>
      <c r="AD287" t="e">
        <f>VLOOKUP($C287,subset1!$D:$BX,AD$2,FALSE)</f>
        <v>#N/A</v>
      </c>
      <c r="AE287" t="e">
        <f>VLOOKUP($C287,subset1!$D:$BX,AE$2,FALSE)</f>
        <v>#N/A</v>
      </c>
      <c r="AF287" t="e">
        <f>VLOOKUP($C287,subset1!$D:$BX,AF$2,FALSE)</f>
        <v>#N/A</v>
      </c>
      <c r="AG287" t="e">
        <f>VLOOKUP($C287,subset1!$D:$BX,AG$2,FALSE)</f>
        <v>#N/A</v>
      </c>
      <c r="AH287" t="e">
        <f>VLOOKUP($C287,subset1!$D:$BX,AH$2,FALSE)</f>
        <v>#N/A</v>
      </c>
      <c r="AI287" t="e">
        <f>VLOOKUP($C287,subset1!$D:$BX,AI$2,FALSE)</f>
        <v>#N/A</v>
      </c>
      <c r="AJ287" t="e">
        <f>VLOOKUP($C287,subset1!$D:$BX,AJ$2,FALSE)</f>
        <v>#N/A</v>
      </c>
      <c r="AK287" t="e">
        <f>VLOOKUP($C287,subset1!$D:$BX,AK$2,FALSE)</f>
        <v>#N/A</v>
      </c>
      <c r="AL287" t="e">
        <f>VLOOKUP($C287,subset1!$D:$BX,AL$2,FALSE)</f>
        <v>#N/A</v>
      </c>
      <c r="AM287" t="e">
        <f>VLOOKUP($C287,subset1!$D:$BX,AM$2,FALSE)</f>
        <v>#N/A</v>
      </c>
      <c r="AN287" t="e">
        <f>VLOOKUP($C287,subset1!$D:$BX,AN$2,FALSE)</f>
        <v>#N/A</v>
      </c>
      <c r="AO287" t="e">
        <f>VLOOKUP($C287,subset1!$D:$BX,AO$2,FALSE)</f>
        <v>#N/A</v>
      </c>
      <c r="AP287" t="e">
        <f>VLOOKUP($C287,subset1!$D:$BX,AP$2,FALSE)</f>
        <v>#N/A</v>
      </c>
      <c r="AQ287" t="e">
        <f>VLOOKUP($C287,subset1!$D:$BX,AQ$2,FALSE)</f>
        <v>#N/A</v>
      </c>
      <c r="AR287" t="e">
        <f>VLOOKUP($C287,subset1!$D:$BX,AR$2,FALSE)</f>
        <v>#N/A</v>
      </c>
      <c r="AS287" t="e">
        <f>VLOOKUP($C287,subset1!$D:$BX,AS$2,FALSE)</f>
        <v>#N/A</v>
      </c>
      <c r="AT287" s="1" t="e">
        <f>VLOOKUP($C287,subset1!$D:$BX,AT$2,FALSE)</f>
        <v>#N/A</v>
      </c>
      <c r="AU287" t="e">
        <f>VLOOKUP($C287,subset1!$D:$BX,AU$2,FALSE)</f>
        <v>#N/A</v>
      </c>
      <c r="AV287" t="e">
        <f>VLOOKUP($C287,subset1!$D:$BX,AV$2,FALSE)</f>
        <v>#N/A</v>
      </c>
      <c r="AW287" t="e">
        <f>VLOOKUP($C287,subset1!$D:$BX,AW$2,FALSE)</f>
        <v>#N/A</v>
      </c>
      <c r="AX287" t="e">
        <f>VLOOKUP($C287,subset1!$D:$BX,AX$2,FALSE)</f>
        <v>#N/A</v>
      </c>
      <c r="AY287" t="e">
        <f>VLOOKUP($C287,subset1!$D:$BX,AY$2,FALSE)</f>
        <v>#N/A</v>
      </c>
      <c r="AZ287" t="e">
        <f>VLOOKUP($C287,subset1!$D:$BX,AZ$2,FALSE)</f>
        <v>#N/A</v>
      </c>
      <c r="BA287" t="e">
        <f>VLOOKUP($C287,subset1!$D:$BX,BA$2,FALSE)</f>
        <v>#N/A</v>
      </c>
      <c r="BB287" t="e">
        <f>VLOOKUP($C287,subset1!$D:$BX,BB$2,FALSE)</f>
        <v>#N/A</v>
      </c>
      <c r="BC287" t="e">
        <f>VLOOKUP($C287,subset1!$D:$BX,BC$2,FALSE)</f>
        <v>#N/A</v>
      </c>
      <c r="BD287" t="e">
        <f>VLOOKUP($C287,subset1!$D:$BX,BD$2,FALSE)</f>
        <v>#N/A</v>
      </c>
      <c r="BE287" t="e">
        <f>VLOOKUP($C287,subset1!$D:$BX,BE$2,FALSE)</f>
        <v>#N/A</v>
      </c>
      <c r="BF287" t="e">
        <f>VLOOKUP($C287,subset1!$D:$BX,BF$2,FALSE)</f>
        <v>#N/A</v>
      </c>
      <c r="BG287" t="e">
        <f>VLOOKUP($C287,subset1!$D:$BX,BG$2,FALSE)</f>
        <v>#N/A</v>
      </c>
      <c r="BH287" t="e">
        <f>VLOOKUP($C287,subset1!$D:$BX,BH$2,FALSE)</f>
        <v>#N/A</v>
      </c>
      <c r="BI287" t="e">
        <f>VLOOKUP($C287,subset1!$D:$BX,BI$2,FALSE)</f>
        <v>#N/A</v>
      </c>
      <c r="BJ287" t="e">
        <f>VLOOKUP($C287,subset1!$D:$BX,BJ$2,FALSE)</f>
        <v>#N/A</v>
      </c>
      <c r="BK287" t="e">
        <f>VLOOKUP($C287,subset1!$D:$BX,BK$2,FALSE)</f>
        <v>#N/A</v>
      </c>
      <c r="BL287" t="e">
        <f>VLOOKUP($C287,subset1!$D:$BX,BL$2,FALSE)</f>
        <v>#N/A</v>
      </c>
      <c r="BM287" t="e">
        <f>VLOOKUP($C287,subset1!$D:$BX,BM$2,FALSE)</f>
        <v>#N/A</v>
      </c>
      <c r="BN287" t="e">
        <f>VLOOKUP($C287,subset1!$D:$BX,BN$2,FALSE)</f>
        <v>#N/A</v>
      </c>
      <c r="BO287" t="e">
        <f>VLOOKUP($C287,subset1!$D:$BX,BO$2,FALSE)</f>
        <v>#N/A</v>
      </c>
      <c r="BP287" t="e">
        <f>VLOOKUP($C287,subset1!$D:$BX,BP$2,FALSE)</f>
        <v>#N/A</v>
      </c>
      <c r="BQ287" t="e">
        <f>VLOOKUP($C287,subset1!$D:$BX,BQ$2,FALSE)</f>
        <v>#N/A</v>
      </c>
      <c r="BR287" t="e">
        <f>VLOOKUP($C287,subset1!$D:$BX,BR$2,FALSE)</f>
        <v>#N/A</v>
      </c>
      <c r="BS287" t="e">
        <f>VLOOKUP($C287,subset1!$D:$BX,BS$2,FALSE)</f>
        <v>#N/A</v>
      </c>
      <c r="BT287" t="e">
        <f>VLOOKUP($C287,subset1!$D:$BX,BT$2,FALSE)</f>
        <v>#N/A</v>
      </c>
      <c r="BU287" t="e">
        <f>VLOOKUP($C287,subset1!$D:$BX,BU$2,FALSE)</f>
        <v>#N/A</v>
      </c>
    </row>
    <row r="288" spans="1:73" x14ac:dyDescent="0.2">
      <c r="A288">
        <v>949</v>
      </c>
      <c r="B288" t="s">
        <v>18</v>
      </c>
      <c r="C288" t="str">
        <f t="shared" si="15"/>
        <v>949E10</v>
      </c>
      <c r="D288" t="str">
        <f t="shared" si="16"/>
        <v>E10</v>
      </c>
      <c r="E288">
        <v>49</v>
      </c>
      <c r="F288" s="1">
        <v>43222</v>
      </c>
      <c r="I288">
        <v>1029.8806200367201</v>
      </c>
      <c r="J288" t="s">
        <v>7</v>
      </c>
      <c r="K288">
        <v>294</v>
      </c>
      <c r="L288">
        <f>VLOOKUP($C288,samples!$D$2:$I$1000,4, FALSE)</f>
        <v>25</v>
      </c>
      <c r="M288" t="str">
        <f>VLOOKUP($C288,samples!$D$2:$I$1000,5, FALSE)</f>
        <v>I</v>
      </c>
      <c r="N288" t="str">
        <f>VLOOKUP($C288,samples!$D$2:$I$1000,6, FALSE)</f>
        <v>1,2,3</v>
      </c>
      <c r="O288" s="1">
        <f>VLOOKUP($C288,samples!$D$2:$I$689,3, FALSE)</f>
        <v>43780</v>
      </c>
      <c r="P288" s="2">
        <f t="shared" si="17"/>
        <v>558</v>
      </c>
      <c r="Q288" s="1" t="str">
        <f>VLOOKUP($C288,samples!$D$2:$R$1000,8, FALSE)</f>
        <v>CGPLPA844P11</v>
      </c>
      <c r="S288" t="e">
        <f>VLOOKUP($C288,subset1!$D:$BX,S$2,FALSE)</f>
        <v>#N/A</v>
      </c>
      <c r="T288" s="1" t="e">
        <f>VLOOKUP($C288,subset1!$D:$BX,T$2,FALSE)</f>
        <v>#N/A</v>
      </c>
      <c r="U288" t="e">
        <f>VLOOKUP($C288,subset1!$D:$BX,U$2,FALSE)</f>
        <v>#N/A</v>
      </c>
      <c r="V288" t="e">
        <f>VLOOKUP($C288,subset1!$D:$BX,V$2,FALSE)</f>
        <v>#N/A</v>
      </c>
      <c r="W288" t="e">
        <f>VLOOKUP($C288,subset1!$D:$BX,W$2,FALSE)</f>
        <v>#N/A</v>
      </c>
      <c r="X288" t="e">
        <f>VLOOKUP($C288,subset1!$D:$BX,X$2,FALSE)</f>
        <v>#N/A</v>
      </c>
      <c r="Y288" t="e">
        <f>VLOOKUP($C288,subset1!$D:$BX,Y$2,FALSE)</f>
        <v>#N/A</v>
      </c>
      <c r="Z288" t="e">
        <f>VLOOKUP($C288,subset1!$D:$BX,Z$2,FALSE)</f>
        <v>#N/A</v>
      </c>
      <c r="AA288" t="e">
        <f>VLOOKUP($C288,subset1!$D:$BX,AA$2,FALSE)</f>
        <v>#N/A</v>
      </c>
      <c r="AB288" t="e">
        <f>VLOOKUP($C288,subset1!$D:$BX,AB$2,FALSE)</f>
        <v>#N/A</v>
      </c>
      <c r="AC288" t="e">
        <f>VLOOKUP($C288,subset1!$D:$BX,AC$2,FALSE)</f>
        <v>#N/A</v>
      </c>
      <c r="AD288" t="e">
        <f>VLOOKUP($C288,subset1!$D:$BX,AD$2,FALSE)</f>
        <v>#N/A</v>
      </c>
      <c r="AE288" t="e">
        <f>VLOOKUP($C288,subset1!$D:$BX,AE$2,FALSE)</f>
        <v>#N/A</v>
      </c>
      <c r="AF288" t="e">
        <f>VLOOKUP($C288,subset1!$D:$BX,AF$2,FALSE)</f>
        <v>#N/A</v>
      </c>
      <c r="AG288" t="e">
        <f>VLOOKUP($C288,subset1!$D:$BX,AG$2,FALSE)</f>
        <v>#N/A</v>
      </c>
      <c r="AH288" t="e">
        <f>VLOOKUP($C288,subset1!$D:$BX,AH$2,FALSE)</f>
        <v>#N/A</v>
      </c>
      <c r="AI288" t="e">
        <f>VLOOKUP($C288,subset1!$D:$BX,AI$2,FALSE)</f>
        <v>#N/A</v>
      </c>
      <c r="AJ288" t="e">
        <f>VLOOKUP($C288,subset1!$D:$BX,AJ$2,FALSE)</f>
        <v>#N/A</v>
      </c>
      <c r="AK288" t="e">
        <f>VLOOKUP($C288,subset1!$D:$BX,AK$2,FALSE)</f>
        <v>#N/A</v>
      </c>
      <c r="AL288" t="e">
        <f>VLOOKUP($C288,subset1!$D:$BX,AL$2,FALSE)</f>
        <v>#N/A</v>
      </c>
      <c r="AM288" t="e">
        <f>VLOOKUP($C288,subset1!$D:$BX,AM$2,FALSE)</f>
        <v>#N/A</v>
      </c>
      <c r="AN288" t="e">
        <f>VLOOKUP($C288,subset1!$D:$BX,AN$2,FALSE)</f>
        <v>#N/A</v>
      </c>
      <c r="AO288" t="e">
        <f>VLOOKUP($C288,subset1!$D:$BX,AO$2,FALSE)</f>
        <v>#N/A</v>
      </c>
      <c r="AP288" t="e">
        <f>VLOOKUP($C288,subset1!$D:$BX,AP$2,FALSE)</f>
        <v>#N/A</v>
      </c>
      <c r="AQ288" t="e">
        <f>VLOOKUP($C288,subset1!$D:$BX,AQ$2,FALSE)</f>
        <v>#N/A</v>
      </c>
      <c r="AR288" t="e">
        <f>VLOOKUP($C288,subset1!$D:$BX,AR$2,FALSE)</f>
        <v>#N/A</v>
      </c>
      <c r="AS288" t="e">
        <f>VLOOKUP($C288,subset1!$D:$BX,AS$2,FALSE)</f>
        <v>#N/A</v>
      </c>
      <c r="AT288" s="1" t="e">
        <f>VLOOKUP($C288,subset1!$D:$BX,AT$2,FALSE)</f>
        <v>#N/A</v>
      </c>
      <c r="AU288" t="e">
        <f>VLOOKUP($C288,subset1!$D:$BX,AU$2,FALSE)</f>
        <v>#N/A</v>
      </c>
      <c r="AV288" t="e">
        <f>VLOOKUP($C288,subset1!$D:$BX,AV$2,FALSE)</f>
        <v>#N/A</v>
      </c>
      <c r="AW288" t="e">
        <f>VLOOKUP($C288,subset1!$D:$BX,AW$2,FALSE)</f>
        <v>#N/A</v>
      </c>
      <c r="AX288" t="e">
        <f>VLOOKUP($C288,subset1!$D:$BX,AX$2,FALSE)</f>
        <v>#N/A</v>
      </c>
      <c r="AY288" t="e">
        <f>VLOOKUP($C288,subset1!$D:$BX,AY$2,FALSE)</f>
        <v>#N/A</v>
      </c>
      <c r="AZ288" t="e">
        <f>VLOOKUP($C288,subset1!$D:$BX,AZ$2,FALSE)</f>
        <v>#N/A</v>
      </c>
      <c r="BA288" t="e">
        <f>VLOOKUP($C288,subset1!$D:$BX,BA$2,FALSE)</f>
        <v>#N/A</v>
      </c>
      <c r="BB288" t="e">
        <f>VLOOKUP($C288,subset1!$D:$BX,BB$2,FALSE)</f>
        <v>#N/A</v>
      </c>
      <c r="BC288" t="e">
        <f>VLOOKUP($C288,subset1!$D:$BX,BC$2,FALSE)</f>
        <v>#N/A</v>
      </c>
      <c r="BD288" t="e">
        <f>VLOOKUP($C288,subset1!$D:$BX,BD$2,FALSE)</f>
        <v>#N/A</v>
      </c>
      <c r="BE288" t="e">
        <f>VLOOKUP($C288,subset1!$D:$BX,BE$2,FALSE)</f>
        <v>#N/A</v>
      </c>
      <c r="BF288" t="e">
        <f>VLOOKUP($C288,subset1!$D:$BX,BF$2,FALSE)</f>
        <v>#N/A</v>
      </c>
      <c r="BG288" t="e">
        <f>VLOOKUP($C288,subset1!$D:$BX,BG$2,FALSE)</f>
        <v>#N/A</v>
      </c>
      <c r="BH288" t="e">
        <f>VLOOKUP($C288,subset1!$D:$BX,BH$2,FALSE)</f>
        <v>#N/A</v>
      </c>
      <c r="BI288" t="e">
        <f>VLOOKUP($C288,subset1!$D:$BX,BI$2,FALSE)</f>
        <v>#N/A</v>
      </c>
      <c r="BJ288" t="e">
        <f>VLOOKUP($C288,subset1!$D:$BX,BJ$2,FALSE)</f>
        <v>#N/A</v>
      </c>
      <c r="BK288" t="e">
        <f>VLOOKUP($C288,subset1!$D:$BX,BK$2,FALSE)</f>
        <v>#N/A</v>
      </c>
      <c r="BL288" t="e">
        <f>VLOOKUP($C288,subset1!$D:$BX,BL$2,FALSE)</f>
        <v>#N/A</v>
      </c>
      <c r="BM288" t="e">
        <f>VLOOKUP($C288,subset1!$D:$BX,BM$2,FALSE)</f>
        <v>#N/A</v>
      </c>
      <c r="BN288" t="e">
        <f>VLOOKUP($C288,subset1!$D:$BX,BN$2,FALSE)</f>
        <v>#N/A</v>
      </c>
      <c r="BO288" t="e">
        <f>VLOOKUP($C288,subset1!$D:$BX,BO$2,FALSE)</f>
        <v>#N/A</v>
      </c>
      <c r="BP288" t="e">
        <f>VLOOKUP($C288,subset1!$D:$BX,BP$2,FALSE)</f>
        <v>#N/A</v>
      </c>
      <c r="BQ288" t="e">
        <f>VLOOKUP($C288,subset1!$D:$BX,BQ$2,FALSE)</f>
        <v>#N/A</v>
      </c>
      <c r="BR288" t="e">
        <f>VLOOKUP($C288,subset1!$D:$BX,BR$2,FALSE)</f>
        <v>#N/A</v>
      </c>
      <c r="BS288" t="e">
        <f>VLOOKUP($C288,subset1!$D:$BX,BS$2,FALSE)</f>
        <v>#N/A</v>
      </c>
      <c r="BT288" t="e">
        <f>VLOOKUP($C288,subset1!$D:$BX,BT$2,FALSE)</f>
        <v>#N/A</v>
      </c>
      <c r="BU288" t="e">
        <f>VLOOKUP($C288,subset1!$D:$BX,BU$2,FALSE)</f>
        <v>#N/A</v>
      </c>
    </row>
    <row r="289" spans="1:73" x14ac:dyDescent="0.2">
      <c r="A289">
        <v>949</v>
      </c>
      <c r="B289" t="s">
        <v>19</v>
      </c>
      <c r="C289" t="str">
        <f t="shared" si="15"/>
        <v>949E11</v>
      </c>
      <c r="D289" t="str">
        <f t="shared" si="16"/>
        <v>E11</v>
      </c>
      <c r="E289">
        <v>49</v>
      </c>
      <c r="F289" s="1">
        <v>43222</v>
      </c>
      <c r="I289">
        <v>1029.8806200367201</v>
      </c>
      <c r="J289" t="s">
        <v>7</v>
      </c>
      <c r="K289">
        <v>295</v>
      </c>
      <c r="L289">
        <f>VLOOKUP($C289,samples!$D$2:$I$1000,4, FALSE)</f>
        <v>25</v>
      </c>
      <c r="M289" t="str">
        <f>VLOOKUP($C289,samples!$D$2:$I$1000,5, FALSE)</f>
        <v>A</v>
      </c>
      <c r="N289" t="str">
        <f>VLOOKUP($C289,samples!$D$2:$I$1000,6, FALSE)</f>
        <v>4,5,6</v>
      </c>
      <c r="O289" s="1">
        <f>VLOOKUP($C289,samples!$D$2:$I$689,3, FALSE)</f>
        <v>43892</v>
      </c>
      <c r="P289" s="2">
        <f t="shared" si="17"/>
        <v>670</v>
      </c>
      <c r="Q289" s="1" t="str">
        <f>VLOOKUP($C289,samples!$D$2:$R$1000,8, FALSE)</f>
        <v>CGPLPA844P12</v>
      </c>
      <c r="S289" t="e">
        <f>VLOOKUP($C289,subset1!$D:$BX,S$2,FALSE)</f>
        <v>#N/A</v>
      </c>
      <c r="T289" s="1" t="e">
        <f>VLOOKUP($C289,subset1!$D:$BX,T$2,FALSE)</f>
        <v>#N/A</v>
      </c>
      <c r="U289" t="e">
        <f>VLOOKUP($C289,subset1!$D:$BX,U$2,FALSE)</f>
        <v>#N/A</v>
      </c>
      <c r="V289" t="e">
        <f>VLOOKUP($C289,subset1!$D:$BX,V$2,FALSE)</f>
        <v>#N/A</v>
      </c>
      <c r="W289" t="e">
        <f>VLOOKUP($C289,subset1!$D:$BX,W$2,FALSE)</f>
        <v>#N/A</v>
      </c>
      <c r="X289" t="e">
        <f>VLOOKUP($C289,subset1!$D:$BX,X$2,FALSE)</f>
        <v>#N/A</v>
      </c>
      <c r="Y289" t="e">
        <f>VLOOKUP($C289,subset1!$D:$BX,Y$2,FALSE)</f>
        <v>#N/A</v>
      </c>
      <c r="Z289" t="e">
        <f>VLOOKUP($C289,subset1!$D:$BX,Z$2,FALSE)</f>
        <v>#N/A</v>
      </c>
      <c r="AA289" t="e">
        <f>VLOOKUP($C289,subset1!$D:$BX,AA$2,FALSE)</f>
        <v>#N/A</v>
      </c>
      <c r="AB289" t="e">
        <f>VLOOKUP($C289,subset1!$D:$BX,AB$2,FALSE)</f>
        <v>#N/A</v>
      </c>
      <c r="AC289" t="e">
        <f>VLOOKUP($C289,subset1!$D:$BX,AC$2,FALSE)</f>
        <v>#N/A</v>
      </c>
      <c r="AD289" t="e">
        <f>VLOOKUP($C289,subset1!$D:$BX,AD$2,FALSE)</f>
        <v>#N/A</v>
      </c>
      <c r="AE289" t="e">
        <f>VLOOKUP($C289,subset1!$D:$BX,AE$2,FALSE)</f>
        <v>#N/A</v>
      </c>
      <c r="AF289" t="e">
        <f>VLOOKUP($C289,subset1!$D:$BX,AF$2,FALSE)</f>
        <v>#N/A</v>
      </c>
      <c r="AG289" t="e">
        <f>VLOOKUP($C289,subset1!$D:$BX,AG$2,FALSE)</f>
        <v>#N/A</v>
      </c>
      <c r="AH289" t="e">
        <f>VLOOKUP($C289,subset1!$D:$BX,AH$2,FALSE)</f>
        <v>#N/A</v>
      </c>
      <c r="AI289" t="e">
        <f>VLOOKUP($C289,subset1!$D:$BX,AI$2,FALSE)</f>
        <v>#N/A</v>
      </c>
      <c r="AJ289" t="e">
        <f>VLOOKUP($C289,subset1!$D:$BX,AJ$2,FALSE)</f>
        <v>#N/A</v>
      </c>
      <c r="AK289" t="e">
        <f>VLOOKUP($C289,subset1!$D:$BX,AK$2,FALSE)</f>
        <v>#N/A</v>
      </c>
      <c r="AL289" t="e">
        <f>VLOOKUP($C289,subset1!$D:$BX,AL$2,FALSE)</f>
        <v>#N/A</v>
      </c>
      <c r="AM289" t="e">
        <f>VLOOKUP($C289,subset1!$D:$BX,AM$2,FALSE)</f>
        <v>#N/A</v>
      </c>
      <c r="AN289" t="e">
        <f>VLOOKUP($C289,subset1!$D:$BX,AN$2,FALSE)</f>
        <v>#N/A</v>
      </c>
      <c r="AO289" t="e">
        <f>VLOOKUP($C289,subset1!$D:$BX,AO$2,FALSE)</f>
        <v>#N/A</v>
      </c>
      <c r="AP289" t="e">
        <f>VLOOKUP($C289,subset1!$D:$BX,AP$2,FALSE)</f>
        <v>#N/A</v>
      </c>
      <c r="AQ289" t="e">
        <f>VLOOKUP($C289,subset1!$D:$BX,AQ$2,FALSE)</f>
        <v>#N/A</v>
      </c>
      <c r="AR289" t="e">
        <f>VLOOKUP($C289,subset1!$D:$BX,AR$2,FALSE)</f>
        <v>#N/A</v>
      </c>
      <c r="AS289" t="e">
        <f>VLOOKUP($C289,subset1!$D:$BX,AS$2,FALSE)</f>
        <v>#N/A</v>
      </c>
      <c r="AT289" s="1" t="e">
        <f>VLOOKUP($C289,subset1!$D:$BX,AT$2,FALSE)</f>
        <v>#N/A</v>
      </c>
      <c r="AU289" t="e">
        <f>VLOOKUP($C289,subset1!$D:$BX,AU$2,FALSE)</f>
        <v>#N/A</v>
      </c>
      <c r="AV289" t="e">
        <f>VLOOKUP($C289,subset1!$D:$BX,AV$2,FALSE)</f>
        <v>#N/A</v>
      </c>
      <c r="AW289" t="e">
        <f>VLOOKUP($C289,subset1!$D:$BX,AW$2,FALSE)</f>
        <v>#N/A</v>
      </c>
      <c r="AX289" t="e">
        <f>VLOOKUP($C289,subset1!$D:$BX,AX$2,FALSE)</f>
        <v>#N/A</v>
      </c>
      <c r="AY289" t="e">
        <f>VLOOKUP($C289,subset1!$D:$BX,AY$2,FALSE)</f>
        <v>#N/A</v>
      </c>
      <c r="AZ289" t="e">
        <f>VLOOKUP($C289,subset1!$D:$BX,AZ$2,FALSE)</f>
        <v>#N/A</v>
      </c>
      <c r="BA289" t="e">
        <f>VLOOKUP($C289,subset1!$D:$BX,BA$2,FALSE)</f>
        <v>#N/A</v>
      </c>
      <c r="BB289" t="e">
        <f>VLOOKUP($C289,subset1!$D:$BX,BB$2,FALSE)</f>
        <v>#N/A</v>
      </c>
      <c r="BC289" t="e">
        <f>VLOOKUP($C289,subset1!$D:$BX,BC$2,FALSE)</f>
        <v>#N/A</v>
      </c>
      <c r="BD289" t="e">
        <f>VLOOKUP($C289,subset1!$D:$BX,BD$2,FALSE)</f>
        <v>#N/A</v>
      </c>
      <c r="BE289" t="e">
        <f>VLOOKUP($C289,subset1!$D:$BX,BE$2,FALSE)</f>
        <v>#N/A</v>
      </c>
      <c r="BF289" t="e">
        <f>VLOOKUP($C289,subset1!$D:$BX,BF$2,FALSE)</f>
        <v>#N/A</v>
      </c>
      <c r="BG289" t="e">
        <f>VLOOKUP($C289,subset1!$D:$BX,BG$2,FALSE)</f>
        <v>#N/A</v>
      </c>
      <c r="BH289" t="e">
        <f>VLOOKUP($C289,subset1!$D:$BX,BH$2,FALSE)</f>
        <v>#N/A</v>
      </c>
      <c r="BI289" t="e">
        <f>VLOOKUP($C289,subset1!$D:$BX,BI$2,FALSE)</f>
        <v>#N/A</v>
      </c>
      <c r="BJ289" t="e">
        <f>VLOOKUP($C289,subset1!$D:$BX,BJ$2,FALSE)</f>
        <v>#N/A</v>
      </c>
      <c r="BK289" t="e">
        <f>VLOOKUP($C289,subset1!$D:$BX,BK$2,FALSE)</f>
        <v>#N/A</v>
      </c>
      <c r="BL289" t="e">
        <f>VLOOKUP($C289,subset1!$D:$BX,BL$2,FALSE)</f>
        <v>#N/A</v>
      </c>
      <c r="BM289" t="e">
        <f>VLOOKUP($C289,subset1!$D:$BX,BM$2,FALSE)</f>
        <v>#N/A</v>
      </c>
      <c r="BN289" t="e">
        <f>VLOOKUP($C289,subset1!$D:$BX,BN$2,FALSE)</f>
        <v>#N/A</v>
      </c>
      <c r="BO289" t="e">
        <f>VLOOKUP($C289,subset1!$D:$BX,BO$2,FALSE)</f>
        <v>#N/A</v>
      </c>
      <c r="BP289" t="e">
        <f>VLOOKUP($C289,subset1!$D:$BX,BP$2,FALSE)</f>
        <v>#N/A</v>
      </c>
      <c r="BQ289" t="e">
        <f>VLOOKUP($C289,subset1!$D:$BX,BQ$2,FALSE)</f>
        <v>#N/A</v>
      </c>
      <c r="BR289" t="e">
        <f>VLOOKUP($C289,subset1!$D:$BX,BR$2,FALSE)</f>
        <v>#N/A</v>
      </c>
      <c r="BS289" t="e">
        <f>VLOOKUP($C289,subset1!$D:$BX,BS$2,FALSE)</f>
        <v>#N/A</v>
      </c>
      <c r="BT289" t="e">
        <f>VLOOKUP($C289,subset1!$D:$BX,BT$2,FALSE)</f>
        <v>#N/A</v>
      </c>
      <c r="BU289" t="e">
        <f>VLOOKUP($C289,subset1!$D:$BX,BU$2,FALSE)</f>
        <v>#N/A</v>
      </c>
    </row>
    <row r="290" spans="1:73" x14ac:dyDescent="0.2">
      <c r="A290">
        <v>951</v>
      </c>
      <c r="B290" t="s">
        <v>2</v>
      </c>
      <c r="C290" t="str">
        <f t="shared" si="15"/>
        <v>951A</v>
      </c>
      <c r="D290" t="str">
        <f t="shared" si="16"/>
        <v>A</v>
      </c>
      <c r="E290">
        <v>50</v>
      </c>
      <c r="F290" s="1">
        <v>43227</v>
      </c>
      <c r="I290">
        <v>1024.8806200367201</v>
      </c>
      <c r="J290" t="s">
        <v>7</v>
      </c>
      <c r="K290">
        <v>296</v>
      </c>
      <c r="L290">
        <f>VLOOKUP($C290,samples!$D$2:$I$1000,4, FALSE)</f>
        <v>2</v>
      </c>
      <c r="M290" t="str">
        <f>VLOOKUP($C290,samples!$D$2:$I$1000,5, FALSE)</f>
        <v>B</v>
      </c>
      <c r="N290" t="str">
        <f>VLOOKUP($C290,samples!$D$2:$I$1000,6, FALSE)</f>
        <v>1,2,3</v>
      </c>
      <c r="O290" s="1">
        <f>VLOOKUP($C290,samples!$D$2:$I$689,3, FALSE)</f>
        <v>43227</v>
      </c>
      <c r="P290" s="2">
        <f t="shared" si="17"/>
        <v>0</v>
      </c>
      <c r="Q290" s="1" t="str">
        <f>VLOOKUP($C290,samples!$D$2:$R$1000,8, FALSE)</f>
        <v>CGPLPA845P</v>
      </c>
      <c r="S290" t="e">
        <f>VLOOKUP($C290,subset1!$D:$BX,S$2,FALSE)</f>
        <v>#N/A</v>
      </c>
      <c r="T290" s="1" t="e">
        <f>VLOOKUP($C290,subset1!$D:$BX,T$2,FALSE)</f>
        <v>#N/A</v>
      </c>
      <c r="U290" t="e">
        <f>VLOOKUP($C290,subset1!$D:$BX,U$2,FALSE)</f>
        <v>#N/A</v>
      </c>
      <c r="V290" t="e">
        <f>VLOOKUP($C290,subset1!$D:$BX,V$2,FALSE)</f>
        <v>#N/A</v>
      </c>
      <c r="W290" t="e">
        <f>VLOOKUP($C290,subset1!$D:$BX,W$2,FALSE)</f>
        <v>#N/A</v>
      </c>
      <c r="X290" t="e">
        <f>VLOOKUP($C290,subset1!$D:$BX,X$2,FALSE)</f>
        <v>#N/A</v>
      </c>
      <c r="Y290" t="e">
        <f>VLOOKUP($C290,subset1!$D:$BX,Y$2,FALSE)</f>
        <v>#N/A</v>
      </c>
      <c r="Z290" t="e">
        <f>VLOOKUP($C290,subset1!$D:$BX,Z$2,FALSE)</f>
        <v>#N/A</v>
      </c>
      <c r="AA290" t="e">
        <f>VLOOKUP($C290,subset1!$D:$BX,AA$2,FALSE)</f>
        <v>#N/A</v>
      </c>
      <c r="AB290" t="e">
        <f>VLOOKUP($C290,subset1!$D:$BX,AB$2,FALSE)</f>
        <v>#N/A</v>
      </c>
      <c r="AC290" t="e">
        <f>VLOOKUP($C290,subset1!$D:$BX,AC$2,FALSE)</f>
        <v>#N/A</v>
      </c>
      <c r="AD290" t="e">
        <f>VLOOKUP($C290,subset1!$D:$BX,AD$2,FALSE)</f>
        <v>#N/A</v>
      </c>
      <c r="AE290" t="e">
        <f>VLOOKUP($C290,subset1!$D:$BX,AE$2,FALSE)</f>
        <v>#N/A</v>
      </c>
      <c r="AF290" t="e">
        <f>VLOOKUP($C290,subset1!$D:$BX,AF$2,FALSE)</f>
        <v>#N/A</v>
      </c>
      <c r="AG290" t="e">
        <f>VLOOKUP($C290,subset1!$D:$BX,AG$2,FALSE)</f>
        <v>#N/A</v>
      </c>
      <c r="AH290" t="e">
        <f>VLOOKUP($C290,subset1!$D:$BX,AH$2,FALSE)</f>
        <v>#N/A</v>
      </c>
      <c r="AI290" t="e">
        <f>VLOOKUP($C290,subset1!$D:$BX,AI$2,FALSE)</f>
        <v>#N/A</v>
      </c>
      <c r="AJ290" t="e">
        <f>VLOOKUP($C290,subset1!$D:$BX,AJ$2,FALSE)</f>
        <v>#N/A</v>
      </c>
      <c r="AK290" t="e">
        <f>VLOOKUP($C290,subset1!$D:$BX,AK$2,FALSE)</f>
        <v>#N/A</v>
      </c>
      <c r="AL290" t="e">
        <f>VLOOKUP($C290,subset1!$D:$BX,AL$2,FALSE)</f>
        <v>#N/A</v>
      </c>
      <c r="AM290" t="e">
        <f>VLOOKUP($C290,subset1!$D:$BX,AM$2,FALSE)</f>
        <v>#N/A</v>
      </c>
      <c r="AN290" t="e">
        <f>VLOOKUP($C290,subset1!$D:$BX,AN$2,FALSE)</f>
        <v>#N/A</v>
      </c>
      <c r="AO290" t="e">
        <f>VLOOKUP($C290,subset1!$D:$BX,AO$2,FALSE)</f>
        <v>#N/A</v>
      </c>
      <c r="AP290" t="e">
        <f>VLOOKUP($C290,subset1!$D:$BX,AP$2,FALSE)</f>
        <v>#N/A</v>
      </c>
      <c r="AQ290" t="e">
        <f>VLOOKUP($C290,subset1!$D:$BX,AQ$2,FALSE)</f>
        <v>#N/A</v>
      </c>
      <c r="AR290" t="e">
        <f>VLOOKUP($C290,subset1!$D:$BX,AR$2,FALSE)</f>
        <v>#N/A</v>
      </c>
      <c r="AS290" t="e">
        <f>VLOOKUP($C290,subset1!$D:$BX,AS$2,FALSE)</f>
        <v>#N/A</v>
      </c>
      <c r="AT290" s="1" t="e">
        <f>VLOOKUP($C290,subset1!$D:$BX,AT$2,FALSE)</f>
        <v>#N/A</v>
      </c>
      <c r="AU290" t="e">
        <f>VLOOKUP($C290,subset1!$D:$BX,AU$2,FALSE)</f>
        <v>#N/A</v>
      </c>
      <c r="AV290" t="e">
        <f>VLOOKUP($C290,subset1!$D:$BX,AV$2,FALSE)</f>
        <v>#N/A</v>
      </c>
      <c r="AW290" t="e">
        <f>VLOOKUP($C290,subset1!$D:$BX,AW$2,FALSE)</f>
        <v>#N/A</v>
      </c>
      <c r="AX290" t="e">
        <f>VLOOKUP($C290,subset1!$D:$BX,AX$2,FALSE)</f>
        <v>#N/A</v>
      </c>
      <c r="AY290" t="e">
        <f>VLOOKUP($C290,subset1!$D:$BX,AY$2,FALSE)</f>
        <v>#N/A</v>
      </c>
      <c r="AZ290" t="e">
        <f>VLOOKUP($C290,subset1!$D:$BX,AZ$2,FALSE)</f>
        <v>#N/A</v>
      </c>
      <c r="BA290" t="e">
        <f>VLOOKUP($C290,subset1!$D:$BX,BA$2,FALSE)</f>
        <v>#N/A</v>
      </c>
      <c r="BB290" t="e">
        <f>VLOOKUP($C290,subset1!$D:$BX,BB$2,FALSE)</f>
        <v>#N/A</v>
      </c>
      <c r="BC290" t="e">
        <f>VLOOKUP($C290,subset1!$D:$BX,BC$2,FALSE)</f>
        <v>#N/A</v>
      </c>
      <c r="BD290" t="e">
        <f>VLOOKUP($C290,subset1!$D:$BX,BD$2,FALSE)</f>
        <v>#N/A</v>
      </c>
      <c r="BE290" t="e">
        <f>VLOOKUP($C290,subset1!$D:$BX,BE$2,FALSE)</f>
        <v>#N/A</v>
      </c>
      <c r="BF290" t="e">
        <f>VLOOKUP($C290,subset1!$D:$BX,BF$2,FALSE)</f>
        <v>#N/A</v>
      </c>
      <c r="BG290" t="e">
        <f>VLOOKUP($C290,subset1!$D:$BX,BG$2,FALSE)</f>
        <v>#N/A</v>
      </c>
      <c r="BH290" t="e">
        <f>VLOOKUP($C290,subset1!$D:$BX,BH$2,FALSE)</f>
        <v>#N/A</v>
      </c>
      <c r="BI290" t="e">
        <f>VLOOKUP($C290,subset1!$D:$BX,BI$2,FALSE)</f>
        <v>#N/A</v>
      </c>
      <c r="BJ290" t="e">
        <f>VLOOKUP($C290,subset1!$D:$BX,BJ$2,FALSE)</f>
        <v>#N/A</v>
      </c>
      <c r="BK290" t="e">
        <f>VLOOKUP($C290,subset1!$D:$BX,BK$2,FALSE)</f>
        <v>#N/A</v>
      </c>
      <c r="BL290" t="e">
        <f>VLOOKUP($C290,subset1!$D:$BX,BL$2,FALSE)</f>
        <v>#N/A</v>
      </c>
      <c r="BM290" t="e">
        <f>VLOOKUP($C290,subset1!$D:$BX,BM$2,FALSE)</f>
        <v>#N/A</v>
      </c>
      <c r="BN290" t="e">
        <f>VLOOKUP($C290,subset1!$D:$BX,BN$2,FALSE)</f>
        <v>#N/A</v>
      </c>
      <c r="BO290" t="e">
        <f>VLOOKUP($C290,subset1!$D:$BX,BO$2,FALSE)</f>
        <v>#N/A</v>
      </c>
      <c r="BP290" t="e">
        <f>VLOOKUP($C290,subset1!$D:$BX,BP$2,FALSE)</f>
        <v>#N/A</v>
      </c>
      <c r="BQ290" t="e">
        <f>VLOOKUP($C290,subset1!$D:$BX,BQ$2,FALSE)</f>
        <v>#N/A</v>
      </c>
      <c r="BR290" t="e">
        <f>VLOOKUP($C290,subset1!$D:$BX,BR$2,FALSE)</f>
        <v>#N/A</v>
      </c>
      <c r="BS290" t="e">
        <f>VLOOKUP($C290,subset1!$D:$BX,BS$2,FALSE)</f>
        <v>#N/A</v>
      </c>
      <c r="BT290" t="e">
        <f>VLOOKUP($C290,subset1!$D:$BX,BT$2,FALSE)</f>
        <v>#N/A</v>
      </c>
      <c r="BU290" t="e">
        <f>VLOOKUP($C290,subset1!$D:$BX,BU$2,FALSE)</f>
        <v>#N/A</v>
      </c>
    </row>
    <row r="291" spans="1:73" x14ac:dyDescent="0.2">
      <c r="A291">
        <v>951</v>
      </c>
      <c r="B291" t="s">
        <v>8</v>
      </c>
      <c r="C291" t="str">
        <f t="shared" si="15"/>
        <v>951B1</v>
      </c>
      <c r="D291" t="str">
        <f t="shared" si="16"/>
        <v>B1</v>
      </c>
      <c r="E291">
        <v>50</v>
      </c>
      <c r="F291" s="1">
        <v>43227</v>
      </c>
      <c r="I291">
        <v>1024.8806200367201</v>
      </c>
      <c r="J291" t="s">
        <v>7</v>
      </c>
      <c r="K291">
        <v>297</v>
      </c>
      <c r="L291">
        <f>VLOOKUP($C291,samples!$D$2:$I$1000,4, FALSE)</f>
        <v>7</v>
      </c>
      <c r="M291" t="str">
        <f>VLOOKUP($C291,samples!$D$2:$I$1000,5, FALSE)</f>
        <v>D</v>
      </c>
      <c r="N291" t="str">
        <f>VLOOKUP($C291,samples!$D$2:$I$1000,6, FALSE)</f>
        <v>4,5,6</v>
      </c>
      <c r="O291" s="1">
        <f>VLOOKUP($C291,samples!$D$2:$I$689,3, FALSE)</f>
        <v>43255</v>
      </c>
      <c r="P291" s="2">
        <f t="shared" si="17"/>
        <v>28</v>
      </c>
      <c r="Q291" s="1" t="str">
        <f>VLOOKUP($C291,samples!$D$2:$R$1000,8, FALSE)</f>
        <v>CGPLPA845P1</v>
      </c>
      <c r="S291" t="e">
        <f>VLOOKUP($C291,subset1!$D:$BX,S$2,FALSE)</f>
        <v>#N/A</v>
      </c>
      <c r="T291" s="1" t="e">
        <f>VLOOKUP($C291,subset1!$D:$BX,T$2,FALSE)</f>
        <v>#N/A</v>
      </c>
      <c r="U291" t="e">
        <f>VLOOKUP($C291,subset1!$D:$BX,U$2,FALSE)</f>
        <v>#N/A</v>
      </c>
      <c r="V291" t="e">
        <f>VLOOKUP($C291,subset1!$D:$BX,V$2,FALSE)</f>
        <v>#N/A</v>
      </c>
      <c r="W291" t="e">
        <f>VLOOKUP($C291,subset1!$D:$BX,W$2,FALSE)</f>
        <v>#N/A</v>
      </c>
      <c r="X291" t="e">
        <f>VLOOKUP($C291,subset1!$D:$BX,X$2,FALSE)</f>
        <v>#N/A</v>
      </c>
      <c r="Y291" t="e">
        <f>VLOOKUP($C291,subset1!$D:$BX,Y$2,FALSE)</f>
        <v>#N/A</v>
      </c>
      <c r="Z291" t="e">
        <f>VLOOKUP($C291,subset1!$D:$BX,Z$2,FALSE)</f>
        <v>#N/A</v>
      </c>
      <c r="AA291" t="e">
        <f>VLOOKUP($C291,subset1!$D:$BX,AA$2,FALSE)</f>
        <v>#N/A</v>
      </c>
      <c r="AB291" t="e">
        <f>VLOOKUP($C291,subset1!$D:$BX,AB$2,FALSE)</f>
        <v>#N/A</v>
      </c>
      <c r="AC291" t="e">
        <f>VLOOKUP($C291,subset1!$D:$BX,AC$2,FALSE)</f>
        <v>#N/A</v>
      </c>
      <c r="AD291" t="e">
        <f>VLOOKUP($C291,subset1!$D:$BX,AD$2,FALSE)</f>
        <v>#N/A</v>
      </c>
      <c r="AE291" t="e">
        <f>VLOOKUP($C291,subset1!$D:$BX,AE$2,FALSE)</f>
        <v>#N/A</v>
      </c>
      <c r="AF291" t="e">
        <f>VLOOKUP($C291,subset1!$D:$BX,AF$2,FALSE)</f>
        <v>#N/A</v>
      </c>
      <c r="AG291" t="e">
        <f>VLOOKUP($C291,subset1!$D:$BX,AG$2,FALSE)</f>
        <v>#N/A</v>
      </c>
      <c r="AH291" t="e">
        <f>VLOOKUP($C291,subset1!$D:$BX,AH$2,FALSE)</f>
        <v>#N/A</v>
      </c>
      <c r="AI291" t="e">
        <f>VLOOKUP($C291,subset1!$D:$BX,AI$2,FALSE)</f>
        <v>#N/A</v>
      </c>
      <c r="AJ291" t="e">
        <f>VLOOKUP($C291,subset1!$D:$BX,AJ$2,FALSE)</f>
        <v>#N/A</v>
      </c>
      <c r="AK291" t="e">
        <f>VLOOKUP($C291,subset1!$D:$BX,AK$2,FALSE)</f>
        <v>#N/A</v>
      </c>
      <c r="AL291" t="e">
        <f>VLOOKUP($C291,subset1!$D:$BX,AL$2,FALSE)</f>
        <v>#N/A</v>
      </c>
      <c r="AM291" t="e">
        <f>VLOOKUP($C291,subset1!$D:$BX,AM$2,FALSE)</f>
        <v>#N/A</v>
      </c>
      <c r="AN291" t="e">
        <f>VLOOKUP($C291,subset1!$D:$BX,AN$2,FALSE)</f>
        <v>#N/A</v>
      </c>
      <c r="AO291" t="e">
        <f>VLOOKUP($C291,subset1!$D:$BX,AO$2,FALSE)</f>
        <v>#N/A</v>
      </c>
      <c r="AP291" t="e">
        <f>VLOOKUP($C291,subset1!$D:$BX,AP$2,FALSE)</f>
        <v>#N/A</v>
      </c>
      <c r="AQ291" t="e">
        <f>VLOOKUP($C291,subset1!$D:$BX,AQ$2,FALSE)</f>
        <v>#N/A</v>
      </c>
      <c r="AR291" t="e">
        <f>VLOOKUP($C291,subset1!$D:$BX,AR$2,FALSE)</f>
        <v>#N/A</v>
      </c>
      <c r="AS291" t="e">
        <f>VLOOKUP($C291,subset1!$D:$BX,AS$2,FALSE)</f>
        <v>#N/A</v>
      </c>
      <c r="AT291" s="1" t="e">
        <f>VLOOKUP($C291,subset1!$D:$BX,AT$2,FALSE)</f>
        <v>#N/A</v>
      </c>
      <c r="AU291" t="e">
        <f>VLOOKUP($C291,subset1!$D:$BX,AU$2,FALSE)</f>
        <v>#N/A</v>
      </c>
      <c r="AV291" t="e">
        <f>VLOOKUP($C291,subset1!$D:$BX,AV$2,FALSE)</f>
        <v>#N/A</v>
      </c>
      <c r="AW291" t="e">
        <f>VLOOKUP($C291,subset1!$D:$BX,AW$2,FALSE)</f>
        <v>#N/A</v>
      </c>
      <c r="AX291" t="e">
        <f>VLOOKUP($C291,subset1!$D:$BX,AX$2,FALSE)</f>
        <v>#N/A</v>
      </c>
      <c r="AY291" t="e">
        <f>VLOOKUP($C291,subset1!$D:$BX,AY$2,FALSE)</f>
        <v>#N/A</v>
      </c>
      <c r="AZ291" t="e">
        <f>VLOOKUP($C291,subset1!$D:$BX,AZ$2,FALSE)</f>
        <v>#N/A</v>
      </c>
      <c r="BA291" t="e">
        <f>VLOOKUP($C291,subset1!$D:$BX,BA$2,FALSE)</f>
        <v>#N/A</v>
      </c>
      <c r="BB291" t="e">
        <f>VLOOKUP($C291,subset1!$D:$BX,BB$2,FALSE)</f>
        <v>#N/A</v>
      </c>
      <c r="BC291" t="e">
        <f>VLOOKUP($C291,subset1!$D:$BX,BC$2,FALSE)</f>
        <v>#N/A</v>
      </c>
      <c r="BD291" t="e">
        <f>VLOOKUP($C291,subset1!$D:$BX,BD$2,FALSE)</f>
        <v>#N/A</v>
      </c>
      <c r="BE291" t="e">
        <f>VLOOKUP($C291,subset1!$D:$BX,BE$2,FALSE)</f>
        <v>#N/A</v>
      </c>
      <c r="BF291" t="e">
        <f>VLOOKUP($C291,subset1!$D:$BX,BF$2,FALSE)</f>
        <v>#N/A</v>
      </c>
      <c r="BG291" t="e">
        <f>VLOOKUP($C291,subset1!$D:$BX,BG$2,FALSE)</f>
        <v>#N/A</v>
      </c>
      <c r="BH291" t="e">
        <f>VLOOKUP($C291,subset1!$D:$BX,BH$2,FALSE)</f>
        <v>#N/A</v>
      </c>
      <c r="BI291" t="e">
        <f>VLOOKUP($C291,subset1!$D:$BX,BI$2,FALSE)</f>
        <v>#N/A</v>
      </c>
      <c r="BJ291" t="e">
        <f>VLOOKUP($C291,subset1!$D:$BX,BJ$2,FALSE)</f>
        <v>#N/A</v>
      </c>
      <c r="BK291" t="e">
        <f>VLOOKUP($C291,subset1!$D:$BX,BK$2,FALSE)</f>
        <v>#N/A</v>
      </c>
      <c r="BL291" t="e">
        <f>VLOOKUP($C291,subset1!$D:$BX,BL$2,FALSE)</f>
        <v>#N/A</v>
      </c>
      <c r="BM291" t="e">
        <f>VLOOKUP($C291,subset1!$D:$BX,BM$2,FALSE)</f>
        <v>#N/A</v>
      </c>
      <c r="BN291" t="e">
        <f>VLOOKUP($C291,subset1!$D:$BX,BN$2,FALSE)</f>
        <v>#N/A</v>
      </c>
      <c r="BO291" t="e">
        <f>VLOOKUP($C291,subset1!$D:$BX,BO$2,FALSE)</f>
        <v>#N/A</v>
      </c>
      <c r="BP291" t="e">
        <f>VLOOKUP($C291,subset1!$D:$BX,BP$2,FALSE)</f>
        <v>#N/A</v>
      </c>
      <c r="BQ291" t="e">
        <f>VLOOKUP($C291,subset1!$D:$BX,BQ$2,FALSE)</f>
        <v>#N/A</v>
      </c>
      <c r="BR291" t="e">
        <f>VLOOKUP($C291,subset1!$D:$BX,BR$2,FALSE)</f>
        <v>#N/A</v>
      </c>
      <c r="BS291" t="e">
        <f>VLOOKUP($C291,subset1!$D:$BX,BS$2,FALSE)</f>
        <v>#N/A</v>
      </c>
      <c r="BT291" t="e">
        <f>VLOOKUP($C291,subset1!$D:$BX,BT$2,FALSE)</f>
        <v>#N/A</v>
      </c>
      <c r="BU291" t="e">
        <f>VLOOKUP($C291,subset1!$D:$BX,BU$2,FALSE)</f>
        <v>#N/A</v>
      </c>
    </row>
    <row r="292" spans="1:73" x14ac:dyDescent="0.2">
      <c r="A292">
        <v>951</v>
      </c>
      <c r="B292" t="s">
        <v>9</v>
      </c>
      <c r="C292" t="str">
        <f t="shared" si="15"/>
        <v>951E1</v>
      </c>
      <c r="D292" t="str">
        <f t="shared" si="16"/>
        <v>E1</v>
      </c>
      <c r="E292">
        <v>50</v>
      </c>
      <c r="F292" s="1">
        <v>43227</v>
      </c>
      <c r="I292">
        <v>1024.8806200367201</v>
      </c>
      <c r="J292" t="s">
        <v>7</v>
      </c>
      <c r="K292">
        <v>298</v>
      </c>
      <c r="L292">
        <f>VLOOKUP($C292,samples!$D$2:$I$1000,4, FALSE)</f>
        <v>11</v>
      </c>
      <c r="M292" t="str">
        <f>VLOOKUP($C292,samples!$D$2:$I$1000,5, FALSE)</f>
        <v>B</v>
      </c>
      <c r="N292" t="str">
        <f>VLOOKUP($C292,samples!$D$2:$I$1000,6, FALSE)</f>
        <v>1,2,3</v>
      </c>
      <c r="O292" s="1">
        <f>VLOOKUP($C292,samples!$D$2:$I$689,3, FALSE)</f>
        <v>43283</v>
      </c>
      <c r="P292" s="2">
        <f t="shared" si="17"/>
        <v>56</v>
      </c>
      <c r="Q292" s="1" t="str">
        <f>VLOOKUP($C292,samples!$D$2:$R$1000,8, FALSE)</f>
        <v>CGPLPA845P2</v>
      </c>
      <c r="S292" t="e">
        <f>VLOOKUP($C292,subset1!$D:$BX,S$2,FALSE)</f>
        <v>#N/A</v>
      </c>
      <c r="T292" s="1" t="e">
        <f>VLOOKUP($C292,subset1!$D:$BX,T$2,FALSE)</f>
        <v>#N/A</v>
      </c>
      <c r="U292" t="e">
        <f>VLOOKUP($C292,subset1!$D:$BX,U$2,FALSE)</f>
        <v>#N/A</v>
      </c>
      <c r="V292" t="e">
        <f>VLOOKUP($C292,subset1!$D:$BX,V$2,FALSE)</f>
        <v>#N/A</v>
      </c>
      <c r="W292" t="e">
        <f>VLOOKUP($C292,subset1!$D:$BX,W$2,FALSE)</f>
        <v>#N/A</v>
      </c>
      <c r="X292" t="e">
        <f>VLOOKUP($C292,subset1!$D:$BX,X$2,FALSE)</f>
        <v>#N/A</v>
      </c>
      <c r="Y292" t="e">
        <f>VLOOKUP($C292,subset1!$D:$BX,Y$2,FALSE)</f>
        <v>#N/A</v>
      </c>
      <c r="Z292" t="e">
        <f>VLOOKUP($C292,subset1!$D:$BX,Z$2,FALSE)</f>
        <v>#N/A</v>
      </c>
      <c r="AA292" t="e">
        <f>VLOOKUP($C292,subset1!$D:$BX,AA$2,FALSE)</f>
        <v>#N/A</v>
      </c>
      <c r="AB292" t="e">
        <f>VLOOKUP($C292,subset1!$D:$BX,AB$2,FALSE)</f>
        <v>#N/A</v>
      </c>
      <c r="AC292" t="e">
        <f>VLOOKUP($C292,subset1!$D:$BX,AC$2,FALSE)</f>
        <v>#N/A</v>
      </c>
      <c r="AD292" t="e">
        <f>VLOOKUP($C292,subset1!$D:$BX,AD$2,FALSE)</f>
        <v>#N/A</v>
      </c>
      <c r="AE292" t="e">
        <f>VLOOKUP($C292,subset1!$D:$BX,AE$2,FALSE)</f>
        <v>#N/A</v>
      </c>
      <c r="AF292" t="e">
        <f>VLOOKUP($C292,subset1!$D:$BX,AF$2,FALSE)</f>
        <v>#N/A</v>
      </c>
      <c r="AG292" t="e">
        <f>VLOOKUP($C292,subset1!$D:$BX,AG$2,FALSE)</f>
        <v>#N/A</v>
      </c>
      <c r="AH292" t="e">
        <f>VLOOKUP($C292,subset1!$D:$BX,AH$2,FALSE)</f>
        <v>#N/A</v>
      </c>
      <c r="AI292" t="e">
        <f>VLOOKUP($C292,subset1!$D:$BX,AI$2,FALSE)</f>
        <v>#N/A</v>
      </c>
      <c r="AJ292" t="e">
        <f>VLOOKUP($C292,subset1!$D:$BX,AJ$2,FALSE)</f>
        <v>#N/A</v>
      </c>
      <c r="AK292" t="e">
        <f>VLOOKUP($C292,subset1!$D:$BX,AK$2,FALSE)</f>
        <v>#N/A</v>
      </c>
      <c r="AL292" t="e">
        <f>VLOOKUP($C292,subset1!$D:$BX,AL$2,FALSE)</f>
        <v>#N/A</v>
      </c>
      <c r="AM292" t="e">
        <f>VLOOKUP($C292,subset1!$D:$BX,AM$2,FALSE)</f>
        <v>#N/A</v>
      </c>
      <c r="AN292" t="e">
        <f>VLOOKUP($C292,subset1!$D:$BX,AN$2,FALSE)</f>
        <v>#N/A</v>
      </c>
      <c r="AO292" t="e">
        <f>VLOOKUP($C292,subset1!$D:$BX,AO$2,FALSE)</f>
        <v>#N/A</v>
      </c>
      <c r="AP292" t="e">
        <f>VLOOKUP($C292,subset1!$D:$BX,AP$2,FALSE)</f>
        <v>#N/A</v>
      </c>
      <c r="AQ292" t="e">
        <f>VLOOKUP($C292,subset1!$D:$BX,AQ$2,FALSE)</f>
        <v>#N/A</v>
      </c>
      <c r="AR292" t="e">
        <f>VLOOKUP($C292,subset1!$D:$BX,AR$2,FALSE)</f>
        <v>#N/A</v>
      </c>
      <c r="AS292" t="e">
        <f>VLOOKUP($C292,subset1!$D:$BX,AS$2,FALSE)</f>
        <v>#N/A</v>
      </c>
      <c r="AT292" s="1" t="e">
        <f>VLOOKUP($C292,subset1!$D:$BX,AT$2,FALSE)</f>
        <v>#N/A</v>
      </c>
      <c r="AU292" t="e">
        <f>VLOOKUP($C292,subset1!$D:$BX,AU$2,FALSE)</f>
        <v>#N/A</v>
      </c>
      <c r="AV292" t="e">
        <f>VLOOKUP($C292,subset1!$D:$BX,AV$2,FALSE)</f>
        <v>#N/A</v>
      </c>
      <c r="AW292" t="e">
        <f>VLOOKUP($C292,subset1!$D:$BX,AW$2,FALSE)</f>
        <v>#N/A</v>
      </c>
      <c r="AX292" t="e">
        <f>VLOOKUP($C292,subset1!$D:$BX,AX$2,FALSE)</f>
        <v>#N/A</v>
      </c>
      <c r="AY292" t="e">
        <f>VLOOKUP($C292,subset1!$D:$BX,AY$2,FALSE)</f>
        <v>#N/A</v>
      </c>
      <c r="AZ292" t="e">
        <f>VLOOKUP($C292,subset1!$D:$BX,AZ$2,FALSE)</f>
        <v>#N/A</v>
      </c>
      <c r="BA292" t="e">
        <f>VLOOKUP($C292,subset1!$D:$BX,BA$2,FALSE)</f>
        <v>#N/A</v>
      </c>
      <c r="BB292" t="e">
        <f>VLOOKUP($C292,subset1!$D:$BX,BB$2,FALSE)</f>
        <v>#N/A</v>
      </c>
      <c r="BC292" t="e">
        <f>VLOOKUP($C292,subset1!$D:$BX,BC$2,FALSE)</f>
        <v>#N/A</v>
      </c>
      <c r="BD292" t="e">
        <f>VLOOKUP($C292,subset1!$D:$BX,BD$2,FALSE)</f>
        <v>#N/A</v>
      </c>
      <c r="BE292" t="e">
        <f>VLOOKUP($C292,subset1!$D:$BX,BE$2,FALSE)</f>
        <v>#N/A</v>
      </c>
      <c r="BF292" t="e">
        <f>VLOOKUP($C292,subset1!$D:$BX,BF$2,FALSE)</f>
        <v>#N/A</v>
      </c>
      <c r="BG292" t="e">
        <f>VLOOKUP($C292,subset1!$D:$BX,BG$2,FALSE)</f>
        <v>#N/A</v>
      </c>
      <c r="BH292" t="e">
        <f>VLOOKUP($C292,subset1!$D:$BX,BH$2,FALSE)</f>
        <v>#N/A</v>
      </c>
      <c r="BI292" t="e">
        <f>VLOOKUP($C292,subset1!$D:$BX,BI$2,FALSE)</f>
        <v>#N/A</v>
      </c>
      <c r="BJ292" t="e">
        <f>VLOOKUP($C292,subset1!$D:$BX,BJ$2,FALSE)</f>
        <v>#N/A</v>
      </c>
      <c r="BK292" t="e">
        <f>VLOOKUP($C292,subset1!$D:$BX,BK$2,FALSE)</f>
        <v>#N/A</v>
      </c>
      <c r="BL292" t="e">
        <f>VLOOKUP($C292,subset1!$D:$BX,BL$2,FALSE)</f>
        <v>#N/A</v>
      </c>
      <c r="BM292" t="e">
        <f>VLOOKUP($C292,subset1!$D:$BX,BM$2,FALSE)</f>
        <v>#N/A</v>
      </c>
      <c r="BN292" t="e">
        <f>VLOOKUP($C292,subset1!$D:$BX,BN$2,FALSE)</f>
        <v>#N/A</v>
      </c>
      <c r="BO292" t="e">
        <f>VLOOKUP($C292,subset1!$D:$BX,BO$2,FALSE)</f>
        <v>#N/A</v>
      </c>
      <c r="BP292" t="e">
        <f>VLOOKUP($C292,subset1!$D:$BX,BP$2,FALSE)</f>
        <v>#N/A</v>
      </c>
      <c r="BQ292" t="e">
        <f>VLOOKUP($C292,subset1!$D:$BX,BQ$2,FALSE)</f>
        <v>#N/A</v>
      </c>
      <c r="BR292" t="e">
        <f>VLOOKUP($C292,subset1!$D:$BX,BR$2,FALSE)</f>
        <v>#N/A</v>
      </c>
      <c r="BS292" t="e">
        <f>VLOOKUP($C292,subset1!$D:$BX,BS$2,FALSE)</f>
        <v>#N/A</v>
      </c>
      <c r="BT292" t="e">
        <f>VLOOKUP($C292,subset1!$D:$BX,BT$2,FALSE)</f>
        <v>#N/A</v>
      </c>
      <c r="BU292" t="e">
        <f>VLOOKUP($C292,subset1!$D:$BX,BU$2,FALSE)</f>
        <v>#N/A</v>
      </c>
    </row>
    <row r="293" spans="1:73" x14ac:dyDescent="0.2">
      <c r="A293">
        <v>951</v>
      </c>
      <c r="B293" t="s">
        <v>10</v>
      </c>
      <c r="C293" t="str">
        <f t="shared" si="15"/>
        <v>951E2</v>
      </c>
      <c r="D293" t="str">
        <f t="shared" si="16"/>
        <v>E2</v>
      </c>
      <c r="E293">
        <v>50</v>
      </c>
      <c r="F293" s="1">
        <v>43227</v>
      </c>
      <c r="I293">
        <v>1024.8806200367201</v>
      </c>
      <c r="J293" t="s">
        <v>7</v>
      </c>
      <c r="K293">
        <v>299</v>
      </c>
      <c r="L293">
        <f>VLOOKUP($C293,samples!$D$2:$I$1000,4, FALSE)</f>
        <v>15</v>
      </c>
      <c r="M293" t="str">
        <f>VLOOKUP($C293,samples!$D$2:$I$1000,5, FALSE)</f>
        <v>F</v>
      </c>
      <c r="N293" t="str">
        <f>VLOOKUP($C293,samples!$D$2:$I$1000,6, FALSE)</f>
        <v>4,5,6</v>
      </c>
      <c r="O293" s="1">
        <f>VLOOKUP($C293,samples!$D$2:$I$689,3, FALSE)</f>
        <v>43395</v>
      </c>
      <c r="P293" s="2">
        <f t="shared" si="17"/>
        <v>168</v>
      </c>
      <c r="Q293" s="1" t="str">
        <f>VLOOKUP($C293,samples!$D$2:$R$1000,8, FALSE)</f>
        <v>CGPLPA845P3</v>
      </c>
      <c r="S293" t="e">
        <f>VLOOKUP($C293,subset1!$D:$BX,S$2,FALSE)</f>
        <v>#N/A</v>
      </c>
      <c r="T293" s="1" t="e">
        <f>VLOOKUP($C293,subset1!$D:$BX,T$2,FALSE)</f>
        <v>#N/A</v>
      </c>
      <c r="U293" t="e">
        <f>VLOOKUP($C293,subset1!$D:$BX,U$2,FALSE)</f>
        <v>#N/A</v>
      </c>
      <c r="V293" t="e">
        <f>VLOOKUP($C293,subset1!$D:$BX,V$2,FALSE)</f>
        <v>#N/A</v>
      </c>
      <c r="W293" t="e">
        <f>VLOOKUP($C293,subset1!$D:$BX,W$2,FALSE)</f>
        <v>#N/A</v>
      </c>
      <c r="X293" t="e">
        <f>VLOOKUP($C293,subset1!$D:$BX,X$2,FALSE)</f>
        <v>#N/A</v>
      </c>
      <c r="Y293" t="e">
        <f>VLOOKUP($C293,subset1!$D:$BX,Y$2,FALSE)</f>
        <v>#N/A</v>
      </c>
      <c r="Z293" t="e">
        <f>VLOOKUP($C293,subset1!$D:$BX,Z$2,FALSE)</f>
        <v>#N/A</v>
      </c>
      <c r="AA293" t="e">
        <f>VLOOKUP($C293,subset1!$D:$BX,AA$2,FALSE)</f>
        <v>#N/A</v>
      </c>
      <c r="AB293" t="e">
        <f>VLOOKUP($C293,subset1!$D:$BX,AB$2,FALSE)</f>
        <v>#N/A</v>
      </c>
      <c r="AC293" t="e">
        <f>VLOOKUP($C293,subset1!$D:$BX,AC$2,FALSE)</f>
        <v>#N/A</v>
      </c>
      <c r="AD293" t="e">
        <f>VLOOKUP($C293,subset1!$D:$BX,AD$2,FALSE)</f>
        <v>#N/A</v>
      </c>
      <c r="AE293" t="e">
        <f>VLOOKUP($C293,subset1!$D:$BX,AE$2,FALSE)</f>
        <v>#N/A</v>
      </c>
      <c r="AF293" t="e">
        <f>VLOOKUP($C293,subset1!$D:$BX,AF$2,FALSE)</f>
        <v>#N/A</v>
      </c>
      <c r="AG293" t="e">
        <f>VLOOKUP($C293,subset1!$D:$BX,AG$2,FALSE)</f>
        <v>#N/A</v>
      </c>
      <c r="AH293" t="e">
        <f>VLOOKUP($C293,subset1!$D:$BX,AH$2,FALSE)</f>
        <v>#N/A</v>
      </c>
      <c r="AI293" t="e">
        <f>VLOOKUP($C293,subset1!$D:$BX,AI$2,FALSE)</f>
        <v>#N/A</v>
      </c>
      <c r="AJ293" t="e">
        <f>VLOOKUP($C293,subset1!$D:$BX,AJ$2,FALSE)</f>
        <v>#N/A</v>
      </c>
      <c r="AK293" t="e">
        <f>VLOOKUP($C293,subset1!$D:$BX,AK$2,FALSE)</f>
        <v>#N/A</v>
      </c>
      <c r="AL293" t="e">
        <f>VLOOKUP($C293,subset1!$D:$BX,AL$2,FALSE)</f>
        <v>#N/A</v>
      </c>
      <c r="AM293" t="e">
        <f>VLOOKUP($C293,subset1!$D:$BX,AM$2,FALSE)</f>
        <v>#N/A</v>
      </c>
      <c r="AN293" t="e">
        <f>VLOOKUP($C293,subset1!$D:$BX,AN$2,FALSE)</f>
        <v>#N/A</v>
      </c>
      <c r="AO293" t="e">
        <f>VLOOKUP($C293,subset1!$D:$BX,AO$2,FALSE)</f>
        <v>#N/A</v>
      </c>
      <c r="AP293" t="e">
        <f>VLOOKUP($C293,subset1!$D:$BX,AP$2,FALSE)</f>
        <v>#N/A</v>
      </c>
      <c r="AQ293" t="e">
        <f>VLOOKUP($C293,subset1!$D:$BX,AQ$2,FALSE)</f>
        <v>#N/A</v>
      </c>
      <c r="AR293" t="e">
        <f>VLOOKUP($C293,subset1!$D:$BX,AR$2,FALSE)</f>
        <v>#N/A</v>
      </c>
      <c r="AS293" t="e">
        <f>VLOOKUP($C293,subset1!$D:$BX,AS$2,FALSE)</f>
        <v>#N/A</v>
      </c>
      <c r="AT293" s="1" t="e">
        <f>VLOOKUP($C293,subset1!$D:$BX,AT$2,FALSE)</f>
        <v>#N/A</v>
      </c>
      <c r="AU293" t="e">
        <f>VLOOKUP($C293,subset1!$D:$BX,AU$2,FALSE)</f>
        <v>#N/A</v>
      </c>
      <c r="AV293" t="e">
        <f>VLOOKUP($C293,subset1!$D:$BX,AV$2,FALSE)</f>
        <v>#N/A</v>
      </c>
      <c r="AW293" t="e">
        <f>VLOOKUP($C293,subset1!$D:$BX,AW$2,FALSE)</f>
        <v>#N/A</v>
      </c>
      <c r="AX293" t="e">
        <f>VLOOKUP($C293,subset1!$D:$BX,AX$2,FALSE)</f>
        <v>#N/A</v>
      </c>
      <c r="AY293" t="e">
        <f>VLOOKUP($C293,subset1!$D:$BX,AY$2,FALSE)</f>
        <v>#N/A</v>
      </c>
      <c r="AZ293" t="e">
        <f>VLOOKUP($C293,subset1!$D:$BX,AZ$2,FALSE)</f>
        <v>#N/A</v>
      </c>
      <c r="BA293" t="e">
        <f>VLOOKUP($C293,subset1!$D:$BX,BA$2,FALSE)</f>
        <v>#N/A</v>
      </c>
      <c r="BB293" t="e">
        <f>VLOOKUP($C293,subset1!$D:$BX,BB$2,FALSE)</f>
        <v>#N/A</v>
      </c>
      <c r="BC293" t="e">
        <f>VLOOKUP($C293,subset1!$D:$BX,BC$2,FALSE)</f>
        <v>#N/A</v>
      </c>
      <c r="BD293" t="e">
        <f>VLOOKUP($C293,subset1!$D:$BX,BD$2,FALSE)</f>
        <v>#N/A</v>
      </c>
      <c r="BE293" t="e">
        <f>VLOOKUP($C293,subset1!$D:$BX,BE$2,FALSE)</f>
        <v>#N/A</v>
      </c>
      <c r="BF293" t="e">
        <f>VLOOKUP($C293,subset1!$D:$BX,BF$2,FALSE)</f>
        <v>#N/A</v>
      </c>
      <c r="BG293" t="e">
        <f>VLOOKUP($C293,subset1!$D:$BX,BG$2,FALSE)</f>
        <v>#N/A</v>
      </c>
      <c r="BH293" t="e">
        <f>VLOOKUP($C293,subset1!$D:$BX,BH$2,FALSE)</f>
        <v>#N/A</v>
      </c>
      <c r="BI293" t="e">
        <f>VLOOKUP($C293,subset1!$D:$BX,BI$2,FALSE)</f>
        <v>#N/A</v>
      </c>
      <c r="BJ293" t="e">
        <f>VLOOKUP($C293,subset1!$D:$BX,BJ$2,FALSE)</f>
        <v>#N/A</v>
      </c>
      <c r="BK293" t="e">
        <f>VLOOKUP($C293,subset1!$D:$BX,BK$2,FALSE)</f>
        <v>#N/A</v>
      </c>
      <c r="BL293" t="e">
        <f>VLOOKUP($C293,subset1!$D:$BX,BL$2,FALSE)</f>
        <v>#N/A</v>
      </c>
      <c r="BM293" t="e">
        <f>VLOOKUP($C293,subset1!$D:$BX,BM$2,FALSE)</f>
        <v>#N/A</v>
      </c>
      <c r="BN293" t="e">
        <f>VLOOKUP($C293,subset1!$D:$BX,BN$2,FALSE)</f>
        <v>#N/A</v>
      </c>
      <c r="BO293" t="e">
        <f>VLOOKUP($C293,subset1!$D:$BX,BO$2,FALSE)</f>
        <v>#N/A</v>
      </c>
      <c r="BP293" t="e">
        <f>VLOOKUP($C293,subset1!$D:$BX,BP$2,FALSE)</f>
        <v>#N/A</v>
      </c>
      <c r="BQ293" t="e">
        <f>VLOOKUP($C293,subset1!$D:$BX,BQ$2,FALSE)</f>
        <v>#N/A</v>
      </c>
      <c r="BR293" t="e">
        <f>VLOOKUP($C293,subset1!$D:$BX,BR$2,FALSE)</f>
        <v>#N/A</v>
      </c>
      <c r="BS293" t="e">
        <f>VLOOKUP($C293,subset1!$D:$BX,BS$2,FALSE)</f>
        <v>#N/A</v>
      </c>
      <c r="BT293" t="e">
        <f>VLOOKUP($C293,subset1!$D:$BX,BT$2,FALSE)</f>
        <v>#N/A</v>
      </c>
      <c r="BU293" t="e">
        <f>VLOOKUP($C293,subset1!$D:$BX,BU$2,FALSE)</f>
        <v>#N/A</v>
      </c>
    </row>
    <row r="294" spans="1:73" x14ac:dyDescent="0.2">
      <c r="A294">
        <v>951</v>
      </c>
      <c r="B294" t="s">
        <v>11</v>
      </c>
      <c r="C294" t="str">
        <f t="shared" si="15"/>
        <v>951E3</v>
      </c>
      <c r="D294" t="str">
        <f t="shared" si="16"/>
        <v>E3</v>
      </c>
      <c r="E294">
        <v>50</v>
      </c>
      <c r="F294" s="1">
        <v>43227</v>
      </c>
      <c r="I294">
        <v>1024.8806200367201</v>
      </c>
      <c r="J294" t="s">
        <v>7</v>
      </c>
      <c r="K294">
        <v>300</v>
      </c>
      <c r="L294">
        <f>VLOOKUP($C294,samples!$D$2:$I$1000,4, FALSE)</f>
        <v>16</v>
      </c>
      <c r="M294" t="str">
        <f>VLOOKUP($C294,samples!$D$2:$I$1000,5, FALSE)</f>
        <v>A</v>
      </c>
      <c r="N294" t="str">
        <f>VLOOKUP($C294,samples!$D$2:$I$1000,6, FALSE)</f>
        <v>1,2,3</v>
      </c>
      <c r="O294" s="1">
        <f>VLOOKUP($C294,samples!$D$2:$I$689,3, FALSE)</f>
        <v>43402</v>
      </c>
      <c r="P294" s="2">
        <f t="shared" si="17"/>
        <v>175</v>
      </c>
      <c r="Q294" s="1" t="str">
        <f>VLOOKUP($C294,samples!$D$2:$R$1000,8, FALSE)</f>
        <v>CGPLPA845P4</v>
      </c>
      <c r="S294" t="e">
        <f>VLOOKUP($C294,subset1!$D:$BX,S$2,FALSE)</f>
        <v>#N/A</v>
      </c>
      <c r="T294" s="1" t="e">
        <f>VLOOKUP($C294,subset1!$D:$BX,T$2,FALSE)</f>
        <v>#N/A</v>
      </c>
      <c r="U294" t="e">
        <f>VLOOKUP($C294,subset1!$D:$BX,U$2,FALSE)</f>
        <v>#N/A</v>
      </c>
      <c r="V294" t="e">
        <f>VLOOKUP($C294,subset1!$D:$BX,V$2,FALSE)</f>
        <v>#N/A</v>
      </c>
      <c r="W294" t="e">
        <f>VLOOKUP($C294,subset1!$D:$BX,W$2,FALSE)</f>
        <v>#N/A</v>
      </c>
      <c r="X294" t="e">
        <f>VLOOKUP($C294,subset1!$D:$BX,X$2,FALSE)</f>
        <v>#N/A</v>
      </c>
      <c r="Y294" t="e">
        <f>VLOOKUP($C294,subset1!$D:$BX,Y$2,FALSE)</f>
        <v>#N/A</v>
      </c>
      <c r="Z294" t="e">
        <f>VLOOKUP($C294,subset1!$D:$BX,Z$2,FALSE)</f>
        <v>#N/A</v>
      </c>
      <c r="AA294" t="e">
        <f>VLOOKUP($C294,subset1!$D:$BX,AA$2,FALSE)</f>
        <v>#N/A</v>
      </c>
      <c r="AB294" t="e">
        <f>VLOOKUP($C294,subset1!$D:$BX,AB$2,FALSE)</f>
        <v>#N/A</v>
      </c>
      <c r="AC294" t="e">
        <f>VLOOKUP($C294,subset1!$D:$BX,AC$2,FALSE)</f>
        <v>#N/A</v>
      </c>
      <c r="AD294" t="e">
        <f>VLOOKUP($C294,subset1!$D:$BX,AD$2,FALSE)</f>
        <v>#N/A</v>
      </c>
      <c r="AE294" t="e">
        <f>VLOOKUP($C294,subset1!$D:$BX,AE$2,FALSE)</f>
        <v>#N/A</v>
      </c>
      <c r="AF294" t="e">
        <f>VLOOKUP($C294,subset1!$D:$BX,AF$2,FALSE)</f>
        <v>#N/A</v>
      </c>
      <c r="AG294" t="e">
        <f>VLOOKUP($C294,subset1!$D:$BX,AG$2,FALSE)</f>
        <v>#N/A</v>
      </c>
      <c r="AH294" t="e">
        <f>VLOOKUP($C294,subset1!$D:$BX,AH$2,FALSE)</f>
        <v>#N/A</v>
      </c>
      <c r="AI294" t="e">
        <f>VLOOKUP($C294,subset1!$D:$BX,AI$2,FALSE)</f>
        <v>#N/A</v>
      </c>
      <c r="AJ294" t="e">
        <f>VLOOKUP($C294,subset1!$D:$BX,AJ$2,FALSE)</f>
        <v>#N/A</v>
      </c>
      <c r="AK294" t="e">
        <f>VLOOKUP($C294,subset1!$D:$BX,AK$2,FALSE)</f>
        <v>#N/A</v>
      </c>
      <c r="AL294" t="e">
        <f>VLOOKUP($C294,subset1!$D:$BX,AL$2,FALSE)</f>
        <v>#N/A</v>
      </c>
      <c r="AM294" t="e">
        <f>VLOOKUP($C294,subset1!$D:$BX,AM$2,FALSE)</f>
        <v>#N/A</v>
      </c>
      <c r="AN294" t="e">
        <f>VLOOKUP($C294,subset1!$D:$BX,AN$2,FALSE)</f>
        <v>#N/A</v>
      </c>
      <c r="AO294" t="e">
        <f>VLOOKUP($C294,subset1!$D:$BX,AO$2,FALSE)</f>
        <v>#N/A</v>
      </c>
      <c r="AP294" t="e">
        <f>VLOOKUP($C294,subset1!$D:$BX,AP$2,FALSE)</f>
        <v>#N/A</v>
      </c>
      <c r="AQ294" t="e">
        <f>VLOOKUP($C294,subset1!$D:$BX,AQ$2,FALSE)</f>
        <v>#N/A</v>
      </c>
      <c r="AR294" t="e">
        <f>VLOOKUP($C294,subset1!$D:$BX,AR$2,FALSE)</f>
        <v>#N/A</v>
      </c>
      <c r="AS294" t="e">
        <f>VLOOKUP($C294,subset1!$D:$BX,AS$2,FALSE)</f>
        <v>#N/A</v>
      </c>
      <c r="AT294" s="1" t="e">
        <f>VLOOKUP($C294,subset1!$D:$BX,AT$2,FALSE)</f>
        <v>#N/A</v>
      </c>
      <c r="AU294" t="e">
        <f>VLOOKUP($C294,subset1!$D:$BX,AU$2,FALSE)</f>
        <v>#N/A</v>
      </c>
      <c r="AV294" t="e">
        <f>VLOOKUP($C294,subset1!$D:$BX,AV$2,FALSE)</f>
        <v>#N/A</v>
      </c>
      <c r="AW294" t="e">
        <f>VLOOKUP($C294,subset1!$D:$BX,AW$2,FALSE)</f>
        <v>#N/A</v>
      </c>
      <c r="AX294" t="e">
        <f>VLOOKUP($C294,subset1!$D:$BX,AX$2,FALSE)</f>
        <v>#N/A</v>
      </c>
      <c r="AY294" t="e">
        <f>VLOOKUP($C294,subset1!$D:$BX,AY$2,FALSE)</f>
        <v>#N/A</v>
      </c>
      <c r="AZ294" t="e">
        <f>VLOOKUP($C294,subset1!$D:$BX,AZ$2,FALSE)</f>
        <v>#N/A</v>
      </c>
      <c r="BA294" t="e">
        <f>VLOOKUP($C294,subset1!$D:$BX,BA$2,FALSE)</f>
        <v>#N/A</v>
      </c>
      <c r="BB294" t="e">
        <f>VLOOKUP($C294,subset1!$D:$BX,BB$2,FALSE)</f>
        <v>#N/A</v>
      </c>
      <c r="BC294" t="e">
        <f>VLOOKUP($C294,subset1!$D:$BX,BC$2,FALSE)</f>
        <v>#N/A</v>
      </c>
      <c r="BD294" t="e">
        <f>VLOOKUP($C294,subset1!$D:$BX,BD$2,FALSE)</f>
        <v>#N/A</v>
      </c>
      <c r="BE294" t="e">
        <f>VLOOKUP($C294,subset1!$D:$BX,BE$2,FALSE)</f>
        <v>#N/A</v>
      </c>
      <c r="BF294" t="e">
        <f>VLOOKUP($C294,subset1!$D:$BX,BF$2,FALSE)</f>
        <v>#N/A</v>
      </c>
      <c r="BG294" t="e">
        <f>VLOOKUP($C294,subset1!$D:$BX,BG$2,FALSE)</f>
        <v>#N/A</v>
      </c>
      <c r="BH294" t="e">
        <f>VLOOKUP($C294,subset1!$D:$BX,BH$2,FALSE)</f>
        <v>#N/A</v>
      </c>
      <c r="BI294" t="e">
        <f>VLOOKUP($C294,subset1!$D:$BX,BI$2,FALSE)</f>
        <v>#N/A</v>
      </c>
      <c r="BJ294" t="e">
        <f>VLOOKUP($C294,subset1!$D:$BX,BJ$2,FALSE)</f>
        <v>#N/A</v>
      </c>
      <c r="BK294" t="e">
        <f>VLOOKUP($C294,subset1!$D:$BX,BK$2,FALSE)</f>
        <v>#N/A</v>
      </c>
      <c r="BL294" t="e">
        <f>VLOOKUP($C294,subset1!$D:$BX,BL$2,FALSE)</f>
        <v>#N/A</v>
      </c>
      <c r="BM294" t="e">
        <f>VLOOKUP($C294,subset1!$D:$BX,BM$2,FALSE)</f>
        <v>#N/A</v>
      </c>
      <c r="BN294" t="e">
        <f>VLOOKUP($C294,subset1!$D:$BX,BN$2,FALSE)</f>
        <v>#N/A</v>
      </c>
      <c r="BO294" t="e">
        <f>VLOOKUP($C294,subset1!$D:$BX,BO$2,FALSE)</f>
        <v>#N/A</v>
      </c>
      <c r="BP294" t="e">
        <f>VLOOKUP($C294,subset1!$D:$BX,BP$2,FALSE)</f>
        <v>#N/A</v>
      </c>
      <c r="BQ294" t="e">
        <f>VLOOKUP($C294,subset1!$D:$BX,BQ$2,FALSE)</f>
        <v>#N/A</v>
      </c>
      <c r="BR294" t="e">
        <f>VLOOKUP($C294,subset1!$D:$BX,BR$2,FALSE)</f>
        <v>#N/A</v>
      </c>
      <c r="BS294" t="e">
        <f>VLOOKUP($C294,subset1!$D:$BX,BS$2,FALSE)</f>
        <v>#N/A</v>
      </c>
      <c r="BT294" t="e">
        <f>VLOOKUP($C294,subset1!$D:$BX,BT$2,FALSE)</f>
        <v>#N/A</v>
      </c>
      <c r="BU294" t="e">
        <f>VLOOKUP($C294,subset1!$D:$BX,BU$2,FALSE)</f>
        <v>#N/A</v>
      </c>
    </row>
    <row r="295" spans="1:73" x14ac:dyDescent="0.2">
      <c r="A295">
        <v>951</v>
      </c>
      <c r="B295" t="s">
        <v>13</v>
      </c>
      <c r="C295" t="str">
        <f t="shared" si="15"/>
        <v>951E5</v>
      </c>
      <c r="D295" t="str">
        <f t="shared" si="16"/>
        <v>E5</v>
      </c>
      <c r="E295">
        <v>50</v>
      </c>
      <c r="F295" s="1">
        <v>43227</v>
      </c>
      <c r="I295">
        <v>1024.8806200367201</v>
      </c>
      <c r="J295" t="s">
        <v>7</v>
      </c>
      <c r="K295">
        <v>301</v>
      </c>
      <c r="L295">
        <f>VLOOKUP($C295,samples!$D$2:$I$1000,4, FALSE)</f>
        <v>21</v>
      </c>
      <c r="M295" t="str">
        <f>VLOOKUP($C295,samples!$D$2:$I$1000,5, FALSE)</f>
        <v>D</v>
      </c>
      <c r="N295" t="str">
        <f>VLOOKUP($C295,samples!$D$2:$I$1000,6, FALSE)</f>
        <v>1,2,3</v>
      </c>
      <c r="O295" s="1">
        <f>VLOOKUP($C295,samples!$D$2:$I$689,3, FALSE)</f>
        <v>43521</v>
      </c>
      <c r="P295" s="2">
        <f t="shared" si="17"/>
        <v>294</v>
      </c>
      <c r="Q295" s="1" t="str">
        <f>VLOOKUP($C295,samples!$D$2:$R$1000,8, FALSE)</f>
        <v>CGPLPA845P6</v>
      </c>
      <c r="S295" t="e">
        <f>VLOOKUP($C295,subset1!$D:$BX,S$2,FALSE)</f>
        <v>#N/A</v>
      </c>
      <c r="T295" s="1" t="e">
        <f>VLOOKUP($C295,subset1!$D:$BX,T$2,FALSE)</f>
        <v>#N/A</v>
      </c>
      <c r="U295" t="e">
        <f>VLOOKUP($C295,subset1!$D:$BX,U$2,FALSE)</f>
        <v>#N/A</v>
      </c>
      <c r="V295" t="e">
        <f>VLOOKUP($C295,subset1!$D:$BX,V$2,FALSE)</f>
        <v>#N/A</v>
      </c>
      <c r="W295" t="e">
        <f>VLOOKUP($C295,subset1!$D:$BX,W$2,FALSE)</f>
        <v>#N/A</v>
      </c>
      <c r="X295" t="e">
        <f>VLOOKUP($C295,subset1!$D:$BX,X$2,FALSE)</f>
        <v>#N/A</v>
      </c>
      <c r="Y295" t="e">
        <f>VLOOKUP($C295,subset1!$D:$BX,Y$2,FALSE)</f>
        <v>#N/A</v>
      </c>
      <c r="Z295" t="e">
        <f>VLOOKUP($C295,subset1!$D:$BX,Z$2,FALSE)</f>
        <v>#N/A</v>
      </c>
      <c r="AA295" t="e">
        <f>VLOOKUP($C295,subset1!$D:$BX,AA$2,FALSE)</f>
        <v>#N/A</v>
      </c>
      <c r="AB295" t="e">
        <f>VLOOKUP($C295,subset1!$D:$BX,AB$2,FALSE)</f>
        <v>#N/A</v>
      </c>
      <c r="AC295" t="e">
        <f>VLOOKUP($C295,subset1!$D:$BX,AC$2,FALSE)</f>
        <v>#N/A</v>
      </c>
      <c r="AD295" t="e">
        <f>VLOOKUP($C295,subset1!$D:$BX,AD$2,FALSE)</f>
        <v>#N/A</v>
      </c>
      <c r="AE295" t="e">
        <f>VLOOKUP($C295,subset1!$D:$BX,AE$2,FALSE)</f>
        <v>#N/A</v>
      </c>
      <c r="AF295" t="e">
        <f>VLOOKUP($C295,subset1!$D:$BX,AF$2,FALSE)</f>
        <v>#N/A</v>
      </c>
      <c r="AG295" t="e">
        <f>VLOOKUP($C295,subset1!$D:$BX,AG$2,FALSE)</f>
        <v>#N/A</v>
      </c>
      <c r="AH295" t="e">
        <f>VLOOKUP($C295,subset1!$D:$BX,AH$2,FALSE)</f>
        <v>#N/A</v>
      </c>
      <c r="AI295" t="e">
        <f>VLOOKUP($C295,subset1!$D:$BX,AI$2,FALSE)</f>
        <v>#N/A</v>
      </c>
      <c r="AJ295" t="e">
        <f>VLOOKUP($C295,subset1!$D:$BX,AJ$2,FALSE)</f>
        <v>#N/A</v>
      </c>
      <c r="AK295" t="e">
        <f>VLOOKUP($C295,subset1!$D:$BX,AK$2,FALSE)</f>
        <v>#N/A</v>
      </c>
      <c r="AL295" t="e">
        <f>VLOOKUP($C295,subset1!$D:$BX,AL$2,FALSE)</f>
        <v>#N/A</v>
      </c>
      <c r="AM295" t="e">
        <f>VLOOKUP($C295,subset1!$D:$BX,AM$2,FALSE)</f>
        <v>#N/A</v>
      </c>
      <c r="AN295" t="e">
        <f>VLOOKUP($C295,subset1!$D:$BX,AN$2,FALSE)</f>
        <v>#N/A</v>
      </c>
      <c r="AO295" t="e">
        <f>VLOOKUP($C295,subset1!$D:$BX,AO$2,FALSE)</f>
        <v>#N/A</v>
      </c>
      <c r="AP295" t="e">
        <f>VLOOKUP($C295,subset1!$D:$BX,AP$2,FALSE)</f>
        <v>#N/A</v>
      </c>
      <c r="AQ295" t="e">
        <f>VLOOKUP($C295,subset1!$D:$BX,AQ$2,FALSE)</f>
        <v>#N/A</v>
      </c>
      <c r="AR295" t="e">
        <f>VLOOKUP($C295,subset1!$D:$BX,AR$2,FALSE)</f>
        <v>#N/A</v>
      </c>
      <c r="AS295" t="e">
        <f>VLOOKUP($C295,subset1!$D:$BX,AS$2,FALSE)</f>
        <v>#N/A</v>
      </c>
      <c r="AT295" s="1" t="e">
        <f>VLOOKUP($C295,subset1!$D:$BX,AT$2,FALSE)</f>
        <v>#N/A</v>
      </c>
      <c r="AU295" t="e">
        <f>VLOOKUP($C295,subset1!$D:$BX,AU$2,FALSE)</f>
        <v>#N/A</v>
      </c>
      <c r="AV295" t="e">
        <f>VLOOKUP($C295,subset1!$D:$BX,AV$2,FALSE)</f>
        <v>#N/A</v>
      </c>
      <c r="AW295" t="e">
        <f>VLOOKUP($C295,subset1!$D:$BX,AW$2,FALSE)</f>
        <v>#N/A</v>
      </c>
      <c r="AX295" t="e">
        <f>VLOOKUP($C295,subset1!$D:$BX,AX$2,FALSE)</f>
        <v>#N/A</v>
      </c>
      <c r="AY295" t="e">
        <f>VLOOKUP($C295,subset1!$D:$BX,AY$2,FALSE)</f>
        <v>#N/A</v>
      </c>
      <c r="AZ295" t="e">
        <f>VLOOKUP($C295,subset1!$D:$BX,AZ$2,FALSE)</f>
        <v>#N/A</v>
      </c>
      <c r="BA295" t="e">
        <f>VLOOKUP($C295,subset1!$D:$BX,BA$2,FALSE)</f>
        <v>#N/A</v>
      </c>
      <c r="BB295" t="e">
        <f>VLOOKUP($C295,subset1!$D:$BX,BB$2,FALSE)</f>
        <v>#N/A</v>
      </c>
      <c r="BC295" t="e">
        <f>VLOOKUP($C295,subset1!$D:$BX,BC$2,FALSE)</f>
        <v>#N/A</v>
      </c>
      <c r="BD295" t="e">
        <f>VLOOKUP($C295,subset1!$D:$BX,BD$2,FALSE)</f>
        <v>#N/A</v>
      </c>
      <c r="BE295" t="e">
        <f>VLOOKUP($C295,subset1!$D:$BX,BE$2,FALSE)</f>
        <v>#N/A</v>
      </c>
      <c r="BF295" t="e">
        <f>VLOOKUP($C295,subset1!$D:$BX,BF$2,FALSE)</f>
        <v>#N/A</v>
      </c>
      <c r="BG295" t="e">
        <f>VLOOKUP($C295,subset1!$D:$BX,BG$2,FALSE)</f>
        <v>#N/A</v>
      </c>
      <c r="BH295" t="e">
        <f>VLOOKUP($C295,subset1!$D:$BX,BH$2,FALSE)</f>
        <v>#N/A</v>
      </c>
      <c r="BI295" t="e">
        <f>VLOOKUP($C295,subset1!$D:$BX,BI$2,FALSE)</f>
        <v>#N/A</v>
      </c>
      <c r="BJ295" t="e">
        <f>VLOOKUP($C295,subset1!$D:$BX,BJ$2,FALSE)</f>
        <v>#N/A</v>
      </c>
      <c r="BK295" t="e">
        <f>VLOOKUP($C295,subset1!$D:$BX,BK$2,FALSE)</f>
        <v>#N/A</v>
      </c>
      <c r="BL295" t="e">
        <f>VLOOKUP($C295,subset1!$D:$BX,BL$2,FALSE)</f>
        <v>#N/A</v>
      </c>
      <c r="BM295" t="e">
        <f>VLOOKUP($C295,subset1!$D:$BX,BM$2,FALSE)</f>
        <v>#N/A</v>
      </c>
      <c r="BN295" t="e">
        <f>VLOOKUP($C295,subset1!$D:$BX,BN$2,FALSE)</f>
        <v>#N/A</v>
      </c>
      <c r="BO295" t="e">
        <f>VLOOKUP($C295,subset1!$D:$BX,BO$2,FALSE)</f>
        <v>#N/A</v>
      </c>
      <c r="BP295" t="e">
        <f>VLOOKUP($C295,subset1!$D:$BX,BP$2,FALSE)</f>
        <v>#N/A</v>
      </c>
      <c r="BQ295" t="e">
        <f>VLOOKUP($C295,subset1!$D:$BX,BQ$2,FALSE)</f>
        <v>#N/A</v>
      </c>
      <c r="BR295" t="e">
        <f>VLOOKUP($C295,subset1!$D:$BX,BR$2,FALSE)</f>
        <v>#N/A</v>
      </c>
      <c r="BS295" t="e">
        <f>VLOOKUP($C295,subset1!$D:$BX,BS$2,FALSE)</f>
        <v>#N/A</v>
      </c>
      <c r="BT295" t="e">
        <f>VLOOKUP($C295,subset1!$D:$BX,BT$2,FALSE)</f>
        <v>#N/A</v>
      </c>
      <c r="BU295" t="e">
        <f>VLOOKUP($C295,subset1!$D:$BX,BU$2,FALSE)</f>
        <v>#N/A</v>
      </c>
    </row>
    <row r="296" spans="1:73" x14ac:dyDescent="0.2">
      <c r="A296">
        <v>951</v>
      </c>
      <c r="B296" t="s">
        <v>14</v>
      </c>
      <c r="C296" t="str">
        <f t="shared" si="15"/>
        <v>951E6</v>
      </c>
      <c r="D296" t="str">
        <f t="shared" si="16"/>
        <v>E6</v>
      </c>
      <c r="E296">
        <v>50</v>
      </c>
      <c r="F296" s="1">
        <v>43227</v>
      </c>
      <c r="I296">
        <v>1024.8806200367201</v>
      </c>
      <c r="J296" t="s">
        <v>7</v>
      </c>
      <c r="K296">
        <v>302</v>
      </c>
      <c r="L296">
        <f>VLOOKUP($C296,samples!$D$2:$I$1000,4, FALSE)</f>
        <v>22</v>
      </c>
      <c r="M296" t="str">
        <f>VLOOKUP($C296,samples!$D$2:$I$1000,5, FALSE)</f>
        <v>E</v>
      </c>
      <c r="N296" t="str">
        <f>VLOOKUP($C296,samples!$D$2:$I$1000,6, FALSE)</f>
        <v>1,2,3</v>
      </c>
      <c r="O296" s="1">
        <f>VLOOKUP($C296,samples!$D$2:$I$689,3, FALSE)</f>
        <v>43549</v>
      </c>
      <c r="P296" s="2">
        <f t="shared" si="17"/>
        <v>322</v>
      </c>
      <c r="Q296" s="1" t="str">
        <f>VLOOKUP($C296,samples!$D$2:$R$1000,8, FALSE)</f>
        <v>CGPLPA845P7</v>
      </c>
      <c r="S296" t="e">
        <f>VLOOKUP($C296,subset1!$D:$BX,S$2,FALSE)</f>
        <v>#N/A</v>
      </c>
      <c r="T296" s="1" t="e">
        <f>VLOOKUP($C296,subset1!$D:$BX,T$2,FALSE)</f>
        <v>#N/A</v>
      </c>
      <c r="U296" t="e">
        <f>VLOOKUP($C296,subset1!$D:$BX,U$2,FALSE)</f>
        <v>#N/A</v>
      </c>
      <c r="V296" t="e">
        <f>VLOOKUP($C296,subset1!$D:$BX,V$2,FALSE)</f>
        <v>#N/A</v>
      </c>
      <c r="W296" t="e">
        <f>VLOOKUP($C296,subset1!$D:$BX,W$2,FALSE)</f>
        <v>#N/A</v>
      </c>
      <c r="X296" t="e">
        <f>VLOOKUP($C296,subset1!$D:$BX,X$2,FALSE)</f>
        <v>#N/A</v>
      </c>
      <c r="Y296" t="e">
        <f>VLOOKUP($C296,subset1!$D:$BX,Y$2,FALSE)</f>
        <v>#N/A</v>
      </c>
      <c r="Z296" t="e">
        <f>VLOOKUP($C296,subset1!$D:$BX,Z$2,FALSE)</f>
        <v>#N/A</v>
      </c>
      <c r="AA296" t="e">
        <f>VLOOKUP($C296,subset1!$D:$BX,AA$2,FALSE)</f>
        <v>#N/A</v>
      </c>
      <c r="AB296" t="e">
        <f>VLOOKUP($C296,subset1!$D:$BX,AB$2,FALSE)</f>
        <v>#N/A</v>
      </c>
      <c r="AC296" t="e">
        <f>VLOOKUP($C296,subset1!$D:$BX,AC$2,FALSE)</f>
        <v>#N/A</v>
      </c>
      <c r="AD296" t="e">
        <f>VLOOKUP($C296,subset1!$D:$BX,AD$2,FALSE)</f>
        <v>#N/A</v>
      </c>
      <c r="AE296" t="e">
        <f>VLOOKUP($C296,subset1!$D:$BX,AE$2,FALSE)</f>
        <v>#N/A</v>
      </c>
      <c r="AF296" t="e">
        <f>VLOOKUP($C296,subset1!$D:$BX,AF$2,FALSE)</f>
        <v>#N/A</v>
      </c>
      <c r="AG296" t="e">
        <f>VLOOKUP($C296,subset1!$D:$BX,AG$2,FALSE)</f>
        <v>#N/A</v>
      </c>
      <c r="AH296" t="e">
        <f>VLOOKUP($C296,subset1!$D:$BX,AH$2,FALSE)</f>
        <v>#N/A</v>
      </c>
      <c r="AI296" t="e">
        <f>VLOOKUP($C296,subset1!$D:$BX,AI$2,FALSE)</f>
        <v>#N/A</v>
      </c>
      <c r="AJ296" t="e">
        <f>VLOOKUP($C296,subset1!$D:$BX,AJ$2,FALSE)</f>
        <v>#N/A</v>
      </c>
      <c r="AK296" t="e">
        <f>VLOOKUP($C296,subset1!$D:$BX,AK$2,FALSE)</f>
        <v>#N/A</v>
      </c>
      <c r="AL296" t="e">
        <f>VLOOKUP($C296,subset1!$D:$BX,AL$2,FALSE)</f>
        <v>#N/A</v>
      </c>
      <c r="AM296" t="e">
        <f>VLOOKUP($C296,subset1!$D:$BX,AM$2,FALSE)</f>
        <v>#N/A</v>
      </c>
      <c r="AN296" t="e">
        <f>VLOOKUP($C296,subset1!$D:$BX,AN$2,FALSE)</f>
        <v>#N/A</v>
      </c>
      <c r="AO296" t="e">
        <f>VLOOKUP($C296,subset1!$D:$BX,AO$2,FALSE)</f>
        <v>#N/A</v>
      </c>
      <c r="AP296" t="e">
        <f>VLOOKUP($C296,subset1!$D:$BX,AP$2,FALSE)</f>
        <v>#N/A</v>
      </c>
      <c r="AQ296" t="e">
        <f>VLOOKUP($C296,subset1!$D:$BX,AQ$2,FALSE)</f>
        <v>#N/A</v>
      </c>
      <c r="AR296" t="e">
        <f>VLOOKUP($C296,subset1!$D:$BX,AR$2,FALSE)</f>
        <v>#N/A</v>
      </c>
      <c r="AS296" t="e">
        <f>VLOOKUP($C296,subset1!$D:$BX,AS$2,FALSE)</f>
        <v>#N/A</v>
      </c>
      <c r="AT296" s="1" t="e">
        <f>VLOOKUP($C296,subset1!$D:$BX,AT$2,FALSE)</f>
        <v>#N/A</v>
      </c>
      <c r="AU296" t="e">
        <f>VLOOKUP($C296,subset1!$D:$BX,AU$2,FALSE)</f>
        <v>#N/A</v>
      </c>
      <c r="AV296" t="e">
        <f>VLOOKUP($C296,subset1!$D:$BX,AV$2,FALSE)</f>
        <v>#N/A</v>
      </c>
      <c r="AW296" t="e">
        <f>VLOOKUP($C296,subset1!$D:$BX,AW$2,FALSE)</f>
        <v>#N/A</v>
      </c>
      <c r="AX296" t="e">
        <f>VLOOKUP($C296,subset1!$D:$BX,AX$2,FALSE)</f>
        <v>#N/A</v>
      </c>
      <c r="AY296" t="e">
        <f>VLOOKUP($C296,subset1!$D:$BX,AY$2,FALSE)</f>
        <v>#N/A</v>
      </c>
      <c r="AZ296" t="e">
        <f>VLOOKUP($C296,subset1!$D:$BX,AZ$2,FALSE)</f>
        <v>#N/A</v>
      </c>
      <c r="BA296" t="e">
        <f>VLOOKUP($C296,subset1!$D:$BX,BA$2,FALSE)</f>
        <v>#N/A</v>
      </c>
      <c r="BB296" t="e">
        <f>VLOOKUP($C296,subset1!$D:$BX,BB$2,FALSE)</f>
        <v>#N/A</v>
      </c>
      <c r="BC296" t="e">
        <f>VLOOKUP($C296,subset1!$D:$BX,BC$2,FALSE)</f>
        <v>#N/A</v>
      </c>
      <c r="BD296" t="e">
        <f>VLOOKUP($C296,subset1!$D:$BX,BD$2,FALSE)</f>
        <v>#N/A</v>
      </c>
      <c r="BE296" t="e">
        <f>VLOOKUP($C296,subset1!$D:$BX,BE$2,FALSE)</f>
        <v>#N/A</v>
      </c>
      <c r="BF296" t="e">
        <f>VLOOKUP($C296,subset1!$D:$BX,BF$2,FALSE)</f>
        <v>#N/A</v>
      </c>
      <c r="BG296" t="e">
        <f>VLOOKUP($C296,subset1!$D:$BX,BG$2,FALSE)</f>
        <v>#N/A</v>
      </c>
      <c r="BH296" t="e">
        <f>VLOOKUP($C296,subset1!$D:$BX,BH$2,FALSE)</f>
        <v>#N/A</v>
      </c>
      <c r="BI296" t="e">
        <f>VLOOKUP($C296,subset1!$D:$BX,BI$2,FALSE)</f>
        <v>#N/A</v>
      </c>
      <c r="BJ296" t="e">
        <f>VLOOKUP($C296,subset1!$D:$BX,BJ$2,FALSE)</f>
        <v>#N/A</v>
      </c>
      <c r="BK296" t="e">
        <f>VLOOKUP($C296,subset1!$D:$BX,BK$2,FALSE)</f>
        <v>#N/A</v>
      </c>
      <c r="BL296" t="e">
        <f>VLOOKUP($C296,subset1!$D:$BX,BL$2,FALSE)</f>
        <v>#N/A</v>
      </c>
      <c r="BM296" t="e">
        <f>VLOOKUP($C296,subset1!$D:$BX,BM$2,FALSE)</f>
        <v>#N/A</v>
      </c>
      <c r="BN296" t="e">
        <f>VLOOKUP($C296,subset1!$D:$BX,BN$2,FALSE)</f>
        <v>#N/A</v>
      </c>
      <c r="BO296" t="e">
        <f>VLOOKUP($C296,subset1!$D:$BX,BO$2,FALSE)</f>
        <v>#N/A</v>
      </c>
      <c r="BP296" t="e">
        <f>VLOOKUP($C296,subset1!$D:$BX,BP$2,FALSE)</f>
        <v>#N/A</v>
      </c>
      <c r="BQ296" t="e">
        <f>VLOOKUP($C296,subset1!$D:$BX,BQ$2,FALSE)</f>
        <v>#N/A</v>
      </c>
      <c r="BR296" t="e">
        <f>VLOOKUP($C296,subset1!$D:$BX,BR$2,FALSE)</f>
        <v>#N/A</v>
      </c>
      <c r="BS296" t="e">
        <f>VLOOKUP($C296,subset1!$D:$BX,BS$2,FALSE)</f>
        <v>#N/A</v>
      </c>
      <c r="BT296" t="e">
        <f>VLOOKUP($C296,subset1!$D:$BX,BT$2,FALSE)</f>
        <v>#N/A</v>
      </c>
      <c r="BU296" t="e">
        <f>VLOOKUP($C296,subset1!$D:$BX,BU$2,FALSE)</f>
        <v>#N/A</v>
      </c>
    </row>
    <row r="297" spans="1:73" x14ac:dyDescent="0.2">
      <c r="A297">
        <v>951</v>
      </c>
      <c r="B297" t="s">
        <v>15</v>
      </c>
      <c r="C297" t="str">
        <f t="shared" si="15"/>
        <v>951E7</v>
      </c>
      <c r="D297" t="str">
        <f t="shared" si="16"/>
        <v>E7</v>
      </c>
      <c r="E297">
        <v>50</v>
      </c>
      <c r="F297" s="1">
        <v>43227</v>
      </c>
      <c r="I297">
        <v>1024.8806200367201</v>
      </c>
      <c r="J297" t="s">
        <v>7</v>
      </c>
      <c r="K297">
        <v>303</v>
      </c>
      <c r="L297">
        <f>VLOOKUP($C297,samples!$D$2:$I$1000,4, FALSE)</f>
        <v>16</v>
      </c>
      <c r="M297" t="str">
        <f>VLOOKUP($C297,samples!$D$2:$I$1000,5, FALSE)</f>
        <v>A</v>
      </c>
      <c r="N297" t="str">
        <f>VLOOKUP($C297,samples!$D$2:$I$1000,6, FALSE)</f>
        <v>7,8,9</v>
      </c>
      <c r="O297" s="1">
        <f>VLOOKUP($C297,samples!$D$2:$I$689,3, FALSE)</f>
        <v>43578</v>
      </c>
      <c r="P297" s="2">
        <f t="shared" si="17"/>
        <v>351</v>
      </c>
      <c r="Q297" s="1" t="str">
        <f>VLOOKUP($C297,samples!$D$2:$R$1000,8, FALSE)</f>
        <v>CGPLPA845P8</v>
      </c>
      <c r="S297" t="e">
        <f>VLOOKUP($C297,subset1!$D:$BX,S$2,FALSE)</f>
        <v>#N/A</v>
      </c>
      <c r="T297" s="1" t="e">
        <f>VLOOKUP($C297,subset1!$D:$BX,T$2,FALSE)</f>
        <v>#N/A</v>
      </c>
      <c r="U297" t="e">
        <f>VLOOKUP($C297,subset1!$D:$BX,U$2,FALSE)</f>
        <v>#N/A</v>
      </c>
      <c r="V297" t="e">
        <f>VLOOKUP($C297,subset1!$D:$BX,V$2,FALSE)</f>
        <v>#N/A</v>
      </c>
      <c r="W297" t="e">
        <f>VLOOKUP($C297,subset1!$D:$BX,W$2,FALSE)</f>
        <v>#N/A</v>
      </c>
      <c r="X297" t="e">
        <f>VLOOKUP($C297,subset1!$D:$BX,X$2,FALSE)</f>
        <v>#N/A</v>
      </c>
      <c r="Y297" t="e">
        <f>VLOOKUP($C297,subset1!$D:$BX,Y$2,FALSE)</f>
        <v>#N/A</v>
      </c>
      <c r="Z297" t="e">
        <f>VLOOKUP($C297,subset1!$D:$BX,Z$2,FALSE)</f>
        <v>#N/A</v>
      </c>
      <c r="AA297" t="e">
        <f>VLOOKUP($C297,subset1!$D:$BX,AA$2,FALSE)</f>
        <v>#N/A</v>
      </c>
      <c r="AB297" t="e">
        <f>VLOOKUP($C297,subset1!$D:$BX,AB$2,FALSE)</f>
        <v>#N/A</v>
      </c>
      <c r="AC297" t="e">
        <f>VLOOKUP($C297,subset1!$D:$BX,AC$2,FALSE)</f>
        <v>#N/A</v>
      </c>
      <c r="AD297" t="e">
        <f>VLOOKUP($C297,subset1!$D:$BX,AD$2,FALSE)</f>
        <v>#N/A</v>
      </c>
      <c r="AE297" t="e">
        <f>VLOOKUP($C297,subset1!$D:$BX,AE$2,FALSE)</f>
        <v>#N/A</v>
      </c>
      <c r="AF297" t="e">
        <f>VLOOKUP($C297,subset1!$D:$BX,AF$2,FALSE)</f>
        <v>#N/A</v>
      </c>
      <c r="AG297" t="e">
        <f>VLOOKUP($C297,subset1!$D:$BX,AG$2,FALSE)</f>
        <v>#N/A</v>
      </c>
      <c r="AH297" t="e">
        <f>VLOOKUP($C297,subset1!$D:$BX,AH$2,FALSE)</f>
        <v>#N/A</v>
      </c>
      <c r="AI297" t="e">
        <f>VLOOKUP($C297,subset1!$D:$BX,AI$2,FALSE)</f>
        <v>#N/A</v>
      </c>
      <c r="AJ297" t="e">
        <f>VLOOKUP($C297,subset1!$D:$BX,AJ$2,FALSE)</f>
        <v>#N/A</v>
      </c>
      <c r="AK297" t="e">
        <f>VLOOKUP($C297,subset1!$D:$BX,AK$2,FALSE)</f>
        <v>#N/A</v>
      </c>
      <c r="AL297" t="e">
        <f>VLOOKUP($C297,subset1!$D:$BX,AL$2,FALSE)</f>
        <v>#N/A</v>
      </c>
      <c r="AM297" t="e">
        <f>VLOOKUP($C297,subset1!$D:$BX,AM$2,FALSE)</f>
        <v>#N/A</v>
      </c>
      <c r="AN297" t="e">
        <f>VLOOKUP($C297,subset1!$D:$BX,AN$2,FALSE)</f>
        <v>#N/A</v>
      </c>
      <c r="AO297" t="e">
        <f>VLOOKUP($C297,subset1!$D:$BX,AO$2,FALSE)</f>
        <v>#N/A</v>
      </c>
      <c r="AP297" t="e">
        <f>VLOOKUP($C297,subset1!$D:$BX,AP$2,FALSE)</f>
        <v>#N/A</v>
      </c>
      <c r="AQ297" t="e">
        <f>VLOOKUP($C297,subset1!$D:$BX,AQ$2,FALSE)</f>
        <v>#N/A</v>
      </c>
      <c r="AR297" t="e">
        <f>VLOOKUP($C297,subset1!$D:$BX,AR$2,FALSE)</f>
        <v>#N/A</v>
      </c>
      <c r="AS297" t="e">
        <f>VLOOKUP($C297,subset1!$D:$BX,AS$2,FALSE)</f>
        <v>#N/A</v>
      </c>
      <c r="AT297" s="1" t="e">
        <f>VLOOKUP($C297,subset1!$D:$BX,AT$2,FALSE)</f>
        <v>#N/A</v>
      </c>
      <c r="AU297" t="e">
        <f>VLOOKUP($C297,subset1!$D:$BX,AU$2,FALSE)</f>
        <v>#N/A</v>
      </c>
      <c r="AV297" t="e">
        <f>VLOOKUP($C297,subset1!$D:$BX,AV$2,FALSE)</f>
        <v>#N/A</v>
      </c>
      <c r="AW297" t="e">
        <f>VLOOKUP($C297,subset1!$D:$BX,AW$2,FALSE)</f>
        <v>#N/A</v>
      </c>
      <c r="AX297" t="e">
        <f>VLOOKUP($C297,subset1!$D:$BX,AX$2,FALSE)</f>
        <v>#N/A</v>
      </c>
      <c r="AY297" t="e">
        <f>VLOOKUP($C297,subset1!$D:$BX,AY$2,FALSE)</f>
        <v>#N/A</v>
      </c>
      <c r="AZ297" t="e">
        <f>VLOOKUP($C297,subset1!$D:$BX,AZ$2,FALSE)</f>
        <v>#N/A</v>
      </c>
      <c r="BA297" t="e">
        <f>VLOOKUP($C297,subset1!$D:$BX,BA$2,FALSE)</f>
        <v>#N/A</v>
      </c>
      <c r="BB297" t="e">
        <f>VLOOKUP($C297,subset1!$D:$BX,BB$2,FALSE)</f>
        <v>#N/A</v>
      </c>
      <c r="BC297" t="e">
        <f>VLOOKUP($C297,subset1!$D:$BX,BC$2,FALSE)</f>
        <v>#N/A</v>
      </c>
      <c r="BD297" t="e">
        <f>VLOOKUP($C297,subset1!$D:$BX,BD$2,FALSE)</f>
        <v>#N/A</v>
      </c>
      <c r="BE297" t="e">
        <f>VLOOKUP($C297,subset1!$D:$BX,BE$2,FALSE)</f>
        <v>#N/A</v>
      </c>
      <c r="BF297" t="e">
        <f>VLOOKUP($C297,subset1!$D:$BX,BF$2,FALSE)</f>
        <v>#N/A</v>
      </c>
      <c r="BG297" t="e">
        <f>VLOOKUP($C297,subset1!$D:$BX,BG$2,FALSE)</f>
        <v>#N/A</v>
      </c>
      <c r="BH297" t="e">
        <f>VLOOKUP($C297,subset1!$D:$BX,BH$2,FALSE)</f>
        <v>#N/A</v>
      </c>
      <c r="BI297" t="e">
        <f>VLOOKUP($C297,subset1!$D:$BX,BI$2,FALSE)</f>
        <v>#N/A</v>
      </c>
      <c r="BJ297" t="e">
        <f>VLOOKUP($C297,subset1!$D:$BX,BJ$2,FALSE)</f>
        <v>#N/A</v>
      </c>
      <c r="BK297" t="e">
        <f>VLOOKUP($C297,subset1!$D:$BX,BK$2,FALSE)</f>
        <v>#N/A</v>
      </c>
      <c r="BL297" t="e">
        <f>VLOOKUP($C297,subset1!$D:$BX,BL$2,FALSE)</f>
        <v>#N/A</v>
      </c>
      <c r="BM297" t="e">
        <f>VLOOKUP($C297,subset1!$D:$BX,BM$2,FALSE)</f>
        <v>#N/A</v>
      </c>
      <c r="BN297" t="e">
        <f>VLOOKUP($C297,subset1!$D:$BX,BN$2,FALSE)</f>
        <v>#N/A</v>
      </c>
      <c r="BO297" t="e">
        <f>VLOOKUP($C297,subset1!$D:$BX,BO$2,FALSE)</f>
        <v>#N/A</v>
      </c>
      <c r="BP297" t="e">
        <f>VLOOKUP($C297,subset1!$D:$BX,BP$2,FALSE)</f>
        <v>#N/A</v>
      </c>
      <c r="BQ297" t="e">
        <f>VLOOKUP($C297,subset1!$D:$BX,BQ$2,FALSE)</f>
        <v>#N/A</v>
      </c>
      <c r="BR297" t="e">
        <f>VLOOKUP($C297,subset1!$D:$BX,BR$2,FALSE)</f>
        <v>#N/A</v>
      </c>
      <c r="BS297" t="e">
        <f>VLOOKUP($C297,subset1!$D:$BX,BS$2,FALSE)</f>
        <v>#N/A</v>
      </c>
      <c r="BT297" t="e">
        <f>VLOOKUP($C297,subset1!$D:$BX,BT$2,FALSE)</f>
        <v>#N/A</v>
      </c>
      <c r="BU297" t="e">
        <f>VLOOKUP($C297,subset1!$D:$BX,BU$2,FALSE)</f>
        <v>#N/A</v>
      </c>
    </row>
    <row r="298" spans="1:73" x14ac:dyDescent="0.2">
      <c r="A298">
        <v>951</v>
      </c>
      <c r="B298" t="s">
        <v>16</v>
      </c>
      <c r="C298" t="str">
        <f t="shared" si="15"/>
        <v>951E8</v>
      </c>
      <c r="D298" t="str">
        <f t="shared" si="16"/>
        <v>E8</v>
      </c>
      <c r="E298">
        <v>50</v>
      </c>
      <c r="F298" s="1">
        <v>43227</v>
      </c>
      <c r="I298">
        <v>1024.8806200367201</v>
      </c>
      <c r="J298" t="s">
        <v>7</v>
      </c>
      <c r="K298">
        <v>304</v>
      </c>
      <c r="L298">
        <f>VLOOKUP($C298,samples!$D$2:$I$1000,4, FALSE)</f>
        <v>23</v>
      </c>
      <c r="M298" t="str">
        <f>VLOOKUP($C298,samples!$D$2:$I$1000,5, FALSE)</f>
        <v>H</v>
      </c>
      <c r="N298" t="str">
        <f>VLOOKUP($C298,samples!$D$2:$I$1000,6, FALSE)</f>
        <v>1,2,3</v>
      </c>
      <c r="O298" s="1">
        <f>VLOOKUP($C298,samples!$D$2:$I$689,3, FALSE)</f>
        <v>43636</v>
      </c>
      <c r="P298" s="2">
        <f t="shared" si="17"/>
        <v>409</v>
      </c>
      <c r="Q298" s="1" t="str">
        <f>VLOOKUP($C298,samples!$D$2:$R$1000,8, FALSE)</f>
        <v>CGPLPA845P9</v>
      </c>
      <c r="S298" t="e">
        <f>VLOOKUP($C298,subset1!$D:$BX,S$2,FALSE)</f>
        <v>#N/A</v>
      </c>
      <c r="T298" s="1" t="e">
        <f>VLOOKUP($C298,subset1!$D:$BX,T$2,FALSE)</f>
        <v>#N/A</v>
      </c>
      <c r="U298" t="e">
        <f>VLOOKUP($C298,subset1!$D:$BX,U$2,FALSE)</f>
        <v>#N/A</v>
      </c>
      <c r="V298" t="e">
        <f>VLOOKUP($C298,subset1!$D:$BX,V$2,FALSE)</f>
        <v>#N/A</v>
      </c>
      <c r="W298" t="e">
        <f>VLOOKUP($C298,subset1!$D:$BX,W$2,FALSE)</f>
        <v>#N/A</v>
      </c>
      <c r="X298" t="e">
        <f>VLOOKUP($C298,subset1!$D:$BX,X$2,FALSE)</f>
        <v>#N/A</v>
      </c>
      <c r="Y298" t="e">
        <f>VLOOKUP($C298,subset1!$D:$BX,Y$2,FALSE)</f>
        <v>#N/A</v>
      </c>
      <c r="Z298" t="e">
        <f>VLOOKUP($C298,subset1!$D:$BX,Z$2,FALSE)</f>
        <v>#N/A</v>
      </c>
      <c r="AA298" t="e">
        <f>VLOOKUP($C298,subset1!$D:$BX,AA$2,FALSE)</f>
        <v>#N/A</v>
      </c>
      <c r="AB298" t="e">
        <f>VLOOKUP($C298,subset1!$D:$BX,AB$2,FALSE)</f>
        <v>#N/A</v>
      </c>
      <c r="AC298" t="e">
        <f>VLOOKUP($C298,subset1!$D:$BX,AC$2,FALSE)</f>
        <v>#N/A</v>
      </c>
      <c r="AD298" t="e">
        <f>VLOOKUP($C298,subset1!$D:$BX,AD$2,FALSE)</f>
        <v>#N/A</v>
      </c>
      <c r="AE298" t="e">
        <f>VLOOKUP($C298,subset1!$D:$BX,AE$2,FALSE)</f>
        <v>#N/A</v>
      </c>
      <c r="AF298" t="e">
        <f>VLOOKUP($C298,subset1!$D:$BX,AF$2,FALSE)</f>
        <v>#N/A</v>
      </c>
      <c r="AG298" t="e">
        <f>VLOOKUP($C298,subset1!$D:$BX,AG$2,FALSE)</f>
        <v>#N/A</v>
      </c>
      <c r="AH298" t="e">
        <f>VLOOKUP($C298,subset1!$D:$BX,AH$2,FALSE)</f>
        <v>#N/A</v>
      </c>
      <c r="AI298" t="e">
        <f>VLOOKUP($C298,subset1!$D:$BX,AI$2,FALSE)</f>
        <v>#N/A</v>
      </c>
      <c r="AJ298" t="e">
        <f>VLOOKUP($C298,subset1!$D:$BX,AJ$2,FALSE)</f>
        <v>#N/A</v>
      </c>
      <c r="AK298" t="e">
        <f>VLOOKUP($C298,subset1!$D:$BX,AK$2,FALSE)</f>
        <v>#N/A</v>
      </c>
      <c r="AL298" t="e">
        <f>VLOOKUP($C298,subset1!$D:$BX,AL$2,FALSE)</f>
        <v>#N/A</v>
      </c>
      <c r="AM298" t="e">
        <f>VLOOKUP($C298,subset1!$D:$BX,AM$2,FALSE)</f>
        <v>#N/A</v>
      </c>
      <c r="AN298" t="e">
        <f>VLOOKUP($C298,subset1!$D:$BX,AN$2,FALSE)</f>
        <v>#N/A</v>
      </c>
      <c r="AO298" t="e">
        <f>VLOOKUP($C298,subset1!$D:$BX,AO$2,FALSE)</f>
        <v>#N/A</v>
      </c>
      <c r="AP298" t="e">
        <f>VLOOKUP($C298,subset1!$D:$BX,AP$2,FALSE)</f>
        <v>#N/A</v>
      </c>
      <c r="AQ298" t="e">
        <f>VLOOKUP($C298,subset1!$D:$BX,AQ$2,FALSE)</f>
        <v>#N/A</v>
      </c>
      <c r="AR298" t="e">
        <f>VLOOKUP($C298,subset1!$D:$BX,AR$2,FALSE)</f>
        <v>#N/A</v>
      </c>
      <c r="AS298" t="e">
        <f>VLOOKUP($C298,subset1!$D:$BX,AS$2,FALSE)</f>
        <v>#N/A</v>
      </c>
      <c r="AT298" s="1" t="e">
        <f>VLOOKUP($C298,subset1!$D:$BX,AT$2,FALSE)</f>
        <v>#N/A</v>
      </c>
      <c r="AU298" t="e">
        <f>VLOOKUP($C298,subset1!$D:$BX,AU$2,FALSE)</f>
        <v>#N/A</v>
      </c>
      <c r="AV298" t="e">
        <f>VLOOKUP($C298,subset1!$D:$BX,AV$2,FALSE)</f>
        <v>#N/A</v>
      </c>
      <c r="AW298" t="e">
        <f>VLOOKUP($C298,subset1!$D:$BX,AW$2,FALSE)</f>
        <v>#N/A</v>
      </c>
      <c r="AX298" t="e">
        <f>VLOOKUP($C298,subset1!$D:$BX,AX$2,FALSE)</f>
        <v>#N/A</v>
      </c>
      <c r="AY298" t="e">
        <f>VLOOKUP($C298,subset1!$D:$BX,AY$2,FALSE)</f>
        <v>#N/A</v>
      </c>
      <c r="AZ298" t="e">
        <f>VLOOKUP($C298,subset1!$D:$BX,AZ$2,FALSE)</f>
        <v>#N/A</v>
      </c>
      <c r="BA298" t="e">
        <f>VLOOKUP($C298,subset1!$D:$BX,BA$2,FALSE)</f>
        <v>#N/A</v>
      </c>
      <c r="BB298" t="e">
        <f>VLOOKUP($C298,subset1!$D:$BX,BB$2,FALSE)</f>
        <v>#N/A</v>
      </c>
      <c r="BC298" t="e">
        <f>VLOOKUP($C298,subset1!$D:$BX,BC$2,FALSE)</f>
        <v>#N/A</v>
      </c>
      <c r="BD298" t="e">
        <f>VLOOKUP($C298,subset1!$D:$BX,BD$2,FALSE)</f>
        <v>#N/A</v>
      </c>
      <c r="BE298" t="e">
        <f>VLOOKUP($C298,subset1!$D:$BX,BE$2,FALSE)</f>
        <v>#N/A</v>
      </c>
      <c r="BF298" t="e">
        <f>VLOOKUP($C298,subset1!$D:$BX,BF$2,FALSE)</f>
        <v>#N/A</v>
      </c>
      <c r="BG298" t="e">
        <f>VLOOKUP($C298,subset1!$D:$BX,BG$2,FALSE)</f>
        <v>#N/A</v>
      </c>
      <c r="BH298" t="e">
        <f>VLOOKUP($C298,subset1!$D:$BX,BH$2,FALSE)</f>
        <v>#N/A</v>
      </c>
      <c r="BI298" t="e">
        <f>VLOOKUP($C298,subset1!$D:$BX,BI$2,FALSE)</f>
        <v>#N/A</v>
      </c>
      <c r="BJ298" t="e">
        <f>VLOOKUP($C298,subset1!$D:$BX,BJ$2,FALSE)</f>
        <v>#N/A</v>
      </c>
      <c r="BK298" t="e">
        <f>VLOOKUP($C298,subset1!$D:$BX,BK$2,FALSE)</f>
        <v>#N/A</v>
      </c>
      <c r="BL298" t="e">
        <f>VLOOKUP($C298,subset1!$D:$BX,BL$2,FALSE)</f>
        <v>#N/A</v>
      </c>
      <c r="BM298" t="e">
        <f>VLOOKUP($C298,subset1!$D:$BX,BM$2,FALSE)</f>
        <v>#N/A</v>
      </c>
      <c r="BN298" t="e">
        <f>VLOOKUP($C298,subset1!$D:$BX,BN$2,FALSE)</f>
        <v>#N/A</v>
      </c>
      <c r="BO298" t="e">
        <f>VLOOKUP($C298,subset1!$D:$BX,BO$2,FALSE)</f>
        <v>#N/A</v>
      </c>
      <c r="BP298" t="e">
        <f>VLOOKUP($C298,subset1!$D:$BX,BP$2,FALSE)</f>
        <v>#N/A</v>
      </c>
      <c r="BQ298" t="e">
        <f>VLOOKUP($C298,subset1!$D:$BX,BQ$2,FALSE)</f>
        <v>#N/A</v>
      </c>
      <c r="BR298" t="e">
        <f>VLOOKUP($C298,subset1!$D:$BX,BR$2,FALSE)</f>
        <v>#N/A</v>
      </c>
      <c r="BS298" t="e">
        <f>VLOOKUP($C298,subset1!$D:$BX,BS$2,FALSE)</f>
        <v>#N/A</v>
      </c>
      <c r="BT298" t="e">
        <f>VLOOKUP($C298,subset1!$D:$BX,BT$2,FALSE)</f>
        <v>#N/A</v>
      </c>
      <c r="BU298" t="e">
        <f>VLOOKUP($C298,subset1!$D:$BX,BU$2,FALSE)</f>
        <v>#N/A</v>
      </c>
    </row>
    <row r="299" spans="1:73" x14ac:dyDescent="0.2">
      <c r="A299">
        <v>956</v>
      </c>
      <c r="B299" t="s">
        <v>2</v>
      </c>
      <c r="C299" t="str">
        <f t="shared" si="15"/>
        <v>956A</v>
      </c>
      <c r="D299" t="str">
        <f t="shared" si="16"/>
        <v>A</v>
      </c>
      <c r="E299">
        <v>51</v>
      </c>
      <c r="F299" s="1">
        <v>43234</v>
      </c>
      <c r="I299">
        <v>1017.88062003672</v>
      </c>
      <c r="J299" t="s">
        <v>23</v>
      </c>
      <c r="K299">
        <v>305</v>
      </c>
      <c r="L299">
        <f>VLOOKUP($C299,samples!$D$2:$I$1000,4, FALSE)</f>
        <v>2</v>
      </c>
      <c r="M299" t="str">
        <f>VLOOKUP($C299,samples!$D$2:$I$1000,5, FALSE)</f>
        <v>B</v>
      </c>
      <c r="N299" t="str">
        <f>VLOOKUP($C299,samples!$D$2:$I$1000,6, FALSE)</f>
        <v>4,5,6</v>
      </c>
      <c r="O299" s="1">
        <f>VLOOKUP($C299,samples!$D$2:$I$689,3, FALSE)</f>
        <v>43234</v>
      </c>
      <c r="P299" s="2">
        <f t="shared" si="17"/>
        <v>0</v>
      </c>
      <c r="Q299" s="1" t="str">
        <f>VLOOKUP($C299,samples!$D$2:$R$1000,8, FALSE)</f>
        <v>CGPLPA846P</v>
      </c>
      <c r="S299" t="e">
        <f>VLOOKUP($C299,subset1!$D:$BX,S$2,FALSE)</f>
        <v>#N/A</v>
      </c>
      <c r="T299" s="1" t="e">
        <f>VLOOKUP($C299,subset1!$D:$BX,T$2,FALSE)</f>
        <v>#N/A</v>
      </c>
      <c r="U299" t="e">
        <f>VLOOKUP($C299,subset1!$D:$BX,U$2,FALSE)</f>
        <v>#N/A</v>
      </c>
      <c r="V299" t="e">
        <f>VLOOKUP($C299,subset1!$D:$BX,V$2,FALSE)</f>
        <v>#N/A</v>
      </c>
      <c r="W299" t="e">
        <f>VLOOKUP($C299,subset1!$D:$BX,W$2,FALSE)</f>
        <v>#N/A</v>
      </c>
      <c r="X299" t="e">
        <f>VLOOKUP($C299,subset1!$D:$BX,X$2,FALSE)</f>
        <v>#N/A</v>
      </c>
      <c r="Y299" t="e">
        <f>VLOOKUP($C299,subset1!$D:$BX,Y$2,FALSE)</f>
        <v>#N/A</v>
      </c>
      <c r="Z299" t="e">
        <f>VLOOKUP($C299,subset1!$D:$BX,Z$2,FALSE)</f>
        <v>#N/A</v>
      </c>
      <c r="AA299" t="e">
        <f>VLOOKUP($C299,subset1!$D:$BX,AA$2,FALSE)</f>
        <v>#N/A</v>
      </c>
      <c r="AB299" t="e">
        <f>VLOOKUP($C299,subset1!$D:$BX,AB$2,FALSE)</f>
        <v>#N/A</v>
      </c>
      <c r="AC299" t="e">
        <f>VLOOKUP($C299,subset1!$D:$BX,AC$2,FALSE)</f>
        <v>#N/A</v>
      </c>
      <c r="AD299" t="e">
        <f>VLOOKUP($C299,subset1!$D:$BX,AD$2,FALSE)</f>
        <v>#N/A</v>
      </c>
      <c r="AE299" t="e">
        <f>VLOOKUP($C299,subset1!$D:$BX,AE$2,FALSE)</f>
        <v>#N/A</v>
      </c>
      <c r="AF299" t="e">
        <f>VLOOKUP($C299,subset1!$D:$BX,AF$2,FALSE)</f>
        <v>#N/A</v>
      </c>
      <c r="AG299" t="e">
        <f>VLOOKUP($C299,subset1!$D:$BX,AG$2,FALSE)</f>
        <v>#N/A</v>
      </c>
      <c r="AH299" t="e">
        <f>VLOOKUP($C299,subset1!$D:$BX,AH$2,FALSE)</f>
        <v>#N/A</v>
      </c>
      <c r="AI299" t="e">
        <f>VLOOKUP($C299,subset1!$D:$BX,AI$2,FALSE)</f>
        <v>#N/A</v>
      </c>
      <c r="AJ299" t="e">
        <f>VLOOKUP($C299,subset1!$D:$BX,AJ$2,FALSE)</f>
        <v>#N/A</v>
      </c>
      <c r="AK299" t="e">
        <f>VLOOKUP($C299,subset1!$D:$BX,AK$2,FALSE)</f>
        <v>#N/A</v>
      </c>
      <c r="AL299" t="e">
        <f>VLOOKUP($C299,subset1!$D:$BX,AL$2,FALSE)</f>
        <v>#N/A</v>
      </c>
      <c r="AM299" t="e">
        <f>VLOOKUP($C299,subset1!$D:$BX,AM$2,FALSE)</f>
        <v>#N/A</v>
      </c>
      <c r="AN299" t="e">
        <f>VLOOKUP($C299,subset1!$D:$BX,AN$2,FALSE)</f>
        <v>#N/A</v>
      </c>
      <c r="AO299" t="e">
        <f>VLOOKUP($C299,subset1!$D:$BX,AO$2,FALSE)</f>
        <v>#N/A</v>
      </c>
      <c r="AP299" t="e">
        <f>VLOOKUP($C299,subset1!$D:$BX,AP$2,FALSE)</f>
        <v>#N/A</v>
      </c>
      <c r="AQ299" t="e">
        <f>VLOOKUP($C299,subset1!$D:$BX,AQ$2,FALSE)</f>
        <v>#N/A</v>
      </c>
      <c r="AR299" t="e">
        <f>VLOOKUP($C299,subset1!$D:$BX,AR$2,FALSE)</f>
        <v>#N/A</v>
      </c>
      <c r="AS299" t="e">
        <f>VLOOKUP($C299,subset1!$D:$BX,AS$2,FALSE)</f>
        <v>#N/A</v>
      </c>
      <c r="AT299" s="1" t="e">
        <f>VLOOKUP($C299,subset1!$D:$BX,AT$2,FALSE)</f>
        <v>#N/A</v>
      </c>
      <c r="AU299" t="e">
        <f>VLOOKUP($C299,subset1!$D:$BX,AU$2,FALSE)</f>
        <v>#N/A</v>
      </c>
      <c r="AV299" t="e">
        <f>VLOOKUP($C299,subset1!$D:$BX,AV$2,FALSE)</f>
        <v>#N/A</v>
      </c>
      <c r="AW299" t="e">
        <f>VLOOKUP($C299,subset1!$D:$BX,AW$2,FALSE)</f>
        <v>#N/A</v>
      </c>
      <c r="AX299" t="e">
        <f>VLOOKUP($C299,subset1!$D:$BX,AX$2,FALSE)</f>
        <v>#N/A</v>
      </c>
      <c r="AY299" t="e">
        <f>VLOOKUP($C299,subset1!$D:$BX,AY$2,FALSE)</f>
        <v>#N/A</v>
      </c>
      <c r="AZ299" t="e">
        <f>VLOOKUP($C299,subset1!$D:$BX,AZ$2,FALSE)</f>
        <v>#N/A</v>
      </c>
      <c r="BA299" t="e">
        <f>VLOOKUP($C299,subset1!$D:$BX,BA$2,FALSE)</f>
        <v>#N/A</v>
      </c>
      <c r="BB299" t="e">
        <f>VLOOKUP($C299,subset1!$D:$BX,BB$2,FALSE)</f>
        <v>#N/A</v>
      </c>
      <c r="BC299" t="e">
        <f>VLOOKUP($C299,subset1!$D:$BX,BC$2,FALSE)</f>
        <v>#N/A</v>
      </c>
      <c r="BD299" t="e">
        <f>VLOOKUP($C299,subset1!$D:$BX,BD$2,FALSE)</f>
        <v>#N/A</v>
      </c>
      <c r="BE299" t="e">
        <f>VLOOKUP($C299,subset1!$D:$BX,BE$2,FALSE)</f>
        <v>#N/A</v>
      </c>
      <c r="BF299" t="e">
        <f>VLOOKUP($C299,subset1!$D:$BX,BF$2,FALSE)</f>
        <v>#N/A</v>
      </c>
      <c r="BG299" t="e">
        <f>VLOOKUP($C299,subset1!$D:$BX,BG$2,FALSE)</f>
        <v>#N/A</v>
      </c>
      <c r="BH299" t="e">
        <f>VLOOKUP($C299,subset1!$D:$BX,BH$2,FALSE)</f>
        <v>#N/A</v>
      </c>
      <c r="BI299" t="e">
        <f>VLOOKUP($C299,subset1!$D:$BX,BI$2,FALSE)</f>
        <v>#N/A</v>
      </c>
      <c r="BJ299" t="e">
        <f>VLOOKUP($C299,subset1!$D:$BX,BJ$2,FALSE)</f>
        <v>#N/A</v>
      </c>
      <c r="BK299" t="e">
        <f>VLOOKUP($C299,subset1!$D:$BX,BK$2,FALSE)</f>
        <v>#N/A</v>
      </c>
      <c r="BL299" t="e">
        <f>VLOOKUP($C299,subset1!$D:$BX,BL$2,FALSE)</f>
        <v>#N/A</v>
      </c>
      <c r="BM299" t="e">
        <f>VLOOKUP($C299,subset1!$D:$BX,BM$2,FALSE)</f>
        <v>#N/A</v>
      </c>
      <c r="BN299" t="e">
        <f>VLOOKUP($C299,subset1!$D:$BX,BN$2,FALSE)</f>
        <v>#N/A</v>
      </c>
      <c r="BO299" t="e">
        <f>VLOOKUP($C299,subset1!$D:$BX,BO$2,FALSE)</f>
        <v>#N/A</v>
      </c>
      <c r="BP299" t="e">
        <f>VLOOKUP($C299,subset1!$D:$BX,BP$2,FALSE)</f>
        <v>#N/A</v>
      </c>
      <c r="BQ299" t="e">
        <f>VLOOKUP($C299,subset1!$D:$BX,BQ$2,FALSE)</f>
        <v>#N/A</v>
      </c>
      <c r="BR299" t="e">
        <f>VLOOKUP($C299,subset1!$D:$BX,BR$2,FALSE)</f>
        <v>#N/A</v>
      </c>
      <c r="BS299" t="e">
        <f>VLOOKUP($C299,subset1!$D:$BX,BS$2,FALSE)</f>
        <v>#N/A</v>
      </c>
      <c r="BT299" t="e">
        <f>VLOOKUP($C299,subset1!$D:$BX,BT$2,FALSE)</f>
        <v>#N/A</v>
      </c>
      <c r="BU299" t="e">
        <f>VLOOKUP($C299,subset1!$D:$BX,BU$2,FALSE)</f>
        <v>#N/A</v>
      </c>
    </row>
    <row r="300" spans="1:73" x14ac:dyDescent="0.2">
      <c r="A300">
        <v>956</v>
      </c>
      <c r="B300" t="s">
        <v>8</v>
      </c>
      <c r="C300" t="str">
        <f t="shared" si="15"/>
        <v>956B1</v>
      </c>
      <c r="D300" t="str">
        <f t="shared" si="16"/>
        <v>B1</v>
      </c>
      <c r="E300">
        <v>51</v>
      </c>
      <c r="F300" s="1">
        <v>43234</v>
      </c>
      <c r="I300">
        <v>1017.88062003672</v>
      </c>
      <c r="J300" t="s">
        <v>23</v>
      </c>
      <c r="K300">
        <v>306</v>
      </c>
      <c r="L300">
        <f>VLOOKUP($C300,samples!$D$2:$I$1000,4, FALSE)</f>
        <v>7</v>
      </c>
      <c r="M300" t="str">
        <f>VLOOKUP($C300,samples!$D$2:$I$1000,5, FALSE)</f>
        <v>D</v>
      </c>
      <c r="N300" t="str">
        <f>VLOOKUP($C300,samples!$D$2:$I$1000,6, FALSE)</f>
        <v>7,8,9</v>
      </c>
      <c r="O300" s="1">
        <f>VLOOKUP($C300,samples!$D$2:$I$689,3, FALSE)</f>
        <v>43263</v>
      </c>
      <c r="P300" s="2">
        <f t="shared" si="17"/>
        <v>29</v>
      </c>
      <c r="Q300" s="1" t="str">
        <f>VLOOKUP($C300,samples!$D$2:$R$1000,8, FALSE)</f>
        <v>CGPLPA846P1</v>
      </c>
      <c r="S300" t="e">
        <f>VLOOKUP($C300,subset1!$D:$BX,S$2,FALSE)</f>
        <v>#N/A</v>
      </c>
      <c r="T300" s="1" t="e">
        <f>VLOOKUP($C300,subset1!$D:$BX,T$2,FALSE)</f>
        <v>#N/A</v>
      </c>
      <c r="U300" t="e">
        <f>VLOOKUP($C300,subset1!$D:$BX,U$2,FALSE)</f>
        <v>#N/A</v>
      </c>
      <c r="V300" t="e">
        <f>VLOOKUP($C300,subset1!$D:$BX,V$2,FALSE)</f>
        <v>#N/A</v>
      </c>
      <c r="W300" t="e">
        <f>VLOOKUP($C300,subset1!$D:$BX,W$2,FALSE)</f>
        <v>#N/A</v>
      </c>
      <c r="X300" t="e">
        <f>VLOOKUP($C300,subset1!$D:$BX,X$2,FALSE)</f>
        <v>#N/A</v>
      </c>
      <c r="Y300" t="e">
        <f>VLOOKUP($C300,subset1!$D:$BX,Y$2,FALSE)</f>
        <v>#N/A</v>
      </c>
      <c r="Z300" t="e">
        <f>VLOOKUP($C300,subset1!$D:$BX,Z$2,FALSE)</f>
        <v>#N/A</v>
      </c>
      <c r="AA300" t="e">
        <f>VLOOKUP($C300,subset1!$D:$BX,AA$2,FALSE)</f>
        <v>#N/A</v>
      </c>
      <c r="AB300" t="e">
        <f>VLOOKUP($C300,subset1!$D:$BX,AB$2,FALSE)</f>
        <v>#N/A</v>
      </c>
      <c r="AC300" t="e">
        <f>VLOOKUP($C300,subset1!$D:$BX,AC$2,FALSE)</f>
        <v>#N/A</v>
      </c>
      <c r="AD300" t="e">
        <f>VLOOKUP($C300,subset1!$D:$BX,AD$2,FALSE)</f>
        <v>#N/A</v>
      </c>
      <c r="AE300" t="e">
        <f>VLOOKUP($C300,subset1!$D:$BX,AE$2,FALSE)</f>
        <v>#N/A</v>
      </c>
      <c r="AF300" t="e">
        <f>VLOOKUP($C300,subset1!$D:$BX,AF$2,FALSE)</f>
        <v>#N/A</v>
      </c>
      <c r="AG300" t="e">
        <f>VLOOKUP($C300,subset1!$D:$BX,AG$2,FALSE)</f>
        <v>#N/A</v>
      </c>
      <c r="AH300" t="e">
        <f>VLOOKUP($C300,subset1!$D:$BX,AH$2,FALSE)</f>
        <v>#N/A</v>
      </c>
      <c r="AI300" t="e">
        <f>VLOOKUP($C300,subset1!$D:$BX,AI$2,FALSE)</f>
        <v>#N/A</v>
      </c>
      <c r="AJ300" t="e">
        <f>VLOOKUP($C300,subset1!$D:$BX,AJ$2,FALSE)</f>
        <v>#N/A</v>
      </c>
      <c r="AK300" t="e">
        <f>VLOOKUP($C300,subset1!$D:$BX,AK$2,FALSE)</f>
        <v>#N/A</v>
      </c>
      <c r="AL300" t="e">
        <f>VLOOKUP($C300,subset1!$D:$BX,AL$2,FALSE)</f>
        <v>#N/A</v>
      </c>
      <c r="AM300" t="e">
        <f>VLOOKUP($C300,subset1!$D:$BX,AM$2,FALSE)</f>
        <v>#N/A</v>
      </c>
      <c r="AN300" t="e">
        <f>VLOOKUP($C300,subset1!$D:$BX,AN$2,FALSE)</f>
        <v>#N/A</v>
      </c>
      <c r="AO300" t="e">
        <f>VLOOKUP($C300,subset1!$D:$BX,AO$2,FALSE)</f>
        <v>#N/A</v>
      </c>
      <c r="AP300" t="e">
        <f>VLOOKUP($C300,subset1!$D:$BX,AP$2,FALSE)</f>
        <v>#N/A</v>
      </c>
      <c r="AQ300" t="e">
        <f>VLOOKUP($C300,subset1!$D:$BX,AQ$2,FALSE)</f>
        <v>#N/A</v>
      </c>
      <c r="AR300" t="e">
        <f>VLOOKUP($C300,subset1!$D:$BX,AR$2,FALSE)</f>
        <v>#N/A</v>
      </c>
      <c r="AS300" t="e">
        <f>VLOOKUP($C300,subset1!$D:$BX,AS$2,FALSE)</f>
        <v>#N/A</v>
      </c>
      <c r="AT300" s="1" t="e">
        <f>VLOOKUP($C300,subset1!$D:$BX,AT$2,FALSE)</f>
        <v>#N/A</v>
      </c>
      <c r="AU300" t="e">
        <f>VLOOKUP($C300,subset1!$D:$BX,AU$2,FALSE)</f>
        <v>#N/A</v>
      </c>
      <c r="AV300" t="e">
        <f>VLOOKUP($C300,subset1!$D:$BX,AV$2,FALSE)</f>
        <v>#N/A</v>
      </c>
      <c r="AW300" t="e">
        <f>VLOOKUP($C300,subset1!$D:$BX,AW$2,FALSE)</f>
        <v>#N/A</v>
      </c>
      <c r="AX300" t="e">
        <f>VLOOKUP($C300,subset1!$D:$BX,AX$2,FALSE)</f>
        <v>#N/A</v>
      </c>
      <c r="AY300" t="e">
        <f>VLOOKUP($C300,subset1!$D:$BX,AY$2,FALSE)</f>
        <v>#N/A</v>
      </c>
      <c r="AZ300" t="e">
        <f>VLOOKUP($C300,subset1!$D:$BX,AZ$2,FALSE)</f>
        <v>#N/A</v>
      </c>
      <c r="BA300" t="e">
        <f>VLOOKUP($C300,subset1!$D:$BX,BA$2,FALSE)</f>
        <v>#N/A</v>
      </c>
      <c r="BB300" t="e">
        <f>VLOOKUP($C300,subset1!$D:$BX,BB$2,FALSE)</f>
        <v>#N/A</v>
      </c>
      <c r="BC300" t="e">
        <f>VLOOKUP($C300,subset1!$D:$BX,BC$2,FALSE)</f>
        <v>#N/A</v>
      </c>
      <c r="BD300" t="e">
        <f>VLOOKUP($C300,subset1!$D:$BX,BD$2,FALSE)</f>
        <v>#N/A</v>
      </c>
      <c r="BE300" t="e">
        <f>VLOOKUP($C300,subset1!$D:$BX,BE$2,FALSE)</f>
        <v>#N/A</v>
      </c>
      <c r="BF300" t="e">
        <f>VLOOKUP($C300,subset1!$D:$BX,BF$2,FALSE)</f>
        <v>#N/A</v>
      </c>
      <c r="BG300" t="e">
        <f>VLOOKUP($C300,subset1!$D:$BX,BG$2,FALSE)</f>
        <v>#N/A</v>
      </c>
      <c r="BH300" t="e">
        <f>VLOOKUP($C300,subset1!$D:$BX,BH$2,FALSE)</f>
        <v>#N/A</v>
      </c>
      <c r="BI300" t="e">
        <f>VLOOKUP($C300,subset1!$D:$BX,BI$2,FALSE)</f>
        <v>#N/A</v>
      </c>
      <c r="BJ300" t="e">
        <f>VLOOKUP($C300,subset1!$D:$BX,BJ$2,FALSE)</f>
        <v>#N/A</v>
      </c>
      <c r="BK300" t="e">
        <f>VLOOKUP($C300,subset1!$D:$BX,BK$2,FALSE)</f>
        <v>#N/A</v>
      </c>
      <c r="BL300" t="e">
        <f>VLOOKUP($C300,subset1!$D:$BX,BL$2,FALSE)</f>
        <v>#N/A</v>
      </c>
      <c r="BM300" t="e">
        <f>VLOOKUP($C300,subset1!$D:$BX,BM$2,FALSE)</f>
        <v>#N/A</v>
      </c>
      <c r="BN300" t="e">
        <f>VLOOKUP($C300,subset1!$D:$BX,BN$2,FALSE)</f>
        <v>#N/A</v>
      </c>
      <c r="BO300" t="e">
        <f>VLOOKUP($C300,subset1!$D:$BX,BO$2,FALSE)</f>
        <v>#N/A</v>
      </c>
      <c r="BP300" t="e">
        <f>VLOOKUP($C300,subset1!$D:$BX,BP$2,FALSE)</f>
        <v>#N/A</v>
      </c>
      <c r="BQ300" t="e">
        <f>VLOOKUP($C300,subset1!$D:$BX,BQ$2,FALSE)</f>
        <v>#N/A</v>
      </c>
      <c r="BR300" t="e">
        <f>VLOOKUP($C300,subset1!$D:$BX,BR$2,FALSE)</f>
        <v>#N/A</v>
      </c>
      <c r="BS300" t="e">
        <f>VLOOKUP($C300,subset1!$D:$BX,BS$2,FALSE)</f>
        <v>#N/A</v>
      </c>
      <c r="BT300" t="e">
        <f>VLOOKUP($C300,subset1!$D:$BX,BT$2,FALSE)</f>
        <v>#N/A</v>
      </c>
      <c r="BU300" t="e">
        <f>VLOOKUP($C300,subset1!$D:$BX,BU$2,FALSE)</f>
        <v>#N/A</v>
      </c>
    </row>
    <row r="301" spans="1:73" x14ac:dyDescent="0.2">
      <c r="A301">
        <v>956</v>
      </c>
      <c r="B301" t="s">
        <v>9</v>
      </c>
      <c r="C301" t="str">
        <f t="shared" si="15"/>
        <v>956E1</v>
      </c>
      <c r="D301" t="str">
        <f t="shared" si="16"/>
        <v>E1</v>
      </c>
      <c r="E301">
        <v>51</v>
      </c>
      <c r="F301" s="1">
        <v>43234</v>
      </c>
      <c r="I301">
        <v>1017.88062003672</v>
      </c>
      <c r="J301" t="s">
        <v>23</v>
      </c>
      <c r="K301">
        <v>307</v>
      </c>
      <c r="L301">
        <f>VLOOKUP($C301,samples!$D$2:$I$1000,4, FALSE)</f>
        <v>11</v>
      </c>
      <c r="M301" t="str">
        <f>VLOOKUP($C301,samples!$D$2:$I$1000,5, FALSE)</f>
        <v>B</v>
      </c>
      <c r="N301" t="str">
        <f>VLOOKUP($C301,samples!$D$2:$I$1000,6, FALSE)</f>
        <v>4,5,6</v>
      </c>
      <c r="O301" s="1">
        <f>VLOOKUP($C301,samples!$D$2:$I$689,3, FALSE)</f>
        <v>43292</v>
      </c>
      <c r="P301" s="2">
        <f t="shared" si="17"/>
        <v>58</v>
      </c>
      <c r="Q301" s="1" t="str">
        <f>VLOOKUP($C301,samples!$D$2:$R$1000,8, FALSE)</f>
        <v>CGPLPA846P2</v>
      </c>
      <c r="S301" t="e">
        <f>VLOOKUP($C301,subset1!$D:$BX,S$2,FALSE)</f>
        <v>#N/A</v>
      </c>
      <c r="T301" s="1" t="e">
        <f>VLOOKUP($C301,subset1!$D:$BX,T$2,FALSE)</f>
        <v>#N/A</v>
      </c>
      <c r="U301" t="e">
        <f>VLOOKUP($C301,subset1!$D:$BX,U$2,FALSE)</f>
        <v>#N/A</v>
      </c>
      <c r="V301" t="e">
        <f>VLOOKUP($C301,subset1!$D:$BX,V$2,FALSE)</f>
        <v>#N/A</v>
      </c>
      <c r="W301" t="e">
        <f>VLOOKUP($C301,subset1!$D:$BX,W$2,FALSE)</f>
        <v>#N/A</v>
      </c>
      <c r="X301" t="e">
        <f>VLOOKUP($C301,subset1!$D:$BX,X$2,FALSE)</f>
        <v>#N/A</v>
      </c>
      <c r="Y301" t="e">
        <f>VLOOKUP($C301,subset1!$D:$BX,Y$2,FALSE)</f>
        <v>#N/A</v>
      </c>
      <c r="Z301" t="e">
        <f>VLOOKUP($C301,subset1!$D:$BX,Z$2,FALSE)</f>
        <v>#N/A</v>
      </c>
      <c r="AA301" t="e">
        <f>VLOOKUP($C301,subset1!$D:$BX,AA$2,FALSE)</f>
        <v>#N/A</v>
      </c>
      <c r="AB301" t="e">
        <f>VLOOKUP($C301,subset1!$D:$BX,AB$2,FALSE)</f>
        <v>#N/A</v>
      </c>
      <c r="AC301" t="e">
        <f>VLOOKUP($C301,subset1!$D:$BX,AC$2,FALSE)</f>
        <v>#N/A</v>
      </c>
      <c r="AD301" t="e">
        <f>VLOOKUP($C301,subset1!$D:$BX,AD$2,FALSE)</f>
        <v>#N/A</v>
      </c>
      <c r="AE301" t="e">
        <f>VLOOKUP($C301,subset1!$D:$BX,AE$2,FALSE)</f>
        <v>#N/A</v>
      </c>
      <c r="AF301" t="e">
        <f>VLOOKUP($C301,subset1!$D:$BX,AF$2,FALSE)</f>
        <v>#N/A</v>
      </c>
      <c r="AG301" t="e">
        <f>VLOOKUP($C301,subset1!$D:$BX,AG$2,FALSE)</f>
        <v>#N/A</v>
      </c>
      <c r="AH301" t="e">
        <f>VLOOKUP($C301,subset1!$D:$BX,AH$2,FALSE)</f>
        <v>#N/A</v>
      </c>
      <c r="AI301" t="e">
        <f>VLOOKUP($C301,subset1!$D:$BX,AI$2,FALSE)</f>
        <v>#N/A</v>
      </c>
      <c r="AJ301" t="e">
        <f>VLOOKUP($C301,subset1!$D:$BX,AJ$2,FALSE)</f>
        <v>#N/A</v>
      </c>
      <c r="AK301" t="e">
        <f>VLOOKUP($C301,subset1!$D:$BX,AK$2,FALSE)</f>
        <v>#N/A</v>
      </c>
      <c r="AL301" t="e">
        <f>VLOOKUP($C301,subset1!$D:$BX,AL$2,FALSE)</f>
        <v>#N/A</v>
      </c>
      <c r="AM301" t="e">
        <f>VLOOKUP($C301,subset1!$D:$BX,AM$2,FALSE)</f>
        <v>#N/A</v>
      </c>
      <c r="AN301" t="e">
        <f>VLOOKUP($C301,subset1!$D:$BX,AN$2,FALSE)</f>
        <v>#N/A</v>
      </c>
      <c r="AO301" t="e">
        <f>VLOOKUP($C301,subset1!$D:$BX,AO$2,FALSE)</f>
        <v>#N/A</v>
      </c>
      <c r="AP301" t="e">
        <f>VLOOKUP($C301,subset1!$D:$BX,AP$2,FALSE)</f>
        <v>#N/A</v>
      </c>
      <c r="AQ301" t="e">
        <f>VLOOKUP($C301,subset1!$D:$BX,AQ$2,FALSE)</f>
        <v>#N/A</v>
      </c>
      <c r="AR301" t="e">
        <f>VLOOKUP($C301,subset1!$D:$BX,AR$2,FALSE)</f>
        <v>#N/A</v>
      </c>
      <c r="AS301" t="e">
        <f>VLOOKUP($C301,subset1!$D:$BX,AS$2,FALSE)</f>
        <v>#N/A</v>
      </c>
      <c r="AT301" s="1" t="e">
        <f>VLOOKUP($C301,subset1!$D:$BX,AT$2,FALSE)</f>
        <v>#N/A</v>
      </c>
      <c r="AU301" t="e">
        <f>VLOOKUP($C301,subset1!$D:$BX,AU$2,FALSE)</f>
        <v>#N/A</v>
      </c>
      <c r="AV301" t="e">
        <f>VLOOKUP($C301,subset1!$D:$BX,AV$2,FALSE)</f>
        <v>#N/A</v>
      </c>
      <c r="AW301" t="e">
        <f>VLOOKUP($C301,subset1!$D:$BX,AW$2,FALSE)</f>
        <v>#N/A</v>
      </c>
      <c r="AX301" t="e">
        <f>VLOOKUP($C301,subset1!$D:$BX,AX$2,FALSE)</f>
        <v>#N/A</v>
      </c>
      <c r="AY301" t="e">
        <f>VLOOKUP($C301,subset1!$D:$BX,AY$2,FALSE)</f>
        <v>#N/A</v>
      </c>
      <c r="AZ301" t="e">
        <f>VLOOKUP($C301,subset1!$D:$BX,AZ$2,FALSE)</f>
        <v>#N/A</v>
      </c>
      <c r="BA301" t="e">
        <f>VLOOKUP($C301,subset1!$D:$BX,BA$2,FALSE)</f>
        <v>#N/A</v>
      </c>
      <c r="BB301" t="e">
        <f>VLOOKUP($C301,subset1!$D:$BX,BB$2,FALSE)</f>
        <v>#N/A</v>
      </c>
      <c r="BC301" t="e">
        <f>VLOOKUP($C301,subset1!$D:$BX,BC$2,FALSE)</f>
        <v>#N/A</v>
      </c>
      <c r="BD301" t="e">
        <f>VLOOKUP($C301,subset1!$D:$BX,BD$2,FALSE)</f>
        <v>#N/A</v>
      </c>
      <c r="BE301" t="e">
        <f>VLOOKUP($C301,subset1!$D:$BX,BE$2,FALSE)</f>
        <v>#N/A</v>
      </c>
      <c r="BF301" t="e">
        <f>VLOOKUP($C301,subset1!$D:$BX,BF$2,FALSE)</f>
        <v>#N/A</v>
      </c>
      <c r="BG301" t="e">
        <f>VLOOKUP($C301,subset1!$D:$BX,BG$2,FALSE)</f>
        <v>#N/A</v>
      </c>
      <c r="BH301" t="e">
        <f>VLOOKUP($C301,subset1!$D:$BX,BH$2,FALSE)</f>
        <v>#N/A</v>
      </c>
      <c r="BI301" t="e">
        <f>VLOOKUP($C301,subset1!$D:$BX,BI$2,FALSE)</f>
        <v>#N/A</v>
      </c>
      <c r="BJ301" t="e">
        <f>VLOOKUP($C301,subset1!$D:$BX,BJ$2,FALSE)</f>
        <v>#N/A</v>
      </c>
      <c r="BK301" t="e">
        <f>VLOOKUP($C301,subset1!$D:$BX,BK$2,FALSE)</f>
        <v>#N/A</v>
      </c>
      <c r="BL301" t="e">
        <f>VLOOKUP($C301,subset1!$D:$BX,BL$2,FALSE)</f>
        <v>#N/A</v>
      </c>
      <c r="BM301" t="e">
        <f>VLOOKUP($C301,subset1!$D:$BX,BM$2,FALSE)</f>
        <v>#N/A</v>
      </c>
      <c r="BN301" t="e">
        <f>VLOOKUP($C301,subset1!$D:$BX,BN$2,FALSE)</f>
        <v>#N/A</v>
      </c>
      <c r="BO301" t="e">
        <f>VLOOKUP($C301,subset1!$D:$BX,BO$2,FALSE)</f>
        <v>#N/A</v>
      </c>
      <c r="BP301" t="e">
        <f>VLOOKUP($C301,subset1!$D:$BX,BP$2,FALSE)</f>
        <v>#N/A</v>
      </c>
      <c r="BQ301" t="e">
        <f>VLOOKUP($C301,subset1!$D:$BX,BQ$2,FALSE)</f>
        <v>#N/A</v>
      </c>
      <c r="BR301" t="e">
        <f>VLOOKUP($C301,subset1!$D:$BX,BR$2,FALSE)</f>
        <v>#N/A</v>
      </c>
      <c r="BS301" t="e">
        <f>VLOOKUP($C301,subset1!$D:$BX,BS$2,FALSE)</f>
        <v>#N/A</v>
      </c>
      <c r="BT301" t="e">
        <f>VLOOKUP($C301,subset1!$D:$BX,BT$2,FALSE)</f>
        <v>#N/A</v>
      </c>
      <c r="BU301" t="e">
        <f>VLOOKUP($C301,subset1!$D:$BX,BU$2,FALSE)</f>
        <v>#N/A</v>
      </c>
    </row>
    <row r="302" spans="1:73" x14ac:dyDescent="0.2">
      <c r="A302">
        <v>956</v>
      </c>
      <c r="B302" t="s">
        <v>10</v>
      </c>
      <c r="C302" t="str">
        <f t="shared" si="15"/>
        <v>956E2</v>
      </c>
      <c r="D302" t="str">
        <f t="shared" si="16"/>
        <v>E2</v>
      </c>
      <c r="E302">
        <v>51</v>
      </c>
      <c r="F302" s="1">
        <v>43234</v>
      </c>
      <c r="I302">
        <v>1017.88062003672</v>
      </c>
      <c r="J302" t="s">
        <v>23</v>
      </c>
      <c r="K302">
        <v>308</v>
      </c>
      <c r="L302">
        <f>VLOOKUP($C302,samples!$D$2:$I$1000,4, FALSE)</f>
        <v>15</v>
      </c>
      <c r="M302" t="str">
        <f>VLOOKUP($C302,samples!$D$2:$I$1000,5, FALSE)</f>
        <v>F</v>
      </c>
      <c r="N302" t="str">
        <f>VLOOKUP($C302,samples!$D$2:$I$1000,6, FALSE)</f>
        <v>7,8,9</v>
      </c>
      <c r="O302" s="1">
        <f>VLOOKUP($C302,samples!$D$2:$I$689,3, FALSE)</f>
        <v>43347</v>
      </c>
      <c r="P302" s="2">
        <f t="shared" si="17"/>
        <v>113</v>
      </c>
      <c r="Q302" s="1" t="str">
        <f>VLOOKUP($C302,samples!$D$2:$R$1000,8, FALSE)</f>
        <v>CGPLPA846P3</v>
      </c>
      <c r="S302" t="e">
        <f>VLOOKUP($C302,subset1!$D:$BX,S$2,FALSE)</f>
        <v>#N/A</v>
      </c>
      <c r="T302" s="1" t="e">
        <f>VLOOKUP($C302,subset1!$D:$BX,T$2,FALSE)</f>
        <v>#N/A</v>
      </c>
      <c r="U302" t="e">
        <f>VLOOKUP($C302,subset1!$D:$BX,U$2,FALSE)</f>
        <v>#N/A</v>
      </c>
      <c r="V302" t="e">
        <f>VLOOKUP($C302,subset1!$D:$BX,V$2,FALSE)</f>
        <v>#N/A</v>
      </c>
      <c r="W302" t="e">
        <f>VLOOKUP($C302,subset1!$D:$BX,W$2,FALSE)</f>
        <v>#N/A</v>
      </c>
      <c r="X302" t="e">
        <f>VLOOKUP($C302,subset1!$D:$BX,X$2,FALSE)</f>
        <v>#N/A</v>
      </c>
      <c r="Y302" t="e">
        <f>VLOOKUP($C302,subset1!$D:$BX,Y$2,FALSE)</f>
        <v>#N/A</v>
      </c>
      <c r="Z302" t="e">
        <f>VLOOKUP($C302,subset1!$D:$BX,Z$2,FALSE)</f>
        <v>#N/A</v>
      </c>
      <c r="AA302" t="e">
        <f>VLOOKUP($C302,subset1!$D:$BX,AA$2,FALSE)</f>
        <v>#N/A</v>
      </c>
      <c r="AB302" t="e">
        <f>VLOOKUP($C302,subset1!$D:$BX,AB$2,FALSE)</f>
        <v>#N/A</v>
      </c>
      <c r="AC302" t="e">
        <f>VLOOKUP($C302,subset1!$D:$BX,AC$2,FALSE)</f>
        <v>#N/A</v>
      </c>
      <c r="AD302" t="e">
        <f>VLOOKUP($C302,subset1!$D:$BX,AD$2,FALSE)</f>
        <v>#N/A</v>
      </c>
      <c r="AE302" t="e">
        <f>VLOOKUP($C302,subset1!$D:$BX,AE$2,FALSE)</f>
        <v>#N/A</v>
      </c>
      <c r="AF302" t="e">
        <f>VLOOKUP($C302,subset1!$D:$BX,AF$2,FALSE)</f>
        <v>#N/A</v>
      </c>
      <c r="AG302" t="e">
        <f>VLOOKUP($C302,subset1!$D:$BX,AG$2,FALSE)</f>
        <v>#N/A</v>
      </c>
      <c r="AH302" t="e">
        <f>VLOOKUP($C302,subset1!$D:$BX,AH$2,FALSE)</f>
        <v>#N/A</v>
      </c>
      <c r="AI302" t="e">
        <f>VLOOKUP($C302,subset1!$D:$BX,AI$2,FALSE)</f>
        <v>#N/A</v>
      </c>
      <c r="AJ302" t="e">
        <f>VLOOKUP($C302,subset1!$D:$BX,AJ$2,FALSE)</f>
        <v>#N/A</v>
      </c>
      <c r="AK302" t="e">
        <f>VLOOKUP($C302,subset1!$D:$BX,AK$2,FALSE)</f>
        <v>#N/A</v>
      </c>
      <c r="AL302" t="e">
        <f>VLOOKUP($C302,subset1!$D:$BX,AL$2,FALSE)</f>
        <v>#N/A</v>
      </c>
      <c r="AM302" t="e">
        <f>VLOOKUP($C302,subset1!$D:$BX,AM$2,FALSE)</f>
        <v>#N/A</v>
      </c>
      <c r="AN302" t="e">
        <f>VLOOKUP($C302,subset1!$D:$BX,AN$2,FALSE)</f>
        <v>#N/A</v>
      </c>
      <c r="AO302" t="e">
        <f>VLOOKUP($C302,subset1!$D:$BX,AO$2,FALSE)</f>
        <v>#N/A</v>
      </c>
      <c r="AP302" t="e">
        <f>VLOOKUP($C302,subset1!$D:$BX,AP$2,FALSE)</f>
        <v>#N/A</v>
      </c>
      <c r="AQ302" t="e">
        <f>VLOOKUP($C302,subset1!$D:$BX,AQ$2,FALSE)</f>
        <v>#N/A</v>
      </c>
      <c r="AR302" t="e">
        <f>VLOOKUP($C302,subset1!$D:$BX,AR$2,FALSE)</f>
        <v>#N/A</v>
      </c>
      <c r="AS302" t="e">
        <f>VLOOKUP($C302,subset1!$D:$BX,AS$2,FALSE)</f>
        <v>#N/A</v>
      </c>
      <c r="AT302" s="1" t="e">
        <f>VLOOKUP($C302,subset1!$D:$BX,AT$2,FALSE)</f>
        <v>#N/A</v>
      </c>
      <c r="AU302" t="e">
        <f>VLOOKUP($C302,subset1!$D:$BX,AU$2,FALSE)</f>
        <v>#N/A</v>
      </c>
      <c r="AV302" t="e">
        <f>VLOOKUP($C302,subset1!$D:$BX,AV$2,FALSE)</f>
        <v>#N/A</v>
      </c>
      <c r="AW302" t="e">
        <f>VLOOKUP($C302,subset1!$D:$BX,AW$2,FALSE)</f>
        <v>#N/A</v>
      </c>
      <c r="AX302" t="e">
        <f>VLOOKUP($C302,subset1!$D:$BX,AX$2,FALSE)</f>
        <v>#N/A</v>
      </c>
      <c r="AY302" t="e">
        <f>VLOOKUP($C302,subset1!$D:$BX,AY$2,FALSE)</f>
        <v>#N/A</v>
      </c>
      <c r="AZ302" t="e">
        <f>VLOOKUP($C302,subset1!$D:$BX,AZ$2,FALSE)</f>
        <v>#N/A</v>
      </c>
      <c r="BA302" t="e">
        <f>VLOOKUP($C302,subset1!$D:$BX,BA$2,FALSE)</f>
        <v>#N/A</v>
      </c>
      <c r="BB302" t="e">
        <f>VLOOKUP($C302,subset1!$D:$BX,BB$2,FALSE)</f>
        <v>#N/A</v>
      </c>
      <c r="BC302" t="e">
        <f>VLOOKUP($C302,subset1!$D:$BX,BC$2,FALSE)</f>
        <v>#N/A</v>
      </c>
      <c r="BD302" t="e">
        <f>VLOOKUP($C302,subset1!$D:$BX,BD$2,FALSE)</f>
        <v>#N/A</v>
      </c>
      <c r="BE302" t="e">
        <f>VLOOKUP($C302,subset1!$D:$BX,BE$2,FALSE)</f>
        <v>#N/A</v>
      </c>
      <c r="BF302" t="e">
        <f>VLOOKUP($C302,subset1!$D:$BX,BF$2,FALSE)</f>
        <v>#N/A</v>
      </c>
      <c r="BG302" t="e">
        <f>VLOOKUP($C302,subset1!$D:$BX,BG$2,FALSE)</f>
        <v>#N/A</v>
      </c>
      <c r="BH302" t="e">
        <f>VLOOKUP($C302,subset1!$D:$BX,BH$2,FALSE)</f>
        <v>#N/A</v>
      </c>
      <c r="BI302" t="e">
        <f>VLOOKUP($C302,subset1!$D:$BX,BI$2,FALSE)</f>
        <v>#N/A</v>
      </c>
      <c r="BJ302" t="e">
        <f>VLOOKUP($C302,subset1!$D:$BX,BJ$2,FALSE)</f>
        <v>#N/A</v>
      </c>
      <c r="BK302" t="e">
        <f>VLOOKUP($C302,subset1!$D:$BX,BK$2,FALSE)</f>
        <v>#N/A</v>
      </c>
      <c r="BL302" t="e">
        <f>VLOOKUP($C302,subset1!$D:$BX,BL$2,FALSE)</f>
        <v>#N/A</v>
      </c>
      <c r="BM302" t="e">
        <f>VLOOKUP($C302,subset1!$D:$BX,BM$2,FALSE)</f>
        <v>#N/A</v>
      </c>
      <c r="BN302" t="e">
        <f>VLOOKUP($C302,subset1!$D:$BX,BN$2,FALSE)</f>
        <v>#N/A</v>
      </c>
      <c r="BO302" t="e">
        <f>VLOOKUP($C302,subset1!$D:$BX,BO$2,FALSE)</f>
        <v>#N/A</v>
      </c>
      <c r="BP302" t="e">
        <f>VLOOKUP($C302,subset1!$D:$BX,BP$2,FALSE)</f>
        <v>#N/A</v>
      </c>
      <c r="BQ302" t="e">
        <f>VLOOKUP($C302,subset1!$D:$BX,BQ$2,FALSE)</f>
        <v>#N/A</v>
      </c>
      <c r="BR302" t="e">
        <f>VLOOKUP($C302,subset1!$D:$BX,BR$2,FALSE)</f>
        <v>#N/A</v>
      </c>
      <c r="BS302" t="e">
        <f>VLOOKUP($C302,subset1!$D:$BX,BS$2,FALSE)</f>
        <v>#N/A</v>
      </c>
      <c r="BT302" t="e">
        <f>VLOOKUP($C302,subset1!$D:$BX,BT$2,FALSE)</f>
        <v>#N/A</v>
      </c>
      <c r="BU302" t="e">
        <f>VLOOKUP($C302,subset1!$D:$BX,BU$2,FALSE)</f>
        <v>#N/A</v>
      </c>
    </row>
    <row r="303" spans="1:73" x14ac:dyDescent="0.2">
      <c r="A303">
        <v>956</v>
      </c>
      <c r="B303" t="s">
        <v>11</v>
      </c>
      <c r="C303" t="str">
        <f t="shared" si="15"/>
        <v>956E3</v>
      </c>
      <c r="D303" t="str">
        <f t="shared" si="16"/>
        <v>E3</v>
      </c>
      <c r="E303">
        <v>51</v>
      </c>
      <c r="F303" s="1">
        <v>43234</v>
      </c>
      <c r="I303">
        <v>1017.88062003672</v>
      </c>
      <c r="J303" t="s">
        <v>23</v>
      </c>
      <c r="K303">
        <v>309</v>
      </c>
      <c r="L303">
        <f>VLOOKUP($C303,samples!$D$2:$I$1000,4, FALSE)</f>
        <v>0</v>
      </c>
      <c r="M303">
        <f>VLOOKUP($C303,samples!$D$2:$I$1000,5, FALSE)</f>
        <v>0</v>
      </c>
      <c r="N303">
        <f>VLOOKUP($C303,samples!$D$2:$I$1000,6, FALSE)</f>
        <v>0</v>
      </c>
      <c r="O303" s="1">
        <f>VLOOKUP($C303,samples!$D$2:$I$1000,3, FALSE)</f>
        <v>43404</v>
      </c>
      <c r="P303" s="2">
        <f t="shared" si="17"/>
        <v>170</v>
      </c>
      <c r="Q303" s="1" t="str">
        <f>VLOOKUP($C303,samples!$D$2:$R$1000,8, FALSE)</f>
        <v>CGPLPA846P4</v>
      </c>
      <c r="S303" t="e">
        <f>VLOOKUP($C303,subset1!$D:$BX,S$2,FALSE)</f>
        <v>#N/A</v>
      </c>
      <c r="T303" s="1" t="e">
        <f>VLOOKUP($C303,subset1!$D:$BX,T$2,FALSE)</f>
        <v>#N/A</v>
      </c>
      <c r="U303" t="e">
        <f>VLOOKUP($C303,subset1!$D:$BX,U$2,FALSE)</f>
        <v>#N/A</v>
      </c>
      <c r="V303" t="e">
        <f>VLOOKUP($C303,subset1!$D:$BX,V$2,FALSE)</f>
        <v>#N/A</v>
      </c>
      <c r="W303" t="e">
        <f>VLOOKUP($C303,subset1!$D:$BX,W$2,FALSE)</f>
        <v>#N/A</v>
      </c>
      <c r="X303" t="e">
        <f>VLOOKUP($C303,subset1!$D:$BX,X$2,FALSE)</f>
        <v>#N/A</v>
      </c>
      <c r="Y303" t="e">
        <f>VLOOKUP($C303,subset1!$D:$BX,Y$2,FALSE)</f>
        <v>#N/A</v>
      </c>
      <c r="Z303" t="e">
        <f>VLOOKUP($C303,subset1!$D:$BX,Z$2,FALSE)</f>
        <v>#N/A</v>
      </c>
      <c r="AA303" t="e">
        <f>VLOOKUP($C303,subset1!$D:$BX,AA$2,FALSE)</f>
        <v>#N/A</v>
      </c>
      <c r="AB303" t="e">
        <f>VLOOKUP($C303,subset1!$D:$BX,AB$2,FALSE)</f>
        <v>#N/A</v>
      </c>
      <c r="AC303" t="e">
        <f>VLOOKUP($C303,subset1!$D:$BX,AC$2,FALSE)</f>
        <v>#N/A</v>
      </c>
      <c r="AD303" t="e">
        <f>VLOOKUP($C303,subset1!$D:$BX,AD$2,FALSE)</f>
        <v>#N/A</v>
      </c>
      <c r="AE303" t="e">
        <f>VLOOKUP($C303,subset1!$D:$BX,AE$2,FALSE)</f>
        <v>#N/A</v>
      </c>
      <c r="AF303" t="e">
        <f>VLOOKUP($C303,subset1!$D:$BX,AF$2,FALSE)</f>
        <v>#N/A</v>
      </c>
      <c r="AG303" t="e">
        <f>VLOOKUP($C303,subset1!$D:$BX,AG$2,FALSE)</f>
        <v>#N/A</v>
      </c>
      <c r="AH303" t="e">
        <f>VLOOKUP($C303,subset1!$D:$BX,AH$2,FALSE)</f>
        <v>#N/A</v>
      </c>
      <c r="AI303" t="e">
        <f>VLOOKUP($C303,subset1!$D:$BX,AI$2,FALSE)</f>
        <v>#N/A</v>
      </c>
      <c r="AJ303" t="e">
        <f>VLOOKUP($C303,subset1!$D:$BX,AJ$2,FALSE)</f>
        <v>#N/A</v>
      </c>
      <c r="AK303" t="e">
        <f>VLOOKUP($C303,subset1!$D:$BX,AK$2,FALSE)</f>
        <v>#N/A</v>
      </c>
      <c r="AL303" t="e">
        <f>VLOOKUP($C303,subset1!$D:$BX,AL$2,FALSE)</f>
        <v>#N/A</v>
      </c>
      <c r="AM303" t="e">
        <f>VLOOKUP($C303,subset1!$D:$BX,AM$2,FALSE)</f>
        <v>#N/A</v>
      </c>
      <c r="AN303" t="e">
        <f>VLOOKUP($C303,subset1!$D:$BX,AN$2,FALSE)</f>
        <v>#N/A</v>
      </c>
      <c r="AO303" t="e">
        <f>VLOOKUP($C303,subset1!$D:$BX,AO$2,FALSE)</f>
        <v>#N/A</v>
      </c>
      <c r="AP303" t="e">
        <f>VLOOKUP($C303,subset1!$D:$BX,AP$2,FALSE)</f>
        <v>#N/A</v>
      </c>
      <c r="AQ303" t="e">
        <f>VLOOKUP($C303,subset1!$D:$BX,AQ$2,FALSE)</f>
        <v>#N/A</v>
      </c>
      <c r="AR303" t="e">
        <f>VLOOKUP($C303,subset1!$D:$BX,AR$2,FALSE)</f>
        <v>#N/A</v>
      </c>
      <c r="AS303" t="e">
        <f>VLOOKUP($C303,subset1!$D:$BX,AS$2,FALSE)</f>
        <v>#N/A</v>
      </c>
      <c r="AT303" s="1" t="e">
        <f>VLOOKUP($C303,subset1!$D:$BX,AT$2,FALSE)</f>
        <v>#N/A</v>
      </c>
      <c r="AU303" t="e">
        <f>VLOOKUP($C303,subset1!$D:$BX,AU$2,FALSE)</f>
        <v>#N/A</v>
      </c>
      <c r="AV303" t="e">
        <f>VLOOKUP($C303,subset1!$D:$BX,AV$2,FALSE)</f>
        <v>#N/A</v>
      </c>
      <c r="AW303" t="e">
        <f>VLOOKUP($C303,subset1!$D:$BX,AW$2,FALSE)</f>
        <v>#N/A</v>
      </c>
      <c r="AX303" t="e">
        <f>VLOOKUP($C303,subset1!$D:$BX,AX$2,FALSE)</f>
        <v>#N/A</v>
      </c>
      <c r="AY303" t="e">
        <f>VLOOKUP($C303,subset1!$D:$BX,AY$2,FALSE)</f>
        <v>#N/A</v>
      </c>
      <c r="AZ303" t="e">
        <f>VLOOKUP($C303,subset1!$D:$BX,AZ$2,FALSE)</f>
        <v>#N/A</v>
      </c>
      <c r="BA303" t="e">
        <f>VLOOKUP($C303,subset1!$D:$BX,BA$2,FALSE)</f>
        <v>#N/A</v>
      </c>
      <c r="BB303" t="e">
        <f>VLOOKUP($C303,subset1!$D:$BX,BB$2,FALSE)</f>
        <v>#N/A</v>
      </c>
      <c r="BC303" t="e">
        <f>VLOOKUP($C303,subset1!$D:$BX,BC$2,FALSE)</f>
        <v>#N/A</v>
      </c>
      <c r="BD303" t="e">
        <f>VLOOKUP($C303,subset1!$D:$BX,BD$2,FALSE)</f>
        <v>#N/A</v>
      </c>
      <c r="BE303" t="e">
        <f>VLOOKUP($C303,subset1!$D:$BX,BE$2,FALSE)</f>
        <v>#N/A</v>
      </c>
      <c r="BF303" t="e">
        <f>VLOOKUP($C303,subset1!$D:$BX,BF$2,FALSE)</f>
        <v>#N/A</v>
      </c>
      <c r="BG303" t="e">
        <f>VLOOKUP($C303,subset1!$D:$BX,BG$2,FALSE)</f>
        <v>#N/A</v>
      </c>
      <c r="BH303" t="e">
        <f>VLOOKUP($C303,subset1!$D:$BX,BH$2,FALSE)</f>
        <v>#N/A</v>
      </c>
      <c r="BI303" t="e">
        <f>VLOOKUP($C303,subset1!$D:$BX,BI$2,FALSE)</f>
        <v>#N/A</v>
      </c>
      <c r="BJ303" t="e">
        <f>VLOOKUP($C303,subset1!$D:$BX,BJ$2,FALSE)</f>
        <v>#N/A</v>
      </c>
      <c r="BK303" t="e">
        <f>VLOOKUP($C303,subset1!$D:$BX,BK$2,FALSE)</f>
        <v>#N/A</v>
      </c>
      <c r="BL303" t="e">
        <f>VLOOKUP($C303,subset1!$D:$BX,BL$2,FALSE)</f>
        <v>#N/A</v>
      </c>
      <c r="BM303" t="e">
        <f>VLOOKUP($C303,subset1!$D:$BX,BM$2,FALSE)</f>
        <v>#N/A</v>
      </c>
      <c r="BN303" t="e">
        <f>VLOOKUP($C303,subset1!$D:$BX,BN$2,FALSE)</f>
        <v>#N/A</v>
      </c>
      <c r="BO303" t="e">
        <f>VLOOKUP($C303,subset1!$D:$BX,BO$2,FALSE)</f>
        <v>#N/A</v>
      </c>
      <c r="BP303" t="e">
        <f>VLOOKUP($C303,subset1!$D:$BX,BP$2,FALSE)</f>
        <v>#N/A</v>
      </c>
      <c r="BQ303" t="e">
        <f>VLOOKUP($C303,subset1!$D:$BX,BQ$2,FALSE)</f>
        <v>#N/A</v>
      </c>
      <c r="BR303" t="e">
        <f>VLOOKUP($C303,subset1!$D:$BX,BR$2,FALSE)</f>
        <v>#N/A</v>
      </c>
      <c r="BS303" t="e">
        <f>VLOOKUP($C303,subset1!$D:$BX,BS$2,FALSE)</f>
        <v>#N/A</v>
      </c>
      <c r="BT303" t="e">
        <f>VLOOKUP($C303,subset1!$D:$BX,BT$2,FALSE)</f>
        <v>#N/A</v>
      </c>
      <c r="BU303" t="e">
        <f>VLOOKUP($C303,subset1!$D:$BX,BU$2,FALSE)</f>
        <v>#N/A</v>
      </c>
    </row>
    <row r="304" spans="1:73" x14ac:dyDescent="0.2">
      <c r="A304">
        <v>957</v>
      </c>
      <c r="B304" t="s">
        <v>2</v>
      </c>
      <c r="C304" t="str">
        <f t="shared" si="15"/>
        <v>957A</v>
      </c>
      <c r="D304" t="str">
        <f t="shared" si="16"/>
        <v>A</v>
      </c>
      <c r="E304">
        <v>52</v>
      </c>
      <c r="F304" s="1">
        <v>43242</v>
      </c>
      <c r="I304">
        <v>1009.88062003672</v>
      </c>
      <c r="J304" t="s">
        <v>7</v>
      </c>
      <c r="K304">
        <v>310</v>
      </c>
      <c r="L304">
        <f>VLOOKUP($C304,samples!$D$2:$I$1000,4, FALSE)</f>
        <v>2</v>
      </c>
      <c r="M304" t="str">
        <f>VLOOKUP($C304,samples!$D$2:$I$1000,5, FALSE)</f>
        <v>B</v>
      </c>
      <c r="N304" t="str">
        <f>VLOOKUP($C304,samples!$D$2:$I$1000,6, FALSE)</f>
        <v>7,8,9</v>
      </c>
      <c r="O304" s="1">
        <f>VLOOKUP($C304,samples!$D$2:$I$689,3, FALSE)</f>
        <v>43242</v>
      </c>
      <c r="P304" s="2">
        <f t="shared" si="17"/>
        <v>0</v>
      </c>
      <c r="Q304" s="1" t="str">
        <f>VLOOKUP($C304,samples!$D$2:$R$1000,8, FALSE)</f>
        <v>CGPLPA847P</v>
      </c>
      <c r="S304" t="e">
        <f>VLOOKUP($C304,subset1!$D:$BX,S$2,FALSE)</f>
        <v>#N/A</v>
      </c>
      <c r="T304" s="1" t="e">
        <f>VLOOKUP($C304,subset1!$D:$BX,T$2,FALSE)</f>
        <v>#N/A</v>
      </c>
      <c r="U304" t="e">
        <f>VLOOKUP($C304,subset1!$D:$BX,U$2,FALSE)</f>
        <v>#N/A</v>
      </c>
      <c r="V304" t="e">
        <f>VLOOKUP($C304,subset1!$D:$BX,V$2,FALSE)</f>
        <v>#N/A</v>
      </c>
      <c r="W304" t="e">
        <f>VLOOKUP($C304,subset1!$D:$BX,W$2,FALSE)</f>
        <v>#N/A</v>
      </c>
      <c r="X304" t="e">
        <f>VLOOKUP($C304,subset1!$D:$BX,X$2,FALSE)</f>
        <v>#N/A</v>
      </c>
      <c r="Y304" t="e">
        <f>VLOOKUP($C304,subset1!$D:$BX,Y$2,FALSE)</f>
        <v>#N/A</v>
      </c>
      <c r="Z304" t="e">
        <f>VLOOKUP($C304,subset1!$D:$BX,Z$2,FALSE)</f>
        <v>#N/A</v>
      </c>
      <c r="AA304" t="e">
        <f>VLOOKUP($C304,subset1!$D:$BX,AA$2,FALSE)</f>
        <v>#N/A</v>
      </c>
      <c r="AB304" t="e">
        <f>VLOOKUP($C304,subset1!$D:$BX,AB$2,FALSE)</f>
        <v>#N/A</v>
      </c>
      <c r="AC304" t="e">
        <f>VLOOKUP($C304,subset1!$D:$BX,AC$2,FALSE)</f>
        <v>#N/A</v>
      </c>
      <c r="AD304" t="e">
        <f>VLOOKUP($C304,subset1!$D:$BX,AD$2,FALSE)</f>
        <v>#N/A</v>
      </c>
      <c r="AE304" t="e">
        <f>VLOOKUP($C304,subset1!$D:$BX,AE$2,FALSE)</f>
        <v>#N/A</v>
      </c>
      <c r="AF304" t="e">
        <f>VLOOKUP($C304,subset1!$D:$BX,AF$2,FALSE)</f>
        <v>#N/A</v>
      </c>
      <c r="AG304" t="e">
        <f>VLOOKUP($C304,subset1!$D:$BX,AG$2,FALSE)</f>
        <v>#N/A</v>
      </c>
      <c r="AH304" t="e">
        <f>VLOOKUP($C304,subset1!$D:$BX,AH$2,FALSE)</f>
        <v>#N/A</v>
      </c>
      <c r="AI304" t="e">
        <f>VLOOKUP($C304,subset1!$D:$BX,AI$2,FALSE)</f>
        <v>#N/A</v>
      </c>
      <c r="AJ304" t="e">
        <f>VLOOKUP($C304,subset1!$D:$BX,AJ$2,FALSE)</f>
        <v>#N/A</v>
      </c>
      <c r="AK304" t="e">
        <f>VLOOKUP($C304,subset1!$D:$BX,AK$2,FALSE)</f>
        <v>#N/A</v>
      </c>
      <c r="AL304" t="e">
        <f>VLOOKUP($C304,subset1!$D:$BX,AL$2,FALSE)</f>
        <v>#N/A</v>
      </c>
      <c r="AM304" t="e">
        <f>VLOOKUP($C304,subset1!$D:$BX,AM$2,FALSE)</f>
        <v>#N/A</v>
      </c>
      <c r="AN304" t="e">
        <f>VLOOKUP($C304,subset1!$D:$BX,AN$2,FALSE)</f>
        <v>#N/A</v>
      </c>
      <c r="AO304" t="e">
        <f>VLOOKUP($C304,subset1!$D:$BX,AO$2,FALSE)</f>
        <v>#N/A</v>
      </c>
      <c r="AP304" t="e">
        <f>VLOOKUP($C304,subset1!$D:$BX,AP$2,FALSE)</f>
        <v>#N/A</v>
      </c>
      <c r="AQ304" t="e">
        <f>VLOOKUP($C304,subset1!$D:$BX,AQ$2,FALSE)</f>
        <v>#N/A</v>
      </c>
      <c r="AR304" t="e">
        <f>VLOOKUP($C304,subset1!$D:$BX,AR$2,FALSE)</f>
        <v>#N/A</v>
      </c>
      <c r="AS304" t="e">
        <f>VLOOKUP($C304,subset1!$D:$BX,AS$2,FALSE)</f>
        <v>#N/A</v>
      </c>
      <c r="AT304" s="1" t="e">
        <f>VLOOKUP($C304,subset1!$D:$BX,AT$2,FALSE)</f>
        <v>#N/A</v>
      </c>
      <c r="AU304" t="e">
        <f>VLOOKUP($C304,subset1!$D:$BX,AU$2,FALSE)</f>
        <v>#N/A</v>
      </c>
      <c r="AV304" t="e">
        <f>VLOOKUP($C304,subset1!$D:$BX,AV$2,FALSE)</f>
        <v>#N/A</v>
      </c>
      <c r="AW304" t="e">
        <f>VLOOKUP($C304,subset1!$D:$BX,AW$2,FALSE)</f>
        <v>#N/A</v>
      </c>
      <c r="AX304" t="e">
        <f>VLOOKUP($C304,subset1!$D:$BX,AX$2,FALSE)</f>
        <v>#N/A</v>
      </c>
      <c r="AY304" t="e">
        <f>VLOOKUP($C304,subset1!$D:$BX,AY$2,FALSE)</f>
        <v>#N/A</v>
      </c>
      <c r="AZ304" t="e">
        <f>VLOOKUP($C304,subset1!$D:$BX,AZ$2,FALSE)</f>
        <v>#N/A</v>
      </c>
      <c r="BA304" t="e">
        <f>VLOOKUP($C304,subset1!$D:$BX,BA$2,FALSE)</f>
        <v>#N/A</v>
      </c>
      <c r="BB304" t="e">
        <f>VLOOKUP($C304,subset1!$D:$BX,BB$2,FALSE)</f>
        <v>#N/A</v>
      </c>
      <c r="BC304" t="e">
        <f>VLOOKUP($C304,subset1!$D:$BX,BC$2,FALSE)</f>
        <v>#N/A</v>
      </c>
      <c r="BD304" t="e">
        <f>VLOOKUP($C304,subset1!$D:$BX,BD$2,FALSE)</f>
        <v>#N/A</v>
      </c>
      <c r="BE304" t="e">
        <f>VLOOKUP($C304,subset1!$D:$BX,BE$2,FALSE)</f>
        <v>#N/A</v>
      </c>
      <c r="BF304" t="e">
        <f>VLOOKUP($C304,subset1!$D:$BX,BF$2,FALSE)</f>
        <v>#N/A</v>
      </c>
      <c r="BG304" t="e">
        <f>VLOOKUP($C304,subset1!$D:$BX,BG$2,FALSE)</f>
        <v>#N/A</v>
      </c>
      <c r="BH304" t="e">
        <f>VLOOKUP($C304,subset1!$D:$BX,BH$2,FALSE)</f>
        <v>#N/A</v>
      </c>
      <c r="BI304" t="e">
        <f>VLOOKUP($C304,subset1!$D:$BX,BI$2,FALSE)</f>
        <v>#N/A</v>
      </c>
      <c r="BJ304" t="e">
        <f>VLOOKUP($C304,subset1!$D:$BX,BJ$2,FALSE)</f>
        <v>#N/A</v>
      </c>
      <c r="BK304" t="e">
        <f>VLOOKUP($C304,subset1!$D:$BX,BK$2,FALSE)</f>
        <v>#N/A</v>
      </c>
      <c r="BL304" t="e">
        <f>VLOOKUP($C304,subset1!$D:$BX,BL$2,FALSE)</f>
        <v>#N/A</v>
      </c>
      <c r="BM304" t="e">
        <f>VLOOKUP($C304,subset1!$D:$BX,BM$2,FALSE)</f>
        <v>#N/A</v>
      </c>
      <c r="BN304" t="e">
        <f>VLOOKUP($C304,subset1!$D:$BX,BN$2,FALSE)</f>
        <v>#N/A</v>
      </c>
      <c r="BO304" t="e">
        <f>VLOOKUP($C304,subset1!$D:$BX,BO$2,FALSE)</f>
        <v>#N/A</v>
      </c>
      <c r="BP304" t="e">
        <f>VLOOKUP($C304,subset1!$D:$BX,BP$2,FALSE)</f>
        <v>#N/A</v>
      </c>
      <c r="BQ304" t="e">
        <f>VLOOKUP($C304,subset1!$D:$BX,BQ$2,FALSE)</f>
        <v>#N/A</v>
      </c>
      <c r="BR304" t="e">
        <f>VLOOKUP($C304,subset1!$D:$BX,BR$2,FALSE)</f>
        <v>#N/A</v>
      </c>
      <c r="BS304" t="e">
        <f>VLOOKUP($C304,subset1!$D:$BX,BS$2,FALSE)</f>
        <v>#N/A</v>
      </c>
      <c r="BT304" t="e">
        <f>VLOOKUP($C304,subset1!$D:$BX,BT$2,FALSE)</f>
        <v>#N/A</v>
      </c>
      <c r="BU304" t="e">
        <f>VLOOKUP($C304,subset1!$D:$BX,BU$2,FALSE)</f>
        <v>#N/A</v>
      </c>
    </row>
    <row r="305" spans="1:73" x14ac:dyDescent="0.2">
      <c r="A305">
        <v>957</v>
      </c>
      <c r="B305" t="s">
        <v>8</v>
      </c>
      <c r="C305" t="str">
        <f t="shared" si="15"/>
        <v>957B1</v>
      </c>
      <c r="D305" t="str">
        <f t="shared" si="16"/>
        <v>B1</v>
      </c>
      <c r="E305">
        <v>52</v>
      </c>
      <c r="F305" s="1">
        <v>43242</v>
      </c>
      <c r="I305">
        <v>1009.88062003672</v>
      </c>
      <c r="J305" t="s">
        <v>7</v>
      </c>
      <c r="K305">
        <v>311</v>
      </c>
      <c r="L305">
        <f>VLOOKUP($C305,samples!$D$2:$I$1000,4, FALSE)</f>
        <v>7</v>
      </c>
      <c r="M305" t="str">
        <f>VLOOKUP($C305,samples!$D$2:$I$1000,5, FALSE)</f>
        <v>C</v>
      </c>
      <c r="N305" t="str">
        <f>VLOOKUP($C305,samples!$D$2:$I$1000,6, FALSE)</f>
        <v>1,2,3</v>
      </c>
      <c r="O305" s="1">
        <f>VLOOKUP($C305,samples!$D$2:$I$689,3, FALSE)</f>
        <v>43276</v>
      </c>
      <c r="P305" s="2">
        <f t="shared" si="17"/>
        <v>34</v>
      </c>
      <c r="Q305" s="1" t="str">
        <f>VLOOKUP($C305,samples!$D$2:$R$1000,8, FALSE)</f>
        <v>CGPLPA847P1</v>
      </c>
      <c r="S305" t="e">
        <f>VLOOKUP($C305,subset1!$D:$BX,S$2,FALSE)</f>
        <v>#N/A</v>
      </c>
      <c r="T305" s="1" t="e">
        <f>VLOOKUP($C305,subset1!$D:$BX,T$2,FALSE)</f>
        <v>#N/A</v>
      </c>
      <c r="U305" t="e">
        <f>VLOOKUP($C305,subset1!$D:$BX,U$2,FALSE)</f>
        <v>#N/A</v>
      </c>
      <c r="V305" t="e">
        <f>VLOOKUP($C305,subset1!$D:$BX,V$2,FALSE)</f>
        <v>#N/A</v>
      </c>
      <c r="W305" t="e">
        <f>VLOOKUP($C305,subset1!$D:$BX,W$2,FALSE)</f>
        <v>#N/A</v>
      </c>
      <c r="X305" t="e">
        <f>VLOOKUP($C305,subset1!$D:$BX,X$2,FALSE)</f>
        <v>#N/A</v>
      </c>
      <c r="Y305" t="e">
        <f>VLOOKUP($C305,subset1!$D:$BX,Y$2,FALSE)</f>
        <v>#N/A</v>
      </c>
      <c r="Z305" t="e">
        <f>VLOOKUP($C305,subset1!$D:$BX,Z$2,FALSE)</f>
        <v>#N/A</v>
      </c>
      <c r="AA305" t="e">
        <f>VLOOKUP($C305,subset1!$D:$BX,AA$2,FALSE)</f>
        <v>#N/A</v>
      </c>
      <c r="AB305" t="e">
        <f>VLOOKUP($C305,subset1!$D:$BX,AB$2,FALSE)</f>
        <v>#N/A</v>
      </c>
      <c r="AC305" t="e">
        <f>VLOOKUP($C305,subset1!$D:$BX,AC$2,FALSE)</f>
        <v>#N/A</v>
      </c>
      <c r="AD305" t="e">
        <f>VLOOKUP($C305,subset1!$D:$BX,AD$2,FALSE)</f>
        <v>#N/A</v>
      </c>
      <c r="AE305" t="e">
        <f>VLOOKUP($C305,subset1!$D:$BX,AE$2,FALSE)</f>
        <v>#N/A</v>
      </c>
      <c r="AF305" t="e">
        <f>VLOOKUP($C305,subset1!$D:$BX,AF$2,FALSE)</f>
        <v>#N/A</v>
      </c>
      <c r="AG305" t="e">
        <f>VLOOKUP($C305,subset1!$D:$BX,AG$2,FALSE)</f>
        <v>#N/A</v>
      </c>
      <c r="AH305" t="e">
        <f>VLOOKUP($C305,subset1!$D:$BX,AH$2,FALSE)</f>
        <v>#N/A</v>
      </c>
      <c r="AI305" t="e">
        <f>VLOOKUP($C305,subset1!$D:$BX,AI$2,FALSE)</f>
        <v>#N/A</v>
      </c>
      <c r="AJ305" t="e">
        <f>VLOOKUP($C305,subset1!$D:$BX,AJ$2,FALSE)</f>
        <v>#N/A</v>
      </c>
      <c r="AK305" t="e">
        <f>VLOOKUP($C305,subset1!$D:$BX,AK$2,FALSE)</f>
        <v>#N/A</v>
      </c>
      <c r="AL305" t="e">
        <f>VLOOKUP($C305,subset1!$D:$BX,AL$2,FALSE)</f>
        <v>#N/A</v>
      </c>
      <c r="AM305" t="e">
        <f>VLOOKUP($C305,subset1!$D:$BX,AM$2,FALSE)</f>
        <v>#N/A</v>
      </c>
      <c r="AN305" t="e">
        <f>VLOOKUP($C305,subset1!$D:$BX,AN$2,FALSE)</f>
        <v>#N/A</v>
      </c>
      <c r="AO305" t="e">
        <f>VLOOKUP($C305,subset1!$D:$BX,AO$2,FALSE)</f>
        <v>#N/A</v>
      </c>
      <c r="AP305" t="e">
        <f>VLOOKUP($C305,subset1!$D:$BX,AP$2,FALSE)</f>
        <v>#N/A</v>
      </c>
      <c r="AQ305" t="e">
        <f>VLOOKUP($C305,subset1!$D:$BX,AQ$2,FALSE)</f>
        <v>#N/A</v>
      </c>
      <c r="AR305" t="e">
        <f>VLOOKUP($C305,subset1!$D:$BX,AR$2,FALSE)</f>
        <v>#N/A</v>
      </c>
      <c r="AS305" t="e">
        <f>VLOOKUP($C305,subset1!$D:$BX,AS$2,FALSE)</f>
        <v>#N/A</v>
      </c>
      <c r="AT305" s="1" t="e">
        <f>VLOOKUP($C305,subset1!$D:$BX,AT$2,FALSE)</f>
        <v>#N/A</v>
      </c>
      <c r="AU305" t="e">
        <f>VLOOKUP($C305,subset1!$D:$BX,AU$2,FALSE)</f>
        <v>#N/A</v>
      </c>
      <c r="AV305" t="e">
        <f>VLOOKUP($C305,subset1!$D:$BX,AV$2,FALSE)</f>
        <v>#N/A</v>
      </c>
      <c r="AW305" t="e">
        <f>VLOOKUP($C305,subset1!$D:$BX,AW$2,FALSE)</f>
        <v>#N/A</v>
      </c>
      <c r="AX305" t="e">
        <f>VLOOKUP($C305,subset1!$D:$BX,AX$2,FALSE)</f>
        <v>#N/A</v>
      </c>
      <c r="AY305" t="e">
        <f>VLOOKUP($C305,subset1!$D:$BX,AY$2,FALSE)</f>
        <v>#N/A</v>
      </c>
      <c r="AZ305" t="e">
        <f>VLOOKUP($C305,subset1!$D:$BX,AZ$2,FALSE)</f>
        <v>#N/A</v>
      </c>
      <c r="BA305" t="e">
        <f>VLOOKUP($C305,subset1!$D:$BX,BA$2,FALSE)</f>
        <v>#N/A</v>
      </c>
      <c r="BB305" t="e">
        <f>VLOOKUP($C305,subset1!$D:$BX,BB$2,FALSE)</f>
        <v>#N/A</v>
      </c>
      <c r="BC305" t="e">
        <f>VLOOKUP($C305,subset1!$D:$BX,BC$2,FALSE)</f>
        <v>#N/A</v>
      </c>
      <c r="BD305" t="e">
        <f>VLOOKUP($C305,subset1!$D:$BX,BD$2,FALSE)</f>
        <v>#N/A</v>
      </c>
      <c r="BE305" t="e">
        <f>VLOOKUP($C305,subset1!$D:$BX,BE$2,FALSE)</f>
        <v>#N/A</v>
      </c>
      <c r="BF305" t="e">
        <f>VLOOKUP($C305,subset1!$D:$BX,BF$2,FALSE)</f>
        <v>#N/A</v>
      </c>
      <c r="BG305" t="e">
        <f>VLOOKUP($C305,subset1!$D:$BX,BG$2,FALSE)</f>
        <v>#N/A</v>
      </c>
      <c r="BH305" t="e">
        <f>VLOOKUP($C305,subset1!$D:$BX,BH$2,FALSE)</f>
        <v>#N/A</v>
      </c>
      <c r="BI305" t="e">
        <f>VLOOKUP($C305,subset1!$D:$BX,BI$2,FALSE)</f>
        <v>#N/A</v>
      </c>
      <c r="BJ305" t="e">
        <f>VLOOKUP($C305,subset1!$D:$BX,BJ$2,FALSE)</f>
        <v>#N/A</v>
      </c>
      <c r="BK305" t="e">
        <f>VLOOKUP($C305,subset1!$D:$BX,BK$2,FALSE)</f>
        <v>#N/A</v>
      </c>
      <c r="BL305" t="e">
        <f>VLOOKUP($C305,subset1!$D:$BX,BL$2,FALSE)</f>
        <v>#N/A</v>
      </c>
      <c r="BM305" t="e">
        <f>VLOOKUP($C305,subset1!$D:$BX,BM$2,FALSE)</f>
        <v>#N/A</v>
      </c>
      <c r="BN305" t="e">
        <f>VLOOKUP($C305,subset1!$D:$BX,BN$2,FALSE)</f>
        <v>#N/A</v>
      </c>
      <c r="BO305" t="e">
        <f>VLOOKUP($C305,subset1!$D:$BX,BO$2,FALSE)</f>
        <v>#N/A</v>
      </c>
      <c r="BP305" t="e">
        <f>VLOOKUP($C305,subset1!$D:$BX,BP$2,FALSE)</f>
        <v>#N/A</v>
      </c>
      <c r="BQ305" t="e">
        <f>VLOOKUP($C305,subset1!$D:$BX,BQ$2,FALSE)</f>
        <v>#N/A</v>
      </c>
      <c r="BR305" t="e">
        <f>VLOOKUP($C305,subset1!$D:$BX,BR$2,FALSE)</f>
        <v>#N/A</v>
      </c>
      <c r="BS305" t="e">
        <f>VLOOKUP($C305,subset1!$D:$BX,BS$2,FALSE)</f>
        <v>#N/A</v>
      </c>
      <c r="BT305" t="e">
        <f>VLOOKUP($C305,subset1!$D:$BX,BT$2,FALSE)</f>
        <v>#N/A</v>
      </c>
      <c r="BU305" t="e">
        <f>VLOOKUP($C305,subset1!$D:$BX,BU$2,FALSE)</f>
        <v>#N/A</v>
      </c>
    </row>
    <row r="306" spans="1:73" x14ac:dyDescent="0.2">
      <c r="A306">
        <v>957</v>
      </c>
      <c r="B306" t="s">
        <v>9</v>
      </c>
      <c r="C306" t="str">
        <f t="shared" si="15"/>
        <v>957E1</v>
      </c>
      <c r="D306" t="str">
        <f t="shared" si="16"/>
        <v>E1</v>
      </c>
      <c r="E306">
        <v>52</v>
      </c>
      <c r="F306" s="1">
        <v>43242</v>
      </c>
      <c r="I306">
        <v>1009.88062003672</v>
      </c>
      <c r="J306" t="s">
        <v>7</v>
      </c>
      <c r="K306">
        <v>312</v>
      </c>
      <c r="L306">
        <f>VLOOKUP($C306,samples!$D$2:$I$1000,4, FALSE)</f>
        <v>0</v>
      </c>
      <c r="M306">
        <f>VLOOKUP($C306,samples!$D$2:$I$1000,5, FALSE)</f>
        <v>0</v>
      </c>
      <c r="N306">
        <f>VLOOKUP($C306,samples!$D$2:$I$1000,6, FALSE)</f>
        <v>0</v>
      </c>
      <c r="O306" s="1">
        <f>VLOOKUP($C306,samples!$D$2:$I$1000,3, FALSE)</f>
        <v>43304</v>
      </c>
      <c r="P306" s="2">
        <f t="shared" si="17"/>
        <v>62</v>
      </c>
      <c r="Q306" s="1" t="str">
        <f>VLOOKUP($C306,samples!$D$2:$R$1000,8, FALSE)</f>
        <v>CGPLPA847P2</v>
      </c>
      <c r="S306" t="e">
        <f>VLOOKUP($C306,subset1!$D:$BX,S$2,FALSE)</f>
        <v>#N/A</v>
      </c>
      <c r="T306" s="1" t="e">
        <f>VLOOKUP($C306,subset1!$D:$BX,T$2,FALSE)</f>
        <v>#N/A</v>
      </c>
      <c r="U306" t="e">
        <f>VLOOKUP($C306,subset1!$D:$BX,U$2,FALSE)</f>
        <v>#N/A</v>
      </c>
      <c r="V306" t="e">
        <f>VLOOKUP($C306,subset1!$D:$BX,V$2,FALSE)</f>
        <v>#N/A</v>
      </c>
      <c r="W306" t="e">
        <f>VLOOKUP($C306,subset1!$D:$BX,W$2,FALSE)</f>
        <v>#N/A</v>
      </c>
      <c r="X306" t="e">
        <f>VLOOKUP($C306,subset1!$D:$BX,X$2,FALSE)</f>
        <v>#N/A</v>
      </c>
      <c r="Y306" t="e">
        <f>VLOOKUP($C306,subset1!$D:$BX,Y$2,FALSE)</f>
        <v>#N/A</v>
      </c>
      <c r="Z306" t="e">
        <f>VLOOKUP($C306,subset1!$D:$BX,Z$2,FALSE)</f>
        <v>#N/A</v>
      </c>
      <c r="AA306" t="e">
        <f>VLOOKUP($C306,subset1!$D:$BX,AA$2,FALSE)</f>
        <v>#N/A</v>
      </c>
      <c r="AB306" t="e">
        <f>VLOOKUP($C306,subset1!$D:$BX,AB$2,FALSE)</f>
        <v>#N/A</v>
      </c>
      <c r="AC306" t="e">
        <f>VLOOKUP($C306,subset1!$D:$BX,AC$2,FALSE)</f>
        <v>#N/A</v>
      </c>
      <c r="AD306" t="e">
        <f>VLOOKUP($C306,subset1!$D:$BX,AD$2,FALSE)</f>
        <v>#N/A</v>
      </c>
      <c r="AE306" t="e">
        <f>VLOOKUP($C306,subset1!$D:$BX,AE$2,FALSE)</f>
        <v>#N/A</v>
      </c>
      <c r="AF306" t="e">
        <f>VLOOKUP($C306,subset1!$D:$BX,AF$2,FALSE)</f>
        <v>#N/A</v>
      </c>
      <c r="AG306" t="e">
        <f>VLOOKUP($C306,subset1!$D:$BX,AG$2,FALSE)</f>
        <v>#N/A</v>
      </c>
      <c r="AH306" t="e">
        <f>VLOOKUP($C306,subset1!$D:$BX,AH$2,FALSE)</f>
        <v>#N/A</v>
      </c>
      <c r="AI306" t="e">
        <f>VLOOKUP($C306,subset1!$D:$BX,AI$2,FALSE)</f>
        <v>#N/A</v>
      </c>
      <c r="AJ306" t="e">
        <f>VLOOKUP($C306,subset1!$D:$BX,AJ$2,FALSE)</f>
        <v>#N/A</v>
      </c>
      <c r="AK306" t="e">
        <f>VLOOKUP($C306,subset1!$D:$BX,AK$2,FALSE)</f>
        <v>#N/A</v>
      </c>
      <c r="AL306" t="e">
        <f>VLOOKUP($C306,subset1!$D:$BX,AL$2,FALSE)</f>
        <v>#N/A</v>
      </c>
      <c r="AM306" t="e">
        <f>VLOOKUP($C306,subset1!$D:$BX,AM$2,FALSE)</f>
        <v>#N/A</v>
      </c>
      <c r="AN306" t="e">
        <f>VLOOKUP($C306,subset1!$D:$BX,AN$2,FALSE)</f>
        <v>#N/A</v>
      </c>
      <c r="AO306" t="e">
        <f>VLOOKUP($C306,subset1!$D:$BX,AO$2,FALSE)</f>
        <v>#N/A</v>
      </c>
      <c r="AP306" t="e">
        <f>VLOOKUP($C306,subset1!$D:$BX,AP$2,FALSE)</f>
        <v>#N/A</v>
      </c>
      <c r="AQ306" t="e">
        <f>VLOOKUP($C306,subset1!$D:$BX,AQ$2,FALSE)</f>
        <v>#N/A</v>
      </c>
      <c r="AR306" t="e">
        <f>VLOOKUP($C306,subset1!$D:$BX,AR$2,FALSE)</f>
        <v>#N/A</v>
      </c>
      <c r="AS306" t="e">
        <f>VLOOKUP($C306,subset1!$D:$BX,AS$2,FALSE)</f>
        <v>#N/A</v>
      </c>
      <c r="AT306" s="1" t="e">
        <f>VLOOKUP($C306,subset1!$D:$BX,AT$2,FALSE)</f>
        <v>#N/A</v>
      </c>
      <c r="AU306" t="e">
        <f>VLOOKUP($C306,subset1!$D:$BX,AU$2,FALSE)</f>
        <v>#N/A</v>
      </c>
      <c r="AV306" t="e">
        <f>VLOOKUP($C306,subset1!$D:$BX,AV$2,FALSE)</f>
        <v>#N/A</v>
      </c>
      <c r="AW306" t="e">
        <f>VLOOKUP($C306,subset1!$D:$BX,AW$2,FALSE)</f>
        <v>#N/A</v>
      </c>
      <c r="AX306" t="e">
        <f>VLOOKUP($C306,subset1!$D:$BX,AX$2,FALSE)</f>
        <v>#N/A</v>
      </c>
      <c r="AY306" t="e">
        <f>VLOOKUP($C306,subset1!$D:$BX,AY$2,FALSE)</f>
        <v>#N/A</v>
      </c>
      <c r="AZ306" t="e">
        <f>VLOOKUP($C306,subset1!$D:$BX,AZ$2,FALSE)</f>
        <v>#N/A</v>
      </c>
      <c r="BA306" t="e">
        <f>VLOOKUP($C306,subset1!$D:$BX,BA$2,FALSE)</f>
        <v>#N/A</v>
      </c>
      <c r="BB306" t="e">
        <f>VLOOKUP($C306,subset1!$D:$BX,BB$2,FALSE)</f>
        <v>#N/A</v>
      </c>
      <c r="BC306" t="e">
        <f>VLOOKUP($C306,subset1!$D:$BX,BC$2,FALSE)</f>
        <v>#N/A</v>
      </c>
      <c r="BD306" t="e">
        <f>VLOOKUP($C306,subset1!$D:$BX,BD$2,FALSE)</f>
        <v>#N/A</v>
      </c>
      <c r="BE306" t="e">
        <f>VLOOKUP($C306,subset1!$D:$BX,BE$2,FALSE)</f>
        <v>#N/A</v>
      </c>
      <c r="BF306" t="e">
        <f>VLOOKUP($C306,subset1!$D:$BX,BF$2,FALSE)</f>
        <v>#N/A</v>
      </c>
      <c r="BG306" t="e">
        <f>VLOOKUP($C306,subset1!$D:$BX,BG$2,FALSE)</f>
        <v>#N/A</v>
      </c>
      <c r="BH306" t="e">
        <f>VLOOKUP($C306,subset1!$D:$BX,BH$2,FALSE)</f>
        <v>#N/A</v>
      </c>
      <c r="BI306" t="e">
        <f>VLOOKUP($C306,subset1!$D:$BX,BI$2,FALSE)</f>
        <v>#N/A</v>
      </c>
      <c r="BJ306" t="e">
        <f>VLOOKUP($C306,subset1!$D:$BX,BJ$2,FALSE)</f>
        <v>#N/A</v>
      </c>
      <c r="BK306" t="e">
        <f>VLOOKUP($C306,subset1!$D:$BX,BK$2,FALSE)</f>
        <v>#N/A</v>
      </c>
      <c r="BL306" t="e">
        <f>VLOOKUP($C306,subset1!$D:$BX,BL$2,FALSE)</f>
        <v>#N/A</v>
      </c>
      <c r="BM306" t="e">
        <f>VLOOKUP($C306,subset1!$D:$BX,BM$2,FALSE)</f>
        <v>#N/A</v>
      </c>
      <c r="BN306" t="e">
        <f>VLOOKUP($C306,subset1!$D:$BX,BN$2,FALSE)</f>
        <v>#N/A</v>
      </c>
      <c r="BO306" t="e">
        <f>VLOOKUP($C306,subset1!$D:$BX,BO$2,FALSE)</f>
        <v>#N/A</v>
      </c>
      <c r="BP306" t="e">
        <f>VLOOKUP($C306,subset1!$D:$BX,BP$2,FALSE)</f>
        <v>#N/A</v>
      </c>
      <c r="BQ306" t="e">
        <f>VLOOKUP($C306,subset1!$D:$BX,BQ$2,FALSE)</f>
        <v>#N/A</v>
      </c>
      <c r="BR306" t="e">
        <f>VLOOKUP($C306,subset1!$D:$BX,BR$2,FALSE)</f>
        <v>#N/A</v>
      </c>
      <c r="BS306" t="e">
        <f>VLOOKUP($C306,subset1!$D:$BX,BS$2,FALSE)</f>
        <v>#N/A</v>
      </c>
      <c r="BT306" t="e">
        <f>VLOOKUP($C306,subset1!$D:$BX,BT$2,FALSE)</f>
        <v>#N/A</v>
      </c>
      <c r="BU306" t="e">
        <f>VLOOKUP($C306,subset1!$D:$BX,BU$2,FALSE)</f>
        <v>#N/A</v>
      </c>
    </row>
    <row r="307" spans="1:73" x14ac:dyDescent="0.2">
      <c r="A307">
        <v>957</v>
      </c>
      <c r="B307" t="s">
        <v>10</v>
      </c>
      <c r="C307" t="str">
        <f t="shared" si="15"/>
        <v>957E2</v>
      </c>
      <c r="D307" t="str">
        <f t="shared" si="16"/>
        <v>E2</v>
      </c>
      <c r="E307">
        <v>52</v>
      </c>
      <c r="F307" s="1">
        <v>43242</v>
      </c>
      <c r="I307">
        <v>1009.88062003672</v>
      </c>
      <c r="J307" t="s">
        <v>7</v>
      </c>
      <c r="K307">
        <v>313</v>
      </c>
      <c r="L307">
        <f>VLOOKUP($C307,samples!$D$2:$I$1000,4, FALSE)</f>
        <v>15</v>
      </c>
      <c r="M307" t="str">
        <f>VLOOKUP($C307,samples!$D$2:$I$1000,5, FALSE)</f>
        <v>E</v>
      </c>
      <c r="N307" t="str">
        <f>VLOOKUP($C307,samples!$D$2:$I$1000,6, FALSE)</f>
        <v>1,2,3</v>
      </c>
      <c r="O307" s="1">
        <f>VLOOKUP($C307,samples!$D$2:$I$689,3, FALSE)</f>
        <v>43360</v>
      </c>
      <c r="P307" s="2">
        <f t="shared" si="17"/>
        <v>118</v>
      </c>
      <c r="Q307" s="1" t="str">
        <f>VLOOKUP($C307,samples!$D$2:$R$1000,8, FALSE)</f>
        <v>CGPLPA847P3</v>
      </c>
      <c r="S307" t="e">
        <f>VLOOKUP($C307,subset1!$D:$BX,S$2,FALSE)</f>
        <v>#N/A</v>
      </c>
      <c r="T307" s="1" t="e">
        <f>VLOOKUP($C307,subset1!$D:$BX,T$2,FALSE)</f>
        <v>#N/A</v>
      </c>
      <c r="U307" t="e">
        <f>VLOOKUP($C307,subset1!$D:$BX,U$2,FALSE)</f>
        <v>#N/A</v>
      </c>
      <c r="V307" t="e">
        <f>VLOOKUP($C307,subset1!$D:$BX,V$2,FALSE)</f>
        <v>#N/A</v>
      </c>
      <c r="W307" t="e">
        <f>VLOOKUP($C307,subset1!$D:$BX,W$2,FALSE)</f>
        <v>#N/A</v>
      </c>
      <c r="X307" t="e">
        <f>VLOOKUP($C307,subset1!$D:$BX,X$2,FALSE)</f>
        <v>#N/A</v>
      </c>
      <c r="Y307" t="e">
        <f>VLOOKUP($C307,subset1!$D:$BX,Y$2,FALSE)</f>
        <v>#N/A</v>
      </c>
      <c r="Z307" t="e">
        <f>VLOOKUP($C307,subset1!$D:$BX,Z$2,FALSE)</f>
        <v>#N/A</v>
      </c>
      <c r="AA307" t="e">
        <f>VLOOKUP($C307,subset1!$D:$BX,AA$2,FALSE)</f>
        <v>#N/A</v>
      </c>
      <c r="AB307" t="e">
        <f>VLOOKUP($C307,subset1!$D:$BX,AB$2,FALSE)</f>
        <v>#N/A</v>
      </c>
      <c r="AC307" t="e">
        <f>VLOOKUP($C307,subset1!$D:$BX,AC$2,FALSE)</f>
        <v>#N/A</v>
      </c>
      <c r="AD307" t="e">
        <f>VLOOKUP($C307,subset1!$D:$BX,AD$2,FALSE)</f>
        <v>#N/A</v>
      </c>
      <c r="AE307" t="e">
        <f>VLOOKUP($C307,subset1!$D:$BX,AE$2,FALSE)</f>
        <v>#N/A</v>
      </c>
      <c r="AF307" t="e">
        <f>VLOOKUP($C307,subset1!$D:$BX,AF$2,FALSE)</f>
        <v>#N/A</v>
      </c>
      <c r="AG307" t="e">
        <f>VLOOKUP($C307,subset1!$D:$BX,AG$2,FALSE)</f>
        <v>#N/A</v>
      </c>
      <c r="AH307" t="e">
        <f>VLOOKUP($C307,subset1!$D:$BX,AH$2,FALSE)</f>
        <v>#N/A</v>
      </c>
      <c r="AI307" t="e">
        <f>VLOOKUP($C307,subset1!$D:$BX,AI$2,FALSE)</f>
        <v>#N/A</v>
      </c>
      <c r="AJ307" t="e">
        <f>VLOOKUP($C307,subset1!$D:$BX,AJ$2,FALSE)</f>
        <v>#N/A</v>
      </c>
      <c r="AK307" t="e">
        <f>VLOOKUP($C307,subset1!$D:$BX,AK$2,FALSE)</f>
        <v>#N/A</v>
      </c>
      <c r="AL307" t="e">
        <f>VLOOKUP($C307,subset1!$D:$BX,AL$2,FALSE)</f>
        <v>#N/A</v>
      </c>
      <c r="AM307" t="e">
        <f>VLOOKUP($C307,subset1!$D:$BX,AM$2,FALSE)</f>
        <v>#N/A</v>
      </c>
      <c r="AN307" t="e">
        <f>VLOOKUP($C307,subset1!$D:$BX,AN$2,FALSE)</f>
        <v>#N/A</v>
      </c>
      <c r="AO307" t="e">
        <f>VLOOKUP($C307,subset1!$D:$BX,AO$2,FALSE)</f>
        <v>#N/A</v>
      </c>
      <c r="AP307" t="e">
        <f>VLOOKUP($C307,subset1!$D:$BX,AP$2,FALSE)</f>
        <v>#N/A</v>
      </c>
      <c r="AQ307" t="e">
        <f>VLOOKUP($C307,subset1!$D:$BX,AQ$2,FALSE)</f>
        <v>#N/A</v>
      </c>
      <c r="AR307" t="e">
        <f>VLOOKUP($C307,subset1!$D:$BX,AR$2,FALSE)</f>
        <v>#N/A</v>
      </c>
      <c r="AS307" t="e">
        <f>VLOOKUP($C307,subset1!$D:$BX,AS$2,FALSE)</f>
        <v>#N/A</v>
      </c>
      <c r="AT307" s="1" t="e">
        <f>VLOOKUP($C307,subset1!$D:$BX,AT$2,FALSE)</f>
        <v>#N/A</v>
      </c>
      <c r="AU307" t="e">
        <f>VLOOKUP($C307,subset1!$D:$BX,AU$2,FALSE)</f>
        <v>#N/A</v>
      </c>
      <c r="AV307" t="e">
        <f>VLOOKUP($C307,subset1!$D:$BX,AV$2,FALSE)</f>
        <v>#N/A</v>
      </c>
      <c r="AW307" t="e">
        <f>VLOOKUP($C307,subset1!$D:$BX,AW$2,FALSE)</f>
        <v>#N/A</v>
      </c>
      <c r="AX307" t="e">
        <f>VLOOKUP($C307,subset1!$D:$BX,AX$2,FALSE)</f>
        <v>#N/A</v>
      </c>
      <c r="AY307" t="e">
        <f>VLOOKUP($C307,subset1!$D:$BX,AY$2,FALSE)</f>
        <v>#N/A</v>
      </c>
      <c r="AZ307" t="e">
        <f>VLOOKUP($C307,subset1!$D:$BX,AZ$2,FALSE)</f>
        <v>#N/A</v>
      </c>
      <c r="BA307" t="e">
        <f>VLOOKUP($C307,subset1!$D:$BX,BA$2,FALSE)</f>
        <v>#N/A</v>
      </c>
      <c r="BB307" t="e">
        <f>VLOOKUP($C307,subset1!$D:$BX,BB$2,FALSE)</f>
        <v>#N/A</v>
      </c>
      <c r="BC307" t="e">
        <f>VLOOKUP($C307,subset1!$D:$BX,BC$2,FALSE)</f>
        <v>#N/A</v>
      </c>
      <c r="BD307" t="e">
        <f>VLOOKUP($C307,subset1!$D:$BX,BD$2,FALSE)</f>
        <v>#N/A</v>
      </c>
      <c r="BE307" t="e">
        <f>VLOOKUP($C307,subset1!$D:$BX,BE$2,FALSE)</f>
        <v>#N/A</v>
      </c>
      <c r="BF307" t="e">
        <f>VLOOKUP($C307,subset1!$D:$BX,BF$2,FALSE)</f>
        <v>#N/A</v>
      </c>
      <c r="BG307" t="e">
        <f>VLOOKUP($C307,subset1!$D:$BX,BG$2,FALSE)</f>
        <v>#N/A</v>
      </c>
      <c r="BH307" t="e">
        <f>VLOOKUP($C307,subset1!$D:$BX,BH$2,FALSE)</f>
        <v>#N/A</v>
      </c>
      <c r="BI307" t="e">
        <f>VLOOKUP($C307,subset1!$D:$BX,BI$2,FALSE)</f>
        <v>#N/A</v>
      </c>
      <c r="BJ307" t="e">
        <f>VLOOKUP($C307,subset1!$D:$BX,BJ$2,FALSE)</f>
        <v>#N/A</v>
      </c>
      <c r="BK307" t="e">
        <f>VLOOKUP($C307,subset1!$D:$BX,BK$2,FALSE)</f>
        <v>#N/A</v>
      </c>
      <c r="BL307" t="e">
        <f>VLOOKUP($C307,subset1!$D:$BX,BL$2,FALSE)</f>
        <v>#N/A</v>
      </c>
      <c r="BM307" t="e">
        <f>VLOOKUP($C307,subset1!$D:$BX,BM$2,FALSE)</f>
        <v>#N/A</v>
      </c>
      <c r="BN307" t="e">
        <f>VLOOKUP($C307,subset1!$D:$BX,BN$2,FALSE)</f>
        <v>#N/A</v>
      </c>
      <c r="BO307" t="e">
        <f>VLOOKUP($C307,subset1!$D:$BX,BO$2,FALSE)</f>
        <v>#N/A</v>
      </c>
      <c r="BP307" t="e">
        <f>VLOOKUP($C307,subset1!$D:$BX,BP$2,FALSE)</f>
        <v>#N/A</v>
      </c>
      <c r="BQ307" t="e">
        <f>VLOOKUP($C307,subset1!$D:$BX,BQ$2,FALSE)</f>
        <v>#N/A</v>
      </c>
      <c r="BR307" t="e">
        <f>VLOOKUP($C307,subset1!$D:$BX,BR$2,FALSE)</f>
        <v>#N/A</v>
      </c>
      <c r="BS307" t="e">
        <f>VLOOKUP($C307,subset1!$D:$BX,BS$2,FALSE)</f>
        <v>#N/A</v>
      </c>
      <c r="BT307" t="e">
        <f>VLOOKUP($C307,subset1!$D:$BX,BT$2,FALSE)</f>
        <v>#N/A</v>
      </c>
      <c r="BU307" t="e">
        <f>VLOOKUP($C307,subset1!$D:$BX,BU$2,FALSE)</f>
        <v>#N/A</v>
      </c>
    </row>
    <row r="308" spans="1:73" x14ac:dyDescent="0.2">
      <c r="A308">
        <v>957</v>
      </c>
      <c r="B308" t="s">
        <v>11</v>
      </c>
      <c r="C308" t="str">
        <f t="shared" si="15"/>
        <v>957E3</v>
      </c>
      <c r="D308" t="str">
        <f t="shared" si="16"/>
        <v>E3</v>
      </c>
      <c r="E308">
        <v>52</v>
      </c>
      <c r="F308" s="1">
        <v>43242</v>
      </c>
      <c r="I308">
        <v>1009.88062003672</v>
      </c>
      <c r="J308" t="s">
        <v>7</v>
      </c>
      <c r="K308">
        <v>314</v>
      </c>
      <c r="L308">
        <f>VLOOKUP($C308,samples!$D$2:$I$1000,4, FALSE)</f>
        <v>0</v>
      </c>
      <c r="M308">
        <f>VLOOKUP($C308,samples!$D$2:$I$1000,5, FALSE)</f>
        <v>0</v>
      </c>
      <c r="N308">
        <f>VLOOKUP($C308,samples!$D$2:$I$1000,6, FALSE)</f>
        <v>0</v>
      </c>
      <c r="O308" s="1">
        <f>VLOOKUP($C308,samples!$D$2:$I$1000,3, FALSE)</f>
        <v>43472</v>
      </c>
      <c r="P308" s="2">
        <f t="shared" si="17"/>
        <v>230</v>
      </c>
      <c r="Q308" s="1" t="str">
        <f>VLOOKUP($C308,samples!$D$2:$R$1000,8, FALSE)</f>
        <v>CGPLPA847P4</v>
      </c>
      <c r="S308" t="e">
        <f>VLOOKUP($C308,subset1!$D:$BX,S$2,FALSE)</f>
        <v>#N/A</v>
      </c>
      <c r="T308" s="1" t="e">
        <f>VLOOKUP($C308,subset1!$D:$BX,T$2,FALSE)</f>
        <v>#N/A</v>
      </c>
      <c r="U308" t="e">
        <f>VLOOKUP($C308,subset1!$D:$BX,U$2,FALSE)</f>
        <v>#N/A</v>
      </c>
      <c r="V308" t="e">
        <f>VLOOKUP($C308,subset1!$D:$BX,V$2,FALSE)</f>
        <v>#N/A</v>
      </c>
      <c r="W308" t="e">
        <f>VLOOKUP($C308,subset1!$D:$BX,W$2,FALSE)</f>
        <v>#N/A</v>
      </c>
      <c r="X308" t="e">
        <f>VLOOKUP($C308,subset1!$D:$BX,X$2,FALSE)</f>
        <v>#N/A</v>
      </c>
      <c r="Y308" t="e">
        <f>VLOOKUP($C308,subset1!$D:$BX,Y$2,FALSE)</f>
        <v>#N/A</v>
      </c>
      <c r="Z308" t="e">
        <f>VLOOKUP($C308,subset1!$D:$BX,Z$2,FALSE)</f>
        <v>#N/A</v>
      </c>
      <c r="AA308" t="e">
        <f>VLOOKUP($C308,subset1!$D:$BX,AA$2,FALSE)</f>
        <v>#N/A</v>
      </c>
      <c r="AB308" t="e">
        <f>VLOOKUP($C308,subset1!$D:$BX,AB$2,FALSE)</f>
        <v>#N/A</v>
      </c>
      <c r="AC308" t="e">
        <f>VLOOKUP($C308,subset1!$D:$BX,AC$2,FALSE)</f>
        <v>#N/A</v>
      </c>
      <c r="AD308" t="e">
        <f>VLOOKUP($C308,subset1!$D:$BX,AD$2,FALSE)</f>
        <v>#N/A</v>
      </c>
      <c r="AE308" t="e">
        <f>VLOOKUP($C308,subset1!$D:$BX,AE$2,FALSE)</f>
        <v>#N/A</v>
      </c>
      <c r="AF308" t="e">
        <f>VLOOKUP($C308,subset1!$D:$BX,AF$2,FALSE)</f>
        <v>#N/A</v>
      </c>
      <c r="AG308" t="e">
        <f>VLOOKUP($C308,subset1!$D:$BX,AG$2,FALSE)</f>
        <v>#N/A</v>
      </c>
      <c r="AH308" t="e">
        <f>VLOOKUP($C308,subset1!$D:$BX,AH$2,FALSE)</f>
        <v>#N/A</v>
      </c>
      <c r="AI308" t="e">
        <f>VLOOKUP($C308,subset1!$D:$BX,AI$2,FALSE)</f>
        <v>#N/A</v>
      </c>
      <c r="AJ308" t="e">
        <f>VLOOKUP($C308,subset1!$D:$BX,AJ$2,FALSE)</f>
        <v>#N/A</v>
      </c>
      <c r="AK308" t="e">
        <f>VLOOKUP($C308,subset1!$D:$BX,AK$2,FALSE)</f>
        <v>#N/A</v>
      </c>
      <c r="AL308" t="e">
        <f>VLOOKUP($C308,subset1!$D:$BX,AL$2,FALSE)</f>
        <v>#N/A</v>
      </c>
      <c r="AM308" t="e">
        <f>VLOOKUP($C308,subset1!$D:$BX,AM$2,FALSE)</f>
        <v>#N/A</v>
      </c>
      <c r="AN308" t="e">
        <f>VLOOKUP($C308,subset1!$D:$BX,AN$2,FALSE)</f>
        <v>#N/A</v>
      </c>
      <c r="AO308" t="e">
        <f>VLOOKUP($C308,subset1!$D:$BX,AO$2,FALSE)</f>
        <v>#N/A</v>
      </c>
      <c r="AP308" t="e">
        <f>VLOOKUP($C308,subset1!$D:$BX,AP$2,FALSE)</f>
        <v>#N/A</v>
      </c>
      <c r="AQ308" t="e">
        <f>VLOOKUP($C308,subset1!$D:$BX,AQ$2,FALSE)</f>
        <v>#N/A</v>
      </c>
      <c r="AR308" t="e">
        <f>VLOOKUP($C308,subset1!$D:$BX,AR$2,FALSE)</f>
        <v>#N/A</v>
      </c>
      <c r="AS308" t="e">
        <f>VLOOKUP($C308,subset1!$D:$BX,AS$2,FALSE)</f>
        <v>#N/A</v>
      </c>
      <c r="AT308" s="1" t="e">
        <f>VLOOKUP($C308,subset1!$D:$BX,AT$2,FALSE)</f>
        <v>#N/A</v>
      </c>
      <c r="AU308" t="e">
        <f>VLOOKUP($C308,subset1!$D:$BX,AU$2,FALSE)</f>
        <v>#N/A</v>
      </c>
      <c r="AV308" t="e">
        <f>VLOOKUP($C308,subset1!$D:$BX,AV$2,FALSE)</f>
        <v>#N/A</v>
      </c>
      <c r="AW308" t="e">
        <f>VLOOKUP($C308,subset1!$D:$BX,AW$2,FALSE)</f>
        <v>#N/A</v>
      </c>
      <c r="AX308" t="e">
        <f>VLOOKUP($C308,subset1!$D:$BX,AX$2,FALSE)</f>
        <v>#N/A</v>
      </c>
      <c r="AY308" t="e">
        <f>VLOOKUP($C308,subset1!$D:$BX,AY$2,FALSE)</f>
        <v>#N/A</v>
      </c>
      <c r="AZ308" t="e">
        <f>VLOOKUP($C308,subset1!$D:$BX,AZ$2,FALSE)</f>
        <v>#N/A</v>
      </c>
      <c r="BA308" t="e">
        <f>VLOOKUP($C308,subset1!$D:$BX,BA$2,FALSE)</f>
        <v>#N/A</v>
      </c>
      <c r="BB308" t="e">
        <f>VLOOKUP($C308,subset1!$D:$BX,BB$2,FALSE)</f>
        <v>#N/A</v>
      </c>
      <c r="BC308" t="e">
        <f>VLOOKUP($C308,subset1!$D:$BX,BC$2,FALSE)</f>
        <v>#N/A</v>
      </c>
      <c r="BD308" t="e">
        <f>VLOOKUP($C308,subset1!$D:$BX,BD$2,FALSE)</f>
        <v>#N/A</v>
      </c>
      <c r="BE308" t="e">
        <f>VLOOKUP($C308,subset1!$D:$BX,BE$2,FALSE)</f>
        <v>#N/A</v>
      </c>
      <c r="BF308" t="e">
        <f>VLOOKUP($C308,subset1!$D:$BX,BF$2,FALSE)</f>
        <v>#N/A</v>
      </c>
      <c r="BG308" t="e">
        <f>VLOOKUP($C308,subset1!$D:$BX,BG$2,FALSE)</f>
        <v>#N/A</v>
      </c>
      <c r="BH308" t="e">
        <f>VLOOKUP($C308,subset1!$D:$BX,BH$2,FALSE)</f>
        <v>#N/A</v>
      </c>
      <c r="BI308" t="e">
        <f>VLOOKUP($C308,subset1!$D:$BX,BI$2,FALSE)</f>
        <v>#N/A</v>
      </c>
      <c r="BJ308" t="e">
        <f>VLOOKUP($C308,subset1!$D:$BX,BJ$2,FALSE)</f>
        <v>#N/A</v>
      </c>
      <c r="BK308" t="e">
        <f>VLOOKUP($C308,subset1!$D:$BX,BK$2,FALSE)</f>
        <v>#N/A</v>
      </c>
      <c r="BL308" t="e">
        <f>VLOOKUP($C308,subset1!$D:$BX,BL$2,FALSE)</f>
        <v>#N/A</v>
      </c>
      <c r="BM308" t="e">
        <f>VLOOKUP($C308,subset1!$D:$BX,BM$2,FALSE)</f>
        <v>#N/A</v>
      </c>
      <c r="BN308" t="e">
        <f>VLOOKUP($C308,subset1!$D:$BX,BN$2,FALSE)</f>
        <v>#N/A</v>
      </c>
      <c r="BO308" t="e">
        <f>VLOOKUP($C308,subset1!$D:$BX,BO$2,FALSE)</f>
        <v>#N/A</v>
      </c>
      <c r="BP308" t="e">
        <f>VLOOKUP($C308,subset1!$D:$BX,BP$2,FALSE)</f>
        <v>#N/A</v>
      </c>
      <c r="BQ308" t="e">
        <f>VLOOKUP($C308,subset1!$D:$BX,BQ$2,FALSE)</f>
        <v>#N/A</v>
      </c>
      <c r="BR308" t="e">
        <f>VLOOKUP($C308,subset1!$D:$BX,BR$2,FALSE)</f>
        <v>#N/A</v>
      </c>
      <c r="BS308" t="e">
        <f>VLOOKUP($C308,subset1!$D:$BX,BS$2,FALSE)</f>
        <v>#N/A</v>
      </c>
      <c r="BT308" t="e">
        <f>VLOOKUP($C308,subset1!$D:$BX,BT$2,FALSE)</f>
        <v>#N/A</v>
      </c>
      <c r="BU308" t="e">
        <f>VLOOKUP($C308,subset1!$D:$BX,BU$2,FALSE)</f>
        <v>#N/A</v>
      </c>
    </row>
    <row r="309" spans="1:73" x14ac:dyDescent="0.2">
      <c r="A309">
        <v>957</v>
      </c>
      <c r="B309" t="s">
        <v>12</v>
      </c>
      <c r="C309" t="str">
        <f t="shared" si="15"/>
        <v>957E4</v>
      </c>
      <c r="D309" t="str">
        <f t="shared" si="16"/>
        <v>E4</v>
      </c>
      <c r="E309">
        <v>52</v>
      </c>
      <c r="F309" s="1">
        <v>43242</v>
      </c>
      <c r="I309">
        <v>1009.88062003672</v>
      </c>
      <c r="J309" t="s">
        <v>7</v>
      </c>
      <c r="K309">
        <v>315</v>
      </c>
      <c r="L309">
        <f>VLOOKUP($C309,samples!$D$2:$I$1000,4, FALSE)</f>
        <v>19</v>
      </c>
      <c r="M309" t="str">
        <f>VLOOKUP($C309,samples!$D$2:$I$1000,5, FALSE)</f>
        <v>B</v>
      </c>
      <c r="N309" t="str">
        <f>VLOOKUP($C309,samples!$D$2:$I$1000,6, FALSE)</f>
        <v>4,5,6</v>
      </c>
      <c r="O309" s="1">
        <f>VLOOKUP($C309,samples!$D$2:$I$689,3, FALSE)</f>
        <v>43495</v>
      </c>
      <c r="P309" s="2">
        <f t="shared" si="17"/>
        <v>253</v>
      </c>
      <c r="Q309" s="1" t="str">
        <f>VLOOKUP($C309,samples!$D$2:$R$1000,8, FALSE)</f>
        <v>CGPLPA847P5</v>
      </c>
      <c r="S309" t="e">
        <f>VLOOKUP($C309,subset1!$D:$BX,S$2,FALSE)</f>
        <v>#N/A</v>
      </c>
      <c r="T309" s="1" t="e">
        <f>VLOOKUP($C309,subset1!$D:$BX,T$2,FALSE)</f>
        <v>#N/A</v>
      </c>
      <c r="U309" t="e">
        <f>VLOOKUP($C309,subset1!$D:$BX,U$2,FALSE)</f>
        <v>#N/A</v>
      </c>
      <c r="V309" t="e">
        <f>VLOOKUP($C309,subset1!$D:$BX,V$2,FALSE)</f>
        <v>#N/A</v>
      </c>
      <c r="W309" t="e">
        <f>VLOOKUP($C309,subset1!$D:$BX,W$2,FALSE)</f>
        <v>#N/A</v>
      </c>
      <c r="X309" t="e">
        <f>VLOOKUP($C309,subset1!$D:$BX,X$2,FALSE)</f>
        <v>#N/A</v>
      </c>
      <c r="Y309" t="e">
        <f>VLOOKUP($C309,subset1!$D:$BX,Y$2,FALSE)</f>
        <v>#N/A</v>
      </c>
      <c r="Z309" t="e">
        <f>VLOOKUP($C309,subset1!$D:$BX,Z$2,FALSE)</f>
        <v>#N/A</v>
      </c>
      <c r="AA309" t="e">
        <f>VLOOKUP($C309,subset1!$D:$BX,AA$2,FALSE)</f>
        <v>#N/A</v>
      </c>
      <c r="AB309" t="e">
        <f>VLOOKUP($C309,subset1!$D:$BX,AB$2,FALSE)</f>
        <v>#N/A</v>
      </c>
      <c r="AC309" t="e">
        <f>VLOOKUP($C309,subset1!$D:$BX,AC$2,FALSE)</f>
        <v>#N/A</v>
      </c>
      <c r="AD309" t="e">
        <f>VLOOKUP($C309,subset1!$D:$BX,AD$2,FALSE)</f>
        <v>#N/A</v>
      </c>
      <c r="AE309" t="e">
        <f>VLOOKUP($C309,subset1!$D:$BX,AE$2,FALSE)</f>
        <v>#N/A</v>
      </c>
      <c r="AF309" t="e">
        <f>VLOOKUP($C309,subset1!$D:$BX,AF$2,FALSE)</f>
        <v>#N/A</v>
      </c>
      <c r="AG309" t="e">
        <f>VLOOKUP($C309,subset1!$D:$BX,AG$2,FALSE)</f>
        <v>#N/A</v>
      </c>
      <c r="AH309" t="e">
        <f>VLOOKUP($C309,subset1!$D:$BX,AH$2,FALSE)</f>
        <v>#N/A</v>
      </c>
      <c r="AI309" t="e">
        <f>VLOOKUP($C309,subset1!$D:$BX,AI$2,FALSE)</f>
        <v>#N/A</v>
      </c>
      <c r="AJ309" t="e">
        <f>VLOOKUP($C309,subset1!$D:$BX,AJ$2,FALSE)</f>
        <v>#N/A</v>
      </c>
      <c r="AK309" t="e">
        <f>VLOOKUP($C309,subset1!$D:$BX,AK$2,FALSE)</f>
        <v>#N/A</v>
      </c>
      <c r="AL309" t="e">
        <f>VLOOKUP($C309,subset1!$D:$BX,AL$2,FALSE)</f>
        <v>#N/A</v>
      </c>
      <c r="AM309" t="e">
        <f>VLOOKUP($C309,subset1!$D:$BX,AM$2,FALSE)</f>
        <v>#N/A</v>
      </c>
      <c r="AN309" t="e">
        <f>VLOOKUP($C309,subset1!$D:$BX,AN$2,FALSE)</f>
        <v>#N/A</v>
      </c>
      <c r="AO309" t="e">
        <f>VLOOKUP($C309,subset1!$D:$BX,AO$2,FALSE)</f>
        <v>#N/A</v>
      </c>
      <c r="AP309" t="e">
        <f>VLOOKUP($C309,subset1!$D:$BX,AP$2,FALSE)</f>
        <v>#N/A</v>
      </c>
      <c r="AQ309" t="e">
        <f>VLOOKUP($C309,subset1!$D:$BX,AQ$2,FALSE)</f>
        <v>#N/A</v>
      </c>
      <c r="AR309" t="e">
        <f>VLOOKUP($C309,subset1!$D:$BX,AR$2,FALSE)</f>
        <v>#N/A</v>
      </c>
      <c r="AS309" t="e">
        <f>VLOOKUP($C309,subset1!$D:$BX,AS$2,FALSE)</f>
        <v>#N/A</v>
      </c>
      <c r="AT309" s="1" t="e">
        <f>VLOOKUP($C309,subset1!$D:$BX,AT$2,FALSE)</f>
        <v>#N/A</v>
      </c>
      <c r="AU309" t="e">
        <f>VLOOKUP($C309,subset1!$D:$BX,AU$2,FALSE)</f>
        <v>#N/A</v>
      </c>
      <c r="AV309" t="e">
        <f>VLOOKUP($C309,subset1!$D:$BX,AV$2,FALSE)</f>
        <v>#N/A</v>
      </c>
      <c r="AW309" t="e">
        <f>VLOOKUP($C309,subset1!$D:$BX,AW$2,FALSE)</f>
        <v>#N/A</v>
      </c>
      <c r="AX309" t="e">
        <f>VLOOKUP($C309,subset1!$D:$BX,AX$2,FALSE)</f>
        <v>#N/A</v>
      </c>
      <c r="AY309" t="e">
        <f>VLOOKUP($C309,subset1!$D:$BX,AY$2,FALSE)</f>
        <v>#N/A</v>
      </c>
      <c r="AZ309" t="e">
        <f>VLOOKUP($C309,subset1!$D:$BX,AZ$2,FALSE)</f>
        <v>#N/A</v>
      </c>
      <c r="BA309" t="e">
        <f>VLOOKUP($C309,subset1!$D:$BX,BA$2,FALSE)</f>
        <v>#N/A</v>
      </c>
      <c r="BB309" t="e">
        <f>VLOOKUP($C309,subset1!$D:$BX,BB$2,FALSE)</f>
        <v>#N/A</v>
      </c>
      <c r="BC309" t="e">
        <f>VLOOKUP($C309,subset1!$D:$BX,BC$2,FALSE)</f>
        <v>#N/A</v>
      </c>
      <c r="BD309" t="e">
        <f>VLOOKUP($C309,subset1!$D:$BX,BD$2,FALSE)</f>
        <v>#N/A</v>
      </c>
      <c r="BE309" t="e">
        <f>VLOOKUP($C309,subset1!$D:$BX,BE$2,FALSE)</f>
        <v>#N/A</v>
      </c>
      <c r="BF309" t="e">
        <f>VLOOKUP($C309,subset1!$D:$BX,BF$2,FALSE)</f>
        <v>#N/A</v>
      </c>
      <c r="BG309" t="e">
        <f>VLOOKUP($C309,subset1!$D:$BX,BG$2,FALSE)</f>
        <v>#N/A</v>
      </c>
      <c r="BH309" t="e">
        <f>VLOOKUP($C309,subset1!$D:$BX,BH$2,FALSE)</f>
        <v>#N/A</v>
      </c>
      <c r="BI309" t="e">
        <f>VLOOKUP($C309,subset1!$D:$BX,BI$2,FALSE)</f>
        <v>#N/A</v>
      </c>
      <c r="BJ309" t="e">
        <f>VLOOKUP($C309,subset1!$D:$BX,BJ$2,FALSE)</f>
        <v>#N/A</v>
      </c>
      <c r="BK309" t="e">
        <f>VLOOKUP($C309,subset1!$D:$BX,BK$2,FALSE)</f>
        <v>#N/A</v>
      </c>
      <c r="BL309" t="e">
        <f>VLOOKUP($C309,subset1!$D:$BX,BL$2,FALSE)</f>
        <v>#N/A</v>
      </c>
      <c r="BM309" t="e">
        <f>VLOOKUP($C309,subset1!$D:$BX,BM$2,FALSE)</f>
        <v>#N/A</v>
      </c>
      <c r="BN309" t="e">
        <f>VLOOKUP($C309,subset1!$D:$BX,BN$2,FALSE)</f>
        <v>#N/A</v>
      </c>
      <c r="BO309" t="e">
        <f>VLOOKUP($C309,subset1!$D:$BX,BO$2,FALSE)</f>
        <v>#N/A</v>
      </c>
      <c r="BP309" t="e">
        <f>VLOOKUP($C309,subset1!$D:$BX,BP$2,FALSE)</f>
        <v>#N/A</v>
      </c>
      <c r="BQ309" t="e">
        <f>VLOOKUP($C309,subset1!$D:$BX,BQ$2,FALSE)</f>
        <v>#N/A</v>
      </c>
      <c r="BR309" t="e">
        <f>VLOOKUP($C309,subset1!$D:$BX,BR$2,FALSE)</f>
        <v>#N/A</v>
      </c>
      <c r="BS309" t="e">
        <f>VLOOKUP($C309,subset1!$D:$BX,BS$2,FALSE)</f>
        <v>#N/A</v>
      </c>
      <c r="BT309" t="e">
        <f>VLOOKUP($C309,subset1!$D:$BX,BT$2,FALSE)</f>
        <v>#N/A</v>
      </c>
      <c r="BU309" t="e">
        <f>VLOOKUP($C309,subset1!$D:$BX,BU$2,FALSE)</f>
        <v>#N/A</v>
      </c>
    </row>
    <row r="310" spans="1:73" x14ac:dyDescent="0.2">
      <c r="A310">
        <v>957</v>
      </c>
      <c r="B310" t="s">
        <v>13</v>
      </c>
      <c r="C310" t="str">
        <f t="shared" si="15"/>
        <v>957E5</v>
      </c>
      <c r="D310" t="str">
        <f t="shared" si="16"/>
        <v>E5</v>
      </c>
      <c r="E310">
        <v>52</v>
      </c>
      <c r="F310" s="1">
        <v>43242</v>
      </c>
      <c r="I310">
        <v>1009.88062003672</v>
      </c>
      <c r="J310" t="s">
        <v>7</v>
      </c>
      <c r="K310">
        <v>316</v>
      </c>
      <c r="L310">
        <f>VLOOKUP($C310,samples!$D$2:$I$1000,4, FALSE)</f>
        <v>21</v>
      </c>
      <c r="M310" t="str">
        <f>VLOOKUP($C310,samples!$D$2:$I$1000,5, FALSE)</f>
        <v>D</v>
      </c>
      <c r="N310" t="str">
        <f>VLOOKUP($C310,samples!$D$2:$I$1000,6, FALSE)</f>
        <v>4,5,6</v>
      </c>
      <c r="O310" s="1">
        <f>VLOOKUP($C310,samples!$D$2:$I$689,3, FALSE)</f>
        <v>43551</v>
      </c>
      <c r="P310" s="2">
        <f t="shared" si="17"/>
        <v>309</v>
      </c>
      <c r="Q310" s="1" t="str">
        <f>VLOOKUP($C310,samples!$D$2:$R$1000,8, FALSE)</f>
        <v>CGPLPA847P6</v>
      </c>
      <c r="S310" t="e">
        <f>VLOOKUP($C310,subset1!$D:$BX,S$2,FALSE)</f>
        <v>#N/A</v>
      </c>
      <c r="T310" s="1" t="e">
        <f>VLOOKUP($C310,subset1!$D:$BX,T$2,FALSE)</f>
        <v>#N/A</v>
      </c>
      <c r="U310" t="e">
        <f>VLOOKUP($C310,subset1!$D:$BX,U$2,FALSE)</f>
        <v>#N/A</v>
      </c>
      <c r="V310" t="e">
        <f>VLOOKUP($C310,subset1!$D:$BX,V$2,FALSE)</f>
        <v>#N/A</v>
      </c>
      <c r="W310" t="e">
        <f>VLOOKUP($C310,subset1!$D:$BX,W$2,FALSE)</f>
        <v>#N/A</v>
      </c>
      <c r="X310" t="e">
        <f>VLOOKUP($C310,subset1!$D:$BX,X$2,FALSE)</f>
        <v>#N/A</v>
      </c>
      <c r="Y310" t="e">
        <f>VLOOKUP($C310,subset1!$D:$BX,Y$2,FALSE)</f>
        <v>#N/A</v>
      </c>
      <c r="Z310" t="e">
        <f>VLOOKUP($C310,subset1!$D:$BX,Z$2,FALSE)</f>
        <v>#N/A</v>
      </c>
      <c r="AA310" t="e">
        <f>VLOOKUP($C310,subset1!$D:$BX,AA$2,FALSE)</f>
        <v>#N/A</v>
      </c>
      <c r="AB310" t="e">
        <f>VLOOKUP($C310,subset1!$D:$BX,AB$2,FALSE)</f>
        <v>#N/A</v>
      </c>
      <c r="AC310" t="e">
        <f>VLOOKUP($C310,subset1!$D:$BX,AC$2,FALSE)</f>
        <v>#N/A</v>
      </c>
      <c r="AD310" t="e">
        <f>VLOOKUP($C310,subset1!$D:$BX,AD$2,FALSE)</f>
        <v>#N/A</v>
      </c>
      <c r="AE310" t="e">
        <f>VLOOKUP($C310,subset1!$D:$BX,AE$2,FALSE)</f>
        <v>#N/A</v>
      </c>
      <c r="AF310" t="e">
        <f>VLOOKUP($C310,subset1!$D:$BX,AF$2,FALSE)</f>
        <v>#N/A</v>
      </c>
      <c r="AG310" t="e">
        <f>VLOOKUP($C310,subset1!$D:$BX,AG$2,FALSE)</f>
        <v>#N/A</v>
      </c>
      <c r="AH310" t="e">
        <f>VLOOKUP($C310,subset1!$D:$BX,AH$2,FALSE)</f>
        <v>#N/A</v>
      </c>
      <c r="AI310" t="e">
        <f>VLOOKUP($C310,subset1!$D:$BX,AI$2,FALSE)</f>
        <v>#N/A</v>
      </c>
      <c r="AJ310" t="e">
        <f>VLOOKUP($C310,subset1!$D:$BX,AJ$2,FALSE)</f>
        <v>#N/A</v>
      </c>
      <c r="AK310" t="e">
        <f>VLOOKUP($C310,subset1!$D:$BX,AK$2,FALSE)</f>
        <v>#N/A</v>
      </c>
      <c r="AL310" t="e">
        <f>VLOOKUP($C310,subset1!$D:$BX,AL$2,FALSE)</f>
        <v>#N/A</v>
      </c>
      <c r="AM310" t="e">
        <f>VLOOKUP($C310,subset1!$D:$BX,AM$2,FALSE)</f>
        <v>#N/A</v>
      </c>
      <c r="AN310" t="e">
        <f>VLOOKUP($C310,subset1!$D:$BX,AN$2,FALSE)</f>
        <v>#N/A</v>
      </c>
      <c r="AO310" t="e">
        <f>VLOOKUP($C310,subset1!$D:$BX,AO$2,FALSE)</f>
        <v>#N/A</v>
      </c>
      <c r="AP310" t="e">
        <f>VLOOKUP($C310,subset1!$D:$BX,AP$2,FALSE)</f>
        <v>#N/A</v>
      </c>
      <c r="AQ310" t="e">
        <f>VLOOKUP($C310,subset1!$D:$BX,AQ$2,FALSE)</f>
        <v>#N/A</v>
      </c>
      <c r="AR310" t="e">
        <f>VLOOKUP($C310,subset1!$D:$BX,AR$2,FALSE)</f>
        <v>#N/A</v>
      </c>
      <c r="AS310" t="e">
        <f>VLOOKUP($C310,subset1!$D:$BX,AS$2,FALSE)</f>
        <v>#N/A</v>
      </c>
      <c r="AT310" s="1" t="e">
        <f>VLOOKUP($C310,subset1!$D:$BX,AT$2,FALSE)</f>
        <v>#N/A</v>
      </c>
      <c r="AU310" t="e">
        <f>VLOOKUP($C310,subset1!$D:$BX,AU$2,FALSE)</f>
        <v>#N/A</v>
      </c>
      <c r="AV310" t="e">
        <f>VLOOKUP($C310,subset1!$D:$BX,AV$2,FALSE)</f>
        <v>#N/A</v>
      </c>
      <c r="AW310" t="e">
        <f>VLOOKUP($C310,subset1!$D:$BX,AW$2,FALSE)</f>
        <v>#N/A</v>
      </c>
      <c r="AX310" t="e">
        <f>VLOOKUP($C310,subset1!$D:$BX,AX$2,FALSE)</f>
        <v>#N/A</v>
      </c>
      <c r="AY310" t="e">
        <f>VLOOKUP($C310,subset1!$D:$BX,AY$2,FALSE)</f>
        <v>#N/A</v>
      </c>
      <c r="AZ310" t="e">
        <f>VLOOKUP($C310,subset1!$D:$BX,AZ$2,FALSE)</f>
        <v>#N/A</v>
      </c>
      <c r="BA310" t="e">
        <f>VLOOKUP($C310,subset1!$D:$BX,BA$2,FALSE)</f>
        <v>#N/A</v>
      </c>
      <c r="BB310" t="e">
        <f>VLOOKUP($C310,subset1!$D:$BX,BB$2,FALSE)</f>
        <v>#N/A</v>
      </c>
      <c r="BC310" t="e">
        <f>VLOOKUP($C310,subset1!$D:$BX,BC$2,FALSE)</f>
        <v>#N/A</v>
      </c>
      <c r="BD310" t="e">
        <f>VLOOKUP($C310,subset1!$D:$BX,BD$2,FALSE)</f>
        <v>#N/A</v>
      </c>
      <c r="BE310" t="e">
        <f>VLOOKUP($C310,subset1!$D:$BX,BE$2,FALSE)</f>
        <v>#N/A</v>
      </c>
      <c r="BF310" t="e">
        <f>VLOOKUP($C310,subset1!$D:$BX,BF$2,FALSE)</f>
        <v>#N/A</v>
      </c>
      <c r="BG310" t="e">
        <f>VLOOKUP($C310,subset1!$D:$BX,BG$2,FALSE)</f>
        <v>#N/A</v>
      </c>
      <c r="BH310" t="e">
        <f>VLOOKUP($C310,subset1!$D:$BX,BH$2,FALSE)</f>
        <v>#N/A</v>
      </c>
      <c r="BI310" t="e">
        <f>VLOOKUP($C310,subset1!$D:$BX,BI$2,FALSE)</f>
        <v>#N/A</v>
      </c>
      <c r="BJ310" t="e">
        <f>VLOOKUP($C310,subset1!$D:$BX,BJ$2,FALSE)</f>
        <v>#N/A</v>
      </c>
      <c r="BK310" t="e">
        <f>VLOOKUP($C310,subset1!$D:$BX,BK$2,FALSE)</f>
        <v>#N/A</v>
      </c>
      <c r="BL310" t="e">
        <f>VLOOKUP($C310,subset1!$D:$BX,BL$2,FALSE)</f>
        <v>#N/A</v>
      </c>
      <c r="BM310" t="e">
        <f>VLOOKUP($C310,subset1!$D:$BX,BM$2,FALSE)</f>
        <v>#N/A</v>
      </c>
      <c r="BN310" t="e">
        <f>VLOOKUP($C310,subset1!$D:$BX,BN$2,FALSE)</f>
        <v>#N/A</v>
      </c>
      <c r="BO310" t="e">
        <f>VLOOKUP($C310,subset1!$D:$BX,BO$2,FALSE)</f>
        <v>#N/A</v>
      </c>
      <c r="BP310" t="e">
        <f>VLOOKUP($C310,subset1!$D:$BX,BP$2,FALSE)</f>
        <v>#N/A</v>
      </c>
      <c r="BQ310" t="e">
        <f>VLOOKUP($C310,subset1!$D:$BX,BQ$2,FALSE)</f>
        <v>#N/A</v>
      </c>
      <c r="BR310" t="e">
        <f>VLOOKUP($C310,subset1!$D:$BX,BR$2,FALSE)</f>
        <v>#N/A</v>
      </c>
      <c r="BS310" t="e">
        <f>VLOOKUP($C310,subset1!$D:$BX,BS$2,FALSE)</f>
        <v>#N/A</v>
      </c>
      <c r="BT310" t="e">
        <f>VLOOKUP($C310,subset1!$D:$BX,BT$2,FALSE)</f>
        <v>#N/A</v>
      </c>
      <c r="BU310" t="e">
        <f>VLOOKUP($C310,subset1!$D:$BX,BU$2,FALSE)</f>
        <v>#N/A</v>
      </c>
    </row>
    <row r="311" spans="1:73" x14ac:dyDescent="0.2">
      <c r="A311">
        <v>957</v>
      </c>
      <c r="B311" t="s">
        <v>14</v>
      </c>
      <c r="C311" t="str">
        <f t="shared" si="15"/>
        <v>957E6</v>
      </c>
      <c r="D311" t="str">
        <f t="shared" si="16"/>
        <v>E6</v>
      </c>
      <c r="E311">
        <v>52</v>
      </c>
      <c r="F311" s="1">
        <v>43242</v>
      </c>
      <c r="I311">
        <v>1009.88062003672</v>
      </c>
      <c r="J311" t="s">
        <v>7</v>
      </c>
      <c r="K311">
        <v>317</v>
      </c>
      <c r="L311">
        <f>VLOOKUP($C311,samples!$D$2:$I$1000,4, FALSE)</f>
        <v>22</v>
      </c>
      <c r="M311" t="str">
        <f>VLOOKUP($C311,samples!$D$2:$I$1000,5, FALSE)</f>
        <v>E</v>
      </c>
      <c r="N311" t="str">
        <f>VLOOKUP($C311,samples!$D$2:$I$1000,6, FALSE)</f>
        <v>4,5,6</v>
      </c>
      <c r="O311" s="1">
        <f>VLOOKUP($C311,samples!$D$2:$I$689,3, FALSE)</f>
        <v>43607</v>
      </c>
      <c r="P311" s="2">
        <f t="shared" si="17"/>
        <v>365</v>
      </c>
      <c r="Q311" s="1" t="str">
        <f>VLOOKUP($C311,samples!$D$2:$R$1000,8, FALSE)</f>
        <v>CGPLPA847P7</v>
      </c>
      <c r="S311" t="e">
        <f>VLOOKUP($C311,subset1!$D:$BX,S$2,FALSE)</f>
        <v>#N/A</v>
      </c>
      <c r="T311" s="1" t="e">
        <f>VLOOKUP($C311,subset1!$D:$BX,T$2,FALSE)</f>
        <v>#N/A</v>
      </c>
      <c r="U311" t="e">
        <f>VLOOKUP($C311,subset1!$D:$BX,U$2,FALSE)</f>
        <v>#N/A</v>
      </c>
      <c r="V311" t="e">
        <f>VLOOKUP($C311,subset1!$D:$BX,V$2,FALSE)</f>
        <v>#N/A</v>
      </c>
      <c r="W311" t="e">
        <f>VLOOKUP($C311,subset1!$D:$BX,W$2,FALSE)</f>
        <v>#N/A</v>
      </c>
      <c r="X311" t="e">
        <f>VLOOKUP($C311,subset1!$D:$BX,X$2,FALSE)</f>
        <v>#N/A</v>
      </c>
      <c r="Y311" t="e">
        <f>VLOOKUP($C311,subset1!$D:$BX,Y$2,FALSE)</f>
        <v>#N/A</v>
      </c>
      <c r="Z311" t="e">
        <f>VLOOKUP($C311,subset1!$D:$BX,Z$2,FALSE)</f>
        <v>#N/A</v>
      </c>
      <c r="AA311" t="e">
        <f>VLOOKUP($C311,subset1!$D:$BX,AA$2,FALSE)</f>
        <v>#N/A</v>
      </c>
      <c r="AB311" t="e">
        <f>VLOOKUP($C311,subset1!$D:$BX,AB$2,FALSE)</f>
        <v>#N/A</v>
      </c>
      <c r="AC311" t="e">
        <f>VLOOKUP($C311,subset1!$D:$BX,AC$2,FALSE)</f>
        <v>#N/A</v>
      </c>
      <c r="AD311" t="e">
        <f>VLOOKUP($C311,subset1!$D:$BX,AD$2,FALSE)</f>
        <v>#N/A</v>
      </c>
      <c r="AE311" t="e">
        <f>VLOOKUP($C311,subset1!$D:$BX,AE$2,FALSE)</f>
        <v>#N/A</v>
      </c>
      <c r="AF311" t="e">
        <f>VLOOKUP($C311,subset1!$D:$BX,AF$2,FALSE)</f>
        <v>#N/A</v>
      </c>
      <c r="AG311" t="e">
        <f>VLOOKUP($C311,subset1!$D:$BX,AG$2,FALSE)</f>
        <v>#N/A</v>
      </c>
      <c r="AH311" t="e">
        <f>VLOOKUP($C311,subset1!$D:$BX,AH$2,FALSE)</f>
        <v>#N/A</v>
      </c>
      <c r="AI311" t="e">
        <f>VLOOKUP($C311,subset1!$D:$BX,AI$2,FALSE)</f>
        <v>#N/A</v>
      </c>
      <c r="AJ311" t="e">
        <f>VLOOKUP($C311,subset1!$D:$BX,AJ$2,FALSE)</f>
        <v>#N/A</v>
      </c>
      <c r="AK311" t="e">
        <f>VLOOKUP($C311,subset1!$D:$BX,AK$2,FALSE)</f>
        <v>#N/A</v>
      </c>
      <c r="AL311" t="e">
        <f>VLOOKUP($C311,subset1!$D:$BX,AL$2,FALSE)</f>
        <v>#N/A</v>
      </c>
      <c r="AM311" t="e">
        <f>VLOOKUP($C311,subset1!$D:$BX,AM$2,FALSE)</f>
        <v>#N/A</v>
      </c>
      <c r="AN311" t="e">
        <f>VLOOKUP($C311,subset1!$D:$BX,AN$2,FALSE)</f>
        <v>#N/A</v>
      </c>
      <c r="AO311" t="e">
        <f>VLOOKUP($C311,subset1!$D:$BX,AO$2,FALSE)</f>
        <v>#N/A</v>
      </c>
      <c r="AP311" t="e">
        <f>VLOOKUP($C311,subset1!$D:$BX,AP$2,FALSE)</f>
        <v>#N/A</v>
      </c>
      <c r="AQ311" t="e">
        <f>VLOOKUP($C311,subset1!$D:$BX,AQ$2,FALSE)</f>
        <v>#N/A</v>
      </c>
      <c r="AR311" t="e">
        <f>VLOOKUP($C311,subset1!$D:$BX,AR$2,FALSE)</f>
        <v>#N/A</v>
      </c>
      <c r="AS311" t="e">
        <f>VLOOKUP($C311,subset1!$D:$BX,AS$2,FALSE)</f>
        <v>#N/A</v>
      </c>
      <c r="AT311" s="1" t="e">
        <f>VLOOKUP($C311,subset1!$D:$BX,AT$2,FALSE)</f>
        <v>#N/A</v>
      </c>
      <c r="AU311" t="e">
        <f>VLOOKUP($C311,subset1!$D:$BX,AU$2,FALSE)</f>
        <v>#N/A</v>
      </c>
      <c r="AV311" t="e">
        <f>VLOOKUP($C311,subset1!$D:$BX,AV$2,FALSE)</f>
        <v>#N/A</v>
      </c>
      <c r="AW311" t="e">
        <f>VLOOKUP($C311,subset1!$D:$BX,AW$2,FALSE)</f>
        <v>#N/A</v>
      </c>
      <c r="AX311" t="e">
        <f>VLOOKUP($C311,subset1!$D:$BX,AX$2,FALSE)</f>
        <v>#N/A</v>
      </c>
      <c r="AY311" t="e">
        <f>VLOOKUP($C311,subset1!$D:$BX,AY$2,FALSE)</f>
        <v>#N/A</v>
      </c>
      <c r="AZ311" t="e">
        <f>VLOOKUP($C311,subset1!$D:$BX,AZ$2,FALSE)</f>
        <v>#N/A</v>
      </c>
      <c r="BA311" t="e">
        <f>VLOOKUP($C311,subset1!$D:$BX,BA$2,FALSE)</f>
        <v>#N/A</v>
      </c>
      <c r="BB311" t="e">
        <f>VLOOKUP($C311,subset1!$D:$BX,BB$2,FALSE)</f>
        <v>#N/A</v>
      </c>
      <c r="BC311" t="e">
        <f>VLOOKUP($C311,subset1!$D:$BX,BC$2,FALSE)</f>
        <v>#N/A</v>
      </c>
      <c r="BD311" t="e">
        <f>VLOOKUP($C311,subset1!$D:$BX,BD$2,FALSE)</f>
        <v>#N/A</v>
      </c>
      <c r="BE311" t="e">
        <f>VLOOKUP($C311,subset1!$D:$BX,BE$2,FALSE)</f>
        <v>#N/A</v>
      </c>
      <c r="BF311" t="e">
        <f>VLOOKUP($C311,subset1!$D:$BX,BF$2,FALSE)</f>
        <v>#N/A</v>
      </c>
      <c r="BG311" t="e">
        <f>VLOOKUP($C311,subset1!$D:$BX,BG$2,FALSE)</f>
        <v>#N/A</v>
      </c>
      <c r="BH311" t="e">
        <f>VLOOKUP($C311,subset1!$D:$BX,BH$2,FALSE)</f>
        <v>#N/A</v>
      </c>
      <c r="BI311" t="e">
        <f>VLOOKUP($C311,subset1!$D:$BX,BI$2,FALSE)</f>
        <v>#N/A</v>
      </c>
      <c r="BJ311" t="e">
        <f>VLOOKUP($C311,subset1!$D:$BX,BJ$2,FALSE)</f>
        <v>#N/A</v>
      </c>
      <c r="BK311" t="e">
        <f>VLOOKUP($C311,subset1!$D:$BX,BK$2,FALSE)</f>
        <v>#N/A</v>
      </c>
      <c r="BL311" t="e">
        <f>VLOOKUP($C311,subset1!$D:$BX,BL$2,FALSE)</f>
        <v>#N/A</v>
      </c>
      <c r="BM311" t="e">
        <f>VLOOKUP($C311,subset1!$D:$BX,BM$2,FALSE)</f>
        <v>#N/A</v>
      </c>
      <c r="BN311" t="e">
        <f>VLOOKUP($C311,subset1!$D:$BX,BN$2,FALSE)</f>
        <v>#N/A</v>
      </c>
      <c r="BO311" t="e">
        <f>VLOOKUP($C311,subset1!$D:$BX,BO$2,FALSE)</f>
        <v>#N/A</v>
      </c>
      <c r="BP311" t="e">
        <f>VLOOKUP($C311,subset1!$D:$BX,BP$2,FALSE)</f>
        <v>#N/A</v>
      </c>
      <c r="BQ311" t="e">
        <f>VLOOKUP($C311,subset1!$D:$BX,BQ$2,FALSE)</f>
        <v>#N/A</v>
      </c>
      <c r="BR311" t="e">
        <f>VLOOKUP($C311,subset1!$D:$BX,BR$2,FALSE)</f>
        <v>#N/A</v>
      </c>
      <c r="BS311" t="e">
        <f>VLOOKUP($C311,subset1!$D:$BX,BS$2,FALSE)</f>
        <v>#N/A</v>
      </c>
      <c r="BT311" t="e">
        <f>VLOOKUP($C311,subset1!$D:$BX,BT$2,FALSE)</f>
        <v>#N/A</v>
      </c>
      <c r="BU311" t="e">
        <f>VLOOKUP($C311,subset1!$D:$BX,BU$2,FALSE)</f>
        <v>#N/A</v>
      </c>
    </row>
    <row r="312" spans="1:73" x14ac:dyDescent="0.2">
      <c r="A312">
        <v>957</v>
      </c>
      <c r="B312" t="s">
        <v>15</v>
      </c>
      <c r="C312" t="str">
        <f t="shared" si="15"/>
        <v>957E7</v>
      </c>
      <c r="D312" t="str">
        <f t="shared" si="16"/>
        <v>E7</v>
      </c>
      <c r="E312">
        <v>52</v>
      </c>
      <c r="F312" s="1">
        <v>43242</v>
      </c>
      <c r="I312">
        <v>1009.88062003672</v>
      </c>
      <c r="J312" t="s">
        <v>7</v>
      </c>
      <c r="K312">
        <v>318</v>
      </c>
      <c r="L312">
        <f>VLOOKUP($C312,samples!$D$2:$I$1000,4, FALSE)</f>
        <v>25</v>
      </c>
      <c r="M312" t="str">
        <f>VLOOKUP($C312,samples!$D$2:$I$1000,5, FALSE)</f>
        <v>A</v>
      </c>
      <c r="N312" t="str">
        <f>VLOOKUP($C312,samples!$D$2:$I$1000,6, FALSE)</f>
        <v>7,8,9</v>
      </c>
      <c r="O312" s="1">
        <f>VLOOKUP($C312,samples!$D$2:$I$689,3, FALSE)</f>
        <v>43670</v>
      </c>
      <c r="P312" s="2">
        <f t="shared" si="17"/>
        <v>428</v>
      </c>
      <c r="Q312" s="1" t="str">
        <f>VLOOKUP($C312,samples!$D$2:$R$1000,8, FALSE)</f>
        <v>CGPLPA847P8</v>
      </c>
      <c r="S312" t="e">
        <f>VLOOKUP($C312,subset1!$D:$BX,S$2,FALSE)</f>
        <v>#N/A</v>
      </c>
      <c r="T312" s="1" t="e">
        <f>VLOOKUP($C312,subset1!$D:$BX,T$2,FALSE)</f>
        <v>#N/A</v>
      </c>
      <c r="U312" t="e">
        <f>VLOOKUP($C312,subset1!$D:$BX,U$2,FALSE)</f>
        <v>#N/A</v>
      </c>
      <c r="V312" t="e">
        <f>VLOOKUP($C312,subset1!$D:$BX,V$2,FALSE)</f>
        <v>#N/A</v>
      </c>
      <c r="W312" t="e">
        <f>VLOOKUP($C312,subset1!$D:$BX,W$2,FALSE)</f>
        <v>#N/A</v>
      </c>
      <c r="X312" t="e">
        <f>VLOOKUP($C312,subset1!$D:$BX,X$2,FALSE)</f>
        <v>#N/A</v>
      </c>
      <c r="Y312" t="e">
        <f>VLOOKUP($C312,subset1!$D:$BX,Y$2,FALSE)</f>
        <v>#N/A</v>
      </c>
      <c r="Z312" t="e">
        <f>VLOOKUP($C312,subset1!$D:$BX,Z$2,FALSE)</f>
        <v>#N/A</v>
      </c>
      <c r="AA312" t="e">
        <f>VLOOKUP($C312,subset1!$D:$BX,AA$2,FALSE)</f>
        <v>#N/A</v>
      </c>
      <c r="AB312" t="e">
        <f>VLOOKUP($C312,subset1!$D:$BX,AB$2,FALSE)</f>
        <v>#N/A</v>
      </c>
      <c r="AC312" t="e">
        <f>VLOOKUP($C312,subset1!$D:$BX,AC$2,FALSE)</f>
        <v>#N/A</v>
      </c>
      <c r="AD312" t="e">
        <f>VLOOKUP($C312,subset1!$D:$BX,AD$2,FALSE)</f>
        <v>#N/A</v>
      </c>
      <c r="AE312" t="e">
        <f>VLOOKUP($C312,subset1!$D:$BX,AE$2,FALSE)</f>
        <v>#N/A</v>
      </c>
      <c r="AF312" t="e">
        <f>VLOOKUP($C312,subset1!$D:$BX,AF$2,FALSE)</f>
        <v>#N/A</v>
      </c>
      <c r="AG312" t="e">
        <f>VLOOKUP($C312,subset1!$D:$BX,AG$2,FALSE)</f>
        <v>#N/A</v>
      </c>
      <c r="AH312" t="e">
        <f>VLOOKUP($C312,subset1!$D:$BX,AH$2,FALSE)</f>
        <v>#N/A</v>
      </c>
      <c r="AI312" t="e">
        <f>VLOOKUP($C312,subset1!$D:$BX,AI$2,FALSE)</f>
        <v>#N/A</v>
      </c>
      <c r="AJ312" t="e">
        <f>VLOOKUP($C312,subset1!$D:$BX,AJ$2,FALSE)</f>
        <v>#N/A</v>
      </c>
      <c r="AK312" t="e">
        <f>VLOOKUP($C312,subset1!$D:$BX,AK$2,FALSE)</f>
        <v>#N/A</v>
      </c>
      <c r="AL312" t="e">
        <f>VLOOKUP($C312,subset1!$D:$BX,AL$2,FALSE)</f>
        <v>#N/A</v>
      </c>
      <c r="AM312" t="e">
        <f>VLOOKUP($C312,subset1!$D:$BX,AM$2,FALSE)</f>
        <v>#N/A</v>
      </c>
      <c r="AN312" t="e">
        <f>VLOOKUP($C312,subset1!$D:$BX,AN$2,FALSE)</f>
        <v>#N/A</v>
      </c>
      <c r="AO312" t="e">
        <f>VLOOKUP($C312,subset1!$D:$BX,AO$2,FALSE)</f>
        <v>#N/A</v>
      </c>
      <c r="AP312" t="e">
        <f>VLOOKUP($C312,subset1!$D:$BX,AP$2,FALSE)</f>
        <v>#N/A</v>
      </c>
      <c r="AQ312" t="e">
        <f>VLOOKUP($C312,subset1!$D:$BX,AQ$2,FALSE)</f>
        <v>#N/A</v>
      </c>
      <c r="AR312" t="e">
        <f>VLOOKUP($C312,subset1!$D:$BX,AR$2,FALSE)</f>
        <v>#N/A</v>
      </c>
      <c r="AS312" t="e">
        <f>VLOOKUP($C312,subset1!$D:$BX,AS$2,FALSE)</f>
        <v>#N/A</v>
      </c>
      <c r="AT312" s="1" t="e">
        <f>VLOOKUP($C312,subset1!$D:$BX,AT$2,FALSE)</f>
        <v>#N/A</v>
      </c>
      <c r="AU312" t="e">
        <f>VLOOKUP($C312,subset1!$D:$BX,AU$2,FALSE)</f>
        <v>#N/A</v>
      </c>
      <c r="AV312" t="e">
        <f>VLOOKUP($C312,subset1!$D:$BX,AV$2,FALSE)</f>
        <v>#N/A</v>
      </c>
      <c r="AW312" t="e">
        <f>VLOOKUP($C312,subset1!$D:$BX,AW$2,FALSE)</f>
        <v>#N/A</v>
      </c>
      <c r="AX312" t="e">
        <f>VLOOKUP($C312,subset1!$D:$BX,AX$2,FALSE)</f>
        <v>#N/A</v>
      </c>
      <c r="AY312" t="e">
        <f>VLOOKUP($C312,subset1!$D:$BX,AY$2,FALSE)</f>
        <v>#N/A</v>
      </c>
      <c r="AZ312" t="e">
        <f>VLOOKUP($C312,subset1!$D:$BX,AZ$2,FALSE)</f>
        <v>#N/A</v>
      </c>
      <c r="BA312" t="e">
        <f>VLOOKUP($C312,subset1!$D:$BX,BA$2,FALSE)</f>
        <v>#N/A</v>
      </c>
      <c r="BB312" t="e">
        <f>VLOOKUP($C312,subset1!$D:$BX,BB$2,FALSE)</f>
        <v>#N/A</v>
      </c>
      <c r="BC312" t="e">
        <f>VLOOKUP($C312,subset1!$D:$BX,BC$2,FALSE)</f>
        <v>#N/A</v>
      </c>
      <c r="BD312" t="e">
        <f>VLOOKUP($C312,subset1!$D:$BX,BD$2,FALSE)</f>
        <v>#N/A</v>
      </c>
      <c r="BE312" t="e">
        <f>VLOOKUP($C312,subset1!$D:$BX,BE$2,FALSE)</f>
        <v>#N/A</v>
      </c>
      <c r="BF312" t="e">
        <f>VLOOKUP($C312,subset1!$D:$BX,BF$2,FALSE)</f>
        <v>#N/A</v>
      </c>
      <c r="BG312" t="e">
        <f>VLOOKUP($C312,subset1!$D:$BX,BG$2,FALSE)</f>
        <v>#N/A</v>
      </c>
      <c r="BH312" t="e">
        <f>VLOOKUP($C312,subset1!$D:$BX,BH$2,FALSE)</f>
        <v>#N/A</v>
      </c>
      <c r="BI312" t="e">
        <f>VLOOKUP($C312,subset1!$D:$BX,BI$2,FALSE)</f>
        <v>#N/A</v>
      </c>
      <c r="BJ312" t="e">
        <f>VLOOKUP($C312,subset1!$D:$BX,BJ$2,FALSE)</f>
        <v>#N/A</v>
      </c>
      <c r="BK312" t="e">
        <f>VLOOKUP($C312,subset1!$D:$BX,BK$2,FALSE)</f>
        <v>#N/A</v>
      </c>
      <c r="BL312" t="e">
        <f>VLOOKUP($C312,subset1!$D:$BX,BL$2,FALSE)</f>
        <v>#N/A</v>
      </c>
      <c r="BM312" t="e">
        <f>VLOOKUP($C312,subset1!$D:$BX,BM$2,FALSE)</f>
        <v>#N/A</v>
      </c>
      <c r="BN312" t="e">
        <f>VLOOKUP($C312,subset1!$D:$BX,BN$2,FALSE)</f>
        <v>#N/A</v>
      </c>
      <c r="BO312" t="e">
        <f>VLOOKUP($C312,subset1!$D:$BX,BO$2,FALSE)</f>
        <v>#N/A</v>
      </c>
      <c r="BP312" t="e">
        <f>VLOOKUP($C312,subset1!$D:$BX,BP$2,FALSE)</f>
        <v>#N/A</v>
      </c>
      <c r="BQ312" t="e">
        <f>VLOOKUP($C312,subset1!$D:$BX,BQ$2,FALSE)</f>
        <v>#N/A</v>
      </c>
      <c r="BR312" t="e">
        <f>VLOOKUP($C312,subset1!$D:$BX,BR$2,FALSE)</f>
        <v>#N/A</v>
      </c>
      <c r="BS312" t="e">
        <f>VLOOKUP($C312,subset1!$D:$BX,BS$2,FALSE)</f>
        <v>#N/A</v>
      </c>
      <c r="BT312" t="e">
        <f>VLOOKUP($C312,subset1!$D:$BX,BT$2,FALSE)</f>
        <v>#N/A</v>
      </c>
      <c r="BU312" t="e">
        <f>VLOOKUP($C312,subset1!$D:$BX,BU$2,FALSE)</f>
        <v>#N/A</v>
      </c>
    </row>
    <row r="313" spans="1:73" x14ac:dyDescent="0.2">
      <c r="A313">
        <v>963</v>
      </c>
      <c r="B313" t="s">
        <v>2</v>
      </c>
      <c r="C313" t="str">
        <f t="shared" si="15"/>
        <v>963A</v>
      </c>
      <c r="D313" t="str">
        <f t="shared" si="16"/>
        <v>A</v>
      </c>
      <c r="E313">
        <v>53</v>
      </c>
      <c r="F313" s="1">
        <v>43263</v>
      </c>
      <c r="I313">
        <v>988.88062003672303</v>
      </c>
      <c r="J313" t="s">
        <v>23</v>
      </c>
      <c r="K313">
        <v>319</v>
      </c>
      <c r="L313">
        <f>VLOOKUP($C313,samples!$D$2:$I$1000,4, FALSE)</f>
        <v>2</v>
      </c>
      <c r="M313" t="str">
        <f>VLOOKUP($C313,samples!$D$2:$I$1000,5, FALSE)</f>
        <v>A</v>
      </c>
      <c r="N313" t="str">
        <f>VLOOKUP($C313,samples!$D$2:$I$1000,6, FALSE)</f>
        <v>1,2,3</v>
      </c>
      <c r="O313" s="1">
        <f>VLOOKUP($C313,samples!$D$2:$I$689,3, FALSE)</f>
        <v>43263</v>
      </c>
      <c r="P313" s="2">
        <f t="shared" si="17"/>
        <v>0</v>
      </c>
      <c r="Q313" s="1" t="str">
        <f>VLOOKUP($C313,samples!$D$2:$R$1000,8, FALSE)</f>
        <v>CGPLPA848P</v>
      </c>
      <c r="S313" t="e">
        <f>VLOOKUP($C313,subset1!$D:$BX,S$2,FALSE)</f>
        <v>#N/A</v>
      </c>
      <c r="T313" s="1" t="e">
        <f>VLOOKUP($C313,subset1!$D:$BX,T$2,FALSE)</f>
        <v>#N/A</v>
      </c>
      <c r="U313" t="e">
        <f>VLOOKUP($C313,subset1!$D:$BX,U$2,FALSE)</f>
        <v>#N/A</v>
      </c>
      <c r="V313" t="e">
        <f>VLOOKUP($C313,subset1!$D:$BX,V$2,FALSE)</f>
        <v>#N/A</v>
      </c>
      <c r="W313" t="e">
        <f>VLOOKUP($C313,subset1!$D:$BX,W$2,FALSE)</f>
        <v>#N/A</v>
      </c>
      <c r="X313" t="e">
        <f>VLOOKUP($C313,subset1!$D:$BX,X$2,FALSE)</f>
        <v>#N/A</v>
      </c>
      <c r="Y313" t="e">
        <f>VLOOKUP($C313,subset1!$D:$BX,Y$2,FALSE)</f>
        <v>#N/A</v>
      </c>
      <c r="Z313" t="e">
        <f>VLOOKUP($C313,subset1!$D:$BX,Z$2,FALSE)</f>
        <v>#N/A</v>
      </c>
      <c r="AA313" t="e">
        <f>VLOOKUP($C313,subset1!$D:$BX,AA$2,FALSE)</f>
        <v>#N/A</v>
      </c>
      <c r="AB313" t="e">
        <f>VLOOKUP($C313,subset1!$D:$BX,AB$2,FALSE)</f>
        <v>#N/A</v>
      </c>
      <c r="AC313" t="e">
        <f>VLOOKUP($C313,subset1!$D:$BX,AC$2,FALSE)</f>
        <v>#N/A</v>
      </c>
      <c r="AD313" t="e">
        <f>VLOOKUP($C313,subset1!$D:$BX,AD$2,FALSE)</f>
        <v>#N/A</v>
      </c>
      <c r="AE313" t="e">
        <f>VLOOKUP($C313,subset1!$D:$BX,AE$2,FALSE)</f>
        <v>#N/A</v>
      </c>
      <c r="AF313" t="e">
        <f>VLOOKUP($C313,subset1!$D:$BX,AF$2,FALSE)</f>
        <v>#N/A</v>
      </c>
      <c r="AG313" t="e">
        <f>VLOOKUP($C313,subset1!$D:$BX,AG$2,FALSE)</f>
        <v>#N/A</v>
      </c>
      <c r="AH313" t="e">
        <f>VLOOKUP($C313,subset1!$D:$BX,AH$2,FALSE)</f>
        <v>#N/A</v>
      </c>
      <c r="AI313" t="e">
        <f>VLOOKUP($C313,subset1!$D:$BX,AI$2,FALSE)</f>
        <v>#N/A</v>
      </c>
      <c r="AJ313" t="e">
        <f>VLOOKUP($C313,subset1!$D:$BX,AJ$2,FALSE)</f>
        <v>#N/A</v>
      </c>
      <c r="AK313" t="e">
        <f>VLOOKUP($C313,subset1!$D:$BX,AK$2,FALSE)</f>
        <v>#N/A</v>
      </c>
      <c r="AL313" t="e">
        <f>VLOOKUP($C313,subset1!$D:$BX,AL$2,FALSE)</f>
        <v>#N/A</v>
      </c>
      <c r="AM313" t="e">
        <f>VLOOKUP($C313,subset1!$D:$BX,AM$2,FALSE)</f>
        <v>#N/A</v>
      </c>
      <c r="AN313" t="e">
        <f>VLOOKUP($C313,subset1!$D:$BX,AN$2,FALSE)</f>
        <v>#N/A</v>
      </c>
      <c r="AO313" t="e">
        <f>VLOOKUP($C313,subset1!$D:$BX,AO$2,FALSE)</f>
        <v>#N/A</v>
      </c>
      <c r="AP313" t="e">
        <f>VLOOKUP($C313,subset1!$D:$BX,AP$2,FALSE)</f>
        <v>#N/A</v>
      </c>
      <c r="AQ313" t="e">
        <f>VLOOKUP($C313,subset1!$D:$BX,AQ$2,FALSE)</f>
        <v>#N/A</v>
      </c>
      <c r="AR313" t="e">
        <f>VLOOKUP($C313,subset1!$D:$BX,AR$2,FALSE)</f>
        <v>#N/A</v>
      </c>
      <c r="AS313" t="e">
        <f>VLOOKUP($C313,subset1!$D:$BX,AS$2,FALSE)</f>
        <v>#N/A</v>
      </c>
      <c r="AT313" s="1" t="e">
        <f>VLOOKUP($C313,subset1!$D:$BX,AT$2,FALSE)</f>
        <v>#N/A</v>
      </c>
      <c r="AU313" t="e">
        <f>VLOOKUP($C313,subset1!$D:$BX,AU$2,FALSE)</f>
        <v>#N/A</v>
      </c>
      <c r="AV313" t="e">
        <f>VLOOKUP($C313,subset1!$D:$BX,AV$2,FALSE)</f>
        <v>#N/A</v>
      </c>
      <c r="AW313" t="e">
        <f>VLOOKUP($C313,subset1!$D:$BX,AW$2,FALSE)</f>
        <v>#N/A</v>
      </c>
      <c r="AX313" t="e">
        <f>VLOOKUP($C313,subset1!$D:$BX,AX$2,FALSE)</f>
        <v>#N/A</v>
      </c>
      <c r="AY313" t="e">
        <f>VLOOKUP($C313,subset1!$D:$BX,AY$2,FALSE)</f>
        <v>#N/A</v>
      </c>
      <c r="AZ313" t="e">
        <f>VLOOKUP($C313,subset1!$D:$BX,AZ$2,FALSE)</f>
        <v>#N/A</v>
      </c>
      <c r="BA313" t="e">
        <f>VLOOKUP($C313,subset1!$D:$BX,BA$2,FALSE)</f>
        <v>#N/A</v>
      </c>
      <c r="BB313" t="e">
        <f>VLOOKUP($C313,subset1!$D:$BX,BB$2,FALSE)</f>
        <v>#N/A</v>
      </c>
      <c r="BC313" t="e">
        <f>VLOOKUP($C313,subset1!$D:$BX,BC$2,FALSE)</f>
        <v>#N/A</v>
      </c>
      <c r="BD313" t="e">
        <f>VLOOKUP($C313,subset1!$D:$BX,BD$2,FALSE)</f>
        <v>#N/A</v>
      </c>
      <c r="BE313" t="e">
        <f>VLOOKUP($C313,subset1!$D:$BX,BE$2,FALSE)</f>
        <v>#N/A</v>
      </c>
      <c r="BF313" t="e">
        <f>VLOOKUP($C313,subset1!$D:$BX,BF$2,FALSE)</f>
        <v>#N/A</v>
      </c>
      <c r="BG313" t="e">
        <f>VLOOKUP($C313,subset1!$D:$BX,BG$2,FALSE)</f>
        <v>#N/A</v>
      </c>
      <c r="BH313" t="e">
        <f>VLOOKUP($C313,subset1!$D:$BX,BH$2,FALSE)</f>
        <v>#N/A</v>
      </c>
      <c r="BI313" t="e">
        <f>VLOOKUP($C313,subset1!$D:$BX,BI$2,FALSE)</f>
        <v>#N/A</v>
      </c>
      <c r="BJ313" t="e">
        <f>VLOOKUP($C313,subset1!$D:$BX,BJ$2,FALSE)</f>
        <v>#N/A</v>
      </c>
      <c r="BK313" t="e">
        <f>VLOOKUP($C313,subset1!$D:$BX,BK$2,FALSE)</f>
        <v>#N/A</v>
      </c>
      <c r="BL313" t="e">
        <f>VLOOKUP($C313,subset1!$D:$BX,BL$2,FALSE)</f>
        <v>#N/A</v>
      </c>
      <c r="BM313" t="e">
        <f>VLOOKUP($C313,subset1!$D:$BX,BM$2,FALSE)</f>
        <v>#N/A</v>
      </c>
      <c r="BN313" t="e">
        <f>VLOOKUP($C313,subset1!$D:$BX,BN$2,FALSE)</f>
        <v>#N/A</v>
      </c>
      <c r="BO313" t="e">
        <f>VLOOKUP($C313,subset1!$D:$BX,BO$2,FALSE)</f>
        <v>#N/A</v>
      </c>
      <c r="BP313" t="e">
        <f>VLOOKUP($C313,subset1!$D:$BX,BP$2,FALSE)</f>
        <v>#N/A</v>
      </c>
      <c r="BQ313" t="e">
        <f>VLOOKUP($C313,subset1!$D:$BX,BQ$2,FALSE)</f>
        <v>#N/A</v>
      </c>
      <c r="BR313" t="e">
        <f>VLOOKUP($C313,subset1!$D:$BX,BR$2,FALSE)</f>
        <v>#N/A</v>
      </c>
      <c r="BS313" t="e">
        <f>VLOOKUP($C313,subset1!$D:$BX,BS$2,FALSE)</f>
        <v>#N/A</v>
      </c>
      <c r="BT313" t="e">
        <f>VLOOKUP($C313,subset1!$D:$BX,BT$2,FALSE)</f>
        <v>#N/A</v>
      </c>
      <c r="BU313" t="e">
        <f>VLOOKUP($C313,subset1!$D:$BX,BU$2,FALSE)</f>
        <v>#N/A</v>
      </c>
    </row>
    <row r="314" spans="1:73" x14ac:dyDescent="0.2">
      <c r="A314">
        <v>963</v>
      </c>
      <c r="B314" t="s">
        <v>8</v>
      </c>
      <c r="C314" t="str">
        <f t="shared" si="15"/>
        <v>963B1</v>
      </c>
      <c r="D314" t="str">
        <f t="shared" si="16"/>
        <v>B1</v>
      </c>
      <c r="E314">
        <v>53</v>
      </c>
      <c r="F314" s="1">
        <v>43263</v>
      </c>
      <c r="I314">
        <v>988.88062003672303</v>
      </c>
      <c r="J314" t="s">
        <v>23</v>
      </c>
      <c r="K314">
        <v>320</v>
      </c>
      <c r="L314">
        <f>VLOOKUP($C314,samples!$D$2:$I$1000,4, FALSE)</f>
        <v>7</v>
      </c>
      <c r="M314" t="str">
        <f>VLOOKUP($C314,samples!$D$2:$I$1000,5, FALSE)</f>
        <v>C</v>
      </c>
      <c r="N314" t="str">
        <f>VLOOKUP($C314,samples!$D$2:$I$1000,6, FALSE)</f>
        <v>4,5,6</v>
      </c>
      <c r="O314" s="1">
        <f>VLOOKUP($C314,samples!$D$2:$I$689,3, FALSE)</f>
        <v>43269</v>
      </c>
      <c r="P314" s="2">
        <f t="shared" si="17"/>
        <v>6</v>
      </c>
      <c r="Q314" s="1" t="str">
        <f>VLOOKUP($C314,samples!$D$2:$R$1000,8, FALSE)</f>
        <v>CGPLPA848P1</v>
      </c>
      <c r="S314" t="e">
        <f>VLOOKUP($C314,subset1!$D:$BX,S$2,FALSE)</f>
        <v>#N/A</v>
      </c>
      <c r="T314" s="1" t="e">
        <f>VLOOKUP($C314,subset1!$D:$BX,T$2,FALSE)</f>
        <v>#N/A</v>
      </c>
      <c r="U314" t="e">
        <f>VLOOKUP($C314,subset1!$D:$BX,U$2,FALSE)</f>
        <v>#N/A</v>
      </c>
      <c r="V314" t="e">
        <f>VLOOKUP($C314,subset1!$D:$BX,V$2,FALSE)</f>
        <v>#N/A</v>
      </c>
      <c r="W314" t="e">
        <f>VLOOKUP($C314,subset1!$D:$BX,W$2,FALSE)</f>
        <v>#N/A</v>
      </c>
      <c r="X314" t="e">
        <f>VLOOKUP($C314,subset1!$D:$BX,X$2,FALSE)</f>
        <v>#N/A</v>
      </c>
      <c r="Y314" t="e">
        <f>VLOOKUP($C314,subset1!$D:$BX,Y$2,FALSE)</f>
        <v>#N/A</v>
      </c>
      <c r="Z314" t="e">
        <f>VLOOKUP($C314,subset1!$D:$BX,Z$2,FALSE)</f>
        <v>#N/A</v>
      </c>
      <c r="AA314" t="e">
        <f>VLOOKUP($C314,subset1!$D:$BX,AA$2,FALSE)</f>
        <v>#N/A</v>
      </c>
      <c r="AB314" t="e">
        <f>VLOOKUP($C314,subset1!$D:$BX,AB$2,FALSE)</f>
        <v>#N/A</v>
      </c>
      <c r="AC314" t="e">
        <f>VLOOKUP($C314,subset1!$D:$BX,AC$2,FALSE)</f>
        <v>#N/A</v>
      </c>
      <c r="AD314" t="e">
        <f>VLOOKUP($C314,subset1!$D:$BX,AD$2,FALSE)</f>
        <v>#N/A</v>
      </c>
      <c r="AE314" t="e">
        <f>VLOOKUP($C314,subset1!$D:$BX,AE$2,FALSE)</f>
        <v>#N/A</v>
      </c>
      <c r="AF314" t="e">
        <f>VLOOKUP($C314,subset1!$D:$BX,AF$2,FALSE)</f>
        <v>#N/A</v>
      </c>
      <c r="AG314" t="e">
        <f>VLOOKUP($C314,subset1!$D:$BX,AG$2,FALSE)</f>
        <v>#N/A</v>
      </c>
      <c r="AH314" t="e">
        <f>VLOOKUP($C314,subset1!$D:$BX,AH$2,FALSE)</f>
        <v>#N/A</v>
      </c>
      <c r="AI314" t="e">
        <f>VLOOKUP($C314,subset1!$D:$BX,AI$2,FALSE)</f>
        <v>#N/A</v>
      </c>
      <c r="AJ314" t="e">
        <f>VLOOKUP($C314,subset1!$D:$BX,AJ$2,FALSE)</f>
        <v>#N/A</v>
      </c>
      <c r="AK314" t="e">
        <f>VLOOKUP($C314,subset1!$D:$BX,AK$2,FALSE)</f>
        <v>#N/A</v>
      </c>
      <c r="AL314" t="e">
        <f>VLOOKUP($C314,subset1!$D:$BX,AL$2,FALSE)</f>
        <v>#N/A</v>
      </c>
      <c r="AM314" t="e">
        <f>VLOOKUP($C314,subset1!$D:$BX,AM$2,FALSE)</f>
        <v>#N/A</v>
      </c>
      <c r="AN314" t="e">
        <f>VLOOKUP($C314,subset1!$D:$BX,AN$2,FALSE)</f>
        <v>#N/A</v>
      </c>
      <c r="AO314" t="e">
        <f>VLOOKUP($C314,subset1!$D:$BX,AO$2,FALSE)</f>
        <v>#N/A</v>
      </c>
      <c r="AP314" t="e">
        <f>VLOOKUP($C314,subset1!$D:$BX,AP$2,FALSE)</f>
        <v>#N/A</v>
      </c>
      <c r="AQ314" t="e">
        <f>VLOOKUP($C314,subset1!$D:$BX,AQ$2,FALSE)</f>
        <v>#N/A</v>
      </c>
      <c r="AR314" t="e">
        <f>VLOOKUP($C314,subset1!$D:$BX,AR$2,FALSE)</f>
        <v>#N/A</v>
      </c>
      <c r="AS314" t="e">
        <f>VLOOKUP($C314,subset1!$D:$BX,AS$2,FALSE)</f>
        <v>#N/A</v>
      </c>
      <c r="AT314" s="1" t="e">
        <f>VLOOKUP($C314,subset1!$D:$BX,AT$2,FALSE)</f>
        <v>#N/A</v>
      </c>
      <c r="AU314" t="e">
        <f>VLOOKUP($C314,subset1!$D:$BX,AU$2,FALSE)</f>
        <v>#N/A</v>
      </c>
      <c r="AV314" t="e">
        <f>VLOOKUP($C314,subset1!$D:$BX,AV$2,FALSE)</f>
        <v>#N/A</v>
      </c>
      <c r="AW314" t="e">
        <f>VLOOKUP($C314,subset1!$D:$BX,AW$2,FALSE)</f>
        <v>#N/A</v>
      </c>
      <c r="AX314" t="e">
        <f>VLOOKUP($C314,subset1!$D:$BX,AX$2,FALSE)</f>
        <v>#N/A</v>
      </c>
      <c r="AY314" t="e">
        <f>VLOOKUP($C314,subset1!$D:$BX,AY$2,FALSE)</f>
        <v>#N/A</v>
      </c>
      <c r="AZ314" t="e">
        <f>VLOOKUP($C314,subset1!$D:$BX,AZ$2,FALSE)</f>
        <v>#N/A</v>
      </c>
      <c r="BA314" t="e">
        <f>VLOOKUP($C314,subset1!$D:$BX,BA$2,FALSE)</f>
        <v>#N/A</v>
      </c>
      <c r="BB314" t="e">
        <f>VLOOKUP($C314,subset1!$D:$BX,BB$2,FALSE)</f>
        <v>#N/A</v>
      </c>
      <c r="BC314" t="e">
        <f>VLOOKUP($C314,subset1!$D:$BX,BC$2,FALSE)</f>
        <v>#N/A</v>
      </c>
      <c r="BD314" t="e">
        <f>VLOOKUP($C314,subset1!$D:$BX,BD$2,FALSE)</f>
        <v>#N/A</v>
      </c>
      <c r="BE314" t="e">
        <f>VLOOKUP($C314,subset1!$D:$BX,BE$2,FALSE)</f>
        <v>#N/A</v>
      </c>
      <c r="BF314" t="e">
        <f>VLOOKUP($C314,subset1!$D:$BX,BF$2,FALSE)</f>
        <v>#N/A</v>
      </c>
      <c r="BG314" t="e">
        <f>VLOOKUP($C314,subset1!$D:$BX,BG$2,FALSE)</f>
        <v>#N/A</v>
      </c>
      <c r="BH314" t="e">
        <f>VLOOKUP($C314,subset1!$D:$BX,BH$2,FALSE)</f>
        <v>#N/A</v>
      </c>
      <c r="BI314" t="e">
        <f>VLOOKUP($C314,subset1!$D:$BX,BI$2,FALSE)</f>
        <v>#N/A</v>
      </c>
      <c r="BJ314" t="e">
        <f>VLOOKUP($C314,subset1!$D:$BX,BJ$2,FALSE)</f>
        <v>#N/A</v>
      </c>
      <c r="BK314" t="e">
        <f>VLOOKUP($C314,subset1!$D:$BX,BK$2,FALSE)</f>
        <v>#N/A</v>
      </c>
      <c r="BL314" t="e">
        <f>VLOOKUP($C314,subset1!$D:$BX,BL$2,FALSE)</f>
        <v>#N/A</v>
      </c>
      <c r="BM314" t="e">
        <f>VLOOKUP($C314,subset1!$D:$BX,BM$2,FALSE)</f>
        <v>#N/A</v>
      </c>
      <c r="BN314" t="e">
        <f>VLOOKUP($C314,subset1!$D:$BX,BN$2,FALSE)</f>
        <v>#N/A</v>
      </c>
      <c r="BO314" t="e">
        <f>VLOOKUP($C314,subset1!$D:$BX,BO$2,FALSE)</f>
        <v>#N/A</v>
      </c>
      <c r="BP314" t="e">
        <f>VLOOKUP($C314,subset1!$D:$BX,BP$2,FALSE)</f>
        <v>#N/A</v>
      </c>
      <c r="BQ314" t="e">
        <f>VLOOKUP($C314,subset1!$D:$BX,BQ$2,FALSE)</f>
        <v>#N/A</v>
      </c>
      <c r="BR314" t="e">
        <f>VLOOKUP($C314,subset1!$D:$BX,BR$2,FALSE)</f>
        <v>#N/A</v>
      </c>
      <c r="BS314" t="e">
        <f>VLOOKUP($C314,subset1!$D:$BX,BS$2,FALSE)</f>
        <v>#N/A</v>
      </c>
      <c r="BT314" t="e">
        <f>VLOOKUP($C314,subset1!$D:$BX,BT$2,FALSE)</f>
        <v>#N/A</v>
      </c>
      <c r="BU314" t="e">
        <f>VLOOKUP($C314,subset1!$D:$BX,BU$2,FALSE)</f>
        <v>#N/A</v>
      </c>
    </row>
    <row r="315" spans="1:73" x14ac:dyDescent="0.2">
      <c r="A315">
        <v>963</v>
      </c>
      <c r="B315" t="s">
        <v>9</v>
      </c>
      <c r="C315" t="str">
        <f t="shared" si="15"/>
        <v>963E1</v>
      </c>
      <c r="D315" t="str">
        <f t="shared" si="16"/>
        <v>E1</v>
      </c>
      <c r="E315">
        <v>53</v>
      </c>
      <c r="F315" s="1">
        <v>43263</v>
      </c>
      <c r="I315">
        <v>988.88062003672303</v>
      </c>
      <c r="J315" t="s">
        <v>23</v>
      </c>
      <c r="K315">
        <v>321</v>
      </c>
      <c r="L315">
        <f>VLOOKUP($C315,samples!$D$2:$I$1000,4, FALSE)</f>
        <v>11</v>
      </c>
      <c r="M315" t="str">
        <f>VLOOKUP($C315,samples!$D$2:$I$1000,5, FALSE)</f>
        <v>B</v>
      </c>
      <c r="N315" t="str">
        <f>VLOOKUP($C315,samples!$D$2:$I$1000,6, FALSE)</f>
        <v>7,8,9</v>
      </c>
      <c r="O315" s="1">
        <f>VLOOKUP($C315,samples!$D$2:$I$689,3, FALSE)</f>
        <v>43290</v>
      </c>
      <c r="P315" s="2">
        <f t="shared" si="17"/>
        <v>27</v>
      </c>
      <c r="Q315" s="1" t="str">
        <f>VLOOKUP($C315,samples!$D$2:$R$1000,8, FALSE)</f>
        <v>CGPLPA848P2</v>
      </c>
      <c r="S315" t="e">
        <f>VLOOKUP($C315,subset1!$D:$BX,S$2,FALSE)</f>
        <v>#N/A</v>
      </c>
      <c r="T315" s="1" t="e">
        <f>VLOOKUP($C315,subset1!$D:$BX,T$2,FALSE)</f>
        <v>#N/A</v>
      </c>
      <c r="U315" t="e">
        <f>VLOOKUP($C315,subset1!$D:$BX,U$2,FALSE)</f>
        <v>#N/A</v>
      </c>
      <c r="V315" t="e">
        <f>VLOOKUP($C315,subset1!$D:$BX,V$2,FALSE)</f>
        <v>#N/A</v>
      </c>
      <c r="W315" t="e">
        <f>VLOOKUP($C315,subset1!$D:$BX,W$2,FALSE)</f>
        <v>#N/A</v>
      </c>
      <c r="X315" t="e">
        <f>VLOOKUP($C315,subset1!$D:$BX,X$2,FALSE)</f>
        <v>#N/A</v>
      </c>
      <c r="Y315" t="e">
        <f>VLOOKUP($C315,subset1!$D:$BX,Y$2,FALSE)</f>
        <v>#N/A</v>
      </c>
      <c r="Z315" t="e">
        <f>VLOOKUP($C315,subset1!$D:$BX,Z$2,FALSE)</f>
        <v>#N/A</v>
      </c>
      <c r="AA315" t="e">
        <f>VLOOKUP($C315,subset1!$D:$BX,AA$2,FALSE)</f>
        <v>#N/A</v>
      </c>
      <c r="AB315" t="e">
        <f>VLOOKUP($C315,subset1!$D:$BX,AB$2,FALSE)</f>
        <v>#N/A</v>
      </c>
      <c r="AC315" t="e">
        <f>VLOOKUP($C315,subset1!$D:$BX,AC$2,FALSE)</f>
        <v>#N/A</v>
      </c>
      <c r="AD315" t="e">
        <f>VLOOKUP($C315,subset1!$D:$BX,AD$2,FALSE)</f>
        <v>#N/A</v>
      </c>
      <c r="AE315" t="e">
        <f>VLOOKUP($C315,subset1!$D:$BX,AE$2,FALSE)</f>
        <v>#N/A</v>
      </c>
      <c r="AF315" t="e">
        <f>VLOOKUP($C315,subset1!$D:$BX,AF$2,FALSE)</f>
        <v>#N/A</v>
      </c>
      <c r="AG315" t="e">
        <f>VLOOKUP($C315,subset1!$D:$BX,AG$2,FALSE)</f>
        <v>#N/A</v>
      </c>
      <c r="AH315" t="e">
        <f>VLOOKUP($C315,subset1!$D:$BX,AH$2,FALSE)</f>
        <v>#N/A</v>
      </c>
      <c r="AI315" t="e">
        <f>VLOOKUP($C315,subset1!$D:$BX,AI$2,FALSE)</f>
        <v>#N/A</v>
      </c>
      <c r="AJ315" t="e">
        <f>VLOOKUP($C315,subset1!$D:$BX,AJ$2,FALSE)</f>
        <v>#N/A</v>
      </c>
      <c r="AK315" t="e">
        <f>VLOOKUP($C315,subset1!$D:$BX,AK$2,FALSE)</f>
        <v>#N/A</v>
      </c>
      <c r="AL315" t="e">
        <f>VLOOKUP($C315,subset1!$D:$BX,AL$2,FALSE)</f>
        <v>#N/A</v>
      </c>
      <c r="AM315" t="e">
        <f>VLOOKUP($C315,subset1!$D:$BX,AM$2,FALSE)</f>
        <v>#N/A</v>
      </c>
      <c r="AN315" t="e">
        <f>VLOOKUP($C315,subset1!$D:$BX,AN$2,FALSE)</f>
        <v>#N/A</v>
      </c>
      <c r="AO315" t="e">
        <f>VLOOKUP($C315,subset1!$D:$BX,AO$2,FALSE)</f>
        <v>#N/A</v>
      </c>
      <c r="AP315" t="e">
        <f>VLOOKUP($C315,subset1!$D:$BX,AP$2,FALSE)</f>
        <v>#N/A</v>
      </c>
      <c r="AQ315" t="e">
        <f>VLOOKUP($C315,subset1!$D:$BX,AQ$2,FALSE)</f>
        <v>#N/A</v>
      </c>
      <c r="AR315" t="e">
        <f>VLOOKUP($C315,subset1!$D:$BX,AR$2,FALSE)</f>
        <v>#N/A</v>
      </c>
      <c r="AS315" t="e">
        <f>VLOOKUP($C315,subset1!$D:$BX,AS$2,FALSE)</f>
        <v>#N/A</v>
      </c>
      <c r="AT315" s="1" t="e">
        <f>VLOOKUP($C315,subset1!$D:$BX,AT$2,FALSE)</f>
        <v>#N/A</v>
      </c>
      <c r="AU315" t="e">
        <f>VLOOKUP($C315,subset1!$D:$BX,AU$2,FALSE)</f>
        <v>#N/A</v>
      </c>
      <c r="AV315" t="e">
        <f>VLOOKUP($C315,subset1!$D:$BX,AV$2,FALSE)</f>
        <v>#N/A</v>
      </c>
      <c r="AW315" t="e">
        <f>VLOOKUP($C315,subset1!$D:$BX,AW$2,FALSE)</f>
        <v>#N/A</v>
      </c>
      <c r="AX315" t="e">
        <f>VLOOKUP($C315,subset1!$D:$BX,AX$2,FALSE)</f>
        <v>#N/A</v>
      </c>
      <c r="AY315" t="e">
        <f>VLOOKUP($C315,subset1!$D:$BX,AY$2,FALSE)</f>
        <v>#N/A</v>
      </c>
      <c r="AZ315" t="e">
        <f>VLOOKUP($C315,subset1!$D:$BX,AZ$2,FALSE)</f>
        <v>#N/A</v>
      </c>
      <c r="BA315" t="e">
        <f>VLOOKUP($C315,subset1!$D:$BX,BA$2,FALSE)</f>
        <v>#N/A</v>
      </c>
      <c r="BB315" t="e">
        <f>VLOOKUP($C315,subset1!$D:$BX,BB$2,FALSE)</f>
        <v>#N/A</v>
      </c>
      <c r="BC315" t="e">
        <f>VLOOKUP($C315,subset1!$D:$BX,BC$2,FALSE)</f>
        <v>#N/A</v>
      </c>
      <c r="BD315" t="e">
        <f>VLOOKUP($C315,subset1!$D:$BX,BD$2,FALSE)</f>
        <v>#N/A</v>
      </c>
      <c r="BE315" t="e">
        <f>VLOOKUP($C315,subset1!$D:$BX,BE$2,FALSE)</f>
        <v>#N/A</v>
      </c>
      <c r="BF315" t="e">
        <f>VLOOKUP($C315,subset1!$D:$BX,BF$2,FALSE)</f>
        <v>#N/A</v>
      </c>
      <c r="BG315" t="e">
        <f>VLOOKUP($C315,subset1!$D:$BX,BG$2,FALSE)</f>
        <v>#N/A</v>
      </c>
      <c r="BH315" t="e">
        <f>VLOOKUP($C315,subset1!$D:$BX,BH$2,FALSE)</f>
        <v>#N/A</v>
      </c>
      <c r="BI315" t="e">
        <f>VLOOKUP($C315,subset1!$D:$BX,BI$2,FALSE)</f>
        <v>#N/A</v>
      </c>
      <c r="BJ315" t="e">
        <f>VLOOKUP($C315,subset1!$D:$BX,BJ$2,FALSE)</f>
        <v>#N/A</v>
      </c>
      <c r="BK315" t="e">
        <f>VLOOKUP($C315,subset1!$D:$BX,BK$2,FALSE)</f>
        <v>#N/A</v>
      </c>
      <c r="BL315" t="e">
        <f>VLOOKUP($C315,subset1!$D:$BX,BL$2,FALSE)</f>
        <v>#N/A</v>
      </c>
      <c r="BM315" t="e">
        <f>VLOOKUP($C315,subset1!$D:$BX,BM$2,FALSE)</f>
        <v>#N/A</v>
      </c>
      <c r="BN315" t="e">
        <f>VLOOKUP($C315,subset1!$D:$BX,BN$2,FALSE)</f>
        <v>#N/A</v>
      </c>
      <c r="BO315" t="e">
        <f>VLOOKUP($C315,subset1!$D:$BX,BO$2,FALSE)</f>
        <v>#N/A</v>
      </c>
      <c r="BP315" t="e">
        <f>VLOOKUP($C315,subset1!$D:$BX,BP$2,FALSE)</f>
        <v>#N/A</v>
      </c>
      <c r="BQ315" t="e">
        <f>VLOOKUP($C315,subset1!$D:$BX,BQ$2,FALSE)</f>
        <v>#N/A</v>
      </c>
      <c r="BR315" t="e">
        <f>VLOOKUP($C315,subset1!$D:$BX,BR$2,FALSE)</f>
        <v>#N/A</v>
      </c>
      <c r="BS315" t="e">
        <f>VLOOKUP($C315,subset1!$D:$BX,BS$2,FALSE)</f>
        <v>#N/A</v>
      </c>
      <c r="BT315" t="e">
        <f>VLOOKUP($C315,subset1!$D:$BX,BT$2,FALSE)</f>
        <v>#N/A</v>
      </c>
      <c r="BU315" t="e">
        <f>VLOOKUP($C315,subset1!$D:$BX,BU$2,FALSE)</f>
        <v>#N/A</v>
      </c>
    </row>
    <row r="316" spans="1:73" x14ac:dyDescent="0.2">
      <c r="A316">
        <v>963</v>
      </c>
      <c r="B316" t="s">
        <v>10</v>
      </c>
      <c r="C316" t="str">
        <f t="shared" si="15"/>
        <v>963E2</v>
      </c>
      <c r="D316" t="str">
        <f t="shared" si="16"/>
        <v>E2</v>
      </c>
      <c r="E316">
        <v>53</v>
      </c>
      <c r="F316" s="1">
        <v>43263</v>
      </c>
      <c r="I316">
        <v>988.88062003672303</v>
      </c>
      <c r="J316" t="s">
        <v>23</v>
      </c>
      <c r="K316">
        <v>322</v>
      </c>
      <c r="L316">
        <f>VLOOKUP($C316,samples!$D$2:$I$1000,4, FALSE)</f>
        <v>15</v>
      </c>
      <c r="M316" t="str">
        <f>VLOOKUP($C316,samples!$D$2:$I$1000,5, FALSE)</f>
        <v>E</v>
      </c>
      <c r="N316" t="str">
        <f>VLOOKUP($C316,samples!$D$2:$I$1000,6, FALSE)</f>
        <v>4,5,6</v>
      </c>
      <c r="O316" s="1">
        <f>VLOOKUP($C316,samples!$D$2:$I$689,3, FALSE)</f>
        <v>43318</v>
      </c>
      <c r="P316" s="2">
        <f t="shared" si="17"/>
        <v>55</v>
      </c>
      <c r="Q316" s="1" t="str">
        <f>VLOOKUP($C316,samples!$D$2:$R$1000,8, FALSE)</f>
        <v>CGPLPA848P3</v>
      </c>
      <c r="S316" t="e">
        <f>VLOOKUP($C316,subset1!$D:$BX,S$2,FALSE)</f>
        <v>#N/A</v>
      </c>
      <c r="T316" s="1" t="e">
        <f>VLOOKUP($C316,subset1!$D:$BX,T$2,FALSE)</f>
        <v>#N/A</v>
      </c>
      <c r="U316" t="e">
        <f>VLOOKUP($C316,subset1!$D:$BX,U$2,FALSE)</f>
        <v>#N/A</v>
      </c>
      <c r="V316" t="e">
        <f>VLOOKUP($C316,subset1!$D:$BX,V$2,FALSE)</f>
        <v>#N/A</v>
      </c>
      <c r="W316" t="e">
        <f>VLOOKUP($C316,subset1!$D:$BX,W$2,FALSE)</f>
        <v>#N/A</v>
      </c>
      <c r="X316" t="e">
        <f>VLOOKUP($C316,subset1!$D:$BX,X$2,FALSE)</f>
        <v>#N/A</v>
      </c>
      <c r="Y316" t="e">
        <f>VLOOKUP($C316,subset1!$D:$BX,Y$2,FALSE)</f>
        <v>#N/A</v>
      </c>
      <c r="Z316" t="e">
        <f>VLOOKUP($C316,subset1!$D:$BX,Z$2,FALSE)</f>
        <v>#N/A</v>
      </c>
      <c r="AA316" t="e">
        <f>VLOOKUP($C316,subset1!$D:$BX,AA$2,FALSE)</f>
        <v>#N/A</v>
      </c>
      <c r="AB316" t="e">
        <f>VLOOKUP($C316,subset1!$D:$BX,AB$2,FALSE)</f>
        <v>#N/A</v>
      </c>
      <c r="AC316" t="e">
        <f>VLOOKUP($C316,subset1!$D:$BX,AC$2,FALSE)</f>
        <v>#N/A</v>
      </c>
      <c r="AD316" t="e">
        <f>VLOOKUP($C316,subset1!$D:$BX,AD$2,FALSE)</f>
        <v>#N/A</v>
      </c>
      <c r="AE316" t="e">
        <f>VLOOKUP($C316,subset1!$D:$BX,AE$2,FALSE)</f>
        <v>#N/A</v>
      </c>
      <c r="AF316" t="e">
        <f>VLOOKUP($C316,subset1!$D:$BX,AF$2,FALSE)</f>
        <v>#N/A</v>
      </c>
      <c r="AG316" t="e">
        <f>VLOOKUP($C316,subset1!$D:$BX,AG$2,FALSE)</f>
        <v>#N/A</v>
      </c>
      <c r="AH316" t="e">
        <f>VLOOKUP($C316,subset1!$D:$BX,AH$2,FALSE)</f>
        <v>#N/A</v>
      </c>
      <c r="AI316" t="e">
        <f>VLOOKUP($C316,subset1!$D:$BX,AI$2,FALSE)</f>
        <v>#N/A</v>
      </c>
      <c r="AJ316" t="e">
        <f>VLOOKUP($C316,subset1!$D:$BX,AJ$2,FALSE)</f>
        <v>#N/A</v>
      </c>
      <c r="AK316" t="e">
        <f>VLOOKUP($C316,subset1!$D:$BX,AK$2,FALSE)</f>
        <v>#N/A</v>
      </c>
      <c r="AL316" t="e">
        <f>VLOOKUP($C316,subset1!$D:$BX,AL$2,FALSE)</f>
        <v>#N/A</v>
      </c>
      <c r="AM316" t="e">
        <f>VLOOKUP($C316,subset1!$D:$BX,AM$2,FALSE)</f>
        <v>#N/A</v>
      </c>
      <c r="AN316" t="e">
        <f>VLOOKUP($C316,subset1!$D:$BX,AN$2,FALSE)</f>
        <v>#N/A</v>
      </c>
      <c r="AO316" t="e">
        <f>VLOOKUP($C316,subset1!$D:$BX,AO$2,FALSE)</f>
        <v>#N/A</v>
      </c>
      <c r="AP316" t="e">
        <f>VLOOKUP($C316,subset1!$D:$BX,AP$2,FALSE)</f>
        <v>#N/A</v>
      </c>
      <c r="AQ316" t="e">
        <f>VLOOKUP($C316,subset1!$D:$BX,AQ$2,FALSE)</f>
        <v>#N/A</v>
      </c>
      <c r="AR316" t="e">
        <f>VLOOKUP($C316,subset1!$D:$BX,AR$2,FALSE)</f>
        <v>#N/A</v>
      </c>
      <c r="AS316" t="e">
        <f>VLOOKUP($C316,subset1!$D:$BX,AS$2,FALSE)</f>
        <v>#N/A</v>
      </c>
      <c r="AT316" s="1" t="e">
        <f>VLOOKUP($C316,subset1!$D:$BX,AT$2,FALSE)</f>
        <v>#N/A</v>
      </c>
      <c r="AU316" t="e">
        <f>VLOOKUP($C316,subset1!$D:$BX,AU$2,FALSE)</f>
        <v>#N/A</v>
      </c>
      <c r="AV316" t="e">
        <f>VLOOKUP($C316,subset1!$D:$BX,AV$2,FALSE)</f>
        <v>#N/A</v>
      </c>
      <c r="AW316" t="e">
        <f>VLOOKUP($C316,subset1!$D:$BX,AW$2,FALSE)</f>
        <v>#N/A</v>
      </c>
      <c r="AX316" t="e">
        <f>VLOOKUP($C316,subset1!$D:$BX,AX$2,FALSE)</f>
        <v>#N/A</v>
      </c>
      <c r="AY316" t="e">
        <f>VLOOKUP($C316,subset1!$D:$BX,AY$2,FALSE)</f>
        <v>#N/A</v>
      </c>
      <c r="AZ316" t="e">
        <f>VLOOKUP($C316,subset1!$D:$BX,AZ$2,FALSE)</f>
        <v>#N/A</v>
      </c>
      <c r="BA316" t="e">
        <f>VLOOKUP($C316,subset1!$D:$BX,BA$2,FALSE)</f>
        <v>#N/A</v>
      </c>
      <c r="BB316" t="e">
        <f>VLOOKUP($C316,subset1!$D:$BX,BB$2,FALSE)</f>
        <v>#N/A</v>
      </c>
      <c r="BC316" t="e">
        <f>VLOOKUP($C316,subset1!$D:$BX,BC$2,FALSE)</f>
        <v>#N/A</v>
      </c>
      <c r="BD316" t="e">
        <f>VLOOKUP($C316,subset1!$D:$BX,BD$2,FALSE)</f>
        <v>#N/A</v>
      </c>
      <c r="BE316" t="e">
        <f>VLOOKUP($C316,subset1!$D:$BX,BE$2,FALSE)</f>
        <v>#N/A</v>
      </c>
      <c r="BF316" t="e">
        <f>VLOOKUP($C316,subset1!$D:$BX,BF$2,FALSE)</f>
        <v>#N/A</v>
      </c>
      <c r="BG316" t="e">
        <f>VLOOKUP($C316,subset1!$D:$BX,BG$2,FALSE)</f>
        <v>#N/A</v>
      </c>
      <c r="BH316" t="e">
        <f>VLOOKUP($C316,subset1!$D:$BX,BH$2,FALSE)</f>
        <v>#N/A</v>
      </c>
      <c r="BI316" t="e">
        <f>VLOOKUP($C316,subset1!$D:$BX,BI$2,FALSE)</f>
        <v>#N/A</v>
      </c>
      <c r="BJ316" t="e">
        <f>VLOOKUP($C316,subset1!$D:$BX,BJ$2,FALSE)</f>
        <v>#N/A</v>
      </c>
      <c r="BK316" t="e">
        <f>VLOOKUP($C316,subset1!$D:$BX,BK$2,FALSE)</f>
        <v>#N/A</v>
      </c>
      <c r="BL316" t="e">
        <f>VLOOKUP($C316,subset1!$D:$BX,BL$2,FALSE)</f>
        <v>#N/A</v>
      </c>
      <c r="BM316" t="e">
        <f>VLOOKUP($C316,subset1!$D:$BX,BM$2,FALSE)</f>
        <v>#N/A</v>
      </c>
      <c r="BN316" t="e">
        <f>VLOOKUP($C316,subset1!$D:$BX,BN$2,FALSE)</f>
        <v>#N/A</v>
      </c>
      <c r="BO316" t="e">
        <f>VLOOKUP($C316,subset1!$D:$BX,BO$2,FALSE)</f>
        <v>#N/A</v>
      </c>
      <c r="BP316" t="e">
        <f>VLOOKUP($C316,subset1!$D:$BX,BP$2,FALSE)</f>
        <v>#N/A</v>
      </c>
      <c r="BQ316" t="e">
        <f>VLOOKUP($C316,subset1!$D:$BX,BQ$2,FALSE)</f>
        <v>#N/A</v>
      </c>
      <c r="BR316" t="e">
        <f>VLOOKUP($C316,subset1!$D:$BX,BR$2,FALSE)</f>
        <v>#N/A</v>
      </c>
      <c r="BS316" t="e">
        <f>VLOOKUP($C316,subset1!$D:$BX,BS$2,FALSE)</f>
        <v>#N/A</v>
      </c>
      <c r="BT316" t="e">
        <f>VLOOKUP($C316,subset1!$D:$BX,BT$2,FALSE)</f>
        <v>#N/A</v>
      </c>
      <c r="BU316" t="e">
        <f>VLOOKUP($C316,subset1!$D:$BX,BU$2,FALSE)</f>
        <v>#N/A</v>
      </c>
    </row>
    <row r="317" spans="1:73" x14ac:dyDescent="0.2">
      <c r="A317">
        <v>963</v>
      </c>
      <c r="B317" t="s">
        <v>11</v>
      </c>
      <c r="C317" t="str">
        <f t="shared" si="15"/>
        <v>963E3</v>
      </c>
      <c r="D317" t="str">
        <f t="shared" si="16"/>
        <v>E3</v>
      </c>
      <c r="E317">
        <v>53</v>
      </c>
      <c r="F317" s="1">
        <v>43263</v>
      </c>
      <c r="I317">
        <v>988.88062003672303</v>
      </c>
      <c r="J317" t="s">
        <v>23</v>
      </c>
      <c r="K317">
        <v>323</v>
      </c>
      <c r="L317">
        <f>VLOOKUP($C317,samples!$D$2:$I$1000,4, FALSE)</f>
        <v>16</v>
      </c>
      <c r="M317" t="str">
        <f>VLOOKUP($C317,samples!$D$2:$I$1000,5, FALSE)</f>
        <v>D</v>
      </c>
      <c r="N317" t="str">
        <f>VLOOKUP($C317,samples!$D$2:$I$1000,6, FALSE)</f>
        <v>1,2,3</v>
      </c>
      <c r="O317" s="1">
        <f>VLOOKUP($C317,samples!$D$2:$I$689,3, FALSE)</f>
        <v>43374</v>
      </c>
      <c r="P317" s="2">
        <f t="shared" si="17"/>
        <v>111</v>
      </c>
      <c r="Q317" s="1" t="str">
        <f>VLOOKUP($C317,samples!$D$2:$R$1000,8, FALSE)</f>
        <v>CGPLPA848P4</v>
      </c>
      <c r="S317" t="e">
        <f>VLOOKUP($C317,subset1!$D:$BX,S$2,FALSE)</f>
        <v>#N/A</v>
      </c>
      <c r="T317" s="1" t="e">
        <f>VLOOKUP($C317,subset1!$D:$BX,T$2,FALSE)</f>
        <v>#N/A</v>
      </c>
      <c r="U317" t="e">
        <f>VLOOKUP($C317,subset1!$D:$BX,U$2,FALSE)</f>
        <v>#N/A</v>
      </c>
      <c r="V317" t="e">
        <f>VLOOKUP($C317,subset1!$D:$BX,V$2,FALSE)</f>
        <v>#N/A</v>
      </c>
      <c r="W317" t="e">
        <f>VLOOKUP($C317,subset1!$D:$BX,W$2,FALSE)</f>
        <v>#N/A</v>
      </c>
      <c r="X317" t="e">
        <f>VLOOKUP($C317,subset1!$D:$BX,X$2,FALSE)</f>
        <v>#N/A</v>
      </c>
      <c r="Y317" t="e">
        <f>VLOOKUP($C317,subset1!$D:$BX,Y$2,FALSE)</f>
        <v>#N/A</v>
      </c>
      <c r="Z317" t="e">
        <f>VLOOKUP($C317,subset1!$D:$BX,Z$2,FALSE)</f>
        <v>#N/A</v>
      </c>
      <c r="AA317" t="e">
        <f>VLOOKUP($C317,subset1!$D:$BX,AA$2,FALSE)</f>
        <v>#N/A</v>
      </c>
      <c r="AB317" t="e">
        <f>VLOOKUP($C317,subset1!$D:$BX,AB$2,FALSE)</f>
        <v>#N/A</v>
      </c>
      <c r="AC317" t="e">
        <f>VLOOKUP($C317,subset1!$D:$BX,AC$2,FALSE)</f>
        <v>#N/A</v>
      </c>
      <c r="AD317" t="e">
        <f>VLOOKUP($C317,subset1!$D:$BX,AD$2,FALSE)</f>
        <v>#N/A</v>
      </c>
      <c r="AE317" t="e">
        <f>VLOOKUP($C317,subset1!$D:$BX,AE$2,FALSE)</f>
        <v>#N/A</v>
      </c>
      <c r="AF317" t="e">
        <f>VLOOKUP($C317,subset1!$D:$BX,AF$2,FALSE)</f>
        <v>#N/A</v>
      </c>
      <c r="AG317" t="e">
        <f>VLOOKUP($C317,subset1!$D:$BX,AG$2,FALSE)</f>
        <v>#N/A</v>
      </c>
      <c r="AH317" t="e">
        <f>VLOOKUP($C317,subset1!$D:$BX,AH$2,FALSE)</f>
        <v>#N/A</v>
      </c>
      <c r="AI317" t="e">
        <f>VLOOKUP($C317,subset1!$D:$BX,AI$2,FALSE)</f>
        <v>#N/A</v>
      </c>
      <c r="AJ317" t="e">
        <f>VLOOKUP($C317,subset1!$D:$BX,AJ$2,FALSE)</f>
        <v>#N/A</v>
      </c>
      <c r="AK317" t="e">
        <f>VLOOKUP($C317,subset1!$D:$BX,AK$2,FALSE)</f>
        <v>#N/A</v>
      </c>
      <c r="AL317" t="e">
        <f>VLOOKUP($C317,subset1!$D:$BX,AL$2,FALSE)</f>
        <v>#N/A</v>
      </c>
      <c r="AM317" t="e">
        <f>VLOOKUP($C317,subset1!$D:$BX,AM$2,FALSE)</f>
        <v>#N/A</v>
      </c>
      <c r="AN317" t="e">
        <f>VLOOKUP($C317,subset1!$D:$BX,AN$2,FALSE)</f>
        <v>#N/A</v>
      </c>
      <c r="AO317" t="e">
        <f>VLOOKUP($C317,subset1!$D:$BX,AO$2,FALSE)</f>
        <v>#N/A</v>
      </c>
      <c r="AP317" t="e">
        <f>VLOOKUP($C317,subset1!$D:$BX,AP$2,FALSE)</f>
        <v>#N/A</v>
      </c>
      <c r="AQ317" t="e">
        <f>VLOOKUP($C317,subset1!$D:$BX,AQ$2,FALSE)</f>
        <v>#N/A</v>
      </c>
      <c r="AR317" t="e">
        <f>VLOOKUP($C317,subset1!$D:$BX,AR$2,FALSE)</f>
        <v>#N/A</v>
      </c>
      <c r="AS317" t="e">
        <f>VLOOKUP($C317,subset1!$D:$BX,AS$2,FALSE)</f>
        <v>#N/A</v>
      </c>
      <c r="AT317" s="1" t="e">
        <f>VLOOKUP($C317,subset1!$D:$BX,AT$2,FALSE)</f>
        <v>#N/A</v>
      </c>
      <c r="AU317" t="e">
        <f>VLOOKUP($C317,subset1!$D:$BX,AU$2,FALSE)</f>
        <v>#N/A</v>
      </c>
      <c r="AV317" t="e">
        <f>VLOOKUP($C317,subset1!$D:$BX,AV$2,FALSE)</f>
        <v>#N/A</v>
      </c>
      <c r="AW317" t="e">
        <f>VLOOKUP($C317,subset1!$D:$BX,AW$2,FALSE)</f>
        <v>#N/A</v>
      </c>
      <c r="AX317" t="e">
        <f>VLOOKUP($C317,subset1!$D:$BX,AX$2,FALSE)</f>
        <v>#N/A</v>
      </c>
      <c r="AY317" t="e">
        <f>VLOOKUP($C317,subset1!$D:$BX,AY$2,FALSE)</f>
        <v>#N/A</v>
      </c>
      <c r="AZ317" t="e">
        <f>VLOOKUP($C317,subset1!$D:$BX,AZ$2,FALSE)</f>
        <v>#N/A</v>
      </c>
      <c r="BA317" t="e">
        <f>VLOOKUP($C317,subset1!$D:$BX,BA$2,FALSE)</f>
        <v>#N/A</v>
      </c>
      <c r="BB317" t="e">
        <f>VLOOKUP($C317,subset1!$D:$BX,BB$2,FALSE)</f>
        <v>#N/A</v>
      </c>
      <c r="BC317" t="e">
        <f>VLOOKUP($C317,subset1!$D:$BX,BC$2,FALSE)</f>
        <v>#N/A</v>
      </c>
      <c r="BD317" t="e">
        <f>VLOOKUP($C317,subset1!$D:$BX,BD$2,FALSE)</f>
        <v>#N/A</v>
      </c>
      <c r="BE317" t="e">
        <f>VLOOKUP($C317,subset1!$D:$BX,BE$2,FALSE)</f>
        <v>#N/A</v>
      </c>
      <c r="BF317" t="e">
        <f>VLOOKUP($C317,subset1!$D:$BX,BF$2,FALSE)</f>
        <v>#N/A</v>
      </c>
      <c r="BG317" t="e">
        <f>VLOOKUP($C317,subset1!$D:$BX,BG$2,FALSE)</f>
        <v>#N/A</v>
      </c>
      <c r="BH317" t="e">
        <f>VLOOKUP($C317,subset1!$D:$BX,BH$2,FALSE)</f>
        <v>#N/A</v>
      </c>
      <c r="BI317" t="e">
        <f>VLOOKUP($C317,subset1!$D:$BX,BI$2,FALSE)</f>
        <v>#N/A</v>
      </c>
      <c r="BJ317" t="e">
        <f>VLOOKUP($C317,subset1!$D:$BX,BJ$2,FALSE)</f>
        <v>#N/A</v>
      </c>
      <c r="BK317" t="e">
        <f>VLOOKUP($C317,subset1!$D:$BX,BK$2,FALSE)</f>
        <v>#N/A</v>
      </c>
      <c r="BL317" t="e">
        <f>VLOOKUP($C317,subset1!$D:$BX,BL$2,FALSE)</f>
        <v>#N/A</v>
      </c>
      <c r="BM317" t="e">
        <f>VLOOKUP($C317,subset1!$D:$BX,BM$2,FALSE)</f>
        <v>#N/A</v>
      </c>
      <c r="BN317" t="e">
        <f>VLOOKUP($C317,subset1!$D:$BX,BN$2,FALSE)</f>
        <v>#N/A</v>
      </c>
      <c r="BO317" t="e">
        <f>VLOOKUP($C317,subset1!$D:$BX,BO$2,FALSE)</f>
        <v>#N/A</v>
      </c>
      <c r="BP317" t="e">
        <f>VLOOKUP($C317,subset1!$D:$BX,BP$2,FALSE)</f>
        <v>#N/A</v>
      </c>
      <c r="BQ317" t="e">
        <f>VLOOKUP($C317,subset1!$D:$BX,BQ$2,FALSE)</f>
        <v>#N/A</v>
      </c>
      <c r="BR317" t="e">
        <f>VLOOKUP($C317,subset1!$D:$BX,BR$2,FALSE)</f>
        <v>#N/A</v>
      </c>
      <c r="BS317" t="e">
        <f>VLOOKUP($C317,subset1!$D:$BX,BS$2,FALSE)</f>
        <v>#N/A</v>
      </c>
      <c r="BT317" t="e">
        <f>VLOOKUP($C317,subset1!$D:$BX,BT$2,FALSE)</f>
        <v>#N/A</v>
      </c>
      <c r="BU317" t="e">
        <f>VLOOKUP($C317,subset1!$D:$BX,BU$2,FALSE)</f>
        <v>#N/A</v>
      </c>
    </row>
    <row r="318" spans="1:73" x14ac:dyDescent="0.2">
      <c r="A318">
        <v>963</v>
      </c>
      <c r="B318" t="s">
        <v>12</v>
      </c>
      <c r="C318" t="str">
        <f t="shared" si="15"/>
        <v>963E4</v>
      </c>
      <c r="D318" t="str">
        <f t="shared" si="16"/>
        <v>E4</v>
      </c>
      <c r="E318">
        <v>53</v>
      </c>
      <c r="F318" s="1">
        <v>43263</v>
      </c>
      <c r="I318">
        <v>988.88062003672303</v>
      </c>
      <c r="J318" t="s">
        <v>23</v>
      </c>
      <c r="K318">
        <v>324</v>
      </c>
      <c r="L318">
        <f>VLOOKUP($C318,samples!$D$2:$I$1000,4, FALSE)</f>
        <v>19</v>
      </c>
      <c r="M318" t="str">
        <f>VLOOKUP($C318,samples!$D$2:$I$1000,5, FALSE)</f>
        <v>B</v>
      </c>
      <c r="N318" t="str">
        <f>VLOOKUP($C318,samples!$D$2:$I$1000,6, FALSE)</f>
        <v>7,8,9</v>
      </c>
      <c r="O318" s="1">
        <f>VLOOKUP($C318,samples!$D$2:$I$689,3, FALSE)</f>
        <v>43437</v>
      </c>
      <c r="P318" s="2">
        <f t="shared" si="17"/>
        <v>174</v>
      </c>
      <c r="Q318" s="1" t="str">
        <f>VLOOKUP($C318,samples!$D$2:$R$1000,8, FALSE)</f>
        <v>CGPLPA848P5</v>
      </c>
      <c r="S318" t="e">
        <f>VLOOKUP($C318,subset1!$D:$BX,S$2,FALSE)</f>
        <v>#N/A</v>
      </c>
      <c r="T318" s="1" t="e">
        <f>VLOOKUP($C318,subset1!$D:$BX,T$2,FALSE)</f>
        <v>#N/A</v>
      </c>
      <c r="U318" t="e">
        <f>VLOOKUP($C318,subset1!$D:$BX,U$2,FALSE)</f>
        <v>#N/A</v>
      </c>
      <c r="V318" t="e">
        <f>VLOOKUP($C318,subset1!$D:$BX,V$2,FALSE)</f>
        <v>#N/A</v>
      </c>
      <c r="W318" t="e">
        <f>VLOOKUP($C318,subset1!$D:$BX,W$2,FALSE)</f>
        <v>#N/A</v>
      </c>
      <c r="X318" t="e">
        <f>VLOOKUP($C318,subset1!$D:$BX,X$2,FALSE)</f>
        <v>#N/A</v>
      </c>
      <c r="Y318" t="e">
        <f>VLOOKUP($C318,subset1!$D:$BX,Y$2,FALSE)</f>
        <v>#N/A</v>
      </c>
      <c r="Z318" t="e">
        <f>VLOOKUP($C318,subset1!$D:$BX,Z$2,FALSE)</f>
        <v>#N/A</v>
      </c>
      <c r="AA318" t="e">
        <f>VLOOKUP($C318,subset1!$D:$BX,AA$2,FALSE)</f>
        <v>#N/A</v>
      </c>
      <c r="AB318" t="e">
        <f>VLOOKUP($C318,subset1!$D:$BX,AB$2,FALSE)</f>
        <v>#N/A</v>
      </c>
      <c r="AC318" t="e">
        <f>VLOOKUP($C318,subset1!$D:$BX,AC$2,FALSE)</f>
        <v>#N/A</v>
      </c>
      <c r="AD318" t="e">
        <f>VLOOKUP($C318,subset1!$D:$BX,AD$2,FALSE)</f>
        <v>#N/A</v>
      </c>
      <c r="AE318" t="e">
        <f>VLOOKUP($C318,subset1!$D:$BX,AE$2,FALSE)</f>
        <v>#N/A</v>
      </c>
      <c r="AF318" t="e">
        <f>VLOOKUP($C318,subset1!$D:$BX,AF$2,FALSE)</f>
        <v>#N/A</v>
      </c>
      <c r="AG318" t="e">
        <f>VLOOKUP($C318,subset1!$D:$BX,AG$2,FALSE)</f>
        <v>#N/A</v>
      </c>
      <c r="AH318" t="e">
        <f>VLOOKUP($C318,subset1!$D:$BX,AH$2,FALSE)</f>
        <v>#N/A</v>
      </c>
      <c r="AI318" t="e">
        <f>VLOOKUP($C318,subset1!$D:$BX,AI$2,FALSE)</f>
        <v>#N/A</v>
      </c>
      <c r="AJ318" t="e">
        <f>VLOOKUP($C318,subset1!$D:$BX,AJ$2,FALSE)</f>
        <v>#N/A</v>
      </c>
      <c r="AK318" t="e">
        <f>VLOOKUP($C318,subset1!$D:$BX,AK$2,FALSE)</f>
        <v>#N/A</v>
      </c>
      <c r="AL318" t="e">
        <f>VLOOKUP($C318,subset1!$D:$BX,AL$2,FALSE)</f>
        <v>#N/A</v>
      </c>
      <c r="AM318" t="e">
        <f>VLOOKUP($C318,subset1!$D:$BX,AM$2,FALSE)</f>
        <v>#N/A</v>
      </c>
      <c r="AN318" t="e">
        <f>VLOOKUP($C318,subset1!$D:$BX,AN$2,FALSE)</f>
        <v>#N/A</v>
      </c>
      <c r="AO318" t="e">
        <f>VLOOKUP($C318,subset1!$D:$BX,AO$2,FALSE)</f>
        <v>#N/A</v>
      </c>
      <c r="AP318" t="e">
        <f>VLOOKUP($C318,subset1!$D:$BX,AP$2,FALSE)</f>
        <v>#N/A</v>
      </c>
      <c r="AQ318" t="e">
        <f>VLOOKUP($C318,subset1!$D:$BX,AQ$2,FALSE)</f>
        <v>#N/A</v>
      </c>
      <c r="AR318" t="e">
        <f>VLOOKUP($C318,subset1!$D:$BX,AR$2,FALSE)</f>
        <v>#N/A</v>
      </c>
      <c r="AS318" t="e">
        <f>VLOOKUP($C318,subset1!$D:$BX,AS$2,FALSE)</f>
        <v>#N/A</v>
      </c>
      <c r="AT318" s="1" t="e">
        <f>VLOOKUP($C318,subset1!$D:$BX,AT$2,FALSE)</f>
        <v>#N/A</v>
      </c>
      <c r="AU318" t="e">
        <f>VLOOKUP($C318,subset1!$D:$BX,AU$2,FALSE)</f>
        <v>#N/A</v>
      </c>
      <c r="AV318" t="e">
        <f>VLOOKUP($C318,subset1!$D:$BX,AV$2,FALSE)</f>
        <v>#N/A</v>
      </c>
      <c r="AW318" t="e">
        <f>VLOOKUP($C318,subset1!$D:$BX,AW$2,FALSE)</f>
        <v>#N/A</v>
      </c>
      <c r="AX318" t="e">
        <f>VLOOKUP($C318,subset1!$D:$BX,AX$2,FALSE)</f>
        <v>#N/A</v>
      </c>
      <c r="AY318" t="e">
        <f>VLOOKUP($C318,subset1!$D:$BX,AY$2,FALSE)</f>
        <v>#N/A</v>
      </c>
      <c r="AZ318" t="e">
        <f>VLOOKUP($C318,subset1!$D:$BX,AZ$2,FALSE)</f>
        <v>#N/A</v>
      </c>
      <c r="BA318" t="e">
        <f>VLOOKUP($C318,subset1!$D:$BX,BA$2,FALSE)</f>
        <v>#N/A</v>
      </c>
      <c r="BB318" t="e">
        <f>VLOOKUP($C318,subset1!$D:$BX,BB$2,FALSE)</f>
        <v>#N/A</v>
      </c>
      <c r="BC318" t="e">
        <f>VLOOKUP($C318,subset1!$D:$BX,BC$2,FALSE)</f>
        <v>#N/A</v>
      </c>
      <c r="BD318" t="e">
        <f>VLOOKUP($C318,subset1!$D:$BX,BD$2,FALSE)</f>
        <v>#N/A</v>
      </c>
      <c r="BE318" t="e">
        <f>VLOOKUP($C318,subset1!$D:$BX,BE$2,FALSE)</f>
        <v>#N/A</v>
      </c>
      <c r="BF318" t="e">
        <f>VLOOKUP($C318,subset1!$D:$BX,BF$2,FALSE)</f>
        <v>#N/A</v>
      </c>
      <c r="BG318" t="e">
        <f>VLOOKUP($C318,subset1!$D:$BX,BG$2,FALSE)</f>
        <v>#N/A</v>
      </c>
      <c r="BH318" t="e">
        <f>VLOOKUP($C318,subset1!$D:$BX,BH$2,FALSE)</f>
        <v>#N/A</v>
      </c>
      <c r="BI318" t="e">
        <f>VLOOKUP($C318,subset1!$D:$BX,BI$2,FALSE)</f>
        <v>#N/A</v>
      </c>
      <c r="BJ318" t="e">
        <f>VLOOKUP($C318,subset1!$D:$BX,BJ$2,FALSE)</f>
        <v>#N/A</v>
      </c>
      <c r="BK318" t="e">
        <f>VLOOKUP($C318,subset1!$D:$BX,BK$2,FALSE)</f>
        <v>#N/A</v>
      </c>
      <c r="BL318" t="e">
        <f>VLOOKUP($C318,subset1!$D:$BX,BL$2,FALSE)</f>
        <v>#N/A</v>
      </c>
      <c r="BM318" t="e">
        <f>VLOOKUP($C318,subset1!$D:$BX,BM$2,FALSE)</f>
        <v>#N/A</v>
      </c>
      <c r="BN318" t="e">
        <f>VLOOKUP($C318,subset1!$D:$BX,BN$2,FALSE)</f>
        <v>#N/A</v>
      </c>
      <c r="BO318" t="e">
        <f>VLOOKUP($C318,subset1!$D:$BX,BO$2,FALSE)</f>
        <v>#N/A</v>
      </c>
      <c r="BP318" t="e">
        <f>VLOOKUP($C318,subset1!$D:$BX,BP$2,FALSE)</f>
        <v>#N/A</v>
      </c>
      <c r="BQ318" t="e">
        <f>VLOOKUP($C318,subset1!$D:$BX,BQ$2,FALSE)</f>
        <v>#N/A</v>
      </c>
      <c r="BR318" t="e">
        <f>VLOOKUP($C318,subset1!$D:$BX,BR$2,FALSE)</f>
        <v>#N/A</v>
      </c>
      <c r="BS318" t="e">
        <f>VLOOKUP($C318,subset1!$D:$BX,BS$2,FALSE)</f>
        <v>#N/A</v>
      </c>
      <c r="BT318" t="e">
        <f>VLOOKUP($C318,subset1!$D:$BX,BT$2,FALSE)</f>
        <v>#N/A</v>
      </c>
      <c r="BU318" t="e">
        <f>VLOOKUP($C318,subset1!$D:$BX,BU$2,FALSE)</f>
        <v>#N/A</v>
      </c>
    </row>
    <row r="319" spans="1:73" x14ac:dyDescent="0.2">
      <c r="A319">
        <v>963</v>
      </c>
      <c r="B319" t="s">
        <v>13</v>
      </c>
      <c r="C319" t="str">
        <f t="shared" si="15"/>
        <v>963E5</v>
      </c>
      <c r="D319" t="str">
        <f t="shared" si="16"/>
        <v>E5</v>
      </c>
      <c r="E319">
        <v>53</v>
      </c>
      <c r="F319" s="1">
        <v>43263</v>
      </c>
      <c r="I319">
        <v>988.88062003672303</v>
      </c>
      <c r="J319" t="s">
        <v>23</v>
      </c>
      <c r="K319">
        <v>325</v>
      </c>
      <c r="L319">
        <f>VLOOKUP($C319,samples!$D$2:$I$1000,4, FALSE)</f>
        <v>21</v>
      </c>
      <c r="M319" t="str">
        <f>VLOOKUP($C319,samples!$D$2:$I$1000,5, FALSE)</f>
        <v>C</v>
      </c>
      <c r="N319" t="str">
        <f>VLOOKUP($C319,samples!$D$2:$I$1000,6, FALSE)</f>
        <v>7,8,9</v>
      </c>
      <c r="O319" s="1">
        <f>VLOOKUP($C319,samples!$D$2:$I$689,3, FALSE)</f>
        <v>43474</v>
      </c>
      <c r="P319" s="2">
        <f t="shared" si="17"/>
        <v>211</v>
      </c>
      <c r="Q319" s="1" t="str">
        <f>VLOOKUP($C319,samples!$D$2:$R$1000,8, FALSE)</f>
        <v>CGPLPA848P6</v>
      </c>
      <c r="S319" t="e">
        <f>VLOOKUP($C319,subset1!$D:$BX,S$2,FALSE)</f>
        <v>#N/A</v>
      </c>
      <c r="T319" s="1" t="e">
        <f>VLOOKUP($C319,subset1!$D:$BX,T$2,FALSE)</f>
        <v>#N/A</v>
      </c>
      <c r="U319" t="e">
        <f>VLOOKUP($C319,subset1!$D:$BX,U$2,FALSE)</f>
        <v>#N/A</v>
      </c>
      <c r="V319" t="e">
        <f>VLOOKUP($C319,subset1!$D:$BX,V$2,FALSE)</f>
        <v>#N/A</v>
      </c>
      <c r="W319" t="e">
        <f>VLOOKUP($C319,subset1!$D:$BX,W$2,FALSE)</f>
        <v>#N/A</v>
      </c>
      <c r="X319" t="e">
        <f>VLOOKUP($C319,subset1!$D:$BX,X$2,FALSE)</f>
        <v>#N/A</v>
      </c>
      <c r="Y319" t="e">
        <f>VLOOKUP($C319,subset1!$D:$BX,Y$2,FALSE)</f>
        <v>#N/A</v>
      </c>
      <c r="Z319" t="e">
        <f>VLOOKUP($C319,subset1!$D:$BX,Z$2,FALSE)</f>
        <v>#N/A</v>
      </c>
      <c r="AA319" t="e">
        <f>VLOOKUP($C319,subset1!$D:$BX,AA$2,FALSE)</f>
        <v>#N/A</v>
      </c>
      <c r="AB319" t="e">
        <f>VLOOKUP($C319,subset1!$D:$BX,AB$2,FALSE)</f>
        <v>#N/A</v>
      </c>
      <c r="AC319" t="e">
        <f>VLOOKUP($C319,subset1!$D:$BX,AC$2,FALSE)</f>
        <v>#N/A</v>
      </c>
      <c r="AD319" t="e">
        <f>VLOOKUP($C319,subset1!$D:$BX,AD$2,FALSE)</f>
        <v>#N/A</v>
      </c>
      <c r="AE319" t="e">
        <f>VLOOKUP($C319,subset1!$D:$BX,AE$2,FALSE)</f>
        <v>#N/A</v>
      </c>
      <c r="AF319" t="e">
        <f>VLOOKUP($C319,subset1!$D:$BX,AF$2,FALSE)</f>
        <v>#N/A</v>
      </c>
      <c r="AG319" t="e">
        <f>VLOOKUP($C319,subset1!$D:$BX,AG$2,FALSE)</f>
        <v>#N/A</v>
      </c>
      <c r="AH319" t="e">
        <f>VLOOKUP($C319,subset1!$D:$BX,AH$2,FALSE)</f>
        <v>#N/A</v>
      </c>
      <c r="AI319" t="e">
        <f>VLOOKUP($C319,subset1!$D:$BX,AI$2,FALSE)</f>
        <v>#N/A</v>
      </c>
      <c r="AJ319" t="e">
        <f>VLOOKUP($C319,subset1!$D:$BX,AJ$2,FALSE)</f>
        <v>#N/A</v>
      </c>
      <c r="AK319" t="e">
        <f>VLOOKUP($C319,subset1!$D:$BX,AK$2,FALSE)</f>
        <v>#N/A</v>
      </c>
      <c r="AL319" t="e">
        <f>VLOOKUP($C319,subset1!$D:$BX,AL$2,FALSE)</f>
        <v>#N/A</v>
      </c>
      <c r="AM319" t="e">
        <f>VLOOKUP($C319,subset1!$D:$BX,AM$2,FALSE)</f>
        <v>#N/A</v>
      </c>
      <c r="AN319" t="e">
        <f>VLOOKUP($C319,subset1!$D:$BX,AN$2,FALSE)</f>
        <v>#N/A</v>
      </c>
      <c r="AO319" t="e">
        <f>VLOOKUP($C319,subset1!$D:$BX,AO$2,FALSE)</f>
        <v>#N/A</v>
      </c>
      <c r="AP319" t="e">
        <f>VLOOKUP($C319,subset1!$D:$BX,AP$2,FALSE)</f>
        <v>#N/A</v>
      </c>
      <c r="AQ319" t="e">
        <f>VLOOKUP($C319,subset1!$D:$BX,AQ$2,FALSE)</f>
        <v>#N/A</v>
      </c>
      <c r="AR319" t="e">
        <f>VLOOKUP($C319,subset1!$D:$BX,AR$2,FALSE)</f>
        <v>#N/A</v>
      </c>
      <c r="AS319" t="e">
        <f>VLOOKUP($C319,subset1!$D:$BX,AS$2,FALSE)</f>
        <v>#N/A</v>
      </c>
      <c r="AT319" s="1" t="e">
        <f>VLOOKUP($C319,subset1!$D:$BX,AT$2,FALSE)</f>
        <v>#N/A</v>
      </c>
      <c r="AU319" t="e">
        <f>VLOOKUP($C319,subset1!$D:$BX,AU$2,FALSE)</f>
        <v>#N/A</v>
      </c>
      <c r="AV319" t="e">
        <f>VLOOKUP($C319,subset1!$D:$BX,AV$2,FALSE)</f>
        <v>#N/A</v>
      </c>
      <c r="AW319" t="e">
        <f>VLOOKUP($C319,subset1!$D:$BX,AW$2,FALSE)</f>
        <v>#N/A</v>
      </c>
      <c r="AX319" t="e">
        <f>VLOOKUP($C319,subset1!$D:$BX,AX$2,FALSE)</f>
        <v>#N/A</v>
      </c>
      <c r="AY319" t="e">
        <f>VLOOKUP($C319,subset1!$D:$BX,AY$2,FALSE)</f>
        <v>#N/A</v>
      </c>
      <c r="AZ319" t="e">
        <f>VLOOKUP($C319,subset1!$D:$BX,AZ$2,FALSE)</f>
        <v>#N/A</v>
      </c>
      <c r="BA319" t="e">
        <f>VLOOKUP($C319,subset1!$D:$BX,BA$2,FALSE)</f>
        <v>#N/A</v>
      </c>
      <c r="BB319" t="e">
        <f>VLOOKUP($C319,subset1!$D:$BX,BB$2,FALSE)</f>
        <v>#N/A</v>
      </c>
      <c r="BC319" t="e">
        <f>VLOOKUP($C319,subset1!$D:$BX,BC$2,FALSE)</f>
        <v>#N/A</v>
      </c>
      <c r="BD319" t="e">
        <f>VLOOKUP($C319,subset1!$D:$BX,BD$2,FALSE)</f>
        <v>#N/A</v>
      </c>
      <c r="BE319" t="e">
        <f>VLOOKUP($C319,subset1!$D:$BX,BE$2,FALSE)</f>
        <v>#N/A</v>
      </c>
      <c r="BF319" t="e">
        <f>VLOOKUP($C319,subset1!$D:$BX,BF$2,FALSE)</f>
        <v>#N/A</v>
      </c>
      <c r="BG319" t="e">
        <f>VLOOKUP($C319,subset1!$D:$BX,BG$2,FALSE)</f>
        <v>#N/A</v>
      </c>
      <c r="BH319" t="e">
        <f>VLOOKUP($C319,subset1!$D:$BX,BH$2,FALSE)</f>
        <v>#N/A</v>
      </c>
      <c r="BI319" t="e">
        <f>VLOOKUP($C319,subset1!$D:$BX,BI$2,FALSE)</f>
        <v>#N/A</v>
      </c>
      <c r="BJ319" t="e">
        <f>VLOOKUP($C319,subset1!$D:$BX,BJ$2,FALSE)</f>
        <v>#N/A</v>
      </c>
      <c r="BK319" t="e">
        <f>VLOOKUP($C319,subset1!$D:$BX,BK$2,FALSE)</f>
        <v>#N/A</v>
      </c>
      <c r="BL319" t="e">
        <f>VLOOKUP($C319,subset1!$D:$BX,BL$2,FALSE)</f>
        <v>#N/A</v>
      </c>
      <c r="BM319" t="e">
        <f>VLOOKUP($C319,subset1!$D:$BX,BM$2,FALSE)</f>
        <v>#N/A</v>
      </c>
      <c r="BN319" t="e">
        <f>VLOOKUP($C319,subset1!$D:$BX,BN$2,FALSE)</f>
        <v>#N/A</v>
      </c>
      <c r="BO319" t="e">
        <f>VLOOKUP($C319,subset1!$D:$BX,BO$2,FALSE)</f>
        <v>#N/A</v>
      </c>
      <c r="BP319" t="e">
        <f>VLOOKUP($C319,subset1!$D:$BX,BP$2,FALSE)</f>
        <v>#N/A</v>
      </c>
      <c r="BQ319" t="e">
        <f>VLOOKUP($C319,subset1!$D:$BX,BQ$2,FALSE)</f>
        <v>#N/A</v>
      </c>
      <c r="BR319" t="e">
        <f>VLOOKUP($C319,subset1!$D:$BX,BR$2,FALSE)</f>
        <v>#N/A</v>
      </c>
      <c r="BS319" t="e">
        <f>VLOOKUP($C319,subset1!$D:$BX,BS$2,FALSE)</f>
        <v>#N/A</v>
      </c>
      <c r="BT319" t="e">
        <f>VLOOKUP($C319,subset1!$D:$BX,BT$2,FALSE)</f>
        <v>#N/A</v>
      </c>
      <c r="BU319" t="e">
        <f>VLOOKUP($C319,subset1!$D:$BX,BU$2,FALSE)</f>
        <v>#N/A</v>
      </c>
    </row>
    <row r="320" spans="1:73" x14ac:dyDescent="0.2">
      <c r="A320">
        <v>964</v>
      </c>
      <c r="B320" t="s">
        <v>2</v>
      </c>
      <c r="C320" t="str">
        <f t="shared" si="15"/>
        <v>964A</v>
      </c>
      <c r="D320" t="str">
        <f t="shared" si="16"/>
        <v>A</v>
      </c>
      <c r="E320">
        <v>55</v>
      </c>
      <c r="F320" s="1">
        <v>43262</v>
      </c>
      <c r="I320">
        <v>989.88062003672303</v>
      </c>
      <c r="J320" t="s">
        <v>25</v>
      </c>
      <c r="K320">
        <v>326</v>
      </c>
      <c r="L320">
        <f>VLOOKUP($C320,samples!$D$2:$I$1000,4, FALSE)</f>
        <v>2</v>
      </c>
      <c r="M320" t="str">
        <f>VLOOKUP($C320,samples!$D$2:$I$1000,5, FALSE)</f>
        <v>A</v>
      </c>
      <c r="N320" t="str">
        <f>VLOOKUP($C320,samples!$D$2:$I$1000,6, FALSE)</f>
        <v>4,5,6</v>
      </c>
      <c r="O320" s="1">
        <f>VLOOKUP($C320,samples!$D$2:$I$689,3, FALSE)</f>
        <v>43262</v>
      </c>
      <c r="P320" s="2">
        <f t="shared" si="17"/>
        <v>0</v>
      </c>
      <c r="Q320" s="1" t="str">
        <f>VLOOKUP($C320,samples!$D$2:$R$1000,8, FALSE)</f>
        <v>CGPLPA849P</v>
      </c>
      <c r="S320" t="e">
        <f>VLOOKUP($C320,subset1!$D:$BX,S$2,FALSE)</f>
        <v>#N/A</v>
      </c>
      <c r="T320" s="1" t="e">
        <f>VLOOKUP($C320,subset1!$D:$BX,T$2,FALSE)</f>
        <v>#N/A</v>
      </c>
      <c r="U320" t="e">
        <f>VLOOKUP($C320,subset1!$D:$BX,U$2,FALSE)</f>
        <v>#N/A</v>
      </c>
      <c r="V320" t="e">
        <f>VLOOKUP($C320,subset1!$D:$BX,V$2,FALSE)</f>
        <v>#N/A</v>
      </c>
      <c r="W320" t="e">
        <f>VLOOKUP($C320,subset1!$D:$BX,W$2,FALSE)</f>
        <v>#N/A</v>
      </c>
      <c r="X320" t="e">
        <f>VLOOKUP($C320,subset1!$D:$BX,X$2,FALSE)</f>
        <v>#N/A</v>
      </c>
      <c r="Y320" t="e">
        <f>VLOOKUP($C320,subset1!$D:$BX,Y$2,FALSE)</f>
        <v>#N/A</v>
      </c>
      <c r="Z320" t="e">
        <f>VLOOKUP($C320,subset1!$D:$BX,Z$2,FALSE)</f>
        <v>#N/A</v>
      </c>
      <c r="AA320" t="e">
        <f>VLOOKUP($C320,subset1!$D:$BX,AA$2,FALSE)</f>
        <v>#N/A</v>
      </c>
      <c r="AB320" t="e">
        <f>VLOOKUP($C320,subset1!$D:$BX,AB$2,FALSE)</f>
        <v>#N/A</v>
      </c>
      <c r="AC320" t="e">
        <f>VLOOKUP($C320,subset1!$D:$BX,AC$2,FALSE)</f>
        <v>#N/A</v>
      </c>
      <c r="AD320" t="e">
        <f>VLOOKUP($C320,subset1!$D:$BX,AD$2,FALSE)</f>
        <v>#N/A</v>
      </c>
      <c r="AE320" t="e">
        <f>VLOOKUP($C320,subset1!$D:$BX,AE$2,FALSE)</f>
        <v>#N/A</v>
      </c>
      <c r="AF320" t="e">
        <f>VLOOKUP($C320,subset1!$D:$BX,AF$2,FALSE)</f>
        <v>#N/A</v>
      </c>
      <c r="AG320" t="e">
        <f>VLOOKUP($C320,subset1!$D:$BX,AG$2,FALSE)</f>
        <v>#N/A</v>
      </c>
      <c r="AH320" t="e">
        <f>VLOOKUP($C320,subset1!$D:$BX,AH$2,FALSE)</f>
        <v>#N/A</v>
      </c>
      <c r="AI320" t="e">
        <f>VLOOKUP($C320,subset1!$D:$BX,AI$2,FALSE)</f>
        <v>#N/A</v>
      </c>
      <c r="AJ320" t="e">
        <f>VLOOKUP($C320,subset1!$D:$BX,AJ$2,FALSE)</f>
        <v>#N/A</v>
      </c>
      <c r="AK320" t="e">
        <f>VLOOKUP($C320,subset1!$D:$BX,AK$2,FALSE)</f>
        <v>#N/A</v>
      </c>
      <c r="AL320" t="e">
        <f>VLOOKUP($C320,subset1!$D:$BX,AL$2,FALSE)</f>
        <v>#N/A</v>
      </c>
      <c r="AM320" t="e">
        <f>VLOOKUP($C320,subset1!$D:$BX,AM$2,FALSE)</f>
        <v>#N/A</v>
      </c>
      <c r="AN320" t="e">
        <f>VLOOKUP($C320,subset1!$D:$BX,AN$2,FALSE)</f>
        <v>#N/A</v>
      </c>
      <c r="AO320" t="e">
        <f>VLOOKUP($C320,subset1!$D:$BX,AO$2,FALSE)</f>
        <v>#N/A</v>
      </c>
      <c r="AP320" t="e">
        <f>VLOOKUP($C320,subset1!$D:$BX,AP$2,FALSE)</f>
        <v>#N/A</v>
      </c>
      <c r="AQ320" t="e">
        <f>VLOOKUP($C320,subset1!$D:$BX,AQ$2,FALSE)</f>
        <v>#N/A</v>
      </c>
      <c r="AR320" t="e">
        <f>VLOOKUP($C320,subset1!$D:$BX,AR$2,FALSE)</f>
        <v>#N/A</v>
      </c>
      <c r="AS320" t="e">
        <f>VLOOKUP($C320,subset1!$D:$BX,AS$2,FALSE)</f>
        <v>#N/A</v>
      </c>
      <c r="AT320" s="1" t="e">
        <f>VLOOKUP($C320,subset1!$D:$BX,AT$2,FALSE)</f>
        <v>#N/A</v>
      </c>
      <c r="AU320" t="e">
        <f>VLOOKUP($C320,subset1!$D:$BX,AU$2,FALSE)</f>
        <v>#N/A</v>
      </c>
      <c r="AV320" t="e">
        <f>VLOOKUP($C320,subset1!$D:$BX,AV$2,FALSE)</f>
        <v>#N/A</v>
      </c>
      <c r="AW320" t="e">
        <f>VLOOKUP($C320,subset1!$D:$BX,AW$2,FALSE)</f>
        <v>#N/A</v>
      </c>
      <c r="AX320" t="e">
        <f>VLOOKUP($C320,subset1!$D:$BX,AX$2,FALSE)</f>
        <v>#N/A</v>
      </c>
      <c r="AY320" t="e">
        <f>VLOOKUP($C320,subset1!$D:$BX,AY$2,FALSE)</f>
        <v>#N/A</v>
      </c>
      <c r="AZ320" t="e">
        <f>VLOOKUP($C320,subset1!$D:$BX,AZ$2,FALSE)</f>
        <v>#N/A</v>
      </c>
      <c r="BA320" t="e">
        <f>VLOOKUP($C320,subset1!$D:$BX,BA$2,FALSE)</f>
        <v>#N/A</v>
      </c>
      <c r="BB320" t="e">
        <f>VLOOKUP($C320,subset1!$D:$BX,BB$2,FALSE)</f>
        <v>#N/A</v>
      </c>
      <c r="BC320" t="e">
        <f>VLOOKUP($C320,subset1!$D:$BX,BC$2,FALSE)</f>
        <v>#N/A</v>
      </c>
      <c r="BD320" t="e">
        <f>VLOOKUP($C320,subset1!$D:$BX,BD$2,FALSE)</f>
        <v>#N/A</v>
      </c>
      <c r="BE320" t="e">
        <f>VLOOKUP($C320,subset1!$D:$BX,BE$2,FALSE)</f>
        <v>#N/A</v>
      </c>
      <c r="BF320" t="e">
        <f>VLOOKUP($C320,subset1!$D:$BX,BF$2,FALSE)</f>
        <v>#N/A</v>
      </c>
      <c r="BG320" t="e">
        <f>VLOOKUP($C320,subset1!$D:$BX,BG$2,FALSE)</f>
        <v>#N/A</v>
      </c>
      <c r="BH320" t="e">
        <f>VLOOKUP($C320,subset1!$D:$BX,BH$2,FALSE)</f>
        <v>#N/A</v>
      </c>
      <c r="BI320" t="e">
        <f>VLOOKUP($C320,subset1!$D:$BX,BI$2,FALSE)</f>
        <v>#N/A</v>
      </c>
      <c r="BJ320" t="e">
        <f>VLOOKUP($C320,subset1!$D:$BX,BJ$2,FALSE)</f>
        <v>#N/A</v>
      </c>
      <c r="BK320" t="e">
        <f>VLOOKUP($C320,subset1!$D:$BX,BK$2,FALSE)</f>
        <v>#N/A</v>
      </c>
      <c r="BL320" t="e">
        <f>VLOOKUP($C320,subset1!$D:$BX,BL$2,FALSE)</f>
        <v>#N/A</v>
      </c>
      <c r="BM320" t="e">
        <f>VLOOKUP($C320,subset1!$D:$BX,BM$2,FALSE)</f>
        <v>#N/A</v>
      </c>
      <c r="BN320" t="e">
        <f>VLOOKUP($C320,subset1!$D:$BX,BN$2,FALSE)</f>
        <v>#N/A</v>
      </c>
      <c r="BO320" t="e">
        <f>VLOOKUP($C320,subset1!$D:$BX,BO$2,FALSE)</f>
        <v>#N/A</v>
      </c>
      <c r="BP320" t="e">
        <f>VLOOKUP($C320,subset1!$D:$BX,BP$2,FALSE)</f>
        <v>#N/A</v>
      </c>
      <c r="BQ320" t="e">
        <f>VLOOKUP($C320,subset1!$D:$BX,BQ$2,FALSE)</f>
        <v>#N/A</v>
      </c>
      <c r="BR320" t="e">
        <f>VLOOKUP($C320,subset1!$D:$BX,BR$2,FALSE)</f>
        <v>#N/A</v>
      </c>
      <c r="BS320" t="e">
        <f>VLOOKUP($C320,subset1!$D:$BX,BS$2,FALSE)</f>
        <v>#N/A</v>
      </c>
      <c r="BT320" t="e">
        <f>VLOOKUP($C320,subset1!$D:$BX,BT$2,FALSE)</f>
        <v>#N/A</v>
      </c>
      <c r="BU320" t="e">
        <f>VLOOKUP($C320,subset1!$D:$BX,BU$2,FALSE)</f>
        <v>#N/A</v>
      </c>
    </row>
    <row r="321" spans="1:73" x14ac:dyDescent="0.2">
      <c r="A321">
        <v>964</v>
      </c>
      <c r="B321" t="s">
        <v>8</v>
      </c>
      <c r="C321" t="str">
        <f t="shared" si="15"/>
        <v>964B1</v>
      </c>
      <c r="D321" t="str">
        <f t="shared" si="16"/>
        <v>B1</v>
      </c>
      <c r="E321">
        <v>55</v>
      </c>
      <c r="F321" s="1">
        <v>43262</v>
      </c>
      <c r="I321">
        <v>989.88062003672303</v>
      </c>
      <c r="J321" t="s">
        <v>25</v>
      </c>
      <c r="K321">
        <v>327</v>
      </c>
      <c r="L321">
        <f>VLOOKUP($C321,samples!$D$2:$I$1000,4, FALSE)</f>
        <v>7</v>
      </c>
      <c r="M321" t="str">
        <f>VLOOKUP($C321,samples!$D$2:$I$1000,5, FALSE)</f>
        <v>C</v>
      </c>
      <c r="N321" t="str">
        <f>VLOOKUP($C321,samples!$D$2:$I$1000,6, FALSE)</f>
        <v>7,8,9</v>
      </c>
      <c r="O321" s="1">
        <f>VLOOKUP($C321,samples!$D$2:$I$689,3, FALSE)</f>
        <v>43269</v>
      </c>
      <c r="P321" s="2">
        <f t="shared" si="17"/>
        <v>7</v>
      </c>
      <c r="Q321" s="1" t="str">
        <f>VLOOKUP($C321,samples!$D$2:$R$1000,8, FALSE)</f>
        <v>CGPLPA849P1</v>
      </c>
      <c r="S321" t="e">
        <f>VLOOKUP($C321,subset1!$D:$BX,S$2,FALSE)</f>
        <v>#N/A</v>
      </c>
      <c r="T321" s="1" t="e">
        <f>VLOOKUP($C321,subset1!$D:$BX,T$2,FALSE)</f>
        <v>#N/A</v>
      </c>
      <c r="U321" t="e">
        <f>VLOOKUP($C321,subset1!$D:$BX,U$2,FALSE)</f>
        <v>#N/A</v>
      </c>
      <c r="V321" t="e">
        <f>VLOOKUP($C321,subset1!$D:$BX,V$2,FALSE)</f>
        <v>#N/A</v>
      </c>
      <c r="W321" t="e">
        <f>VLOOKUP($C321,subset1!$D:$BX,W$2,FALSE)</f>
        <v>#N/A</v>
      </c>
      <c r="X321" t="e">
        <f>VLOOKUP($C321,subset1!$D:$BX,X$2,FALSE)</f>
        <v>#N/A</v>
      </c>
      <c r="Y321" t="e">
        <f>VLOOKUP($C321,subset1!$D:$BX,Y$2,FALSE)</f>
        <v>#N/A</v>
      </c>
      <c r="Z321" t="e">
        <f>VLOOKUP($C321,subset1!$D:$BX,Z$2,FALSE)</f>
        <v>#N/A</v>
      </c>
      <c r="AA321" t="e">
        <f>VLOOKUP($C321,subset1!$D:$BX,AA$2,FALSE)</f>
        <v>#N/A</v>
      </c>
      <c r="AB321" t="e">
        <f>VLOOKUP($C321,subset1!$D:$BX,AB$2,FALSE)</f>
        <v>#N/A</v>
      </c>
      <c r="AC321" t="e">
        <f>VLOOKUP($C321,subset1!$D:$BX,AC$2,FALSE)</f>
        <v>#N/A</v>
      </c>
      <c r="AD321" t="e">
        <f>VLOOKUP($C321,subset1!$D:$BX,AD$2,FALSE)</f>
        <v>#N/A</v>
      </c>
      <c r="AE321" t="e">
        <f>VLOOKUP($C321,subset1!$D:$BX,AE$2,FALSE)</f>
        <v>#N/A</v>
      </c>
      <c r="AF321" t="e">
        <f>VLOOKUP($C321,subset1!$D:$BX,AF$2,FALSE)</f>
        <v>#N/A</v>
      </c>
      <c r="AG321" t="e">
        <f>VLOOKUP($C321,subset1!$D:$BX,AG$2,FALSE)</f>
        <v>#N/A</v>
      </c>
      <c r="AH321" t="e">
        <f>VLOOKUP($C321,subset1!$D:$BX,AH$2,FALSE)</f>
        <v>#N/A</v>
      </c>
      <c r="AI321" t="e">
        <f>VLOOKUP($C321,subset1!$D:$BX,AI$2,FALSE)</f>
        <v>#N/A</v>
      </c>
      <c r="AJ321" t="e">
        <f>VLOOKUP($C321,subset1!$D:$BX,AJ$2,FALSE)</f>
        <v>#N/A</v>
      </c>
      <c r="AK321" t="e">
        <f>VLOOKUP($C321,subset1!$D:$BX,AK$2,FALSE)</f>
        <v>#N/A</v>
      </c>
      <c r="AL321" t="e">
        <f>VLOOKUP($C321,subset1!$D:$BX,AL$2,FALSE)</f>
        <v>#N/A</v>
      </c>
      <c r="AM321" t="e">
        <f>VLOOKUP($C321,subset1!$D:$BX,AM$2,FALSE)</f>
        <v>#N/A</v>
      </c>
      <c r="AN321" t="e">
        <f>VLOOKUP($C321,subset1!$D:$BX,AN$2,FALSE)</f>
        <v>#N/A</v>
      </c>
      <c r="AO321" t="e">
        <f>VLOOKUP($C321,subset1!$D:$BX,AO$2,FALSE)</f>
        <v>#N/A</v>
      </c>
      <c r="AP321" t="e">
        <f>VLOOKUP($C321,subset1!$D:$BX,AP$2,FALSE)</f>
        <v>#N/A</v>
      </c>
      <c r="AQ321" t="e">
        <f>VLOOKUP($C321,subset1!$D:$BX,AQ$2,FALSE)</f>
        <v>#N/A</v>
      </c>
      <c r="AR321" t="e">
        <f>VLOOKUP($C321,subset1!$D:$BX,AR$2,FALSE)</f>
        <v>#N/A</v>
      </c>
      <c r="AS321" t="e">
        <f>VLOOKUP($C321,subset1!$D:$BX,AS$2,FALSE)</f>
        <v>#N/A</v>
      </c>
      <c r="AT321" s="1" t="e">
        <f>VLOOKUP($C321,subset1!$D:$BX,AT$2,FALSE)</f>
        <v>#N/A</v>
      </c>
      <c r="AU321" t="e">
        <f>VLOOKUP($C321,subset1!$D:$BX,AU$2,FALSE)</f>
        <v>#N/A</v>
      </c>
      <c r="AV321" t="e">
        <f>VLOOKUP($C321,subset1!$D:$BX,AV$2,FALSE)</f>
        <v>#N/A</v>
      </c>
      <c r="AW321" t="e">
        <f>VLOOKUP($C321,subset1!$D:$BX,AW$2,FALSE)</f>
        <v>#N/A</v>
      </c>
      <c r="AX321" t="e">
        <f>VLOOKUP($C321,subset1!$D:$BX,AX$2,FALSE)</f>
        <v>#N/A</v>
      </c>
      <c r="AY321" t="e">
        <f>VLOOKUP($C321,subset1!$D:$BX,AY$2,FALSE)</f>
        <v>#N/A</v>
      </c>
      <c r="AZ321" t="e">
        <f>VLOOKUP($C321,subset1!$D:$BX,AZ$2,FALSE)</f>
        <v>#N/A</v>
      </c>
      <c r="BA321" t="e">
        <f>VLOOKUP($C321,subset1!$D:$BX,BA$2,FALSE)</f>
        <v>#N/A</v>
      </c>
      <c r="BB321" t="e">
        <f>VLOOKUP($C321,subset1!$D:$BX,BB$2,FALSE)</f>
        <v>#N/A</v>
      </c>
      <c r="BC321" t="e">
        <f>VLOOKUP($C321,subset1!$D:$BX,BC$2,FALSE)</f>
        <v>#N/A</v>
      </c>
      <c r="BD321" t="e">
        <f>VLOOKUP($C321,subset1!$D:$BX,BD$2,FALSE)</f>
        <v>#N/A</v>
      </c>
      <c r="BE321" t="e">
        <f>VLOOKUP($C321,subset1!$D:$BX,BE$2,FALSE)</f>
        <v>#N/A</v>
      </c>
      <c r="BF321" t="e">
        <f>VLOOKUP($C321,subset1!$D:$BX,BF$2,FALSE)</f>
        <v>#N/A</v>
      </c>
      <c r="BG321" t="e">
        <f>VLOOKUP($C321,subset1!$D:$BX,BG$2,FALSE)</f>
        <v>#N/A</v>
      </c>
      <c r="BH321" t="e">
        <f>VLOOKUP($C321,subset1!$D:$BX,BH$2,FALSE)</f>
        <v>#N/A</v>
      </c>
      <c r="BI321" t="e">
        <f>VLOOKUP($C321,subset1!$D:$BX,BI$2,FALSE)</f>
        <v>#N/A</v>
      </c>
      <c r="BJ321" t="e">
        <f>VLOOKUP($C321,subset1!$D:$BX,BJ$2,FALSE)</f>
        <v>#N/A</v>
      </c>
      <c r="BK321" t="e">
        <f>VLOOKUP($C321,subset1!$D:$BX,BK$2,FALSE)</f>
        <v>#N/A</v>
      </c>
      <c r="BL321" t="e">
        <f>VLOOKUP($C321,subset1!$D:$BX,BL$2,FALSE)</f>
        <v>#N/A</v>
      </c>
      <c r="BM321" t="e">
        <f>VLOOKUP($C321,subset1!$D:$BX,BM$2,FALSE)</f>
        <v>#N/A</v>
      </c>
      <c r="BN321" t="e">
        <f>VLOOKUP($C321,subset1!$D:$BX,BN$2,FALSE)</f>
        <v>#N/A</v>
      </c>
      <c r="BO321" t="e">
        <f>VLOOKUP($C321,subset1!$D:$BX,BO$2,FALSE)</f>
        <v>#N/A</v>
      </c>
      <c r="BP321" t="e">
        <f>VLOOKUP($C321,subset1!$D:$BX,BP$2,FALSE)</f>
        <v>#N/A</v>
      </c>
      <c r="BQ321" t="e">
        <f>VLOOKUP($C321,subset1!$D:$BX,BQ$2,FALSE)</f>
        <v>#N/A</v>
      </c>
      <c r="BR321" t="e">
        <f>VLOOKUP($C321,subset1!$D:$BX,BR$2,FALSE)</f>
        <v>#N/A</v>
      </c>
      <c r="BS321" t="e">
        <f>VLOOKUP($C321,subset1!$D:$BX,BS$2,FALSE)</f>
        <v>#N/A</v>
      </c>
      <c r="BT321" t="e">
        <f>VLOOKUP($C321,subset1!$D:$BX,BT$2,FALSE)</f>
        <v>#N/A</v>
      </c>
      <c r="BU321" t="e">
        <f>VLOOKUP($C321,subset1!$D:$BX,BU$2,FALSE)</f>
        <v>#N/A</v>
      </c>
    </row>
    <row r="322" spans="1:73" x14ac:dyDescent="0.2">
      <c r="A322">
        <v>964</v>
      </c>
      <c r="B322" t="s">
        <v>9</v>
      </c>
      <c r="C322" t="str">
        <f t="shared" si="15"/>
        <v>964E1</v>
      </c>
      <c r="D322" t="str">
        <f t="shared" si="16"/>
        <v>E1</v>
      </c>
      <c r="E322">
        <v>55</v>
      </c>
      <c r="F322" s="1">
        <v>43262</v>
      </c>
      <c r="I322">
        <v>989.88062003672303</v>
      </c>
      <c r="J322" t="s">
        <v>25</v>
      </c>
      <c r="K322">
        <v>328</v>
      </c>
      <c r="L322">
        <f>VLOOKUP($C322,samples!$D$2:$I$1000,4, FALSE)</f>
        <v>11</v>
      </c>
      <c r="M322" t="str">
        <f>VLOOKUP($C322,samples!$D$2:$I$1000,5, FALSE)</f>
        <v>A</v>
      </c>
      <c r="N322" t="str">
        <f>VLOOKUP($C322,samples!$D$2:$I$1000,6, FALSE)</f>
        <v>1,2,3</v>
      </c>
      <c r="O322" s="1">
        <f>VLOOKUP($C322,samples!$D$2:$I$689,3, FALSE)</f>
        <v>43294</v>
      </c>
      <c r="P322" s="2">
        <f t="shared" si="17"/>
        <v>32</v>
      </c>
      <c r="Q322" s="1" t="str">
        <f>VLOOKUP($C322,samples!$D$2:$R$1000,8, FALSE)</f>
        <v>CGPLPA849P2</v>
      </c>
      <c r="S322" t="e">
        <f>VLOOKUP($C322,subset1!$D:$BX,S$2,FALSE)</f>
        <v>#N/A</v>
      </c>
      <c r="T322" s="1" t="e">
        <f>VLOOKUP($C322,subset1!$D:$BX,T$2,FALSE)</f>
        <v>#N/A</v>
      </c>
      <c r="U322" t="e">
        <f>VLOOKUP($C322,subset1!$D:$BX,U$2,FALSE)</f>
        <v>#N/A</v>
      </c>
      <c r="V322" t="e">
        <f>VLOOKUP($C322,subset1!$D:$BX,V$2,FALSE)</f>
        <v>#N/A</v>
      </c>
      <c r="W322" t="e">
        <f>VLOOKUP($C322,subset1!$D:$BX,W$2,FALSE)</f>
        <v>#N/A</v>
      </c>
      <c r="X322" t="e">
        <f>VLOOKUP($C322,subset1!$D:$BX,X$2,FALSE)</f>
        <v>#N/A</v>
      </c>
      <c r="Y322" t="e">
        <f>VLOOKUP($C322,subset1!$D:$BX,Y$2,FALSE)</f>
        <v>#N/A</v>
      </c>
      <c r="Z322" t="e">
        <f>VLOOKUP($C322,subset1!$D:$BX,Z$2,FALSE)</f>
        <v>#N/A</v>
      </c>
      <c r="AA322" t="e">
        <f>VLOOKUP($C322,subset1!$D:$BX,AA$2,FALSE)</f>
        <v>#N/A</v>
      </c>
      <c r="AB322" t="e">
        <f>VLOOKUP($C322,subset1!$D:$BX,AB$2,FALSE)</f>
        <v>#N/A</v>
      </c>
      <c r="AC322" t="e">
        <f>VLOOKUP($C322,subset1!$D:$BX,AC$2,FALSE)</f>
        <v>#N/A</v>
      </c>
      <c r="AD322" t="e">
        <f>VLOOKUP($C322,subset1!$D:$BX,AD$2,FALSE)</f>
        <v>#N/A</v>
      </c>
      <c r="AE322" t="e">
        <f>VLOOKUP($C322,subset1!$D:$BX,AE$2,FALSE)</f>
        <v>#N/A</v>
      </c>
      <c r="AF322" t="e">
        <f>VLOOKUP($C322,subset1!$D:$BX,AF$2,FALSE)</f>
        <v>#N/A</v>
      </c>
      <c r="AG322" t="e">
        <f>VLOOKUP($C322,subset1!$D:$BX,AG$2,FALSE)</f>
        <v>#N/A</v>
      </c>
      <c r="AH322" t="e">
        <f>VLOOKUP($C322,subset1!$D:$BX,AH$2,FALSE)</f>
        <v>#N/A</v>
      </c>
      <c r="AI322" t="e">
        <f>VLOOKUP($C322,subset1!$D:$BX,AI$2,FALSE)</f>
        <v>#N/A</v>
      </c>
      <c r="AJ322" t="e">
        <f>VLOOKUP($C322,subset1!$D:$BX,AJ$2,FALSE)</f>
        <v>#N/A</v>
      </c>
      <c r="AK322" t="e">
        <f>VLOOKUP($C322,subset1!$D:$BX,AK$2,FALSE)</f>
        <v>#N/A</v>
      </c>
      <c r="AL322" t="e">
        <f>VLOOKUP($C322,subset1!$D:$BX,AL$2,FALSE)</f>
        <v>#N/A</v>
      </c>
      <c r="AM322" t="e">
        <f>VLOOKUP($C322,subset1!$D:$BX,AM$2,FALSE)</f>
        <v>#N/A</v>
      </c>
      <c r="AN322" t="e">
        <f>VLOOKUP($C322,subset1!$D:$BX,AN$2,FALSE)</f>
        <v>#N/A</v>
      </c>
      <c r="AO322" t="e">
        <f>VLOOKUP($C322,subset1!$D:$BX,AO$2,FALSE)</f>
        <v>#N/A</v>
      </c>
      <c r="AP322" t="e">
        <f>VLOOKUP($C322,subset1!$D:$BX,AP$2,FALSE)</f>
        <v>#N/A</v>
      </c>
      <c r="AQ322" t="e">
        <f>VLOOKUP($C322,subset1!$D:$BX,AQ$2,FALSE)</f>
        <v>#N/A</v>
      </c>
      <c r="AR322" t="e">
        <f>VLOOKUP($C322,subset1!$D:$BX,AR$2,FALSE)</f>
        <v>#N/A</v>
      </c>
      <c r="AS322" t="e">
        <f>VLOOKUP($C322,subset1!$D:$BX,AS$2,FALSE)</f>
        <v>#N/A</v>
      </c>
      <c r="AT322" s="1" t="e">
        <f>VLOOKUP($C322,subset1!$D:$BX,AT$2,FALSE)</f>
        <v>#N/A</v>
      </c>
      <c r="AU322" t="e">
        <f>VLOOKUP($C322,subset1!$D:$BX,AU$2,FALSE)</f>
        <v>#N/A</v>
      </c>
      <c r="AV322" t="e">
        <f>VLOOKUP($C322,subset1!$D:$BX,AV$2,FALSE)</f>
        <v>#N/A</v>
      </c>
      <c r="AW322" t="e">
        <f>VLOOKUP($C322,subset1!$D:$BX,AW$2,FALSE)</f>
        <v>#N/A</v>
      </c>
      <c r="AX322" t="e">
        <f>VLOOKUP($C322,subset1!$D:$BX,AX$2,FALSE)</f>
        <v>#N/A</v>
      </c>
      <c r="AY322" t="e">
        <f>VLOOKUP($C322,subset1!$D:$BX,AY$2,FALSE)</f>
        <v>#N/A</v>
      </c>
      <c r="AZ322" t="e">
        <f>VLOOKUP($C322,subset1!$D:$BX,AZ$2,FALSE)</f>
        <v>#N/A</v>
      </c>
      <c r="BA322" t="e">
        <f>VLOOKUP($C322,subset1!$D:$BX,BA$2,FALSE)</f>
        <v>#N/A</v>
      </c>
      <c r="BB322" t="e">
        <f>VLOOKUP($C322,subset1!$D:$BX,BB$2,FALSE)</f>
        <v>#N/A</v>
      </c>
      <c r="BC322" t="e">
        <f>VLOOKUP($C322,subset1!$D:$BX,BC$2,FALSE)</f>
        <v>#N/A</v>
      </c>
      <c r="BD322" t="e">
        <f>VLOOKUP($C322,subset1!$D:$BX,BD$2,FALSE)</f>
        <v>#N/A</v>
      </c>
      <c r="BE322" t="e">
        <f>VLOOKUP($C322,subset1!$D:$BX,BE$2,FALSE)</f>
        <v>#N/A</v>
      </c>
      <c r="BF322" t="e">
        <f>VLOOKUP($C322,subset1!$D:$BX,BF$2,FALSE)</f>
        <v>#N/A</v>
      </c>
      <c r="BG322" t="e">
        <f>VLOOKUP($C322,subset1!$D:$BX,BG$2,FALSE)</f>
        <v>#N/A</v>
      </c>
      <c r="BH322" t="e">
        <f>VLOOKUP($C322,subset1!$D:$BX,BH$2,FALSE)</f>
        <v>#N/A</v>
      </c>
      <c r="BI322" t="e">
        <f>VLOOKUP($C322,subset1!$D:$BX,BI$2,FALSE)</f>
        <v>#N/A</v>
      </c>
      <c r="BJ322" t="e">
        <f>VLOOKUP($C322,subset1!$D:$BX,BJ$2,FALSE)</f>
        <v>#N/A</v>
      </c>
      <c r="BK322" t="e">
        <f>VLOOKUP($C322,subset1!$D:$BX,BK$2,FALSE)</f>
        <v>#N/A</v>
      </c>
      <c r="BL322" t="e">
        <f>VLOOKUP($C322,subset1!$D:$BX,BL$2,FALSE)</f>
        <v>#N/A</v>
      </c>
      <c r="BM322" t="e">
        <f>VLOOKUP($C322,subset1!$D:$BX,BM$2,FALSE)</f>
        <v>#N/A</v>
      </c>
      <c r="BN322" t="e">
        <f>VLOOKUP($C322,subset1!$D:$BX,BN$2,FALSE)</f>
        <v>#N/A</v>
      </c>
      <c r="BO322" t="e">
        <f>VLOOKUP($C322,subset1!$D:$BX,BO$2,FALSE)</f>
        <v>#N/A</v>
      </c>
      <c r="BP322" t="e">
        <f>VLOOKUP($C322,subset1!$D:$BX,BP$2,FALSE)</f>
        <v>#N/A</v>
      </c>
      <c r="BQ322" t="e">
        <f>VLOOKUP($C322,subset1!$D:$BX,BQ$2,FALSE)</f>
        <v>#N/A</v>
      </c>
      <c r="BR322" t="e">
        <f>VLOOKUP($C322,subset1!$D:$BX,BR$2,FALSE)</f>
        <v>#N/A</v>
      </c>
      <c r="BS322" t="e">
        <f>VLOOKUP($C322,subset1!$D:$BX,BS$2,FALSE)</f>
        <v>#N/A</v>
      </c>
      <c r="BT322" t="e">
        <f>VLOOKUP($C322,subset1!$D:$BX,BT$2,FALSE)</f>
        <v>#N/A</v>
      </c>
      <c r="BU322" t="e">
        <f>VLOOKUP($C322,subset1!$D:$BX,BU$2,FALSE)</f>
        <v>#N/A</v>
      </c>
    </row>
    <row r="323" spans="1:73" x14ac:dyDescent="0.2">
      <c r="A323">
        <v>964</v>
      </c>
      <c r="B323" t="s">
        <v>10</v>
      </c>
      <c r="C323" t="str">
        <f t="shared" si="15"/>
        <v>964E2</v>
      </c>
      <c r="D323" t="str">
        <f t="shared" si="16"/>
        <v>E2</v>
      </c>
      <c r="E323">
        <v>55</v>
      </c>
      <c r="F323" s="1">
        <v>43262</v>
      </c>
      <c r="I323">
        <v>989.88062003672303</v>
      </c>
      <c r="J323" t="s">
        <v>25</v>
      </c>
      <c r="K323">
        <v>329</v>
      </c>
      <c r="L323">
        <f>VLOOKUP($C323,samples!$D$2:$I$1000,4, FALSE)</f>
        <v>15</v>
      </c>
      <c r="M323" t="str">
        <f>VLOOKUP($C323,samples!$D$2:$I$1000,5, FALSE)</f>
        <v>E</v>
      </c>
      <c r="N323" t="str">
        <f>VLOOKUP($C323,samples!$D$2:$I$1000,6, FALSE)</f>
        <v>7,8,9</v>
      </c>
      <c r="O323" s="1">
        <f>VLOOKUP($C323,samples!$D$2:$I$689,3, FALSE)</f>
        <v>43322</v>
      </c>
      <c r="P323" s="2">
        <f t="shared" si="17"/>
        <v>60</v>
      </c>
      <c r="Q323" s="1" t="str">
        <f>VLOOKUP($C323,samples!$D$2:$R$1000,8, FALSE)</f>
        <v>CGPLPA849P3</v>
      </c>
      <c r="S323" t="e">
        <f>VLOOKUP($C323,subset1!$D:$BX,S$2,FALSE)</f>
        <v>#N/A</v>
      </c>
      <c r="T323" s="1" t="e">
        <f>VLOOKUP($C323,subset1!$D:$BX,T$2,FALSE)</f>
        <v>#N/A</v>
      </c>
      <c r="U323" t="e">
        <f>VLOOKUP($C323,subset1!$D:$BX,U$2,FALSE)</f>
        <v>#N/A</v>
      </c>
      <c r="V323" t="e">
        <f>VLOOKUP($C323,subset1!$D:$BX,V$2,FALSE)</f>
        <v>#N/A</v>
      </c>
      <c r="W323" t="e">
        <f>VLOOKUP($C323,subset1!$D:$BX,W$2,FALSE)</f>
        <v>#N/A</v>
      </c>
      <c r="X323" t="e">
        <f>VLOOKUP($C323,subset1!$D:$BX,X$2,FALSE)</f>
        <v>#N/A</v>
      </c>
      <c r="Y323" t="e">
        <f>VLOOKUP($C323,subset1!$D:$BX,Y$2,FALSE)</f>
        <v>#N/A</v>
      </c>
      <c r="Z323" t="e">
        <f>VLOOKUP($C323,subset1!$D:$BX,Z$2,FALSE)</f>
        <v>#N/A</v>
      </c>
      <c r="AA323" t="e">
        <f>VLOOKUP($C323,subset1!$D:$BX,AA$2,FALSE)</f>
        <v>#N/A</v>
      </c>
      <c r="AB323" t="e">
        <f>VLOOKUP($C323,subset1!$D:$BX,AB$2,FALSE)</f>
        <v>#N/A</v>
      </c>
      <c r="AC323" t="e">
        <f>VLOOKUP($C323,subset1!$D:$BX,AC$2,FALSE)</f>
        <v>#N/A</v>
      </c>
      <c r="AD323" t="e">
        <f>VLOOKUP($C323,subset1!$D:$BX,AD$2,FALSE)</f>
        <v>#N/A</v>
      </c>
      <c r="AE323" t="e">
        <f>VLOOKUP($C323,subset1!$D:$BX,AE$2,FALSE)</f>
        <v>#N/A</v>
      </c>
      <c r="AF323" t="e">
        <f>VLOOKUP($C323,subset1!$D:$BX,AF$2,FALSE)</f>
        <v>#N/A</v>
      </c>
      <c r="AG323" t="e">
        <f>VLOOKUP($C323,subset1!$D:$BX,AG$2,FALSE)</f>
        <v>#N/A</v>
      </c>
      <c r="AH323" t="e">
        <f>VLOOKUP($C323,subset1!$D:$BX,AH$2,FALSE)</f>
        <v>#N/A</v>
      </c>
      <c r="AI323" t="e">
        <f>VLOOKUP($C323,subset1!$D:$BX,AI$2,FALSE)</f>
        <v>#N/A</v>
      </c>
      <c r="AJ323" t="e">
        <f>VLOOKUP($C323,subset1!$D:$BX,AJ$2,FALSE)</f>
        <v>#N/A</v>
      </c>
      <c r="AK323" t="e">
        <f>VLOOKUP($C323,subset1!$D:$BX,AK$2,FALSE)</f>
        <v>#N/A</v>
      </c>
      <c r="AL323" t="e">
        <f>VLOOKUP($C323,subset1!$D:$BX,AL$2,FALSE)</f>
        <v>#N/A</v>
      </c>
      <c r="AM323" t="e">
        <f>VLOOKUP($C323,subset1!$D:$BX,AM$2,FALSE)</f>
        <v>#N/A</v>
      </c>
      <c r="AN323" t="e">
        <f>VLOOKUP($C323,subset1!$D:$BX,AN$2,FALSE)</f>
        <v>#N/A</v>
      </c>
      <c r="AO323" t="e">
        <f>VLOOKUP($C323,subset1!$D:$BX,AO$2,FALSE)</f>
        <v>#N/A</v>
      </c>
      <c r="AP323" t="e">
        <f>VLOOKUP($C323,subset1!$D:$BX,AP$2,FALSE)</f>
        <v>#N/A</v>
      </c>
      <c r="AQ323" t="e">
        <f>VLOOKUP($C323,subset1!$D:$BX,AQ$2,FALSE)</f>
        <v>#N/A</v>
      </c>
      <c r="AR323" t="e">
        <f>VLOOKUP($C323,subset1!$D:$BX,AR$2,FALSE)</f>
        <v>#N/A</v>
      </c>
      <c r="AS323" t="e">
        <f>VLOOKUP($C323,subset1!$D:$BX,AS$2,FALSE)</f>
        <v>#N/A</v>
      </c>
      <c r="AT323" s="1" t="e">
        <f>VLOOKUP($C323,subset1!$D:$BX,AT$2,FALSE)</f>
        <v>#N/A</v>
      </c>
      <c r="AU323" t="e">
        <f>VLOOKUP($C323,subset1!$D:$BX,AU$2,FALSE)</f>
        <v>#N/A</v>
      </c>
      <c r="AV323" t="e">
        <f>VLOOKUP($C323,subset1!$D:$BX,AV$2,FALSE)</f>
        <v>#N/A</v>
      </c>
      <c r="AW323" t="e">
        <f>VLOOKUP($C323,subset1!$D:$BX,AW$2,FALSE)</f>
        <v>#N/A</v>
      </c>
      <c r="AX323" t="e">
        <f>VLOOKUP($C323,subset1!$D:$BX,AX$2,FALSE)</f>
        <v>#N/A</v>
      </c>
      <c r="AY323" t="e">
        <f>VLOOKUP($C323,subset1!$D:$BX,AY$2,FALSE)</f>
        <v>#N/A</v>
      </c>
      <c r="AZ323" t="e">
        <f>VLOOKUP($C323,subset1!$D:$BX,AZ$2,FALSE)</f>
        <v>#N/A</v>
      </c>
      <c r="BA323" t="e">
        <f>VLOOKUP($C323,subset1!$D:$BX,BA$2,FALSE)</f>
        <v>#N/A</v>
      </c>
      <c r="BB323" t="e">
        <f>VLOOKUP($C323,subset1!$D:$BX,BB$2,FALSE)</f>
        <v>#N/A</v>
      </c>
      <c r="BC323" t="e">
        <f>VLOOKUP($C323,subset1!$D:$BX,BC$2,FALSE)</f>
        <v>#N/A</v>
      </c>
      <c r="BD323" t="e">
        <f>VLOOKUP($C323,subset1!$D:$BX,BD$2,FALSE)</f>
        <v>#N/A</v>
      </c>
      <c r="BE323" t="e">
        <f>VLOOKUP($C323,subset1!$D:$BX,BE$2,FALSE)</f>
        <v>#N/A</v>
      </c>
      <c r="BF323" t="e">
        <f>VLOOKUP($C323,subset1!$D:$BX,BF$2,FALSE)</f>
        <v>#N/A</v>
      </c>
      <c r="BG323" t="e">
        <f>VLOOKUP($C323,subset1!$D:$BX,BG$2,FALSE)</f>
        <v>#N/A</v>
      </c>
      <c r="BH323" t="e">
        <f>VLOOKUP($C323,subset1!$D:$BX,BH$2,FALSE)</f>
        <v>#N/A</v>
      </c>
      <c r="BI323" t="e">
        <f>VLOOKUP($C323,subset1!$D:$BX,BI$2,FALSE)</f>
        <v>#N/A</v>
      </c>
      <c r="BJ323" t="e">
        <f>VLOOKUP($C323,subset1!$D:$BX,BJ$2,FALSE)</f>
        <v>#N/A</v>
      </c>
      <c r="BK323" t="e">
        <f>VLOOKUP($C323,subset1!$D:$BX,BK$2,FALSE)</f>
        <v>#N/A</v>
      </c>
      <c r="BL323" t="e">
        <f>VLOOKUP($C323,subset1!$D:$BX,BL$2,FALSE)</f>
        <v>#N/A</v>
      </c>
      <c r="BM323" t="e">
        <f>VLOOKUP($C323,subset1!$D:$BX,BM$2,FALSE)</f>
        <v>#N/A</v>
      </c>
      <c r="BN323" t="e">
        <f>VLOOKUP($C323,subset1!$D:$BX,BN$2,FALSE)</f>
        <v>#N/A</v>
      </c>
      <c r="BO323" t="e">
        <f>VLOOKUP($C323,subset1!$D:$BX,BO$2,FALSE)</f>
        <v>#N/A</v>
      </c>
      <c r="BP323" t="e">
        <f>VLOOKUP($C323,subset1!$D:$BX,BP$2,FALSE)</f>
        <v>#N/A</v>
      </c>
      <c r="BQ323" t="e">
        <f>VLOOKUP($C323,subset1!$D:$BX,BQ$2,FALSE)</f>
        <v>#N/A</v>
      </c>
      <c r="BR323" t="e">
        <f>VLOOKUP($C323,subset1!$D:$BX,BR$2,FALSE)</f>
        <v>#N/A</v>
      </c>
      <c r="BS323" t="e">
        <f>VLOOKUP($C323,subset1!$D:$BX,BS$2,FALSE)</f>
        <v>#N/A</v>
      </c>
      <c r="BT323" t="e">
        <f>VLOOKUP($C323,subset1!$D:$BX,BT$2,FALSE)</f>
        <v>#N/A</v>
      </c>
      <c r="BU323" t="e">
        <f>VLOOKUP($C323,subset1!$D:$BX,BU$2,FALSE)</f>
        <v>#N/A</v>
      </c>
    </row>
    <row r="324" spans="1:73" x14ac:dyDescent="0.2">
      <c r="A324">
        <v>965</v>
      </c>
      <c r="B324" t="s">
        <v>2</v>
      </c>
      <c r="C324" t="str">
        <f t="shared" si="15"/>
        <v>965A</v>
      </c>
      <c r="D324" t="str">
        <f t="shared" si="16"/>
        <v>A</v>
      </c>
      <c r="E324">
        <v>54</v>
      </c>
      <c r="F324" s="1">
        <v>43264</v>
      </c>
      <c r="I324">
        <v>987.88062003672303</v>
      </c>
      <c r="J324" t="s">
        <v>23</v>
      </c>
      <c r="K324">
        <v>330</v>
      </c>
      <c r="L324">
        <f>VLOOKUP($C324,samples!$D$2:$I$1000,4, FALSE)</f>
        <v>2</v>
      </c>
      <c r="M324" t="str">
        <f>VLOOKUP($C324,samples!$D$2:$I$1000,5, FALSE)</f>
        <v>A</v>
      </c>
      <c r="N324" t="str">
        <f>VLOOKUP($C324,samples!$D$2:$I$1000,6, FALSE)</f>
        <v>7,8,9</v>
      </c>
      <c r="O324" s="1">
        <f>VLOOKUP($C324,samples!$D$2:$I$689,3, FALSE)</f>
        <v>43264</v>
      </c>
      <c r="P324" s="2">
        <f t="shared" si="17"/>
        <v>0</v>
      </c>
      <c r="Q324" s="1" t="str">
        <f>VLOOKUP($C324,samples!$D$2:$R$1000,8, FALSE)</f>
        <v>CGPLPA850P</v>
      </c>
      <c r="S324" t="e">
        <f>VLOOKUP($C324,subset1!$D:$BX,S$2,FALSE)</f>
        <v>#N/A</v>
      </c>
      <c r="T324" s="1" t="e">
        <f>VLOOKUP($C324,subset1!$D:$BX,T$2,FALSE)</f>
        <v>#N/A</v>
      </c>
      <c r="U324" t="e">
        <f>VLOOKUP($C324,subset1!$D:$BX,U$2,FALSE)</f>
        <v>#N/A</v>
      </c>
      <c r="V324" t="e">
        <f>VLOOKUP($C324,subset1!$D:$BX,V$2,FALSE)</f>
        <v>#N/A</v>
      </c>
      <c r="W324" t="e">
        <f>VLOOKUP($C324,subset1!$D:$BX,W$2,FALSE)</f>
        <v>#N/A</v>
      </c>
      <c r="X324" t="e">
        <f>VLOOKUP($C324,subset1!$D:$BX,X$2,FALSE)</f>
        <v>#N/A</v>
      </c>
      <c r="Y324" t="e">
        <f>VLOOKUP($C324,subset1!$D:$BX,Y$2,FALSE)</f>
        <v>#N/A</v>
      </c>
      <c r="Z324" t="e">
        <f>VLOOKUP($C324,subset1!$D:$BX,Z$2,FALSE)</f>
        <v>#N/A</v>
      </c>
      <c r="AA324" t="e">
        <f>VLOOKUP($C324,subset1!$D:$BX,AA$2,FALSE)</f>
        <v>#N/A</v>
      </c>
      <c r="AB324" t="e">
        <f>VLOOKUP($C324,subset1!$D:$BX,AB$2,FALSE)</f>
        <v>#N/A</v>
      </c>
      <c r="AC324" t="e">
        <f>VLOOKUP($C324,subset1!$D:$BX,AC$2,FALSE)</f>
        <v>#N/A</v>
      </c>
      <c r="AD324" t="e">
        <f>VLOOKUP($C324,subset1!$D:$BX,AD$2,FALSE)</f>
        <v>#N/A</v>
      </c>
      <c r="AE324" t="e">
        <f>VLOOKUP($C324,subset1!$D:$BX,AE$2,FALSE)</f>
        <v>#N/A</v>
      </c>
      <c r="AF324" t="e">
        <f>VLOOKUP($C324,subset1!$D:$BX,AF$2,FALSE)</f>
        <v>#N/A</v>
      </c>
      <c r="AG324" t="e">
        <f>VLOOKUP($C324,subset1!$D:$BX,AG$2,FALSE)</f>
        <v>#N/A</v>
      </c>
      <c r="AH324" t="e">
        <f>VLOOKUP($C324,subset1!$D:$BX,AH$2,FALSE)</f>
        <v>#N/A</v>
      </c>
      <c r="AI324" t="e">
        <f>VLOOKUP($C324,subset1!$D:$BX,AI$2,FALSE)</f>
        <v>#N/A</v>
      </c>
      <c r="AJ324" t="e">
        <f>VLOOKUP($C324,subset1!$D:$BX,AJ$2,FALSE)</f>
        <v>#N/A</v>
      </c>
      <c r="AK324" t="e">
        <f>VLOOKUP($C324,subset1!$D:$BX,AK$2,FALSE)</f>
        <v>#N/A</v>
      </c>
      <c r="AL324" t="e">
        <f>VLOOKUP($C324,subset1!$D:$BX,AL$2,FALSE)</f>
        <v>#N/A</v>
      </c>
      <c r="AM324" t="e">
        <f>VLOOKUP($C324,subset1!$D:$BX,AM$2,FALSE)</f>
        <v>#N/A</v>
      </c>
      <c r="AN324" t="e">
        <f>VLOOKUP($C324,subset1!$D:$BX,AN$2,FALSE)</f>
        <v>#N/A</v>
      </c>
      <c r="AO324" t="e">
        <f>VLOOKUP($C324,subset1!$D:$BX,AO$2,FALSE)</f>
        <v>#N/A</v>
      </c>
      <c r="AP324" t="e">
        <f>VLOOKUP($C324,subset1!$D:$BX,AP$2,FALSE)</f>
        <v>#N/A</v>
      </c>
      <c r="AQ324" t="e">
        <f>VLOOKUP($C324,subset1!$D:$BX,AQ$2,FALSE)</f>
        <v>#N/A</v>
      </c>
      <c r="AR324" t="e">
        <f>VLOOKUP($C324,subset1!$D:$BX,AR$2,FALSE)</f>
        <v>#N/A</v>
      </c>
      <c r="AS324" t="e">
        <f>VLOOKUP($C324,subset1!$D:$BX,AS$2,FALSE)</f>
        <v>#N/A</v>
      </c>
      <c r="AT324" s="1" t="e">
        <f>VLOOKUP($C324,subset1!$D:$BX,AT$2,FALSE)</f>
        <v>#N/A</v>
      </c>
      <c r="AU324" t="e">
        <f>VLOOKUP($C324,subset1!$D:$BX,AU$2,FALSE)</f>
        <v>#N/A</v>
      </c>
      <c r="AV324" t="e">
        <f>VLOOKUP($C324,subset1!$D:$BX,AV$2,FALSE)</f>
        <v>#N/A</v>
      </c>
      <c r="AW324" t="e">
        <f>VLOOKUP($C324,subset1!$D:$BX,AW$2,FALSE)</f>
        <v>#N/A</v>
      </c>
      <c r="AX324" t="e">
        <f>VLOOKUP($C324,subset1!$D:$BX,AX$2,FALSE)</f>
        <v>#N/A</v>
      </c>
      <c r="AY324" t="e">
        <f>VLOOKUP($C324,subset1!$D:$BX,AY$2,FALSE)</f>
        <v>#N/A</v>
      </c>
      <c r="AZ324" t="e">
        <f>VLOOKUP($C324,subset1!$D:$BX,AZ$2,FALSE)</f>
        <v>#N/A</v>
      </c>
      <c r="BA324" t="e">
        <f>VLOOKUP($C324,subset1!$D:$BX,BA$2,FALSE)</f>
        <v>#N/A</v>
      </c>
      <c r="BB324" t="e">
        <f>VLOOKUP($C324,subset1!$D:$BX,BB$2,FALSE)</f>
        <v>#N/A</v>
      </c>
      <c r="BC324" t="e">
        <f>VLOOKUP($C324,subset1!$D:$BX,BC$2,FALSE)</f>
        <v>#N/A</v>
      </c>
      <c r="BD324" t="e">
        <f>VLOOKUP($C324,subset1!$D:$BX,BD$2,FALSE)</f>
        <v>#N/A</v>
      </c>
      <c r="BE324" t="e">
        <f>VLOOKUP($C324,subset1!$D:$BX,BE$2,FALSE)</f>
        <v>#N/A</v>
      </c>
      <c r="BF324" t="e">
        <f>VLOOKUP($C324,subset1!$D:$BX,BF$2,FALSE)</f>
        <v>#N/A</v>
      </c>
      <c r="BG324" t="e">
        <f>VLOOKUP($C324,subset1!$D:$BX,BG$2,FALSE)</f>
        <v>#N/A</v>
      </c>
      <c r="BH324" t="e">
        <f>VLOOKUP($C324,subset1!$D:$BX,BH$2,FALSE)</f>
        <v>#N/A</v>
      </c>
      <c r="BI324" t="e">
        <f>VLOOKUP($C324,subset1!$D:$BX,BI$2,FALSE)</f>
        <v>#N/A</v>
      </c>
      <c r="BJ324" t="e">
        <f>VLOOKUP($C324,subset1!$D:$BX,BJ$2,FALSE)</f>
        <v>#N/A</v>
      </c>
      <c r="BK324" t="e">
        <f>VLOOKUP($C324,subset1!$D:$BX,BK$2,FALSE)</f>
        <v>#N/A</v>
      </c>
      <c r="BL324" t="e">
        <f>VLOOKUP($C324,subset1!$D:$BX,BL$2,FALSE)</f>
        <v>#N/A</v>
      </c>
      <c r="BM324" t="e">
        <f>VLOOKUP($C324,subset1!$D:$BX,BM$2,FALSE)</f>
        <v>#N/A</v>
      </c>
      <c r="BN324" t="e">
        <f>VLOOKUP($C324,subset1!$D:$BX,BN$2,FALSE)</f>
        <v>#N/A</v>
      </c>
      <c r="BO324" t="e">
        <f>VLOOKUP($C324,subset1!$D:$BX,BO$2,FALSE)</f>
        <v>#N/A</v>
      </c>
      <c r="BP324" t="e">
        <f>VLOOKUP($C324,subset1!$D:$BX,BP$2,FALSE)</f>
        <v>#N/A</v>
      </c>
      <c r="BQ324" t="e">
        <f>VLOOKUP($C324,subset1!$D:$BX,BQ$2,FALSE)</f>
        <v>#N/A</v>
      </c>
      <c r="BR324" t="e">
        <f>VLOOKUP($C324,subset1!$D:$BX,BR$2,FALSE)</f>
        <v>#N/A</v>
      </c>
      <c r="BS324" t="e">
        <f>VLOOKUP($C324,subset1!$D:$BX,BS$2,FALSE)</f>
        <v>#N/A</v>
      </c>
      <c r="BT324" t="e">
        <f>VLOOKUP($C324,subset1!$D:$BX,BT$2,FALSE)</f>
        <v>#N/A</v>
      </c>
      <c r="BU324" t="e">
        <f>VLOOKUP($C324,subset1!$D:$BX,BU$2,FALSE)</f>
        <v>#N/A</v>
      </c>
    </row>
    <row r="325" spans="1:73" x14ac:dyDescent="0.2">
      <c r="A325">
        <v>965</v>
      </c>
      <c r="B325" t="s">
        <v>8</v>
      </c>
      <c r="C325" t="str">
        <f t="shared" si="15"/>
        <v>965B1</v>
      </c>
      <c r="D325" t="str">
        <f t="shared" si="16"/>
        <v>B1</v>
      </c>
      <c r="E325">
        <v>54</v>
      </c>
      <c r="F325" s="1">
        <v>43264</v>
      </c>
      <c r="I325">
        <v>987.88062003672303</v>
      </c>
      <c r="J325" t="s">
        <v>23</v>
      </c>
      <c r="K325">
        <v>331</v>
      </c>
      <c r="L325">
        <f>VLOOKUP($C325,samples!$D$2:$I$1000,4, FALSE)</f>
        <v>7</v>
      </c>
      <c r="M325" t="str">
        <f>VLOOKUP($C325,samples!$D$2:$I$1000,5, FALSE)</f>
        <v>B</v>
      </c>
      <c r="N325" t="str">
        <f>VLOOKUP($C325,samples!$D$2:$I$1000,6, FALSE)</f>
        <v>1,2,3</v>
      </c>
      <c r="O325" s="1">
        <f>VLOOKUP($C325,samples!$D$2:$I$689,3, FALSE)</f>
        <v>43292</v>
      </c>
      <c r="P325" s="2">
        <f t="shared" si="17"/>
        <v>28</v>
      </c>
      <c r="Q325" s="1" t="str">
        <f>VLOOKUP($C325,samples!$D$2:$R$1000,8, FALSE)</f>
        <v>CGPLPA850P1</v>
      </c>
      <c r="S325" t="e">
        <f>VLOOKUP($C325,subset1!$D:$BX,S$2,FALSE)</f>
        <v>#N/A</v>
      </c>
      <c r="T325" s="1" t="e">
        <f>VLOOKUP($C325,subset1!$D:$BX,T$2,FALSE)</f>
        <v>#N/A</v>
      </c>
      <c r="U325" t="e">
        <f>VLOOKUP($C325,subset1!$D:$BX,U$2,FALSE)</f>
        <v>#N/A</v>
      </c>
      <c r="V325" t="e">
        <f>VLOOKUP($C325,subset1!$D:$BX,V$2,FALSE)</f>
        <v>#N/A</v>
      </c>
      <c r="W325" t="e">
        <f>VLOOKUP($C325,subset1!$D:$BX,W$2,FALSE)</f>
        <v>#N/A</v>
      </c>
      <c r="X325" t="e">
        <f>VLOOKUP($C325,subset1!$D:$BX,X$2,FALSE)</f>
        <v>#N/A</v>
      </c>
      <c r="Y325" t="e">
        <f>VLOOKUP($C325,subset1!$D:$BX,Y$2,FALSE)</f>
        <v>#N/A</v>
      </c>
      <c r="Z325" t="e">
        <f>VLOOKUP($C325,subset1!$D:$BX,Z$2,FALSE)</f>
        <v>#N/A</v>
      </c>
      <c r="AA325" t="e">
        <f>VLOOKUP($C325,subset1!$D:$BX,AA$2,FALSE)</f>
        <v>#N/A</v>
      </c>
      <c r="AB325" t="e">
        <f>VLOOKUP($C325,subset1!$D:$BX,AB$2,FALSE)</f>
        <v>#N/A</v>
      </c>
      <c r="AC325" t="e">
        <f>VLOOKUP($C325,subset1!$D:$BX,AC$2,FALSE)</f>
        <v>#N/A</v>
      </c>
      <c r="AD325" t="e">
        <f>VLOOKUP($C325,subset1!$D:$BX,AD$2,FALSE)</f>
        <v>#N/A</v>
      </c>
      <c r="AE325" t="e">
        <f>VLOOKUP($C325,subset1!$D:$BX,AE$2,FALSE)</f>
        <v>#N/A</v>
      </c>
      <c r="AF325" t="e">
        <f>VLOOKUP($C325,subset1!$D:$BX,AF$2,FALSE)</f>
        <v>#N/A</v>
      </c>
      <c r="AG325" t="e">
        <f>VLOOKUP($C325,subset1!$D:$BX,AG$2,FALSE)</f>
        <v>#N/A</v>
      </c>
      <c r="AH325" t="e">
        <f>VLOOKUP($C325,subset1!$D:$BX,AH$2,FALSE)</f>
        <v>#N/A</v>
      </c>
      <c r="AI325" t="e">
        <f>VLOOKUP($C325,subset1!$D:$BX,AI$2,FALSE)</f>
        <v>#N/A</v>
      </c>
      <c r="AJ325" t="e">
        <f>VLOOKUP($C325,subset1!$D:$BX,AJ$2,FALSE)</f>
        <v>#N/A</v>
      </c>
      <c r="AK325" t="e">
        <f>VLOOKUP($C325,subset1!$D:$BX,AK$2,FALSE)</f>
        <v>#N/A</v>
      </c>
      <c r="AL325" t="e">
        <f>VLOOKUP($C325,subset1!$D:$BX,AL$2,FALSE)</f>
        <v>#N/A</v>
      </c>
      <c r="AM325" t="e">
        <f>VLOOKUP($C325,subset1!$D:$BX,AM$2,FALSE)</f>
        <v>#N/A</v>
      </c>
      <c r="AN325" t="e">
        <f>VLOOKUP($C325,subset1!$D:$BX,AN$2,FALSE)</f>
        <v>#N/A</v>
      </c>
      <c r="AO325" t="e">
        <f>VLOOKUP($C325,subset1!$D:$BX,AO$2,FALSE)</f>
        <v>#N/A</v>
      </c>
      <c r="AP325" t="e">
        <f>VLOOKUP($C325,subset1!$D:$BX,AP$2,FALSE)</f>
        <v>#N/A</v>
      </c>
      <c r="AQ325" t="e">
        <f>VLOOKUP($C325,subset1!$D:$BX,AQ$2,FALSE)</f>
        <v>#N/A</v>
      </c>
      <c r="AR325" t="e">
        <f>VLOOKUP($C325,subset1!$D:$BX,AR$2,FALSE)</f>
        <v>#N/A</v>
      </c>
      <c r="AS325" t="e">
        <f>VLOOKUP($C325,subset1!$D:$BX,AS$2,FALSE)</f>
        <v>#N/A</v>
      </c>
      <c r="AT325" s="1" t="e">
        <f>VLOOKUP($C325,subset1!$D:$BX,AT$2,FALSE)</f>
        <v>#N/A</v>
      </c>
      <c r="AU325" t="e">
        <f>VLOOKUP($C325,subset1!$D:$BX,AU$2,FALSE)</f>
        <v>#N/A</v>
      </c>
      <c r="AV325" t="e">
        <f>VLOOKUP($C325,subset1!$D:$BX,AV$2,FALSE)</f>
        <v>#N/A</v>
      </c>
      <c r="AW325" t="e">
        <f>VLOOKUP($C325,subset1!$D:$BX,AW$2,FALSE)</f>
        <v>#N/A</v>
      </c>
      <c r="AX325" t="e">
        <f>VLOOKUP($C325,subset1!$D:$BX,AX$2,FALSE)</f>
        <v>#N/A</v>
      </c>
      <c r="AY325" t="e">
        <f>VLOOKUP($C325,subset1!$D:$BX,AY$2,FALSE)</f>
        <v>#N/A</v>
      </c>
      <c r="AZ325" t="e">
        <f>VLOOKUP($C325,subset1!$D:$BX,AZ$2,FALSE)</f>
        <v>#N/A</v>
      </c>
      <c r="BA325" t="e">
        <f>VLOOKUP($C325,subset1!$D:$BX,BA$2,FALSE)</f>
        <v>#N/A</v>
      </c>
      <c r="BB325" t="e">
        <f>VLOOKUP($C325,subset1!$D:$BX,BB$2,FALSE)</f>
        <v>#N/A</v>
      </c>
      <c r="BC325" t="e">
        <f>VLOOKUP($C325,subset1!$D:$BX,BC$2,FALSE)</f>
        <v>#N/A</v>
      </c>
      <c r="BD325" t="e">
        <f>VLOOKUP($C325,subset1!$D:$BX,BD$2,FALSE)</f>
        <v>#N/A</v>
      </c>
      <c r="BE325" t="e">
        <f>VLOOKUP($C325,subset1!$D:$BX,BE$2,FALSE)</f>
        <v>#N/A</v>
      </c>
      <c r="BF325" t="e">
        <f>VLOOKUP($C325,subset1!$D:$BX,BF$2,FALSE)</f>
        <v>#N/A</v>
      </c>
      <c r="BG325" t="e">
        <f>VLOOKUP($C325,subset1!$D:$BX,BG$2,FALSE)</f>
        <v>#N/A</v>
      </c>
      <c r="BH325" t="e">
        <f>VLOOKUP($C325,subset1!$D:$BX,BH$2,FALSE)</f>
        <v>#N/A</v>
      </c>
      <c r="BI325" t="e">
        <f>VLOOKUP($C325,subset1!$D:$BX,BI$2,FALSE)</f>
        <v>#N/A</v>
      </c>
      <c r="BJ325" t="e">
        <f>VLOOKUP($C325,subset1!$D:$BX,BJ$2,FALSE)</f>
        <v>#N/A</v>
      </c>
      <c r="BK325" t="e">
        <f>VLOOKUP($C325,subset1!$D:$BX,BK$2,FALSE)</f>
        <v>#N/A</v>
      </c>
      <c r="BL325" t="e">
        <f>VLOOKUP($C325,subset1!$D:$BX,BL$2,FALSE)</f>
        <v>#N/A</v>
      </c>
      <c r="BM325" t="e">
        <f>VLOOKUP($C325,subset1!$D:$BX,BM$2,FALSE)</f>
        <v>#N/A</v>
      </c>
      <c r="BN325" t="e">
        <f>VLOOKUP($C325,subset1!$D:$BX,BN$2,FALSE)</f>
        <v>#N/A</v>
      </c>
      <c r="BO325" t="e">
        <f>VLOOKUP($C325,subset1!$D:$BX,BO$2,FALSE)</f>
        <v>#N/A</v>
      </c>
      <c r="BP325" t="e">
        <f>VLOOKUP($C325,subset1!$D:$BX,BP$2,FALSE)</f>
        <v>#N/A</v>
      </c>
      <c r="BQ325" t="e">
        <f>VLOOKUP($C325,subset1!$D:$BX,BQ$2,FALSE)</f>
        <v>#N/A</v>
      </c>
      <c r="BR325" t="e">
        <f>VLOOKUP($C325,subset1!$D:$BX,BR$2,FALSE)</f>
        <v>#N/A</v>
      </c>
      <c r="BS325" t="e">
        <f>VLOOKUP($C325,subset1!$D:$BX,BS$2,FALSE)</f>
        <v>#N/A</v>
      </c>
      <c r="BT325" t="e">
        <f>VLOOKUP($C325,subset1!$D:$BX,BT$2,FALSE)</f>
        <v>#N/A</v>
      </c>
      <c r="BU325" t="e">
        <f>VLOOKUP($C325,subset1!$D:$BX,BU$2,FALSE)</f>
        <v>#N/A</v>
      </c>
    </row>
    <row r="326" spans="1:73" x14ac:dyDescent="0.2">
      <c r="A326">
        <v>965</v>
      </c>
      <c r="B326" t="s">
        <v>9</v>
      </c>
      <c r="C326" t="str">
        <f t="shared" si="15"/>
        <v>965E1</v>
      </c>
      <c r="D326" t="str">
        <f t="shared" si="16"/>
        <v>E1</v>
      </c>
      <c r="E326">
        <v>54</v>
      </c>
      <c r="F326" s="1">
        <v>43264</v>
      </c>
      <c r="I326">
        <v>987.88062003672303</v>
      </c>
      <c r="J326" t="s">
        <v>23</v>
      </c>
      <c r="K326">
        <v>332</v>
      </c>
      <c r="L326">
        <f>VLOOKUP($C326,samples!$D$2:$I$1000,4, FALSE)</f>
        <v>11</v>
      </c>
      <c r="M326" t="str">
        <f>VLOOKUP($C326,samples!$D$2:$I$1000,5, FALSE)</f>
        <v>A</v>
      </c>
      <c r="N326" t="str">
        <f>VLOOKUP($C326,samples!$D$2:$I$1000,6, FALSE)</f>
        <v>4,5,6</v>
      </c>
      <c r="O326" s="1">
        <f>VLOOKUP($C326,samples!$D$2:$I$689,3, FALSE)</f>
        <v>43320</v>
      </c>
      <c r="P326" s="2">
        <f t="shared" si="17"/>
        <v>56</v>
      </c>
      <c r="Q326" s="1" t="str">
        <f>VLOOKUP($C326,samples!$D$2:$R$1000,8, FALSE)</f>
        <v>CGPLPA850P2</v>
      </c>
      <c r="S326" t="e">
        <f>VLOOKUP($C326,subset1!$D:$BX,S$2,FALSE)</f>
        <v>#N/A</v>
      </c>
      <c r="T326" s="1" t="e">
        <f>VLOOKUP($C326,subset1!$D:$BX,T$2,FALSE)</f>
        <v>#N/A</v>
      </c>
      <c r="U326" t="e">
        <f>VLOOKUP($C326,subset1!$D:$BX,U$2,FALSE)</f>
        <v>#N/A</v>
      </c>
      <c r="V326" t="e">
        <f>VLOOKUP($C326,subset1!$D:$BX,V$2,FALSE)</f>
        <v>#N/A</v>
      </c>
      <c r="W326" t="e">
        <f>VLOOKUP($C326,subset1!$D:$BX,W$2,FALSE)</f>
        <v>#N/A</v>
      </c>
      <c r="X326" t="e">
        <f>VLOOKUP($C326,subset1!$D:$BX,X$2,FALSE)</f>
        <v>#N/A</v>
      </c>
      <c r="Y326" t="e">
        <f>VLOOKUP($C326,subset1!$D:$BX,Y$2,FALSE)</f>
        <v>#N/A</v>
      </c>
      <c r="Z326" t="e">
        <f>VLOOKUP($C326,subset1!$D:$BX,Z$2,FALSE)</f>
        <v>#N/A</v>
      </c>
      <c r="AA326" t="e">
        <f>VLOOKUP($C326,subset1!$D:$BX,AA$2,FALSE)</f>
        <v>#N/A</v>
      </c>
      <c r="AB326" t="e">
        <f>VLOOKUP($C326,subset1!$D:$BX,AB$2,FALSE)</f>
        <v>#N/A</v>
      </c>
      <c r="AC326" t="e">
        <f>VLOOKUP($C326,subset1!$D:$BX,AC$2,FALSE)</f>
        <v>#N/A</v>
      </c>
      <c r="AD326" t="e">
        <f>VLOOKUP($C326,subset1!$D:$BX,AD$2,FALSE)</f>
        <v>#N/A</v>
      </c>
      <c r="AE326" t="e">
        <f>VLOOKUP($C326,subset1!$D:$BX,AE$2,FALSE)</f>
        <v>#N/A</v>
      </c>
      <c r="AF326" t="e">
        <f>VLOOKUP($C326,subset1!$D:$BX,AF$2,FALSE)</f>
        <v>#N/A</v>
      </c>
      <c r="AG326" t="e">
        <f>VLOOKUP($C326,subset1!$D:$BX,AG$2,FALSE)</f>
        <v>#N/A</v>
      </c>
      <c r="AH326" t="e">
        <f>VLOOKUP($C326,subset1!$D:$BX,AH$2,FALSE)</f>
        <v>#N/A</v>
      </c>
      <c r="AI326" t="e">
        <f>VLOOKUP($C326,subset1!$D:$BX,AI$2,FALSE)</f>
        <v>#N/A</v>
      </c>
      <c r="AJ326" t="e">
        <f>VLOOKUP($C326,subset1!$D:$BX,AJ$2,FALSE)</f>
        <v>#N/A</v>
      </c>
      <c r="AK326" t="e">
        <f>VLOOKUP($C326,subset1!$D:$BX,AK$2,FALSE)</f>
        <v>#N/A</v>
      </c>
      <c r="AL326" t="e">
        <f>VLOOKUP($C326,subset1!$D:$BX,AL$2,FALSE)</f>
        <v>#N/A</v>
      </c>
      <c r="AM326" t="e">
        <f>VLOOKUP($C326,subset1!$D:$BX,AM$2,FALSE)</f>
        <v>#N/A</v>
      </c>
      <c r="AN326" t="e">
        <f>VLOOKUP($C326,subset1!$D:$BX,AN$2,FALSE)</f>
        <v>#N/A</v>
      </c>
      <c r="AO326" t="e">
        <f>VLOOKUP($C326,subset1!$D:$BX,AO$2,FALSE)</f>
        <v>#N/A</v>
      </c>
      <c r="AP326" t="e">
        <f>VLOOKUP($C326,subset1!$D:$BX,AP$2,FALSE)</f>
        <v>#N/A</v>
      </c>
      <c r="AQ326" t="e">
        <f>VLOOKUP($C326,subset1!$D:$BX,AQ$2,FALSE)</f>
        <v>#N/A</v>
      </c>
      <c r="AR326" t="e">
        <f>VLOOKUP($C326,subset1!$D:$BX,AR$2,FALSE)</f>
        <v>#N/A</v>
      </c>
      <c r="AS326" t="e">
        <f>VLOOKUP($C326,subset1!$D:$BX,AS$2,FALSE)</f>
        <v>#N/A</v>
      </c>
      <c r="AT326" s="1" t="e">
        <f>VLOOKUP($C326,subset1!$D:$BX,AT$2,FALSE)</f>
        <v>#N/A</v>
      </c>
      <c r="AU326" t="e">
        <f>VLOOKUP($C326,subset1!$D:$BX,AU$2,FALSE)</f>
        <v>#N/A</v>
      </c>
      <c r="AV326" t="e">
        <f>VLOOKUP($C326,subset1!$D:$BX,AV$2,FALSE)</f>
        <v>#N/A</v>
      </c>
      <c r="AW326" t="e">
        <f>VLOOKUP($C326,subset1!$D:$BX,AW$2,FALSE)</f>
        <v>#N/A</v>
      </c>
      <c r="AX326" t="e">
        <f>VLOOKUP($C326,subset1!$D:$BX,AX$2,FALSE)</f>
        <v>#N/A</v>
      </c>
      <c r="AY326" t="e">
        <f>VLOOKUP($C326,subset1!$D:$BX,AY$2,FALSE)</f>
        <v>#N/A</v>
      </c>
      <c r="AZ326" t="e">
        <f>VLOOKUP($C326,subset1!$D:$BX,AZ$2,FALSE)</f>
        <v>#N/A</v>
      </c>
      <c r="BA326" t="e">
        <f>VLOOKUP($C326,subset1!$D:$BX,BA$2,FALSE)</f>
        <v>#N/A</v>
      </c>
      <c r="BB326" t="e">
        <f>VLOOKUP($C326,subset1!$D:$BX,BB$2,FALSE)</f>
        <v>#N/A</v>
      </c>
      <c r="BC326" t="e">
        <f>VLOOKUP($C326,subset1!$D:$BX,BC$2,FALSE)</f>
        <v>#N/A</v>
      </c>
      <c r="BD326" t="e">
        <f>VLOOKUP($C326,subset1!$D:$BX,BD$2,FALSE)</f>
        <v>#N/A</v>
      </c>
      <c r="BE326" t="e">
        <f>VLOOKUP($C326,subset1!$D:$BX,BE$2,FALSE)</f>
        <v>#N/A</v>
      </c>
      <c r="BF326" t="e">
        <f>VLOOKUP($C326,subset1!$D:$BX,BF$2,FALSE)</f>
        <v>#N/A</v>
      </c>
      <c r="BG326" t="e">
        <f>VLOOKUP($C326,subset1!$D:$BX,BG$2,FALSE)</f>
        <v>#N/A</v>
      </c>
      <c r="BH326" t="e">
        <f>VLOOKUP($C326,subset1!$D:$BX,BH$2,FALSE)</f>
        <v>#N/A</v>
      </c>
      <c r="BI326" t="e">
        <f>VLOOKUP($C326,subset1!$D:$BX,BI$2,FALSE)</f>
        <v>#N/A</v>
      </c>
      <c r="BJ326" t="e">
        <f>VLOOKUP($C326,subset1!$D:$BX,BJ$2,FALSE)</f>
        <v>#N/A</v>
      </c>
      <c r="BK326" t="e">
        <f>VLOOKUP($C326,subset1!$D:$BX,BK$2,FALSE)</f>
        <v>#N/A</v>
      </c>
      <c r="BL326" t="e">
        <f>VLOOKUP($C326,subset1!$D:$BX,BL$2,FALSE)</f>
        <v>#N/A</v>
      </c>
      <c r="BM326" t="e">
        <f>VLOOKUP($C326,subset1!$D:$BX,BM$2,FALSE)</f>
        <v>#N/A</v>
      </c>
      <c r="BN326" t="e">
        <f>VLOOKUP($C326,subset1!$D:$BX,BN$2,FALSE)</f>
        <v>#N/A</v>
      </c>
      <c r="BO326" t="e">
        <f>VLOOKUP($C326,subset1!$D:$BX,BO$2,FALSE)</f>
        <v>#N/A</v>
      </c>
      <c r="BP326" t="e">
        <f>VLOOKUP($C326,subset1!$D:$BX,BP$2,FALSE)</f>
        <v>#N/A</v>
      </c>
      <c r="BQ326" t="e">
        <f>VLOOKUP($C326,subset1!$D:$BX,BQ$2,FALSE)</f>
        <v>#N/A</v>
      </c>
      <c r="BR326" t="e">
        <f>VLOOKUP($C326,subset1!$D:$BX,BR$2,FALSE)</f>
        <v>#N/A</v>
      </c>
      <c r="BS326" t="e">
        <f>VLOOKUP($C326,subset1!$D:$BX,BS$2,FALSE)</f>
        <v>#N/A</v>
      </c>
      <c r="BT326" t="e">
        <f>VLOOKUP($C326,subset1!$D:$BX,BT$2,FALSE)</f>
        <v>#N/A</v>
      </c>
      <c r="BU326" t="e">
        <f>VLOOKUP($C326,subset1!$D:$BX,BU$2,FALSE)</f>
        <v>#N/A</v>
      </c>
    </row>
    <row r="327" spans="1:73" x14ac:dyDescent="0.2">
      <c r="A327">
        <v>965</v>
      </c>
      <c r="B327" t="s">
        <v>10</v>
      </c>
      <c r="C327" t="str">
        <f t="shared" si="15"/>
        <v>965E2</v>
      </c>
      <c r="D327" t="str">
        <f t="shared" si="16"/>
        <v>E2</v>
      </c>
      <c r="E327">
        <v>54</v>
      </c>
      <c r="F327" s="1">
        <v>43264</v>
      </c>
      <c r="I327">
        <v>987.88062003672303</v>
      </c>
      <c r="J327" t="s">
        <v>23</v>
      </c>
      <c r="K327">
        <v>333</v>
      </c>
      <c r="L327">
        <f>VLOOKUP($C327,samples!$D$2:$I$1000,4, FALSE)</f>
        <v>15</v>
      </c>
      <c r="M327" t="str">
        <f>VLOOKUP($C327,samples!$D$2:$I$1000,5, FALSE)</f>
        <v>D</v>
      </c>
      <c r="N327" t="str">
        <f>VLOOKUP($C327,samples!$D$2:$I$1000,6, FALSE)</f>
        <v>1,2,3</v>
      </c>
      <c r="O327" s="1">
        <f>VLOOKUP($C327,samples!$D$2:$I$689,3, FALSE)</f>
        <v>43334</v>
      </c>
      <c r="P327" s="2">
        <f t="shared" si="17"/>
        <v>70</v>
      </c>
      <c r="Q327" s="1" t="str">
        <f>VLOOKUP($C327,samples!$D$2:$R$1000,8, FALSE)</f>
        <v>CGPLPA850P3</v>
      </c>
      <c r="S327" t="e">
        <f>VLOOKUP($C327,subset1!$D:$BX,S$2,FALSE)</f>
        <v>#N/A</v>
      </c>
      <c r="T327" s="1" t="e">
        <f>VLOOKUP($C327,subset1!$D:$BX,T$2,FALSE)</f>
        <v>#N/A</v>
      </c>
      <c r="U327" t="e">
        <f>VLOOKUP($C327,subset1!$D:$BX,U$2,FALSE)</f>
        <v>#N/A</v>
      </c>
      <c r="V327" t="e">
        <f>VLOOKUP($C327,subset1!$D:$BX,V$2,FALSE)</f>
        <v>#N/A</v>
      </c>
      <c r="W327" t="e">
        <f>VLOOKUP($C327,subset1!$D:$BX,W$2,FALSE)</f>
        <v>#N/A</v>
      </c>
      <c r="X327" t="e">
        <f>VLOOKUP($C327,subset1!$D:$BX,X$2,FALSE)</f>
        <v>#N/A</v>
      </c>
      <c r="Y327" t="e">
        <f>VLOOKUP($C327,subset1!$D:$BX,Y$2,FALSE)</f>
        <v>#N/A</v>
      </c>
      <c r="Z327" t="e">
        <f>VLOOKUP($C327,subset1!$D:$BX,Z$2,FALSE)</f>
        <v>#N/A</v>
      </c>
      <c r="AA327" t="e">
        <f>VLOOKUP($C327,subset1!$D:$BX,AA$2,FALSE)</f>
        <v>#N/A</v>
      </c>
      <c r="AB327" t="e">
        <f>VLOOKUP($C327,subset1!$D:$BX,AB$2,FALSE)</f>
        <v>#N/A</v>
      </c>
      <c r="AC327" t="e">
        <f>VLOOKUP($C327,subset1!$D:$BX,AC$2,FALSE)</f>
        <v>#N/A</v>
      </c>
      <c r="AD327" t="e">
        <f>VLOOKUP($C327,subset1!$D:$BX,AD$2,FALSE)</f>
        <v>#N/A</v>
      </c>
      <c r="AE327" t="e">
        <f>VLOOKUP($C327,subset1!$D:$BX,AE$2,FALSE)</f>
        <v>#N/A</v>
      </c>
      <c r="AF327" t="e">
        <f>VLOOKUP($C327,subset1!$D:$BX,AF$2,FALSE)</f>
        <v>#N/A</v>
      </c>
      <c r="AG327" t="e">
        <f>VLOOKUP($C327,subset1!$D:$BX,AG$2,FALSE)</f>
        <v>#N/A</v>
      </c>
      <c r="AH327" t="e">
        <f>VLOOKUP($C327,subset1!$D:$BX,AH$2,FALSE)</f>
        <v>#N/A</v>
      </c>
      <c r="AI327" t="e">
        <f>VLOOKUP($C327,subset1!$D:$BX,AI$2,FALSE)</f>
        <v>#N/A</v>
      </c>
      <c r="AJ327" t="e">
        <f>VLOOKUP($C327,subset1!$D:$BX,AJ$2,FALSE)</f>
        <v>#N/A</v>
      </c>
      <c r="AK327" t="e">
        <f>VLOOKUP($C327,subset1!$D:$BX,AK$2,FALSE)</f>
        <v>#N/A</v>
      </c>
      <c r="AL327" t="e">
        <f>VLOOKUP($C327,subset1!$D:$BX,AL$2,FALSE)</f>
        <v>#N/A</v>
      </c>
      <c r="AM327" t="e">
        <f>VLOOKUP($C327,subset1!$D:$BX,AM$2,FALSE)</f>
        <v>#N/A</v>
      </c>
      <c r="AN327" t="e">
        <f>VLOOKUP($C327,subset1!$D:$BX,AN$2,FALSE)</f>
        <v>#N/A</v>
      </c>
      <c r="AO327" t="e">
        <f>VLOOKUP($C327,subset1!$D:$BX,AO$2,FALSE)</f>
        <v>#N/A</v>
      </c>
      <c r="AP327" t="e">
        <f>VLOOKUP($C327,subset1!$D:$BX,AP$2,FALSE)</f>
        <v>#N/A</v>
      </c>
      <c r="AQ327" t="e">
        <f>VLOOKUP($C327,subset1!$D:$BX,AQ$2,FALSE)</f>
        <v>#N/A</v>
      </c>
      <c r="AR327" t="e">
        <f>VLOOKUP($C327,subset1!$D:$BX,AR$2,FALSE)</f>
        <v>#N/A</v>
      </c>
      <c r="AS327" t="e">
        <f>VLOOKUP($C327,subset1!$D:$BX,AS$2,FALSE)</f>
        <v>#N/A</v>
      </c>
      <c r="AT327" s="1" t="e">
        <f>VLOOKUP($C327,subset1!$D:$BX,AT$2,FALSE)</f>
        <v>#N/A</v>
      </c>
      <c r="AU327" t="e">
        <f>VLOOKUP($C327,subset1!$D:$BX,AU$2,FALSE)</f>
        <v>#N/A</v>
      </c>
      <c r="AV327" t="e">
        <f>VLOOKUP($C327,subset1!$D:$BX,AV$2,FALSE)</f>
        <v>#N/A</v>
      </c>
      <c r="AW327" t="e">
        <f>VLOOKUP($C327,subset1!$D:$BX,AW$2,FALSE)</f>
        <v>#N/A</v>
      </c>
      <c r="AX327" t="e">
        <f>VLOOKUP($C327,subset1!$D:$BX,AX$2,FALSE)</f>
        <v>#N/A</v>
      </c>
      <c r="AY327" t="e">
        <f>VLOOKUP($C327,subset1!$D:$BX,AY$2,FALSE)</f>
        <v>#N/A</v>
      </c>
      <c r="AZ327" t="e">
        <f>VLOOKUP($C327,subset1!$D:$BX,AZ$2,FALSE)</f>
        <v>#N/A</v>
      </c>
      <c r="BA327" t="e">
        <f>VLOOKUP($C327,subset1!$D:$BX,BA$2,FALSE)</f>
        <v>#N/A</v>
      </c>
      <c r="BB327" t="e">
        <f>VLOOKUP($C327,subset1!$D:$BX,BB$2,FALSE)</f>
        <v>#N/A</v>
      </c>
      <c r="BC327" t="e">
        <f>VLOOKUP($C327,subset1!$D:$BX,BC$2,FALSE)</f>
        <v>#N/A</v>
      </c>
      <c r="BD327" t="e">
        <f>VLOOKUP($C327,subset1!$D:$BX,BD$2,FALSE)</f>
        <v>#N/A</v>
      </c>
      <c r="BE327" t="e">
        <f>VLOOKUP($C327,subset1!$D:$BX,BE$2,FALSE)</f>
        <v>#N/A</v>
      </c>
      <c r="BF327" t="e">
        <f>VLOOKUP($C327,subset1!$D:$BX,BF$2,FALSE)</f>
        <v>#N/A</v>
      </c>
      <c r="BG327" t="e">
        <f>VLOOKUP($C327,subset1!$D:$BX,BG$2,FALSE)</f>
        <v>#N/A</v>
      </c>
      <c r="BH327" t="e">
        <f>VLOOKUP($C327,subset1!$D:$BX,BH$2,FALSE)</f>
        <v>#N/A</v>
      </c>
      <c r="BI327" t="e">
        <f>VLOOKUP($C327,subset1!$D:$BX,BI$2,FALSE)</f>
        <v>#N/A</v>
      </c>
      <c r="BJ327" t="e">
        <f>VLOOKUP($C327,subset1!$D:$BX,BJ$2,FALSE)</f>
        <v>#N/A</v>
      </c>
      <c r="BK327" t="e">
        <f>VLOOKUP($C327,subset1!$D:$BX,BK$2,FALSE)</f>
        <v>#N/A</v>
      </c>
      <c r="BL327" t="e">
        <f>VLOOKUP($C327,subset1!$D:$BX,BL$2,FALSE)</f>
        <v>#N/A</v>
      </c>
      <c r="BM327" t="e">
        <f>VLOOKUP($C327,subset1!$D:$BX,BM$2,FALSE)</f>
        <v>#N/A</v>
      </c>
      <c r="BN327" t="e">
        <f>VLOOKUP($C327,subset1!$D:$BX,BN$2,FALSE)</f>
        <v>#N/A</v>
      </c>
      <c r="BO327" t="e">
        <f>VLOOKUP($C327,subset1!$D:$BX,BO$2,FALSE)</f>
        <v>#N/A</v>
      </c>
      <c r="BP327" t="e">
        <f>VLOOKUP($C327,subset1!$D:$BX,BP$2,FALSE)</f>
        <v>#N/A</v>
      </c>
      <c r="BQ327" t="e">
        <f>VLOOKUP($C327,subset1!$D:$BX,BQ$2,FALSE)</f>
        <v>#N/A</v>
      </c>
      <c r="BR327" t="e">
        <f>VLOOKUP($C327,subset1!$D:$BX,BR$2,FALSE)</f>
        <v>#N/A</v>
      </c>
      <c r="BS327" t="e">
        <f>VLOOKUP($C327,subset1!$D:$BX,BS$2,FALSE)</f>
        <v>#N/A</v>
      </c>
      <c r="BT327" t="e">
        <f>VLOOKUP($C327,subset1!$D:$BX,BT$2,FALSE)</f>
        <v>#N/A</v>
      </c>
      <c r="BU327" t="e">
        <f>VLOOKUP($C327,subset1!$D:$BX,BU$2,FALSE)</f>
        <v>#N/A</v>
      </c>
    </row>
    <row r="328" spans="1:73" x14ac:dyDescent="0.2">
      <c r="A328">
        <v>965</v>
      </c>
      <c r="B328" t="s">
        <v>11</v>
      </c>
      <c r="C328" t="str">
        <f t="shared" si="15"/>
        <v>965E3</v>
      </c>
      <c r="D328" t="str">
        <f t="shared" si="16"/>
        <v>E3</v>
      </c>
      <c r="E328">
        <v>54</v>
      </c>
      <c r="F328" s="1">
        <v>43264</v>
      </c>
      <c r="I328">
        <v>987.88062003672303</v>
      </c>
      <c r="J328" t="s">
        <v>23</v>
      </c>
      <c r="K328">
        <v>334</v>
      </c>
      <c r="L328">
        <f>VLOOKUP($C328,samples!$D$2:$I$1000,4, FALSE)</f>
        <v>16</v>
      </c>
      <c r="M328" t="str">
        <f>VLOOKUP($C328,samples!$D$2:$I$1000,5, FALSE)</f>
        <v>D</v>
      </c>
      <c r="N328" t="str">
        <f>VLOOKUP($C328,samples!$D$2:$I$1000,6, FALSE)</f>
        <v>4,5,6</v>
      </c>
      <c r="O328" s="1">
        <f>VLOOKUP($C328,samples!$D$2:$I$689,3, FALSE)</f>
        <v>43377</v>
      </c>
      <c r="P328" s="2">
        <f t="shared" si="17"/>
        <v>113</v>
      </c>
      <c r="Q328" s="1" t="str">
        <f>VLOOKUP($C328,samples!$D$2:$R$1000,8, FALSE)</f>
        <v>CGPLPA850P4</v>
      </c>
      <c r="S328" t="e">
        <f>VLOOKUP($C328,subset1!$D:$BX,S$2,FALSE)</f>
        <v>#N/A</v>
      </c>
      <c r="T328" s="1" t="e">
        <f>VLOOKUP($C328,subset1!$D:$BX,T$2,FALSE)</f>
        <v>#N/A</v>
      </c>
      <c r="U328" t="e">
        <f>VLOOKUP($C328,subset1!$D:$BX,U$2,FALSE)</f>
        <v>#N/A</v>
      </c>
      <c r="V328" t="e">
        <f>VLOOKUP($C328,subset1!$D:$BX,V$2,FALSE)</f>
        <v>#N/A</v>
      </c>
      <c r="W328" t="e">
        <f>VLOOKUP($C328,subset1!$D:$BX,W$2,FALSE)</f>
        <v>#N/A</v>
      </c>
      <c r="X328" t="e">
        <f>VLOOKUP($C328,subset1!$D:$BX,X$2,FALSE)</f>
        <v>#N/A</v>
      </c>
      <c r="Y328" t="e">
        <f>VLOOKUP($C328,subset1!$D:$BX,Y$2,FALSE)</f>
        <v>#N/A</v>
      </c>
      <c r="Z328" t="e">
        <f>VLOOKUP($C328,subset1!$D:$BX,Z$2,FALSE)</f>
        <v>#N/A</v>
      </c>
      <c r="AA328" t="e">
        <f>VLOOKUP($C328,subset1!$D:$BX,AA$2,FALSE)</f>
        <v>#N/A</v>
      </c>
      <c r="AB328" t="e">
        <f>VLOOKUP($C328,subset1!$D:$BX,AB$2,FALSE)</f>
        <v>#N/A</v>
      </c>
      <c r="AC328" t="e">
        <f>VLOOKUP($C328,subset1!$D:$BX,AC$2,FALSE)</f>
        <v>#N/A</v>
      </c>
      <c r="AD328" t="e">
        <f>VLOOKUP($C328,subset1!$D:$BX,AD$2,FALSE)</f>
        <v>#N/A</v>
      </c>
      <c r="AE328" t="e">
        <f>VLOOKUP($C328,subset1!$D:$BX,AE$2,FALSE)</f>
        <v>#N/A</v>
      </c>
      <c r="AF328" t="e">
        <f>VLOOKUP($C328,subset1!$D:$BX,AF$2,FALSE)</f>
        <v>#N/A</v>
      </c>
      <c r="AG328" t="e">
        <f>VLOOKUP($C328,subset1!$D:$BX,AG$2,FALSE)</f>
        <v>#N/A</v>
      </c>
      <c r="AH328" t="e">
        <f>VLOOKUP($C328,subset1!$D:$BX,AH$2,FALSE)</f>
        <v>#N/A</v>
      </c>
      <c r="AI328" t="e">
        <f>VLOOKUP($C328,subset1!$D:$BX,AI$2,FALSE)</f>
        <v>#N/A</v>
      </c>
      <c r="AJ328" t="e">
        <f>VLOOKUP($C328,subset1!$D:$BX,AJ$2,FALSE)</f>
        <v>#N/A</v>
      </c>
      <c r="AK328" t="e">
        <f>VLOOKUP($C328,subset1!$D:$BX,AK$2,FALSE)</f>
        <v>#N/A</v>
      </c>
      <c r="AL328" t="e">
        <f>VLOOKUP($C328,subset1!$D:$BX,AL$2,FALSE)</f>
        <v>#N/A</v>
      </c>
      <c r="AM328" t="e">
        <f>VLOOKUP($C328,subset1!$D:$BX,AM$2,FALSE)</f>
        <v>#N/A</v>
      </c>
      <c r="AN328" t="e">
        <f>VLOOKUP($C328,subset1!$D:$BX,AN$2,FALSE)</f>
        <v>#N/A</v>
      </c>
      <c r="AO328" t="e">
        <f>VLOOKUP($C328,subset1!$D:$BX,AO$2,FALSE)</f>
        <v>#N/A</v>
      </c>
      <c r="AP328" t="e">
        <f>VLOOKUP($C328,subset1!$D:$BX,AP$2,FALSE)</f>
        <v>#N/A</v>
      </c>
      <c r="AQ328" t="e">
        <f>VLOOKUP($C328,subset1!$D:$BX,AQ$2,FALSE)</f>
        <v>#N/A</v>
      </c>
      <c r="AR328" t="e">
        <f>VLOOKUP($C328,subset1!$D:$BX,AR$2,FALSE)</f>
        <v>#N/A</v>
      </c>
      <c r="AS328" t="e">
        <f>VLOOKUP($C328,subset1!$D:$BX,AS$2,FALSE)</f>
        <v>#N/A</v>
      </c>
      <c r="AT328" s="1" t="e">
        <f>VLOOKUP($C328,subset1!$D:$BX,AT$2,FALSE)</f>
        <v>#N/A</v>
      </c>
      <c r="AU328" t="e">
        <f>VLOOKUP($C328,subset1!$D:$BX,AU$2,FALSE)</f>
        <v>#N/A</v>
      </c>
      <c r="AV328" t="e">
        <f>VLOOKUP($C328,subset1!$D:$BX,AV$2,FALSE)</f>
        <v>#N/A</v>
      </c>
      <c r="AW328" t="e">
        <f>VLOOKUP($C328,subset1!$D:$BX,AW$2,FALSE)</f>
        <v>#N/A</v>
      </c>
      <c r="AX328" t="e">
        <f>VLOOKUP($C328,subset1!$D:$BX,AX$2,FALSE)</f>
        <v>#N/A</v>
      </c>
      <c r="AY328" t="e">
        <f>VLOOKUP($C328,subset1!$D:$BX,AY$2,FALSE)</f>
        <v>#N/A</v>
      </c>
      <c r="AZ328" t="e">
        <f>VLOOKUP($C328,subset1!$D:$BX,AZ$2,FALSE)</f>
        <v>#N/A</v>
      </c>
      <c r="BA328" t="e">
        <f>VLOOKUP($C328,subset1!$D:$BX,BA$2,FALSE)</f>
        <v>#N/A</v>
      </c>
      <c r="BB328" t="e">
        <f>VLOOKUP($C328,subset1!$D:$BX,BB$2,FALSE)</f>
        <v>#N/A</v>
      </c>
      <c r="BC328" t="e">
        <f>VLOOKUP($C328,subset1!$D:$BX,BC$2,FALSE)</f>
        <v>#N/A</v>
      </c>
      <c r="BD328" t="e">
        <f>VLOOKUP($C328,subset1!$D:$BX,BD$2,FALSE)</f>
        <v>#N/A</v>
      </c>
      <c r="BE328" t="e">
        <f>VLOOKUP($C328,subset1!$D:$BX,BE$2,FALSE)</f>
        <v>#N/A</v>
      </c>
      <c r="BF328" t="e">
        <f>VLOOKUP($C328,subset1!$D:$BX,BF$2,FALSE)</f>
        <v>#N/A</v>
      </c>
      <c r="BG328" t="e">
        <f>VLOOKUP($C328,subset1!$D:$BX,BG$2,FALSE)</f>
        <v>#N/A</v>
      </c>
      <c r="BH328" t="e">
        <f>VLOOKUP($C328,subset1!$D:$BX,BH$2,FALSE)</f>
        <v>#N/A</v>
      </c>
      <c r="BI328" t="e">
        <f>VLOOKUP($C328,subset1!$D:$BX,BI$2,FALSE)</f>
        <v>#N/A</v>
      </c>
      <c r="BJ328" t="e">
        <f>VLOOKUP($C328,subset1!$D:$BX,BJ$2,FALSE)</f>
        <v>#N/A</v>
      </c>
      <c r="BK328" t="e">
        <f>VLOOKUP($C328,subset1!$D:$BX,BK$2,FALSE)</f>
        <v>#N/A</v>
      </c>
      <c r="BL328" t="e">
        <f>VLOOKUP($C328,subset1!$D:$BX,BL$2,FALSE)</f>
        <v>#N/A</v>
      </c>
      <c r="BM328" t="e">
        <f>VLOOKUP($C328,subset1!$D:$BX,BM$2,FALSE)</f>
        <v>#N/A</v>
      </c>
      <c r="BN328" t="e">
        <f>VLOOKUP($C328,subset1!$D:$BX,BN$2,FALSE)</f>
        <v>#N/A</v>
      </c>
      <c r="BO328" t="e">
        <f>VLOOKUP($C328,subset1!$D:$BX,BO$2,FALSE)</f>
        <v>#N/A</v>
      </c>
      <c r="BP328" t="e">
        <f>VLOOKUP($C328,subset1!$D:$BX,BP$2,FALSE)</f>
        <v>#N/A</v>
      </c>
      <c r="BQ328" t="e">
        <f>VLOOKUP($C328,subset1!$D:$BX,BQ$2,FALSE)</f>
        <v>#N/A</v>
      </c>
      <c r="BR328" t="e">
        <f>VLOOKUP($C328,subset1!$D:$BX,BR$2,FALSE)</f>
        <v>#N/A</v>
      </c>
      <c r="BS328" t="e">
        <f>VLOOKUP($C328,subset1!$D:$BX,BS$2,FALSE)</f>
        <v>#N/A</v>
      </c>
      <c r="BT328" t="e">
        <f>VLOOKUP($C328,subset1!$D:$BX,BT$2,FALSE)</f>
        <v>#N/A</v>
      </c>
      <c r="BU328" t="e">
        <f>VLOOKUP($C328,subset1!$D:$BX,BU$2,FALSE)</f>
        <v>#N/A</v>
      </c>
    </row>
    <row r="329" spans="1:73" x14ac:dyDescent="0.2">
      <c r="A329">
        <v>965</v>
      </c>
      <c r="B329" t="s">
        <v>12</v>
      </c>
      <c r="C329" t="str">
        <f t="shared" ref="C329:C392" si="18">_xlfn.CONCAT(A329:B329)</f>
        <v>965E4</v>
      </c>
      <c r="D329" t="str">
        <f t="shared" ref="D329:D392" si="19">B329</f>
        <v>E4</v>
      </c>
      <c r="E329">
        <v>54</v>
      </c>
      <c r="F329" s="1">
        <v>43264</v>
      </c>
      <c r="I329">
        <v>987.88062003672303</v>
      </c>
      <c r="J329" t="s">
        <v>23</v>
      </c>
      <c r="K329">
        <v>335</v>
      </c>
      <c r="L329">
        <f>VLOOKUP($C329,samples!$D$2:$I$1000,4, FALSE)</f>
        <v>19</v>
      </c>
      <c r="M329" t="str">
        <f>VLOOKUP($C329,samples!$D$2:$I$1000,5, FALSE)</f>
        <v>A</v>
      </c>
      <c r="N329" t="str">
        <f>VLOOKUP($C329,samples!$D$2:$I$1000,6, FALSE)</f>
        <v>1,2,3</v>
      </c>
      <c r="O329" s="1">
        <f>VLOOKUP($C329,samples!$D$2:$I$689,3, FALSE)</f>
        <v>43419</v>
      </c>
      <c r="P329" s="2">
        <f t="shared" ref="P329:P392" si="20">O329-F329</f>
        <v>155</v>
      </c>
      <c r="Q329" s="1" t="str">
        <f>VLOOKUP($C329,samples!$D$2:$R$1000,8, FALSE)</f>
        <v>CGPLPA850P5</v>
      </c>
      <c r="S329" t="e">
        <f>VLOOKUP($C329,subset1!$D:$BX,S$2,FALSE)</f>
        <v>#N/A</v>
      </c>
      <c r="T329" s="1" t="e">
        <f>VLOOKUP($C329,subset1!$D:$BX,T$2,FALSE)</f>
        <v>#N/A</v>
      </c>
      <c r="U329" t="e">
        <f>VLOOKUP($C329,subset1!$D:$BX,U$2,FALSE)</f>
        <v>#N/A</v>
      </c>
      <c r="V329" t="e">
        <f>VLOOKUP($C329,subset1!$D:$BX,V$2,FALSE)</f>
        <v>#N/A</v>
      </c>
      <c r="W329" t="e">
        <f>VLOOKUP($C329,subset1!$D:$BX,W$2,FALSE)</f>
        <v>#N/A</v>
      </c>
      <c r="X329" t="e">
        <f>VLOOKUP($C329,subset1!$D:$BX,X$2,FALSE)</f>
        <v>#N/A</v>
      </c>
      <c r="Y329" t="e">
        <f>VLOOKUP($C329,subset1!$D:$BX,Y$2,FALSE)</f>
        <v>#N/A</v>
      </c>
      <c r="Z329" t="e">
        <f>VLOOKUP($C329,subset1!$D:$BX,Z$2,FALSE)</f>
        <v>#N/A</v>
      </c>
      <c r="AA329" t="e">
        <f>VLOOKUP($C329,subset1!$D:$BX,AA$2,FALSE)</f>
        <v>#N/A</v>
      </c>
      <c r="AB329" t="e">
        <f>VLOOKUP($C329,subset1!$D:$BX,AB$2,FALSE)</f>
        <v>#N/A</v>
      </c>
      <c r="AC329" t="e">
        <f>VLOOKUP($C329,subset1!$D:$BX,AC$2,FALSE)</f>
        <v>#N/A</v>
      </c>
      <c r="AD329" t="e">
        <f>VLOOKUP($C329,subset1!$D:$BX,AD$2,FALSE)</f>
        <v>#N/A</v>
      </c>
      <c r="AE329" t="e">
        <f>VLOOKUP($C329,subset1!$D:$BX,AE$2,FALSE)</f>
        <v>#N/A</v>
      </c>
      <c r="AF329" t="e">
        <f>VLOOKUP($C329,subset1!$D:$BX,AF$2,FALSE)</f>
        <v>#N/A</v>
      </c>
      <c r="AG329" t="e">
        <f>VLOOKUP($C329,subset1!$D:$BX,AG$2,FALSE)</f>
        <v>#N/A</v>
      </c>
      <c r="AH329" t="e">
        <f>VLOOKUP($C329,subset1!$D:$BX,AH$2,FALSE)</f>
        <v>#N/A</v>
      </c>
      <c r="AI329" t="e">
        <f>VLOOKUP($C329,subset1!$D:$BX,AI$2,FALSE)</f>
        <v>#N/A</v>
      </c>
      <c r="AJ329" t="e">
        <f>VLOOKUP($C329,subset1!$D:$BX,AJ$2,FALSE)</f>
        <v>#N/A</v>
      </c>
      <c r="AK329" t="e">
        <f>VLOOKUP($C329,subset1!$D:$BX,AK$2,FALSE)</f>
        <v>#N/A</v>
      </c>
      <c r="AL329" t="e">
        <f>VLOOKUP($C329,subset1!$D:$BX,AL$2,FALSE)</f>
        <v>#N/A</v>
      </c>
      <c r="AM329" t="e">
        <f>VLOOKUP($C329,subset1!$D:$BX,AM$2,FALSE)</f>
        <v>#N/A</v>
      </c>
      <c r="AN329" t="e">
        <f>VLOOKUP($C329,subset1!$D:$BX,AN$2,FALSE)</f>
        <v>#N/A</v>
      </c>
      <c r="AO329" t="e">
        <f>VLOOKUP($C329,subset1!$D:$BX,AO$2,FALSE)</f>
        <v>#N/A</v>
      </c>
      <c r="AP329" t="e">
        <f>VLOOKUP($C329,subset1!$D:$BX,AP$2,FALSE)</f>
        <v>#N/A</v>
      </c>
      <c r="AQ329" t="e">
        <f>VLOOKUP($C329,subset1!$D:$BX,AQ$2,FALSE)</f>
        <v>#N/A</v>
      </c>
      <c r="AR329" t="e">
        <f>VLOOKUP($C329,subset1!$D:$BX,AR$2,FALSE)</f>
        <v>#N/A</v>
      </c>
      <c r="AS329" t="e">
        <f>VLOOKUP($C329,subset1!$D:$BX,AS$2,FALSE)</f>
        <v>#N/A</v>
      </c>
      <c r="AT329" s="1" t="e">
        <f>VLOOKUP($C329,subset1!$D:$BX,AT$2,FALSE)</f>
        <v>#N/A</v>
      </c>
      <c r="AU329" t="e">
        <f>VLOOKUP($C329,subset1!$D:$BX,AU$2,FALSE)</f>
        <v>#N/A</v>
      </c>
      <c r="AV329" t="e">
        <f>VLOOKUP($C329,subset1!$D:$BX,AV$2,FALSE)</f>
        <v>#N/A</v>
      </c>
      <c r="AW329" t="e">
        <f>VLOOKUP($C329,subset1!$D:$BX,AW$2,FALSE)</f>
        <v>#N/A</v>
      </c>
      <c r="AX329" t="e">
        <f>VLOOKUP($C329,subset1!$D:$BX,AX$2,FALSE)</f>
        <v>#N/A</v>
      </c>
      <c r="AY329" t="e">
        <f>VLOOKUP($C329,subset1!$D:$BX,AY$2,FALSE)</f>
        <v>#N/A</v>
      </c>
      <c r="AZ329" t="e">
        <f>VLOOKUP($C329,subset1!$D:$BX,AZ$2,FALSE)</f>
        <v>#N/A</v>
      </c>
      <c r="BA329" t="e">
        <f>VLOOKUP($C329,subset1!$D:$BX,BA$2,FALSE)</f>
        <v>#N/A</v>
      </c>
      <c r="BB329" t="e">
        <f>VLOOKUP($C329,subset1!$D:$BX,BB$2,FALSE)</f>
        <v>#N/A</v>
      </c>
      <c r="BC329" t="e">
        <f>VLOOKUP($C329,subset1!$D:$BX,BC$2,FALSE)</f>
        <v>#N/A</v>
      </c>
      <c r="BD329" t="e">
        <f>VLOOKUP($C329,subset1!$D:$BX,BD$2,FALSE)</f>
        <v>#N/A</v>
      </c>
      <c r="BE329" t="e">
        <f>VLOOKUP($C329,subset1!$D:$BX,BE$2,FALSE)</f>
        <v>#N/A</v>
      </c>
      <c r="BF329" t="e">
        <f>VLOOKUP($C329,subset1!$D:$BX,BF$2,FALSE)</f>
        <v>#N/A</v>
      </c>
      <c r="BG329" t="e">
        <f>VLOOKUP($C329,subset1!$D:$BX,BG$2,FALSE)</f>
        <v>#N/A</v>
      </c>
      <c r="BH329" t="e">
        <f>VLOOKUP($C329,subset1!$D:$BX,BH$2,FALSE)</f>
        <v>#N/A</v>
      </c>
      <c r="BI329" t="e">
        <f>VLOOKUP($C329,subset1!$D:$BX,BI$2,FALSE)</f>
        <v>#N/A</v>
      </c>
      <c r="BJ329" t="e">
        <f>VLOOKUP($C329,subset1!$D:$BX,BJ$2,FALSE)</f>
        <v>#N/A</v>
      </c>
      <c r="BK329" t="e">
        <f>VLOOKUP($C329,subset1!$D:$BX,BK$2,FALSE)</f>
        <v>#N/A</v>
      </c>
      <c r="BL329" t="e">
        <f>VLOOKUP($C329,subset1!$D:$BX,BL$2,FALSE)</f>
        <v>#N/A</v>
      </c>
      <c r="BM329" t="e">
        <f>VLOOKUP($C329,subset1!$D:$BX,BM$2,FALSE)</f>
        <v>#N/A</v>
      </c>
      <c r="BN329" t="e">
        <f>VLOOKUP($C329,subset1!$D:$BX,BN$2,FALSE)</f>
        <v>#N/A</v>
      </c>
      <c r="BO329" t="e">
        <f>VLOOKUP($C329,subset1!$D:$BX,BO$2,FALSE)</f>
        <v>#N/A</v>
      </c>
      <c r="BP329" t="e">
        <f>VLOOKUP($C329,subset1!$D:$BX,BP$2,FALSE)</f>
        <v>#N/A</v>
      </c>
      <c r="BQ329" t="e">
        <f>VLOOKUP($C329,subset1!$D:$BX,BQ$2,FALSE)</f>
        <v>#N/A</v>
      </c>
      <c r="BR329" t="e">
        <f>VLOOKUP($C329,subset1!$D:$BX,BR$2,FALSE)</f>
        <v>#N/A</v>
      </c>
      <c r="BS329" t="e">
        <f>VLOOKUP($C329,subset1!$D:$BX,BS$2,FALSE)</f>
        <v>#N/A</v>
      </c>
      <c r="BT329" t="e">
        <f>VLOOKUP($C329,subset1!$D:$BX,BT$2,FALSE)</f>
        <v>#N/A</v>
      </c>
      <c r="BU329" t="e">
        <f>VLOOKUP($C329,subset1!$D:$BX,BU$2,FALSE)</f>
        <v>#N/A</v>
      </c>
    </row>
    <row r="330" spans="1:73" x14ac:dyDescent="0.2">
      <c r="A330">
        <v>965</v>
      </c>
      <c r="B330" t="s">
        <v>13</v>
      </c>
      <c r="C330" t="str">
        <f t="shared" si="18"/>
        <v>965E5</v>
      </c>
      <c r="D330" t="str">
        <f t="shared" si="19"/>
        <v>E5</v>
      </c>
      <c r="E330">
        <v>54</v>
      </c>
      <c r="F330" s="1">
        <v>43264</v>
      </c>
      <c r="I330">
        <v>987.88062003672303</v>
      </c>
      <c r="J330" t="s">
        <v>23</v>
      </c>
      <c r="K330">
        <v>336</v>
      </c>
      <c r="L330">
        <f>VLOOKUP($C330,samples!$D$2:$I$1000,4, FALSE)</f>
        <v>21</v>
      </c>
      <c r="M330" t="str">
        <f>VLOOKUP($C330,samples!$D$2:$I$1000,5, FALSE)</f>
        <v>B</v>
      </c>
      <c r="N330" t="str">
        <f>VLOOKUP($C330,samples!$D$2:$I$1000,6, FALSE)</f>
        <v>1,2,3</v>
      </c>
      <c r="O330" s="1">
        <f>VLOOKUP($C330,samples!$D$2:$I$689,3, FALSE)</f>
        <v>43475</v>
      </c>
      <c r="P330" s="2">
        <f t="shared" si="20"/>
        <v>211</v>
      </c>
      <c r="Q330" s="1" t="str">
        <f>VLOOKUP($C330,samples!$D$2:$R$1000,8, FALSE)</f>
        <v>CGPLPA850P6</v>
      </c>
      <c r="S330" t="e">
        <f>VLOOKUP($C330,subset1!$D:$BX,S$2,FALSE)</f>
        <v>#N/A</v>
      </c>
      <c r="T330" s="1" t="e">
        <f>VLOOKUP($C330,subset1!$D:$BX,T$2,FALSE)</f>
        <v>#N/A</v>
      </c>
      <c r="U330" t="e">
        <f>VLOOKUP($C330,subset1!$D:$BX,U$2,FALSE)</f>
        <v>#N/A</v>
      </c>
      <c r="V330" t="e">
        <f>VLOOKUP($C330,subset1!$D:$BX,V$2,FALSE)</f>
        <v>#N/A</v>
      </c>
      <c r="W330" t="e">
        <f>VLOOKUP($C330,subset1!$D:$BX,W$2,FALSE)</f>
        <v>#N/A</v>
      </c>
      <c r="X330" t="e">
        <f>VLOOKUP($C330,subset1!$D:$BX,X$2,FALSE)</f>
        <v>#N/A</v>
      </c>
      <c r="Y330" t="e">
        <f>VLOOKUP($C330,subset1!$D:$BX,Y$2,FALSE)</f>
        <v>#N/A</v>
      </c>
      <c r="Z330" t="e">
        <f>VLOOKUP($C330,subset1!$D:$BX,Z$2,FALSE)</f>
        <v>#N/A</v>
      </c>
      <c r="AA330" t="e">
        <f>VLOOKUP($C330,subset1!$D:$BX,AA$2,FALSE)</f>
        <v>#N/A</v>
      </c>
      <c r="AB330" t="e">
        <f>VLOOKUP($C330,subset1!$D:$BX,AB$2,FALSE)</f>
        <v>#N/A</v>
      </c>
      <c r="AC330" t="e">
        <f>VLOOKUP($C330,subset1!$D:$BX,AC$2,FALSE)</f>
        <v>#N/A</v>
      </c>
      <c r="AD330" t="e">
        <f>VLOOKUP($C330,subset1!$D:$BX,AD$2,FALSE)</f>
        <v>#N/A</v>
      </c>
      <c r="AE330" t="e">
        <f>VLOOKUP($C330,subset1!$D:$BX,AE$2,FALSE)</f>
        <v>#N/A</v>
      </c>
      <c r="AF330" t="e">
        <f>VLOOKUP($C330,subset1!$D:$BX,AF$2,FALSE)</f>
        <v>#N/A</v>
      </c>
      <c r="AG330" t="e">
        <f>VLOOKUP($C330,subset1!$D:$BX,AG$2,FALSE)</f>
        <v>#N/A</v>
      </c>
      <c r="AH330" t="e">
        <f>VLOOKUP($C330,subset1!$D:$BX,AH$2,FALSE)</f>
        <v>#N/A</v>
      </c>
      <c r="AI330" t="e">
        <f>VLOOKUP($C330,subset1!$D:$BX,AI$2,FALSE)</f>
        <v>#N/A</v>
      </c>
      <c r="AJ330" t="e">
        <f>VLOOKUP($C330,subset1!$D:$BX,AJ$2,FALSE)</f>
        <v>#N/A</v>
      </c>
      <c r="AK330" t="e">
        <f>VLOOKUP($C330,subset1!$D:$BX,AK$2,FALSE)</f>
        <v>#N/A</v>
      </c>
      <c r="AL330" t="e">
        <f>VLOOKUP($C330,subset1!$D:$BX,AL$2,FALSE)</f>
        <v>#N/A</v>
      </c>
      <c r="AM330" t="e">
        <f>VLOOKUP($C330,subset1!$D:$BX,AM$2,FALSE)</f>
        <v>#N/A</v>
      </c>
      <c r="AN330" t="e">
        <f>VLOOKUP($C330,subset1!$D:$BX,AN$2,FALSE)</f>
        <v>#N/A</v>
      </c>
      <c r="AO330" t="e">
        <f>VLOOKUP($C330,subset1!$D:$BX,AO$2,FALSE)</f>
        <v>#N/A</v>
      </c>
      <c r="AP330" t="e">
        <f>VLOOKUP($C330,subset1!$D:$BX,AP$2,FALSE)</f>
        <v>#N/A</v>
      </c>
      <c r="AQ330" t="e">
        <f>VLOOKUP($C330,subset1!$D:$BX,AQ$2,FALSE)</f>
        <v>#N/A</v>
      </c>
      <c r="AR330" t="e">
        <f>VLOOKUP($C330,subset1!$D:$BX,AR$2,FALSE)</f>
        <v>#N/A</v>
      </c>
      <c r="AS330" t="e">
        <f>VLOOKUP($C330,subset1!$D:$BX,AS$2,FALSE)</f>
        <v>#N/A</v>
      </c>
      <c r="AT330" s="1" t="e">
        <f>VLOOKUP($C330,subset1!$D:$BX,AT$2,FALSE)</f>
        <v>#N/A</v>
      </c>
      <c r="AU330" t="e">
        <f>VLOOKUP($C330,subset1!$D:$BX,AU$2,FALSE)</f>
        <v>#N/A</v>
      </c>
      <c r="AV330" t="e">
        <f>VLOOKUP($C330,subset1!$D:$BX,AV$2,FALSE)</f>
        <v>#N/A</v>
      </c>
      <c r="AW330" t="e">
        <f>VLOOKUP($C330,subset1!$D:$BX,AW$2,FALSE)</f>
        <v>#N/A</v>
      </c>
      <c r="AX330" t="e">
        <f>VLOOKUP($C330,subset1!$D:$BX,AX$2,FALSE)</f>
        <v>#N/A</v>
      </c>
      <c r="AY330" t="e">
        <f>VLOOKUP($C330,subset1!$D:$BX,AY$2,FALSE)</f>
        <v>#N/A</v>
      </c>
      <c r="AZ330" t="e">
        <f>VLOOKUP($C330,subset1!$D:$BX,AZ$2,FALSE)</f>
        <v>#N/A</v>
      </c>
      <c r="BA330" t="e">
        <f>VLOOKUP($C330,subset1!$D:$BX,BA$2,FALSE)</f>
        <v>#N/A</v>
      </c>
      <c r="BB330" t="e">
        <f>VLOOKUP($C330,subset1!$D:$BX,BB$2,FALSE)</f>
        <v>#N/A</v>
      </c>
      <c r="BC330" t="e">
        <f>VLOOKUP($C330,subset1!$D:$BX,BC$2,FALSE)</f>
        <v>#N/A</v>
      </c>
      <c r="BD330" t="e">
        <f>VLOOKUP($C330,subset1!$D:$BX,BD$2,FALSE)</f>
        <v>#N/A</v>
      </c>
      <c r="BE330" t="e">
        <f>VLOOKUP($C330,subset1!$D:$BX,BE$2,FALSE)</f>
        <v>#N/A</v>
      </c>
      <c r="BF330" t="e">
        <f>VLOOKUP($C330,subset1!$D:$BX,BF$2,FALSE)</f>
        <v>#N/A</v>
      </c>
      <c r="BG330" t="e">
        <f>VLOOKUP($C330,subset1!$D:$BX,BG$2,FALSE)</f>
        <v>#N/A</v>
      </c>
      <c r="BH330" t="e">
        <f>VLOOKUP($C330,subset1!$D:$BX,BH$2,FALSE)</f>
        <v>#N/A</v>
      </c>
      <c r="BI330" t="e">
        <f>VLOOKUP($C330,subset1!$D:$BX,BI$2,FALSE)</f>
        <v>#N/A</v>
      </c>
      <c r="BJ330" t="e">
        <f>VLOOKUP($C330,subset1!$D:$BX,BJ$2,FALSE)</f>
        <v>#N/A</v>
      </c>
      <c r="BK330" t="e">
        <f>VLOOKUP($C330,subset1!$D:$BX,BK$2,FALSE)</f>
        <v>#N/A</v>
      </c>
      <c r="BL330" t="e">
        <f>VLOOKUP($C330,subset1!$D:$BX,BL$2,FALSE)</f>
        <v>#N/A</v>
      </c>
      <c r="BM330" t="e">
        <f>VLOOKUP($C330,subset1!$D:$BX,BM$2,FALSE)</f>
        <v>#N/A</v>
      </c>
      <c r="BN330" t="e">
        <f>VLOOKUP($C330,subset1!$D:$BX,BN$2,FALSE)</f>
        <v>#N/A</v>
      </c>
      <c r="BO330" t="e">
        <f>VLOOKUP($C330,subset1!$D:$BX,BO$2,FALSE)</f>
        <v>#N/A</v>
      </c>
      <c r="BP330" t="e">
        <f>VLOOKUP($C330,subset1!$D:$BX,BP$2,FALSE)</f>
        <v>#N/A</v>
      </c>
      <c r="BQ330" t="e">
        <f>VLOOKUP($C330,subset1!$D:$BX,BQ$2,FALSE)</f>
        <v>#N/A</v>
      </c>
      <c r="BR330" t="e">
        <f>VLOOKUP($C330,subset1!$D:$BX,BR$2,FALSE)</f>
        <v>#N/A</v>
      </c>
      <c r="BS330" t="e">
        <f>VLOOKUP($C330,subset1!$D:$BX,BS$2,FALSE)</f>
        <v>#N/A</v>
      </c>
      <c r="BT330" t="e">
        <f>VLOOKUP($C330,subset1!$D:$BX,BT$2,FALSE)</f>
        <v>#N/A</v>
      </c>
      <c r="BU330" t="e">
        <f>VLOOKUP($C330,subset1!$D:$BX,BU$2,FALSE)</f>
        <v>#N/A</v>
      </c>
    </row>
    <row r="331" spans="1:73" x14ac:dyDescent="0.2">
      <c r="A331">
        <v>965</v>
      </c>
      <c r="B331" t="s">
        <v>14</v>
      </c>
      <c r="C331" t="str">
        <f t="shared" si="18"/>
        <v>965E6</v>
      </c>
      <c r="D331" t="str">
        <f t="shared" si="19"/>
        <v>E6</v>
      </c>
      <c r="E331">
        <v>54</v>
      </c>
      <c r="F331" s="1">
        <v>43264</v>
      </c>
      <c r="I331">
        <v>987.88062003672303</v>
      </c>
      <c r="J331" t="s">
        <v>23</v>
      </c>
      <c r="K331">
        <v>337</v>
      </c>
      <c r="L331">
        <f>VLOOKUP($C331,samples!$D$2:$I$1000,4, FALSE)</f>
        <v>22</v>
      </c>
      <c r="M331" t="str">
        <f>VLOOKUP($C331,samples!$D$2:$I$1000,5, FALSE)</f>
        <v>E</v>
      </c>
      <c r="N331" t="str">
        <f>VLOOKUP($C331,samples!$D$2:$I$1000,6, FALSE)</f>
        <v>7,8,9</v>
      </c>
      <c r="O331" s="1">
        <f>VLOOKUP($C331,samples!$D$2:$I$689,3, FALSE)</f>
        <v>43594</v>
      </c>
      <c r="P331" s="2">
        <f t="shared" si="20"/>
        <v>330</v>
      </c>
      <c r="Q331" s="1" t="str">
        <f>VLOOKUP($C331,samples!$D$2:$R$1000,8, FALSE)</f>
        <v>CGPLPA850P7</v>
      </c>
      <c r="S331" t="e">
        <f>VLOOKUP($C331,subset1!$D:$BX,S$2,FALSE)</f>
        <v>#N/A</v>
      </c>
      <c r="T331" s="1" t="e">
        <f>VLOOKUP($C331,subset1!$D:$BX,T$2,FALSE)</f>
        <v>#N/A</v>
      </c>
      <c r="U331" t="e">
        <f>VLOOKUP($C331,subset1!$D:$BX,U$2,FALSE)</f>
        <v>#N/A</v>
      </c>
      <c r="V331" t="e">
        <f>VLOOKUP($C331,subset1!$D:$BX,V$2,FALSE)</f>
        <v>#N/A</v>
      </c>
      <c r="W331" t="e">
        <f>VLOOKUP($C331,subset1!$D:$BX,W$2,FALSE)</f>
        <v>#N/A</v>
      </c>
      <c r="X331" t="e">
        <f>VLOOKUP($C331,subset1!$D:$BX,X$2,FALSE)</f>
        <v>#N/A</v>
      </c>
      <c r="Y331" t="e">
        <f>VLOOKUP($C331,subset1!$D:$BX,Y$2,FALSE)</f>
        <v>#N/A</v>
      </c>
      <c r="Z331" t="e">
        <f>VLOOKUP($C331,subset1!$D:$BX,Z$2,FALSE)</f>
        <v>#N/A</v>
      </c>
      <c r="AA331" t="e">
        <f>VLOOKUP($C331,subset1!$D:$BX,AA$2,FALSE)</f>
        <v>#N/A</v>
      </c>
      <c r="AB331" t="e">
        <f>VLOOKUP($C331,subset1!$D:$BX,AB$2,FALSE)</f>
        <v>#N/A</v>
      </c>
      <c r="AC331" t="e">
        <f>VLOOKUP($C331,subset1!$D:$BX,AC$2,FALSE)</f>
        <v>#N/A</v>
      </c>
      <c r="AD331" t="e">
        <f>VLOOKUP($C331,subset1!$D:$BX,AD$2,FALSE)</f>
        <v>#N/A</v>
      </c>
      <c r="AE331" t="e">
        <f>VLOOKUP($C331,subset1!$D:$BX,AE$2,FALSE)</f>
        <v>#N/A</v>
      </c>
      <c r="AF331" t="e">
        <f>VLOOKUP($C331,subset1!$D:$BX,AF$2,FALSE)</f>
        <v>#N/A</v>
      </c>
      <c r="AG331" t="e">
        <f>VLOOKUP($C331,subset1!$D:$BX,AG$2,FALSE)</f>
        <v>#N/A</v>
      </c>
      <c r="AH331" t="e">
        <f>VLOOKUP($C331,subset1!$D:$BX,AH$2,FALSE)</f>
        <v>#N/A</v>
      </c>
      <c r="AI331" t="e">
        <f>VLOOKUP($C331,subset1!$D:$BX,AI$2,FALSE)</f>
        <v>#N/A</v>
      </c>
      <c r="AJ331" t="e">
        <f>VLOOKUP($C331,subset1!$D:$BX,AJ$2,FALSE)</f>
        <v>#N/A</v>
      </c>
      <c r="AK331" t="e">
        <f>VLOOKUP($C331,subset1!$D:$BX,AK$2,FALSE)</f>
        <v>#N/A</v>
      </c>
      <c r="AL331" t="e">
        <f>VLOOKUP($C331,subset1!$D:$BX,AL$2,FALSE)</f>
        <v>#N/A</v>
      </c>
      <c r="AM331" t="e">
        <f>VLOOKUP($C331,subset1!$D:$BX,AM$2,FALSE)</f>
        <v>#N/A</v>
      </c>
      <c r="AN331" t="e">
        <f>VLOOKUP($C331,subset1!$D:$BX,AN$2,FALSE)</f>
        <v>#N/A</v>
      </c>
      <c r="AO331" t="e">
        <f>VLOOKUP($C331,subset1!$D:$BX,AO$2,FALSE)</f>
        <v>#N/A</v>
      </c>
      <c r="AP331" t="e">
        <f>VLOOKUP($C331,subset1!$D:$BX,AP$2,FALSE)</f>
        <v>#N/A</v>
      </c>
      <c r="AQ331" t="e">
        <f>VLOOKUP($C331,subset1!$D:$BX,AQ$2,FALSE)</f>
        <v>#N/A</v>
      </c>
      <c r="AR331" t="e">
        <f>VLOOKUP($C331,subset1!$D:$BX,AR$2,FALSE)</f>
        <v>#N/A</v>
      </c>
      <c r="AS331" t="e">
        <f>VLOOKUP($C331,subset1!$D:$BX,AS$2,FALSE)</f>
        <v>#N/A</v>
      </c>
      <c r="AT331" s="1" t="e">
        <f>VLOOKUP($C331,subset1!$D:$BX,AT$2,FALSE)</f>
        <v>#N/A</v>
      </c>
      <c r="AU331" t="e">
        <f>VLOOKUP($C331,subset1!$D:$BX,AU$2,FALSE)</f>
        <v>#N/A</v>
      </c>
      <c r="AV331" t="e">
        <f>VLOOKUP($C331,subset1!$D:$BX,AV$2,FALSE)</f>
        <v>#N/A</v>
      </c>
      <c r="AW331" t="e">
        <f>VLOOKUP($C331,subset1!$D:$BX,AW$2,FALSE)</f>
        <v>#N/A</v>
      </c>
      <c r="AX331" t="e">
        <f>VLOOKUP($C331,subset1!$D:$BX,AX$2,FALSE)</f>
        <v>#N/A</v>
      </c>
      <c r="AY331" t="e">
        <f>VLOOKUP($C331,subset1!$D:$BX,AY$2,FALSE)</f>
        <v>#N/A</v>
      </c>
      <c r="AZ331" t="e">
        <f>VLOOKUP($C331,subset1!$D:$BX,AZ$2,FALSE)</f>
        <v>#N/A</v>
      </c>
      <c r="BA331" t="e">
        <f>VLOOKUP($C331,subset1!$D:$BX,BA$2,FALSE)</f>
        <v>#N/A</v>
      </c>
      <c r="BB331" t="e">
        <f>VLOOKUP($C331,subset1!$D:$BX,BB$2,FALSE)</f>
        <v>#N/A</v>
      </c>
      <c r="BC331" t="e">
        <f>VLOOKUP($C331,subset1!$D:$BX,BC$2,FALSE)</f>
        <v>#N/A</v>
      </c>
      <c r="BD331" t="e">
        <f>VLOOKUP($C331,subset1!$D:$BX,BD$2,FALSE)</f>
        <v>#N/A</v>
      </c>
      <c r="BE331" t="e">
        <f>VLOOKUP($C331,subset1!$D:$BX,BE$2,FALSE)</f>
        <v>#N/A</v>
      </c>
      <c r="BF331" t="e">
        <f>VLOOKUP($C331,subset1!$D:$BX,BF$2,FALSE)</f>
        <v>#N/A</v>
      </c>
      <c r="BG331" t="e">
        <f>VLOOKUP($C331,subset1!$D:$BX,BG$2,FALSE)</f>
        <v>#N/A</v>
      </c>
      <c r="BH331" t="e">
        <f>VLOOKUP($C331,subset1!$D:$BX,BH$2,FALSE)</f>
        <v>#N/A</v>
      </c>
      <c r="BI331" t="e">
        <f>VLOOKUP($C331,subset1!$D:$BX,BI$2,FALSE)</f>
        <v>#N/A</v>
      </c>
      <c r="BJ331" t="e">
        <f>VLOOKUP($C331,subset1!$D:$BX,BJ$2,FALSE)</f>
        <v>#N/A</v>
      </c>
      <c r="BK331" t="e">
        <f>VLOOKUP($C331,subset1!$D:$BX,BK$2,FALSE)</f>
        <v>#N/A</v>
      </c>
      <c r="BL331" t="e">
        <f>VLOOKUP($C331,subset1!$D:$BX,BL$2,FALSE)</f>
        <v>#N/A</v>
      </c>
      <c r="BM331" t="e">
        <f>VLOOKUP($C331,subset1!$D:$BX,BM$2,FALSE)</f>
        <v>#N/A</v>
      </c>
      <c r="BN331" t="e">
        <f>VLOOKUP($C331,subset1!$D:$BX,BN$2,FALSE)</f>
        <v>#N/A</v>
      </c>
      <c r="BO331" t="e">
        <f>VLOOKUP($C331,subset1!$D:$BX,BO$2,FALSE)</f>
        <v>#N/A</v>
      </c>
      <c r="BP331" t="e">
        <f>VLOOKUP($C331,subset1!$D:$BX,BP$2,FALSE)</f>
        <v>#N/A</v>
      </c>
      <c r="BQ331" t="e">
        <f>VLOOKUP($C331,subset1!$D:$BX,BQ$2,FALSE)</f>
        <v>#N/A</v>
      </c>
      <c r="BR331" t="e">
        <f>VLOOKUP($C331,subset1!$D:$BX,BR$2,FALSE)</f>
        <v>#N/A</v>
      </c>
      <c r="BS331" t="e">
        <f>VLOOKUP($C331,subset1!$D:$BX,BS$2,FALSE)</f>
        <v>#N/A</v>
      </c>
      <c r="BT331" t="e">
        <f>VLOOKUP($C331,subset1!$D:$BX,BT$2,FALSE)</f>
        <v>#N/A</v>
      </c>
      <c r="BU331" t="e">
        <f>VLOOKUP($C331,subset1!$D:$BX,BU$2,FALSE)</f>
        <v>#N/A</v>
      </c>
    </row>
    <row r="332" spans="1:73" x14ac:dyDescent="0.2">
      <c r="A332">
        <v>966</v>
      </c>
      <c r="B332" t="s">
        <v>2</v>
      </c>
      <c r="C332" t="str">
        <f t="shared" si="18"/>
        <v>966A</v>
      </c>
      <c r="D332" t="str">
        <f t="shared" si="19"/>
        <v>A</v>
      </c>
      <c r="E332">
        <v>56</v>
      </c>
      <c r="F332" s="1">
        <v>43265</v>
      </c>
      <c r="I332">
        <v>986.88062003672303</v>
      </c>
      <c r="J332" t="s">
        <v>23</v>
      </c>
      <c r="K332">
        <v>338</v>
      </c>
      <c r="L332">
        <f>VLOOKUP($C332,samples!$D$2:$I$1000,4, FALSE)</f>
        <v>3</v>
      </c>
      <c r="M332" t="str">
        <f>VLOOKUP($C332,samples!$D$2:$I$1000,5, FALSE)</f>
        <v>I</v>
      </c>
      <c r="N332" t="str">
        <f>VLOOKUP($C332,samples!$D$2:$I$1000,6, FALSE)</f>
        <v>1,2,3</v>
      </c>
      <c r="O332" s="1">
        <f>VLOOKUP($C332,samples!$D$2:$I$689,3, FALSE)</f>
        <v>43265</v>
      </c>
      <c r="P332" s="2">
        <f t="shared" si="20"/>
        <v>0</v>
      </c>
      <c r="Q332" s="1" t="str">
        <f>VLOOKUP($C332,samples!$D$2:$R$1000,8, FALSE)</f>
        <v>CGPLPA851P</v>
      </c>
      <c r="S332" t="e">
        <f>VLOOKUP($C332,subset1!$D:$BX,S$2,FALSE)</f>
        <v>#N/A</v>
      </c>
      <c r="T332" s="1" t="e">
        <f>VLOOKUP($C332,subset1!$D:$BX,T$2,FALSE)</f>
        <v>#N/A</v>
      </c>
      <c r="U332" t="e">
        <f>VLOOKUP($C332,subset1!$D:$BX,U$2,FALSE)</f>
        <v>#N/A</v>
      </c>
      <c r="V332" t="e">
        <f>VLOOKUP($C332,subset1!$D:$BX,V$2,FALSE)</f>
        <v>#N/A</v>
      </c>
      <c r="W332" t="e">
        <f>VLOOKUP($C332,subset1!$D:$BX,W$2,FALSE)</f>
        <v>#N/A</v>
      </c>
      <c r="X332" t="e">
        <f>VLOOKUP($C332,subset1!$D:$BX,X$2,FALSE)</f>
        <v>#N/A</v>
      </c>
      <c r="Y332" t="e">
        <f>VLOOKUP($C332,subset1!$D:$BX,Y$2,FALSE)</f>
        <v>#N/A</v>
      </c>
      <c r="Z332" t="e">
        <f>VLOOKUP($C332,subset1!$D:$BX,Z$2,FALSE)</f>
        <v>#N/A</v>
      </c>
      <c r="AA332" t="e">
        <f>VLOOKUP($C332,subset1!$D:$BX,AA$2,FALSE)</f>
        <v>#N/A</v>
      </c>
      <c r="AB332" t="e">
        <f>VLOOKUP($C332,subset1!$D:$BX,AB$2,FALSE)</f>
        <v>#N/A</v>
      </c>
      <c r="AC332" t="e">
        <f>VLOOKUP($C332,subset1!$D:$BX,AC$2,FALSE)</f>
        <v>#N/A</v>
      </c>
      <c r="AD332" t="e">
        <f>VLOOKUP($C332,subset1!$D:$BX,AD$2,FALSE)</f>
        <v>#N/A</v>
      </c>
      <c r="AE332" t="e">
        <f>VLOOKUP($C332,subset1!$D:$BX,AE$2,FALSE)</f>
        <v>#N/A</v>
      </c>
      <c r="AF332" t="e">
        <f>VLOOKUP($C332,subset1!$D:$BX,AF$2,FALSE)</f>
        <v>#N/A</v>
      </c>
      <c r="AG332" t="e">
        <f>VLOOKUP($C332,subset1!$D:$BX,AG$2,FALSE)</f>
        <v>#N/A</v>
      </c>
      <c r="AH332" t="e">
        <f>VLOOKUP($C332,subset1!$D:$BX,AH$2,FALSE)</f>
        <v>#N/A</v>
      </c>
      <c r="AI332" t="e">
        <f>VLOOKUP($C332,subset1!$D:$BX,AI$2,FALSE)</f>
        <v>#N/A</v>
      </c>
      <c r="AJ332" t="e">
        <f>VLOOKUP($C332,subset1!$D:$BX,AJ$2,FALSE)</f>
        <v>#N/A</v>
      </c>
      <c r="AK332" t="e">
        <f>VLOOKUP($C332,subset1!$D:$BX,AK$2,FALSE)</f>
        <v>#N/A</v>
      </c>
      <c r="AL332" t="e">
        <f>VLOOKUP($C332,subset1!$D:$BX,AL$2,FALSE)</f>
        <v>#N/A</v>
      </c>
      <c r="AM332" t="e">
        <f>VLOOKUP($C332,subset1!$D:$BX,AM$2,FALSE)</f>
        <v>#N/A</v>
      </c>
      <c r="AN332" t="e">
        <f>VLOOKUP($C332,subset1!$D:$BX,AN$2,FALSE)</f>
        <v>#N/A</v>
      </c>
      <c r="AO332" t="e">
        <f>VLOOKUP($C332,subset1!$D:$BX,AO$2,FALSE)</f>
        <v>#N/A</v>
      </c>
      <c r="AP332" t="e">
        <f>VLOOKUP($C332,subset1!$D:$BX,AP$2,FALSE)</f>
        <v>#N/A</v>
      </c>
      <c r="AQ332" t="e">
        <f>VLOOKUP($C332,subset1!$D:$BX,AQ$2,FALSE)</f>
        <v>#N/A</v>
      </c>
      <c r="AR332" t="e">
        <f>VLOOKUP($C332,subset1!$D:$BX,AR$2,FALSE)</f>
        <v>#N/A</v>
      </c>
      <c r="AS332" t="e">
        <f>VLOOKUP($C332,subset1!$D:$BX,AS$2,FALSE)</f>
        <v>#N/A</v>
      </c>
      <c r="AT332" s="1" t="e">
        <f>VLOOKUP($C332,subset1!$D:$BX,AT$2,FALSE)</f>
        <v>#N/A</v>
      </c>
      <c r="AU332" t="e">
        <f>VLOOKUP($C332,subset1!$D:$BX,AU$2,FALSE)</f>
        <v>#N/A</v>
      </c>
      <c r="AV332" t="e">
        <f>VLOOKUP($C332,subset1!$D:$BX,AV$2,FALSE)</f>
        <v>#N/A</v>
      </c>
      <c r="AW332" t="e">
        <f>VLOOKUP($C332,subset1!$D:$BX,AW$2,FALSE)</f>
        <v>#N/A</v>
      </c>
      <c r="AX332" t="e">
        <f>VLOOKUP($C332,subset1!$D:$BX,AX$2,FALSE)</f>
        <v>#N/A</v>
      </c>
      <c r="AY332" t="e">
        <f>VLOOKUP($C332,subset1!$D:$BX,AY$2,FALSE)</f>
        <v>#N/A</v>
      </c>
      <c r="AZ332" t="e">
        <f>VLOOKUP($C332,subset1!$D:$BX,AZ$2,FALSE)</f>
        <v>#N/A</v>
      </c>
      <c r="BA332" t="e">
        <f>VLOOKUP($C332,subset1!$D:$BX,BA$2,FALSE)</f>
        <v>#N/A</v>
      </c>
      <c r="BB332" t="e">
        <f>VLOOKUP($C332,subset1!$D:$BX,BB$2,FALSE)</f>
        <v>#N/A</v>
      </c>
      <c r="BC332" t="e">
        <f>VLOOKUP($C332,subset1!$D:$BX,BC$2,FALSE)</f>
        <v>#N/A</v>
      </c>
      <c r="BD332" t="e">
        <f>VLOOKUP($C332,subset1!$D:$BX,BD$2,FALSE)</f>
        <v>#N/A</v>
      </c>
      <c r="BE332" t="e">
        <f>VLOOKUP($C332,subset1!$D:$BX,BE$2,FALSE)</f>
        <v>#N/A</v>
      </c>
      <c r="BF332" t="e">
        <f>VLOOKUP($C332,subset1!$D:$BX,BF$2,FALSE)</f>
        <v>#N/A</v>
      </c>
      <c r="BG332" t="e">
        <f>VLOOKUP($C332,subset1!$D:$BX,BG$2,FALSE)</f>
        <v>#N/A</v>
      </c>
      <c r="BH332" t="e">
        <f>VLOOKUP($C332,subset1!$D:$BX,BH$2,FALSE)</f>
        <v>#N/A</v>
      </c>
      <c r="BI332" t="e">
        <f>VLOOKUP($C332,subset1!$D:$BX,BI$2,FALSE)</f>
        <v>#N/A</v>
      </c>
      <c r="BJ332" t="e">
        <f>VLOOKUP($C332,subset1!$D:$BX,BJ$2,FALSE)</f>
        <v>#N/A</v>
      </c>
      <c r="BK332" t="e">
        <f>VLOOKUP($C332,subset1!$D:$BX,BK$2,FALSE)</f>
        <v>#N/A</v>
      </c>
      <c r="BL332" t="e">
        <f>VLOOKUP($C332,subset1!$D:$BX,BL$2,FALSE)</f>
        <v>#N/A</v>
      </c>
      <c r="BM332" t="e">
        <f>VLOOKUP($C332,subset1!$D:$BX,BM$2,FALSE)</f>
        <v>#N/A</v>
      </c>
      <c r="BN332" t="e">
        <f>VLOOKUP($C332,subset1!$D:$BX,BN$2,FALSE)</f>
        <v>#N/A</v>
      </c>
      <c r="BO332" t="e">
        <f>VLOOKUP($C332,subset1!$D:$BX,BO$2,FALSE)</f>
        <v>#N/A</v>
      </c>
      <c r="BP332" t="e">
        <f>VLOOKUP($C332,subset1!$D:$BX,BP$2,FALSE)</f>
        <v>#N/A</v>
      </c>
      <c r="BQ332" t="e">
        <f>VLOOKUP($C332,subset1!$D:$BX,BQ$2,FALSE)</f>
        <v>#N/A</v>
      </c>
      <c r="BR332" t="e">
        <f>VLOOKUP($C332,subset1!$D:$BX,BR$2,FALSE)</f>
        <v>#N/A</v>
      </c>
      <c r="BS332" t="e">
        <f>VLOOKUP($C332,subset1!$D:$BX,BS$2,FALSE)</f>
        <v>#N/A</v>
      </c>
      <c r="BT332" t="e">
        <f>VLOOKUP($C332,subset1!$D:$BX,BT$2,FALSE)</f>
        <v>#N/A</v>
      </c>
      <c r="BU332" t="e">
        <f>VLOOKUP($C332,subset1!$D:$BX,BU$2,FALSE)</f>
        <v>#N/A</v>
      </c>
    </row>
    <row r="333" spans="1:73" x14ac:dyDescent="0.2">
      <c r="A333">
        <v>966</v>
      </c>
      <c r="B333" t="s">
        <v>8</v>
      </c>
      <c r="C333" t="str">
        <f t="shared" si="18"/>
        <v>966B1</v>
      </c>
      <c r="D333" t="str">
        <f t="shared" si="19"/>
        <v>B1</v>
      </c>
      <c r="E333">
        <v>56</v>
      </c>
      <c r="F333" s="1">
        <v>43265</v>
      </c>
      <c r="I333">
        <v>986.88062003672303</v>
      </c>
      <c r="J333" t="s">
        <v>23</v>
      </c>
      <c r="K333">
        <v>339</v>
      </c>
      <c r="L333">
        <f>VLOOKUP($C333,samples!$D$2:$I$1000,4, FALSE)</f>
        <v>7</v>
      </c>
      <c r="M333" t="str">
        <f>VLOOKUP($C333,samples!$D$2:$I$1000,5, FALSE)</f>
        <v>B</v>
      </c>
      <c r="N333" t="str">
        <f>VLOOKUP($C333,samples!$D$2:$I$1000,6, FALSE)</f>
        <v>4,5,6</v>
      </c>
      <c r="O333" s="1">
        <f>VLOOKUP($C333,samples!$D$2:$I$689,3, FALSE)</f>
        <v>43329</v>
      </c>
      <c r="P333" s="2">
        <f t="shared" si="20"/>
        <v>64</v>
      </c>
      <c r="Q333" s="1" t="str">
        <f>VLOOKUP($C333,samples!$D$2:$R$1000,8, FALSE)</f>
        <v>CGPLPA851P1</v>
      </c>
      <c r="S333" t="e">
        <f>VLOOKUP($C333,subset1!$D:$BX,S$2,FALSE)</f>
        <v>#N/A</v>
      </c>
      <c r="T333" s="1" t="e">
        <f>VLOOKUP($C333,subset1!$D:$BX,T$2,FALSE)</f>
        <v>#N/A</v>
      </c>
      <c r="U333" t="e">
        <f>VLOOKUP($C333,subset1!$D:$BX,U$2,FALSE)</f>
        <v>#N/A</v>
      </c>
      <c r="V333" t="e">
        <f>VLOOKUP($C333,subset1!$D:$BX,V$2,FALSE)</f>
        <v>#N/A</v>
      </c>
      <c r="W333" t="e">
        <f>VLOOKUP($C333,subset1!$D:$BX,W$2,FALSE)</f>
        <v>#N/A</v>
      </c>
      <c r="X333" t="e">
        <f>VLOOKUP($C333,subset1!$D:$BX,X$2,FALSE)</f>
        <v>#N/A</v>
      </c>
      <c r="Y333" t="e">
        <f>VLOOKUP($C333,subset1!$D:$BX,Y$2,FALSE)</f>
        <v>#N/A</v>
      </c>
      <c r="Z333" t="e">
        <f>VLOOKUP($C333,subset1!$D:$BX,Z$2,FALSE)</f>
        <v>#N/A</v>
      </c>
      <c r="AA333" t="e">
        <f>VLOOKUP($C333,subset1!$D:$BX,AA$2,FALSE)</f>
        <v>#N/A</v>
      </c>
      <c r="AB333" t="e">
        <f>VLOOKUP($C333,subset1!$D:$BX,AB$2,FALSE)</f>
        <v>#N/A</v>
      </c>
      <c r="AC333" t="e">
        <f>VLOOKUP($C333,subset1!$D:$BX,AC$2,FALSE)</f>
        <v>#N/A</v>
      </c>
      <c r="AD333" t="e">
        <f>VLOOKUP($C333,subset1!$D:$BX,AD$2,FALSE)</f>
        <v>#N/A</v>
      </c>
      <c r="AE333" t="e">
        <f>VLOOKUP($C333,subset1!$D:$BX,AE$2,FALSE)</f>
        <v>#N/A</v>
      </c>
      <c r="AF333" t="e">
        <f>VLOOKUP($C333,subset1!$D:$BX,AF$2,FALSE)</f>
        <v>#N/A</v>
      </c>
      <c r="AG333" t="e">
        <f>VLOOKUP($C333,subset1!$D:$BX,AG$2,FALSE)</f>
        <v>#N/A</v>
      </c>
      <c r="AH333" t="e">
        <f>VLOOKUP($C333,subset1!$D:$BX,AH$2,FALSE)</f>
        <v>#N/A</v>
      </c>
      <c r="AI333" t="e">
        <f>VLOOKUP($C333,subset1!$D:$BX,AI$2,FALSE)</f>
        <v>#N/A</v>
      </c>
      <c r="AJ333" t="e">
        <f>VLOOKUP($C333,subset1!$D:$BX,AJ$2,FALSE)</f>
        <v>#N/A</v>
      </c>
      <c r="AK333" t="e">
        <f>VLOOKUP($C333,subset1!$D:$BX,AK$2,FALSE)</f>
        <v>#N/A</v>
      </c>
      <c r="AL333" t="e">
        <f>VLOOKUP($C333,subset1!$D:$BX,AL$2,FALSE)</f>
        <v>#N/A</v>
      </c>
      <c r="AM333" t="e">
        <f>VLOOKUP($C333,subset1!$D:$BX,AM$2,FALSE)</f>
        <v>#N/A</v>
      </c>
      <c r="AN333" t="e">
        <f>VLOOKUP($C333,subset1!$D:$BX,AN$2,FALSE)</f>
        <v>#N/A</v>
      </c>
      <c r="AO333" t="e">
        <f>VLOOKUP($C333,subset1!$D:$BX,AO$2,FALSE)</f>
        <v>#N/A</v>
      </c>
      <c r="AP333" t="e">
        <f>VLOOKUP($C333,subset1!$D:$BX,AP$2,FALSE)</f>
        <v>#N/A</v>
      </c>
      <c r="AQ333" t="e">
        <f>VLOOKUP($C333,subset1!$D:$BX,AQ$2,FALSE)</f>
        <v>#N/A</v>
      </c>
      <c r="AR333" t="e">
        <f>VLOOKUP($C333,subset1!$D:$BX,AR$2,FALSE)</f>
        <v>#N/A</v>
      </c>
      <c r="AS333" t="e">
        <f>VLOOKUP($C333,subset1!$D:$BX,AS$2,FALSE)</f>
        <v>#N/A</v>
      </c>
      <c r="AT333" s="1" t="e">
        <f>VLOOKUP($C333,subset1!$D:$BX,AT$2,FALSE)</f>
        <v>#N/A</v>
      </c>
      <c r="AU333" t="e">
        <f>VLOOKUP($C333,subset1!$D:$BX,AU$2,FALSE)</f>
        <v>#N/A</v>
      </c>
      <c r="AV333" t="e">
        <f>VLOOKUP($C333,subset1!$D:$BX,AV$2,FALSE)</f>
        <v>#N/A</v>
      </c>
      <c r="AW333" t="e">
        <f>VLOOKUP($C333,subset1!$D:$BX,AW$2,FALSE)</f>
        <v>#N/A</v>
      </c>
      <c r="AX333" t="e">
        <f>VLOOKUP($C333,subset1!$D:$BX,AX$2,FALSE)</f>
        <v>#N/A</v>
      </c>
      <c r="AY333" t="e">
        <f>VLOOKUP($C333,subset1!$D:$BX,AY$2,FALSE)</f>
        <v>#N/A</v>
      </c>
      <c r="AZ333" t="e">
        <f>VLOOKUP($C333,subset1!$D:$BX,AZ$2,FALSE)</f>
        <v>#N/A</v>
      </c>
      <c r="BA333" t="e">
        <f>VLOOKUP($C333,subset1!$D:$BX,BA$2,FALSE)</f>
        <v>#N/A</v>
      </c>
      <c r="BB333" t="e">
        <f>VLOOKUP($C333,subset1!$D:$BX,BB$2,FALSE)</f>
        <v>#N/A</v>
      </c>
      <c r="BC333" t="e">
        <f>VLOOKUP($C333,subset1!$D:$BX,BC$2,FALSE)</f>
        <v>#N/A</v>
      </c>
      <c r="BD333" t="e">
        <f>VLOOKUP($C333,subset1!$D:$BX,BD$2,FALSE)</f>
        <v>#N/A</v>
      </c>
      <c r="BE333" t="e">
        <f>VLOOKUP($C333,subset1!$D:$BX,BE$2,FALSE)</f>
        <v>#N/A</v>
      </c>
      <c r="BF333" t="e">
        <f>VLOOKUP($C333,subset1!$D:$BX,BF$2,FALSE)</f>
        <v>#N/A</v>
      </c>
      <c r="BG333" t="e">
        <f>VLOOKUP($C333,subset1!$D:$BX,BG$2,FALSE)</f>
        <v>#N/A</v>
      </c>
      <c r="BH333" t="e">
        <f>VLOOKUP($C333,subset1!$D:$BX,BH$2,FALSE)</f>
        <v>#N/A</v>
      </c>
      <c r="BI333" t="e">
        <f>VLOOKUP($C333,subset1!$D:$BX,BI$2,FALSE)</f>
        <v>#N/A</v>
      </c>
      <c r="BJ333" t="e">
        <f>VLOOKUP($C333,subset1!$D:$BX,BJ$2,FALSE)</f>
        <v>#N/A</v>
      </c>
      <c r="BK333" t="e">
        <f>VLOOKUP($C333,subset1!$D:$BX,BK$2,FALSE)</f>
        <v>#N/A</v>
      </c>
      <c r="BL333" t="e">
        <f>VLOOKUP($C333,subset1!$D:$BX,BL$2,FALSE)</f>
        <v>#N/A</v>
      </c>
      <c r="BM333" t="e">
        <f>VLOOKUP($C333,subset1!$D:$BX,BM$2,FALSE)</f>
        <v>#N/A</v>
      </c>
      <c r="BN333" t="e">
        <f>VLOOKUP($C333,subset1!$D:$BX,BN$2,FALSE)</f>
        <v>#N/A</v>
      </c>
      <c r="BO333" t="e">
        <f>VLOOKUP($C333,subset1!$D:$BX,BO$2,FALSE)</f>
        <v>#N/A</v>
      </c>
      <c r="BP333" t="e">
        <f>VLOOKUP($C333,subset1!$D:$BX,BP$2,FALSE)</f>
        <v>#N/A</v>
      </c>
      <c r="BQ333" t="e">
        <f>VLOOKUP($C333,subset1!$D:$BX,BQ$2,FALSE)</f>
        <v>#N/A</v>
      </c>
      <c r="BR333" t="e">
        <f>VLOOKUP($C333,subset1!$D:$BX,BR$2,FALSE)</f>
        <v>#N/A</v>
      </c>
      <c r="BS333" t="e">
        <f>VLOOKUP($C333,subset1!$D:$BX,BS$2,FALSE)</f>
        <v>#N/A</v>
      </c>
      <c r="BT333" t="e">
        <f>VLOOKUP($C333,subset1!$D:$BX,BT$2,FALSE)</f>
        <v>#N/A</v>
      </c>
      <c r="BU333" t="e">
        <f>VLOOKUP($C333,subset1!$D:$BX,BU$2,FALSE)</f>
        <v>#N/A</v>
      </c>
    </row>
    <row r="334" spans="1:73" x14ac:dyDescent="0.2">
      <c r="A334">
        <v>966</v>
      </c>
      <c r="B334" t="s">
        <v>9</v>
      </c>
      <c r="C334" t="str">
        <f t="shared" si="18"/>
        <v>966E1</v>
      </c>
      <c r="D334" t="str">
        <f t="shared" si="19"/>
        <v>E1</v>
      </c>
      <c r="E334">
        <v>56</v>
      </c>
      <c r="F334" s="1">
        <v>43265</v>
      </c>
      <c r="I334">
        <v>986.88062003672303</v>
      </c>
      <c r="J334" t="s">
        <v>23</v>
      </c>
      <c r="K334">
        <v>340</v>
      </c>
      <c r="L334">
        <f>VLOOKUP($C334,samples!$D$2:$I$1000,4, FALSE)</f>
        <v>11</v>
      </c>
      <c r="M334" t="str">
        <f>VLOOKUP($C334,samples!$D$2:$I$1000,5, FALSE)</f>
        <v>A</v>
      </c>
      <c r="N334" t="str">
        <f>VLOOKUP($C334,samples!$D$2:$I$1000,6, FALSE)</f>
        <v>7,8,9</v>
      </c>
      <c r="O334" s="1">
        <f>VLOOKUP($C334,samples!$D$2:$I$689,3, FALSE)</f>
        <v>43385</v>
      </c>
      <c r="P334" s="2">
        <f t="shared" si="20"/>
        <v>120</v>
      </c>
      <c r="Q334" s="1" t="str">
        <f>VLOOKUP($C334,samples!$D$2:$R$1000,8, FALSE)</f>
        <v>CGPLPA851P2</v>
      </c>
      <c r="S334" t="e">
        <f>VLOOKUP($C334,subset1!$D:$BX,S$2,FALSE)</f>
        <v>#N/A</v>
      </c>
      <c r="T334" s="1" t="e">
        <f>VLOOKUP($C334,subset1!$D:$BX,T$2,FALSE)</f>
        <v>#N/A</v>
      </c>
      <c r="U334" t="e">
        <f>VLOOKUP($C334,subset1!$D:$BX,U$2,FALSE)</f>
        <v>#N/A</v>
      </c>
      <c r="V334" t="e">
        <f>VLOOKUP($C334,subset1!$D:$BX,V$2,FALSE)</f>
        <v>#N/A</v>
      </c>
      <c r="W334" t="e">
        <f>VLOOKUP($C334,subset1!$D:$BX,W$2,FALSE)</f>
        <v>#N/A</v>
      </c>
      <c r="X334" t="e">
        <f>VLOOKUP($C334,subset1!$D:$BX,X$2,FALSE)</f>
        <v>#N/A</v>
      </c>
      <c r="Y334" t="e">
        <f>VLOOKUP($C334,subset1!$D:$BX,Y$2,FALSE)</f>
        <v>#N/A</v>
      </c>
      <c r="Z334" t="e">
        <f>VLOOKUP($C334,subset1!$D:$BX,Z$2,FALSE)</f>
        <v>#N/A</v>
      </c>
      <c r="AA334" t="e">
        <f>VLOOKUP($C334,subset1!$D:$BX,AA$2,FALSE)</f>
        <v>#N/A</v>
      </c>
      <c r="AB334" t="e">
        <f>VLOOKUP($C334,subset1!$D:$BX,AB$2,FALSE)</f>
        <v>#N/A</v>
      </c>
      <c r="AC334" t="e">
        <f>VLOOKUP($C334,subset1!$D:$BX,AC$2,FALSE)</f>
        <v>#N/A</v>
      </c>
      <c r="AD334" t="e">
        <f>VLOOKUP($C334,subset1!$D:$BX,AD$2,FALSE)</f>
        <v>#N/A</v>
      </c>
      <c r="AE334" t="e">
        <f>VLOOKUP($C334,subset1!$D:$BX,AE$2,FALSE)</f>
        <v>#N/A</v>
      </c>
      <c r="AF334" t="e">
        <f>VLOOKUP($C334,subset1!$D:$BX,AF$2,FALSE)</f>
        <v>#N/A</v>
      </c>
      <c r="AG334" t="e">
        <f>VLOOKUP($C334,subset1!$D:$BX,AG$2,FALSE)</f>
        <v>#N/A</v>
      </c>
      <c r="AH334" t="e">
        <f>VLOOKUP($C334,subset1!$D:$BX,AH$2,FALSE)</f>
        <v>#N/A</v>
      </c>
      <c r="AI334" t="e">
        <f>VLOOKUP($C334,subset1!$D:$BX,AI$2,FALSE)</f>
        <v>#N/A</v>
      </c>
      <c r="AJ334" t="e">
        <f>VLOOKUP($C334,subset1!$D:$BX,AJ$2,FALSE)</f>
        <v>#N/A</v>
      </c>
      <c r="AK334" t="e">
        <f>VLOOKUP($C334,subset1!$D:$BX,AK$2,FALSE)</f>
        <v>#N/A</v>
      </c>
      <c r="AL334" t="e">
        <f>VLOOKUP($C334,subset1!$D:$BX,AL$2,FALSE)</f>
        <v>#N/A</v>
      </c>
      <c r="AM334" t="e">
        <f>VLOOKUP($C334,subset1!$D:$BX,AM$2,FALSE)</f>
        <v>#N/A</v>
      </c>
      <c r="AN334" t="e">
        <f>VLOOKUP($C334,subset1!$D:$BX,AN$2,FALSE)</f>
        <v>#N/A</v>
      </c>
      <c r="AO334" t="e">
        <f>VLOOKUP($C334,subset1!$D:$BX,AO$2,FALSE)</f>
        <v>#N/A</v>
      </c>
      <c r="AP334" t="e">
        <f>VLOOKUP($C334,subset1!$D:$BX,AP$2,FALSE)</f>
        <v>#N/A</v>
      </c>
      <c r="AQ334" t="e">
        <f>VLOOKUP($C334,subset1!$D:$BX,AQ$2,FALSE)</f>
        <v>#N/A</v>
      </c>
      <c r="AR334" t="e">
        <f>VLOOKUP($C334,subset1!$D:$BX,AR$2,FALSE)</f>
        <v>#N/A</v>
      </c>
      <c r="AS334" t="e">
        <f>VLOOKUP($C334,subset1!$D:$BX,AS$2,FALSE)</f>
        <v>#N/A</v>
      </c>
      <c r="AT334" s="1" t="e">
        <f>VLOOKUP($C334,subset1!$D:$BX,AT$2,FALSE)</f>
        <v>#N/A</v>
      </c>
      <c r="AU334" t="e">
        <f>VLOOKUP($C334,subset1!$D:$BX,AU$2,FALSE)</f>
        <v>#N/A</v>
      </c>
      <c r="AV334" t="e">
        <f>VLOOKUP($C334,subset1!$D:$BX,AV$2,FALSE)</f>
        <v>#N/A</v>
      </c>
      <c r="AW334" t="e">
        <f>VLOOKUP($C334,subset1!$D:$BX,AW$2,FALSE)</f>
        <v>#N/A</v>
      </c>
      <c r="AX334" t="e">
        <f>VLOOKUP($C334,subset1!$D:$BX,AX$2,FALSE)</f>
        <v>#N/A</v>
      </c>
      <c r="AY334" t="e">
        <f>VLOOKUP($C334,subset1!$D:$BX,AY$2,FALSE)</f>
        <v>#N/A</v>
      </c>
      <c r="AZ334" t="e">
        <f>VLOOKUP($C334,subset1!$D:$BX,AZ$2,FALSE)</f>
        <v>#N/A</v>
      </c>
      <c r="BA334" t="e">
        <f>VLOOKUP($C334,subset1!$D:$BX,BA$2,FALSE)</f>
        <v>#N/A</v>
      </c>
      <c r="BB334" t="e">
        <f>VLOOKUP($C334,subset1!$D:$BX,BB$2,FALSE)</f>
        <v>#N/A</v>
      </c>
      <c r="BC334" t="e">
        <f>VLOOKUP($C334,subset1!$D:$BX,BC$2,FALSE)</f>
        <v>#N/A</v>
      </c>
      <c r="BD334" t="e">
        <f>VLOOKUP($C334,subset1!$D:$BX,BD$2,FALSE)</f>
        <v>#N/A</v>
      </c>
      <c r="BE334" t="e">
        <f>VLOOKUP($C334,subset1!$D:$BX,BE$2,FALSE)</f>
        <v>#N/A</v>
      </c>
      <c r="BF334" t="e">
        <f>VLOOKUP($C334,subset1!$D:$BX,BF$2,FALSE)</f>
        <v>#N/A</v>
      </c>
      <c r="BG334" t="e">
        <f>VLOOKUP($C334,subset1!$D:$BX,BG$2,FALSE)</f>
        <v>#N/A</v>
      </c>
      <c r="BH334" t="e">
        <f>VLOOKUP($C334,subset1!$D:$BX,BH$2,FALSE)</f>
        <v>#N/A</v>
      </c>
      <c r="BI334" t="e">
        <f>VLOOKUP($C334,subset1!$D:$BX,BI$2,FALSE)</f>
        <v>#N/A</v>
      </c>
      <c r="BJ334" t="e">
        <f>VLOOKUP($C334,subset1!$D:$BX,BJ$2,FALSE)</f>
        <v>#N/A</v>
      </c>
      <c r="BK334" t="e">
        <f>VLOOKUP($C334,subset1!$D:$BX,BK$2,FALSE)</f>
        <v>#N/A</v>
      </c>
      <c r="BL334" t="e">
        <f>VLOOKUP($C334,subset1!$D:$BX,BL$2,FALSE)</f>
        <v>#N/A</v>
      </c>
      <c r="BM334" t="e">
        <f>VLOOKUP($C334,subset1!$D:$BX,BM$2,FALSE)</f>
        <v>#N/A</v>
      </c>
      <c r="BN334" t="e">
        <f>VLOOKUP($C334,subset1!$D:$BX,BN$2,FALSE)</f>
        <v>#N/A</v>
      </c>
      <c r="BO334" t="e">
        <f>VLOOKUP($C334,subset1!$D:$BX,BO$2,FALSE)</f>
        <v>#N/A</v>
      </c>
      <c r="BP334" t="e">
        <f>VLOOKUP($C334,subset1!$D:$BX,BP$2,FALSE)</f>
        <v>#N/A</v>
      </c>
      <c r="BQ334" t="e">
        <f>VLOOKUP($C334,subset1!$D:$BX,BQ$2,FALSE)</f>
        <v>#N/A</v>
      </c>
      <c r="BR334" t="e">
        <f>VLOOKUP($C334,subset1!$D:$BX,BR$2,FALSE)</f>
        <v>#N/A</v>
      </c>
      <c r="BS334" t="e">
        <f>VLOOKUP($C334,subset1!$D:$BX,BS$2,FALSE)</f>
        <v>#N/A</v>
      </c>
      <c r="BT334" t="e">
        <f>VLOOKUP($C334,subset1!$D:$BX,BT$2,FALSE)</f>
        <v>#N/A</v>
      </c>
      <c r="BU334" t="e">
        <f>VLOOKUP($C334,subset1!$D:$BX,BU$2,FALSE)</f>
        <v>#N/A</v>
      </c>
    </row>
    <row r="335" spans="1:73" x14ac:dyDescent="0.2">
      <c r="A335">
        <v>966</v>
      </c>
      <c r="B335" t="s">
        <v>10</v>
      </c>
      <c r="C335" t="str">
        <f t="shared" si="18"/>
        <v>966E2</v>
      </c>
      <c r="D335" t="str">
        <f t="shared" si="19"/>
        <v>E2</v>
      </c>
      <c r="E335">
        <v>56</v>
      </c>
      <c r="F335" s="1">
        <v>43265</v>
      </c>
      <c r="I335">
        <v>986.88062003672303</v>
      </c>
      <c r="J335" t="s">
        <v>23</v>
      </c>
      <c r="K335">
        <v>341</v>
      </c>
      <c r="L335">
        <f>VLOOKUP($C335,samples!$D$2:$I$1000,4, FALSE)</f>
        <v>15</v>
      </c>
      <c r="M335" t="str">
        <f>VLOOKUP($C335,samples!$D$2:$I$1000,5, FALSE)</f>
        <v>D</v>
      </c>
      <c r="N335" t="str">
        <f>VLOOKUP($C335,samples!$D$2:$I$1000,6, FALSE)</f>
        <v>4,5,6</v>
      </c>
      <c r="O335" s="1">
        <f>VLOOKUP($C335,samples!$D$2:$I$689,3, FALSE)</f>
        <v>43420</v>
      </c>
      <c r="P335" s="2">
        <f t="shared" si="20"/>
        <v>155</v>
      </c>
      <c r="Q335" s="1" t="str">
        <f>VLOOKUP($C335,samples!$D$2:$R$1000,8, FALSE)</f>
        <v>CGPLPA851P3</v>
      </c>
      <c r="S335" t="e">
        <f>VLOOKUP($C335,subset1!$D:$BX,S$2,FALSE)</f>
        <v>#N/A</v>
      </c>
      <c r="T335" s="1" t="e">
        <f>VLOOKUP($C335,subset1!$D:$BX,T$2,FALSE)</f>
        <v>#N/A</v>
      </c>
      <c r="U335" t="e">
        <f>VLOOKUP($C335,subset1!$D:$BX,U$2,FALSE)</f>
        <v>#N/A</v>
      </c>
      <c r="V335" t="e">
        <f>VLOOKUP($C335,subset1!$D:$BX,V$2,FALSE)</f>
        <v>#N/A</v>
      </c>
      <c r="W335" t="e">
        <f>VLOOKUP($C335,subset1!$D:$BX,W$2,FALSE)</f>
        <v>#N/A</v>
      </c>
      <c r="X335" t="e">
        <f>VLOOKUP($C335,subset1!$D:$BX,X$2,FALSE)</f>
        <v>#N/A</v>
      </c>
      <c r="Y335" t="e">
        <f>VLOOKUP($C335,subset1!$D:$BX,Y$2,FALSE)</f>
        <v>#N/A</v>
      </c>
      <c r="Z335" t="e">
        <f>VLOOKUP($C335,subset1!$D:$BX,Z$2,FALSE)</f>
        <v>#N/A</v>
      </c>
      <c r="AA335" t="e">
        <f>VLOOKUP($C335,subset1!$D:$BX,AA$2,FALSE)</f>
        <v>#N/A</v>
      </c>
      <c r="AB335" t="e">
        <f>VLOOKUP($C335,subset1!$D:$BX,AB$2,FALSE)</f>
        <v>#N/A</v>
      </c>
      <c r="AC335" t="e">
        <f>VLOOKUP($C335,subset1!$D:$BX,AC$2,FALSE)</f>
        <v>#N/A</v>
      </c>
      <c r="AD335" t="e">
        <f>VLOOKUP($C335,subset1!$D:$BX,AD$2,FALSE)</f>
        <v>#N/A</v>
      </c>
      <c r="AE335" t="e">
        <f>VLOOKUP($C335,subset1!$D:$BX,AE$2,FALSE)</f>
        <v>#N/A</v>
      </c>
      <c r="AF335" t="e">
        <f>VLOOKUP($C335,subset1!$D:$BX,AF$2,FALSE)</f>
        <v>#N/A</v>
      </c>
      <c r="AG335" t="e">
        <f>VLOOKUP($C335,subset1!$D:$BX,AG$2,FALSE)</f>
        <v>#N/A</v>
      </c>
      <c r="AH335" t="e">
        <f>VLOOKUP($C335,subset1!$D:$BX,AH$2,FALSE)</f>
        <v>#N/A</v>
      </c>
      <c r="AI335" t="e">
        <f>VLOOKUP($C335,subset1!$D:$BX,AI$2,FALSE)</f>
        <v>#N/A</v>
      </c>
      <c r="AJ335" t="e">
        <f>VLOOKUP($C335,subset1!$D:$BX,AJ$2,FALSE)</f>
        <v>#N/A</v>
      </c>
      <c r="AK335" t="e">
        <f>VLOOKUP($C335,subset1!$D:$BX,AK$2,FALSE)</f>
        <v>#N/A</v>
      </c>
      <c r="AL335" t="e">
        <f>VLOOKUP($C335,subset1!$D:$BX,AL$2,FALSE)</f>
        <v>#N/A</v>
      </c>
      <c r="AM335" t="e">
        <f>VLOOKUP($C335,subset1!$D:$BX,AM$2,FALSE)</f>
        <v>#N/A</v>
      </c>
      <c r="AN335" t="e">
        <f>VLOOKUP($C335,subset1!$D:$BX,AN$2,FALSE)</f>
        <v>#N/A</v>
      </c>
      <c r="AO335" t="e">
        <f>VLOOKUP($C335,subset1!$D:$BX,AO$2,FALSE)</f>
        <v>#N/A</v>
      </c>
      <c r="AP335" t="e">
        <f>VLOOKUP($C335,subset1!$D:$BX,AP$2,FALSE)</f>
        <v>#N/A</v>
      </c>
      <c r="AQ335" t="e">
        <f>VLOOKUP($C335,subset1!$D:$BX,AQ$2,FALSE)</f>
        <v>#N/A</v>
      </c>
      <c r="AR335" t="e">
        <f>VLOOKUP($C335,subset1!$D:$BX,AR$2,FALSE)</f>
        <v>#N/A</v>
      </c>
      <c r="AS335" t="e">
        <f>VLOOKUP($C335,subset1!$D:$BX,AS$2,FALSE)</f>
        <v>#N/A</v>
      </c>
      <c r="AT335" s="1" t="e">
        <f>VLOOKUP($C335,subset1!$D:$BX,AT$2,FALSE)</f>
        <v>#N/A</v>
      </c>
      <c r="AU335" t="e">
        <f>VLOOKUP($C335,subset1!$D:$BX,AU$2,FALSE)</f>
        <v>#N/A</v>
      </c>
      <c r="AV335" t="e">
        <f>VLOOKUP($C335,subset1!$D:$BX,AV$2,FALSE)</f>
        <v>#N/A</v>
      </c>
      <c r="AW335" t="e">
        <f>VLOOKUP($C335,subset1!$D:$BX,AW$2,FALSE)</f>
        <v>#N/A</v>
      </c>
      <c r="AX335" t="e">
        <f>VLOOKUP($C335,subset1!$D:$BX,AX$2,FALSE)</f>
        <v>#N/A</v>
      </c>
      <c r="AY335" t="e">
        <f>VLOOKUP($C335,subset1!$D:$BX,AY$2,FALSE)</f>
        <v>#N/A</v>
      </c>
      <c r="AZ335" t="e">
        <f>VLOOKUP($C335,subset1!$D:$BX,AZ$2,FALSE)</f>
        <v>#N/A</v>
      </c>
      <c r="BA335" t="e">
        <f>VLOOKUP($C335,subset1!$D:$BX,BA$2,FALSE)</f>
        <v>#N/A</v>
      </c>
      <c r="BB335" t="e">
        <f>VLOOKUP($C335,subset1!$D:$BX,BB$2,FALSE)</f>
        <v>#N/A</v>
      </c>
      <c r="BC335" t="e">
        <f>VLOOKUP($C335,subset1!$D:$BX,BC$2,FALSE)</f>
        <v>#N/A</v>
      </c>
      <c r="BD335" t="e">
        <f>VLOOKUP($C335,subset1!$D:$BX,BD$2,FALSE)</f>
        <v>#N/A</v>
      </c>
      <c r="BE335" t="e">
        <f>VLOOKUP($C335,subset1!$D:$BX,BE$2,FALSE)</f>
        <v>#N/A</v>
      </c>
      <c r="BF335" t="e">
        <f>VLOOKUP($C335,subset1!$D:$BX,BF$2,FALSE)</f>
        <v>#N/A</v>
      </c>
      <c r="BG335" t="e">
        <f>VLOOKUP($C335,subset1!$D:$BX,BG$2,FALSE)</f>
        <v>#N/A</v>
      </c>
      <c r="BH335" t="e">
        <f>VLOOKUP($C335,subset1!$D:$BX,BH$2,FALSE)</f>
        <v>#N/A</v>
      </c>
      <c r="BI335" t="e">
        <f>VLOOKUP($C335,subset1!$D:$BX,BI$2,FALSE)</f>
        <v>#N/A</v>
      </c>
      <c r="BJ335" t="e">
        <f>VLOOKUP($C335,subset1!$D:$BX,BJ$2,FALSE)</f>
        <v>#N/A</v>
      </c>
      <c r="BK335" t="e">
        <f>VLOOKUP($C335,subset1!$D:$BX,BK$2,FALSE)</f>
        <v>#N/A</v>
      </c>
      <c r="BL335" t="e">
        <f>VLOOKUP($C335,subset1!$D:$BX,BL$2,FALSE)</f>
        <v>#N/A</v>
      </c>
      <c r="BM335" t="e">
        <f>VLOOKUP($C335,subset1!$D:$BX,BM$2,FALSE)</f>
        <v>#N/A</v>
      </c>
      <c r="BN335" t="e">
        <f>VLOOKUP($C335,subset1!$D:$BX,BN$2,FALSE)</f>
        <v>#N/A</v>
      </c>
      <c r="BO335" t="e">
        <f>VLOOKUP($C335,subset1!$D:$BX,BO$2,FALSE)</f>
        <v>#N/A</v>
      </c>
      <c r="BP335" t="e">
        <f>VLOOKUP($C335,subset1!$D:$BX,BP$2,FALSE)</f>
        <v>#N/A</v>
      </c>
      <c r="BQ335" t="e">
        <f>VLOOKUP($C335,subset1!$D:$BX,BQ$2,FALSE)</f>
        <v>#N/A</v>
      </c>
      <c r="BR335" t="e">
        <f>VLOOKUP($C335,subset1!$D:$BX,BR$2,FALSE)</f>
        <v>#N/A</v>
      </c>
      <c r="BS335" t="e">
        <f>VLOOKUP($C335,subset1!$D:$BX,BS$2,FALSE)</f>
        <v>#N/A</v>
      </c>
      <c r="BT335" t="e">
        <f>VLOOKUP($C335,subset1!$D:$BX,BT$2,FALSE)</f>
        <v>#N/A</v>
      </c>
      <c r="BU335" t="e">
        <f>VLOOKUP($C335,subset1!$D:$BX,BU$2,FALSE)</f>
        <v>#N/A</v>
      </c>
    </row>
    <row r="336" spans="1:73" x14ac:dyDescent="0.2">
      <c r="A336">
        <v>966</v>
      </c>
      <c r="B336" t="s">
        <v>11</v>
      </c>
      <c r="C336" t="str">
        <f t="shared" si="18"/>
        <v>966E3</v>
      </c>
      <c r="D336" t="str">
        <f t="shared" si="19"/>
        <v>E3</v>
      </c>
      <c r="E336">
        <v>56</v>
      </c>
      <c r="F336" s="1">
        <v>43265</v>
      </c>
      <c r="I336">
        <v>986.88062003672303</v>
      </c>
      <c r="J336" t="s">
        <v>23</v>
      </c>
      <c r="K336">
        <v>342</v>
      </c>
      <c r="L336">
        <f>VLOOKUP($C336,samples!$D$2:$I$1000,4, FALSE)</f>
        <v>16</v>
      </c>
      <c r="M336" t="str">
        <f>VLOOKUP($C336,samples!$D$2:$I$1000,5, FALSE)</f>
        <v>D</v>
      </c>
      <c r="N336" t="str">
        <f>VLOOKUP($C336,samples!$D$2:$I$1000,6, FALSE)</f>
        <v>7,8,9</v>
      </c>
      <c r="O336" s="1">
        <f>VLOOKUP($C336,samples!$D$2:$I$689,3, FALSE)</f>
        <v>43476</v>
      </c>
      <c r="P336" s="2">
        <f t="shared" si="20"/>
        <v>211</v>
      </c>
      <c r="Q336" s="1" t="str">
        <f>VLOOKUP($C336,samples!$D$2:$R$1000,8, FALSE)</f>
        <v>CGPLPA851P4</v>
      </c>
      <c r="S336" t="e">
        <f>VLOOKUP($C336,subset1!$D:$BX,S$2,FALSE)</f>
        <v>#N/A</v>
      </c>
      <c r="T336" s="1" t="e">
        <f>VLOOKUP($C336,subset1!$D:$BX,T$2,FALSE)</f>
        <v>#N/A</v>
      </c>
      <c r="U336" t="e">
        <f>VLOOKUP($C336,subset1!$D:$BX,U$2,FALSE)</f>
        <v>#N/A</v>
      </c>
      <c r="V336" t="e">
        <f>VLOOKUP($C336,subset1!$D:$BX,V$2,FALSE)</f>
        <v>#N/A</v>
      </c>
      <c r="W336" t="e">
        <f>VLOOKUP($C336,subset1!$D:$BX,W$2,FALSE)</f>
        <v>#N/A</v>
      </c>
      <c r="X336" t="e">
        <f>VLOOKUP($C336,subset1!$D:$BX,X$2,FALSE)</f>
        <v>#N/A</v>
      </c>
      <c r="Y336" t="e">
        <f>VLOOKUP($C336,subset1!$D:$BX,Y$2,FALSE)</f>
        <v>#N/A</v>
      </c>
      <c r="Z336" t="e">
        <f>VLOOKUP($C336,subset1!$D:$BX,Z$2,FALSE)</f>
        <v>#N/A</v>
      </c>
      <c r="AA336" t="e">
        <f>VLOOKUP($C336,subset1!$D:$BX,AA$2,FALSE)</f>
        <v>#N/A</v>
      </c>
      <c r="AB336" t="e">
        <f>VLOOKUP($C336,subset1!$D:$BX,AB$2,FALSE)</f>
        <v>#N/A</v>
      </c>
      <c r="AC336" t="e">
        <f>VLOOKUP($C336,subset1!$D:$BX,AC$2,FALSE)</f>
        <v>#N/A</v>
      </c>
      <c r="AD336" t="e">
        <f>VLOOKUP($C336,subset1!$D:$BX,AD$2,FALSE)</f>
        <v>#N/A</v>
      </c>
      <c r="AE336" t="e">
        <f>VLOOKUP($C336,subset1!$D:$BX,AE$2,FALSE)</f>
        <v>#N/A</v>
      </c>
      <c r="AF336" t="e">
        <f>VLOOKUP($C336,subset1!$D:$BX,AF$2,FALSE)</f>
        <v>#N/A</v>
      </c>
      <c r="AG336" t="e">
        <f>VLOOKUP($C336,subset1!$D:$BX,AG$2,FALSE)</f>
        <v>#N/A</v>
      </c>
      <c r="AH336" t="e">
        <f>VLOOKUP($C336,subset1!$D:$BX,AH$2,FALSE)</f>
        <v>#N/A</v>
      </c>
      <c r="AI336" t="e">
        <f>VLOOKUP($C336,subset1!$D:$BX,AI$2,FALSE)</f>
        <v>#N/A</v>
      </c>
      <c r="AJ336" t="e">
        <f>VLOOKUP($C336,subset1!$D:$BX,AJ$2,FALSE)</f>
        <v>#N/A</v>
      </c>
      <c r="AK336" t="e">
        <f>VLOOKUP($C336,subset1!$D:$BX,AK$2,FALSE)</f>
        <v>#N/A</v>
      </c>
      <c r="AL336" t="e">
        <f>VLOOKUP($C336,subset1!$D:$BX,AL$2,FALSE)</f>
        <v>#N/A</v>
      </c>
      <c r="AM336" t="e">
        <f>VLOOKUP($C336,subset1!$D:$BX,AM$2,FALSE)</f>
        <v>#N/A</v>
      </c>
      <c r="AN336" t="e">
        <f>VLOOKUP($C336,subset1!$D:$BX,AN$2,FALSE)</f>
        <v>#N/A</v>
      </c>
      <c r="AO336" t="e">
        <f>VLOOKUP($C336,subset1!$D:$BX,AO$2,FALSE)</f>
        <v>#N/A</v>
      </c>
      <c r="AP336" t="e">
        <f>VLOOKUP($C336,subset1!$D:$BX,AP$2,FALSE)</f>
        <v>#N/A</v>
      </c>
      <c r="AQ336" t="e">
        <f>VLOOKUP($C336,subset1!$D:$BX,AQ$2,FALSE)</f>
        <v>#N/A</v>
      </c>
      <c r="AR336" t="e">
        <f>VLOOKUP($C336,subset1!$D:$BX,AR$2,FALSE)</f>
        <v>#N/A</v>
      </c>
      <c r="AS336" t="e">
        <f>VLOOKUP($C336,subset1!$D:$BX,AS$2,FALSE)</f>
        <v>#N/A</v>
      </c>
      <c r="AT336" s="1" t="e">
        <f>VLOOKUP($C336,subset1!$D:$BX,AT$2,FALSE)</f>
        <v>#N/A</v>
      </c>
      <c r="AU336" t="e">
        <f>VLOOKUP($C336,subset1!$D:$BX,AU$2,FALSE)</f>
        <v>#N/A</v>
      </c>
      <c r="AV336" t="e">
        <f>VLOOKUP($C336,subset1!$D:$BX,AV$2,FALSE)</f>
        <v>#N/A</v>
      </c>
      <c r="AW336" t="e">
        <f>VLOOKUP($C336,subset1!$D:$BX,AW$2,FALSE)</f>
        <v>#N/A</v>
      </c>
      <c r="AX336" t="e">
        <f>VLOOKUP($C336,subset1!$D:$BX,AX$2,FALSE)</f>
        <v>#N/A</v>
      </c>
      <c r="AY336" t="e">
        <f>VLOOKUP($C336,subset1!$D:$BX,AY$2,FALSE)</f>
        <v>#N/A</v>
      </c>
      <c r="AZ336" t="e">
        <f>VLOOKUP($C336,subset1!$D:$BX,AZ$2,FALSE)</f>
        <v>#N/A</v>
      </c>
      <c r="BA336" t="e">
        <f>VLOOKUP($C336,subset1!$D:$BX,BA$2,FALSE)</f>
        <v>#N/A</v>
      </c>
      <c r="BB336" t="e">
        <f>VLOOKUP($C336,subset1!$D:$BX,BB$2,FALSE)</f>
        <v>#N/A</v>
      </c>
      <c r="BC336" t="e">
        <f>VLOOKUP($C336,subset1!$D:$BX,BC$2,FALSE)</f>
        <v>#N/A</v>
      </c>
      <c r="BD336" t="e">
        <f>VLOOKUP($C336,subset1!$D:$BX,BD$2,FALSE)</f>
        <v>#N/A</v>
      </c>
      <c r="BE336" t="e">
        <f>VLOOKUP($C336,subset1!$D:$BX,BE$2,FALSE)</f>
        <v>#N/A</v>
      </c>
      <c r="BF336" t="e">
        <f>VLOOKUP($C336,subset1!$D:$BX,BF$2,FALSE)</f>
        <v>#N/A</v>
      </c>
      <c r="BG336" t="e">
        <f>VLOOKUP($C336,subset1!$D:$BX,BG$2,FALSE)</f>
        <v>#N/A</v>
      </c>
      <c r="BH336" t="e">
        <f>VLOOKUP($C336,subset1!$D:$BX,BH$2,FALSE)</f>
        <v>#N/A</v>
      </c>
      <c r="BI336" t="e">
        <f>VLOOKUP($C336,subset1!$D:$BX,BI$2,FALSE)</f>
        <v>#N/A</v>
      </c>
      <c r="BJ336" t="e">
        <f>VLOOKUP($C336,subset1!$D:$BX,BJ$2,FALSE)</f>
        <v>#N/A</v>
      </c>
      <c r="BK336" t="e">
        <f>VLOOKUP($C336,subset1!$D:$BX,BK$2,FALSE)</f>
        <v>#N/A</v>
      </c>
      <c r="BL336" t="e">
        <f>VLOOKUP($C336,subset1!$D:$BX,BL$2,FALSE)</f>
        <v>#N/A</v>
      </c>
      <c r="BM336" t="e">
        <f>VLOOKUP($C336,subset1!$D:$BX,BM$2,FALSE)</f>
        <v>#N/A</v>
      </c>
      <c r="BN336" t="e">
        <f>VLOOKUP($C336,subset1!$D:$BX,BN$2,FALSE)</f>
        <v>#N/A</v>
      </c>
      <c r="BO336" t="e">
        <f>VLOOKUP($C336,subset1!$D:$BX,BO$2,FALSE)</f>
        <v>#N/A</v>
      </c>
      <c r="BP336" t="e">
        <f>VLOOKUP($C336,subset1!$D:$BX,BP$2,FALSE)</f>
        <v>#N/A</v>
      </c>
      <c r="BQ336" t="e">
        <f>VLOOKUP($C336,subset1!$D:$BX,BQ$2,FALSE)</f>
        <v>#N/A</v>
      </c>
      <c r="BR336" t="e">
        <f>VLOOKUP($C336,subset1!$D:$BX,BR$2,FALSE)</f>
        <v>#N/A</v>
      </c>
      <c r="BS336" t="e">
        <f>VLOOKUP($C336,subset1!$D:$BX,BS$2,FALSE)</f>
        <v>#N/A</v>
      </c>
      <c r="BT336" t="e">
        <f>VLOOKUP($C336,subset1!$D:$BX,BT$2,FALSE)</f>
        <v>#N/A</v>
      </c>
      <c r="BU336" t="e">
        <f>VLOOKUP($C336,subset1!$D:$BX,BU$2,FALSE)</f>
        <v>#N/A</v>
      </c>
    </row>
    <row r="337" spans="1:73" x14ac:dyDescent="0.2">
      <c r="A337">
        <v>966</v>
      </c>
      <c r="B337" t="s">
        <v>12</v>
      </c>
      <c r="C337" t="str">
        <f t="shared" si="18"/>
        <v>966E4</v>
      </c>
      <c r="D337" t="str">
        <f t="shared" si="19"/>
        <v>E4</v>
      </c>
      <c r="E337">
        <v>56</v>
      </c>
      <c r="F337" s="1">
        <v>43265</v>
      </c>
      <c r="I337">
        <v>986.88062003672303</v>
      </c>
      <c r="J337" t="s">
        <v>23</v>
      </c>
      <c r="K337">
        <v>343</v>
      </c>
      <c r="L337">
        <f>VLOOKUP($C337,samples!$D$2:$I$1000,4, FALSE)</f>
        <v>19</v>
      </c>
      <c r="M337" t="str">
        <f>VLOOKUP($C337,samples!$D$2:$I$1000,5, FALSE)</f>
        <v>A</v>
      </c>
      <c r="N337" t="str">
        <f>VLOOKUP($C337,samples!$D$2:$I$1000,6, FALSE)</f>
        <v>4,5,6</v>
      </c>
      <c r="O337" s="1">
        <f>VLOOKUP($C337,samples!$D$2:$I$689,3, FALSE)</f>
        <v>43482</v>
      </c>
      <c r="P337" s="2">
        <f t="shared" si="20"/>
        <v>217</v>
      </c>
      <c r="Q337" s="1" t="str">
        <f>VLOOKUP($C337,samples!$D$2:$R$1000,8, FALSE)</f>
        <v>CGPLPA851P5</v>
      </c>
      <c r="S337" t="e">
        <f>VLOOKUP($C337,subset1!$D:$BX,S$2,FALSE)</f>
        <v>#N/A</v>
      </c>
      <c r="T337" s="1" t="e">
        <f>VLOOKUP($C337,subset1!$D:$BX,T$2,FALSE)</f>
        <v>#N/A</v>
      </c>
      <c r="U337" t="e">
        <f>VLOOKUP($C337,subset1!$D:$BX,U$2,FALSE)</f>
        <v>#N/A</v>
      </c>
      <c r="V337" t="e">
        <f>VLOOKUP($C337,subset1!$D:$BX,V$2,FALSE)</f>
        <v>#N/A</v>
      </c>
      <c r="W337" t="e">
        <f>VLOOKUP($C337,subset1!$D:$BX,W$2,FALSE)</f>
        <v>#N/A</v>
      </c>
      <c r="X337" t="e">
        <f>VLOOKUP($C337,subset1!$D:$BX,X$2,FALSE)</f>
        <v>#N/A</v>
      </c>
      <c r="Y337" t="e">
        <f>VLOOKUP($C337,subset1!$D:$BX,Y$2,FALSE)</f>
        <v>#N/A</v>
      </c>
      <c r="Z337" t="e">
        <f>VLOOKUP($C337,subset1!$D:$BX,Z$2,FALSE)</f>
        <v>#N/A</v>
      </c>
      <c r="AA337" t="e">
        <f>VLOOKUP($C337,subset1!$D:$BX,AA$2,FALSE)</f>
        <v>#N/A</v>
      </c>
      <c r="AB337" t="e">
        <f>VLOOKUP($C337,subset1!$D:$BX,AB$2,FALSE)</f>
        <v>#N/A</v>
      </c>
      <c r="AC337" t="e">
        <f>VLOOKUP($C337,subset1!$D:$BX,AC$2,FALSE)</f>
        <v>#N/A</v>
      </c>
      <c r="AD337" t="e">
        <f>VLOOKUP($C337,subset1!$D:$BX,AD$2,FALSE)</f>
        <v>#N/A</v>
      </c>
      <c r="AE337" t="e">
        <f>VLOOKUP($C337,subset1!$D:$BX,AE$2,FALSE)</f>
        <v>#N/A</v>
      </c>
      <c r="AF337" t="e">
        <f>VLOOKUP($C337,subset1!$D:$BX,AF$2,FALSE)</f>
        <v>#N/A</v>
      </c>
      <c r="AG337" t="e">
        <f>VLOOKUP($C337,subset1!$D:$BX,AG$2,FALSE)</f>
        <v>#N/A</v>
      </c>
      <c r="AH337" t="e">
        <f>VLOOKUP($C337,subset1!$D:$BX,AH$2,FALSE)</f>
        <v>#N/A</v>
      </c>
      <c r="AI337" t="e">
        <f>VLOOKUP($C337,subset1!$D:$BX,AI$2,FALSE)</f>
        <v>#N/A</v>
      </c>
      <c r="AJ337" t="e">
        <f>VLOOKUP($C337,subset1!$D:$BX,AJ$2,FALSE)</f>
        <v>#N/A</v>
      </c>
      <c r="AK337" t="e">
        <f>VLOOKUP($C337,subset1!$D:$BX,AK$2,FALSE)</f>
        <v>#N/A</v>
      </c>
      <c r="AL337" t="e">
        <f>VLOOKUP($C337,subset1!$D:$BX,AL$2,FALSE)</f>
        <v>#N/A</v>
      </c>
      <c r="AM337" t="e">
        <f>VLOOKUP($C337,subset1!$D:$BX,AM$2,FALSE)</f>
        <v>#N/A</v>
      </c>
      <c r="AN337" t="e">
        <f>VLOOKUP($C337,subset1!$D:$BX,AN$2,FALSE)</f>
        <v>#N/A</v>
      </c>
      <c r="AO337" t="e">
        <f>VLOOKUP($C337,subset1!$D:$BX,AO$2,FALSE)</f>
        <v>#N/A</v>
      </c>
      <c r="AP337" t="e">
        <f>VLOOKUP($C337,subset1!$D:$BX,AP$2,FALSE)</f>
        <v>#N/A</v>
      </c>
      <c r="AQ337" t="e">
        <f>VLOOKUP($C337,subset1!$D:$BX,AQ$2,FALSE)</f>
        <v>#N/A</v>
      </c>
      <c r="AR337" t="e">
        <f>VLOOKUP($C337,subset1!$D:$BX,AR$2,FALSE)</f>
        <v>#N/A</v>
      </c>
      <c r="AS337" t="e">
        <f>VLOOKUP($C337,subset1!$D:$BX,AS$2,FALSE)</f>
        <v>#N/A</v>
      </c>
      <c r="AT337" s="1" t="e">
        <f>VLOOKUP($C337,subset1!$D:$BX,AT$2,FALSE)</f>
        <v>#N/A</v>
      </c>
      <c r="AU337" t="e">
        <f>VLOOKUP($C337,subset1!$D:$BX,AU$2,FALSE)</f>
        <v>#N/A</v>
      </c>
      <c r="AV337" t="e">
        <f>VLOOKUP($C337,subset1!$D:$BX,AV$2,FALSE)</f>
        <v>#N/A</v>
      </c>
      <c r="AW337" t="e">
        <f>VLOOKUP($C337,subset1!$D:$BX,AW$2,FALSE)</f>
        <v>#N/A</v>
      </c>
      <c r="AX337" t="e">
        <f>VLOOKUP($C337,subset1!$D:$BX,AX$2,FALSE)</f>
        <v>#N/A</v>
      </c>
      <c r="AY337" t="e">
        <f>VLOOKUP($C337,subset1!$D:$BX,AY$2,FALSE)</f>
        <v>#N/A</v>
      </c>
      <c r="AZ337" t="e">
        <f>VLOOKUP($C337,subset1!$D:$BX,AZ$2,FALSE)</f>
        <v>#N/A</v>
      </c>
      <c r="BA337" t="e">
        <f>VLOOKUP($C337,subset1!$D:$BX,BA$2,FALSE)</f>
        <v>#N/A</v>
      </c>
      <c r="BB337" t="e">
        <f>VLOOKUP($C337,subset1!$D:$BX,BB$2,FALSE)</f>
        <v>#N/A</v>
      </c>
      <c r="BC337" t="e">
        <f>VLOOKUP($C337,subset1!$D:$BX,BC$2,FALSE)</f>
        <v>#N/A</v>
      </c>
      <c r="BD337" t="e">
        <f>VLOOKUP($C337,subset1!$D:$BX,BD$2,FALSE)</f>
        <v>#N/A</v>
      </c>
      <c r="BE337" t="e">
        <f>VLOOKUP($C337,subset1!$D:$BX,BE$2,FALSE)</f>
        <v>#N/A</v>
      </c>
      <c r="BF337" t="e">
        <f>VLOOKUP($C337,subset1!$D:$BX,BF$2,FALSE)</f>
        <v>#N/A</v>
      </c>
      <c r="BG337" t="e">
        <f>VLOOKUP($C337,subset1!$D:$BX,BG$2,FALSE)</f>
        <v>#N/A</v>
      </c>
      <c r="BH337" t="e">
        <f>VLOOKUP($C337,subset1!$D:$BX,BH$2,FALSE)</f>
        <v>#N/A</v>
      </c>
      <c r="BI337" t="e">
        <f>VLOOKUP($C337,subset1!$D:$BX,BI$2,FALSE)</f>
        <v>#N/A</v>
      </c>
      <c r="BJ337" t="e">
        <f>VLOOKUP($C337,subset1!$D:$BX,BJ$2,FALSE)</f>
        <v>#N/A</v>
      </c>
      <c r="BK337" t="e">
        <f>VLOOKUP($C337,subset1!$D:$BX,BK$2,FALSE)</f>
        <v>#N/A</v>
      </c>
      <c r="BL337" t="e">
        <f>VLOOKUP($C337,subset1!$D:$BX,BL$2,FALSE)</f>
        <v>#N/A</v>
      </c>
      <c r="BM337" t="e">
        <f>VLOOKUP($C337,subset1!$D:$BX,BM$2,FALSE)</f>
        <v>#N/A</v>
      </c>
      <c r="BN337" t="e">
        <f>VLOOKUP($C337,subset1!$D:$BX,BN$2,FALSE)</f>
        <v>#N/A</v>
      </c>
      <c r="BO337" t="e">
        <f>VLOOKUP($C337,subset1!$D:$BX,BO$2,FALSE)</f>
        <v>#N/A</v>
      </c>
      <c r="BP337" t="e">
        <f>VLOOKUP($C337,subset1!$D:$BX,BP$2,FALSE)</f>
        <v>#N/A</v>
      </c>
      <c r="BQ337" t="e">
        <f>VLOOKUP($C337,subset1!$D:$BX,BQ$2,FALSE)</f>
        <v>#N/A</v>
      </c>
      <c r="BR337" t="e">
        <f>VLOOKUP($C337,subset1!$D:$BX,BR$2,FALSE)</f>
        <v>#N/A</v>
      </c>
      <c r="BS337" t="e">
        <f>VLOOKUP($C337,subset1!$D:$BX,BS$2,FALSE)</f>
        <v>#N/A</v>
      </c>
      <c r="BT337" t="e">
        <f>VLOOKUP($C337,subset1!$D:$BX,BT$2,FALSE)</f>
        <v>#N/A</v>
      </c>
      <c r="BU337" t="e">
        <f>VLOOKUP($C337,subset1!$D:$BX,BU$2,FALSE)</f>
        <v>#N/A</v>
      </c>
    </row>
    <row r="338" spans="1:73" x14ac:dyDescent="0.2">
      <c r="A338">
        <v>966</v>
      </c>
      <c r="B338" t="s">
        <v>13</v>
      </c>
      <c r="C338" t="str">
        <f t="shared" si="18"/>
        <v>966E5</v>
      </c>
      <c r="D338" t="str">
        <f t="shared" si="19"/>
        <v>E5</v>
      </c>
      <c r="E338">
        <v>56</v>
      </c>
      <c r="F338" s="1">
        <v>43265</v>
      </c>
      <c r="I338">
        <v>986.88062003672303</v>
      </c>
      <c r="J338" t="s">
        <v>23</v>
      </c>
      <c r="K338">
        <v>344</v>
      </c>
      <c r="L338">
        <f>VLOOKUP($C338,samples!$D$2:$I$1000,4, FALSE)</f>
        <v>21</v>
      </c>
      <c r="M338" t="str">
        <f>VLOOKUP($C338,samples!$D$2:$I$1000,5, FALSE)</f>
        <v>B</v>
      </c>
      <c r="N338" t="str">
        <f>VLOOKUP($C338,samples!$D$2:$I$1000,6, FALSE)</f>
        <v>4,5,6</v>
      </c>
      <c r="O338" s="1">
        <f>VLOOKUP($C338,samples!$D$2:$I$689,3, FALSE)</f>
        <v>43537</v>
      </c>
      <c r="P338" s="2">
        <f t="shared" si="20"/>
        <v>272</v>
      </c>
      <c r="Q338" s="1" t="str">
        <f>VLOOKUP($C338,samples!$D$2:$R$1000,8, FALSE)</f>
        <v>CGPLPA851P6</v>
      </c>
      <c r="S338" t="e">
        <f>VLOOKUP($C338,subset1!$D:$BX,S$2,FALSE)</f>
        <v>#N/A</v>
      </c>
      <c r="T338" s="1" t="e">
        <f>VLOOKUP($C338,subset1!$D:$BX,T$2,FALSE)</f>
        <v>#N/A</v>
      </c>
      <c r="U338" t="e">
        <f>VLOOKUP($C338,subset1!$D:$BX,U$2,FALSE)</f>
        <v>#N/A</v>
      </c>
      <c r="V338" t="e">
        <f>VLOOKUP($C338,subset1!$D:$BX,V$2,FALSE)</f>
        <v>#N/A</v>
      </c>
      <c r="W338" t="e">
        <f>VLOOKUP($C338,subset1!$D:$BX,W$2,FALSE)</f>
        <v>#N/A</v>
      </c>
      <c r="X338" t="e">
        <f>VLOOKUP($C338,subset1!$D:$BX,X$2,FALSE)</f>
        <v>#N/A</v>
      </c>
      <c r="Y338" t="e">
        <f>VLOOKUP($C338,subset1!$D:$BX,Y$2,FALSE)</f>
        <v>#N/A</v>
      </c>
      <c r="Z338" t="e">
        <f>VLOOKUP($C338,subset1!$D:$BX,Z$2,FALSE)</f>
        <v>#N/A</v>
      </c>
      <c r="AA338" t="e">
        <f>VLOOKUP($C338,subset1!$D:$BX,AA$2,FALSE)</f>
        <v>#N/A</v>
      </c>
      <c r="AB338" t="e">
        <f>VLOOKUP($C338,subset1!$D:$BX,AB$2,FALSE)</f>
        <v>#N/A</v>
      </c>
      <c r="AC338" t="e">
        <f>VLOOKUP($C338,subset1!$D:$BX,AC$2,FALSE)</f>
        <v>#N/A</v>
      </c>
      <c r="AD338" t="e">
        <f>VLOOKUP($C338,subset1!$D:$BX,AD$2,FALSE)</f>
        <v>#N/A</v>
      </c>
      <c r="AE338" t="e">
        <f>VLOOKUP($C338,subset1!$D:$BX,AE$2,FALSE)</f>
        <v>#N/A</v>
      </c>
      <c r="AF338" t="e">
        <f>VLOOKUP($C338,subset1!$D:$BX,AF$2,FALSE)</f>
        <v>#N/A</v>
      </c>
      <c r="AG338" t="e">
        <f>VLOOKUP($C338,subset1!$D:$BX,AG$2,FALSE)</f>
        <v>#N/A</v>
      </c>
      <c r="AH338" t="e">
        <f>VLOOKUP($C338,subset1!$D:$BX,AH$2,FALSE)</f>
        <v>#N/A</v>
      </c>
      <c r="AI338" t="e">
        <f>VLOOKUP($C338,subset1!$D:$BX,AI$2,FALSE)</f>
        <v>#N/A</v>
      </c>
      <c r="AJ338" t="e">
        <f>VLOOKUP($C338,subset1!$D:$BX,AJ$2,FALSE)</f>
        <v>#N/A</v>
      </c>
      <c r="AK338" t="e">
        <f>VLOOKUP($C338,subset1!$D:$BX,AK$2,FALSE)</f>
        <v>#N/A</v>
      </c>
      <c r="AL338" t="e">
        <f>VLOOKUP($C338,subset1!$D:$BX,AL$2,FALSE)</f>
        <v>#N/A</v>
      </c>
      <c r="AM338" t="e">
        <f>VLOOKUP($C338,subset1!$D:$BX,AM$2,FALSE)</f>
        <v>#N/A</v>
      </c>
      <c r="AN338" t="e">
        <f>VLOOKUP($C338,subset1!$D:$BX,AN$2,FALSE)</f>
        <v>#N/A</v>
      </c>
      <c r="AO338" t="e">
        <f>VLOOKUP($C338,subset1!$D:$BX,AO$2,FALSE)</f>
        <v>#N/A</v>
      </c>
      <c r="AP338" t="e">
        <f>VLOOKUP($C338,subset1!$D:$BX,AP$2,FALSE)</f>
        <v>#N/A</v>
      </c>
      <c r="AQ338" t="e">
        <f>VLOOKUP($C338,subset1!$D:$BX,AQ$2,FALSE)</f>
        <v>#N/A</v>
      </c>
      <c r="AR338" t="e">
        <f>VLOOKUP($C338,subset1!$D:$BX,AR$2,FALSE)</f>
        <v>#N/A</v>
      </c>
      <c r="AS338" t="e">
        <f>VLOOKUP($C338,subset1!$D:$BX,AS$2,FALSE)</f>
        <v>#N/A</v>
      </c>
      <c r="AT338" s="1" t="e">
        <f>VLOOKUP($C338,subset1!$D:$BX,AT$2,FALSE)</f>
        <v>#N/A</v>
      </c>
      <c r="AU338" t="e">
        <f>VLOOKUP($C338,subset1!$D:$BX,AU$2,FALSE)</f>
        <v>#N/A</v>
      </c>
      <c r="AV338" t="e">
        <f>VLOOKUP($C338,subset1!$D:$BX,AV$2,FALSE)</f>
        <v>#N/A</v>
      </c>
      <c r="AW338" t="e">
        <f>VLOOKUP($C338,subset1!$D:$BX,AW$2,FALSE)</f>
        <v>#N/A</v>
      </c>
      <c r="AX338" t="e">
        <f>VLOOKUP($C338,subset1!$D:$BX,AX$2,FALSE)</f>
        <v>#N/A</v>
      </c>
      <c r="AY338" t="e">
        <f>VLOOKUP($C338,subset1!$D:$BX,AY$2,FALSE)</f>
        <v>#N/A</v>
      </c>
      <c r="AZ338" t="e">
        <f>VLOOKUP($C338,subset1!$D:$BX,AZ$2,FALSE)</f>
        <v>#N/A</v>
      </c>
      <c r="BA338" t="e">
        <f>VLOOKUP($C338,subset1!$D:$BX,BA$2,FALSE)</f>
        <v>#N/A</v>
      </c>
      <c r="BB338" t="e">
        <f>VLOOKUP($C338,subset1!$D:$BX,BB$2,FALSE)</f>
        <v>#N/A</v>
      </c>
      <c r="BC338" t="e">
        <f>VLOOKUP($C338,subset1!$D:$BX,BC$2,FALSE)</f>
        <v>#N/A</v>
      </c>
      <c r="BD338" t="e">
        <f>VLOOKUP($C338,subset1!$D:$BX,BD$2,FALSE)</f>
        <v>#N/A</v>
      </c>
      <c r="BE338" t="e">
        <f>VLOOKUP($C338,subset1!$D:$BX,BE$2,FALSE)</f>
        <v>#N/A</v>
      </c>
      <c r="BF338" t="e">
        <f>VLOOKUP($C338,subset1!$D:$BX,BF$2,FALSE)</f>
        <v>#N/A</v>
      </c>
      <c r="BG338" t="e">
        <f>VLOOKUP($C338,subset1!$D:$BX,BG$2,FALSE)</f>
        <v>#N/A</v>
      </c>
      <c r="BH338" t="e">
        <f>VLOOKUP($C338,subset1!$D:$BX,BH$2,FALSE)</f>
        <v>#N/A</v>
      </c>
      <c r="BI338" t="e">
        <f>VLOOKUP($C338,subset1!$D:$BX,BI$2,FALSE)</f>
        <v>#N/A</v>
      </c>
      <c r="BJ338" t="e">
        <f>VLOOKUP($C338,subset1!$D:$BX,BJ$2,FALSE)</f>
        <v>#N/A</v>
      </c>
      <c r="BK338" t="e">
        <f>VLOOKUP($C338,subset1!$D:$BX,BK$2,FALSE)</f>
        <v>#N/A</v>
      </c>
      <c r="BL338" t="e">
        <f>VLOOKUP($C338,subset1!$D:$BX,BL$2,FALSE)</f>
        <v>#N/A</v>
      </c>
      <c r="BM338" t="e">
        <f>VLOOKUP($C338,subset1!$D:$BX,BM$2,FALSE)</f>
        <v>#N/A</v>
      </c>
      <c r="BN338" t="e">
        <f>VLOOKUP($C338,subset1!$D:$BX,BN$2,FALSE)</f>
        <v>#N/A</v>
      </c>
      <c r="BO338" t="e">
        <f>VLOOKUP($C338,subset1!$D:$BX,BO$2,FALSE)</f>
        <v>#N/A</v>
      </c>
      <c r="BP338" t="e">
        <f>VLOOKUP($C338,subset1!$D:$BX,BP$2,FALSE)</f>
        <v>#N/A</v>
      </c>
      <c r="BQ338" t="e">
        <f>VLOOKUP($C338,subset1!$D:$BX,BQ$2,FALSE)</f>
        <v>#N/A</v>
      </c>
      <c r="BR338" t="e">
        <f>VLOOKUP($C338,subset1!$D:$BX,BR$2,FALSE)</f>
        <v>#N/A</v>
      </c>
      <c r="BS338" t="e">
        <f>VLOOKUP($C338,subset1!$D:$BX,BS$2,FALSE)</f>
        <v>#N/A</v>
      </c>
      <c r="BT338" t="e">
        <f>VLOOKUP($C338,subset1!$D:$BX,BT$2,FALSE)</f>
        <v>#N/A</v>
      </c>
      <c r="BU338" t="e">
        <f>VLOOKUP($C338,subset1!$D:$BX,BU$2,FALSE)</f>
        <v>#N/A</v>
      </c>
    </row>
    <row r="339" spans="1:73" x14ac:dyDescent="0.2">
      <c r="A339">
        <v>969</v>
      </c>
      <c r="B339" t="s">
        <v>2</v>
      </c>
      <c r="C339" t="str">
        <f t="shared" si="18"/>
        <v>969A</v>
      </c>
      <c r="D339" t="str">
        <f t="shared" si="19"/>
        <v>A</v>
      </c>
      <c r="E339">
        <v>57</v>
      </c>
      <c r="F339" s="1">
        <v>43278</v>
      </c>
      <c r="I339">
        <v>973.88062003672303</v>
      </c>
      <c r="J339" t="s">
        <v>24</v>
      </c>
      <c r="K339">
        <v>345</v>
      </c>
      <c r="L339">
        <f>VLOOKUP($C339,samples!$D$2:$I$1000,4, FALSE)</f>
        <v>3</v>
      </c>
      <c r="M339" t="str">
        <f>VLOOKUP($C339,samples!$D$2:$I$1000,5, FALSE)</f>
        <v>I</v>
      </c>
      <c r="N339" t="str">
        <f>VLOOKUP($C339,samples!$D$2:$I$1000,6, FALSE)</f>
        <v>4,5,6</v>
      </c>
      <c r="O339" s="1">
        <f>VLOOKUP($C339,samples!$D$2:$I$689,3, FALSE)</f>
        <v>43278</v>
      </c>
      <c r="P339" s="2">
        <f t="shared" si="20"/>
        <v>0</v>
      </c>
      <c r="Q339" s="1" t="str">
        <f>VLOOKUP($C339,samples!$D$2:$R$1000,8, FALSE)</f>
        <v>CGPLPA852P</v>
      </c>
      <c r="S339" t="e">
        <f>VLOOKUP($C339,subset1!$D:$BX,S$2,FALSE)</f>
        <v>#N/A</v>
      </c>
      <c r="T339" s="1" t="e">
        <f>VLOOKUP($C339,subset1!$D:$BX,T$2,FALSE)</f>
        <v>#N/A</v>
      </c>
      <c r="U339" t="e">
        <f>VLOOKUP($C339,subset1!$D:$BX,U$2,FALSE)</f>
        <v>#N/A</v>
      </c>
      <c r="V339" t="e">
        <f>VLOOKUP($C339,subset1!$D:$BX,V$2,FALSE)</f>
        <v>#N/A</v>
      </c>
      <c r="W339" t="e">
        <f>VLOOKUP($C339,subset1!$D:$BX,W$2,FALSE)</f>
        <v>#N/A</v>
      </c>
      <c r="X339" t="e">
        <f>VLOOKUP($C339,subset1!$D:$BX,X$2,FALSE)</f>
        <v>#N/A</v>
      </c>
      <c r="Y339" t="e">
        <f>VLOOKUP($C339,subset1!$D:$BX,Y$2,FALSE)</f>
        <v>#N/A</v>
      </c>
      <c r="Z339" t="e">
        <f>VLOOKUP($C339,subset1!$D:$BX,Z$2,FALSE)</f>
        <v>#N/A</v>
      </c>
      <c r="AA339" t="e">
        <f>VLOOKUP($C339,subset1!$D:$BX,AA$2,FALSE)</f>
        <v>#N/A</v>
      </c>
      <c r="AB339" t="e">
        <f>VLOOKUP($C339,subset1!$D:$BX,AB$2,FALSE)</f>
        <v>#N/A</v>
      </c>
      <c r="AC339" t="e">
        <f>VLOOKUP($C339,subset1!$D:$BX,AC$2,FALSE)</f>
        <v>#N/A</v>
      </c>
      <c r="AD339" t="e">
        <f>VLOOKUP($C339,subset1!$D:$BX,AD$2,FALSE)</f>
        <v>#N/A</v>
      </c>
      <c r="AE339" t="e">
        <f>VLOOKUP($C339,subset1!$D:$BX,AE$2,FALSE)</f>
        <v>#N/A</v>
      </c>
      <c r="AF339" t="e">
        <f>VLOOKUP($C339,subset1!$D:$BX,AF$2,FALSE)</f>
        <v>#N/A</v>
      </c>
      <c r="AG339" t="e">
        <f>VLOOKUP($C339,subset1!$D:$BX,AG$2,FALSE)</f>
        <v>#N/A</v>
      </c>
      <c r="AH339" t="e">
        <f>VLOOKUP($C339,subset1!$D:$BX,AH$2,FALSE)</f>
        <v>#N/A</v>
      </c>
      <c r="AI339" t="e">
        <f>VLOOKUP($C339,subset1!$D:$BX,AI$2,FALSE)</f>
        <v>#N/A</v>
      </c>
      <c r="AJ339" t="e">
        <f>VLOOKUP($C339,subset1!$D:$BX,AJ$2,FALSE)</f>
        <v>#N/A</v>
      </c>
      <c r="AK339" t="e">
        <f>VLOOKUP($C339,subset1!$D:$BX,AK$2,FALSE)</f>
        <v>#N/A</v>
      </c>
      <c r="AL339" t="e">
        <f>VLOOKUP($C339,subset1!$D:$BX,AL$2,FALSE)</f>
        <v>#N/A</v>
      </c>
      <c r="AM339" t="e">
        <f>VLOOKUP($C339,subset1!$D:$BX,AM$2,FALSE)</f>
        <v>#N/A</v>
      </c>
      <c r="AN339" t="e">
        <f>VLOOKUP($C339,subset1!$D:$BX,AN$2,FALSE)</f>
        <v>#N/A</v>
      </c>
      <c r="AO339" t="e">
        <f>VLOOKUP($C339,subset1!$D:$BX,AO$2,FALSE)</f>
        <v>#N/A</v>
      </c>
      <c r="AP339" t="e">
        <f>VLOOKUP($C339,subset1!$D:$BX,AP$2,FALSE)</f>
        <v>#N/A</v>
      </c>
      <c r="AQ339" t="e">
        <f>VLOOKUP($C339,subset1!$D:$BX,AQ$2,FALSE)</f>
        <v>#N/A</v>
      </c>
      <c r="AR339" t="e">
        <f>VLOOKUP($C339,subset1!$D:$BX,AR$2,FALSE)</f>
        <v>#N/A</v>
      </c>
      <c r="AS339" t="e">
        <f>VLOOKUP($C339,subset1!$D:$BX,AS$2,FALSE)</f>
        <v>#N/A</v>
      </c>
      <c r="AT339" s="1" t="e">
        <f>VLOOKUP($C339,subset1!$D:$BX,AT$2,FALSE)</f>
        <v>#N/A</v>
      </c>
      <c r="AU339" t="e">
        <f>VLOOKUP($C339,subset1!$D:$BX,AU$2,FALSE)</f>
        <v>#N/A</v>
      </c>
      <c r="AV339" t="e">
        <f>VLOOKUP($C339,subset1!$D:$BX,AV$2,FALSE)</f>
        <v>#N/A</v>
      </c>
      <c r="AW339" t="e">
        <f>VLOOKUP($C339,subset1!$D:$BX,AW$2,FALSE)</f>
        <v>#N/A</v>
      </c>
      <c r="AX339" t="e">
        <f>VLOOKUP($C339,subset1!$D:$BX,AX$2,FALSE)</f>
        <v>#N/A</v>
      </c>
      <c r="AY339" t="e">
        <f>VLOOKUP($C339,subset1!$D:$BX,AY$2,FALSE)</f>
        <v>#N/A</v>
      </c>
      <c r="AZ339" t="e">
        <f>VLOOKUP($C339,subset1!$D:$BX,AZ$2,FALSE)</f>
        <v>#N/A</v>
      </c>
      <c r="BA339" t="e">
        <f>VLOOKUP($C339,subset1!$D:$BX,BA$2,FALSE)</f>
        <v>#N/A</v>
      </c>
      <c r="BB339" t="e">
        <f>VLOOKUP($C339,subset1!$D:$BX,BB$2,FALSE)</f>
        <v>#N/A</v>
      </c>
      <c r="BC339" t="e">
        <f>VLOOKUP($C339,subset1!$D:$BX,BC$2,FALSE)</f>
        <v>#N/A</v>
      </c>
      <c r="BD339" t="e">
        <f>VLOOKUP($C339,subset1!$D:$BX,BD$2,FALSE)</f>
        <v>#N/A</v>
      </c>
      <c r="BE339" t="e">
        <f>VLOOKUP($C339,subset1!$D:$BX,BE$2,FALSE)</f>
        <v>#N/A</v>
      </c>
      <c r="BF339" t="e">
        <f>VLOOKUP($C339,subset1!$D:$BX,BF$2,FALSE)</f>
        <v>#N/A</v>
      </c>
      <c r="BG339" t="e">
        <f>VLOOKUP($C339,subset1!$D:$BX,BG$2,FALSE)</f>
        <v>#N/A</v>
      </c>
      <c r="BH339" t="e">
        <f>VLOOKUP($C339,subset1!$D:$BX,BH$2,FALSE)</f>
        <v>#N/A</v>
      </c>
      <c r="BI339" t="e">
        <f>VLOOKUP($C339,subset1!$D:$BX,BI$2,FALSE)</f>
        <v>#N/A</v>
      </c>
      <c r="BJ339" t="e">
        <f>VLOOKUP($C339,subset1!$D:$BX,BJ$2,FALSE)</f>
        <v>#N/A</v>
      </c>
      <c r="BK339" t="e">
        <f>VLOOKUP($C339,subset1!$D:$BX,BK$2,FALSE)</f>
        <v>#N/A</v>
      </c>
      <c r="BL339" t="e">
        <f>VLOOKUP($C339,subset1!$D:$BX,BL$2,FALSE)</f>
        <v>#N/A</v>
      </c>
      <c r="BM339" t="e">
        <f>VLOOKUP($C339,subset1!$D:$BX,BM$2,FALSE)</f>
        <v>#N/A</v>
      </c>
      <c r="BN339" t="e">
        <f>VLOOKUP($C339,subset1!$D:$BX,BN$2,FALSE)</f>
        <v>#N/A</v>
      </c>
      <c r="BO339" t="e">
        <f>VLOOKUP($C339,subset1!$D:$BX,BO$2,FALSE)</f>
        <v>#N/A</v>
      </c>
      <c r="BP339" t="e">
        <f>VLOOKUP($C339,subset1!$D:$BX,BP$2,FALSE)</f>
        <v>#N/A</v>
      </c>
      <c r="BQ339" t="e">
        <f>VLOOKUP($C339,subset1!$D:$BX,BQ$2,FALSE)</f>
        <v>#N/A</v>
      </c>
      <c r="BR339" t="e">
        <f>VLOOKUP($C339,subset1!$D:$BX,BR$2,FALSE)</f>
        <v>#N/A</v>
      </c>
      <c r="BS339" t="e">
        <f>VLOOKUP($C339,subset1!$D:$BX,BS$2,FALSE)</f>
        <v>#N/A</v>
      </c>
      <c r="BT339" t="e">
        <f>VLOOKUP($C339,subset1!$D:$BX,BT$2,FALSE)</f>
        <v>#N/A</v>
      </c>
      <c r="BU339" t="e">
        <f>VLOOKUP($C339,subset1!$D:$BX,BU$2,FALSE)</f>
        <v>#N/A</v>
      </c>
    </row>
    <row r="340" spans="1:73" x14ac:dyDescent="0.2">
      <c r="A340">
        <v>969</v>
      </c>
      <c r="B340" t="s">
        <v>8</v>
      </c>
      <c r="C340" t="str">
        <f t="shared" si="18"/>
        <v>969B1</v>
      </c>
      <c r="D340" t="str">
        <f t="shared" si="19"/>
        <v>B1</v>
      </c>
      <c r="E340">
        <v>57</v>
      </c>
      <c r="F340" s="1">
        <v>43278</v>
      </c>
      <c r="I340">
        <v>973.88062003672303</v>
      </c>
      <c r="J340" t="s">
        <v>24</v>
      </c>
      <c r="K340">
        <v>346</v>
      </c>
      <c r="L340">
        <f>VLOOKUP($C340,samples!$D$2:$I$1000,4, FALSE)</f>
        <v>7</v>
      </c>
      <c r="M340" t="str">
        <f>VLOOKUP($C340,samples!$D$2:$I$1000,5, FALSE)</f>
        <v>B</v>
      </c>
      <c r="N340" t="str">
        <f>VLOOKUP($C340,samples!$D$2:$I$1000,6, FALSE)</f>
        <v>7,8,9</v>
      </c>
      <c r="O340" s="1">
        <f>VLOOKUP($C340,samples!$D$2:$I$689,3, FALSE)</f>
        <v>43308</v>
      </c>
      <c r="P340" s="2">
        <f t="shared" si="20"/>
        <v>30</v>
      </c>
      <c r="Q340" s="1" t="str">
        <f>VLOOKUP($C340,samples!$D$2:$R$1000,8, FALSE)</f>
        <v>CGPLPA852P1</v>
      </c>
      <c r="S340" t="e">
        <f>VLOOKUP($C340,subset1!$D:$BX,S$2,FALSE)</f>
        <v>#N/A</v>
      </c>
      <c r="T340" s="1" t="e">
        <f>VLOOKUP($C340,subset1!$D:$BX,T$2,FALSE)</f>
        <v>#N/A</v>
      </c>
      <c r="U340" t="e">
        <f>VLOOKUP($C340,subset1!$D:$BX,U$2,FALSE)</f>
        <v>#N/A</v>
      </c>
      <c r="V340" t="e">
        <f>VLOOKUP($C340,subset1!$D:$BX,V$2,FALSE)</f>
        <v>#N/A</v>
      </c>
      <c r="W340" t="e">
        <f>VLOOKUP($C340,subset1!$D:$BX,W$2,FALSE)</f>
        <v>#N/A</v>
      </c>
      <c r="X340" t="e">
        <f>VLOOKUP($C340,subset1!$D:$BX,X$2,FALSE)</f>
        <v>#N/A</v>
      </c>
      <c r="Y340" t="e">
        <f>VLOOKUP($C340,subset1!$D:$BX,Y$2,FALSE)</f>
        <v>#N/A</v>
      </c>
      <c r="Z340" t="e">
        <f>VLOOKUP($C340,subset1!$D:$BX,Z$2,FALSE)</f>
        <v>#N/A</v>
      </c>
      <c r="AA340" t="e">
        <f>VLOOKUP($C340,subset1!$D:$BX,AA$2,FALSE)</f>
        <v>#N/A</v>
      </c>
      <c r="AB340" t="e">
        <f>VLOOKUP($C340,subset1!$D:$BX,AB$2,FALSE)</f>
        <v>#N/A</v>
      </c>
      <c r="AC340" t="e">
        <f>VLOOKUP($C340,subset1!$D:$BX,AC$2,FALSE)</f>
        <v>#N/A</v>
      </c>
      <c r="AD340" t="e">
        <f>VLOOKUP($C340,subset1!$D:$BX,AD$2,FALSE)</f>
        <v>#N/A</v>
      </c>
      <c r="AE340" t="e">
        <f>VLOOKUP($C340,subset1!$D:$BX,AE$2,FALSE)</f>
        <v>#N/A</v>
      </c>
      <c r="AF340" t="e">
        <f>VLOOKUP($C340,subset1!$D:$BX,AF$2,FALSE)</f>
        <v>#N/A</v>
      </c>
      <c r="AG340" t="e">
        <f>VLOOKUP($C340,subset1!$D:$BX,AG$2,FALSE)</f>
        <v>#N/A</v>
      </c>
      <c r="AH340" t="e">
        <f>VLOOKUP($C340,subset1!$D:$BX,AH$2,FALSE)</f>
        <v>#N/A</v>
      </c>
      <c r="AI340" t="e">
        <f>VLOOKUP($C340,subset1!$D:$BX,AI$2,FALSE)</f>
        <v>#N/A</v>
      </c>
      <c r="AJ340" t="e">
        <f>VLOOKUP($C340,subset1!$D:$BX,AJ$2,FALSE)</f>
        <v>#N/A</v>
      </c>
      <c r="AK340" t="e">
        <f>VLOOKUP($C340,subset1!$D:$BX,AK$2,FALSE)</f>
        <v>#N/A</v>
      </c>
      <c r="AL340" t="e">
        <f>VLOOKUP($C340,subset1!$D:$BX,AL$2,FALSE)</f>
        <v>#N/A</v>
      </c>
      <c r="AM340" t="e">
        <f>VLOOKUP($C340,subset1!$D:$BX,AM$2,FALSE)</f>
        <v>#N/A</v>
      </c>
      <c r="AN340" t="e">
        <f>VLOOKUP($C340,subset1!$D:$BX,AN$2,FALSE)</f>
        <v>#N/A</v>
      </c>
      <c r="AO340" t="e">
        <f>VLOOKUP($C340,subset1!$D:$BX,AO$2,FALSE)</f>
        <v>#N/A</v>
      </c>
      <c r="AP340" t="e">
        <f>VLOOKUP($C340,subset1!$D:$BX,AP$2,FALSE)</f>
        <v>#N/A</v>
      </c>
      <c r="AQ340" t="e">
        <f>VLOOKUP($C340,subset1!$D:$BX,AQ$2,FALSE)</f>
        <v>#N/A</v>
      </c>
      <c r="AR340" t="e">
        <f>VLOOKUP($C340,subset1!$D:$BX,AR$2,FALSE)</f>
        <v>#N/A</v>
      </c>
      <c r="AS340" t="e">
        <f>VLOOKUP($C340,subset1!$D:$BX,AS$2,FALSE)</f>
        <v>#N/A</v>
      </c>
      <c r="AT340" s="1" t="e">
        <f>VLOOKUP($C340,subset1!$D:$BX,AT$2,FALSE)</f>
        <v>#N/A</v>
      </c>
      <c r="AU340" t="e">
        <f>VLOOKUP($C340,subset1!$D:$BX,AU$2,FALSE)</f>
        <v>#N/A</v>
      </c>
      <c r="AV340" t="e">
        <f>VLOOKUP($C340,subset1!$D:$BX,AV$2,FALSE)</f>
        <v>#N/A</v>
      </c>
      <c r="AW340" t="e">
        <f>VLOOKUP($C340,subset1!$D:$BX,AW$2,FALSE)</f>
        <v>#N/A</v>
      </c>
      <c r="AX340" t="e">
        <f>VLOOKUP($C340,subset1!$D:$BX,AX$2,FALSE)</f>
        <v>#N/A</v>
      </c>
      <c r="AY340" t="e">
        <f>VLOOKUP($C340,subset1!$D:$BX,AY$2,FALSE)</f>
        <v>#N/A</v>
      </c>
      <c r="AZ340" t="e">
        <f>VLOOKUP($C340,subset1!$D:$BX,AZ$2,FALSE)</f>
        <v>#N/A</v>
      </c>
      <c r="BA340" t="e">
        <f>VLOOKUP($C340,subset1!$D:$BX,BA$2,FALSE)</f>
        <v>#N/A</v>
      </c>
      <c r="BB340" t="e">
        <f>VLOOKUP($C340,subset1!$D:$BX,BB$2,FALSE)</f>
        <v>#N/A</v>
      </c>
      <c r="BC340" t="e">
        <f>VLOOKUP($C340,subset1!$D:$BX,BC$2,FALSE)</f>
        <v>#N/A</v>
      </c>
      <c r="BD340" t="e">
        <f>VLOOKUP($C340,subset1!$D:$BX,BD$2,FALSE)</f>
        <v>#N/A</v>
      </c>
      <c r="BE340" t="e">
        <f>VLOOKUP($C340,subset1!$D:$BX,BE$2,FALSE)</f>
        <v>#N/A</v>
      </c>
      <c r="BF340" t="e">
        <f>VLOOKUP($C340,subset1!$D:$BX,BF$2,FALSE)</f>
        <v>#N/A</v>
      </c>
      <c r="BG340" t="e">
        <f>VLOOKUP($C340,subset1!$D:$BX,BG$2,FALSE)</f>
        <v>#N/A</v>
      </c>
      <c r="BH340" t="e">
        <f>VLOOKUP($C340,subset1!$D:$BX,BH$2,FALSE)</f>
        <v>#N/A</v>
      </c>
      <c r="BI340" t="e">
        <f>VLOOKUP($C340,subset1!$D:$BX,BI$2,FALSE)</f>
        <v>#N/A</v>
      </c>
      <c r="BJ340" t="e">
        <f>VLOOKUP($C340,subset1!$D:$BX,BJ$2,FALSE)</f>
        <v>#N/A</v>
      </c>
      <c r="BK340" t="e">
        <f>VLOOKUP($C340,subset1!$D:$BX,BK$2,FALSE)</f>
        <v>#N/A</v>
      </c>
      <c r="BL340" t="e">
        <f>VLOOKUP($C340,subset1!$D:$BX,BL$2,FALSE)</f>
        <v>#N/A</v>
      </c>
      <c r="BM340" t="e">
        <f>VLOOKUP($C340,subset1!$D:$BX,BM$2,FALSE)</f>
        <v>#N/A</v>
      </c>
      <c r="BN340" t="e">
        <f>VLOOKUP($C340,subset1!$D:$BX,BN$2,FALSE)</f>
        <v>#N/A</v>
      </c>
      <c r="BO340" t="e">
        <f>VLOOKUP($C340,subset1!$D:$BX,BO$2,FALSE)</f>
        <v>#N/A</v>
      </c>
      <c r="BP340" t="e">
        <f>VLOOKUP($C340,subset1!$D:$BX,BP$2,FALSE)</f>
        <v>#N/A</v>
      </c>
      <c r="BQ340" t="e">
        <f>VLOOKUP($C340,subset1!$D:$BX,BQ$2,FALSE)</f>
        <v>#N/A</v>
      </c>
      <c r="BR340" t="e">
        <f>VLOOKUP($C340,subset1!$D:$BX,BR$2,FALSE)</f>
        <v>#N/A</v>
      </c>
      <c r="BS340" t="e">
        <f>VLOOKUP($C340,subset1!$D:$BX,BS$2,FALSE)</f>
        <v>#N/A</v>
      </c>
      <c r="BT340" t="e">
        <f>VLOOKUP($C340,subset1!$D:$BX,BT$2,FALSE)</f>
        <v>#N/A</v>
      </c>
      <c r="BU340" t="e">
        <f>VLOOKUP($C340,subset1!$D:$BX,BU$2,FALSE)</f>
        <v>#N/A</v>
      </c>
    </row>
    <row r="341" spans="1:73" x14ac:dyDescent="0.2">
      <c r="A341">
        <v>973</v>
      </c>
      <c r="B341" t="s">
        <v>2</v>
      </c>
      <c r="C341" t="str">
        <f t="shared" si="18"/>
        <v>973A</v>
      </c>
      <c r="D341" t="str">
        <f t="shared" si="19"/>
        <v>A</v>
      </c>
      <c r="E341">
        <v>58</v>
      </c>
      <c r="F341" s="1">
        <v>43287</v>
      </c>
      <c r="I341">
        <v>964.88062003672303</v>
      </c>
      <c r="J341" t="s">
        <v>7</v>
      </c>
      <c r="K341">
        <v>347</v>
      </c>
      <c r="L341">
        <f>VLOOKUP($C341,samples!$D$2:$I$1000,4, FALSE)</f>
        <v>3</v>
      </c>
      <c r="M341" t="str">
        <f>VLOOKUP($C341,samples!$D$2:$I$1000,5, FALSE)</f>
        <v>I</v>
      </c>
      <c r="N341" t="str">
        <f>VLOOKUP($C341,samples!$D$2:$I$1000,6, FALSE)</f>
        <v>7,8,9</v>
      </c>
      <c r="O341" s="1">
        <f>VLOOKUP($C341,samples!$D$2:$I$689,3, FALSE)</f>
        <v>43287</v>
      </c>
      <c r="P341" s="2">
        <f t="shared" si="20"/>
        <v>0</v>
      </c>
      <c r="Q341" s="1" t="str">
        <f>VLOOKUP($C341,samples!$D$2:$R$1000,8, FALSE)</f>
        <v>CGPLPA793P</v>
      </c>
      <c r="S341" t="e">
        <f>VLOOKUP($C341,subset1!$D:$BX,S$2,FALSE)</f>
        <v>#N/A</v>
      </c>
      <c r="T341" s="1" t="e">
        <f>VLOOKUP($C341,subset1!$D:$BX,T$2,FALSE)</f>
        <v>#N/A</v>
      </c>
      <c r="U341" t="e">
        <f>VLOOKUP($C341,subset1!$D:$BX,U$2,FALSE)</f>
        <v>#N/A</v>
      </c>
      <c r="V341" t="e">
        <f>VLOOKUP($C341,subset1!$D:$BX,V$2,FALSE)</f>
        <v>#N/A</v>
      </c>
      <c r="W341" t="e">
        <f>VLOOKUP($C341,subset1!$D:$BX,W$2,FALSE)</f>
        <v>#N/A</v>
      </c>
      <c r="X341" t="e">
        <f>VLOOKUP($C341,subset1!$D:$BX,X$2,FALSE)</f>
        <v>#N/A</v>
      </c>
      <c r="Y341" t="e">
        <f>VLOOKUP($C341,subset1!$D:$BX,Y$2,FALSE)</f>
        <v>#N/A</v>
      </c>
      <c r="Z341" t="e">
        <f>VLOOKUP($C341,subset1!$D:$BX,Z$2,FALSE)</f>
        <v>#N/A</v>
      </c>
      <c r="AA341" t="e">
        <f>VLOOKUP($C341,subset1!$D:$BX,AA$2,FALSE)</f>
        <v>#N/A</v>
      </c>
      <c r="AB341" t="e">
        <f>VLOOKUP($C341,subset1!$D:$BX,AB$2,FALSE)</f>
        <v>#N/A</v>
      </c>
      <c r="AC341" t="e">
        <f>VLOOKUP($C341,subset1!$D:$BX,AC$2,FALSE)</f>
        <v>#N/A</v>
      </c>
      <c r="AD341" t="e">
        <f>VLOOKUP($C341,subset1!$D:$BX,AD$2,FALSE)</f>
        <v>#N/A</v>
      </c>
      <c r="AE341" t="e">
        <f>VLOOKUP($C341,subset1!$D:$BX,AE$2,FALSE)</f>
        <v>#N/A</v>
      </c>
      <c r="AF341" t="e">
        <f>VLOOKUP($C341,subset1!$D:$BX,AF$2,FALSE)</f>
        <v>#N/A</v>
      </c>
      <c r="AG341" t="e">
        <f>VLOOKUP($C341,subset1!$D:$BX,AG$2,FALSE)</f>
        <v>#N/A</v>
      </c>
      <c r="AH341" t="e">
        <f>VLOOKUP($C341,subset1!$D:$BX,AH$2,FALSE)</f>
        <v>#N/A</v>
      </c>
      <c r="AI341" t="e">
        <f>VLOOKUP($C341,subset1!$D:$BX,AI$2,FALSE)</f>
        <v>#N/A</v>
      </c>
      <c r="AJ341" t="e">
        <f>VLOOKUP($C341,subset1!$D:$BX,AJ$2,FALSE)</f>
        <v>#N/A</v>
      </c>
      <c r="AK341" t="e">
        <f>VLOOKUP($C341,subset1!$D:$BX,AK$2,FALSE)</f>
        <v>#N/A</v>
      </c>
      <c r="AL341" t="e">
        <f>VLOOKUP($C341,subset1!$D:$BX,AL$2,FALSE)</f>
        <v>#N/A</v>
      </c>
      <c r="AM341" t="e">
        <f>VLOOKUP($C341,subset1!$D:$BX,AM$2,FALSE)</f>
        <v>#N/A</v>
      </c>
      <c r="AN341" t="e">
        <f>VLOOKUP($C341,subset1!$D:$BX,AN$2,FALSE)</f>
        <v>#N/A</v>
      </c>
      <c r="AO341" t="e">
        <f>VLOOKUP($C341,subset1!$D:$BX,AO$2,FALSE)</f>
        <v>#N/A</v>
      </c>
      <c r="AP341" t="e">
        <f>VLOOKUP($C341,subset1!$D:$BX,AP$2,FALSE)</f>
        <v>#N/A</v>
      </c>
      <c r="AQ341" t="e">
        <f>VLOOKUP($C341,subset1!$D:$BX,AQ$2,FALSE)</f>
        <v>#N/A</v>
      </c>
      <c r="AR341" t="e">
        <f>VLOOKUP($C341,subset1!$D:$BX,AR$2,FALSE)</f>
        <v>#N/A</v>
      </c>
      <c r="AS341" t="e">
        <f>VLOOKUP($C341,subset1!$D:$BX,AS$2,FALSE)</f>
        <v>#N/A</v>
      </c>
      <c r="AT341" s="1" t="e">
        <f>VLOOKUP($C341,subset1!$D:$BX,AT$2,FALSE)</f>
        <v>#N/A</v>
      </c>
      <c r="AU341" t="e">
        <f>VLOOKUP($C341,subset1!$D:$BX,AU$2,FALSE)</f>
        <v>#N/A</v>
      </c>
      <c r="AV341" t="e">
        <f>VLOOKUP($C341,subset1!$D:$BX,AV$2,FALSE)</f>
        <v>#N/A</v>
      </c>
      <c r="AW341" t="e">
        <f>VLOOKUP($C341,subset1!$D:$BX,AW$2,FALSE)</f>
        <v>#N/A</v>
      </c>
      <c r="AX341" t="e">
        <f>VLOOKUP($C341,subset1!$D:$BX,AX$2,FALSE)</f>
        <v>#N/A</v>
      </c>
      <c r="AY341" t="e">
        <f>VLOOKUP($C341,subset1!$D:$BX,AY$2,FALSE)</f>
        <v>#N/A</v>
      </c>
      <c r="AZ341" t="e">
        <f>VLOOKUP($C341,subset1!$D:$BX,AZ$2,FALSE)</f>
        <v>#N/A</v>
      </c>
      <c r="BA341" t="e">
        <f>VLOOKUP($C341,subset1!$D:$BX,BA$2,FALSE)</f>
        <v>#N/A</v>
      </c>
      <c r="BB341" t="e">
        <f>VLOOKUP($C341,subset1!$D:$BX,BB$2,FALSE)</f>
        <v>#N/A</v>
      </c>
      <c r="BC341" t="e">
        <f>VLOOKUP($C341,subset1!$D:$BX,BC$2,FALSE)</f>
        <v>#N/A</v>
      </c>
      <c r="BD341" t="e">
        <f>VLOOKUP($C341,subset1!$D:$BX,BD$2,FALSE)</f>
        <v>#N/A</v>
      </c>
      <c r="BE341" t="e">
        <f>VLOOKUP($C341,subset1!$D:$BX,BE$2,FALSE)</f>
        <v>#N/A</v>
      </c>
      <c r="BF341" t="e">
        <f>VLOOKUP($C341,subset1!$D:$BX,BF$2,FALSE)</f>
        <v>#N/A</v>
      </c>
      <c r="BG341" t="e">
        <f>VLOOKUP($C341,subset1!$D:$BX,BG$2,FALSE)</f>
        <v>#N/A</v>
      </c>
      <c r="BH341" t="e">
        <f>VLOOKUP($C341,subset1!$D:$BX,BH$2,FALSE)</f>
        <v>#N/A</v>
      </c>
      <c r="BI341" t="e">
        <f>VLOOKUP($C341,subset1!$D:$BX,BI$2,FALSE)</f>
        <v>#N/A</v>
      </c>
      <c r="BJ341" t="e">
        <f>VLOOKUP($C341,subset1!$D:$BX,BJ$2,FALSE)</f>
        <v>#N/A</v>
      </c>
      <c r="BK341" t="e">
        <f>VLOOKUP($C341,subset1!$D:$BX,BK$2,FALSE)</f>
        <v>#N/A</v>
      </c>
      <c r="BL341" t="e">
        <f>VLOOKUP($C341,subset1!$D:$BX,BL$2,FALSE)</f>
        <v>#N/A</v>
      </c>
      <c r="BM341" t="e">
        <f>VLOOKUP($C341,subset1!$D:$BX,BM$2,FALSE)</f>
        <v>#N/A</v>
      </c>
      <c r="BN341" t="e">
        <f>VLOOKUP($C341,subset1!$D:$BX,BN$2,FALSE)</f>
        <v>#N/A</v>
      </c>
      <c r="BO341" t="e">
        <f>VLOOKUP($C341,subset1!$D:$BX,BO$2,FALSE)</f>
        <v>#N/A</v>
      </c>
      <c r="BP341" t="e">
        <f>VLOOKUP($C341,subset1!$D:$BX,BP$2,FALSE)</f>
        <v>#N/A</v>
      </c>
      <c r="BQ341" t="e">
        <f>VLOOKUP($C341,subset1!$D:$BX,BQ$2,FALSE)</f>
        <v>#N/A</v>
      </c>
      <c r="BR341" t="e">
        <f>VLOOKUP($C341,subset1!$D:$BX,BR$2,FALSE)</f>
        <v>#N/A</v>
      </c>
      <c r="BS341" t="e">
        <f>VLOOKUP($C341,subset1!$D:$BX,BS$2,FALSE)</f>
        <v>#N/A</v>
      </c>
      <c r="BT341" t="e">
        <f>VLOOKUP($C341,subset1!$D:$BX,BT$2,FALSE)</f>
        <v>#N/A</v>
      </c>
      <c r="BU341" t="e">
        <f>VLOOKUP($C341,subset1!$D:$BX,BU$2,FALSE)</f>
        <v>#N/A</v>
      </c>
    </row>
    <row r="342" spans="1:73" x14ac:dyDescent="0.2">
      <c r="A342">
        <v>973</v>
      </c>
      <c r="B342" t="s">
        <v>8</v>
      </c>
      <c r="C342" t="str">
        <f t="shared" si="18"/>
        <v>973B1</v>
      </c>
      <c r="D342" t="str">
        <f t="shared" si="19"/>
        <v>B1</v>
      </c>
      <c r="E342">
        <v>58</v>
      </c>
      <c r="F342" s="1">
        <v>43287</v>
      </c>
      <c r="I342">
        <v>964.88062003672303</v>
      </c>
      <c r="J342" t="s">
        <v>7</v>
      </c>
      <c r="K342">
        <v>348</v>
      </c>
      <c r="L342">
        <f>VLOOKUP($C342,samples!$D$2:$I$1000,4, FALSE)</f>
        <v>7</v>
      </c>
      <c r="M342" t="str">
        <f>VLOOKUP($C342,samples!$D$2:$I$1000,5, FALSE)</f>
        <v>A</v>
      </c>
      <c r="N342" t="str">
        <f>VLOOKUP($C342,samples!$D$2:$I$1000,6, FALSE)</f>
        <v>1,2,3</v>
      </c>
      <c r="O342" s="1">
        <f>VLOOKUP($C342,samples!$D$2:$I$689,3, FALSE)</f>
        <v>43320</v>
      </c>
      <c r="P342" s="2">
        <f t="shared" si="20"/>
        <v>33</v>
      </c>
      <c r="Q342" s="1" t="str">
        <f>VLOOKUP($C342,samples!$D$2:$R$1000,8, FALSE)</f>
        <v>CGPLPA793P1</v>
      </c>
      <c r="S342" t="e">
        <f>VLOOKUP($C342,subset1!$D:$BX,S$2,FALSE)</f>
        <v>#N/A</v>
      </c>
      <c r="T342" s="1" t="e">
        <f>VLOOKUP($C342,subset1!$D:$BX,T$2,FALSE)</f>
        <v>#N/A</v>
      </c>
      <c r="U342" t="e">
        <f>VLOOKUP($C342,subset1!$D:$BX,U$2,FALSE)</f>
        <v>#N/A</v>
      </c>
      <c r="V342" t="e">
        <f>VLOOKUP($C342,subset1!$D:$BX,V$2,FALSE)</f>
        <v>#N/A</v>
      </c>
      <c r="W342" t="e">
        <f>VLOOKUP($C342,subset1!$D:$BX,W$2,FALSE)</f>
        <v>#N/A</v>
      </c>
      <c r="X342" t="e">
        <f>VLOOKUP($C342,subset1!$D:$BX,X$2,FALSE)</f>
        <v>#N/A</v>
      </c>
      <c r="Y342" t="e">
        <f>VLOOKUP($C342,subset1!$D:$BX,Y$2,FALSE)</f>
        <v>#N/A</v>
      </c>
      <c r="Z342" t="e">
        <f>VLOOKUP($C342,subset1!$D:$BX,Z$2,FALSE)</f>
        <v>#N/A</v>
      </c>
      <c r="AA342" t="e">
        <f>VLOOKUP($C342,subset1!$D:$BX,AA$2,FALSE)</f>
        <v>#N/A</v>
      </c>
      <c r="AB342" t="e">
        <f>VLOOKUP($C342,subset1!$D:$BX,AB$2,FALSE)</f>
        <v>#N/A</v>
      </c>
      <c r="AC342" t="e">
        <f>VLOOKUP($C342,subset1!$D:$BX,AC$2,FALSE)</f>
        <v>#N/A</v>
      </c>
      <c r="AD342" t="e">
        <f>VLOOKUP($C342,subset1!$D:$BX,AD$2,FALSE)</f>
        <v>#N/A</v>
      </c>
      <c r="AE342" t="e">
        <f>VLOOKUP($C342,subset1!$D:$BX,AE$2,FALSE)</f>
        <v>#N/A</v>
      </c>
      <c r="AF342" t="e">
        <f>VLOOKUP($C342,subset1!$D:$BX,AF$2,FALSE)</f>
        <v>#N/A</v>
      </c>
      <c r="AG342" t="e">
        <f>VLOOKUP($C342,subset1!$D:$BX,AG$2,FALSE)</f>
        <v>#N/A</v>
      </c>
      <c r="AH342" t="e">
        <f>VLOOKUP($C342,subset1!$D:$BX,AH$2,FALSE)</f>
        <v>#N/A</v>
      </c>
      <c r="AI342" t="e">
        <f>VLOOKUP($C342,subset1!$D:$BX,AI$2,FALSE)</f>
        <v>#N/A</v>
      </c>
      <c r="AJ342" t="e">
        <f>VLOOKUP($C342,subset1!$D:$BX,AJ$2,FALSE)</f>
        <v>#N/A</v>
      </c>
      <c r="AK342" t="e">
        <f>VLOOKUP($C342,subset1!$D:$BX,AK$2,FALSE)</f>
        <v>#N/A</v>
      </c>
      <c r="AL342" t="e">
        <f>VLOOKUP($C342,subset1!$D:$BX,AL$2,FALSE)</f>
        <v>#N/A</v>
      </c>
      <c r="AM342" t="e">
        <f>VLOOKUP($C342,subset1!$D:$BX,AM$2,FALSE)</f>
        <v>#N/A</v>
      </c>
      <c r="AN342" t="e">
        <f>VLOOKUP($C342,subset1!$D:$BX,AN$2,FALSE)</f>
        <v>#N/A</v>
      </c>
      <c r="AO342" t="e">
        <f>VLOOKUP($C342,subset1!$D:$BX,AO$2,FALSE)</f>
        <v>#N/A</v>
      </c>
      <c r="AP342" t="e">
        <f>VLOOKUP($C342,subset1!$D:$BX,AP$2,FALSE)</f>
        <v>#N/A</v>
      </c>
      <c r="AQ342" t="e">
        <f>VLOOKUP($C342,subset1!$D:$BX,AQ$2,FALSE)</f>
        <v>#N/A</v>
      </c>
      <c r="AR342" t="e">
        <f>VLOOKUP($C342,subset1!$D:$BX,AR$2,FALSE)</f>
        <v>#N/A</v>
      </c>
      <c r="AS342" t="e">
        <f>VLOOKUP($C342,subset1!$D:$BX,AS$2,FALSE)</f>
        <v>#N/A</v>
      </c>
      <c r="AT342" s="1" t="e">
        <f>VLOOKUP($C342,subset1!$D:$BX,AT$2,FALSE)</f>
        <v>#N/A</v>
      </c>
      <c r="AU342" t="e">
        <f>VLOOKUP($C342,subset1!$D:$BX,AU$2,FALSE)</f>
        <v>#N/A</v>
      </c>
      <c r="AV342" t="e">
        <f>VLOOKUP($C342,subset1!$D:$BX,AV$2,FALSE)</f>
        <v>#N/A</v>
      </c>
      <c r="AW342" t="e">
        <f>VLOOKUP($C342,subset1!$D:$BX,AW$2,FALSE)</f>
        <v>#N/A</v>
      </c>
      <c r="AX342" t="e">
        <f>VLOOKUP($C342,subset1!$D:$BX,AX$2,FALSE)</f>
        <v>#N/A</v>
      </c>
      <c r="AY342" t="e">
        <f>VLOOKUP($C342,subset1!$D:$BX,AY$2,FALSE)</f>
        <v>#N/A</v>
      </c>
      <c r="AZ342" t="e">
        <f>VLOOKUP($C342,subset1!$D:$BX,AZ$2,FALSE)</f>
        <v>#N/A</v>
      </c>
      <c r="BA342" t="e">
        <f>VLOOKUP($C342,subset1!$D:$BX,BA$2,FALSE)</f>
        <v>#N/A</v>
      </c>
      <c r="BB342" t="e">
        <f>VLOOKUP($C342,subset1!$D:$BX,BB$2,FALSE)</f>
        <v>#N/A</v>
      </c>
      <c r="BC342" t="e">
        <f>VLOOKUP($C342,subset1!$D:$BX,BC$2,FALSE)</f>
        <v>#N/A</v>
      </c>
      <c r="BD342" t="e">
        <f>VLOOKUP($C342,subset1!$D:$BX,BD$2,FALSE)</f>
        <v>#N/A</v>
      </c>
      <c r="BE342" t="e">
        <f>VLOOKUP($C342,subset1!$D:$BX,BE$2,FALSE)</f>
        <v>#N/A</v>
      </c>
      <c r="BF342" t="e">
        <f>VLOOKUP($C342,subset1!$D:$BX,BF$2,FALSE)</f>
        <v>#N/A</v>
      </c>
      <c r="BG342" t="e">
        <f>VLOOKUP($C342,subset1!$D:$BX,BG$2,FALSE)</f>
        <v>#N/A</v>
      </c>
      <c r="BH342" t="e">
        <f>VLOOKUP($C342,subset1!$D:$BX,BH$2,FALSE)</f>
        <v>#N/A</v>
      </c>
      <c r="BI342" t="e">
        <f>VLOOKUP($C342,subset1!$D:$BX,BI$2,FALSE)</f>
        <v>#N/A</v>
      </c>
      <c r="BJ342" t="e">
        <f>VLOOKUP($C342,subset1!$D:$BX,BJ$2,FALSE)</f>
        <v>#N/A</v>
      </c>
      <c r="BK342" t="e">
        <f>VLOOKUP($C342,subset1!$D:$BX,BK$2,FALSE)</f>
        <v>#N/A</v>
      </c>
      <c r="BL342" t="e">
        <f>VLOOKUP($C342,subset1!$D:$BX,BL$2,FALSE)</f>
        <v>#N/A</v>
      </c>
      <c r="BM342" t="e">
        <f>VLOOKUP($C342,subset1!$D:$BX,BM$2,FALSE)</f>
        <v>#N/A</v>
      </c>
      <c r="BN342" t="e">
        <f>VLOOKUP($C342,subset1!$D:$BX,BN$2,FALSE)</f>
        <v>#N/A</v>
      </c>
      <c r="BO342" t="e">
        <f>VLOOKUP($C342,subset1!$D:$BX,BO$2,FALSE)</f>
        <v>#N/A</v>
      </c>
      <c r="BP342" t="e">
        <f>VLOOKUP($C342,subset1!$D:$BX,BP$2,FALSE)</f>
        <v>#N/A</v>
      </c>
      <c r="BQ342" t="e">
        <f>VLOOKUP($C342,subset1!$D:$BX,BQ$2,FALSE)</f>
        <v>#N/A</v>
      </c>
      <c r="BR342" t="e">
        <f>VLOOKUP($C342,subset1!$D:$BX,BR$2,FALSE)</f>
        <v>#N/A</v>
      </c>
      <c r="BS342" t="e">
        <f>VLOOKUP($C342,subset1!$D:$BX,BS$2,FALSE)</f>
        <v>#N/A</v>
      </c>
      <c r="BT342" t="e">
        <f>VLOOKUP($C342,subset1!$D:$BX,BT$2,FALSE)</f>
        <v>#N/A</v>
      </c>
      <c r="BU342" t="e">
        <f>VLOOKUP($C342,subset1!$D:$BX,BU$2,FALSE)</f>
        <v>#N/A</v>
      </c>
    </row>
    <row r="343" spans="1:73" x14ac:dyDescent="0.2">
      <c r="A343">
        <v>973</v>
      </c>
      <c r="B343" t="s">
        <v>9</v>
      </c>
      <c r="C343" t="str">
        <f t="shared" si="18"/>
        <v>973E1</v>
      </c>
      <c r="D343" t="str">
        <f t="shared" si="19"/>
        <v>E1</v>
      </c>
      <c r="E343">
        <v>58</v>
      </c>
      <c r="F343" s="1">
        <v>43287</v>
      </c>
      <c r="I343">
        <v>964.88062003672303</v>
      </c>
      <c r="J343" t="s">
        <v>7</v>
      </c>
      <c r="K343">
        <v>349</v>
      </c>
      <c r="L343">
        <f>VLOOKUP($C343,samples!$D$2:$I$1000,4, FALSE)</f>
        <v>12</v>
      </c>
      <c r="M343" t="str">
        <f>VLOOKUP($C343,samples!$D$2:$I$1000,5, FALSE)</f>
        <v>I</v>
      </c>
      <c r="N343" t="str">
        <f>VLOOKUP($C343,samples!$D$2:$I$1000,6, FALSE)</f>
        <v>1,2,3</v>
      </c>
      <c r="O343" s="1">
        <f>VLOOKUP($C343,samples!$D$2:$I$689,3, FALSE)</f>
        <v>43348</v>
      </c>
      <c r="P343" s="2">
        <f t="shared" si="20"/>
        <v>61</v>
      </c>
      <c r="Q343" s="1" t="str">
        <f>VLOOKUP($C343,samples!$D$2:$R$1000,8, FALSE)</f>
        <v>CGPLPA793P2</v>
      </c>
      <c r="S343" t="e">
        <f>VLOOKUP($C343,subset1!$D:$BX,S$2,FALSE)</f>
        <v>#N/A</v>
      </c>
      <c r="T343" s="1" t="e">
        <f>VLOOKUP($C343,subset1!$D:$BX,T$2,FALSE)</f>
        <v>#N/A</v>
      </c>
      <c r="U343" t="e">
        <f>VLOOKUP($C343,subset1!$D:$BX,U$2,FALSE)</f>
        <v>#N/A</v>
      </c>
      <c r="V343" t="e">
        <f>VLOOKUP($C343,subset1!$D:$BX,V$2,FALSE)</f>
        <v>#N/A</v>
      </c>
      <c r="W343" t="e">
        <f>VLOOKUP($C343,subset1!$D:$BX,W$2,FALSE)</f>
        <v>#N/A</v>
      </c>
      <c r="X343" t="e">
        <f>VLOOKUP($C343,subset1!$D:$BX,X$2,FALSE)</f>
        <v>#N/A</v>
      </c>
      <c r="Y343" t="e">
        <f>VLOOKUP($C343,subset1!$D:$BX,Y$2,FALSE)</f>
        <v>#N/A</v>
      </c>
      <c r="Z343" t="e">
        <f>VLOOKUP($C343,subset1!$D:$BX,Z$2,FALSE)</f>
        <v>#N/A</v>
      </c>
      <c r="AA343" t="e">
        <f>VLOOKUP($C343,subset1!$D:$BX,AA$2,FALSE)</f>
        <v>#N/A</v>
      </c>
      <c r="AB343" t="e">
        <f>VLOOKUP($C343,subset1!$D:$BX,AB$2,FALSE)</f>
        <v>#N/A</v>
      </c>
      <c r="AC343" t="e">
        <f>VLOOKUP($C343,subset1!$D:$BX,AC$2,FALSE)</f>
        <v>#N/A</v>
      </c>
      <c r="AD343" t="e">
        <f>VLOOKUP($C343,subset1!$D:$BX,AD$2,FALSE)</f>
        <v>#N/A</v>
      </c>
      <c r="AE343" t="e">
        <f>VLOOKUP($C343,subset1!$D:$BX,AE$2,FALSE)</f>
        <v>#N/A</v>
      </c>
      <c r="AF343" t="e">
        <f>VLOOKUP($C343,subset1!$D:$BX,AF$2,FALSE)</f>
        <v>#N/A</v>
      </c>
      <c r="AG343" t="e">
        <f>VLOOKUP($C343,subset1!$D:$BX,AG$2,FALSE)</f>
        <v>#N/A</v>
      </c>
      <c r="AH343" t="e">
        <f>VLOOKUP($C343,subset1!$D:$BX,AH$2,FALSE)</f>
        <v>#N/A</v>
      </c>
      <c r="AI343" t="e">
        <f>VLOOKUP($C343,subset1!$D:$BX,AI$2,FALSE)</f>
        <v>#N/A</v>
      </c>
      <c r="AJ343" t="e">
        <f>VLOOKUP($C343,subset1!$D:$BX,AJ$2,FALSE)</f>
        <v>#N/A</v>
      </c>
      <c r="AK343" t="e">
        <f>VLOOKUP($C343,subset1!$D:$BX,AK$2,FALSE)</f>
        <v>#N/A</v>
      </c>
      <c r="AL343" t="e">
        <f>VLOOKUP($C343,subset1!$D:$BX,AL$2,FALSE)</f>
        <v>#N/A</v>
      </c>
      <c r="AM343" t="e">
        <f>VLOOKUP($C343,subset1!$D:$BX,AM$2,FALSE)</f>
        <v>#N/A</v>
      </c>
      <c r="AN343" t="e">
        <f>VLOOKUP($C343,subset1!$D:$BX,AN$2,FALSE)</f>
        <v>#N/A</v>
      </c>
      <c r="AO343" t="e">
        <f>VLOOKUP($C343,subset1!$D:$BX,AO$2,FALSE)</f>
        <v>#N/A</v>
      </c>
      <c r="AP343" t="e">
        <f>VLOOKUP($C343,subset1!$D:$BX,AP$2,FALSE)</f>
        <v>#N/A</v>
      </c>
      <c r="AQ343" t="e">
        <f>VLOOKUP($C343,subset1!$D:$BX,AQ$2,FALSE)</f>
        <v>#N/A</v>
      </c>
      <c r="AR343" t="e">
        <f>VLOOKUP($C343,subset1!$D:$BX,AR$2,FALSE)</f>
        <v>#N/A</v>
      </c>
      <c r="AS343" t="e">
        <f>VLOOKUP($C343,subset1!$D:$BX,AS$2,FALSE)</f>
        <v>#N/A</v>
      </c>
      <c r="AT343" s="1" t="e">
        <f>VLOOKUP($C343,subset1!$D:$BX,AT$2,FALSE)</f>
        <v>#N/A</v>
      </c>
      <c r="AU343" t="e">
        <f>VLOOKUP($C343,subset1!$D:$BX,AU$2,FALSE)</f>
        <v>#N/A</v>
      </c>
      <c r="AV343" t="e">
        <f>VLOOKUP($C343,subset1!$D:$BX,AV$2,FALSE)</f>
        <v>#N/A</v>
      </c>
      <c r="AW343" t="e">
        <f>VLOOKUP($C343,subset1!$D:$BX,AW$2,FALSE)</f>
        <v>#N/A</v>
      </c>
      <c r="AX343" t="e">
        <f>VLOOKUP($C343,subset1!$D:$BX,AX$2,FALSE)</f>
        <v>#N/A</v>
      </c>
      <c r="AY343" t="e">
        <f>VLOOKUP($C343,subset1!$D:$BX,AY$2,FALSE)</f>
        <v>#N/A</v>
      </c>
      <c r="AZ343" t="e">
        <f>VLOOKUP($C343,subset1!$D:$BX,AZ$2,FALSE)</f>
        <v>#N/A</v>
      </c>
      <c r="BA343" t="e">
        <f>VLOOKUP($C343,subset1!$D:$BX,BA$2,FALSE)</f>
        <v>#N/A</v>
      </c>
      <c r="BB343" t="e">
        <f>VLOOKUP($C343,subset1!$D:$BX,BB$2,FALSE)</f>
        <v>#N/A</v>
      </c>
      <c r="BC343" t="e">
        <f>VLOOKUP($C343,subset1!$D:$BX,BC$2,FALSE)</f>
        <v>#N/A</v>
      </c>
      <c r="BD343" t="e">
        <f>VLOOKUP($C343,subset1!$D:$BX,BD$2,FALSE)</f>
        <v>#N/A</v>
      </c>
      <c r="BE343" t="e">
        <f>VLOOKUP($C343,subset1!$D:$BX,BE$2,FALSE)</f>
        <v>#N/A</v>
      </c>
      <c r="BF343" t="e">
        <f>VLOOKUP($C343,subset1!$D:$BX,BF$2,FALSE)</f>
        <v>#N/A</v>
      </c>
      <c r="BG343" t="e">
        <f>VLOOKUP($C343,subset1!$D:$BX,BG$2,FALSE)</f>
        <v>#N/A</v>
      </c>
      <c r="BH343" t="e">
        <f>VLOOKUP($C343,subset1!$D:$BX,BH$2,FALSE)</f>
        <v>#N/A</v>
      </c>
      <c r="BI343" t="e">
        <f>VLOOKUP($C343,subset1!$D:$BX,BI$2,FALSE)</f>
        <v>#N/A</v>
      </c>
      <c r="BJ343" t="e">
        <f>VLOOKUP($C343,subset1!$D:$BX,BJ$2,FALSE)</f>
        <v>#N/A</v>
      </c>
      <c r="BK343" t="e">
        <f>VLOOKUP($C343,subset1!$D:$BX,BK$2,FALSE)</f>
        <v>#N/A</v>
      </c>
      <c r="BL343" t="e">
        <f>VLOOKUP($C343,subset1!$D:$BX,BL$2,FALSE)</f>
        <v>#N/A</v>
      </c>
      <c r="BM343" t="e">
        <f>VLOOKUP($C343,subset1!$D:$BX,BM$2,FALSE)</f>
        <v>#N/A</v>
      </c>
      <c r="BN343" t="e">
        <f>VLOOKUP($C343,subset1!$D:$BX,BN$2,FALSE)</f>
        <v>#N/A</v>
      </c>
      <c r="BO343" t="e">
        <f>VLOOKUP($C343,subset1!$D:$BX,BO$2,FALSE)</f>
        <v>#N/A</v>
      </c>
      <c r="BP343" t="e">
        <f>VLOOKUP($C343,subset1!$D:$BX,BP$2,FALSE)</f>
        <v>#N/A</v>
      </c>
      <c r="BQ343" t="e">
        <f>VLOOKUP($C343,subset1!$D:$BX,BQ$2,FALSE)</f>
        <v>#N/A</v>
      </c>
      <c r="BR343" t="e">
        <f>VLOOKUP($C343,subset1!$D:$BX,BR$2,FALSE)</f>
        <v>#N/A</v>
      </c>
      <c r="BS343" t="e">
        <f>VLOOKUP($C343,subset1!$D:$BX,BS$2,FALSE)</f>
        <v>#N/A</v>
      </c>
      <c r="BT343" t="e">
        <f>VLOOKUP($C343,subset1!$D:$BX,BT$2,FALSE)</f>
        <v>#N/A</v>
      </c>
      <c r="BU343" t="e">
        <f>VLOOKUP($C343,subset1!$D:$BX,BU$2,FALSE)</f>
        <v>#N/A</v>
      </c>
    </row>
    <row r="344" spans="1:73" x14ac:dyDescent="0.2">
      <c r="A344">
        <v>973</v>
      </c>
      <c r="B344" t="s">
        <v>10</v>
      </c>
      <c r="C344" t="str">
        <f t="shared" si="18"/>
        <v>973E2</v>
      </c>
      <c r="D344" t="str">
        <f t="shared" si="19"/>
        <v>E2</v>
      </c>
      <c r="E344">
        <v>58</v>
      </c>
      <c r="F344" s="1">
        <v>43287</v>
      </c>
      <c r="I344">
        <v>964.88062003672303</v>
      </c>
      <c r="J344" t="s">
        <v>7</v>
      </c>
      <c r="K344">
        <v>350</v>
      </c>
      <c r="L344">
        <f>VLOOKUP($C344,samples!$D$2:$I$1000,4, FALSE)</f>
        <v>15</v>
      </c>
      <c r="M344" t="str">
        <f>VLOOKUP($C344,samples!$D$2:$I$1000,5, FALSE)</f>
        <v>D</v>
      </c>
      <c r="N344" t="str">
        <f>VLOOKUP($C344,samples!$D$2:$I$1000,6, FALSE)</f>
        <v>7,8,9</v>
      </c>
      <c r="O344" s="1">
        <f>VLOOKUP($C344,samples!$D$2:$I$689,3, FALSE)</f>
        <v>43404</v>
      </c>
      <c r="P344" s="2">
        <f t="shared" si="20"/>
        <v>117</v>
      </c>
      <c r="Q344" s="1" t="str">
        <f>VLOOKUP($C344,samples!$D$2:$R$1000,8, FALSE)</f>
        <v>CGPLPA793P3</v>
      </c>
      <c r="S344" t="e">
        <f>VLOOKUP($C344,subset1!$D:$BX,S$2,FALSE)</f>
        <v>#N/A</v>
      </c>
      <c r="T344" s="1" t="e">
        <f>VLOOKUP($C344,subset1!$D:$BX,T$2,FALSE)</f>
        <v>#N/A</v>
      </c>
      <c r="U344" t="e">
        <f>VLOOKUP($C344,subset1!$D:$BX,U$2,FALSE)</f>
        <v>#N/A</v>
      </c>
      <c r="V344" t="e">
        <f>VLOOKUP($C344,subset1!$D:$BX,V$2,FALSE)</f>
        <v>#N/A</v>
      </c>
      <c r="W344" t="e">
        <f>VLOOKUP($C344,subset1!$D:$BX,W$2,FALSE)</f>
        <v>#N/A</v>
      </c>
      <c r="X344" t="e">
        <f>VLOOKUP($C344,subset1!$D:$BX,X$2,FALSE)</f>
        <v>#N/A</v>
      </c>
      <c r="Y344" t="e">
        <f>VLOOKUP($C344,subset1!$D:$BX,Y$2,FALSE)</f>
        <v>#N/A</v>
      </c>
      <c r="Z344" t="e">
        <f>VLOOKUP($C344,subset1!$D:$BX,Z$2,FALSE)</f>
        <v>#N/A</v>
      </c>
      <c r="AA344" t="e">
        <f>VLOOKUP($C344,subset1!$D:$BX,AA$2,FALSE)</f>
        <v>#N/A</v>
      </c>
      <c r="AB344" t="e">
        <f>VLOOKUP($C344,subset1!$D:$BX,AB$2,FALSE)</f>
        <v>#N/A</v>
      </c>
      <c r="AC344" t="e">
        <f>VLOOKUP($C344,subset1!$D:$BX,AC$2,FALSE)</f>
        <v>#N/A</v>
      </c>
      <c r="AD344" t="e">
        <f>VLOOKUP($C344,subset1!$D:$BX,AD$2,FALSE)</f>
        <v>#N/A</v>
      </c>
      <c r="AE344" t="e">
        <f>VLOOKUP($C344,subset1!$D:$BX,AE$2,FALSE)</f>
        <v>#N/A</v>
      </c>
      <c r="AF344" t="e">
        <f>VLOOKUP($C344,subset1!$D:$BX,AF$2,FALSE)</f>
        <v>#N/A</v>
      </c>
      <c r="AG344" t="e">
        <f>VLOOKUP($C344,subset1!$D:$BX,AG$2,FALSE)</f>
        <v>#N/A</v>
      </c>
      <c r="AH344" t="e">
        <f>VLOOKUP($C344,subset1!$D:$BX,AH$2,FALSE)</f>
        <v>#N/A</v>
      </c>
      <c r="AI344" t="e">
        <f>VLOOKUP($C344,subset1!$D:$BX,AI$2,FALSE)</f>
        <v>#N/A</v>
      </c>
      <c r="AJ344" t="e">
        <f>VLOOKUP($C344,subset1!$D:$BX,AJ$2,FALSE)</f>
        <v>#N/A</v>
      </c>
      <c r="AK344" t="e">
        <f>VLOOKUP($C344,subset1!$D:$BX,AK$2,FALSE)</f>
        <v>#N/A</v>
      </c>
      <c r="AL344" t="e">
        <f>VLOOKUP($C344,subset1!$D:$BX,AL$2,FALSE)</f>
        <v>#N/A</v>
      </c>
      <c r="AM344" t="e">
        <f>VLOOKUP($C344,subset1!$D:$BX,AM$2,FALSE)</f>
        <v>#N/A</v>
      </c>
      <c r="AN344" t="e">
        <f>VLOOKUP($C344,subset1!$D:$BX,AN$2,FALSE)</f>
        <v>#N/A</v>
      </c>
      <c r="AO344" t="e">
        <f>VLOOKUP($C344,subset1!$D:$BX,AO$2,FALSE)</f>
        <v>#N/A</v>
      </c>
      <c r="AP344" t="e">
        <f>VLOOKUP($C344,subset1!$D:$BX,AP$2,FALSE)</f>
        <v>#N/A</v>
      </c>
      <c r="AQ344" t="e">
        <f>VLOOKUP($C344,subset1!$D:$BX,AQ$2,FALSE)</f>
        <v>#N/A</v>
      </c>
      <c r="AR344" t="e">
        <f>VLOOKUP($C344,subset1!$D:$BX,AR$2,FALSE)</f>
        <v>#N/A</v>
      </c>
      <c r="AS344" t="e">
        <f>VLOOKUP($C344,subset1!$D:$BX,AS$2,FALSE)</f>
        <v>#N/A</v>
      </c>
      <c r="AT344" s="1" t="e">
        <f>VLOOKUP($C344,subset1!$D:$BX,AT$2,FALSE)</f>
        <v>#N/A</v>
      </c>
      <c r="AU344" t="e">
        <f>VLOOKUP($C344,subset1!$D:$BX,AU$2,FALSE)</f>
        <v>#N/A</v>
      </c>
      <c r="AV344" t="e">
        <f>VLOOKUP($C344,subset1!$D:$BX,AV$2,FALSE)</f>
        <v>#N/A</v>
      </c>
      <c r="AW344" t="e">
        <f>VLOOKUP($C344,subset1!$D:$BX,AW$2,FALSE)</f>
        <v>#N/A</v>
      </c>
      <c r="AX344" t="e">
        <f>VLOOKUP($C344,subset1!$D:$BX,AX$2,FALSE)</f>
        <v>#N/A</v>
      </c>
      <c r="AY344" t="e">
        <f>VLOOKUP($C344,subset1!$D:$BX,AY$2,FALSE)</f>
        <v>#N/A</v>
      </c>
      <c r="AZ344" t="e">
        <f>VLOOKUP($C344,subset1!$D:$BX,AZ$2,FALSE)</f>
        <v>#N/A</v>
      </c>
      <c r="BA344" t="e">
        <f>VLOOKUP($C344,subset1!$D:$BX,BA$2,FALSE)</f>
        <v>#N/A</v>
      </c>
      <c r="BB344" t="e">
        <f>VLOOKUP($C344,subset1!$D:$BX,BB$2,FALSE)</f>
        <v>#N/A</v>
      </c>
      <c r="BC344" t="e">
        <f>VLOOKUP($C344,subset1!$D:$BX,BC$2,FALSE)</f>
        <v>#N/A</v>
      </c>
      <c r="BD344" t="e">
        <f>VLOOKUP($C344,subset1!$D:$BX,BD$2,FALSE)</f>
        <v>#N/A</v>
      </c>
      <c r="BE344" t="e">
        <f>VLOOKUP($C344,subset1!$D:$BX,BE$2,FALSE)</f>
        <v>#N/A</v>
      </c>
      <c r="BF344" t="e">
        <f>VLOOKUP($C344,subset1!$D:$BX,BF$2,FALSE)</f>
        <v>#N/A</v>
      </c>
      <c r="BG344" t="e">
        <f>VLOOKUP($C344,subset1!$D:$BX,BG$2,FALSE)</f>
        <v>#N/A</v>
      </c>
      <c r="BH344" t="e">
        <f>VLOOKUP($C344,subset1!$D:$BX,BH$2,FALSE)</f>
        <v>#N/A</v>
      </c>
      <c r="BI344" t="e">
        <f>VLOOKUP($C344,subset1!$D:$BX,BI$2,FALSE)</f>
        <v>#N/A</v>
      </c>
      <c r="BJ344" t="e">
        <f>VLOOKUP($C344,subset1!$D:$BX,BJ$2,FALSE)</f>
        <v>#N/A</v>
      </c>
      <c r="BK344" t="e">
        <f>VLOOKUP($C344,subset1!$D:$BX,BK$2,FALSE)</f>
        <v>#N/A</v>
      </c>
      <c r="BL344" t="e">
        <f>VLOOKUP($C344,subset1!$D:$BX,BL$2,FALSE)</f>
        <v>#N/A</v>
      </c>
      <c r="BM344" t="e">
        <f>VLOOKUP($C344,subset1!$D:$BX,BM$2,FALSE)</f>
        <v>#N/A</v>
      </c>
      <c r="BN344" t="e">
        <f>VLOOKUP($C344,subset1!$D:$BX,BN$2,FALSE)</f>
        <v>#N/A</v>
      </c>
      <c r="BO344" t="e">
        <f>VLOOKUP($C344,subset1!$D:$BX,BO$2,FALSE)</f>
        <v>#N/A</v>
      </c>
      <c r="BP344" t="e">
        <f>VLOOKUP($C344,subset1!$D:$BX,BP$2,FALSE)</f>
        <v>#N/A</v>
      </c>
      <c r="BQ344" t="e">
        <f>VLOOKUP($C344,subset1!$D:$BX,BQ$2,FALSE)</f>
        <v>#N/A</v>
      </c>
      <c r="BR344" t="e">
        <f>VLOOKUP($C344,subset1!$D:$BX,BR$2,FALSE)</f>
        <v>#N/A</v>
      </c>
      <c r="BS344" t="e">
        <f>VLOOKUP($C344,subset1!$D:$BX,BS$2,FALSE)</f>
        <v>#N/A</v>
      </c>
      <c r="BT344" t="e">
        <f>VLOOKUP($C344,subset1!$D:$BX,BT$2,FALSE)</f>
        <v>#N/A</v>
      </c>
      <c r="BU344" t="e">
        <f>VLOOKUP($C344,subset1!$D:$BX,BU$2,FALSE)</f>
        <v>#N/A</v>
      </c>
    </row>
    <row r="345" spans="1:73" x14ac:dyDescent="0.2">
      <c r="A345">
        <v>973</v>
      </c>
      <c r="B345" t="s">
        <v>11</v>
      </c>
      <c r="C345" t="str">
        <f t="shared" si="18"/>
        <v>973E3</v>
      </c>
      <c r="D345" t="str">
        <f t="shared" si="19"/>
        <v>E3</v>
      </c>
      <c r="E345">
        <v>58</v>
      </c>
      <c r="F345" s="1">
        <v>43287</v>
      </c>
      <c r="I345">
        <v>964.88062003672303</v>
      </c>
      <c r="J345" t="s">
        <v>7</v>
      </c>
      <c r="K345">
        <v>351</v>
      </c>
      <c r="L345">
        <f>VLOOKUP($C345,samples!$D$2:$I$1000,4, FALSE)</f>
        <v>16</v>
      </c>
      <c r="M345" t="str">
        <f>VLOOKUP($C345,samples!$D$2:$I$1000,5, FALSE)</f>
        <v>C</v>
      </c>
      <c r="N345" t="str">
        <f>VLOOKUP($C345,samples!$D$2:$I$1000,6, FALSE)</f>
        <v>1,2,3</v>
      </c>
      <c r="O345" s="1">
        <f>VLOOKUP($C345,samples!$D$2:$I$689,3, FALSE)</f>
        <v>43467</v>
      </c>
      <c r="P345" s="2">
        <f t="shared" si="20"/>
        <v>180</v>
      </c>
      <c r="Q345" s="1" t="str">
        <f>VLOOKUP($C345,samples!$D$2:$R$1000,8, FALSE)</f>
        <v>CGPLPA793P4</v>
      </c>
      <c r="S345" t="e">
        <f>VLOOKUP($C345,subset1!$D:$BX,S$2,FALSE)</f>
        <v>#N/A</v>
      </c>
      <c r="T345" s="1" t="e">
        <f>VLOOKUP($C345,subset1!$D:$BX,T$2,FALSE)</f>
        <v>#N/A</v>
      </c>
      <c r="U345" t="e">
        <f>VLOOKUP($C345,subset1!$D:$BX,U$2,FALSE)</f>
        <v>#N/A</v>
      </c>
      <c r="V345" t="e">
        <f>VLOOKUP($C345,subset1!$D:$BX,V$2,FALSE)</f>
        <v>#N/A</v>
      </c>
      <c r="W345" t="e">
        <f>VLOOKUP($C345,subset1!$D:$BX,W$2,FALSE)</f>
        <v>#N/A</v>
      </c>
      <c r="X345" t="e">
        <f>VLOOKUP($C345,subset1!$D:$BX,X$2,FALSE)</f>
        <v>#N/A</v>
      </c>
      <c r="Y345" t="e">
        <f>VLOOKUP($C345,subset1!$D:$BX,Y$2,FALSE)</f>
        <v>#N/A</v>
      </c>
      <c r="Z345" t="e">
        <f>VLOOKUP($C345,subset1!$D:$BX,Z$2,FALSE)</f>
        <v>#N/A</v>
      </c>
      <c r="AA345" t="e">
        <f>VLOOKUP($C345,subset1!$D:$BX,AA$2,FALSE)</f>
        <v>#N/A</v>
      </c>
      <c r="AB345" t="e">
        <f>VLOOKUP($C345,subset1!$D:$BX,AB$2,FALSE)</f>
        <v>#N/A</v>
      </c>
      <c r="AC345" t="e">
        <f>VLOOKUP($C345,subset1!$D:$BX,AC$2,FALSE)</f>
        <v>#N/A</v>
      </c>
      <c r="AD345" t="e">
        <f>VLOOKUP($C345,subset1!$D:$BX,AD$2,FALSE)</f>
        <v>#N/A</v>
      </c>
      <c r="AE345" t="e">
        <f>VLOOKUP($C345,subset1!$D:$BX,AE$2,FALSE)</f>
        <v>#N/A</v>
      </c>
      <c r="AF345" t="e">
        <f>VLOOKUP($C345,subset1!$D:$BX,AF$2,FALSE)</f>
        <v>#N/A</v>
      </c>
      <c r="AG345" t="e">
        <f>VLOOKUP($C345,subset1!$D:$BX,AG$2,FALSE)</f>
        <v>#N/A</v>
      </c>
      <c r="AH345" t="e">
        <f>VLOOKUP($C345,subset1!$D:$BX,AH$2,FALSE)</f>
        <v>#N/A</v>
      </c>
      <c r="AI345" t="e">
        <f>VLOOKUP($C345,subset1!$D:$BX,AI$2,FALSE)</f>
        <v>#N/A</v>
      </c>
      <c r="AJ345" t="e">
        <f>VLOOKUP($C345,subset1!$D:$BX,AJ$2,FALSE)</f>
        <v>#N/A</v>
      </c>
      <c r="AK345" t="e">
        <f>VLOOKUP($C345,subset1!$D:$BX,AK$2,FALSE)</f>
        <v>#N/A</v>
      </c>
      <c r="AL345" t="e">
        <f>VLOOKUP($C345,subset1!$D:$BX,AL$2,FALSE)</f>
        <v>#N/A</v>
      </c>
      <c r="AM345" t="e">
        <f>VLOOKUP($C345,subset1!$D:$BX,AM$2,FALSE)</f>
        <v>#N/A</v>
      </c>
      <c r="AN345" t="e">
        <f>VLOOKUP($C345,subset1!$D:$BX,AN$2,FALSE)</f>
        <v>#N/A</v>
      </c>
      <c r="AO345" t="e">
        <f>VLOOKUP($C345,subset1!$D:$BX,AO$2,FALSE)</f>
        <v>#N/A</v>
      </c>
      <c r="AP345" t="e">
        <f>VLOOKUP($C345,subset1!$D:$BX,AP$2,FALSE)</f>
        <v>#N/A</v>
      </c>
      <c r="AQ345" t="e">
        <f>VLOOKUP($C345,subset1!$D:$BX,AQ$2,FALSE)</f>
        <v>#N/A</v>
      </c>
      <c r="AR345" t="e">
        <f>VLOOKUP($C345,subset1!$D:$BX,AR$2,FALSE)</f>
        <v>#N/A</v>
      </c>
      <c r="AS345" t="e">
        <f>VLOOKUP($C345,subset1!$D:$BX,AS$2,FALSE)</f>
        <v>#N/A</v>
      </c>
      <c r="AT345" s="1" t="e">
        <f>VLOOKUP($C345,subset1!$D:$BX,AT$2,FALSE)</f>
        <v>#N/A</v>
      </c>
      <c r="AU345" t="e">
        <f>VLOOKUP($C345,subset1!$D:$BX,AU$2,FALSE)</f>
        <v>#N/A</v>
      </c>
      <c r="AV345" t="e">
        <f>VLOOKUP($C345,subset1!$D:$BX,AV$2,FALSE)</f>
        <v>#N/A</v>
      </c>
      <c r="AW345" t="e">
        <f>VLOOKUP($C345,subset1!$D:$BX,AW$2,FALSE)</f>
        <v>#N/A</v>
      </c>
      <c r="AX345" t="e">
        <f>VLOOKUP($C345,subset1!$D:$BX,AX$2,FALSE)</f>
        <v>#N/A</v>
      </c>
      <c r="AY345" t="e">
        <f>VLOOKUP($C345,subset1!$D:$BX,AY$2,FALSE)</f>
        <v>#N/A</v>
      </c>
      <c r="AZ345" t="e">
        <f>VLOOKUP($C345,subset1!$D:$BX,AZ$2,FALSE)</f>
        <v>#N/A</v>
      </c>
      <c r="BA345" t="e">
        <f>VLOOKUP($C345,subset1!$D:$BX,BA$2,FALSE)</f>
        <v>#N/A</v>
      </c>
      <c r="BB345" t="e">
        <f>VLOOKUP($C345,subset1!$D:$BX,BB$2,FALSE)</f>
        <v>#N/A</v>
      </c>
      <c r="BC345" t="e">
        <f>VLOOKUP($C345,subset1!$D:$BX,BC$2,FALSE)</f>
        <v>#N/A</v>
      </c>
      <c r="BD345" t="e">
        <f>VLOOKUP($C345,subset1!$D:$BX,BD$2,FALSE)</f>
        <v>#N/A</v>
      </c>
      <c r="BE345" t="e">
        <f>VLOOKUP($C345,subset1!$D:$BX,BE$2,FALSE)</f>
        <v>#N/A</v>
      </c>
      <c r="BF345" t="e">
        <f>VLOOKUP($C345,subset1!$D:$BX,BF$2,FALSE)</f>
        <v>#N/A</v>
      </c>
      <c r="BG345" t="e">
        <f>VLOOKUP($C345,subset1!$D:$BX,BG$2,FALSE)</f>
        <v>#N/A</v>
      </c>
      <c r="BH345" t="e">
        <f>VLOOKUP($C345,subset1!$D:$BX,BH$2,FALSE)</f>
        <v>#N/A</v>
      </c>
      <c r="BI345" t="e">
        <f>VLOOKUP($C345,subset1!$D:$BX,BI$2,FALSE)</f>
        <v>#N/A</v>
      </c>
      <c r="BJ345" t="e">
        <f>VLOOKUP($C345,subset1!$D:$BX,BJ$2,FALSE)</f>
        <v>#N/A</v>
      </c>
      <c r="BK345" t="e">
        <f>VLOOKUP($C345,subset1!$D:$BX,BK$2,FALSE)</f>
        <v>#N/A</v>
      </c>
      <c r="BL345" t="e">
        <f>VLOOKUP($C345,subset1!$D:$BX,BL$2,FALSE)</f>
        <v>#N/A</v>
      </c>
      <c r="BM345" t="e">
        <f>VLOOKUP($C345,subset1!$D:$BX,BM$2,FALSE)</f>
        <v>#N/A</v>
      </c>
      <c r="BN345" t="e">
        <f>VLOOKUP($C345,subset1!$D:$BX,BN$2,FALSE)</f>
        <v>#N/A</v>
      </c>
      <c r="BO345" t="e">
        <f>VLOOKUP($C345,subset1!$D:$BX,BO$2,FALSE)</f>
        <v>#N/A</v>
      </c>
      <c r="BP345" t="e">
        <f>VLOOKUP($C345,subset1!$D:$BX,BP$2,FALSE)</f>
        <v>#N/A</v>
      </c>
      <c r="BQ345" t="e">
        <f>VLOOKUP($C345,subset1!$D:$BX,BQ$2,FALSE)</f>
        <v>#N/A</v>
      </c>
      <c r="BR345" t="e">
        <f>VLOOKUP($C345,subset1!$D:$BX,BR$2,FALSE)</f>
        <v>#N/A</v>
      </c>
      <c r="BS345" t="e">
        <f>VLOOKUP($C345,subset1!$D:$BX,BS$2,FALSE)</f>
        <v>#N/A</v>
      </c>
      <c r="BT345" t="e">
        <f>VLOOKUP($C345,subset1!$D:$BX,BT$2,FALSE)</f>
        <v>#N/A</v>
      </c>
      <c r="BU345" t="e">
        <f>VLOOKUP($C345,subset1!$D:$BX,BU$2,FALSE)</f>
        <v>#N/A</v>
      </c>
    </row>
    <row r="346" spans="1:73" x14ac:dyDescent="0.2">
      <c r="A346">
        <v>973</v>
      </c>
      <c r="B346" t="s">
        <v>12</v>
      </c>
      <c r="C346" t="str">
        <f t="shared" si="18"/>
        <v>973E4</v>
      </c>
      <c r="D346" t="str">
        <f t="shared" si="19"/>
        <v>E4</v>
      </c>
      <c r="E346">
        <v>58</v>
      </c>
      <c r="F346" s="1">
        <v>43287</v>
      </c>
      <c r="I346">
        <v>964.88062003672303</v>
      </c>
      <c r="J346" t="s">
        <v>7</v>
      </c>
      <c r="K346">
        <v>352</v>
      </c>
      <c r="L346">
        <f>VLOOKUP($C346,samples!$D$2:$I$1000,4, FALSE)</f>
        <v>19</v>
      </c>
      <c r="M346" t="str">
        <f>VLOOKUP($C346,samples!$D$2:$I$1000,5, FALSE)</f>
        <v>A</v>
      </c>
      <c r="N346" t="str">
        <f>VLOOKUP($C346,samples!$D$2:$I$1000,6, FALSE)</f>
        <v>7,8,9</v>
      </c>
      <c r="O346" s="1">
        <f>VLOOKUP($C346,samples!$D$2:$I$689,3, FALSE)</f>
        <v>43516</v>
      </c>
      <c r="P346" s="2">
        <f t="shared" si="20"/>
        <v>229</v>
      </c>
      <c r="Q346" s="1" t="str">
        <f>VLOOKUP($C346,samples!$D$2:$R$1000,8, FALSE)</f>
        <v>CGPLPA793P5</v>
      </c>
      <c r="S346" t="e">
        <f>VLOOKUP($C346,subset1!$D:$BX,S$2,FALSE)</f>
        <v>#N/A</v>
      </c>
      <c r="T346" s="1" t="e">
        <f>VLOOKUP($C346,subset1!$D:$BX,T$2,FALSE)</f>
        <v>#N/A</v>
      </c>
      <c r="U346" t="e">
        <f>VLOOKUP($C346,subset1!$D:$BX,U$2,FALSE)</f>
        <v>#N/A</v>
      </c>
      <c r="V346" t="e">
        <f>VLOOKUP($C346,subset1!$D:$BX,V$2,FALSE)</f>
        <v>#N/A</v>
      </c>
      <c r="W346" t="e">
        <f>VLOOKUP($C346,subset1!$D:$BX,W$2,FALSE)</f>
        <v>#N/A</v>
      </c>
      <c r="X346" t="e">
        <f>VLOOKUP($C346,subset1!$D:$BX,X$2,FALSE)</f>
        <v>#N/A</v>
      </c>
      <c r="Y346" t="e">
        <f>VLOOKUP($C346,subset1!$D:$BX,Y$2,FALSE)</f>
        <v>#N/A</v>
      </c>
      <c r="Z346" t="e">
        <f>VLOOKUP($C346,subset1!$D:$BX,Z$2,FALSE)</f>
        <v>#N/A</v>
      </c>
      <c r="AA346" t="e">
        <f>VLOOKUP($C346,subset1!$D:$BX,AA$2,FALSE)</f>
        <v>#N/A</v>
      </c>
      <c r="AB346" t="e">
        <f>VLOOKUP($C346,subset1!$D:$BX,AB$2,FALSE)</f>
        <v>#N/A</v>
      </c>
      <c r="AC346" t="e">
        <f>VLOOKUP($C346,subset1!$D:$BX,AC$2,FALSE)</f>
        <v>#N/A</v>
      </c>
      <c r="AD346" t="e">
        <f>VLOOKUP($C346,subset1!$D:$BX,AD$2,FALSE)</f>
        <v>#N/A</v>
      </c>
      <c r="AE346" t="e">
        <f>VLOOKUP($C346,subset1!$D:$BX,AE$2,FALSE)</f>
        <v>#N/A</v>
      </c>
      <c r="AF346" t="e">
        <f>VLOOKUP($C346,subset1!$D:$BX,AF$2,FALSE)</f>
        <v>#N/A</v>
      </c>
      <c r="AG346" t="e">
        <f>VLOOKUP($C346,subset1!$D:$BX,AG$2,FALSE)</f>
        <v>#N/A</v>
      </c>
      <c r="AH346" t="e">
        <f>VLOOKUP($C346,subset1!$D:$BX,AH$2,FALSE)</f>
        <v>#N/A</v>
      </c>
      <c r="AI346" t="e">
        <f>VLOOKUP($C346,subset1!$D:$BX,AI$2,FALSE)</f>
        <v>#N/A</v>
      </c>
      <c r="AJ346" t="e">
        <f>VLOOKUP($C346,subset1!$D:$BX,AJ$2,FALSE)</f>
        <v>#N/A</v>
      </c>
      <c r="AK346" t="e">
        <f>VLOOKUP($C346,subset1!$D:$BX,AK$2,FALSE)</f>
        <v>#N/A</v>
      </c>
      <c r="AL346" t="e">
        <f>VLOOKUP($C346,subset1!$D:$BX,AL$2,FALSE)</f>
        <v>#N/A</v>
      </c>
      <c r="AM346" t="e">
        <f>VLOOKUP($C346,subset1!$D:$BX,AM$2,FALSE)</f>
        <v>#N/A</v>
      </c>
      <c r="AN346" t="e">
        <f>VLOOKUP($C346,subset1!$D:$BX,AN$2,FALSE)</f>
        <v>#N/A</v>
      </c>
      <c r="AO346" t="e">
        <f>VLOOKUP($C346,subset1!$D:$BX,AO$2,FALSE)</f>
        <v>#N/A</v>
      </c>
      <c r="AP346" t="e">
        <f>VLOOKUP($C346,subset1!$D:$BX,AP$2,FALSE)</f>
        <v>#N/A</v>
      </c>
      <c r="AQ346" t="e">
        <f>VLOOKUP($C346,subset1!$D:$BX,AQ$2,FALSE)</f>
        <v>#N/A</v>
      </c>
      <c r="AR346" t="e">
        <f>VLOOKUP($C346,subset1!$D:$BX,AR$2,FALSE)</f>
        <v>#N/A</v>
      </c>
      <c r="AS346" t="e">
        <f>VLOOKUP($C346,subset1!$D:$BX,AS$2,FALSE)</f>
        <v>#N/A</v>
      </c>
      <c r="AT346" s="1" t="e">
        <f>VLOOKUP($C346,subset1!$D:$BX,AT$2,FALSE)</f>
        <v>#N/A</v>
      </c>
      <c r="AU346" t="e">
        <f>VLOOKUP($C346,subset1!$D:$BX,AU$2,FALSE)</f>
        <v>#N/A</v>
      </c>
      <c r="AV346" t="e">
        <f>VLOOKUP($C346,subset1!$D:$BX,AV$2,FALSE)</f>
        <v>#N/A</v>
      </c>
      <c r="AW346" t="e">
        <f>VLOOKUP($C346,subset1!$D:$BX,AW$2,FALSE)</f>
        <v>#N/A</v>
      </c>
      <c r="AX346" t="e">
        <f>VLOOKUP($C346,subset1!$D:$BX,AX$2,FALSE)</f>
        <v>#N/A</v>
      </c>
      <c r="AY346" t="e">
        <f>VLOOKUP($C346,subset1!$D:$BX,AY$2,FALSE)</f>
        <v>#N/A</v>
      </c>
      <c r="AZ346" t="e">
        <f>VLOOKUP($C346,subset1!$D:$BX,AZ$2,FALSE)</f>
        <v>#N/A</v>
      </c>
      <c r="BA346" t="e">
        <f>VLOOKUP($C346,subset1!$D:$BX,BA$2,FALSE)</f>
        <v>#N/A</v>
      </c>
      <c r="BB346" t="e">
        <f>VLOOKUP($C346,subset1!$D:$BX,BB$2,FALSE)</f>
        <v>#N/A</v>
      </c>
      <c r="BC346" t="e">
        <f>VLOOKUP($C346,subset1!$D:$BX,BC$2,FALSE)</f>
        <v>#N/A</v>
      </c>
      <c r="BD346" t="e">
        <f>VLOOKUP($C346,subset1!$D:$BX,BD$2,FALSE)</f>
        <v>#N/A</v>
      </c>
      <c r="BE346" t="e">
        <f>VLOOKUP($C346,subset1!$D:$BX,BE$2,FALSE)</f>
        <v>#N/A</v>
      </c>
      <c r="BF346" t="e">
        <f>VLOOKUP($C346,subset1!$D:$BX,BF$2,FALSE)</f>
        <v>#N/A</v>
      </c>
      <c r="BG346" t="e">
        <f>VLOOKUP($C346,subset1!$D:$BX,BG$2,FALSE)</f>
        <v>#N/A</v>
      </c>
      <c r="BH346" t="e">
        <f>VLOOKUP($C346,subset1!$D:$BX,BH$2,FALSE)</f>
        <v>#N/A</v>
      </c>
      <c r="BI346" t="e">
        <f>VLOOKUP($C346,subset1!$D:$BX,BI$2,FALSE)</f>
        <v>#N/A</v>
      </c>
      <c r="BJ346" t="e">
        <f>VLOOKUP($C346,subset1!$D:$BX,BJ$2,FALSE)</f>
        <v>#N/A</v>
      </c>
      <c r="BK346" t="e">
        <f>VLOOKUP($C346,subset1!$D:$BX,BK$2,FALSE)</f>
        <v>#N/A</v>
      </c>
      <c r="BL346" t="e">
        <f>VLOOKUP($C346,subset1!$D:$BX,BL$2,FALSE)</f>
        <v>#N/A</v>
      </c>
      <c r="BM346" t="e">
        <f>VLOOKUP($C346,subset1!$D:$BX,BM$2,FALSE)</f>
        <v>#N/A</v>
      </c>
      <c r="BN346" t="e">
        <f>VLOOKUP($C346,subset1!$D:$BX,BN$2,FALSE)</f>
        <v>#N/A</v>
      </c>
      <c r="BO346" t="e">
        <f>VLOOKUP($C346,subset1!$D:$BX,BO$2,FALSE)</f>
        <v>#N/A</v>
      </c>
      <c r="BP346" t="e">
        <f>VLOOKUP($C346,subset1!$D:$BX,BP$2,FALSE)</f>
        <v>#N/A</v>
      </c>
      <c r="BQ346" t="e">
        <f>VLOOKUP($C346,subset1!$D:$BX,BQ$2,FALSE)</f>
        <v>#N/A</v>
      </c>
      <c r="BR346" t="e">
        <f>VLOOKUP($C346,subset1!$D:$BX,BR$2,FALSE)</f>
        <v>#N/A</v>
      </c>
      <c r="BS346" t="e">
        <f>VLOOKUP($C346,subset1!$D:$BX,BS$2,FALSE)</f>
        <v>#N/A</v>
      </c>
      <c r="BT346" t="e">
        <f>VLOOKUP($C346,subset1!$D:$BX,BT$2,FALSE)</f>
        <v>#N/A</v>
      </c>
      <c r="BU346" t="e">
        <f>VLOOKUP($C346,subset1!$D:$BX,BU$2,FALSE)</f>
        <v>#N/A</v>
      </c>
    </row>
    <row r="347" spans="1:73" x14ac:dyDescent="0.2">
      <c r="A347">
        <v>973</v>
      </c>
      <c r="B347" t="s">
        <v>13</v>
      </c>
      <c r="C347" t="str">
        <f t="shared" si="18"/>
        <v>973E5</v>
      </c>
      <c r="D347" t="str">
        <f t="shared" si="19"/>
        <v>E5</v>
      </c>
      <c r="E347">
        <v>58</v>
      </c>
      <c r="F347" s="1">
        <v>43287</v>
      </c>
      <c r="I347">
        <v>964.88062003672303</v>
      </c>
      <c r="J347" t="s">
        <v>7</v>
      </c>
      <c r="K347">
        <v>353</v>
      </c>
      <c r="L347">
        <f>VLOOKUP($C347,samples!$D$2:$I$1000,4, FALSE)</f>
        <v>21</v>
      </c>
      <c r="M347" t="str">
        <f>VLOOKUP($C347,samples!$D$2:$I$1000,5, FALSE)</f>
        <v>C</v>
      </c>
      <c r="N347" t="str">
        <f>VLOOKUP($C347,samples!$D$2:$I$1000,6, FALSE)</f>
        <v>1,2,3</v>
      </c>
      <c r="O347" s="1">
        <f>VLOOKUP($C347,samples!$D$2:$I$689,3, FALSE)</f>
        <v>43572</v>
      </c>
      <c r="P347" s="2">
        <f t="shared" si="20"/>
        <v>285</v>
      </c>
      <c r="Q347" s="1" t="str">
        <f>VLOOKUP($C347,samples!$D$2:$R$1000,8, FALSE)</f>
        <v>CGPLPA793P6</v>
      </c>
      <c r="S347" t="e">
        <f>VLOOKUP($C347,subset1!$D:$BX,S$2,FALSE)</f>
        <v>#N/A</v>
      </c>
      <c r="T347" s="1" t="e">
        <f>VLOOKUP($C347,subset1!$D:$BX,T$2,FALSE)</f>
        <v>#N/A</v>
      </c>
      <c r="U347" t="e">
        <f>VLOOKUP($C347,subset1!$D:$BX,U$2,FALSE)</f>
        <v>#N/A</v>
      </c>
      <c r="V347" t="e">
        <f>VLOOKUP($C347,subset1!$D:$BX,V$2,FALSE)</f>
        <v>#N/A</v>
      </c>
      <c r="W347" t="e">
        <f>VLOOKUP($C347,subset1!$D:$BX,W$2,FALSE)</f>
        <v>#N/A</v>
      </c>
      <c r="X347" t="e">
        <f>VLOOKUP($C347,subset1!$D:$BX,X$2,FALSE)</f>
        <v>#N/A</v>
      </c>
      <c r="Y347" t="e">
        <f>VLOOKUP($C347,subset1!$D:$BX,Y$2,FALSE)</f>
        <v>#N/A</v>
      </c>
      <c r="Z347" t="e">
        <f>VLOOKUP($C347,subset1!$D:$BX,Z$2,FALSE)</f>
        <v>#N/A</v>
      </c>
      <c r="AA347" t="e">
        <f>VLOOKUP($C347,subset1!$D:$BX,AA$2,FALSE)</f>
        <v>#N/A</v>
      </c>
      <c r="AB347" t="e">
        <f>VLOOKUP($C347,subset1!$D:$BX,AB$2,FALSE)</f>
        <v>#N/A</v>
      </c>
      <c r="AC347" t="e">
        <f>VLOOKUP($C347,subset1!$D:$BX,AC$2,FALSE)</f>
        <v>#N/A</v>
      </c>
      <c r="AD347" t="e">
        <f>VLOOKUP($C347,subset1!$D:$BX,AD$2,FALSE)</f>
        <v>#N/A</v>
      </c>
      <c r="AE347" t="e">
        <f>VLOOKUP($C347,subset1!$D:$BX,AE$2,FALSE)</f>
        <v>#N/A</v>
      </c>
      <c r="AF347" t="e">
        <f>VLOOKUP($C347,subset1!$D:$BX,AF$2,FALSE)</f>
        <v>#N/A</v>
      </c>
      <c r="AG347" t="e">
        <f>VLOOKUP($C347,subset1!$D:$BX,AG$2,FALSE)</f>
        <v>#N/A</v>
      </c>
      <c r="AH347" t="e">
        <f>VLOOKUP($C347,subset1!$D:$BX,AH$2,FALSE)</f>
        <v>#N/A</v>
      </c>
      <c r="AI347" t="e">
        <f>VLOOKUP($C347,subset1!$D:$BX,AI$2,FALSE)</f>
        <v>#N/A</v>
      </c>
      <c r="AJ347" t="e">
        <f>VLOOKUP($C347,subset1!$D:$BX,AJ$2,FALSE)</f>
        <v>#N/A</v>
      </c>
      <c r="AK347" t="e">
        <f>VLOOKUP($C347,subset1!$D:$BX,AK$2,FALSE)</f>
        <v>#N/A</v>
      </c>
      <c r="AL347" t="e">
        <f>VLOOKUP($C347,subset1!$D:$BX,AL$2,FALSE)</f>
        <v>#N/A</v>
      </c>
      <c r="AM347" t="e">
        <f>VLOOKUP($C347,subset1!$D:$BX,AM$2,FALSE)</f>
        <v>#N/A</v>
      </c>
      <c r="AN347" t="e">
        <f>VLOOKUP($C347,subset1!$D:$BX,AN$2,FALSE)</f>
        <v>#N/A</v>
      </c>
      <c r="AO347" t="e">
        <f>VLOOKUP($C347,subset1!$D:$BX,AO$2,FALSE)</f>
        <v>#N/A</v>
      </c>
      <c r="AP347" t="e">
        <f>VLOOKUP($C347,subset1!$D:$BX,AP$2,FALSE)</f>
        <v>#N/A</v>
      </c>
      <c r="AQ347" t="e">
        <f>VLOOKUP($C347,subset1!$D:$BX,AQ$2,FALSE)</f>
        <v>#N/A</v>
      </c>
      <c r="AR347" t="e">
        <f>VLOOKUP($C347,subset1!$D:$BX,AR$2,FALSE)</f>
        <v>#N/A</v>
      </c>
      <c r="AS347" t="e">
        <f>VLOOKUP($C347,subset1!$D:$BX,AS$2,FALSE)</f>
        <v>#N/A</v>
      </c>
      <c r="AT347" s="1" t="e">
        <f>VLOOKUP($C347,subset1!$D:$BX,AT$2,FALSE)</f>
        <v>#N/A</v>
      </c>
      <c r="AU347" t="e">
        <f>VLOOKUP($C347,subset1!$D:$BX,AU$2,FALSE)</f>
        <v>#N/A</v>
      </c>
      <c r="AV347" t="e">
        <f>VLOOKUP($C347,subset1!$D:$BX,AV$2,FALSE)</f>
        <v>#N/A</v>
      </c>
      <c r="AW347" t="e">
        <f>VLOOKUP($C347,subset1!$D:$BX,AW$2,FALSE)</f>
        <v>#N/A</v>
      </c>
      <c r="AX347" t="e">
        <f>VLOOKUP($C347,subset1!$D:$BX,AX$2,FALSE)</f>
        <v>#N/A</v>
      </c>
      <c r="AY347" t="e">
        <f>VLOOKUP($C347,subset1!$D:$BX,AY$2,FALSE)</f>
        <v>#N/A</v>
      </c>
      <c r="AZ347" t="e">
        <f>VLOOKUP($C347,subset1!$D:$BX,AZ$2,FALSE)</f>
        <v>#N/A</v>
      </c>
      <c r="BA347" t="e">
        <f>VLOOKUP($C347,subset1!$D:$BX,BA$2,FALSE)</f>
        <v>#N/A</v>
      </c>
      <c r="BB347" t="e">
        <f>VLOOKUP($C347,subset1!$D:$BX,BB$2,FALSE)</f>
        <v>#N/A</v>
      </c>
      <c r="BC347" t="e">
        <f>VLOOKUP($C347,subset1!$D:$BX,BC$2,FALSE)</f>
        <v>#N/A</v>
      </c>
      <c r="BD347" t="e">
        <f>VLOOKUP($C347,subset1!$D:$BX,BD$2,FALSE)</f>
        <v>#N/A</v>
      </c>
      <c r="BE347" t="e">
        <f>VLOOKUP($C347,subset1!$D:$BX,BE$2,FALSE)</f>
        <v>#N/A</v>
      </c>
      <c r="BF347" t="e">
        <f>VLOOKUP($C347,subset1!$D:$BX,BF$2,FALSE)</f>
        <v>#N/A</v>
      </c>
      <c r="BG347" t="e">
        <f>VLOOKUP($C347,subset1!$D:$BX,BG$2,FALSE)</f>
        <v>#N/A</v>
      </c>
      <c r="BH347" t="e">
        <f>VLOOKUP($C347,subset1!$D:$BX,BH$2,FALSE)</f>
        <v>#N/A</v>
      </c>
      <c r="BI347" t="e">
        <f>VLOOKUP($C347,subset1!$D:$BX,BI$2,FALSE)</f>
        <v>#N/A</v>
      </c>
      <c r="BJ347" t="e">
        <f>VLOOKUP($C347,subset1!$D:$BX,BJ$2,FALSE)</f>
        <v>#N/A</v>
      </c>
      <c r="BK347" t="e">
        <f>VLOOKUP($C347,subset1!$D:$BX,BK$2,FALSE)</f>
        <v>#N/A</v>
      </c>
      <c r="BL347" t="e">
        <f>VLOOKUP($C347,subset1!$D:$BX,BL$2,FALSE)</f>
        <v>#N/A</v>
      </c>
      <c r="BM347" t="e">
        <f>VLOOKUP($C347,subset1!$D:$BX,BM$2,FALSE)</f>
        <v>#N/A</v>
      </c>
      <c r="BN347" t="e">
        <f>VLOOKUP($C347,subset1!$D:$BX,BN$2,FALSE)</f>
        <v>#N/A</v>
      </c>
      <c r="BO347" t="e">
        <f>VLOOKUP($C347,subset1!$D:$BX,BO$2,FALSE)</f>
        <v>#N/A</v>
      </c>
      <c r="BP347" t="e">
        <f>VLOOKUP($C347,subset1!$D:$BX,BP$2,FALSE)</f>
        <v>#N/A</v>
      </c>
      <c r="BQ347" t="e">
        <f>VLOOKUP($C347,subset1!$D:$BX,BQ$2,FALSE)</f>
        <v>#N/A</v>
      </c>
      <c r="BR347" t="e">
        <f>VLOOKUP($C347,subset1!$D:$BX,BR$2,FALSE)</f>
        <v>#N/A</v>
      </c>
      <c r="BS347" t="e">
        <f>VLOOKUP($C347,subset1!$D:$BX,BS$2,FALSE)</f>
        <v>#N/A</v>
      </c>
      <c r="BT347" t="e">
        <f>VLOOKUP($C347,subset1!$D:$BX,BT$2,FALSE)</f>
        <v>#N/A</v>
      </c>
      <c r="BU347" t="e">
        <f>VLOOKUP($C347,subset1!$D:$BX,BU$2,FALSE)</f>
        <v>#N/A</v>
      </c>
    </row>
    <row r="348" spans="1:73" x14ac:dyDescent="0.2">
      <c r="A348">
        <v>973</v>
      </c>
      <c r="B348" t="s">
        <v>14</v>
      </c>
      <c r="C348" t="str">
        <f t="shared" si="18"/>
        <v>973E6</v>
      </c>
      <c r="D348" t="str">
        <f t="shared" si="19"/>
        <v>E6</v>
      </c>
      <c r="E348">
        <v>58</v>
      </c>
      <c r="F348" s="1">
        <v>43287</v>
      </c>
      <c r="I348">
        <v>964.88062003672303</v>
      </c>
      <c r="J348" t="s">
        <v>7</v>
      </c>
      <c r="K348">
        <v>354</v>
      </c>
      <c r="L348">
        <f>VLOOKUP($C348,samples!$D$2:$I$1000,4, FALSE)</f>
        <v>22</v>
      </c>
      <c r="M348" t="str">
        <f>VLOOKUP($C348,samples!$D$2:$I$1000,5, FALSE)</f>
        <v>D</v>
      </c>
      <c r="N348" t="str">
        <f>VLOOKUP($C348,samples!$D$2:$I$1000,6, FALSE)</f>
        <v>1,2,3</v>
      </c>
      <c r="O348" s="1">
        <f>VLOOKUP($C348,samples!$D$2:$I$689,3, FALSE)</f>
        <v>43642</v>
      </c>
      <c r="P348" s="2">
        <f t="shared" si="20"/>
        <v>355</v>
      </c>
      <c r="Q348" s="1" t="str">
        <f>VLOOKUP($C348,samples!$D$2:$R$1000,8, FALSE)</f>
        <v>CGPLPA793P7</v>
      </c>
      <c r="S348" t="e">
        <f>VLOOKUP($C348,subset1!$D:$BX,S$2,FALSE)</f>
        <v>#N/A</v>
      </c>
      <c r="T348" s="1" t="e">
        <f>VLOOKUP($C348,subset1!$D:$BX,T$2,FALSE)</f>
        <v>#N/A</v>
      </c>
      <c r="U348" t="e">
        <f>VLOOKUP($C348,subset1!$D:$BX,U$2,FALSE)</f>
        <v>#N/A</v>
      </c>
      <c r="V348" t="e">
        <f>VLOOKUP($C348,subset1!$D:$BX,V$2,FALSE)</f>
        <v>#N/A</v>
      </c>
      <c r="W348" t="e">
        <f>VLOOKUP($C348,subset1!$D:$BX,W$2,FALSE)</f>
        <v>#N/A</v>
      </c>
      <c r="X348" t="e">
        <f>VLOOKUP($C348,subset1!$D:$BX,X$2,FALSE)</f>
        <v>#N/A</v>
      </c>
      <c r="Y348" t="e">
        <f>VLOOKUP($C348,subset1!$D:$BX,Y$2,FALSE)</f>
        <v>#N/A</v>
      </c>
      <c r="Z348" t="e">
        <f>VLOOKUP($C348,subset1!$D:$BX,Z$2,FALSE)</f>
        <v>#N/A</v>
      </c>
      <c r="AA348" t="e">
        <f>VLOOKUP($C348,subset1!$D:$BX,AA$2,FALSE)</f>
        <v>#N/A</v>
      </c>
      <c r="AB348" t="e">
        <f>VLOOKUP($C348,subset1!$D:$BX,AB$2,FALSE)</f>
        <v>#N/A</v>
      </c>
      <c r="AC348" t="e">
        <f>VLOOKUP($C348,subset1!$D:$BX,AC$2,FALSE)</f>
        <v>#N/A</v>
      </c>
      <c r="AD348" t="e">
        <f>VLOOKUP($C348,subset1!$D:$BX,AD$2,FALSE)</f>
        <v>#N/A</v>
      </c>
      <c r="AE348" t="e">
        <f>VLOOKUP($C348,subset1!$D:$BX,AE$2,FALSE)</f>
        <v>#N/A</v>
      </c>
      <c r="AF348" t="e">
        <f>VLOOKUP($C348,subset1!$D:$BX,AF$2,FALSE)</f>
        <v>#N/A</v>
      </c>
      <c r="AG348" t="e">
        <f>VLOOKUP($C348,subset1!$D:$BX,AG$2,FALSE)</f>
        <v>#N/A</v>
      </c>
      <c r="AH348" t="e">
        <f>VLOOKUP($C348,subset1!$D:$BX,AH$2,FALSE)</f>
        <v>#N/A</v>
      </c>
      <c r="AI348" t="e">
        <f>VLOOKUP($C348,subset1!$D:$BX,AI$2,FALSE)</f>
        <v>#N/A</v>
      </c>
      <c r="AJ348" t="e">
        <f>VLOOKUP($C348,subset1!$D:$BX,AJ$2,FALSE)</f>
        <v>#N/A</v>
      </c>
      <c r="AK348" t="e">
        <f>VLOOKUP($C348,subset1!$D:$BX,AK$2,FALSE)</f>
        <v>#N/A</v>
      </c>
      <c r="AL348" t="e">
        <f>VLOOKUP($C348,subset1!$D:$BX,AL$2,FALSE)</f>
        <v>#N/A</v>
      </c>
      <c r="AM348" t="e">
        <f>VLOOKUP($C348,subset1!$D:$BX,AM$2,FALSE)</f>
        <v>#N/A</v>
      </c>
      <c r="AN348" t="e">
        <f>VLOOKUP($C348,subset1!$D:$BX,AN$2,FALSE)</f>
        <v>#N/A</v>
      </c>
      <c r="AO348" t="e">
        <f>VLOOKUP($C348,subset1!$D:$BX,AO$2,FALSE)</f>
        <v>#N/A</v>
      </c>
      <c r="AP348" t="e">
        <f>VLOOKUP($C348,subset1!$D:$BX,AP$2,FALSE)</f>
        <v>#N/A</v>
      </c>
      <c r="AQ348" t="e">
        <f>VLOOKUP($C348,subset1!$D:$BX,AQ$2,FALSE)</f>
        <v>#N/A</v>
      </c>
      <c r="AR348" t="e">
        <f>VLOOKUP($C348,subset1!$D:$BX,AR$2,FALSE)</f>
        <v>#N/A</v>
      </c>
      <c r="AS348" t="e">
        <f>VLOOKUP($C348,subset1!$D:$BX,AS$2,FALSE)</f>
        <v>#N/A</v>
      </c>
      <c r="AT348" s="1" t="e">
        <f>VLOOKUP($C348,subset1!$D:$BX,AT$2,FALSE)</f>
        <v>#N/A</v>
      </c>
      <c r="AU348" t="e">
        <f>VLOOKUP($C348,subset1!$D:$BX,AU$2,FALSE)</f>
        <v>#N/A</v>
      </c>
      <c r="AV348" t="e">
        <f>VLOOKUP($C348,subset1!$D:$BX,AV$2,FALSE)</f>
        <v>#N/A</v>
      </c>
      <c r="AW348" t="e">
        <f>VLOOKUP($C348,subset1!$D:$BX,AW$2,FALSE)</f>
        <v>#N/A</v>
      </c>
      <c r="AX348" t="e">
        <f>VLOOKUP($C348,subset1!$D:$BX,AX$2,FALSE)</f>
        <v>#N/A</v>
      </c>
      <c r="AY348" t="e">
        <f>VLOOKUP($C348,subset1!$D:$BX,AY$2,FALSE)</f>
        <v>#N/A</v>
      </c>
      <c r="AZ348" t="e">
        <f>VLOOKUP($C348,subset1!$D:$BX,AZ$2,FALSE)</f>
        <v>#N/A</v>
      </c>
      <c r="BA348" t="e">
        <f>VLOOKUP($C348,subset1!$D:$BX,BA$2,FALSE)</f>
        <v>#N/A</v>
      </c>
      <c r="BB348" t="e">
        <f>VLOOKUP($C348,subset1!$D:$BX,BB$2,FALSE)</f>
        <v>#N/A</v>
      </c>
      <c r="BC348" t="e">
        <f>VLOOKUP($C348,subset1!$D:$BX,BC$2,FALSE)</f>
        <v>#N/A</v>
      </c>
      <c r="BD348" t="e">
        <f>VLOOKUP($C348,subset1!$D:$BX,BD$2,FALSE)</f>
        <v>#N/A</v>
      </c>
      <c r="BE348" t="e">
        <f>VLOOKUP($C348,subset1!$D:$BX,BE$2,FALSE)</f>
        <v>#N/A</v>
      </c>
      <c r="BF348" t="e">
        <f>VLOOKUP($C348,subset1!$D:$BX,BF$2,FALSE)</f>
        <v>#N/A</v>
      </c>
      <c r="BG348" t="e">
        <f>VLOOKUP($C348,subset1!$D:$BX,BG$2,FALSE)</f>
        <v>#N/A</v>
      </c>
      <c r="BH348" t="e">
        <f>VLOOKUP($C348,subset1!$D:$BX,BH$2,FALSE)</f>
        <v>#N/A</v>
      </c>
      <c r="BI348" t="e">
        <f>VLOOKUP($C348,subset1!$D:$BX,BI$2,FALSE)</f>
        <v>#N/A</v>
      </c>
      <c r="BJ348" t="e">
        <f>VLOOKUP($C348,subset1!$D:$BX,BJ$2,FALSE)</f>
        <v>#N/A</v>
      </c>
      <c r="BK348" t="e">
        <f>VLOOKUP($C348,subset1!$D:$BX,BK$2,FALSE)</f>
        <v>#N/A</v>
      </c>
      <c r="BL348" t="e">
        <f>VLOOKUP($C348,subset1!$D:$BX,BL$2,FALSE)</f>
        <v>#N/A</v>
      </c>
      <c r="BM348" t="e">
        <f>VLOOKUP($C348,subset1!$D:$BX,BM$2,FALSE)</f>
        <v>#N/A</v>
      </c>
      <c r="BN348" t="e">
        <f>VLOOKUP($C348,subset1!$D:$BX,BN$2,FALSE)</f>
        <v>#N/A</v>
      </c>
      <c r="BO348" t="e">
        <f>VLOOKUP($C348,subset1!$D:$BX,BO$2,FALSE)</f>
        <v>#N/A</v>
      </c>
      <c r="BP348" t="e">
        <f>VLOOKUP($C348,subset1!$D:$BX,BP$2,FALSE)</f>
        <v>#N/A</v>
      </c>
      <c r="BQ348" t="e">
        <f>VLOOKUP($C348,subset1!$D:$BX,BQ$2,FALSE)</f>
        <v>#N/A</v>
      </c>
      <c r="BR348" t="e">
        <f>VLOOKUP($C348,subset1!$D:$BX,BR$2,FALSE)</f>
        <v>#N/A</v>
      </c>
      <c r="BS348" t="e">
        <f>VLOOKUP($C348,subset1!$D:$BX,BS$2,FALSE)</f>
        <v>#N/A</v>
      </c>
      <c r="BT348" t="e">
        <f>VLOOKUP($C348,subset1!$D:$BX,BT$2,FALSE)</f>
        <v>#N/A</v>
      </c>
      <c r="BU348" t="e">
        <f>VLOOKUP($C348,subset1!$D:$BX,BU$2,FALSE)</f>
        <v>#N/A</v>
      </c>
    </row>
    <row r="349" spans="1:73" x14ac:dyDescent="0.2">
      <c r="A349">
        <v>973</v>
      </c>
      <c r="B349" t="s">
        <v>15</v>
      </c>
      <c r="C349" t="str">
        <f t="shared" si="18"/>
        <v>973E7</v>
      </c>
      <c r="D349" t="str">
        <f t="shared" si="19"/>
        <v>E7</v>
      </c>
      <c r="E349">
        <v>58</v>
      </c>
      <c r="F349" s="1">
        <v>43287</v>
      </c>
      <c r="I349">
        <v>964.88062003672303</v>
      </c>
      <c r="J349" t="s">
        <v>7</v>
      </c>
      <c r="K349">
        <v>355</v>
      </c>
      <c r="L349">
        <f>VLOOKUP($C349,samples!$D$2:$I$1000,4, FALSE)</f>
        <v>0</v>
      </c>
      <c r="M349">
        <f>VLOOKUP($C349,samples!$D$2:$I$1000,5, FALSE)</f>
        <v>0</v>
      </c>
      <c r="N349">
        <f>VLOOKUP($C349,samples!$D$2:$I$1000,6, FALSE)</f>
        <v>0</v>
      </c>
      <c r="O349" s="1">
        <f>VLOOKUP($C349,samples!$D$2:$I$1000,3, FALSE)</f>
        <v>43774</v>
      </c>
      <c r="P349" s="2">
        <f t="shared" si="20"/>
        <v>487</v>
      </c>
      <c r="Q349" s="1" t="str">
        <f>VLOOKUP($C349,samples!$D$2:$R$1000,8, FALSE)</f>
        <v>CGPLPA793P8</v>
      </c>
      <c r="S349" t="e">
        <f>VLOOKUP($C349,subset1!$D:$BX,S$2,FALSE)</f>
        <v>#N/A</v>
      </c>
      <c r="T349" s="1" t="e">
        <f>VLOOKUP($C349,subset1!$D:$BX,T$2,FALSE)</f>
        <v>#N/A</v>
      </c>
      <c r="U349" t="e">
        <f>VLOOKUP($C349,subset1!$D:$BX,U$2,FALSE)</f>
        <v>#N/A</v>
      </c>
      <c r="V349" t="e">
        <f>VLOOKUP($C349,subset1!$D:$BX,V$2,FALSE)</f>
        <v>#N/A</v>
      </c>
      <c r="W349" t="e">
        <f>VLOOKUP($C349,subset1!$D:$BX,W$2,FALSE)</f>
        <v>#N/A</v>
      </c>
      <c r="X349" t="e">
        <f>VLOOKUP($C349,subset1!$D:$BX,X$2,FALSE)</f>
        <v>#N/A</v>
      </c>
      <c r="Y349" t="e">
        <f>VLOOKUP($C349,subset1!$D:$BX,Y$2,FALSE)</f>
        <v>#N/A</v>
      </c>
      <c r="Z349" t="e">
        <f>VLOOKUP($C349,subset1!$D:$BX,Z$2,FALSE)</f>
        <v>#N/A</v>
      </c>
      <c r="AA349" t="e">
        <f>VLOOKUP($C349,subset1!$D:$BX,AA$2,FALSE)</f>
        <v>#N/A</v>
      </c>
      <c r="AB349" t="e">
        <f>VLOOKUP($C349,subset1!$D:$BX,AB$2,FALSE)</f>
        <v>#N/A</v>
      </c>
      <c r="AC349" t="e">
        <f>VLOOKUP($C349,subset1!$D:$BX,AC$2,FALSE)</f>
        <v>#N/A</v>
      </c>
      <c r="AD349" t="e">
        <f>VLOOKUP($C349,subset1!$D:$BX,AD$2,FALSE)</f>
        <v>#N/A</v>
      </c>
      <c r="AE349" t="e">
        <f>VLOOKUP($C349,subset1!$D:$BX,AE$2,FALSE)</f>
        <v>#N/A</v>
      </c>
      <c r="AF349" t="e">
        <f>VLOOKUP($C349,subset1!$D:$BX,AF$2,FALSE)</f>
        <v>#N/A</v>
      </c>
      <c r="AG349" t="e">
        <f>VLOOKUP($C349,subset1!$D:$BX,AG$2,FALSE)</f>
        <v>#N/A</v>
      </c>
      <c r="AH349" t="e">
        <f>VLOOKUP($C349,subset1!$D:$BX,AH$2,FALSE)</f>
        <v>#N/A</v>
      </c>
      <c r="AI349" t="e">
        <f>VLOOKUP($C349,subset1!$D:$BX,AI$2,FALSE)</f>
        <v>#N/A</v>
      </c>
      <c r="AJ349" t="e">
        <f>VLOOKUP($C349,subset1!$D:$BX,AJ$2,FALSE)</f>
        <v>#N/A</v>
      </c>
      <c r="AK349" t="e">
        <f>VLOOKUP($C349,subset1!$D:$BX,AK$2,FALSE)</f>
        <v>#N/A</v>
      </c>
      <c r="AL349" t="e">
        <f>VLOOKUP($C349,subset1!$D:$BX,AL$2,FALSE)</f>
        <v>#N/A</v>
      </c>
      <c r="AM349" t="e">
        <f>VLOOKUP($C349,subset1!$D:$BX,AM$2,FALSE)</f>
        <v>#N/A</v>
      </c>
      <c r="AN349" t="e">
        <f>VLOOKUP($C349,subset1!$D:$BX,AN$2,FALSE)</f>
        <v>#N/A</v>
      </c>
      <c r="AO349" t="e">
        <f>VLOOKUP($C349,subset1!$D:$BX,AO$2,FALSE)</f>
        <v>#N/A</v>
      </c>
      <c r="AP349" t="e">
        <f>VLOOKUP($C349,subset1!$D:$BX,AP$2,FALSE)</f>
        <v>#N/A</v>
      </c>
      <c r="AQ349" t="e">
        <f>VLOOKUP($C349,subset1!$D:$BX,AQ$2,FALSE)</f>
        <v>#N/A</v>
      </c>
      <c r="AR349" t="e">
        <f>VLOOKUP($C349,subset1!$D:$BX,AR$2,FALSE)</f>
        <v>#N/A</v>
      </c>
      <c r="AS349" t="e">
        <f>VLOOKUP($C349,subset1!$D:$BX,AS$2,FALSE)</f>
        <v>#N/A</v>
      </c>
      <c r="AT349" s="1" t="e">
        <f>VLOOKUP($C349,subset1!$D:$BX,AT$2,FALSE)</f>
        <v>#N/A</v>
      </c>
      <c r="AU349" t="e">
        <f>VLOOKUP($C349,subset1!$D:$BX,AU$2,FALSE)</f>
        <v>#N/A</v>
      </c>
      <c r="AV349" t="e">
        <f>VLOOKUP($C349,subset1!$D:$BX,AV$2,FALSE)</f>
        <v>#N/A</v>
      </c>
      <c r="AW349" t="e">
        <f>VLOOKUP($C349,subset1!$D:$BX,AW$2,FALSE)</f>
        <v>#N/A</v>
      </c>
      <c r="AX349" t="e">
        <f>VLOOKUP($C349,subset1!$D:$BX,AX$2,FALSE)</f>
        <v>#N/A</v>
      </c>
      <c r="AY349" t="e">
        <f>VLOOKUP($C349,subset1!$D:$BX,AY$2,FALSE)</f>
        <v>#N/A</v>
      </c>
      <c r="AZ349" t="e">
        <f>VLOOKUP($C349,subset1!$D:$BX,AZ$2,FALSE)</f>
        <v>#N/A</v>
      </c>
      <c r="BA349" t="e">
        <f>VLOOKUP($C349,subset1!$D:$BX,BA$2,FALSE)</f>
        <v>#N/A</v>
      </c>
      <c r="BB349" t="e">
        <f>VLOOKUP($C349,subset1!$D:$BX,BB$2,FALSE)</f>
        <v>#N/A</v>
      </c>
      <c r="BC349" t="e">
        <f>VLOOKUP($C349,subset1!$D:$BX,BC$2,FALSE)</f>
        <v>#N/A</v>
      </c>
      <c r="BD349" t="e">
        <f>VLOOKUP($C349,subset1!$D:$BX,BD$2,FALSE)</f>
        <v>#N/A</v>
      </c>
      <c r="BE349" t="e">
        <f>VLOOKUP($C349,subset1!$D:$BX,BE$2,FALSE)</f>
        <v>#N/A</v>
      </c>
      <c r="BF349" t="e">
        <f>VLOOKUP($C349,subset1!$D:$BX,BF$2,FALSE)</f>
        <v>#N/A</v>
      </c>
      <c r="BG349" t="e">
        <f>VLOOKUP($C349,subset1!$D:$BX,BG$2,FALSE)</f>
        <v>#N/A</v>
      </c>
      <c r="BH349" t="e">
        <f>VLOOKUP($C349,subset1!$D:$BX,BH$2,FALSE)</f>
        <v>#N/A</v>
      </c>
      <c r="BI349" t="e">
        <f>VLOOKUP($C349,subset1!$D:$BX,BI$2,FALSE)</f>
        <v>#N/A</v>
      </c>
      <c r="BJ349" t="e">
        <f>VLOOKUP($C349,subset1!$D:$BX,BJ$2,FALSE)</f>
        <v>#N/A</v>
      </c>
      <c r="BK349" t="e">
        <f>VLOOKUP($C349,subset1!$D:$BX,BK$2,FALSE)</f>
        <v>#N/A</v>
      </c>
      <c r="BL349" t="e">
        <f>VLOOKUP($C349,subset1!$D:$BX,BL$2,FALSE)</f>
        <v>#N/A</v>
      </c>
      <c r="BM349" t="e">
        <f>VLOOKUP($C349,subset1!$D:$BX,BM$2,FALSE)</f>
        <v>#N/A</v>
      </c>
      <c r="BN349" t="e">
        <f>VLOOKUP($C349,subset1!$D:$BX,BN$2,FALSE)</f>
        <v>#N/A</v>
      </c>
      <c r="BO349" t="e">
        <f>VLOOKUP($C349,subset1!$D:$BX,BO$2,FALSE)</f>
        <v>#N/A</v>
      </c>
      <c r="BP349" t="e">
        <f>VLOOKUP($C349,subset1!$D:$BX,BP$2,FALSE)</f>
        <v>#N/A</v>
      </c>
      <c r="BQ349" t="e">
        <f>VLOOKUP($C349,subset1!$D:$BX,BQ$2,FALSE)</f>
        <v>#N/A</v>
      </c>
      <c r="BR349" t="e">
        <f>VLOOKUP($C349,subset1!$D:$BX,BR$2,FALSE)</f>
        <v>#N/A</v>
      </c>
      <c r="BS349" t="e">
        <f>VLOOKUP($C349,subset1!$D:$BX,BS$2,FALSE)</f>
        <v>#N/A</v>
      </c>
      <c r="BT349" t="e">
        <f>VLOOKUP($C349,subset1!$D:$BX,BT$2,FALSE)</f>
        <v>#N/A</v>
      </c>
      <c r="BU349" t="e">
        <f>VLOOKUP($C349,subset1!$D:$BX,BU$2,FALSE)</f>
        <v>#N/A</v>
      </c>
    </row>
    <row r="350" spans="1:73" x14ac:dyDescent="0.2">
      <c r="A350">
        <v>979</v>
      </c>
      <c r="B350" t="s">
        <v>2</v>
      </c>
      <c r="C350" t="str">
        <f t="shared" si="18"/>
        <v>979A</v>
      </c>
      <c r="D350" t="str">
        <f t="shared" si="19"/>
        <v>A</v>
      </c>
      <c r="E350">
        <v>59</v>
      </c>
      <c r="F350" s="1">
        <v>43294</v>
      </c>
      <c r="I350">
        <v>957.88062003672303</v>
      </c>
      <c r="J350" t="s">
        <v>24</v>
      </c>
      <c r="K350">
        <v>356</v>
      </c>
      <c r="L350">
        <f>VLOOKUP($C350,samples!$D$2:$I$1000,4, FALSE)</f>
        <v>3</v>
      </c>
      <c r="M350" t="str">
        <f>VLOOKUP($C350,samples!$D$2:$I$1000,5, FALSE)</f>
        <v>H</v>
      </c>
      <c r="N350" t="str">
        <f>VLOOKUP($C350,samples!$D$2:$I$1000,6, FALSE)</f>
        <v>1,2,3</v>
      </c>
      <c r="O350" s="1">
        <f>VLOOKUP($C350,samples!$D$2:$I$689,3, FALSE)</f>
        <v>43294</v>
      </c>
      <c r="P350" s="2">
        <f t="shared" si="20"/>
        <v>0</v>
      </c>
      <c r="Q350" s="1" t="str">
        <f>VLOOKUP($C350,samples!$D$2:$R$1000,8, FALSE)</f>
        <v>CGPLPA853P</v>
      </c>
      <c r="S350" t="e">
        <f>VLOOKUP($C350,subset1!$D:$BX,S$2,FALSE)</f>
        <v>#N/A</v>
      </c>
      <c r="T350" s="1" t="e">
        <f>VLOOKUP($C350,subset1!$D:$BX,T$2,FALSE)</f>
        <v>#N/A</v>
      </c>
      <c r="U350" t="e">
        <f>VLOOKUP($C350,subset1!$D:$BX,U$2,FALSE)</f>
        <v>#N/A</v>
      </c>
      <c r="V350" t="e">
        <f>VLOOKUP($C350,subset1!$D:$BX,V$2,FALSE)</f>
        <v>#N/A</v>
      </c>
      <c r="W350" t="e">
        <f>VLOOKUP($C350,subset1!$D:$BX,W$2,FALSE)</f>
        <v>#N/A</v>
      </c>
      <c r="X350" t="e">
        <f>VLOOKUP($C350,subset1!$D:$BX,X$2,FALSE)</f>
        <v>#N/A</v>
      </c>
      <c r="Y350" t="e">
        <f>VLOOKUP($C350,subset1!$D:$BX,Y$2,FALSE)</f>
        <v>#N/A</v>
      </c>
      <c r="Z350" t="e">
        <f>VLOOKUP($C350,subset1!$D:$BX,Z$2,FALSE)</f>
        <v>#N/A</v>
      </c>
      <c r="AA350" t="e">
        <f>VLOOKUP($C350,subset1!$D:$BX,AA$2,FALSE)</f>
        <v>#N/A</v>
      </c>
      <c r="AB350" t="e">
        <f>VLOOKUP($C350,subset1!$D:$BX,AB$2,FALSE)</f>
        <v>#N/A</v>
      </c>
      <c r="AC350" t="e">
        <f>VLOOKUP($C350,subset1!$D:$BX,AC$2,FALSE)</f>
        <v>#N/A</v>
      </c>
      <c r="AD350" t="e">
        <f>VLOOKUP($C350,subset1!$D:$BX,AD$2,FALSE)</f>
        <v>#N/A</v>
      </c>
      <c r="AE350" t="e">
        <f>VLOOKUP($C350,subset1!$D:$BX,AE$2,FALSE)</f>
        <v>#N/A</v>
      </c>
      <c r="AF350" t="e">
        <f>VLOOKUP($C350,subset1!$D:$BX,AF$2,FALSE)</f>
        <v>#N/A</v>
      </c>
      <c r="AG350" t="e">
        <f>VLOOKUP($C350,subset1!$D:$BX,AG$2,FALSE)</f>
        <v>#N/A</v>
      </c>
      <c r="AH350" t="e">
        <f>VLOOKUP($C350,subset1!$D:$BX,AH$2,FALSE)</f>
        <v>#N/A</v>
      </c>
      <c r="AI350" t="e">
        <f>VLOOKUP($C350,subset1!$D:$BX,AI$2,FALSE)</f>
        <v>#N/A</v>
      </c>
      <c r="AJ350" t="e">
        <f>VLOOKUP($C350,subset1!$D:$BX,AJ$2,FALSE)</f>
        <v>#N/A</v>
      </c>
      <c r="AK350" t="e">
        <f>VLOOKUP($C350,subset1!$D:$BX,AK$2,FALSE)</f>
        <v>#N/A</v>
      </c>
      <c r="AL350" t="e">
        <f>VLOOKUP($C350,subset1!$D:$BX,AL$2,FALSE)</f>
        <v>#N/A</v>
      </c>
      <c r="AM350" t="e">
        <f>VLOOKUP($C350,subset1!$D:$BX,AM$2,FALSE)</f>
        <v>#N/A</v>
      </c>
      <c r="AN350" t="e">
        <f>VLOOKUP($C350,subset1!$D:$BX,AN$2,FALSE)</f>
        <v>#N/A</v>
      </c>
      <c r="AO350" t="e">
        <f>VLOOKUP($C350,subset1!$D:$BX,AO$2,FALSE)</f>
        <v>#N/A</v>
      </c>
      <c r="AP350" t="e">
        <f>VLOOKUP($C350,subset1!$D:$BX,AP$2,FALSE)</f>
        <v>#N/A</v>
      </c>
      <c r="AQ350" t="e">
        <f>VLOOKUP($C350,subset1!$D:$BX,AQ$2,FALSE)</f>
        <v>#N/A</v>
      </c>
      <c r="AR350" t="e">
        <f>VLOOKUP($C350,subset1!$D:$BX,AR$2,FALSE)</f>
        <v>#N/A</v>
      </c>
      <c r="AS350" t="e">
        <f>VLOOKUP($C350,subset1!$D:$BX,AS$2,FALSE)</f>
        <v>#N/A</v>
      </c>
      <c r="AT350" s="1" t="e">
        <f>VLOOKUP($C350,subset1!$D:$BX,AT$2,FALSE)</f>
        <v>#N/A</v>
      </c>
      <c r="AU350" t="e">
        <f>VLOOKUP($C350,subset1!$D:$BX,AU$2,FALSE)</f>
        <v>#N/A</v>
      </c>
      <c r="AV350" t="e">
        <f>VLOOKUP($C350,subset1!$D:$BX,AV$2,FALSE)</f>
        <v>#N/A</v>
      </c>
      <c r="AW350" t="e">
        <f>VLOOKUP($C350,subset1!$D:$BX,AW$2,FALSE)</f>
        <v>#N/A</v>
      </c>
      <c r="AX350" t="e">
        <f>VLOOKUP($C350,subset1!$D:$BX,AX$2,FALSE)</f>
        <v>#N/A</v>
      </c>
      <c r="AY350" t="e">
        <f>VLOOKUP($C350,subset1!$D:$BX,AY$2,FALSE)</f>
        <v>#N/A</v>
      </c>
      <c r="AZ350" t="e">
        <f>VLOOKUP($C350,subset1!$D:$BX,AZ$2,FALSE)</f>
        <v>#N/A</v>
      </c>
      <c r="BA350" t="e">
        <f>VLOOKUP($C350,subset1!$D:$BX,BA$2,FALSE)</f>
        <v>#N/A</v>
      </c>
      <c r="BB350" t="e">
        <f>VLOOKUP($C350,subset1!$D:$BX,BB$2,FALSE)</f>
        <v>#N/A</v>
      </c>
      <c r="BC350" t="e">
        <f>VLOOKUP($C350,subset1!$D:$BX,BC$2,FALSE)</f>
        <v>#N/A</v>
      </c>
      <c r="BD350" t="e">
        <f>VLOOKUP($C350,subset1!$D:$BX,BD$2,FALSE)</f>
        <v>#N/A</v>
      </c>
      <c r="BE350" t="e">
        <f>VLOOKUP($C350,subset1!$D:$BX,BE$2,FALSE)</f>
        <v>#N/A</v>
      </c>
      <c r="BF350" t="e">
        <f>VLOOKUP($C350,subset1!$D:$BX,BF$2,FALSE)</f>
        <v>#N/A</v>
      </c>
      <c r="BG350" t="e">
        <f>VLOOKUP($C350,subset1!$D:$BX,BG$2,FALSE)</f>
        <v>#N/A</v>
      </c>
      <c r="BH350" t="e">
        <f>VLOOKUP($C350,subset1!$D:$BX,BH$2,FALSE)</f>
        <v>#N/A</v>
      </c>
      <c r="BI350" t="e">
        <f>VLOOKUP($C350,subset1!$D:$BX,BI$2,FALSE)</f>
        <v>#N/A</v>
      </c>
      <c r="BJ350" t="e">
        <f>VLOOKUP($C350,subset1!$D:$BX,BJ$2,FALSE)</f>
        <v>#N/A</v>
      </c>
      <c r="BK350" t="e">
        <f>VLOOKUP($C350,subset1!$D:$BX,BK$2,FALSE)</f>
        <v>#N/A</v>
      </c>
      <c r="BL350" t="e">
        <f>VLOOKUP($C350,subset1!$D:$BX,BL$2,FALSE)</f>
        <v>#N/A</v>
      </c>
      <c r="BM350" t="e">
        <f>VLOOKUP($C350,subset1!$D:$BX,BM$2,FALSE)</f>
        <v>#N/A</v>
      </c>
      <c r="BN350" t="e">
        <f>VLOOKUP($C350,subset1!$D:$BX,BN$2,FALSE)</f>
        <v>#N/A</v>
      </c>
      <c r="BO350" t="e">
        <f>VLOOKUP($C350,subset1!$D:$BX,BO$2,FALSE)</f>
        <v>#N/A</v>
      </c>
      <c r="BP350" t="e">
        <f>VLOOKUP($C350,subset1!$D:$BX,BP$2,FALSE)</f>
        <v>#N/A</v>
      </c>
      <c r="BQ350" t="e">
        <f>VLOOKUP($C350,subset1!$D:$BX,BQ$2,FALSE)</f>
        <v>#N/A</v>
      </c>
      <c r="BR350" t="e">
        <f>VLOOKUP($C350,subset1!$D:$BX,BR$2,FALSE)</f>
        <v>#N/A</v>
      </c>
      <c r="BS350" t="e">
        <f>VLOOKUP($C350,subset1!$D:$BX,BS$2,FALSE)</f>
        <v>#N/A</v>
      </c>
      <c r="BT350" t="e">
        <f>VLOOKUP($C350,subset1!$D:$BX,BT$2,FALSE)</f>
        <v>#N/A</v>
      </c>
      <c r="BU350" t="e">
        <f>VLOOKUP($C350,subset1!$D:$BX,BU$2,FALSE)</f>
        <v>#N/A</v>
      </c>
    </row>
    <row r="351" spans="1:73" x14ac:dyDescent="0.2">
      <c r="A351">
        <v>981</v>
      </c>
      <c r="B351" t="s">
        <v>2</v>
      </c>
      <c r="C351" t="str">
        <f t="shared" si="18"/>
        <v>981A</v>
      </c>
      <c r="D351" t="str">
        <f t="shared" si="19"/>
        <v>A</v>
      </c>
      <c r="E351">
        <v>60</v>
      </c>
      <c r="F351" s="1">
        <v>43299</v>
      </c>
      <c r="G351">
        <v>0</v>
      </c>
      <c r="H351" t="s">
        <v>289</v>
      </c>
      <c r="I351">
        <v>952.88062003672303</v>
      </c>
      <c r="J351" t="s">
        <v>24</v>
      </c>
      <c r="K351">
        <v>357</v>
      </c>
      <c r="L351">
        <f>VLOOKUP($C351,samples!$D$2:$I$1000,4, FALSE)</f>
        <v>3</v>
      </c>
      <c r="M351" t="str">
        <f>VLOOKUP($C351,samples!$D$2:$I$1000,5, FALSE)</f>
        <v>H</v>
      </c>
      <c r="N351" t="str">
        <f>VLOOKUP($C351,samples!$D$2:$I$1000,6, FALSE)</f>
        <v>4,5,6</v>
      </c>
      <c r="O351" s="1">
        <f>VLOOKUP($C351,samples!$D$2:$I$689,3, FALSE)</f>
        <v>43299</v>
      </c>
      <c r="P351" s="2">
        <f t="shared" si="20"/>
        <v>0</v>
      </c>
      <c r="Q351" s="1" t="str">
        <f>VLOOKUP($C351,samples!$D$2:$R$1000,8, FALSE)</f>
        <v>CGPLPA854P</v>
      </c>
      <c r="S351" t="e">
        <f>VLOOKUP($C351,subset1!$D:$BX,S$2,FALSE)</f>
        <v>#N/A</v>
      </c>
      <c r="T351" s="1" t="e">
        <f>VLOOKUP($C351,subset1!$D:$BX,T$2,FALSE)</f>
        <v>#N/A</v>
      </c>
      <c r="U351" t="e">
        <f>VLOOKUP($C351,subset1!$D:$BX,U$2,FALSE)</f>
        <v>#N/A</v>
      </c>
      <c r="V351" t="e">
        <f>VLOOKUP($C351,subset1!$D:$BX,V$2,FALSE)</f>
        <v>#N/A</v>
      </c>
      <c r="W351" t="e">
        <f>VLOOKUP($C351,subset1!$D:$BX,W$2,FALSE)</f>
        <v>#N/A</v>
      </c>
      <c r="X351" t="e">
        <f>VLOOKUP($C351,subset1!$D:$BX,X$2,FALSE)</f>
        <v>#N/A</v>
      </c>
      <c r="Y351" t="e">
        <f>VLOOKUP($C351,subset1!$D:$BX,Y$2,FALSE)</f>
        <v>#N/A</v>
      </c>
      <c r="Z351" t="e">
        <f>VLOOKUP($C351,subset1!$D:$BX,Z$2,FALSE)</f>
        <v>#N/A</v>
      </c>
      <c r="AA351" t="e">
        <f>VLOOKUP($C351,subset1!$D:$BX,AA$2,FALSE)</f>
        <v>#N/A</v>
      </c>
      <c r="AB351" t="e">
        <f>VLOOKUP($C351,subset1!$D:$BX,AB$2,FALSE)</f>
        <v>#N/A</v>
      </c>
      <c r="AC351" t="e">
        <f>VLOOKUP($C351,subset1!$D:$BX,AC$2,FALSE)</f>
        <v>#N/A</v>
      </c>
      <c r="AD351" t="e">
        <f>VLOOKUP($C351,subset1!$D:$BX,AD$2,FALSE)</f>
        <v>#N/A</v>
      </c>
      <c r="AE351" t="e">
        <f>VLOOKUP($C351,subset1!$D:$BX,AE$2,FALSE)</f>
        <v>#N/A</v>
      </c>
      <c r="AF351" t="e">
        <f>VLOOKUP($C351,subset1!$D:$BX,AF$2,FALSE)</f>
        <v>#N/A</v>
      </c>
      <c r="AG351" t="e">
        <f>VLOOKUP($C351,subset1!$D:$BX,AG$2,FALSE)</f>
        <v>#N/A</v>
      </c>
      <c r="AH351" t="e">
        <f>VLOOKUP($C351,subset1!$D:$BX,AH$2,FALSE)</f>
        <v>#N/A</v>
      </c>
      <c r="AI351" t="e">
        <f>VLOOKUP($C351,subset1!$D:$BX,AI$2,FALSE)</f>
        <v>#N/A</v>
      </c>
      <c r="AJ351" t="e">
        <f>VLOOKUP($C351,subset1!$D:$BX,AJ$2,FALSE)</f>
        <v>#N/A</v>
      </c>
      <c r="AK351" t="e">
        <f>VLOOKUP($C351,subset1!$D:$BX,AK$2,FALSE)</f>
        <v>#N/A</v>
      </c>
      <c r="AL351" t="e">
        <f>VLOOKUP($C351,subset1!$D:$BX,AL$2,FALSE)</f>
        <v>#N/A</v>
      </c>
      <c r="AM351" t="e">
        <f>VLOOKUP($C351,subset1!$D:$BX,AM$2,FALSE)</f>
        <v>#N/A</v>
      </c>
      <c r="AN351" t="e">
        <f>VLOOKUP($C351,subset1!$D:$BX,AN$2,FALSE)</f>
        <v>#N/A</v>
      </c>
      <c r="AO351" t="e">
        <f>VLOOKUP($C351,subset1!$D:$BX,AO$2,FALSE)</f>
        <v>#N/A</v>
      </c>
      <c r="AP351" t="e">
        <f>VLOOKUP($C351,subset1!$D:$BX,AP$2,FALSE)</f>
        <v>#N/A</v>
      </c>
      <c r="AQ351" t="e">
        <f>VLOOKUP($C351,subset1!$D:$BX,AQ$2,FALSE)</f>
        <v>#N/A</v>
      </c>
      <c r="AR351" t="e">
        <f>VLOOKUP($C351,subset1!$D:$BX,AR$2,FALSE)</f>
        <v>#N/A</v>
      </c>
      <c r="AS351" t="e">
        <f>VLOOKUP($C351,subset1!$D:$BX,AS$2,FALSE)</f>
        <v>#N/A</v>
      </c>
      <c r="AT351" s="1" t="e">
        <f>VLOOKUP($C351,subset1!$D:$BX,AT$2,FALSE)</f>
        <v>#N/A</v>
      </c>
      <c r="AU351" t="e">
        <f>VLOOKUP($C351,subset1!$D:$BX,AU$2,FALSE)</f>
        <v>#N/A</v>
      </c>
      <c r="AV351" t="e">
        <f>VLOOKUP($C351,subset1!$D:$BX,AV$2,FALSE)</f>
        <v>#N/A</v>
      </c>
      <c r="AW351" t="e">
        <f>VLOOKUP($C351,subset1!$D:$BX,AW$2,FALSE)</f>
        <v>#N/A</v>
      </c>
      <c r="AX351" t="e">
        <f>VLOOKUP($C351,subset1!$D:$BX,AX$2,FALSE)</f>
        <v>#N/A</v>
      </c>
      <c r="AY351" t="e">
        <f>VLOOKUP($C351,subset1!$D:$BX,AY$2,FALSE)</f>
        <v>#N/A</v>
      </c>
      <c r="AZ351" t="e">
        <f>VLOOKUP($C351,subset1!$D:$BX,AZ$2,FALSE)</f>
        <v>#N/A</v>
      </c>
      <c r="BA351" t="e">
        <f>VLOOKUP($C351,subset1!$D:$BX,BA$2,FALSE)</f>
        <v>#N/A</v>
      </c>
      <c r="BB351" t="e">
        <f>VLOOKUP($C351,subset1!$D:$BX,BB$2,FALSE)</f>
        <v>#N/A</v>
      </c>
      <c r="BC351" t="e">
        <f>VLOOKUP($C351,subset1!$D:$BX,BC$2,FALSE)</f>
        <v>#N/A</v>
      </c>
      <c r="BD351" t="e">
        <f>VLOOKUP($C351,subset1!$D:$BX,BD$2,FALSE)</f>
        <v>#N/A</v>
      </c>
      <c r="BE351" t="e">
        <f>VLOOKUP($C351,subset1!$D:$BX,BE$2,FALSE)</f>
        <v>#N/A</v>
      </c>
      <c r="BF351" t="e">
        <f>VLOOKUP($C351,subset1!$D:$BX,BF$2,FALSE)</f>
        <v>#N/A</v>
      </c>
      <c r="BG351" t="e">
        <f>VLOOKUP($C351,subset1!$D:$BX,BG$2,FALSE)</f>
        <v>#N/A</v>
      </c>
      <c r="BH351" t="e">
        <f>VLOOKUP($C351,subset1!$D:$BX,BH$2,FALSE)</f>
        <v>#N/A</v>
      </c>
      <c r="BI351" t="e">
        <f>VLOOKUP($C351,subset1!$D:$BX,BI$2,FALSE)</f>
        <v>#N/A</v>
      </c>
      <c r="BJ351" t="e">
        <f>VLOOKUP($C351,subset1!$D:$BX,BJ$2,FALSE)</f>
        <v>#N/A</v>
      </c>
      <c r="BK351" t="e">
        <f>VLOOKUP($C351,subset1!$D:$BX,BK$2,FALSE)</f>
        <v>#N/A</v>
      </c>
      <c r="BL351" t="e">
        <f>VLOOKUP($C351,subset1!$D:$BX,BL$2,FALSE)</f>
        <v>#N/A</v>
      </c>
      <c r="BM351" t="e">
        <f>VLOOKUP($C351,subset1!$D:$BX,BM$2,FALSE)</f>
        <v>#N/A</v>
      </c>
      <c r="BN351" t="e">
        <f>VLOOKUP($C351,subset1!$D:$BX,BN$2,FALSE)</f>
        <v>#N/A</v>
      </c>
      <c r="BO351" t="e">
        <f>VLOOKUP($C351,subset1!$D:$BX,BO$2,FALSE)</f>
        <v>#N/A</v>
      </c>
      <c r="BP351" t="e">
        <f>VLOOKUP($C351,subset1!$D:$BX,BP$2,FALSE)</f>
        <v>#N/A</v>
      </c>
      <c r="BQ351" t="e">
        <f>VLOOKUP($C351,subset1!$D:$BX,BQ$2,FALSE)</f>
        <v>#N/A</v>
      </c>
      <c r="BR351" t="e">
        <f>VLOOKUP($C351,subset1!$D:$BX,BR$2,FALSE)</f>
        <v>#N/A</v>
      </c>
      <c r="BS351" t="e">
        <f>VLOOKUP($C351,subset1!$D:$BX,BS$2,FALSE)</f>
        <v>#N/A</v>
      </c>
      <c r="BT351" t="e">
        <f>VLOOKUP($C351,subset1!$D:$BX,BT$2,FALSE)</f>
        <v>#N/A</v>
      </c>
      <c r="BU351" t="e">
        <f>VLOOKUP($C351,subset1!$D:$BX,BU$2,FALSE)</f>
        <v>#N/A</v>
      </c>
    </row>
    <row r="352" spans="1:73" x14ac:dyDescent="0.2">
      <c r="A352">
        <v>984</v>
      </c>
      <c r="B352" t="s">
        <v>2</v>
      </c>
      <c r="C352" t="str">
        <f t="shared" si="18"/>
        <v>984A</v>
      </c>
      <c r="D352" t="str">
        <f t="shared" si="19"/>
        <v>A</v>
      </c>
      <c r="E352">
        <v>62</v>
      </c>
      <c r="F352" s="1">
        <v>43322</v>
      </c>
      <c r="I352">
        <v>929.88062003672303</v>
      </c>
      <c r="J352" t="s">
        <v>23</v>
      </c>
      <c r="K352">
        <v>358</v>
      </c>
      <c r="L352">
        <f>VLOOKUP($C352,samples!$D$2:$I$1000,4, FALSE)</f>
        <v>3</v>
      </c>
      <c r="M352" t="str">
        <f>VLOOKUP($C352,samples!$D$2:$I$1000,5, FALSE)</f>
        <v>H</v>
      </c>
      <c r="N352" t="str">
        <f>VLOOKUP($C352,samples!$D$2:$I$1000,6, FALSE)</f>
        <v>7,8,9</v>
      </c>
      <c r="O352" s="1">
        <f>VLOOKUP($C352,samples!$D$2:$I$689,3, FALSE)</f>
        <v>43322</v>
      </c>
      <c r="P352" s="2">
        <f t="shared" si="20"/>
        <v>0</v>
      </c>
      <c r="Q352" s="1" t="str">
        <f>VLOOKUP($C352,samples!$D$2:$R$1000,8, FALSE)</f>
        <v>CGPLPA855P</v>
      </c>
      <c r="S352" t="e">
        <f>VLOOKUP($C352,subset1!$D:$BX,S$2,FALSE)</f>
        <v>#N/A</v>
      </c>
      <c r="T352" s="1" t="e">
        <f>VLOOKUP($C352,subset1!$D:$BX,T$2,FALSE)</f>
        <v>#N/A</v>
      </c>
      <c r="U352" t="e">
        <f>VLOOKUP($C352,subset1!$D:$BX,U$2,FALSE)</f>
        <v>#N/A</v>
      </c>
      <c r="V352" t="e">
        <f>VLOOKUP($C352,subset1!$D:$BX,V$2,FALSE)</f>
        <v>#N/A</v>
      </c>
      <c r="W352" t="e">
        <f>VLOOKUP($C352,subset1!$D:$BX,W$2,FALSE)</f>
        <v>#N/A</v>
      </c>
      <c r="X352" t="e">
        <f>VLOOKUP($C352,subset1!$D:$BX,X$2,FALSE)</f>
        <v>#N/A</v>
      </c>
      <c r="Y352" t="e">
        <f>VLOOKUP($C352,subset1!$D:$BX,Y$2,FALSE)</f>
        <v>#N/A</v>
      </c>
      <c r="Z352" t="e">
        <f>VLOOKUP($C352,subset1!$D:$BX,Z$2,FALSE)</f>
        <v>#N/A</v>
      </c>
      <c r="AA352" t="e">
        <f>VLOOKUP($C352,subset1!$D:$BX,AA$2,FALSE)</f>
        <v>#N/A</v>
      </c>
      <c r="AB352" t="e">
        <f>VLOOKUP($C352,subset1!$D:$BX,AB$2,FALSE)</f>
        <v>#N/A</v>
      </c>
      <c r="AC352" t="e">
        <f>VLOOKUP($C352,subset1!$D:$BX,AC$2,FALSE)</f>
        <v>#N/A</v>
      </c>
      <c r="AD352" t="e">
        <f>VLOOKUP($C352,subset1!$D:$BX,AD$2,FALSE)</f>
        <v>#N/A</v>
      </c>
      <c r="AE352" t="e">
        <f>VLOOKUP($C352,subset1!$D:$BX,AE$2,FALSE)</f>
        <v>#N/A</v>
      </c>
      <c r="AF352" t="e">
        <f>VLOOKUP($C352,subset1!$D:$BX,AF$2,FALSE)</f>
        <v>#N/A</v>
      </c>
      <c r="AG352" t="e">
        <f>VLOOKUP($C352,subset1!$D:$BX,AG$2,FALSE)</f>
        <v>#N/A</v>
      </c>
      <c r="AH352" t="e">
        <f>VLOOKUP($C352,subset1!$D:$BX,AH$2,FALSE)</f>
        <v>#N/A</v>
      </c>
      <c r="AI352" t="e">
        <f>VLOOKUP($C352,subset1!$D:$BX,AI$2,FALSE)</f>
        <v>#N/A</v>
      </c>
      <c r="AJ352" t="e">
        <f>VLOOKUP($C352,subset1!$D:$BX,AJ$2,FALSE)</f>
        <v>#N/A</v>
      </c>
      <c r="AK352" t="e">
        <f>VLOOKUP($C352,subset1!$D:$BX,AK$2,FALSE)</f>
        <v>#N/A</v>
      </c>
      <c r="AL352" t="e">
        <f>VLOOKUP($C352,subset1!$D:$BX,AL$2,FALSE)</f>
        <v>#N/A</v>
      </c>
      <c r="AM352" t="e">
        <f>VLOOKUP($C352,subset1!$D:$BX,AM$2,FALSE)</f>
        <v>#N/A</v>
      </c>
      <c r="AN352" t="e">
        <f>VLOOKUP($C352,subset1!$D:$BX,AN$2,FALSE)</f>
        <v>#N/A</v>
      </c>
      <c r="AO352" t="e">
        <f>VLOOKUP($C352,subset1!$D:$BX,AO$2,FALSE)</f>
        <v>#N/A</v>
      </c>
      <c r="AP352" t="e">
        <f>VLOOKUP($C352,subset1!$D:$BX,AP$2,FALSE)</f>
        <v>#N/A</v>
      </c>
      <c r="AQ352" t="e">
        <f>VLOOKUP($C352,subset1!$D:$BX,AQ$2,FALSE)</f>
        <v>#N/A</v>
      </c>
      <c r="AR352" t="e">
        <f>VLOOKUP($C352,subset1!$D:$BX,AR$2,FALSE)</f>
        <v>#N/A</v>
      </c>
      <c r="AS352" t="e">
        <f>VLOOKUP($C352,subset1!$D:$BX,AS$2,FALSE)</f>
        <v>#N/A</v>
      </c>
      <c r="AT352" s="1" t="e">
        <f>VLOOKUP($C352,subset1!$D:$BX,AT$2,FALSE)</f>
        <v>#N/A</v>
      </c>
      <c r="AU352" t="e">
        <f>VLOOKUP($C352,subset1!$D:$BX,AU$2,FALSE)</f>
        <v>#N/A</v>
      </c>
      <c r="AV352" t="e">
        <f>VLOOKUP($C352,subset1!$D:$BX,AV$2,FALSE)</f>
        <v>#N/A</v>
      </c>
      <c r="AW352" t="e">
        <f>VLOOKUP($C352,subset1!$D:$BX,AW$2,FALSE)</f>
        <v>#N/A</v>
      </c>
      <c r="AX352" t="e">
        <f>VLOOKUP($C352,subset1!$D:$BX,AX$2,FALSE)</f>
        <v>#N/A</v>
      </c>
      <c r="AY352" t="e">
        <f>VLOOKUP($C352,subset1!$D:$BX,AY$2,FALSE)</f>
        <v>#N/A</v>
      </c>
      <c r="AZ352" t="e">
        <f>VLOOKUP($C352,subset1!$D:$BX,AZ$2,FALSE)</f>
        <v>#N/A</v>
      </c>
      <c r="BA352" t="e">
        <f>VLOOKUP($C352,subset1!$D:$BX,BA$2,FALSE)</f>
        <v>#N/A</v>
      </c>
      <c r="BB352" t="e">
        <f>VLOOKUP($C352,subset1!$D:$BX,BB$2,FALSE)</f>
        <v>#N/A</v>
      </c>
      <c r="BC352" t="e">
        <f>VLOOKUP($C352,subset1!$D:$BX,BC$2,FALSE)</f>
        <v>#N/A</v>
      </c>
      <c r="BD352" t="e">
        <f>VLOOKUP($C352,subset1!$D:$BX,BD$2,FALSE)</f>
        <v>#N/A</v>
      </c>
      <c r="BE352" t="e">
        <f>VLOOKUP($C352,subset1!$D:$BX,BE$2,FALSE)</f>
        <v>#N/A</v>
      </c>
      <c r="BF352" t="e">
        <f>VLOOKUP($C352,subset1!$D:$BX,BF$2,FALSE)</f>
        <v>#N/A</v>
      </c>
      <c r="BG352" t="e">
        <f>VLOOKUP($C352,subset1!$D:$BX,BG$2,FALSE)</f>
        <v>#N/A</v>
      </c>
      <c r="BH352" t="e">
        <f>VLOOKUP($C352,subset1!$D:$BX,BH$2,FALSE)</f>
        <v>#N/A</v>
      </c>
      <c r="BI352" t="e">
        <f>VLOOKUP($C352,subset1!$D:$BX,BI$2,FALSE)</f>
        <v>#N/A</v>
      </c>
      <c r="BJ352" t="e">
        <f>VLOOKUP($C352,subset1!$D:$BX,BJ$2,FALSE)</f>
        <v>#N/A</v>
      </c>
      <c r="BK352" t="e">
        <f>VLOOKUP($C352,subset1!$D:$BX,BK$2,FALSE)</f>
        <v>#N/A</v>
      </c>
      <c r="BL352" t="e">
        <f>VLOOKUP($C352,subset1!$D:$BX,BL$2,FALSE)</f>
        <v>#N/A</v>
      </c>
      <c r="BM352" t="e">
        <f>VLOOKUP($C352,subset1!$D:$BX,BM$2,FALSE)</f>
        <v>#N/A</v>
      </c>
      <c r="BN352" t="e">
        <f>VLOOKUP($C352,subset1!$D:$BX,BN$2,FALSE)</f>
        <v>#N/A</v>
      </c>
      <c r="BO352" t="e">
        <f>VLOOKUP($C352,subset1!$D:$BX,BO$2,FALSE)</f>
        <v>#N/A</v>
      </c>
      <c r="BP352" t="e">
        <f>VLOOKUP($C352,subset1!$D:$BX,BP$2,FALSE)</f>
        <v>#N/A</v>
      </c>
      <c r="BQ352" t="e">
        <f>VLOOKUP($C352,subset1!$D:$BX,BQ$2,FALSE)</f>
        <v>#N/A</v>
      </c>
      <c r="BR352" t="e">
        <f>VLOOKUP($C352,subset1!$D:$BX,BR$2,FALSE)</f>
        <v>#N/A</v>
      </c>
      <c r="BS352" t="e">
        <f>VLOOKUP($C352,subset1!$D:$BX,BS$2,FALSE)</f>
        <v>#N/A</v>
      </c>
      <c r="BT352" t="e">
        <f>VLOOKUP($C352,subset1!$D:$BX,BT$2,FALSE)</f>
        <v>#N/A</v>
      </c>
      <c r="BU352" t="e">
        <f>VLOOKUP($C352,subset1!$D:$BX,BU$2,FALSE)</f>
        <v>#N/A</v>
      </c>
    </row>
    <row r="353" spans="1:73" x14ac:dyDescent="0.2">
      <c r="A353">
        <v>984</v>
      </c>
      <c r="B353" t="s">
        <v>8</v>
      </c>
      <c r="C353" t="str">
        <f t="shared" si="18"/>
        <v>984B1</v>
      </c>
      <c r="D353" t="str">
        <f t="shared" si="19"/>
        <v>B1</v>
      </c>
      <c r="E353">
        <v>62</v>
      </c>
      <c r="F353" s="1">
        <v>43322</v>
      </c>
      <c r="I353">
        <v>929.88062003672303</v>
      </c>
      <c r="J353" t="s">
        <v>23</v>
      </c>
      <c r="K353">
        <v>359</v>
      </c>
      <c r="L353">
        <f>VLOOKUP($C353,samples!$D$2:$I$1000,4, FALSE)</f>
        <v>7</v>
      </c>
      <c r="M353" t="str">
        <f>VLOOKUP($C353,samples!$D$2:$I$1000,5, FALSE)</f>
        <v>A</v>
      </c>
      <c r="N353" t="str">
        <f>VLOOKUP($C353,samples!$D$2:$I$1000,6, FALSE)</f>
        <v>4,5,6</v>
      </c>
      <c r="O353" s="1">
        <f>VLOOKUP($C353,samples!$D$2:$I$689,3, FALSE)</f>
        <v>43350</v>
      </c>
      <c r="P353" s="2">
        <f t="shared" si="20"/>
        <v>28</v>
      </c>
      <c r="Q353" s="1" t="str">
        <f>VLOOKUP($C353,samples!$D$2:$R$1000,8, FALSE)</f>
        <v>CGPLPA855P1</v>
      </c>
      <c r="S353" t="e">
        <f>VLOOKUP($C353,subset1!$D:$BX,S$2,FALSE)</f>
        <v>#N/A</v>
      </c>
      <c r="T353" s="1" t="e">
        <f>VLOOKUP($C353,subset1!$D:$BX,T$2,FALSE)</f>
        <v>#N/A</v>
      </c>
      <c r="U353" t="e">
        <f>VLOOKUP($C353,subset1!$D:$BX,U$2,FALSE)</f>
        <v>#N/A</v>
      </c>
      <c r="V353" t="e">
        <f>VLOOKUP($C353,subset1!$D:$BX,V$2,FALSE)</f>
        <v>#N/A</v>
      </c>
      <c r="W353" t="e">
        <f>VLOOKUP($C353,subset1!$D:$BX,W$2,FALSE)</f>
        <v>#N/A</v>
      </c>
      <c r="X353" t="e">
        <f>VLOOKUP($C353,subset1!$D:$BX,X$2,FALSE)</f>
        <v>#N/A</v>
      </c>
      <c r="Y353" t="e">
        <f>VLOOKUP($C353,subset1!$D:$BX,Y$2,FALSE)</f>
        <v>#N/A</v>
      </c>
      <c r="Z353" t="e">
        <f>VLOOKUP($C353,subset1!$D:$BX,Z$2,FALSE)</f>
        <v>#N/A</v>
      </c>
      <c r="AA353" t="e">
        <f>VLOOKUP($C353,subset1!$D:$BX,AA$2,FALSE)</f>
        <v>#N/A</v>
      </c>
      <c r="AB353" t="e">
        <f>VLOOKUP($C353,subset1!$D:$BX,AB$2,FALSE)</f>
        <v>#N/A</v>
      </c>
      <c r="AC353" t="e">
        <f>VLOOKUP($C353,subset1!$D:$BX,AC$2,FALSE)</f>
        <v>#N/A</v>
      </c>
      <c r="AD353" t="e">
        <f>VLOOKUP($C353,subset1!$D:$BX,AD$2,FALSE)</f>
        <v>#N/A</v>
      </c>
      <c r="AE353" t="e">
        <f>VLOOKUP($C353,subset1!$D:$BX,AE$2,FALSE)</f>
        <v>#N/A</v>
      </c>
      <c r="AF353" t="e">
        <f>VLOOKUP($C353,subset1!$D:$BX,AF$2,FALSE)</f>
        <v>#N/A</v>
      </c>
      <c r="AG353" t="e">
        <f>VLOOKUP($C353,subset1!$D:$BX,AG$2,FALSE)</f>
        <v>#N/A</v>
      </c>
      <c r="AH353" t="e">
        <f>VLOOKUP($C353,subset1!$D:$BX,AH$2,FALSE)</f>
        <v>#N/A</v>
      </c>
      <c r="AI353" t="e">
        <f>VLOOKUP($C353,subset1!$D:$BX,AI$2,FALSE)</f>
        <v>#N/A</v>
      </c>
      <c r="AJ353" t="e">
        <f>VLOOKUP($C353,subset1!$D:$BX,AJ$2,FALSE)</f>
        <v>#N/A</v>
      </c>
      <c r="AK353" t="e">
        <f>VLOOKUP($C353,subset1!$D:$BX,AK$2,FALSE)</f>
        <v>#N/A</v>
      </c>
      <c r="AL353" t="e">
        <f>VLOOKUP($C353,subset1!$D:$BX,AL$2,FALSE)</f>
        <v>#N/A</v>
      </c>
      <c r="AM353" t="e">
        <f>VLOOKUP($C353,subset1!$D:$BX,AM$2,FALSE)</f>
        <v>#N/A</v>
      </c>
      <c r="AN353" t="e">
        <f>VLOOKUP($C353,subset1!$D:$BX,AN$2,FALSE)</f>
        <v>#N/A</v>
      </c>
      <c r="AO353" t="e">
        <f>VLOOKUP($C353,subset1!$D:$BX,AO$2,FALSE)</f>
        <v>#N/A</v>
      </c>
      <c r="AP353" t="e">
        <f>VLOOKUP($C353,subset1!$D:$BX,AP$2,FALSE)</f>
        <v>#N/A</v>
      </c>
      <c r="AQ353" t="e">
        <f>VLOOKUP($C353,subset1!$D:$BX,AQ$2,FALSE)</f>
        <v>#N/A</v>
      </c>
      <c r="AR353" t="e">
        <f>VLOOKUP($C353,subset1!$D:$BX,AR$2,FALSE)</f>
        <v>#N/A</v>
      </c>
      <c r="AS353" t="e">
        <f>VLOOKUP($C353,subset1!$D:$BX,AS$2,FALSE)</f>
        <v>#N/A</v>
      </c>
      <c r="AT353" s="1" t="e">
        <f>VLOOKUP($C353,subset1!$D:$BX,AT$2,FALSE)</f>
        <v>#N/A</v>
      </c>
      <c r="AU353" t="e">
        <f>VLOOKUP($C353,subset1!$D:$BX,AU$2,FALSE)</f>
        <v>#N/A</v>
      </c>
      <c r="AV353" t="e">
        <f>VLOOKUP($C353,subset1!$D:$BX,AV$2,FALSE)</f>
        <v>#N/A</v>
      </c>
      <c r="AW353" t="e">
        <f>VLOOKUP($C353,subset1!$D:$BX,AW$2,FALSE)</f>
        <v>#N/A</v>
      </c>
      <c r="AX353" t="e">
        <f>VLOOKUP($C353,subset1!$D:$BX,AX$2,FALSE)</f>
        <v>#N/A</v>
      </c>
      <c r="AY353" t="e">
        <f>VLOOKUP($C353,subset1!$D:$BX,AY$2,FALSE)</f>
        <v>#N/A</v>
      </c>
      <c r="AZ353" t="e">
        <f>VLOOKUP($C353,subset1!$D:$BX,AZ$2,FALSE)</f>
        <v>#N/A</v>
      </c>
      <c r="BA353" t="e">
        <f>VLOOKUP($C353,subset1!$D:$BX,BA$2,FALSE)</f>
        <v>#N/A</v>
      </c>
      <c r="BB353" t="e">
        <f>VLOOKUP($C353,subset1!$D:$BX,BB$2,FALSE)</f>
        <v>#N/A</v>
      </c>
      <c r="BC353" t="e">
        <f>VLOOKUP($C353,subset1!$D:$BX,BC$2,FALSE)</f>
        <v>#N/A</v>
      </c>
      <c r="BD353" t="e">
        <f>VLOOKUP($C353,subset1!$D:$BX,BD$2,FALSE)</f>
        <v>#N/A</v>
      </c>
      <c r="BE353" t="e">
        <f>VLOOKUP($C353,subset1!$D:$BX,BE$2,FALSE)</f>
        <v>#N/A</v>
      </c>
      <c r="BF353" t="e">
        <f>VLOOKUP($C353,subset1!$D:$BX,BF$2,FALSE)</f>
        <v>#N/A</v>
      </c>
      <c r="BG353" t="e">
        <f>VLOOKUP($C353,subset1!$D:$BX,BG$2,FALSE)</f>
        <v>#N/A</v>
      </c>
      <c r="BH353" t="e">
        <f>VLOOKUP($C353,subset1!$D:$BX,BH$2,FALSE)</f>
        <v>#N/A</v>
      </c>
      <c r="BI353" t="e">
        <f>VLOOKUP($C353,subset1!$D:$BX,BI$2,FALSE)</f>
        <v>#N/A</v>
      </c>
      <c r="BJ353" t="e">
        <f>VLOOKUP($C353,subset1!$D:$BX,BJ$2,FALSE)</f>
        <v>#N/A</v>
      </c>
      <c r="BK353" t="e">
        <f>VLOOKUP($C353,subset1!$D:$BX,BK$2,FALSE)</f>
        <v>#N/A</v>
      </c>
      <c r="BL353" t="e">
        <f>VLOOKUP($C353,subset1!$D:$BX,BL$2,FALSE)</f>
        <v>#N/A</v>
      </c>
      <c r="BM353" t="e">
        <f>VLOOKUP($C353,subset1!$D:$BX,BM$2,FALSE)</f>
        <v>#N/A</v>
      </c>
      <c r="BN353" t="e">
        <f>VLOOKUP($C353,subset1!$D:$BX,BN$2,FALSE)</f>
        <v>#N/A</v>
      </c>
      <c r="BO353" t="e">
        <f>VLOOKUP($C353,subset1!$D:$BX,BO$2,FALSE)</f>
        <v>#N/A</v>
      </c>
      <c r="BP353" t="e">
        <f>VLOOKUP($C353,subset1!$D:$BX,BP$2,FALSE)</f>
        <v>#N/A</v>
      </c>
      <c r="BQ353" t="e">
        <f>VLOOKUP($C353,subset1!$D:$BX,BQ$2,FALSE)</f>
        <v>#N/A</v>
      </c>
      <c r="BR353" t="e">
        <f>VLOOKUP($C353,subset1!$D:$BX,BR$2,FALSE)</f>
        <v>#N/A</v>
      </c>
      <c r="BS353" t="e">
        <f>VLOOKUP($C353,subset1!$D:$BX,BS$2,FALSE)</f>
        <v>#N/A</v>
      </c>
      <c r="BT353" t="e">
        <f>VLOOKUP($C353,subset1!$D:$BX,BT$2,FALSE)</f>
        <v>#N/A</v>
      </c>
      <c r="BU353" t="e">
        <f>VLOOKUP($C353,subset1!$D:$BX,BU$2,FALSE)</f>
        <v>#N/A</v>
      </c>
    </row>
    <row r="354" spans="1:73" x14ac:dyDescent="0.2">
      <c r="A354">
        <v>984</v>
      </c>
      <c r="B354" t="s">
        <v>9</v>
      </c>
      <c r="C354" t="str">
        <f t="shared" si="18"/>
        <v>984E1</v>
      </c>
      <c r="D354" t="str">
        <f t="shared" si="19"/>
        <v>E1</v>
      </c>
      <c r="E354">
        <v>62</v>
      </c>
      <c r="F354" s="1">
        <v>43322</v>
      </c>
      <c r="I354">
        <v>929.88062003672303</v>
      </c>
      <c r="J354" t="s">
        <v>23</v>
      </c>
      <c r="K354">
        <v>360</v>
      </c>
      <c r="L354">
        <f>VLOOKUP($C354,samples!$D$2:$I$1000,4, FALSE)</f>
        <v>12</v>
      </c>
      <c r="M354" t="str">
        <f>VLOOKUP($C354,samples!$D$2:$I$1000,5, FALSE)</f>
        <v>I</v>
      </c>
      <c r="N354" t="str">
        <f>VLOOKUP($C354,samples!$D$2:$I$1000,6, FALSE)</f>
        <v>4,5,6</v>
      </c>
      <c r="O354" s="1">
        <f>VLOOKUP($C354,samples!$D$2:$I$689,3, FALSE)</f>
        <v>43378</v>
      </c>
      <c r="P354" s="2">
        <f t="shared" si="20"/>
        <v>56</v>
      </c>
      <c r="Q354" s="1" t="str">
        <f>VLOOKUP($C354,samples!$D$2:$R$1000,8, FALSE)</f>
        <v>CGPLPA855P2</v>
      </c>
      <c r="S354" t="e">
        <f>VLOOKUP($C354,subset1!$D:$BX,S$2,FALSE)</f>
        <v>#N/A</v>
      </c>
      <c r="T354" s="1" t="e">
        <f>VLOOKUP($C354,subset1!$D:$BX,T$2,FALSE)</f>
        <v>#N/A</v>
      </c>
      <c r="U354" t="e">
        <f>VLOOKUP($C354,subset1!$D:$BX,U$2,FALSE)</f>
        <v>#N/A</v>
      </c>
      <c r="V354" t="e">
        <f>VLOOKUP($C354,subset1!$D:$BX,V$2,FALSE)</f>
        <v>#N/A</v>
      </c>
      <c r="W354" t="e">
        <f>VLOOKUP($C354,subset1!$D:$BX,W$2,FALSE)</f>
        <v>#N/A</v>
      </c>
      <c r="X354" t="e">
        <f>VLOOKUP($C354,subset1!$D:$BX,X$2,FALSE)</f>
        <v>#N/A</v>
      </c>
      <c r="Y354" t="e">
        <f>VLOOKUP($C354,subset1!$D:$BX,Y$2,FALSE)</f>
        <v>#N/A</v>
      </c>
      <c r="Z354" t="e">
        <f>VLOOKUP($C354,subset1!$D:$BX,Z$2,FALSE)</f>
        <v>#N/A</v>
      </c>
      <c r="AA354" t="e">
        <f>VLOOKUP($C354,subset1!$D:$BX,AA$2,FALSE)</f>
        <v>#N/A</v>
      </c>
      <c r="AB354" t="e">
        <f>VLOOKUP($C354,subset1!$D:$BX,AB$2,FALSE)</f>
        <v>#N/A</v>
      </c>
      <c r="AC354" t="e">
        <f>VLOOKUP($C354,subset1!$D:$BX,AC$2,FALSE)</f>
        <v>#N/A</v>
      </c>
      <c r="AD354" t="e">
        <f>VLOOKUP($C354,subset1!$D:$BX,AD$2,FALSE)</f>
        <v>#N/A</v>
      </c>
      <c r="AE354" t="e">
        <f>VLOOKUP($C354,subset1!$D:$BX,AE$2,FALSE)</f>
        <v>#N/A</v>
      </c>
      <c r="AF354" t="e">
        <f>VLOOKUP($C354,subset1!$D:$BX,AF$2,FALSE)</f>
        <v>#N/A</v>
      </c>
      <c r="AG354" t="e">
        <f>VLOOKUP($C354,subset1!$D:$BX,AG$2,FALSE)</f>
        <v>#N/A</v>
      </c>
      <c r="AH354" t="e">
        <f>VLOOKUP($C354,subset1!$D:$BX,AH$2,FALSE)</f>
        <v>#N/A</v>
      </c>
      <c r="AI354" t="e">
        <f>VLOOKUP($C354,subset1!$D:$BX,AI$2,FALSE)</f>
        <v>#N/A</v>
      </c>
      <c r="AJ354" t="e">
        <f>VLOOKUP($C354,subset1!$D:$BX,AJ$2,FALSE)</f>
        <v>#N/A</v>
      </c>
      <c r="AK354" t="e">
        <f>VLOOKUP($C354,subset1!$D:$BX,AK$2,FALSE)</f>
        <v>#N/A</v>
      </c>
      <c r="AL354" t="e">
        <f>VLOOKUP($C354,subset1!$D:$BX,AL$2,FALSE)</f>
        <v>#N/A</v>
      </c>
      <c r="AM354" t="e">
        <f>VLOOKUP($C354,subset1!$D:$BX,AM$2,FALSE)</f>
        <v>#N/A</v>
      </c>
      <c r="AN354" t="e">
        <f>VLOOKUP($C354,subset1!$D:$BX,AN$2,FALSE)</f>
        <v>#N/A</v>
      </c>
      <c r="AO354" t="e">
        <f>VLOOKUP($C354,subset1!$D:$BX,AO$2,FALSE)</f>
        <v>#N/A</v>
      </c>
      <c r="AP354" t="e">
        <f>VLOOKUP($C354,subset1!$D:$BX,AP$2,FALSE)</f>
        <v>#N/A</v>
      </c>
      <c r="AQ354" t="e">
        <f>VLOOKUP($C354,subset1!$D:$BX,AQ$2,FALSE)</f>
        <v>#N/A</v>
      </c>
      <c r="AR354" t="e">
        <f>VLOOKUP($C354,subset1!$D:$BX,AR$2,FALSE)</f>
        <v>#N/A</v>
      </c>
      <c r="AS354" t="e">
        <f>VLOOKUP($C354,subset1!$D:$BX,AS$2,FALSE)</f>
        <v>#N/A</v>
      </c>
      <c r="AT354" s="1" t="e">
        <f>VLOOKUP($C354,subset1!$D:$BX,AT$2,FALSE)</f>
        <v>#N/A</v>
      </c>
      <c r="AU354" t="e">
        <f>VLOOKUP($C354,subset1!$D:$BX,AU$2,FALSE)</f>
        <v>#N/A</v>
      </c>
      <c r="AV354" t="e">
        <f>VLOOKUP($C354,subset1!$D:$BX,AV$2,FALSE)</f>
        <v>#N/A</v>
      </c>
      <c r="AW354" t="e">
        <f>VLOOKUP($C354,subset1!$D:$BX,AW$2,FALSE)</f>
        <v>#N/A</v>
      </c>
      <c r="AX354" t="e">
        <f>VLOOKUP($C354,subset1!$D:$BX,AX$2,FALSE)</f>
        <v>#N/A</v>
      </c>
      <c r="AY354" t="e">
        <f>VLOOKUP($C354,subset1!$D:$BX,AY$2,FALSE)</f>
        <v>#N/A</v>
      </c>
      <c r="AZ354" t="e">
        <f>VLOOKUP($C354,subset1!$D:$BX,AZ$2,FALSE)</f>
        <v>#N/A</v>
      </c>
      <c r="BA354" t="e">
        <f>VLOOKUP($C354,subset1!$D:$BX,BA$2,FALSE)</f>
        <v>#N/A</v>
      </c>
      <c r="BB354" t="e">
        <f>VLOOKUP($C354,subset1!$D:$BX,BB$2,FALSE)</f>
        <v>#N/A</v>
      </c>
      <c r="BC354" t="e">
        <f>VLOOKUP($C354,subset1!$D:$BX,BC$2,FALSE)</f>
        <v>#N/A</v>
      </c>
      <c r="BD354" t="e">
        <f>VLOOKUP($C354,subset1!$D:$BX,BD$2,FALSE)</f>
        <v>#N/A</v>
      </c>
      <c r="BE354" t="e">
        <f>VLOOKUP($C354,subset1!$D:$BX,BE$2,FALSE)</f>
        <v>#N/A</v>
      </c>
      <c r="BF354" t="e">
        <f>VLOOKUP($C354,subset1!$D:$BX,BF$2,FALSE)</f>
        <v>#N/A</v>
      </c>
      <c r="BG354" t="e">
        <f>VLOOKUP($C354,subset1!$D:$BX,BG$2,FALSE)</f>
        <v>#N/A</v>
      </c>
      <c r="BH354" t="e">
        <f>VLOOKUP($C354,subset1!$D:$BX,BH$2,FALSE)</f>
        <v>#N/A</v>
      </c>
      <c r="BI354" t="e">
        <f>VLOOKUP($C354,subset1!$D:$BX,BI$2,FALSE)</f>
        <v>#N/A</v>
      </c>
      <c r="BJ354" t="e">
        <f>VLOOKUP($C354,subset1!$D:$BX,BJ$2,FALSE)</f>
        <v>#N/A</v>
      </c>
      <c r="BK354" t="e">
        <f>VLOOKUP($C354,subset1!$D:$BX,BK$2,FALSE)</f>
        <v>#N/A</v>
      </c>
      <c r="BL354" t="e">
        <f>VLOOKUP($C354,subset1!$D:$BX,BL$2,FALSE)</f>
        <v>#N/A</v>
      </c>
      <c r="BM354" t="e">
        <f>VLOOKUP($C354,subset1!$D:$BX,BM$2,FALSE)</f>
        <v>#N/A</v>
      </c>
      <c r="BN354" t="e">
        <f>VLOOKUP($C354,subset1!$D:$BX,BN$2,FALSE)</f>
        <v>#N/A</v>
      </c>
      <c r="BO354" t="e">
        <f>VLOOKUP($C354,subset1!$D:$BX,BO$2,FALSE)</f>
        <v>#N/A</v>
      </c>
      <c r="BP354" t="e">
        <f>VLOOKUP($C354,subset1!$D:$BX,BP$2,FALSE)</f>
        <v>#N/A</v>
      </c>
      <c r="BQ354" t="e">
        <f>VLOOKUP($C354,subset1!$D:$BX,BQ$2,FALSE)</f>
        <v>#N/A</v>
      </c>
      <c r="BR354" t="e">
        <f>VLOOKUP($C354,subset1!$D:$BX,BR$2,FALSE)</f>
        <v>#N/A</v>
      </c>
      <c r="BS354" t="e">
        <f>VLOOKUP($C354,subset1!$D:$BX,BS$2,FALSE)</f>
        <v>#N/A</v>
      </c>
      <c r="BT354" t="e">
        <f>VLOOKUP($C354,subset1!$D:$BX,BT$2,FALSE)</f>
        <v>#N/A</v>
      </c>
      <c r="BU354" t="e">
        <f>VLOOKUP($C354,subset1!$D:$BX,BU$2,FALSE)</f>
        <v>#N/A</v>
      </c>
    </row>
    <row r="355" spans="1:73" x14ac:dyDescent="0.2">
      <c r="A355">
        <v>984</v>
      </c>
      <c r="B355" t="s">
        <v>10</v>
      </c>
      <c r="C355" t="str">
        <f t="shared" si="18"/>
        <v>984E2</v>
      </c>
      <c r="D355" t="str">
        <f t="shared" si="19"/>
        <v>E2</v>
      </c>
      <c r="E355">
        <v>62</v>
      </c>
      <c r="F355" s="1">
        <v>43322</v>
      </c>
      <c r="I355">
        <v>929.88062003672303</v>
      </c>
      <c r="J355" t="s">
        <v>23</v>
      </c>
      <c r="K355">
        <v>361</v>
      </c>
      <c r="L355">
        <f>VLOOKUP($C355,samples!$D$2:$I$1000,4, FALSE)</f>
        <v>15</v>
      </c>
      <c r="M355" t="str">
        <f>VLOOKUP($C355,samples!$D$2:$I$1000,5, FALSE)</f>
        <v>C</v>
      </c>
      <c r="N355" t="str">
        <f>VLOOKUP($C355,samples!$D$2:$I$1000,6, FALSE)</f>
        <v>1,2,3</v>
      </c>
      <c r="O355" s="1">
        <f>VLOOKUP($C355,samples!$D$2:$I$689,3, FALSE)</f>
        <v>43441</v>
      </c>
      <c r="P355" s="2">
        <f t="shared" si="20"/>
        <v>119</v>
      </c>
      <c r="Q355" s="1" t="str">
        <f>VLOOKUP($C355,samples!$D$2:$R$1000,8, FALSE)</f>
        <v>CGPLPA855P3</v>
      </c>
      <c r="S355" t="e">
        <f>VLOOKUP($C355,subset1!$D:$BX,S$2,FALSE)</f>
        <v>#N/A</v>
      </c>
      <c r="T355" s="1" t="e">
        <f>VLOOKUP($C355,subset1!$D:$BX,T$2,FALSE)</f>
        <v>#N/A</v>
      </c>
      <c r="U355" t="e">
        <f>VLOOKUP($C355,subset1!$D:$BX,U$2,FALSE)</f>
        <v>#N/A</v>
      </c>
      <c r="V355" t="e">
        <f>VLOOKUP($C355,subset1!$D:$BX,V$2,FALSE)</f>
        <v>#N/A</v>
      </c>
      <c r="W355" t="e">
        <f>VLOOKUP($C355,subset1!$D:$BX,W$2,FALSE)</f>
        <v>#N/A</v>
      </c>
      <c r="X355" t="e">
        <f>VLOOKUP($C355,subset1!$D:$BX,X$2,FALSE)</f>
        <v>#N/A</v>
      </c>
      <c r="Y355" t="e">
        <f>VLOOKUP($C355,subset1!$D:$BX,Y$2,FALSE)</f>
        <v>#N/A</v>
      </c>
      <c r="Z355" t="e">
        <f>VLOOKUP($C355,subset1!$D:$BX,Z$2,FALSE)</f>
        <v>#N/A</v>
      </c>
      <c r="AA355" t="e">
        <f>VLOOKUP($C355,subset1!$D:$BX,AA$2,FALSE)</f>
        <v>#N/A</v>
      </c>
      <c r="AB355" t="e">
        <f>VLOOKUP($C355,subset1!$D:$BX,AB$2,FALSE)</f>
        <v>#N/A</v>
      </c>
      <c r="AC355" t="e">
        <f>VLOOKUP($C355,subset1!$D:$BX,AC$2,FALSE)</f>
        <v>#N/A</v>
      </c>
      <c r="AD355" t="e">
        <f>VLOOKUP($C355,subset1!$D:$BX,AD$2,FALSE)</f>
        <v>#N/A</v>
      </c>
      <c r="AE355" t="e">
        <f>VLOOKUP($C355,subset1!$D:$BX,AE$2,FALSE)</f>
        <v>#N/A</v>
      </c>
      <c r="AF355" t="e">
        <f>VLOOKUP($C355,subset1!$D:$BX,AF$2,FALSE)</f>
        <v>#N/A</v>
      </c>
      <c r="AG355" t="e">
        <f>VLOOKUP($C355,subset1!$D:$BX,AG$2,FALSE)</f>
        <v>#N/A</v>
      </c>
      <c r="AH355" t="e">
        <f>VLOOKUP($C355,subset1!$D:$BX,AH$2,FALSE)</f>
        <v>#N/A</v>
      </c>
      <c r="AI355" t="e">
        <f>VLOOKUP($C355,subset1!$D:$BX,AI$2,FALSE)</f>
        <v>#N/A</v>
      </c>
      <c r="AJ355" t="e">
        <f>VLOOKUP($C355,subset1!$D:$BX,AJ$2,FALSE)</f>
        <v>#N/A</v>
      </c>
      <c r="AK355" t="e">
        <f>VLOOKUP($C355,subset1!$D:$BX,AK$2,FALSE)</f>
        <v>#N/A</v>
      </c>
      <c r="AL355" t="e">
        <f>VLOOKUP($C355,subset1!$D:$BX,AL$2,FALSE)</f>
        <v>#N/A</v>
      </c>
      <c r="AM355" t="e">
        <f>VLOOKUP($C355,subset1!$D:$BX,AM$2,FALSE)</f>
        <v>#N/A</v>
      </c>
      <c r="AN355" t="e">
        <f>VLOOKUP($C355,subset1!$D:$BX,AN$2,FALSE)</f>
        <v>#N/A</v>
      </c>
      <c r="AO355" t="e">
        <f>VLOOKUP($C355,subset1!$D:$BX,AO$2,FALSE)</f>
        <v>#N/A</v>
      </c>
      <c r="AP355" t="e">
        <f>VLOOKUP($C355,subset1!$D:$BX,AP$2,FALSE)</f>
        <v>#N/A</v>
      </c>
      <c r="AQ355" t="e">
        <f>VLOOKUP($C355,subset1!$D:$BX,AQ$2,FALSE)</f>
        <v>#N/A</v>
      </c>
      <c r="AR355" t="e">
        <f>VLOOKUP($C355,subset1!$D:$BX,AR$2,FALSE)</f>
        <v>#N/A</v>
      </c>
      <c r="AS355" t="e">
        <f>VLOOKUP($C355,subset1!$D:$BX,AS$2,FALSE)</f>
        <v>#N/A</v>
      </c>
      <c r="AT355" s="1" t="e">
        <f>VLOOKUP($C355,subset1!$D:$BX,AT$2,FALSE)</f>
        <v>#N/A</v>
      </c>
      <c r="AU355" t="e">
        <f>VLOOKUP($C355,subset1!$D:$BX,AU$2,FALSE)</f>
        <v>#N/A</v>
      </c>
      <c r="AV355" t="e">
        <f>VLOOKUP($C355,subset1!$D:$BX,AV$2,FALSE)</f>
        <v>#N/A</v>
      </c>
      <c r="AW355" t="e">
        <f>VLOOKUP($C355,subset1!$D:$BX,AW$2,FALSE)</f>
        <v>#N/A</v>
      </c>
      <c r="AX355" t="e">
        <f>VLOOKUP($C355,subset1!$D:$BX,AX$2,FALSE)</f>
        <v>#N/A</v>
      </c>
      <c r="AY355" t="e">
        <f>VLOOKUP($C355,subset1!$D:$BX,AY$2,FALSE)</f>
        <v>#N/A</v>
      </c>
      <c r="AZ355" t="e">
        <f>VLOOKUP($C355,subset1!$D:$BX,AZ$2,FALSE)</f>
        <v>#N/A</v>
      </c>
      <c r="BA355" t="e">
        <f>VLOOKUP($C355,subset1!$D:$BX,BA$2,FALSE)</f>
        <v>#N/A</v>
      </c>
      <c r="BB355" t="e">
        <f>VLOOKUP($C355,subset1!$D:$BX,BB$2,FALSE)</f>
        <v>#N/A</v>
      </c>
      <c r="BC355" t="e">
        <f>VLOOKUP($C355,subset1!$D:$BX,BC$2,FALSE)</f>
        <v>#N/A</v>
      </c>
      <c r="BD355" t="e">
        <f>VLOOKUP($C355,subset1!$D:$BX,BD$2,FALSE)</f>
        <v>#N/A</v>
      </c>
      <c r="BE355" t="e">
        <f>VLOOKUP($C355,subset1!$D:$BX,BE$2,FALSE)</f>
        <v>#N/A</v>
      </c>
      <c r="BF355" t="e">
        <f>VLOOKUP($C355,subset1!$D:$BX,BF$2,FALSE)</f>
        <v>#N/A</v>
      </c>
      <c r="BG355" t="e">
        <f>VLOOKUP($C355,subset1!$D:$BX,BG$2,FALSE)</f>
        <v>#N/A</v>
      </c>
      <c r="BH355" t="e">
        <f>VLOOKUP($C355,subset1!$D:$BX,BH$2,FALSE)</f>
        <v>#N/A</v>
      </c>
      <c r="BI355" t="e">
        <f>VLOOKUP($C355,subset1!$D:$BX,BI$2,FALSE)</f>
        <v>#N/A</v>
      </c>
      <c r="BJ355" t="e">
        <f>VLOOKUP($C355,subset1!$D:$BX,BJ$2,FALSE)</f>
        <v>#N/A</v>
      </c>
      <c r="BK355" t="e">
        <f>VLOOKUP($C355,subset1!$D:$BX,BK$2,FALSE)</f>
        <v>#N/A</v>
      </c>
      <c r="BL355" t="e">
        <f>VLOOKUP($C355,subset1!$D:$BX,BL$2,FALSE)</f>
        <v>#N/A</v>
      </c>
      <c r="BM355" t="e">
        <f>VLOOKUP($C355,subset1!$D:$BX,BM$2,FALSE)</f>
        <v>#N/A</v>
      </c>
      <c r="BN355" t="e">
        <f>VLOOKUP($C355,subset1!$D:$BX,BN$2,FALSE)</f>
        <v>#N/A</v>
      </c>
      <c r="BO355" t="e">
        <f>VLOOKUP($C355,subset1!$D:$BX,BO$2,FALSE)</f>
        <v>#N/A</v>
      </c>
      <c r="BP355" t="e">
        <f>VLOOKUP($C355,subset1!$D:$BX,BP$2,FALSE)</f>
        <v>#N/A</v>
      </c>
      <c r="BQ355" t="e">
        <f>VLOOKUP($C355,subset1!$D:$BX,BQ$2,FALSE)</f>
        <v>#N/A</v>
      </c>
      <c r="BR355" t="e">
        <f>VLOOKUP($C355,subset1!$D:$BX,BR$2,FALSE)</f>
        <v>#N/A</v>
      </c>
      <c r="BS355" t="e">
        <f>VLOOKUP($C355,subset1!$D:$BX,BS$2,FALSE)</f>
        <v>#N/A</v>
      </c>
      <c r="BT355" t="e">
        <f>VLOOKUP($C355,subset1!$D:$BX,BT$2,FALSE)</f>
        <v>#N/A</v>
      </c>
      <c r="BU355" t="e">
        <f>VLOOKUP($C355,subset1!$D:$BX,BU$2,FALSE)</f>
        <v>#N/A</v>
      </c>
    </row>
    <row r="356" spans="1:73" x14ac:dyDescent="0.2">
      <c r="A356">
        <v>984</v>
      </c>
      <c r="B356" t="s">
        <v>12</v>
      </c>
      <c r="C356" t="str">
        <f t="shared" si="18"/>
        <v>984E4</v>
      </c>
      <c r="D356" t="str">
        <f t="shared" si="19"/>
        <v>E4</v>
      </c>
      <c r="E356">
        <v>62</v>
      </c>
      <c r="F356" s="1">
        <v>43322</v>
      </c>
      <c r="I356">
        <v>929.88062003672303</v>
      </c>
      <c r="J356" t="s">
        <v>23</v>
      </c>
      <c r="K356">
        <v>362</v>
      </c>
      <c r="L356">
        <f>VLOOKUP($C356,samples!$D$2:$I$1000,4, FALSE)</f>
        <v>20</v>
      </c>
      <c r="M356" t="str">
        <f>VLOOKUP($C356,samples!$D$2:$I$1000,5, FALSE)</f>
        <v>I</v>
      </c>
      <c r="N356" t="str">
        <f>VLOOKUP($C356,samples!$D$2:$I$1000,6, FALSE)</f>
        <v>1,2,3</v>
      </c>
      <c r="O356" s="1">
        <f>VLOOKUP($C356,samples!$D$2:$I$689,3, FALSE)</f>
        <v>43497</v>
      </c>
      <c r="P356" s="2">
        <f t="shared" si="20"/>
        <v>175</v>
      </c>
      <c r="Q356" s="1" t="str">
        <f>VLOOKUP($C356,samples!$D$2:$R$1000,8, FALSE)</f>
        <v>CGPLPA855P5</v>
      </c>
      <c r="S356" t="e">
        <f>VLOOKUP($C356,subset1!$D:$BX,S$2,FALSE)</f>
        <v>#N/A</v>
      </c>
      <c r="T356" s="1" t="e">
        <f>VLOOKUP($C356,subset1!$D:$BX,T$2,FALSE)</f>
        <v>#N/A</v>
      </c>
      <c r="U356" t="e">
        <f>VLOOKUP($C356,subset1!$D:$BX,U$2,FALSE)</f>
        <v>#N/A</v>
      </c>
      <c r="V356" t="e">
        <f>VLOOKUP($C356,subset1!$D:$BX,V$2,FALSE)</f>
        <v>#N/A</v>
      </c>
      <c r="W356" t="e">
        <f>VLOOKUP($C356,subset1!$D:$BX,W$2,FALSE)</f>
        <v>#N/A</v>
      </c>
      <c r="X356" t="e">
        <f>VLOOKUP($C356,subset1!$D:$BX,X$2,FALSE)</f>
        <v>#N/A</v>
      </c>
      <c r="Y356" t="e">
        <f>VLOOKUP($C356,subset1!$D:$BX,Y$2,FALSE)</f>
        <v>#N/A</v>
      </c>
      <c r="Z356" t="e">
        <f>VLOOKUP($C356,subset1!$D:$BX,Z$2,FALSE)</f>
        <v>#N/A</v>
      </c>
      <c r="AA356" t="e">
        <f>VLOOKUP($C356,subset1!$D:$BX,AA$2,FALSE)</f>
        <v>#N/A</v>
      </c>
      <c r="AB356" t="e">
        <f>VLOOKUP($C356,subset1!$D:$BX,AB$2,FALSE)</f>
        <v>#N/A</v>
      </c>
      <c r="AC356" t="e">
        <f>VLOOKUP($C356,subset1!$D:$BX,AC$2,FALSE)</f>
        <v>#N/A</v>
      </c>
      <c r="AD356" t="e">
        <f>VLOOKUP($C356,subset1!$D:$BX,AD$2,FALSE)</f>
        <v>#N/A</v>
      </c>
      <c r="AE356" t="e">
        <f>VLOOKUP($C356,subset1!$D:$BX,AE$2,FALSE)</f>
        <v>#N/A</v>
      </c>
      <c r="AF356" t="e">
        <f>VLOOKUP($C356,subset1!$D:$BX,AF$2,FALSE)</f>
        <v>#N/A</v>
      </c>
      <c r="AG356" t="e">
        <f>VLOOKUP($C356,subset1!$D:$BX,AG$2,FALSE)</f>
        <v>#N/A</v>
      </c>
      <c r="AH356" t="e">
        <f>VLOOKUP($C356,subset1!$D:$BX,AH$2,FALSE)</f>
        <v>#N/A</v>
      </c>
      <c r="AI356" t="e">
        <f>VLOOKUP($C356,subset1!$D:$BX,AI$2,FALSE)</f>
        <v>#N/A</v>
      </c>
      <c r="AJ356" t="e">
        <f>VLOOKUP($C356,subset1!$D:$BX,AJ$2,FALSE)</f>
        <v>#N/A</v>
      </c>
      <c r="AK356" t="e">
        <f>VLOOKUP($C356,subset1!$D:$BX,AK$2,FALSE)</f>
        <v>#N/A</v>
      </c>
      <c r="AL356" t="e">
        <f>VLOOKUP($C356,subset1!$D:$BX,AL$2,FALSE)</f>
        <v>#N/A</v>
      </c>
      <c r="AM356" t="e">
        <f>VLOOKUP($C356,subset1!$D:$BX,AM$2,FALSE)</f>
        <v>#N/A</v>
      </c>
      <c r="AN356" t="e">
        <f>VLOOKUP($C356,subset1!$D:$BX,AN$2,FALSE)</f>
        <v>#N/A</v>
      </c>
      <c r="AO356" t="e">
        <f>VLOOKUP($C356,subset1!$D:$BX,AO$2,FALSE)</f>
        <v>#N/A</v>
      </c>
      <c r="AP356" t="e">
        <f>VLOOKUP($C356,subset1!$D:$BX,AP$2,FALSE)</f>
        <v>#N/A</v>
      </c>
      <c r="AQ356" t="e">
        <f>VLOOKUP($C356,subset1!$D:$BX,AQ$2,FALSE)</f>
        <v>#N/A</v>
      </c>
      <c r="AR356" t="e">
        <f>VLOOKUP($C356,subset1!$D:$BX,AR$2,FALSE)</f>
        <v>#N/A</v>
      </c>
      <c r="AS356" t="e">
        <f>VLOOKUP($C356,subset1!$D:$BX,AS$2,FALSE)</f>
        <v>#N/A</v>
      </c>
      <c r="AT356" s="1" t="e">
        <f>VLOOKUP($C356,subset1!$D:$BX,AT$2,FALSE)</f>
        <v>#N/A</v>
      </c>
      <c r="AU356" t="e">
        <f>VLOOKUP($C356,subset1!$D:$BX,AU$2,FALSE)</f>
        <v>#N/A</v>
      </c>
      <c r="AV356" t="e">
        <f>VLOOKUP($C356,subset1!$D:$BX,AV$2,FALSE)</f>
        <v>#N/A</v>
      </c>
      <c r="AW356" t="e">
        <f>VLOOKUP($C356,subset1!$D:$BX,AW$2,FALSE)</f>
        <v>#N/A</v>
      </c>
      <c r="AX356" t="e">
        <f>VLOOKUP($C356,subset1!$D:$BX,AX$2,FALSE)</f>
        <v>#N/A</v>
      </c>
      <c r="AY356" t="e">
        <f>VLOOKUP($C356,subset1!$D:$BX,AY$2,FALSE)</f>
        <v>#N/A</v>
      </c>
      <c r="AZ356" t="e">
        <f>VLOOKUP($C356,subset1!$D:$BX,AZ$2,FALSE)</f>
        <v>#N/A</v>
      </c>
      <c r="BA356" t="e">
        <f>VLOOKUP($C356,subset1!$D:$BX,BA$2,FALSE)</f>
        <v>#N/A</v>
      </c>
      <c r="BB356" t="e">
        <f>VLOOKUP($C356,subset1!$D:$BX,BB$2,FALSE)</f>
        <v>#N/A</v>
      </c>
      <c r="BC356" t="e">
        <f>VLOOKUP($C356,subset1!$D:$BX,BC$2,FALSE)</f>
        <v>#N/A</v>
      </c>
      <c r="BD356" t="e">
        <f>VLOOKUP($C356,subset1!$D:$BX,BD$2,FALSE)</f>
        <v>#N/A</v>
      </c>
      <c r="BE356" t="e">
        <f>VLOOKUP($C356,subset1!$D:$BX,BE$2,FALSE)</f>
        <v>#N/A</v>
      </c>
      <c r="BF356" t="e">
        <f>VLOOKUP($C356,subset1!$D:$BX,BF$2,FALSE)</f>
        <v>#N/A</v>
      </c>
      <c r="BG356" t="e">
        <f>VLOOKUP($C356,subset1!$D:$BX,BG$2,FALSE)</f>
        <v>#N/A</v>
      </c>
      <c r="BH356" t="e">
        <f>VLOOKUP($C356,subset1!$D:$BX,BH$2,FALSE)</f>
        <v>#N/A</v>
      </c>
      <c r="BI356" t="e">
        <f>VLOOKUP($C356,subset1!$D:$BX,BI$2,FALSE)</f>
        <v>#N/A</v>
      </c>
      <c r="BJ356" t="e">
        <f>VLOOKUP($C356,subset1!$D:$BX,BJ$2,FALSE)</f>
        <v>#N/A</v>
      </c>
      <c r="BK356" t="e">
        <f>VLOOKUP($C356,subset1!$D:$BX,BK$2,FALSE)</f>
        <v>#N/A</v>
      </c>
      <c r="BL356" t="e">
        <f>VLOOKUP($C356,subset1!$D:$BX,BL$2,FALSE)</f>
        <v>#N/A</v>
      </c>
      <c r="BM356" t="e">
        <f>VLOOKUP($C356,subset1!$D:$BX,BM$2,FALSE)</f>
        <v>#N/A</v>
      </c>
      <c r="BN356" t="e">
        <f>VLOOKUP($C356,subset1!$D:$BX,BN$2,FALSE)</f>
        <v>#N/A</v>
      </c>
      <c r="BO356" t="e">
        <f>VLOOKUP($C356,subset1!$D:$BX,BO$2,FALSE)</f>
        <v>#N/A</v>
      </c>
      <c r="BP356" t="e">
        <f>VLOOKUP($C356,subset1!$D:$BX,BP$2,FALSE)</f>
        <v>#N/A</v>
      </c>
      <c r="BQ356" t="e">
        <f>VLOOKUP($C356,subset1!$D:$BX,BQ$2,FALSE)</f>
        <v>#N/A</v>
      </c>
      <c r="BR356" t="e">
        <f>VLOOKUP($C356,subset1!$D:$BX,BR$2,FALSE)</f>
        <v>#N/A</v>
      </c>
      <c r="BS356" t="e">
        <f>VLOOKUP($C356,subset1!$D:$BX,BS$2,FALSE)</f>
        <v>#N/A</v>
      </c>
      <c r="BT356" t="e">
        <f>VLOOKUP($C356,subset1!$D:$BX,BT$2,FALSE)</f>
        <v>#N/A</v>
      </c>
      <c r="BU356" t="e">
        <f>VLOOKUP($C356,subset1!$D:$BX,BU$2,FALSE)</f>
        <v>#N/A</v>
      </c>
    </row>
    <row r="357" spans="1:73" x14ac:dyDescent="0.2">
      <c r="A357">
        <v>984</v>
      </c>
      <c r="B357" t="s">
        <v>13</v>
      </c>
      <c r="C357" t="str">
        <f t="shared" si="18"/>
        <v>984E5</v>
      </c>
      <c r="D357" t="str">
        <f t="shared" si="19"/>
        <v>E5</v>
      </c>
      <c r="E357">
        <v>62</v>
      </c>
      <c r="F357" s="1">
        <v>43322</v>
      </c>
      <c r="I357">
        <v>929.88062003672303</v>
      </c>
      <c r="J357" t="s">
        <v>23</v>
      </c>
      <c r="K357">
        <v>363</v>
      </c>
      <c r="L357">
        <f>VLOOKUP($C357,samples!$D$2:$I$1000,4, FALSE)</f>
        <v>21</v>
      </c>
      <c r="M357" t="str">
        <f>VLOOKUP($C357,samples!$D$2:$I$1000,5, FALSE)</f>
        <v>C</v>
      </c>
      <c r="N357" t="str">
        <f>VLOOKUP($C357,samples!$D$2:$I$1000,6, FALSE)</f>
        <v>4,5,6</v>
      </c>
      <c r="O357" s="1">
        <f>VLOOKUP($C357,samples!$D$2:$I$689,3, FALSE)</f>
        <v>43553</v>
      </c>
      <c r="P357" s="2">
        <f t="shared" si="20"/>
        <v>231</v>
      </c>
      <c r="Q357" s="1" t="str">
        <f>VLOOKUP($C357,samples!$D$2:$R$1000,8, FALSE)</f>
        <v>CGPLPA855P6</v>
      </c>
      <c r="S357" t="e">
        <f>VLOOKUP($C357,subset1!$D:$BX,S$2,FALSE)</f>
        <v>#N/A</v>
      </c>
      <c r="T357" s="1" t="e">
        <f>VLOOKUP($C357,subset1!$D:$BX,T$2,FALSE)</f>
        <v>#N/A</v>
      </c>
      <c r="U357" t="e">
        <f>VLOOKUP($C357,subset1!$D:$BX,U$2,FALSE)</f>
        <v>#N/A</v>
      </c>
      <c r="V357" t="e">
        <f>VLOOKUP($C357,subset1!$D:$BX,V$2,FALSE)</f>
        <v>#N/A</v>
      </c>
      <c r="W357" t="e">
        <f>VLOOKUP($C357,subset1!$D:$BX,W$2,FALSE)</f>
        <v>#N/A</v>
      </c>
      <c r="X357" t="e">
        <f>VLOOKUP($C357,subset1!$D:$BX,X$2,FALSE)</f>
        <v>#N/A</v>
      </c>
      <c r="Y357" t="e">
        <f>VLOOKUP($C357,subset1!$D:$BX,Y$2,FALSE)</f>
        <v>#N/A</v>
      </c>
      <c r="Z357" t="e">
        <f>VLOOKUP($C357,subset1!$D:$BX,Z$2,FALSE)</f>
        <v>#N/A</v>
      </c>
      <c r="AA357" t="e">
        <f>VLOOKUP($C357,subset1!$D:$BX,AA$2,FALSE)</f>
        <v>#N/A</v>
      </c>
      <c r="AB357" t="e">
        <f>VLOOKUP($C357,subset1!$D:$BX,AB$2,FALSE)</f>
        <v>#N/A</v>
      </c>
      <c r="AC357" t="e">
        <f>VLOOKUP($C357,subset1!$D:$BX,AC$2,FALSE)</f>
        <v>#N/A</v>
      </c>
      <c r="AD357" t="e">
        <f>VLOOKUP($C357,subset1!$D:$BX,AD$2,FALSE)</f>
        <v>#N/A</v>
      </c>
      <c r="AE357" t="e">
        <f>VLOOKUP($C357,subset1!$D:$BX,AE$2,FALSE)</f>
        <v>#N/A</v>
      </c>
      <c r="AF357" t="e">
        <f>VLOOKUP($C357,subset1!$D:$BX,AF$2,FALSE)</f>
        <v>#N/A</v>
      </c>
      <c r="AG357" t="e">
        <f>VLOOKUP($C357,subset1!$D:$BX,AG$2,FALSE)</f>
        <v>#N/A</v>
      </c>
      <c r="AH357" t="e">
        <f>VLOOKUP($C357,subset1!$D:$BX,AH$2,FALSE)</f>
        <v>#N/A</v>
      </c>
      <c r="AI357" t="e">
        <f>VLOOKUP($C357,subset1!$D:$BX,AI$2,FALSE)</f>
        <v>#N/A</v>
      </c>
      <c r="AJ357" t="e">
        <f>VLOOKUP($C357,subset1!$D:$BX,AJ$2,FALSE)</f>
        <v>#N/A</v>
      </c>
      <c r="AK357" t="e">
        <f>VLOOKUP($C357,subset1!$D:$BX,AK$2,FALSE)</f>
        <v>#N/A</v>
      </c>
      <c r="AL357" t="e">
        <f>VLOOKUP($C357,subset1!$D:$BX,AL$2,FALSE)</f>
        <v>#N/A</v>
      </c>
      <c r="AM357" t="e">
        <f>VLOOKUP($C357,subset1!$D:$BX,AM$2,FALSE)</f>
        <v>#N/A</v>
      </c>
      <c r="AN357" t="e">
        <f>VLOOKUP($C357,subset1!$D:$BX,AN$2,FALSE)</f>
        <v>#N/A</v>
      </c>
      <c r="AO357" t="e">
        <f>VLOOKUP($C357,subset1!$D:$BX,AO$2,FALSE)</f>
        <v>#N/A</v>
      </c>
      <c r="AP357" t="e">
        <f>VLOOKUP($C357,subset1!$D:$BX,AP$2,FALSE)</f>
        <v>#N/A</v>
      </c>
      <c r="AQ357" t="e">
        <f>VLOOKUP($C357,subset1!$D:$BX,AQ$2,FALSE)</f>
        <v>#N/A</v>
      </c>
      <c r="AR357" t="e">
        <f>VLOOKUP($C357,subset1!$D:$BX,AR$2,FALSE)</f>
        <v>#N/A</v>
      </c>
      <c r="AS357" t="e">
        <f>VLOOKUP($C357,subset1!$D:$BX,AS$2,FALSE)</f>
        <v>#N/A</v>
      </c>
      <c r="AT357" s="1" t="e">
        <f>VLOOKUP($C357,subset1!$D:$BX,AT$2,FALSE)</f>
        <v>#N/A</v>
      </c>
      <c r="AU357" t="e">
        <f>VLOOKUP($C357,subset1!$D:$BX,AU$2,FALSE)</f>
        <v>#N/A</v>
      </c>
      <c r="AV357" t="e">
        <f>VLOOKUP($C357,subset1!$D:$BX,AV$2,FALSE)</f>
        <v>#N/A</v>
      </c>
      <c r="AW357" t="e">
        <f>VLOOKUP($C357,subset1!$D:$BX,AW$2,FALSE)</f>
        <v>#N/A</v>
      </c>
      <c r="AX357" t="e">
        <f>VLOOKUP($C357,subset1!$D:$BX,AX$2,FALSE)</f>
        <v>#N/A</v>
      </c>
      <c r="AY357" t="e">
        <f>VLOOKUP($C357,subset1!$D:$BX,AY$2,FALSE)</f>
        <v>#N/A</v>
      </c>
      <c r="AZ357" t="e">
        <f>VLOOKUP($C357,subset1!$D:$BX,AZ$2,FALSE)</f>
        <v>#N/A</v>
      </c>
      <c r="BA357" t="e">
        <f>VLOOKUP($C357,subset1!$D:$BX,BA$2,FALSE)</f>
        <v>#N/A</v>
      </c>
      <c r="BB357" t="e">
        <f>VLOOKUP($C357,subset1!$D:$BX,BB$2,FALSE)</f>
        <v>#N/A</v>
      </c>
      <c r="BC357" t="e">
        <f>VLOOKUP($C357,subset1!$D:$BX,BC$2,FALSE)</f>
        <v>#N/A</v>
      </c>
      <c r="BD357" t="e">
        <f>VLOOKUP($C357,subset1!$D:$BX,BD$2,FALSE)</f>
        <v>#N/A</v>
      </c>
      <c r="BE357" t="e">
        <f>VLOOKUP($C357,subset1!$D:$BX,BE$2,FALSE)</f>
        <v>#N/A</v>
      </c>
      <c r="BF357" t="e">
        <f>VLOOKUP($C357,subset1!$D:$BX,BF$2,FALSE)</f>
        <v>#N/A</v>
      </c>
      <c r="BG357" t="e">
        <f>VLOOKUP($C357,subset1!$D:$BX,BG$2,FALSE)</f>
        <v>#N/A</v>
      </c>
      <c r="BH357" t="e">
        <f>VLOOKUP($C357,subset1!$D:$BX,BH$2,FALSE)</f>
        <v>#N/A</v>
      </c>
      <c r="BI357" t="e">
        <f>VLOOKUP($C357,subset1!$D:$BX,BI$2,FALSE)</f>
        <v>#N/A</v>
      </c>
      <c r="BJ357" t="e">
        <f>VLOOKUP($C357,subset1!$D:$BX,BJ$2,FALSE)</f>
        <v>#N/A</v>
      </c>
      <c r="BK357" t="e">
        <f>VLOOKUP($C357,subset1!$D:$BX,BK$2,FALSE)</f>
        <v>#N/A</v>
      </c>
      <c r="BL357" t="e">
        <f>VLOOKUP($C357,subset1!$D:$BX,BL$2,FALSE)</f>
        <v>#N/A</v>
      </c>
      <c r="BM357" t="e">
        <f>VLOOKUP($C357,subset1!$D:$BX,BM$2,FALSE)</f>
        <v>#N/A</v>
      </c>
      <c r="BN357" t="e">
        <f>VLOOKUP($C357,subset1!$D:$BX,BN$2,FALSE)</f>
        <v>#N/A</v>
      </c>
      <c r="BO357" t="e">
        <f>VLOOKUP($C357,subset1!$D:$BX,BO$2,FALSE)</f>
        <v>#N/A</v>
      </c>
      <c r="BP357" t="e">
        <f>VLOOKUP($C357,subset1!$D:$BX,BP$2,FALSE)</f>
        <v>#N/A</v>
      </c>
      <c r="BQ357" t="e">
        <f>VLOOKUP($C357,subset1!$D:$BX,BQ$2,FALSE)</f>
        <v>#N/A</v>
      </c>
      <c r="BR357" t="e">
        <f>VLOOKUP($C357,subset1!$D:$BX,BR$2,FALSE)</f>
        <v>#N/A</v>
      </c>
      <c r="BS357" t="e">
        <f>VLOOKUP($C357,subset1!$D:$BX,BS$2,FALSE)</f>
        <v>#N/A</v>
      </c>
      <c r="BT357" t="e">
        <f>VLOOKUP($C357,subset1!$D:$BX,BT$2,FALSE)</f>
        <v>#N/A</v>
      </c>
      <c r="BU357" t="e">
        <f>VLOOKUP($C357,subset1!$D:$BX,BU$2,FALSE)</f>
        <v>#N/A</v>
      </c>
    </row>
    <row r="358" spans="1:73" x14ac:dyDescent="0.2">
      <c r="A358">
        <v>984</v>
      </c>
      <c r="B358" t="s">
        <v>14</v>
      </c>
      <c r="C358" t="str">
        <f t="shared" si="18"/>
        <v>984E6</v>
      </c>
      <c r="D358" t="str">
        <f t="shared" si="19"/>
        <v>E6</v>
      </c>
      <c r="E358">
        <v>62</v>
      </c>
      <c r="F358" s="1">
        <v>43322</v>
      </c>
      <c r="I358">
        <v>929.88062003672303</v>
      </c>
      <c r="J358" t="s">
        <v>23</v>
      </c>
      <c r="K358">
        <v>364</v>
      </c>
      <c r="L358">
        <f>VLOOKUP($C358,samples!$D$2:$I$1000,4, FALSE)</f>
        <v>22</v>
      </c>
      <c r="M358" t="str">
        <f>VLOOKUP($C358,samples!$D$2:$I$1000,5, FALSE)</f>
        <v>D</v>
      </c>
      <c r="N358" t="str">
        <f>VLOOKUP($C358,samples!$D$2:$I$1000,6, FALSE)</f>
        <v>4,5,6</v>
      </c>
      <c r="O358" s="1">
        <f>VLOOKUP($C358,samples!$D$2:$I$689,3, FALSE)</f>
        <v>43585</v>
      </c>
      <c r="P358" s="2">
        <f t="shared" si="20"/>
        <v>263</v>
      </c>
      <c r="Q358" s="1" t="str">
        <f>VLOOKUP($C358,samples!$D$2:$R$1000,8, FALSE)</f>
        <v>CGPLPA855P7</v>
      </c>
      <c r="S358" t="e">
        <f>VLOOKUP($C358,subset1!$D:$BX,S$2,FALSE)</f>
        <v>#N/A</v>
      </c>
      <c r="T358" s="1" t="e">
        <f>VLOOKUP($C358,subset1!$D:$BX,T$2,FALSE)</f>
        <v>#N/A</v>
      </c>
      <c r="U358" t="e">
        <f>VLOOKUP($C358,subset1!$D:$BX,U$2,FALSE)</f>
        <v>#N/A</v>
      </c>
      <c r="V358" t="e">
        <f>VLOOKUP($C358,subset1!$D:$BX,V$2,FALSE)</f>
        <v>#N/A</v>
      </c>
      <c r="W358" t="e">
        <f>VLOOKUP($C358,subset1!$D:$BX,W$2,FALSE)</f>
        <v>#N/A</v>
      </c>
      <c r="X358" t="e">
        <f>VLOOKUP($C358,subset1!$D:$BX,X$2,FALSE)</f>
        <v>#N/A</v>
      </c>
      <c r="Y358" t="e">
        <f>VLOOKUP($C358,subset1!$D:$BX,Y$2,FALSE)</f>
        <v>#N/A</v>
      </c>
      <c r="Z358" t="e">
        <f>VLOOKUP($C358,subset1!$D:$BX,Z$2,FALSE)</f>
        <v>#N/A</v>
      </c>
      <c r="AA358" t="e">
        <f>VLOOKUP($C358,subset1!$D:$BX,AA$2,FALSE)</f>
        <v>#N/A</v>
      </c>
      <c r="AB358" t="e">
        <f>VLOOKUP($C358,subset1!$D:$BX,AB$2,FALSE)</f>
        <v>#N/A</v>
      </c>
      <c r="AC358" t="e">
        <f>VLOOKUP($C358,subset1!$D:$BX,AC$2,FALSE)</f>
        <v>#N/A</v>
      </c>
      <c r="AD358" t="e">
        <f>VLOOKUP($C358,subset1!$D:$BX,AD$2,FALSE)</f>
        <v>#N/A</v>
      </c>
      <c r="AE358" t="e">
        <f>VLOOKUP($C358,subset1!$D:$BX,AE$2,FALSE)</f>
        <v>#N/A</v>
      </c>
      <c r="AF358" t="e">
        <f>VLOOKUP($C358,subset1!$D:$BX,AF$2,FALSE)</f>
        <v>#N/A</v>
      </c>
      <c r="AG358" t="e">
        <f>VLOOKUP($C358,subset1!$D:$BX,AG$2,FALSE)</f>
        <v>#N/A</v>
      </c>
      <c r="AH358" t="e">
        <f>VLOOKUP($C358,subset1!$D:$BX,AH$2,FALSE)</f>
        <v>#N/A</v>
      </c>
      <c r="AI358" t="e">
        <f>VLOOKUP($C358,subset1!$D:$BX,AI$2,FALSE)</f>
        <v>#N/A</v>
      </c>
      <c r="AJ358" t="e">
        <f>VLOOKUP($C358,subset1!$D:$BX,AJ$2,FALSE)</f>
        <v>#N/A</v>
      </c>
      <c r="AK358" t="e">
        <f>VLOOKUP($C358,subset1!$D:$BX,AK$2,FALSE)</f>
        <v>#N/A</v>
      </c>
      <c r="AL358" t="e">
        <f>VLOOKUP($C358,subset1!$D:$BX,AL$2,FALSE)</f>
        <v>#N/A</v>
      </c>
      <c r="AM358" t="e">
        <f>VLOOKUP($C358,subset1!$D:$BX,AM$2,FALSE)</f>
        <v>#N/A</v>
      </c>
      <c r="AN358" t="e">
        <f>VLOOKUP($C358,subset1!$D:$BX,AN$2,FALSE)</f>
        <v>#N/A</v>
      </c>
      <c r="AO358" t="e">
        <f>VLOOKUP($C358,subset1!$D:$BX,AO$2,FALSE)</f>
        <v>#N/A</v>
      </c>
      <c r="AP358" t="e">
        <f>VLOOKUP($C358,subset1!$D:$BX,AP$2,FALSE)</f>
        <v>#N/A</v>
      </c>
      <c r="AQ358" t="e">
        <f>VLOOKUP($C358,subset1!$D:$BX,AQ$2,FALSE)</f>
        <v>#N/A</v>
      </c>
      <c r="AR358" t="e">
        <f>VLOOKUP($C358,subset1!$D:$BX,AR$2,FALSE)</f>
        <v>#N/A</v>
      </c>
      <c r="AS358" t="e">
        <f>VLOOKUP($C358,subset1!$D:$BX,AS$2,FALSE)</f>
        <v>#N/A</v>
      </c>
      <c r="AT358" s="1" t="e">
        <f>VLOOKUP($C358,subset1!$D:$BX,AT$2,FALSE)</f>
        <v>#N/A</v>
      </c>
      <c r="AU358" t="e">
        <f>VLOOKUP($C358,subset1!$D:$BX,AU$2,FALSE)</f>
        <v>#N/A</v>
      </c>
      <c r="AV358" t="e">
        <f>VLOOKUP($C358,subset1!$D:$BX,AV$2,FALSE)</f>
        <v>#N/A</v>
      </c>
      <c r="AW358" t="e">
        <f>VLOOKUP($C358,subset1!$D:$BX,AW$2,FALSE)</f>
        <v>#N/A</v>
      </c>
      <c r="AX358" t="e">
        <f>VLOOKUP($C358,subset1!$D:$BX,AX$2,FALSE)</f>
        <v>#N/A</v>
      </c>
      <c r="AY358" t="e">
        <f>VLOOKUP($C358,subset1!$D:$BX,AY$2,FALSE)</f>
        <v>#N/A</v>
      </c>
      <c r="AZ358" t="e">
        <f>VLOOKUP($C358,subset1!$D:$BX,AZ$2,FALSE)</f>
        <v>#N/A</v>
      </c>
      <c r="BA358" t="e">
        <f>VLOOKUP($C358,subset1!$D:$BX,BA$2,FALSE)</f>
        <v>#N/A</v>
      </c>
      <c r="BB358" t="e">
        <f>VLOOKUP($C358,subset1!$D:$BX,BB$2,FALSE)</f>
        <v>#N/A</v>
      </c>
      <c r="BC358" t="e">
        <f>VLOOKUP($C358,subset1!$D:$BX,BC$2,FALSE)</f>
        <v>#N/A</v>
      </c>
      <c r="BD358" t="e">
        <f>VLOOKUP($C358,subset1!$D:$BX,BD$2,FALSE)</f>
        <v>#N/A</v>
      </c>
      <c r="BE358" t="e">
        <f>VLOOKUP($C358,subset1!$D:$BX,BE$2,FALSE)</f>
        <v>#N/A</v>
      </c>
      <c r="BF358" t="e">
        <f>VLOOKUP($C358,subset1!$D:$BX,BF$2,FALSE)</f>
        <v>#N/A</v>
      </c>
      <c r="BG358" t="e">
        <f>VLOOKUP($C358,subset1!$D:$BX,BG$2,FALSE)</f>
        <v>#N/A</v>
      </c>
      <c r="BH358" t="e">
        <f>VLOOKUP($C358,subset1!$D:$BX,BH$2,FALSE)</f>
        <v>#N/A</v>
      </c>
      <c r="BI358" t="e">
        <f>VLOOKUP($C358,subset1!$D:$BX,BI$2,FALSE)</f>
        <v>#N/A</v>
      </c>
      <c r="BJ358" t="e">
        <f>VLOOKUP($C358,subset1!$D:$BX,BJ$2,FALSE)</f>
        <v>#N/A</v>
      </c>
      <c r="BK358" t="e">
        <f>VLOOKUP($C358,subset1!$D:$BX,BK$2,FALSE)</f>
        <v>#N/A</v>
      </c>
      <c r="BL358" t="e">
        <f>VLOOKUP($C358,subset1!$D:$BX,BL$2,FALSE)</f>
        <v>#N/A</v>
      </c>
      <c r="BM358" t="e">
        <f>VLOOKUP($C358,subset1!$D:$BX,BM$2,FALSE)</f>
        <v>#N/A</v>
      </c>
      <c r="BN358" t="e">
        <f>VLOOKUP($C358,subset1!$D:$BX,BN$2,FALSE)</f>
        <v>#N/A</v>
      </c>
      <c r="BO358" t="e">
        <f>VLOOKUP($C358,subset1!$D:$BX,BO$2,FALSE)</f>
        <v>#N/A</v>
      </c>
      <c r="BP358" t="e">
        <f>VLOOKUP($C358,subset1!$D:$BX,BP$2,FALSE)</f>
        <v>#N/A</v>
      </c>
      <c r="BQ358" t="e">
        <f>VLOOKUP($C358,subset1!$D:$BX,BQ$2,FALSE)</f>
        <v>#N/A</v>
      </c>
      <c r="BR358" t="e">
        <f>VLOOKUP($C358,subset1!$D:$BX,BR$2,FALSE)</f>
        <v>#N/A</v>
      </c>
      <c r="BS358" t="e">
        <f>VLOOKUP($C358,subset1!$D:$BX,BS$2,FALSE)</f>
        <v>#N/A</v>
      </c>
      <c r="BT358" t="e">
        <f>VLOOKUP($C358,subset1!$D:$BX,BT$2,FALSE)</f>
        <v>#N/A</v>
      </c>
      <c r="BU358" t="e">
        <f>VLOOKUP($C358,subset1!$D:$BX,BU$2,FALSE)</f>
        <v>#N/A</v>
      </c>
    </row>
    <row r="359" spans="1:73" x14ac:dyDescent="0.2">
      <c r="A359">
        <v>985</v>
      </c>
      <c r="B359" t="s">
        <v>2</v>
      </c>
      <c r="C359" t="str">
        <f t="shared" si="18"/>
        <v>985A</v>
      </c>
      <c r="D359" t="str">
        <f t="shared" si="19"/>
        <v>A</v>
      </c>
      <c r="E359">
        <v>61</v>
      </c>
      <c r="F359" s="1">
        <v>43307</v>
      </c>
      <c r="I359">
        <v>944.88062003672303</v>
      </c>
      <c r="J359" t="s">
        <v>23</v>
      </c>
      <c r="K359">
        <v>365</v>
      </c>
      <c r="L359">
        <f>VLOOKUP($C359,samples!$D$2:$I$1000,4, FALSE)</f>
        <v>3</v>
      </c>
      <c r="M359" t="str">
        <f>VLOOKUP($C359,samples!$D$2:$I$1000,5, FALSE)</f>
        <v>G</v>
      </c>
      <c r="N359" t="str">
        <f>VLOOKUP($C359,samples!$D$2:$I$1000,6, FALSE)</f>
        <v>1,2,3</v>
      </c>
      <c r="O359" s="1">
        <f>VLOOKUP($C359,samples!$D$2:$I$689,3, FALSE)</f>
        <v>43307</v>
      </c>
      <c r="P359" s="2">
        <f t="shared" si="20"/>
        <v>0</v>
      </c>
      <c r="Q359" s="1" t="str">
        <f>VLOOKUP($C359,samples!$D$2:$R$1000,8, FALSE)</f>
        <v>CGPLPA856P</v>
      </c>
      <c r="S359" t="e">
        <f>VLOOKUP($C359,subset1!$D:$BX,S$2,FALSE)</f>
        <v>#N/A</v>
      </c>
      <c r="T359" s="1" t="e">
        <f>VLOOKUP($C359,subset1!$D:$BX,T$2,FALSE)</f>
        <v>#N/A</v>
      </c>
      <c r="U359" t="e">
        <f>VLOOKUP($C359,subset1!$D:$BX,U$2,FALSE)</f>
        <v>#N/A</v>
      </c>
      <c r="V359" t="e">
        <f>VLOOKUP($C359,subset1!$D:$BX,V$2,FALSE)</f>
        <v>#N/A</v>
      </c>
      <c r="W359" t="e">
        <f>VLOOKUP($C359,subset1!$D:$BX,W$2,FALSE)</f>
        <v>#N/A</v>
      </c>
      <c r="X359" t="e">
        <f>VLOOKUP($C359,subset1!$D:$BX,X$2,FALSE)</f>
        <v>#N/A</v>
      </c>
      <c r="Y359" t="e">
        <f>VLOOKUP($C359,subset1!$D:$BX,Y$2,FALSE)</f>
        <v>#N/A</v>
      </c>
      <c r="Z359" t="e">
        <f>VLOOKUP($C359,subset1!$D:$BX,Z$2,FALSE)</f>
        <v>#N/A</v>
      </c>
      <c r="AA359" t="e">
        <f>VLOOKUP($C359,subset1!$D:$BX,AA$2,FALSE)</f>
        <v>#N/A</v>
      </c>
      <c r="AB359" t="e">
        <f>VLOOKUP($C359,subset1!$D:$BX,AB$2,FALSE)</f>
        <v>#N/A</v>
      </c>
      <c r="AC359" t="e">
        <f>VLOOKUP($C359,subset1!$D:$BX,AC$2,FALSE)</f>
        <v>#N/A</v>
      </c>
      <c r="AD359" t="e">
        <f>VLOOKUP($C359,subset1!$D:$BX,AD$2,FALSE)</f>
        <v>#N/A</v>
      </c>
      <c r="AE359" t="e">
        <f>VLOOKUP($C359,subset1!$D:$BX,AE$2,FALSE)</f>
        <v>#N/A</v>
      </c>
      <c r="AF359" t="e">
        <f>VLOOKUP($C359,subset1!$D:$BX,AF$2,FALSE)</f>
        <v>#N/A</v>
      </c>
      <c r="AG359" t="e">
        <f>VLOOKUP($C359,subset1!$D:$BX,AG$2,FALSE)</f>
        <v>#N/A</v>
      </c>
      <c r="AH359" t="e">
        <f>VLOOKUP($C359,subset1!$D:$BX,AH$2,FALSE)</f>
        <v>#N/A</v>
      </c>
      <c r="AI359" t="e">
        <f>VLOOKUP($C359,subset1!$D:$BX,AI$2,FALSE)</f>
        <v>#N/A</v>
      </c>
      <c r="AJ359" t="e">
        <f>VLOOKUP($C359,subset1!$D:$BX,AJ$2,FALSE)</f>
        <v>#N/A</v>
      </c>
      <c r="AK359" t="e">
        <f>VLOOKUP($C359,subset1!$D:$BX,AK$2,FALSE)</f>
        <v>#N/A</v>
      </c>
      <c r="AL359" t="e">
        <f>VLOOKUP($C359,subset1!$D:$BX,AL$2,FALSE)</f>
        <v>#N/A</v>
      </c>
      <c r="AM359" t="e">
        <f>VLOOKUP($C359,subset1!$D:$BX,AM$2,FALSE)</f>
        <v>#N/A</v>
      </c>
      <c r="AN359" t="e">
        <f>VLOOKUP($C359,subset1!$D:$BX,AN$2,FALSE)</f>
        <v>#N/A</v>
      </c>
      <c r="AO359" t="e">
        <f>VLOOKUP($C359,subset1!$D:$BX,AO$2,FALSE)</f>
        <v>#N/A</v>
      </c>
      <c r="AP359" t="e">
        <f>VLOOKUP($C359,subset1!$D:$BX,AP$2,FALSE)</f>
        <v>#N/A</v>
      </c>
      <c r="AQ359" t="e">
        <f>VLOOKUP($C359,subset1!$D:$BX,AQ$2,FALSE)</f>
        <v>#N/A</v>
      </c>
      <c r="AR359" t="e">
        <f>VLOOKUP($C359,subset1!$D:$BX,AR$2,FALSE)</f>
        <v>#N/A</v>
      </c>
      <c r="AS359" t="e">
        <f>VLOOKUP($C359,subset1!$D:$BX,AS$2,FALSE)</f>
        <v>#N/A</v>
      </c>
      <c r="AT359" s="1" t="e">
        <f>VLOOKUP($C359,subset1!$D:$BX,AT$2,FALSE)</f>
        <v>#N/A</v>
      </c>
      <c r="AU359" t="e">
        <f>VLOOKUP($C359,subset1!$D:$BX,AU$2,FALSE)</f>
        <v>#N/A</v>
      </c>
      <c r="AV359" t="e">
        <f>VLOOKUP($C359,subset1!$D:$BX,AV$2,FALSE)</f>
        <v>#N/A</v>
      </c>
      <c r="AW359" t="e">
        <f>VLOOKUP($C359,subset1!$D:$BX,AW$2,FALSE)</f>
        <v>#N/A</v>
      </c>
      <c r="AX359" t="e">
        <f>VLOOKUP($C359,subset1!$D:$BX,AX$2,FALSE)</f>
        <v>#N/A</v>
      </c>
      <c r="AY359" t="e">
        <f>VLOOKUP($C359,subset1!$D:$BX,AY$2,FALSE)</f>
        <v>#N/A</v>
      </c>
      <c r="AZ359" t="e">
        <f>VLOOKUP($C359,subset1!$D:$BX,AZ$2,FALSE)</f>
        <v>#N/A</v>
      </c>
      <c r="BA359" t="e">
        <f>VLOOKUP($C359,subset1!$D:$BX,BA$2,FALSE)</f>
        <v>#N/A</v>
      </c>
      <c r="BB359" t="e">
        <f>VLOOKUP($C359,subset1!$D:$BX,BB$2,FALSE)</f>
        <v>#N/A</v>
      </c>
      <c r="BC359" t="e">
        <f>VLOOKUP($C359,subset1!$D:$BX,BC$2,FALSE)</f>
        <v>#N/A</v>
      </c>
      <c r="BD359" t="e">
        <f>VLOOKUP($C359,subset1!$D:$BX,BD$2,FALSE)</f>
        <v>#N/A</v>
      </c>
      <c r="BE359" t="e">
        <f>VLOOKUP($C359,subset1!$D:$BX,BE$2,FALSE)</f>
        <v>#N/A</v>
      </c>
      <c r="BF359" t="e">
        <f>VLOOKUP($C359,subset1!$D:$BX,BF$2,FALSE)</f>
        <v>#N/A</v>
      </c>
      <c r="BG359" t="e">
        <f>VLOOKUP($C359,subset1!$D:$BX,BG$2,FALSE)</f>
        <v>#N/A</v>
      </c>
      <c r="BH359" t="e">
        <f>VLOOKUP($C359,subset1!$D:$BX,BH$2,FALSE)</f>
        <v>#N/A</v>
      </c>
      <c r="BI359" t="e">
        <f>VLOOKUP($C359,subset1!$D:$BX,BI$2,FALSE)</f>
        <v>#N/A</v>
      </c>
      <c r="BJ359" t="e">
        <f>VLOOKUP($C359,subset1!$D:$BX,BJ$2,FALSE)</f>
        <v>#N/A</v>
      </c>
      <c r="BK359" t="e">
        <f>VLOOKUP($C359,subset1!$D:$BX,BK$2,FALSE)</f>
        <v>#N/A</v>
      </c>
      <c r="BL359" t="e">
        <f>VLOOKUP($C359,subset1!$D:$BX,BL$2,FALSE)</f>
        <v>#N/A</v>
      </c>
      <c r="BM359" t="e">
        <f>VLOOKUP($C359,subset1!$D:$BX,BM$2,FALSE)</f>
        <v>#N/A</v>
      </c>
      <c r="BN359" t="e">
        <f>VLOOKUP($C359,subset1!$D:$BX,BN$2,FALSE)</f>
        <v>#N/A</v>
      </c>
      <c r="BO359" t="e">
        <f>VLOOKUP($C359,subset1!$D:$BX,BO$2,FALSE)</f>
        <v>#N/A</v>
      </c>
      <c r="BP359" t="e">
        <f>VLOOKUP($C359,subset1!$D:$BX,BP$2,FALSE)</f>
        <v>#N/A</v>
      </c>
      <c r="BQ359" t="e">
        <f>VLOOKUP($C359,subset1!$D:$BX,BQ$2,FALSE)</f>
        <v>#N/A</v>
      </c>
      <c r="BR359" t="e">
        <f>VLOOKUP($C359,subset1!$D:$BX,BR$2,FALSE)</f>
        <v>#N/A</v>
      </c>
      <c r="BS359" t="e">
        <f>VLOOKUP($C359,subset1!$D:$BX,BS$2,FALSE)</f>
        <v>#N/A</v>
      </c>
      <c r="BT359" t="e">
        <f>VLOOKUP($C359,subset1!$D:$BX,BT$2,FALSE)</f>
        <v>#N/A</v>
      </c>
      <c r="BU359" t="e">
        <f>VLOOKUP($C359,subset1!$D:$BX,BU$2,FALSE)</f>
        <v>#N/A</v>
      </c>
    </row>
    <row r="360" spans="1:73" x14ac:dyDescent="0.2">
      <c r="A360">
        <v>985</v>
      </c>
      <c r="B360" t="s">
        <v>8</v>
      </c>
      <c r="C360" t="str">
        <f t="shared" si="18"/>
        <v>985B1</v>
      </c>
      <c r="D360" t="str">
        <f t="shared" si="19"/>
        <v>B1</v>
      </c>
      <c r="E360">
        <v>61</v>
      </c>
      <c r="F360" s="1">
        <v>43307</v>
      </c>
      <c r="I360">
        <v>944.88062003672303</v>
      </c>
      <c r="J360" t="s">
        <v>23</v>
      </c>
      <c r="K360">
        <v>366</v>
      </c>
      <c r="L360">
        <f>VLOOKUP($C360,samples!$D$2:$I$1000,4, FALSE)</f>
        <v>7</v>
      </c>
      <c r="M360" t="str">
        <f>VLOOKUP($C360,samples!$D$2:$I$1000,5, FALSE)</f>
        <v>A</v>
      </c>
      <c r="N360" t="str">
        <f>VLOOKUP($C360,samples!$D$2:$I$1000,6, FALSE)</f>
        <v>7,8,9</v>
      </c>
      <c r="O360" s="1">
        <f>VLOOKUP($C360,samples!$D$2:$I$689,3, FALSE)</f>
        <v>43350</v>
      </c>
      <c r="P360" s="2">
        <f t="shared" si="20"/>
        <v>43</v>
      </c>
      <c r="Q360" s="1" t="str">
        <f>VLOOKUP($C360,samples!$D$2:$R$1000,8, FALSE)</f>
        <v>CGPLPA856P1</v>
      </c>
      <c r="S360" t="e">
        <f>VLOOKUP($C360,subset1!$D:$BX,S$2,FALSE)</f>
        <v>#N/A</v>
      </c>
      <c r="T360" s="1" t="e">
        <f>VLOOKUP($C360,subset1!$D:$BX,T$2,FALSE)</f>
        <v>#N/A</v>
      </c>
      <c r="U360" t="e">
        <f>VLOOKUP($C360,subset1!$D:$BX,U$2,FALSE)</f>
        <v>#N/A</v>
      </c>
      <c r="V360" t="e">
        <f>VLOOKUP($C360,subset1!$D:$BX,V$2,FALSE)</f>
        <v>#N/A</v>
      </c>
      <c r="W360" t="e">
        <f>VLOOKUP($C360,subset1!$D:$BX,W$2,FALSE)</f>
        <v>#N/A</v>
      </c>
      <c r="X360" t="e">
        <f>VLOOKUP($C360,subset1!$D:$BX,X$2,FALSE)</f>
        <v>#N/A</v>
      </c>
      <c r="Y360" t="e">
        <f>VLOOKUP($C360,subset1!$D:$BX,Y$2,FALSE)</f>
        <v>#N/A</v>
      </c>
      <c r="Z360" t="e">
        <f>VLOOKUP($C360,subset1!$D:$BX,Z$2,FALSE)</f>
        <v>#N/A</v>
      </c>
      <c r="AA360" t="e">
        <f>VLOOKUP($C360,subset1!$D:$BX,AA$2,FALSE)</f>
        <v>#N/A</v>
      </c>
      <c r="AB360" t="e">
        <f>VLOOKUP($C360,subset1!$D:$BX,AB$2,FALSE)</f>
        <v>#N/A</v>
      </c>
      <c r="AC360" t="e">
        <f>VLOOKUP($C360,subset1!$D:$BX,AC$2,FALSE)</f>
        <v>#N/A</v>
      </c>
      <c r="AD360" t="e">
        <f>VLOOKUP($C360,subset1!$D:$BX,AD$2,FALSE)</f>
        <v>#N/A</v>
      </c>
      <c r="AE360" t="e">
        <f>VLOOKUP($C360,subset1!$D:$BX,AE$2,FALSE)</f>
        <v>#N/A</v>
      </c>
      <c r="AF360" t="e">
        <f>VLOOKUP($C360,subset1!$D:$BX,AF$2,FALSE)</f>
        <v>#N/A</v>
      </c>
      <c r="AG360" t="e">
        <f>VLOOKUP($C360,subset1!$D:$BX,AG$2,FALSE)</f>
        <v>#N/A</v>
      </c>
      <c r="AH360" t="e">
        <f>VLOOKUP($C360,subset1!$D:$BX,AH$2,FALSE)</f>
        <v>#N/A</v>
      </c>
      <c r="AI360" t="e">
        <f>VLOOKUP($C360,subset1!$D:$BX,AI$2,FALSE)</f>
        <v>#N/A</v>
      </c>
      <c r="AJ360" t="e">
        <f>VLOOKUP($C360,subset1!$D:$BX,AJ$2,FALSE)</f>
        <v>#N/A</v>
      </c>
      <c r="AK360" t="e">
        <f>VLOOKUP($C360,subset1!$D:$BX,AK$2,FALSE)</f>
        <v>#N/A</v>
      </c>
      <c r="AL360" t="e">
        <f>VLOOKUP($C360,subset1!$D:$BX,AL$2,FALSE)</f>
        <v>#N/A</v>
      </c>
      <c r="AM360" t="e">
        <f>VLOOKUP($C360,subset1!$D:$BX,AM$2,FALSE)</f>
        <v>#N/A</v>
      </c>
      <c r="AN360" t="e">
        <f>VLOOKUP($C360,subset1!$D:$BX,AN$2,FALSE)</f>
        <v>#N/A</v>
      </c>
      <c r="AO360" t="e">
        <f>VLOOKUP($C360,subset1!$D:$BX,AO$2,FALSE)</f>
        <v>#N/A</v>
      </c>
      <c r="AP360" t="e">
        <f>VLOOKUP($C360,subset1!$D:$BX,AP$2,FALSE)</f>
        <v>#N/A</v>
      </c>
      <c r="AQ360" t="e">
        <f>VLOOKUP($C360,subset1!$D:$BX,AQ$2,FALSE)</f>
        <v>#N/A</v>
      </c>
      <c r="AR360" t="e">
        <f>VLOOKUP($C360,subset1!$D:$BX,AR$2,FALSE)</f>
        <v>#N/A</v>
      </c>
      <c r="AS360" t="e">
        <f>VLOOKUP($C360,subset1!$D:$BX,AS$2,FALSE)</f>
        <v>#N/A</v>
      </c>
      <c r="AT360" s="1" t="e">
        <f>VLOOKUP($C360,subset1!$D:$BX,AT$2,FALSE)</f>
        <v>#N/A</v>
      </c>
      <c r="AU360" t="e">
        <f>VLOOKUP($C360,subset1!$D:$BX,AU$2,FALSE)</f>
        <v>#N/A</v>
      </c>
      <c r="AV360" t="e">
        <f>VLOOKUP($C360,subset1!$D:$BX,AV$2,FALSE)</f>
        <v>#N/A</v>
      </c>
      <c r="AW360" t="e">
        <f>VLOOKUP($C360,subset1!$D:$BX,AW$2,FALSE)</f>
        <v>#N/A</v>
      </c>
      <c r="AX360" t="e">
        <f>VLOOKUP($C360,subset1!$D:$BX,AX$2,FALSE)</f>
        <v>#N/A</v>
      </c>
      <c r="AY360" t="e">
        <f>VLOOKUP($C360,subset1!$D:$BX,AY$2,FALSE)</f>
        <v>#N/A</v>
      </c>
      <c r="AZ360" t="e">
        <f>VLOOKUP($C360,subset1!$D:$BX,AZ$2,FALSE)</f>
        <v>#N/A</v>
      </c>
      <c r="BA360" t="e">
        <f>VLOOKUP($C360,subset1!$D:$BX,BA$2,FALSE)</f>
        <v>#N/A</v>
      </c>
      <c r="BB360" t="e">
        <f>VLOOKUP($C360,subset1!$D:$BX,BB$2,FALSE)</f>
        <v>#N/A</v>
      </c>
      <c r="BC360" t="e">
        <f>VLOOKUP($C360,subset1!$D:$BX,BC$2,FALSE)</f>
        <v>#N/A</v>
      </c>
      <c r="BD360" t="e">
        <f>VLOOKUP($C360,subset1!$D:$BX,BD$2,FALSE)</f>
        <v>#N/A</v>
      </c>
      <c r="BE360" t="e">
        <f>VLOOKUP($C360,subset1!$D:$BX,BE$2,FALSE)</f>
        <v>#N/A</v>
      </c>
      <c r="BF360" t="e">
        <f>VLOOKUP($C360,subset1!$D:$BX,BF$2,FALSE)</f>
        <v>#N/A</v>
      </c>
      <c r="BG360" t="e">
        <f>VLOOKUP($C360,subset1!$D:$BX,BG$2,FALSE)</f>
        <v>#N/A</v>
      </c>
      <c r="BH360" t="e">
        <f>VLOOKUP($C360,subset1!$D:$BX,BH$2,FALSE)</f>
        <v>#N/A</v>
      </c>
      <c r="BI360" t="e">
        <f>VLOOKUP($C360,subset1!$D:$BX,BI$2,FALSE)</f>
        <v>#N/A</v>
      </c>
      <c r="BJ360" t="e">
        <f>VLOOKUP($C360,subset1!$D:$BX,BJ$2,FALSE)</f>
        <v>#N/A</v>
      </c>
      <c r="BK360" t="e">
        <f>VLOOKUP($C360,subset1!$D:$BX,BK$2,FALSE)</f>
        <v>#N/A</v>
      </c>
      <c r="BL360" t="e">
        <f>VLOOKUP($C360,subset1!$D:$BX,BL$2,FALSE)</f>
        <v>#N/A</v>
      </c>
      <c r="BM360" t="e">
        <f>VLOOKUP($C360,subset1!$D:$BX,BM$2,FALSE)</f>
        <v>#N/A</v>
      </c>
      <c r="BN360" t="e">
        <f>VLOOKUP($C360,subset1!$D:$BX,BN$2,FALSE)</f>
        <v>#N/A</v>
      </c>
      <c r="BO360" t="e">
        <f>VLOOKUP($C360,subset1!$D:$BX,BO$2,FALSE)</f>
        <v>#N/A</v>
      </c>
      <c r="BP360" t="e">
        <f>VLOOKUP($C360,subset1!$D:$BX,BP$2,FALSE)</f>
        <v>#N/A</v>
      </c>
      <c r="BQ360" t="e">
        <f>VLOOKUP($C360,subset1!$D:$BX,BQ$2,FALSE)</f>
        <v>#N/A</v>
      </c>
      <c r="BR360" t="e">
        <f>VLOOKUP($C360,subset1!$D:$BX,BR$2,FALSE)</f>
        <v>#N/A</v>
      </c>
      <c r="BS360" t="e">
        <f>VLOOKUP($C360,subset1!$D:$BX,BS$2,FALSE)</f>
        <v>#N/A</v>
      </c>
      <c r="BT360" t="e">
        <f>VLOOKUP($C360,subset1!$D:$BX,BT$2,FALSE)</f>
        <v>#N/A</v>
      </c>
      <c r="BU360" t="e">
        <f>VLOOKUP($C360,subset1!$D:$BX,BU$2,FALSE)</f>
        <v>#N/A</v>
      </c>
    </row>
    <row r="361" spans="1:73" x14ac:dyDescent="0.2">
      <c r="A361">
        <v>985</v>
      </c>
      <c r="B361" t="s">
        <v>9</v>
      </c>
      <c r="C361" t="str">
        <f t="shared" si="18"/>
        <v>985E1</v>
      </c>
      <c r="D361" t="str">
        <f t="shared" si="19"/>
        <v>E1</v>
      </c>
      <c r="E361">
        <v>61</v>
      </c>
      <c r="F361" s="1">
        <v>43307</v>
      </c>
      <c r="I361">
        <v>944.88062003672303</v>
      </c>
      <c r="J361" t="s">
        <v>23</v>
      </c>
      <c r="K361">
        <v>367</v>
      </c>
      <c r="L361">
        <f>VLOOKUP($C361,samples!$D$2:$I$1000,4, FALSE)</f>
        <v>12</v>
      </c>
      <c r="M361" t="str">
        <f>VLOOKUP($C361,samples!$D$2:$I$1000,5, FALSE)</f>
        <v>I</v>
      </c>
      <c r="N361" t="str">
        <f>VLOOKUP($C361,samples!$D$2:$I$1000,6, FALSE)</f>
        <v>7,8,9</v>
      </c>
      <c r="O361" s="1">
        <f>VLOOKUP($C361,samples!$D$2:$I$689,3, FALSE)</f>
        <v>43364</v>
      </c>
      <c r="P361" s="2">
        <f t="shared" si="20"/>
        <v>57</v>
      </c>
      <c r="Q361" s="1" t="str">
        <f>VLOOKUP($C361,samples!$D$2:$R$1000,8, FALSE)</f>
        <v>CGPLPA856P2</v>
      </c>
      <c r="S361" t="e">
        <f>VLOOKUP($C361,subset1!$D:$BX,S$2,FALSE)</f>
        <v>#N/A</v>
      </c>
      <c r="T361" s="1" t="e">
        <f>VLOOKUP($C361,subset1!$D:$BX,T$2,FALSE)</f>
        <v>#N/A</v>
      </c>
      <c r="U361" t="e">
        <f>VLOOKUP($C361,subset1!$D:$BX,U$2,FALSE)</f>
        <v>#N/A</v>
      </c>
      <c r="V361" t="e">
        <f>VLOOKUP($C361,subset1!$D:$BX,V$2,FALSE)</f>
        <v>#N/A</v>
      </c>
      <c r="W361" t="e">
        <f>VLOOKUP($C361,subset1!$D:$BX,W$2,FALSE)</f>
        <v>#N/A</v>
      </c>
      <c r="X361" t="e">
        <f>VLOOKUP($C361,subset1!$D:$BX,X$2,FALSE)</f>
        <v>#N/A</v>
      </c>
      <c r="Y361" t="e">
        <f>VLOOKUP($C361,subset1!$D:$BX,Y$2,FALSE)</f>
        <v>#N/A</v>
      </c>
      <c r="Z361" t="e">
        <f>VLOOKUP($C361,subset1!$D:$BX,Z$2,FALSE)</f>
        <v>#N/A</v>
      </c>
      <c r="AA361" t="e">
        <f>VLOOKUP($C361,subset1!$D:$BX,AA$2,FALSE)</f>
        <v>#N/A</v>
      </c>
      <c r="AB361" t="e">
        <f>VLOOKUP($C361,subset1!$D:$BX,AB$2,FALSE)</f>
        <v>#N/A</v>
      </c>
      <c r="AC361" t="e">
        <f>VLOOKUP($C361,subset1!$D:$BX,AC$2,FALSE)</f>
        <v>#N/A</v>
      </c>
      <c r="AD361" t="e">
        <f>VLOOKUP($C361,subset1!$D:$BX,AD$2,FALSE)</f>
        <v>#N/A</v>
      </c>
      <c r="AE361" t="e">
        <f>VLOOKUP($C361,subset1!$D:$BX,AE$2,FALSE)</f>
        <v>#N/A</v>
      </c>
      <c r="AF361" t="e">
        <f>VLOOKUP($C361,subset1!$D:$BX,AF$2,FALSE)</f>
        <v>#N/A</v>
      </c>
      <c r="AG361" t="e">
        <f>VLOOKUP($C361,subset1!$D:$BX,AG$2,FALSE)</f>
        <v>#N/A</v>
      </c>
      <c r="AH361" t="e">
        <f>VLOOKUP($C361,subset1!$D:$BX,AH$2,FALSE)</f>
        <v>#N/A</v>
      </c>
      <c r="AI361" t="e">
        <f>VLOOKUP($C361,subset1!$D:$BX,AI$2,FALSE)</f>
        <v>#N/A</v>
      </c>
      <c r="AJ361" t="e">
        <f>VLOOKUP($C361,subset1!$D:$BX,AJ$2,FALSE)</f>
        <v>#N/A</v>
      </c>
      <c r="AK361" t="e">
        <f>VLOOKUP($C361,subset1!$D:$BX,AK$2,FALSE)</f>
        <v>#N/A</v>
      </c>
      <c r="AL361" t="e">
        <f>VLOOKUP($C361,subset1!$D:$BX,AL$2,FALSE)</f>
        <v>#N/A</v>
      </c>
      <c r="AM361" t="e">
        <f>VLOOKUP($C361,subset1!$D:$BX,AM$2,FALSE)</f>
        <v>#N/A</v>
      </c>
      <c r="AN361" t="e">
        <f>VLOOKUP($C361,subset1!$D:$BX,AN$2,FALSE)</f>
        <v>#N/A</v>
      </c>
      <c r="AO361" t="e">
        <f>VLOOKUP($C361,subset1!$D:$BX,AO$2,FALSE)</f>
        <v>#N/A</v>
      </c>
      <c r="AP361" t="e">
        <f>VLOOKUP($C361,subset1!$D:$BX,AP$2,FALSE)</f>
        <v>#N/A</v>
      </c>
      <c r="AQ361" t="e">
        <f>VLOOKUP($C361,subset1!$D:$BX,AQ$2,FALSE)</f>
        <v>#N/A</v>
      </c>
      <c r="AR361" t="e">
        <f>VLOOKUP($C361,subset1!$D:$BX,AR$2,FALSE)</f>
        <v>#N/A</v>
      </c>
      <c r="AS361" t="e">
        <f>VLOOKUP($C361,subset1!$D:$BX,AS$2,FALSE)</f>
        <v>#N/A</v>
      </c>
      <c r="AT361" s="1" t="e">
        <f>VLOOKUP($C361,subset1!$D:$BX,AT$2,FALSE)</f>
        <v>#N/A</v>
      </c>
      <c r="AU361" t="e">
        <f>VLOOKUP($C361,subset1!$D:$BX,AU$2,FALSE)</f>
        <v>#N/A</v>
      </c>
      <c r="AV361" t="e">
        <f>VLOOKUP($C361,subset1!$D:$BX,AV$2,FALSE)</f>
        <v>#N/A</v>
      </c>
      <c r="AW361" t="e">
        <f>VLOOKUP($C361,subset1!$D:$BX,AW$2,FALSE)</f>
        <v>#N/A</v>
      </c>
      <c r="AX361" t="e">
        <f>VLOOKUP($C361,subset1!$D:$BX,AX$2,FALSE)</f>
        <v>#N/A</v>
      </c>
      <c r="AY361" t="e">
        <f>VLOOKUP($C361,subset1!$D:$BX,AY$2,FALSE)</f>
        <v>#N/A</v>
      </c>
      <c r="AZ361" t="e">
        <f>VLOOKUP($C361,subset1!$D:$BX,AZ$2,FALSE)</f>
        <v>#N/A</v>
      </c>
      <c r="BA361" t="e">
        <f>VLOOKUP($C361,subset1!$D:$BX,BA$2,FALSE)</f>
        <v>#N/A</v>
      </c>
      <c r="BB361" t="e">
        <f>VLOOKUP($C361,subset1!$D:$BX,BB$2,FALSE)</f>
        <v>#N/A</v>
      </c>
      <c r="BC361" t="e">
        <f>VLOOKUP($C361,subset1!$D:$BX,BC$2,FALSE)</f>
        <v>#N/A</v>
      </c>
      <c r="BD361" t="e">
        <f>VLOOKUP($C361,subset1!$D:$BX,BD$2,FALSE)</f>
        <v>#N/A</v>
      </c>
      <c r="BE361" t="e">
        <f>VLOOKUP($C361,subset1!$D:$BX,BE$2,FALSE)</f>
        <v>#N/A</v>
      </c>
      <c r="BF361" t="e">
        <f>VLOOKUP($C361,subset1!$D:$BX,BF$2,FALSE)</f>
        <v>#N/A</v>
      </c>
      <c r="BG361" t="e">
        <f>VLOOKUP($C361,subset1!$D:$BX,BG$2,FALSE)</f>
        <v>#N/A</v>
      </c>
      <c r="BH361" t="e">
        <f>VLOOKUP($C361,subset1!$D:$BX,BH$2,FALSE)</f>
        <v>#N/A</v>
      </c>
      <c r="BI361" t="e">
        <f>VLOOKUP($C361,subset1!$D:$BX,BI$2,FALSE)</f>
        <v>#N/A</v>
      </c>
      <c r="BJ361" t="e">
        <f>VLOOKUP($C361,subset1!$D:$BX,BJ$2,FALSE)</f>
        <v>#N/A</v>
      </c>
      <c r="BK361" t="e">
        <f>VLOOKUP($C361,subset1!$D:$BX,BK$2,FALSE)</f>
        <v>#N/A</v>
      </c>
      <c r="BL361" t="e">
        <f>VLOOKUP($C361,subset1!$D:$BX,BL$2,FALSE)</f>
        <v>#N/A</v>
      </c>
      <c r="BM361" t="e">
        <f>VLOOKUP($C361,subset1!$D:$BX,BM$2,FALSE)</f>
        <v>#N/A</v>
      </c>
      <c r="BN361" t="e">
        <f>VLOOKUP($C361,subset1!$D:$BX,BN$2,FALSE)</f>
        <v>#N/A</v>
      </c>
      <c r="BO361" t="e">
        <f>VLOOKUP($C361,subset1!$D:$BX,BO$2,FALSE)</f>
        <v>#N/A</v>
      </c>
      <c r="BP361" t="e">
        <f>VLOOKUP($C361,subset1!$D:$BX,BP$2,FALSE)</f>
        <v>#N/A</v>
      </c>
      <c r="BQ361" t="e">
        <f>VLOOKUP($C361,subset1!$D:$BX,BQ$2,FALSE)</f>
        <v>#N/A</v>
      </c>
      <c r="BR361" t="e">
        <f>VLOOKUP($C361,subset1!$D:$BX,BR$2,FALSE)</f>
        <v>#N/A</v>
      </c>
      <c r="BS361" t="e">
        <f>VLOOKUP($C361,subset1!$D:$BX,BS$2,FALSE)</f>
        <v>#N/A</v>
      </c>
      <c r="BT361" t="e">
        <f>VLOOKUP($C361,subset1!$D:$BX,BT$2,FALSE)</f>
        <v>#N/A</v>
      </c>
      <c r="BU361" t="e">
        <f>VLOOKUP($C361,subset1!$D:$BX,BU$2,FALSE)</f>
        <v>#N/A</v>
      </c>
    </row>
    <row r="362" spans="1:73" x14ac:dyDescent="0.2">
      <c r="A362">
        <v>985</v>
      </c>
      <c r="B362" t="s">
        <v>10</v>
      </c>
      <c r="C362" t="str">
        <f t="shared" si="18"/>
        <v>985E2</v>
      </c>
      <c r="D362" t="str">
        <f t="shared" si="19"/>
        <v>E2</v>
      </c>
      <c r="E362">
        <v>61</v>
      </c>
      <c r="F362" s="1">
        <v>43307</v>
      </c>
      <c r="I362">
        <v>944.88062003672303</v>
      </c>
      <c r="J362" t="s">
        <v>23</v>
      </c>
      <c r="K362">
        <v>368</v>
      </c>
      <c r="L362">
        <f>VLOOKUP($C362,samples!$D$2:$I$1000,4, FALSE)</f>
        <v>15</v>
      </c>
      <c r="M362" t="str">
        <f>VLOOKUP($C362,samples!$D$2:$I$1000,5, FALSE)</f>
        <v>C</v>
      </c>
      <c r="N362" t="str">
        <f>VLOOKUP($C362,samples!$D$2:$I$1000,6, FALSE)</f>
        <v>4,5,6</v>
      </c>
      <c r="O362" s="1">
        <f>VLOOKUP($C362,samples!$D$2:$I$689,3, FALSE)</f>
        <v>43481</v>
      </c>
      <c r="P362" s="2">
        <f t="shared" si="20"/>
        <v>174</v>
      </c>
      <c r="Q362" s="1" t="str">
        <f>VLOOKUP($C362,samples!$D$2:$R$1000,8, FALSE)</f>
        <v>CGPLPA856P3</v>
      </c>
      <c r="S362" t="e">
        <f>VLOOKUP($C362,subset1!$D:$BX,S$2,FALSE)</f>
        <v>#N/A</v>
      </c>
      <c r="T362" s="1" t="e">
        <f>VLOOKUP($C362,subset1!$D:$BX,T$2,FALSE)</f>
        <v>#N/A</v>
      </c>
      <c r="U362" t="e">
        <f>VLOOKUP($C362,subset1!$D:$BX,U$2,FALSE)</f>
        <v>#N/A</v>
      </c>
      <c r="V362" t="e">
        <f>VLOOKUP($C362,subset1!$D:$BX,V$2,FALSE)</f>
        <v>#N/A</v>
      </c>
      <c r="W362" t="e">
        <f>VLOOKUP($C362,subset1!$D:$BX,W$2,FALSE)</f>
        <v>#N/A</v>
      </c>
      <c r="X362" t="e">
        <f>VLOOKUP($C362,subset1!$D:$BX,X$2,FALSE)</f>
        <v>#N/A</v>
      </c>
      <c r="Y362" t="e">
        <f>VLOOKUP($C362,subset1!$D:$BX,Y$2,FALSE)</f>
        <v>#N/A</v>
      </c>
      <c r="Z362" t="e">
        <f>VLOOKUP($C362,subset1!$D:$BX,Z$2,FALSE)</f>
        <v>#N/A</v>
      </c>
      <c r="AA362" t="e">
        <f>VLOOKUP($C362,subset1!$D:$BX,AA$2,FALSE)</f>
        <v>#N/A</v>
      </c>
      <c r="AB362" t="e">
        <f>VLOOKUP($C362,subset1!$D:$BX,AB$2,FALSE)</f>
        <v>#N/A</v>
      </c>
      <c r="AC362" t="e">
        <f>VLOOKUP($C362,subset1!$D:$BX,AC$2,FALSE)</f>
        <v>#N/A</v>
      </c>
      <c r="AD362" t="e">
        <f>VLOOKUP($C362,subset1!$D:$BX,AD$2,FALSE)</f>
        <v>#N/A</v>
      </c>
      <c r="AE362" t="e">
        <f>VLOOKUP($C362,subset1!$D:$BX,AE$2,FALSE)</f>
        <v>#N/A</v>
      </c>
      <c r="AF362" t="e">
        <f>VLOOKUP($C362,subset1!$D:$BX,AF$2,FALSE)</f>
        <v>#N/A</v>
      </c>
      <c r="AG362" t="e">
        <f>VLOOKUP($C362,subset1!$D:$BX,AG$2,FALSE)</f>
        <v>#N/A</v>
      </c>
      <c r="AH362" t="e">
        <f>VLOOKUP($C362,subset1!$D:$BX,AH$2,FALSE)</f>
        <v>#N/A</v>
      </c>
      <c r="AI362" t="e">
        <f>VLOOKUP($C362,subset1!$D:$BX,AI$2,FALSE)</f>
        <v>#N/A</v>
      </c>
      <c r="AJ362" t="e">
        <f>VLOOKUP($C362,subset1!$D:$BX,AJ$2,FALSE)</f>
        <v>#N/A</v>
      </c>
      <c r="AK362" t="e">
        <f>VLOOKUP($C362,subset1!$D:$BX,AK$2,FALSE)</f>
        <v>#N/A</v>
      </c>
      <c r="AL362" t="e">
        <f>VLOOKUP($C362,subset1!$D:$BX,AL$2,FALSE)</f>
        <v>#N/A</v>
      </c>
      <c r="AM362" t="e">
        <f>VLOOKUP($C362,subset1!$D:$BX,AM$2,FALSE)</f>
        <v>#N/A</v>
      </c>
      <c r="AN362" t="e">
        <f>VLOOKUP($C362,subset1!$D:$BX,AN$2,FALSE)</f>
        <v>#N/A</v>
      </c>
      <c r="AO362" t="e">
        <f>VLOOKUP($C362,subset1!$D:$BX,AO$2,FALSE)</f>
        <v>#N/A</v>
      </c>
      <c r="AP362" t="e">
        <f>VLOOKUP($C362,subset1!$D:$BX,AP$2,FALSE)</f>
        <v>#N/A</v>
      </c>
      <c r="AQ362" t="e">
        <f>VLOOKUP($C362,subset1!$D:$BX,AQ$2,FALSE)</f>
        <v>#N/A</v>
      </c>
      <c r="AR362" t="e">
        <f>VLOOKUP($C362,subset1!$D:$BX,AR$2,FALSE)</f>
        <v>#N/A</v>
      </c>
      <c r="AS362" t="e">
        <f>VLOOKUP($C362,subset1!$D:$BX,AS$2,FALSE)</f>
        <v>#N/A</v>
      </c>
      <c r="AT362" s="1" t="e">
        <f>VLOOKUP($C362,subset1!$D:$BX,AT$2,FALSE)</f>
        <v>#N/A</v>
      </c>
      <c r="AU362" t="e">
        <f>VLOOKUP($C362,subset1!$D:$BX,AU$2,FALSE)</f>
        <v>#N/A</v>
      </c>
      <c r="AV362" t="e">
        <f>VLOOKUP($C362,subset1!$D:$BX,AV$2,FALSE)</f>
        <v>#N/A</v>
      </c>
      <c r="AW362" t="e">
        <f>VLOOKUP($C362,subset1!$D:$BX,AW$2,FALSE)</f>
        <v>#N/A</v>
      </c>
      <c r="AX362" t="e">
        <f>VLOOKUP($C362,subset1!$D:$BX,AX$2,FALSE)</f>
        <v>#N/A</v>
      </c>
      <c r="AY362" t="e">
        <f>VLOOKUP($C362,subset1!$D:$BX,AY$2,FALSE)</f>
        <v>#N/A</v>
      </c>
      <c r="AZ362" t="e">
        <f>VLOOKUP($C362,subset1!$D:$BX,AZ$2,FALSE)</f>
        <v>#N/A</v>
      </c>
      <c r="BA362" t="e">
        <f>VLOOKUP($C362,subset1!$D:$BX,BA$2,FALSE)</f>
        <v>#N/A</v>
      </c>
      <c r="BB362" t="e">
        <f>VLOOKUP($C362,subset1!$D:$BX,BB$2,FALSE)</f>
        <v>#N/A</v>
      </c>
      <c r="BC362" t="e">
        <f>VLOOKUP($C362,subset1!$D:$BX,BC$2,FALSE)</f>
        <v>#N/A</v>
      </c>
      <c r="BD362" t="e">
        <f>VLOOKUP($C362,subset1!$D:$BX,BD$2,FALSE)</f>
        <v>#N/A</v>
      </c>
      <c r="BE362" t="e">
        <f>VLOOKUP($C362,subset1!$D:$BX,BE$2,FALSE)</f>
        <v>#N/A</v>
      </c>
      <c r="BF362" t="e">
        <f>VLOOKUP($C362,subset1!$D:$BX,BF$2,FALSE)</f>
        <v>#N/A</v>
      </c>
      <c r="BG362" t="e">
        <f>VLOOKUP($C362,subset1!$D:$BX,BG$2,FALSE)</f>
        <v>#N/A</v>
      </c>
      <c r="BH362" t="e">
        <f>VLOOKUP($C362,subset1!$D:$BX,BH$2,FALSE)</f>
        <v>#N/A</v>
      </c>
      <c r="BI362" t="e">
        <f>VLOOKUP($C362,subset1!$D:$BX,BI$2,FALSE)</f>
        <v>#N/A</v>
      </c>
      <c r="BJ362" t="e">
        <f>VLOOKUP($C362,subset1!$D:$BX,BJ$2,FALSE)</f>
        <v>#N/A</v>
      </c>
      <c r="BK362" t="e">
        <f>VLOOKUP($C362,subset1!$D:$BX,BK$2,FALSE)</f>
        <v>#N/A</v>
      </c>
      <c r="BL362" t="e">
        <f>VLOOKUP($C362,subset1!$D:$BX,BL$2,FALSE)</f>
        <v>#N/A</v>
      </c>
      <c r="BM362" t="e">
        <f>VLOOKUP($C362,subset1!$D:$BX,BM$2,FALSE)</f>
        <v>#N/A</v>
      </c>
      <c r="BN362" t="e">
        <f>VLOOKUP($C362,subset1!$D:$BX,BN$2,FALSE)</f>
        <v>#N/A</v>
      </c>
      <c r="BO362" t="e">
        <f>VLOOKUP($C362,subset1!$D:$BX,BO$2,FALSE)</f>
        <v>#N/A</v>
      </c>
      <c r="BP362" t="e">
        <f>VLOOKUP($C362,subset1!$D:$BX,BP$2,FALSE)</f>
        <v>#N/A</v>
      </c>
      <c r="BQ362" t="e">
        <f>VLOOKUP($C362,subset1!$D:$BX,BQ$2,FALSE)</f>
        <v>#N/A</v>
      </c>
      <c r="BR362" t="e">
        <f>VLOOKUP($C362,subset1!$D:$BX,BR$2,FALSE)</f>
        <v>#N/A</v>
      </c>
      <c r="BS362" t="e">
        <f>VLOOKUP($C362,subset1!$D:$BX,BS$2,FALSE)</f>
        <v>#N/A</v>
      </c>
      <c r="BT362" t="e">
        <f>VLOOKUP($C362,subset1!$D:$BX,BT$2,FALSE)</f>
        <v>#N/A</v>
      </c>
      <c r="BU362" t="e">
        <f>VLOOKUP($C362,subset1!$D:$BX,BU$2,FALSE)</f>
        <v>#N/A</v>
      </c>
    </row>
    <row r="363" spans="1:73" x14ac:dyDescent="0.2">
      <c r="A363">
        <v>985</v>
      </c>
      <c r="B363" t="s">
        <v>11</v>
      </c>
      <c r="C363" t="str">
        <f t="shared" si="18"/>
        <v>985E3</v>
      </c>
      <c r="D363" t="str">
        <f t="shared" si="19"/>
        <v>E3</v>
      </c>
      <c r="E363">
        <v>61</v>
      </c>
      <c r="F363" s="1">
        <v>43307</v>
      </c>
      <c r="I363">
        <v>944.88062003672303</v>
      </c>
      <c r="J363" t="s">
        <v>23</v>
      </c>
      <c r="K363">
        <v>369</v>
      </c>
      <c r="L363">
        <f>VLOOKUP($C363,samples!$D$2:$I$1000,4, FALSE)</f>
        <v>16</v>
      </c>
      <c r="M363" t="str">
        <f>VLOOKUP($C363,samples!$D$2:$I$1000,5, FALSE)</f>
        <v>C</v>
      </c>
      <c r="N363" t="str">
        <f>VLOOKUP($C363,samples!$D$2:$I$1000,6, FALSE)</f>
        <v>7,8,9</v>
      </c>
      <c r="O363" s="1">
        <f>VLOOKUP($C363,samples!$D$2:$I$689,3, FALSE)</f>
        <v>43538</v>
      </c>
      <c r="P363" s="2">
        <f t="shared" si="20"/>
        <v>231</v>
      </c>
      <c r="Q363" s="1" t="str">
        <f>VLOOKUP($C363,samples!$D$2:$R$1000,8, FALSE)</f>
        <v>CGPLPA856P4</v>
      </c>
      <c r="S363" t="e">
        <f>VLOOKUP($C363,subset1!$D:$BX,S$2,FALSE)</f>
        <v>#N/A</v>
      </c>
      <c r="T363" s="1" t="e">
        <f>VLOOKUP($C363,subset1!$D:$BX,T$2,FALSE)</f>
        <v>#N/A</v>
      </c>
      <c r="U363" t="e">
        <f>VLOOKUP($C363,subset1!$D:$BX,U$2,FALSE)</f>
        <v>#N/A</v>
      </c>
      <c r="V363" t="e">
        <f>VLOOKUP($C363,subset1!$D:$BX,V$2,FALSE)</f>
        <v>#N/A</v>
      </c>
      <c r="W363" t="e">
        <f>VLOOKUP($C363,subset1!$D:$BX,W$2,FALSE)</f>
        <v>#N/A</v>
      </c>
      <c r="X363" t="e">
        <f>VLOOKUP($C363,subset1!$D:$BX,X$2,FALSE)</f>
        <v>#N/A</v>
      </c>
      <c r="Y363" t="e">
        <f>VLOOKUP($C363,subset1!$D:$BX,Y$2,FALSE)</f>
        <v>#N/A</v>
      </c>
      <c r="Z363" t="e">
        <f>VLOOKUP($C363,subset1!$D:$BX,Z$2,FALSE)</f>
        <v>#N/A</v>
      </c>
      <c r="AA363" t="e">
        <f>VLOOKUP($C363,subset1!$D:$BX,AA$2,FALSE)</f>
        <v>#N/A</v>
      </c>
      <c r="AB363" t="e">
        <f>VLOOKUP($C363,subset1!$D:$BX,AB$2,FALSE)</f>
        <v>#N/A</v>
      </c>
      <c r="AC363" t="e">
        <f>VLOOKUP($C363,subset1!$D:$BX,AC$2,FALSE)</f>
        <v>#N/A</v>
      </c>
      <c r="AD363" t="e">
        <f>VLOOKUP($C363,subset1!$D:$BX,AD$2,FALSE)</f>
        <v>#N/A</v>
      </c>
      <c r="AE363" t="e">
        <f>VLOOKUP($C363,subset1!$D:$BX,AE$2,FALSE)</f>
        <v>#N/A</v>
      </c>
      <c r="AF363" t="e">
        <f>VLOOKUP($C363,subset1!$D:$BX,AF$2,FALSE)</f>
        <v>#N/A</v>
      </c>
      <c r="AG363" t="e">
        <f>VLOOKUP($C363,subset1!$D:$BX,AG$2,FALSE)</f>
        <v>#N/A</v>
      </c>
      <c r="AH363" t="e">
        <f>VLOOKUP($C363,subset1!$D:$BX,AH$2,FALSE)</f>
        <v>#N/A</v>
      </c>
      <c r="AI363" t="e">
        <f>VLOOKUP($C363,subset1!$D:$BX,AI$2,FALSE)</f>
        <v>#N/A</v>
      </c>
      <c r="AJ363" t="e">
        <f>VLOOKUP($C363,subset1!$D:$BX,AJ$2,FALSE)</f>
        <v>#N/A</v>
      </c>
      <c r="AK363" t="e">
        <f>VLOOKUP($C363,subset1!$D:$BX,AK$2,FALSE)</f>
        <v>#N/A</v>
      </c>
      <c r="AL363" t="e">
        <f>VLOOKUP($C363,subset1!$D:$BX,AL$2,FALSE)</f>
        <v>#N/A</v>
      </c>
      <c r="AM363" t="e">
        <f>VLOOKUP($C363,subset1!$D:$BX,AM$2,FALSE)</f>
        <v>#N/A</v>
      </c>
      <c r="AN363" t="e">
        <f>VLOOKUP($C363,subset1!$D:$BX,AN$2,FALSE)</f>
        <v>#N/A</v>
      </c>
      <c r="AO363" t="e">
        <f>VLOOKUP($C363,subset1!$D:$BX,AO$2,FALSE)</f>
        <v>#N/A</v>
      </c>
      <c r="AP363" t="e">
        <f>VLOOKUP($C363,subset1!$D:$BX,AP$2,FALSE)</f>
        <v>#N/A</v>
      </c>
      <c r="AQ363" t="e">
        <f>VLOOKUP($C363,subset1!$D:$BX,AQ$2,FALSE)</f>
        <v>#N/A</v>
      </c>
      <c r="AR363" t="e">
        <f>VLOOKUP($C363,subset1!$D:$BX,AR$2,FALSE)</f>
        <v>#N/A</v>
      </c>
      <c r="AS363" t="e">
        <f>VLOOKUP($C363,subset1!$D:$BX,AS$2,FALSE)</f>
        <v>#N/A</v>
      </c>
      <c r="AT363" s="1" t="e">
        <f>VLOOKUP($C363,subset1!$D:$BX,AT$2,FALSE)</f>
        <v>#N/A</v>
      </c>
      <c r="AU363" t="e">
        <f>VLOOKUP($C363,subset1!$D:$BX,AU$2,FALSE)</f>
        <v>#N/A</v>
      </c>
      <c r="AV363" t="e">
        <f>VLOOKUP($C363,subset1!$D:$BX,AV$2,FALSE)</f>
        <v>#N/A</v>
      </c>
      <c r="AW363" t="e">
        <f>VLOOKUP($C363,subset1!$D:$BX,AW$2,FALSE)</f>
        <v>#N/A</v>
      </c>
      <c r="AX363" t="e">
        <f>VLOOKUP($C363,subset1!$D:$BX,AX$2,FALSE)</f>
        <v>#N/A</v>
      </c>
      <c r="AY363" t="e">
        <f>VLOOKUP($C363,subset1!$D:$BX,AY$2,FALSE)</f>
        <v>#N/A</v>
      </c>
      <c r="AZ363" t="e">
        <f>VLOOKUP($C363,subset1!$D:$BX,AZ$2,FALSE)</f>
        <v>#N/A</v>
      </c>
      <c r="BA363" t="e">
        <f>VLOOKUP($C363,subset1!$D:$BX,BA$2,FALSE)</f>
        <v>#N/A</v>
      </c>
      <c r="BB363" t="e">
        <f>VLOOKUP($C363,subset1!$D:$BX,BB$2,FALSE)</f>
        <v>#N/A</v>
      </c>
      <c r="BC363" t="e">
        <f>VLOOKUP($C363,subset1!$D:$BX,BC$2,FALSE)</f>
        <v>#N/A</v>
      </c>
      <c r="BD363" t="e">
        <f>VLOOKUP($C363,subset1!$D:$BX,BD$2,FALSE)</f>
        <v>#N/A</v>
      </c>
      <c r="BE363" t="e">
        <f>VLOOKUP($C363,subset1!$D:$BX,BE$2,FALSE)</f>
        <v>#N/A</v>
      </c>
      <c r="BF363" t="e">
        <f>VLOOKUP($C363,subset1!$D:$BX,BF$2,FALSE)</f>
        <v>#N/A</v>
      </c>
      <c r="BG363" t="e">
        <f>VLOOKUP($C363,subset1!$D:$BX,BG$2,FALSE)</f>
        <v>#N/A</v>
      </c>
      <c r="BH363" t="e">
        <f>VLOOKUP($C363,subset1!$D:$BX,BH$2,FALSE)</f>
        <v>#N/A</v>
      </c>
      <c r="BI363" t="e">
        <f>VLOOKUP($C363,subset1!$D:$BX,BI$2,FALSE)</f>
        <v>#N/A</v>
      </c>
      <c r="BJ363" t="e">
        <f>VLOOKUP($C363,subset1!$D:$BX,BJ$2,FALSE)</f>
        <v>#N/A</v>
      </c>
      <c r="BK363" t="e">
        <f>VLOOKUP($C363,subset1!$D:$BX,BK$2,FALSE)</f>
        <v>#N/A</v>
      </c>
      <c r="BL363" t="e">
        <f>VLOOKUP($C363,subset1!$D:$BX,BL$2,FALSE)</f>
        <v>#N/A</v>
      </c>
      <c r="BM363" t="e">
        <f>VLOOKUP($C363,subset1!$D:$BX,BM$2,FALSE)</f>
        <v>#N/A</v>
      </c>
      <c r="BN363" t="e">
        <f>VLOOKUP($C363,subset1!$D:$BX,BN$2,FALSE)</f>
        <v>#N/A</v>
      </c>
      <c r="BO363" t="e">
        <f>VLOOKUP($C363,subset1!$D:$BX,BO$2,FALSE)</f>
        <v>#N/A</v>
      </c>
      <c r="BP363" t="e">
        <f>VLOOKUP($C363,subset1!$D:$BX,BP$2,FALSE)</f>
        <v>#N/A</v>
      </c>
      <c r="BQ363" t="e">
        <f>VLOOKUP($C363,subset1!$D:$BX,BQ$2,FALSE)</f>
        <v>#N/A</v>
      </c>
      <c r="BR363" t="e">
        <f>VLOOKUP($C363,subset1!$D:$BX,BR$2,FALSE)</f>
        <v>#N/A</v>
      </c>
      <c r="BS363" t="e">
        <f>VLOOKUP($C363,subset1!$D:$BX,BS$2,FALSE)</f>
        <v>#N/A</v>
      </c>
      <c r="BT363" t="e">
        <f>VLOOKUP($C363,subset1!$D:$BX,BT$2,FALSE)</f>
        <v>#N/A</v>
      </c>
      <c r="BU363" t="e">
        <f>VLOOKUP($C363,subset1!$D:$BX,BU$2,FALSE)</f>
        <v>#N/A</v>
      </c>
    </row>
    <row r="364" spans="1:73" x14ac:dyDescent="0.2">
      <c r="A364">
        <v>989</v>
      </c>
      <c r="B364" t="s">
        <v>2</v>
      </c>
      <c r="C364" t="str">
        <f t="shared" si="18"/>
        <v>989A</v>
      </c>
      <c r="D364" t="str">
        <f t="shared" si="19"/>
        <v>A</v>
      </c>
      <c r="E364">
        <v>63</v>
      </c>
      <c r="F364" s="1">
        <v>43326</v>
      </c>
      <c r="I364">
        <v>925.88062003672303</v>
      </c>
      <c r="J364" t="s">
        <v>23</v>
      </c>
      <c r="K364">
        <v>370</v>
      </c>
      <c r="L364">
        <f>VLOOKUP($C364,samples!$D$2:$I$1000,4, FALSE)</f>
        <v>3</v>
      </c>
      <c r="M364" t="str">
        <f>VLOOKUP($C364,samples!$D$2:$I$1000,5, FALSE)</f>
        <v>G</v>
      </c>
      <c r="N364" t="str">
        <f>VLOOKUP($C364,samples!$D$2:$I$1000,6, FALSE)</f>
        <v>4,5,6</v>
      </c>
      <c r="O364" s="1">
        <f>VLOOKUP($C364,samples!$D$2:$I$689,3, FALSE)</f>
        <v>43326</v>
      </c>
      <c r="P364" s="2">
        <f t="shared" si="20"/>
        <v>0</v>
      </c>
      <c r="Q364" s="1" t="str">
        <f>VLOOKUP($C364,samples!$D$2:$R$1000,8, FALSE)</f>
        <v>CGPLPA857P</v>
      </c>
      <c r="S364" t="e">
        <f>VLOOKUP($C364,subset1!$D:$BX,S$2,FALSE)</f>
        <v>#N/A</v>
      </c>
      <c r="T364" s="1" t="e">
        <f>VLOOKUP($C364,subset1!$D:$BX,T$2,FALSE)</f>
        <v>#N/A</v>
      </c>
      <c r="U364" t="e">
        <f>VLOOKUP($C364,subset1!$D:$BX,U$2,FALSE)</f>
        <v>#N/A</v>
      </c>
      <c r="V364" t="e">
        <f>VLOOKUP($C364,subset1!$D:$BX,V$2,FALSE)</f>
        <v>#N/A</v>
      </c>
      <c r="W364" t="e">
        <f>VLOOKUP($C364,subset1!$D:$BX,W$2,FALSE)</f>
        <v>#N/A</v>
      </c>
      <c r="X364" t="e">
        <f>VLOOKUP($C364,subset1!$D:$BX,X$2,FALSE)</f>
        <v>#N/A</v>
      </c>
      <c r="Y364" t="e">
        <f>VLOOKUP($C364,subset1!$D:$BX,Y$2,FALSE)</f>
        <v>#N/A</v>
      </c>
      <c r="Z364" t="e">
        <f>VLOOKUP($C364,subset1!$D:$BX,Z$2,FALSE)</f>
        <v>#N/A</v>
      </c>
      <c r="AA364" t="e">
        <f>VLOOKUP($C364,subset1!$D:$BX,AA$2,FALSE)</f>
        <v>#N/A</v>
      </c>
      <c r="AB364" t="e">
        <f>VLOOKUP($C364,subset1!$D:$BX,AB$2,FALSE)</f>
        <v>#N/A</v>
      </c>
      <c r="AC364" t="e">
        <f>VLOOKUP($C364,subset1!$D:$BX,AC$2,FALSE)</f>
        <v>#N/A</v>
      </c>
      <c r="AD364" t="e">
        <f>VLOOKUP($C364,subset1!$D:$BX,AD$2,FALSE)</f>
        <v>#N/A</v>
      </c>
      <c r="AE364" t="e">
        <f>VLOOKUP($C364,subset1!$D:$BX,AE$2,FALSE)</f>
        <v>#N/A</v>
      </c>
      <c r="AF364" t="e">
        <f>VLOOKUP($C364,subset1!$D:$BX,AF$2,FALSE)</f>
        <v>#N/A</v>
      </c>
      <c r="AG364" t="e">
        <f>VLOOKUP($C364,subset1!$D:$BX,AG$2,FALSE)</f>
        <v>#N/A</v>
      </c>
      <c r="AH364" t="e">
        <f>VLOOKUP($C364,subset1!$D:$BX,AH$2,FALSE)</f>
        <v>#N/A</v>
      </c>
      <c r="AI364" t="e">
        <f>VLOOKUP($C364,subset1!$D:$BX,AI$2,FALSE)</f>
        <v>#N/A</v>
      </c>
      <c r="AJ364" t="e">
        <f>VLOOKUP($C364,subset1!$D:$BX,AJ$2,FALSE)</f>
        <v>#N/A</v>
      </c>
      <c r="AK364" t="e">
        <f>VLOOKUP($C364,subset1!$D:$BX,AK$2,FALSE)</f>
        <v>#N/A</v>
      </c>
      <c r="AL364" t="e">
        <f>VLOOKUP($C364,subset1!$D:$BX,AL$2,FALSE)</f>
        <v>#N/A</v>
      </c>
      <c r="AM364" t="e">
        <f>VLOOKUP($C364,subset1!$D:$BX,AM$2,FALSE)</f>
        <v>#N/A</v>
      </c>
      <c r="AN364" t="e">
        <f>VLOOKUP($C364,subset1!$D:$BX,AN$2,FALSE)</f>
        <v>#N/A</v>
      </c>
      <c r="AO364" t="e">
        <f>VLOOKUP($C364,subset1!$D:$BX,AO$2,FALSE)</f>
        <v>#N/A</v>
      </c>
      <c r="AP364" t="e">
        <f>VLOOKUP($C364,subset1!$D:$BX,AP$2,FALSE)</f>
        <v>#N/A</v>
      </c>
      <c r="AQ364" t="e">
        <f>VLOOKUP($C364,subset1!$D:$BX,AQ$2,FALSE)</f>
        <v>#N/A</v>
      </c>
      <c r="AR364" t="e">
        <f>VLOOKUP($C364,subset1!$D:$BX,AR$2,FALSE)</f>
        <v>#N/A</v>
      </c>
      <c r="AS364" t="e">
        <f>VLOOKUP($C364,subset1!$D:$BX,AS$2,FALSE)</f>
        <v>#N/A</v>
      </c>
      <c r="AT364" s="1" t="e">
        <f>VLOOKUP($C364,subset1!$D:$BX,AT$2,FALSE)</f>
        <v>#N/A</v>
      </c>
      <c r="AU364" t="e">
        <f>VLOOKUP($C364,subset1!$D:$BX,AU$2,FALSE)</f>
        <v>#N/A</v>
      </c>
      <c r="AV364" t="e">
        <f>VLOOKUP($C364,subset1!$D:$BX,AV$2,FALSE)</f>
        <v>#N/A</v>
      </c>
      <c r="AW364" t="e">
        <f>VLOOKUP($C364,subset1!$D:$BX,AW$2,FALSE)</f>
        <v>#N/A</v>
      </c>
      <c r="AX364" t="e">
        <f>VLOOKUP($C364,subset1!$D:$BX,AX$2,FALSE)</f>
        <v>#N/A</v>
      </c>
      <c r="AY364" t="e">
        <f>VLOOKUP($C364,subset1!$D:$BX,AY$2,FALSE)</f>
        <v>#N/A</v>
      </c>
      <c r="AZ364" t="e">
        <f>VLOOKUP($C364,subset1!$D:$BX,AZ$2,FALSE)</f>
        <v>#N/A</v>
      </c>
      <c r="BA364" t="e">
        <f>VLOOKUP($C364,subset1!$D:$BX,BA$2,FALSE)</f>
        <v>#N/A</v>
      </c>
      <c r="BB364" t="e">
        <f>VLOOKUP($C364,subset1!$D:$BX,BB$2,FALSE)</f>
        <v>#N/A</v>
      </c>
      <c r="BC364" t="e">
        <f>VLOOKUP($C364,subset1!$D:$BX,BC$2,FALSE)</f>
        <v>#N/A</v>
      </c>
      <c r="BD364" t="e">
        <f>VLOOKUP($C364,subset1!$D:$BX,BD$2,FALSE)</f>
        <v>#N/A</v>
      </c>
      <c r="BE364" t="e">
        <f>VLOOKUP($C364,subset1!$D:$BX,BE$2,FALSE)</f>
        <v>#N/A</v>
      </c>
      <c r="BF364" t="e">
        <f>VLOOKUP($C364,subset1!$D:$BX,BF$2,FALSE)</f>
        <v>#N/A</v>
      </c>
      <c r="BG364" t="e">
        <f>VLOOKUP($C364,subset1!$D:$BX,BG$2,FALSE)</f>
        <v>#N/A</v>
      </c>
      <c r="BH364" t="e">
        <f>VLOOKUP($C364,subset1!$D:$BX,BH$2,FALSE)</f>
        <v>#N/A</v>
      </c>
      <c r="BI364" t="e">
        <f>VLOOKUP($C364,subset1!$D:$BX,BI$2,FALSE)</f>
        <v>#N/A</v>
      </c>
      <c r="BJ364" t="e">
        <f>VLOOKUP($C364,subset1!$D:$BX,BJ$2,FALSE)</f>
        <v>#N/A</v>
      </c>
      <c r="BK364" t="e">
        <f>VLOOKUP($C364,subset1!$D:$BX,BK$2,FALSE)</f>
        <v>#N/A</v>
      </c>
      <c r="BL364" t="e">
        <f>VLOOKUP($C364,subset1!$D:$BX,BL$2,FALSE)</f>
        <v>#N/A</v>
      </c>
      <c r="BM364" t="e">
        <f>VLOOKUP($C364,subset1!$D:$BX,BM$2,FALSE)</f>
        <v>#N/A</v>
      </c>
      <c r="BN364" t="e">
        <f>VLOOKUP($C364,subset1!$D:$BX,BN$2,FALSE)</f>
        <v>#N/A</v>
      </c>
      <c r="BO364" t="e">
        <f>VLOOKUP($C364,subset1!$D:$BX,BO$2,FALSE)</f>
        <v>#N/A</v>
      </c>
      <c r="BP364" t="e">
        <f>VLOOKUP($C364,subset1!$D:$BX,BP$2,FALSE)</f>
        <v>#N/A</v>
      </c>
      <c r="BQ364" t="e">
        <f>VLOOKUP($C364,subset1!$D:$BX,BQ$2,FALSE)</f>
        <v>#N/A</v>
      </c>
      <c r="BR364" t="e">
        <f>VLOOKUP($C364,subset1!$D:$BX,BR$2,FALSE)</f>
        <v>#N/A</v>
      </c>
      <c r="BS364" t="e">
        <f>VLOOKUP($C364,subset1!$D:$BX,BS$2,FALSE)</f>
        <v>#N/A</v>
      </c>
      <c r="BT364" t="e">
        <f>VLOOKUP($C364,subset1!$D:$BX,BT$2,FALSE)</f>
        <v>#N/A</v>
      </c>
      <c r="BU364" t="e">
        <f>VLOOKUP($C364,subset1!$D:$BX,BU$2,FALSE)</f>
        <v>#N/A</v>
      </c>
    </row>
    <row r="365" spans="1:73" x14ac:dyDescent="0.2">
      <c r="A365">
        <v>989</v>
      </c>
      <c r="B365" t="s">
        <v>8</v>
      </c>
      <c r="C365" t="str">
        <f t="shared" si="18"/>
        <v>989B1</v>
      </c>
      <c r="D365" t="str">
        <f t="shared" si="19"/>
        <v>B1</v>
      </c>
      <c r="E365">
        <v>63</v>
      </c>
      <c r="F365" s="1">
        <v>43326</v>
      </c>
      <c r="I365">
        <v>925.88062003672303</v>
      </c>
      <c r="J365" t="s">
        <v>23</v>
      </c>
      <c r="K365">
        <v>371</v>
      </c>
      <c r="L365">
        <f>VLOOKUP($C365,samples!$D$2:$I$1000,4, FALSE)</f>
        <v>8</v>
      </c>
      <c r="M365" t="str">
        <f>VLOOKUP($C365,samples!$D$2:$I$1000,5, FALSE)</f>
        <v>I</v>
      </c>
      <c r="N365" t="str">
        <f>VLOOKUP($C365,samples!$D$2:$I$1000,6, FALSE)</f>
        <v>1,2,3</v>
      </c>
      <c r="O365" s="1">
        <f>VLOOKUP($C365,samples!$D$2:$I$689,3, FALSE)</f>
        <v>43354</v>
      </c>
      <c r="P365" s="2">
        <f t="shared" si="20"/>
        <v>28</v>
      </c>
      <c r="Q365" s="1" t="str">
        <f>VLOOKUP($C365,samples!$D$2:$R$1000,8, FALSE)</f>
        <v>CGPLPA857P1</v>
      </c>
      <c r="S365" t="e">
        <f>VLOOKUP($C365,subset1!$D:$BX,S$2,FALSE)</f>
        <v>#N/A</v>
      </c>
      <c r="T365" s="1" t="e">
        <f>VLOOKUP($C365,subset1!$D:$BX,T$2,FALSE)</f>
        <v>#N/A</v>
      </c>
      <c r="U365" t="e">
        <f>VLOOKUP($C365,subset1!$D:$BX,U$2,FALSE)</f>
        <v>#N/A</v>
      </c>
      <c r="V365" t="e">
        <f>VLOOKUP($C365,subset1!$D:$BX,V$2,FALSE)</f>
        <v>#N/A</v>
      </c>
      <c r="W365" t="e">
        <f>VLOOKUP($C365,subset1!$D:$BX,W$2,FALSE)</f>
        <v>#N/A</v>
      </c>
      <c r="X365" t="e">
        <f>VLOOKUP($C365,subset1!$D:$BX,X$2,FALSE)</f>
        <v>#N/A</v>
      </c>
      <c r="Y365" t="e">
        <f>VLOOKUP($C365,subset1!$D:$BX,Y$2,FALSE)</f>
        <v>#N/A</v>
      </c>
      <c r="Z365" t="e">
        <f>VLOOKUP($C365,subset1!$D:$BX,Z$2,FALSE)</f>
        <v>#N/A</v>
      </c>
      <c r="AA365" t="e">
        <f>VLOOKUP($C365,subset1!$D:$BX,AA$2,FALSE)</f>
        <v>#N/A</v>
      </c>
      <c r="AB365" t="e">
        <f>VLOOKUP($C365,subset1!$D:$BX,AB$2,FALSE)</f>
        <v>#N/A</v>
      </c>
      <c r="AC365" t="e">
        <f>VLOOKUP($C365,subset1!$D:$BX,AC$2,FALSE)</f>
        <v>#N/A</v>
      </c>
      <c r="AD365" t="e">
        <f>VLOOKUP($C365,subset1!$D:$BX,AD$2,FALSE)</f>
        <v>#N/A</v>
      </c>
      <c r="AE365" t="e">
        <f>VLOOKUP($C365,subset1!$D:$BX,AE$2,FALSE)</f>
        <v>#N/A</v>
      </c>
      <c r="AF365" t="e">
        <f>VLOOKUP($C365,subset1!$D:$BX,AF$2,FALSE)</f>
        <v>#N/A</v>
      </c>
      <c r="AG365" t="e">
        <f>VLOOKUP($C365,subset1!$D:$BX,AG$2,FALSE)</f>
        <v>#N/A</v>
      </c>
      <c r="AH365" t="e">
        <f>VLOOKUP($C365,subset1!$D:$BX,AH$2,FALSE)</f>
        <v>#N/A</v>
      </c>
      <c r="AI365" t="e">
        <f>VLOOKUP($C365,subset1!$D:$BX,AI$2,FALSE)</f>
        <v>#N/A</v>
      </c>
      <c r="AJ365" t="e">
        <f>VLOOKUP($C365,subset1!$D:$BX,AJ$2,FALSE)</f>
        <v>#N/A</v>
      </c>
      <c r="AK365" t="e">
        <f>VLOOKUP($C365,subset1!$D:$BX,AK$2,FALSE)</f>
        <v>#N/A</v>
      </c>
      <c r="AL365" t="e">
        <f>VLOOKUP($C365,subset1!$D:$BX,AL$2,FALSE)</f>
        <v>#N/A</v>
      </c>
      <c r="AM365" t="e">
        <f>VLOOKUP($C365,subset1!$D:$BX,AM$2,FALSE)</f>
        <v>#N/A</v>
      </c>
      <c r="AN365" t="e">
        <f>VLOOKUP($C365,subset1!$D:$BX,AN$2,FALSE)</f>
        <v>#N/A</v>
      </c>
      <c r="AO365" t="e">
        <f>VLOOKUP($C365,subset1!$D:$BX,AO$2,FALSE)</f>
        <v>#N/A</v>
      </c>
      <c r="AP365" t="e">
        <f>VLOOKUP($C365,subset1!$D:$BX,AP$2,FALSE)</f>
        <v>#N/A</v>
      </c>
      <c r="AQ365" t="e">
        <f>VLOOKUP($C365,subset1!$D:$BX,AQ$2,FALSE)</f>
        <v>#N/A</v>
      </c>
      <c r="AR365" t="e">
        <f>VLOOKUP($C365,subset1!$D:$BX,AR$2,FALSE)</f>
        <v>#N/A</v>
      </c>
      <c r="AS365" t="e">
        <f>VLOOKUP($C365,subset1!$D:$BX,AS$2,FALSE)</f>
        <v>#N/A</v>
      </c>
      <c r="AT365" s="1" t="e">
        <f>VLOOKUP($C365,subset1!$D:$BX,AT$2,FALSE)</f>
        <v>#N/A</v>
      </c>
      <c r="AU365" t="e">
        <f>VLOOKUP($C365,subset1!$D:$BX,AU$2,FALSE)</f>
        <v>#N/A</v>
      </c>
      <c r="AV365" t="e">
        <f>VLOOKUP($C365,subset1!$D:$BX,AV$2,FALSE)</f>
        <v>#N/A</v>
      </c>
      <c r="AW365" t="e">
        <f>VLOOKUP($C365,subset1!$D:$BX,AW$2,FALSE)</f>
        <v>#N/A</v>
      </c>
      <c r="AX365" t="e">
        <f>VLOOKUP($C365,subset1!$D:$BX,AX$2,FALSE)</f>
        <v>#N/A</v>
      </c>
      <c r="AY365" t="e">
        <f>VLOOKUP($C365,subset1!$D:$BX,AY$2,FALSE)</f>
        <v>#N/A</v>
      </c>
      <c r="AZ365" t="e">
        <f>VLOOKUP($C365,subset1!$D:$BX,AZ$2,FALSE)</f>
        <v>#N/A</v>
      </c>
      <c r="BA365" t="e">
        <f>VLOOKUP($C365,subset1!$D:$BX,BA$2,FALSE)</f>
        <v>#N/A</v>
      </c>
      <c r="BB365" t="e">
        <f>VLOOKUP($C365,subset1!$D:$BX,BB$2,FALSE)</f>
        <v>#N/A</v>
      </c>
      <c r="BC365" t="e">
        <f>VLOOKUP($C365,subset1!$D:$BX,BC$2,FALSE)</f>
        <v>#N/A</v>
      </c>
      <c r="BD365" t="e">
        <f>VLOOKUP($C365,subset1!$D:$BX,BD$2,FALSE)</f>
        <v>#N/A</v>
      </c>
      <c r="BE365" t="e">
        <f>VLOOKUP($C365,subset1!$D:$BX,BE$2,FALSE)</f>
        <v>#N/A</v>
      </c>
      <c r="BF365" t="e">
        <f>VLOOKUP($C365,subset1!$D:$BX,BF$2,FALSE)</f>
        <v>#N/A</v>
      </c>
      <c r="BG365" t="e">
        <f>VLOOKUP($C365,subset1!$D:$BX,BG$2,FALSE)</f>
        <v>#N/A</v>
      </c>
      <c r="BH365" t="e">
        <f>VLOOKUP($C365,subset1!$D:$BX,BH$2,FALSE)</f>
        <v>#N/A</v>
      </c>
      <c r="BI365" t="e">
        <f>VLOOKUP($C365,subset1!$D:$BX,BI$2,FALSE)</f>
        <v>#N/A</v>
      </c>
      <c r="BJ365" t="e">
        <f>VLOOKUP($C365,subset1!$D:$BX,BJ$2,FALSE)</f>
        <v>#N/A</v>
      </c>
      <c r="BK365" t="e">
        <f>VLOOKUP($C365,subset1!$D:$BX,BK$2,FALSE)</f>
        <v>#N/A</v>
      </c>
      <c r="BL365" t="e">
        <f>VLOOKUP($C365,subset1!$D:$BX,BL$2,FALSE)</f>
        <v>#N/A</v>
      </c>
      <c r="BM365" t="e">
        <f>VLOOKUP($C365,subset1!$D:$BX,BM$2,FALSE)</f>
        <v>#N/A</v>
      </c>
      <c r="BN365" t="e">
        <f>VLOOKUP($C365,subset1!$D:$BX,BN$2,FALSE)</f>
        <v>#N/A</v>
      </c>
      <c r="BO365" t="e">
        <f>VLOOKUP($C365,subset1!$D:$BX,BO$2,FALSE)</f>
        <v>#N/A</v>
      </c>
      <c r="BP365" t="e">
        <f>VLOOKUP($C365,subset1!$D:$BX,BP$2,FALSE)</f>
        <v>#N/A</v>
      </c>
      <c r="BQ365" t="e">
        <f>VLOOKUP($C365,subset1!$D:$BX,BQ$2,FALSE)</f>
        <v>#N/A</v>
      </c>
      <c r="BR365" t="e">
        <f>VLOOKUP($C365,subset1!$D:$BX,BR$2,FALSE)</f>
        <v>#N/A</v>
      </c>
      <c r="BS365" t="e">
        <f>VLOOKUP($C365,subset1!$D:$BX,BS$2,FALSE)</f>
        <v>#N/A</v>
      </c>
      <c r="BT365" t="e">
        <f>VLOOKUP($C365,subset1!$D:$BX,BT$2,FALSE)</f>
        <v>#N/A</v>
      </c>
      <c r="BU365" t="e">
        <f>VLOOKUP($C365,subset1!$D:$BX,BU$2,FALSE)</f>
        <v>#N/A</v>
      </c>
    </row>
    <row r="366" spans="1:73" x14ac:dyDescent="0.2">
      <c r="A366">
        <v>989</v>
      </c>
      <c r="B366" t="s">
        <v>9</v>
      </c>
      <c r="C366" t="str">
        <f t="shared" si="18"/>
        <v>989E1</v>
      </c>
      <c r="D366" t="str">
        <f t="shared" si="19"/>
        <v>E1</v>
      </c>
      <c r="E366">
        <v>63</v>
      </c>
      <c r="F366" s="1">
        <v>43326</v>
      </c>
      <c r="I366">
        <v>925.88062003672303</v>
      </c>
      <c r="J366" t="s">
        <v>23</v>
      </c>
      <c r="K366">
        <v>372</v>
      </c>
      <c r="L366">
        <f>VLOOKUP($C366,samples!$D$2:$I$1000,4, FALSE)</f>
        <v>12</v>
      </c>
      <c r="M366" t="str">
        <f>VLOOKUP($C366,samples!$D$2:$I$1000,5, FALSE)</f>
        <v>H</v>
      </c>
      <c r="N366" t="str">
        <f>VLOOKUP($C366,samples!$D$2:$I$1000,6, FALSE)</f>
        <v>1,2,3</v>
      </c>
      <c r="O366" s="1">
        <f>VLOOKUP($C366,samples!$D$2:$I$689,3, FALSE)</f>
        <v>43382</v>
      </c>
      <c r="P366" s="2">
        <f t="shared" si="20"/>
        <v>56</v>
      </c>
      <c r="Q366" s="1" t="str">
        <f>VLOOKUP($C366,samples!$D$2:$R$1000,8, FALSE)</f>
        <v>CGPLPA857P2</v>
      </c>
      <c r="S366" t="e">
        <f>VLOOKUP($C366,subset1!$D:$BX,S$2,FALSE)</f>
        <v>#N/A</v>
      </c>
      <c r="T366" s="1" t="e">
        <f>VLOOKUP($C366,subset1!$D:$BX,T$2,FALSE)</f>
        <v>#N/A</v>
      </c>
      <c r="U366" t="e">
        <f>VLOOKUP($C366,subset1!$D:$BX,U$2,FALSE)</f>
        <v>#N/A</v>
      </c>
      <c r="V366" t="e">
        <f>VLOOKUP($C366,subset1!$D:$BX,V$2,FALSE)</f>
        <v>#N/A</v>
      </c>
      <c r="W366" t="e">
        <f>VLOOKUP($C366,subset1!$D:$BX,W$2,FALSE)</f>
        <v>#N/A</v>
      </c>
      <c r="X366" t="e">
        <f>VLOOKUP($C366,subset1!$D:$BX,X$2,FALSE)</f>
        <v>#N/A</v>
      </c>
      <c r="Y366" t="e">
        <f>VLOOKUP($C366,subset1!$D:$BX,Y$2,FALSE)</f>
        <v>#N/A</v>
      </c>
      <c r="Z366" t="e">
        <f>VLOOKUP($C366,subset1!$D:$BX,Z$2,FALSE)</f>
        <v>#N/A</v>
      </c>
      <c r="AA366" t="e">
        <f>VLOOKUP($C366,subset1!$D:$BX,AA$2,FALSE)</f>
        <v>#N/A</v>
      </c>
      <c r="AB366" t="e">
        <f>VLOOKUP($C366,subset1!$D:$BX,AB$2,FALSE)</f>
        <v>#N/A</v>
      </c>
      <c r="AC366" t="e">
        <f>VLOOKUP($C366,subset1!$D:$BX,AC$2,FALSE)</f>
        <v>#N/A</v>
      </c>
      <c r="AD366" t="e">
        <f>VLOOKUP($C366,subset1!$D:$BX,AD$2,FALSE)</f>
        <v>#N/A</v>
      </c>
      <c r="AE366" t="e">
        <f>VLOOKUP($C366,subset1!$D:$BX,AE$2,FALSE)</f>
        <v>#N/A</v>
      </c>
      <c r="AF366" t="e">
        <f>VLOOKUP($C366,subset1!$D:$BX,AF$2,FALSE)</f>
        <v>#N/A</v>
      </c>
      <c r="AG366" t="e">
        <f>VLOOKUP($C366,subset1!$D:$BX,AG$2,FALSE)</f>
        <v>#N/A</v>
      </c>
      <c r="AH366" t="e">
        <f>VLOOKUP($C366,subset1!$D:$BX,AH$2,FALSE)</f>
        <v>#N/A</v>
      </c>
      <c r="AI366" t="e">
        <f>VLOOKUP($C366,subset1!$D:$BX,AI$2,FALSE)</f>
        <v>#N/A</v>
      </c>
      <c r="AJ366" t="e">
        <f>VLOOKUP($C366,subset1!$D:$BX,AJ$2,FALSE)</f>
        <v>#N/A</v>
      </c>
      <c r="AK366" t="e">
        <f>VLOOKUP($C366,subset1!$D:$BX,AK$2,FALSE)</f>
        <v>#N/A</v>
      </c>
      <c r="AL366" t="e">
        <f>VLOOKUP($C366,subset1!$D:$BX,AL$2,FALSE)</f>
        <v>#N/A</v>
      </c>
      <c r="AM366" t="e">
        <f>VLOOKUP($C366,subset1!$D:$BX,AM$2,FALSE)</f>
        <v>#N/A</v>
      </c>
      <c r="AN366" t="e">
        <f>VLOOKUP($C366,subset1!$D:$BX,AN$2,FALSE)</f>
        <v>#N/A</v>
      </c>
      <c r="AO366" t="e">
        <f>VLOOKUP($C366,subset1!$D:$BX,AO$2,FALSE)</f>
        <v>#N/A</v>
      </c>
      <c r="AP366" t="e">
        <f>VLOOKUP($C366,subset1!$D:$BX,AP$2,FALSE)</f>
        <v>#N/A</v>
      </c>
      <c r="AQ366" t="e">
        <f>VLOOKUP($C366,subset1!$D:$BX,AQ$2,FALSE)</f>
        <v>#N/A</v>
      </c>
      <c r="AR366" t="e">
        <f>VLOOKUP($C366,subset1!$D:$BX,AR$2,FALSE)</f>
        <v>#N/A</v>
      </c>
      <c r="AS366" t="e">
        <f>VLOOKUP($C366,subset1!$D:$BX,AS$2,FALSE)</f>
        <v>#N/A</v>
      </c>
      <c r="AT366" s="1" t="e">
        <f>VLOOKUP($C366,subset1!$D:$BX,AT$2,FALSE)</f>
        <v>#N/A</v>
      </c>
      <c r="AU366" t="e">
        <f>VLOOKUP($C366,subset1!$D:$BX,AU$2,FALSE)</f>
        <v>#N/A</v>
      </c>
      <c r="AV366" t="e">
        <f>VLOOKUP($C366,subset1!$D:$BX,AV$2,FALSE)</f>
        <v>#N/A</v>
      </c>
      <c r="AW366" t="e">
        <f>VLOOKUP($C366,subset1!$D:$BX,AW$2,FALSE)</f>
        <v>#N/A</v>
      </c>
      <c r="AX366" t="e">
        <f>VLOOKUP($C366,subset1!$D:$BX,AX$2,FALSE)</f>
        <v>#N/A</v>
      </c>
      <c r="AY366" t="e">
        <f>VLOOKUP($C366,subset1!$D:$BX,AY$2,FALSE)</f>
        <v>#N/A</v>
      </c>
      <c r="AZ366" t="e">
        <f>VLOOKUP($C366,subset1!$D:$BX,AZ$2,FALSE)</f>
        <v>#N/A</v>
      </c>
      <c r="BA366" t="e">
        <f>VLOOKUP($C366,subset1!$D:$BX,BA$2,FALSE)</f>
        <v>#N/A</v>
      </c>
      <c r="BB366" t="e">
        <f>VLOOKUP($C366,subset1!$D:$BX,BB$2,FALSE)</f>
        <v>#N/A</v>
      </c>
      <c r="BC366" t="e">
        <f>VLOOKUP($C366,subset1!$D:$BX,BC$2,FALSE)</f>
        <v>#N/A</v>
      </c>
      <c r="BD366" t="e">
        <f>VLOOKUP($C366,subset1!$D:$BX,BD$2,FALSE)</f>
        <v>#N/A</v>
      </c>
      <c r="BE366" t="e">
        <f>VLOOKUP($C366,subset1!$D:$BX,BE$2,FALSE)</f>
        <v>#N/A</v>
      </c>
      <c r="BF366" t="e">
        <f>VLOOKUP($C366,subset1!$D:$BX,BF$2,FALSE)</f>
        <v>#N/A</v>
      </c>
      <c r="BG366" t="e">
        <f>VLOOKUP($C366,subset1!$D:$BX,BG$2,FALSE)</f>
        <v>#N/A</v>
      </c>
      <c r="BH366" t="e">
        <f>VLOOKUP($C366,subset1!$D:$BX,BH$2,FALSE)</f>
        <v>#N/A</v>
      </c>
      <c r="BI366" t="e">
        <f>VLOOKUP($C366,subset1!$D:$BX,BI$2,FALSE)</f>
        <v>#N/A</v>
      </c>
      <c r="BJ366" t="e">
        <f>VLOOKUP($C366,subset1!$D:$BX,BJ$2,FALSE)</f>
        <v>#N/A</v>
      </c>
      <c r="BK366" t="e">
        <f>VLOOKUP($C366,subset1!$D:$BX,BK$2,FALSE)</f>
        <v>#N/A</v>
      </c>
      <c r="BL366" t="e">
        <f>VLOOKUP($C366,subset1!$D:$BX,BL$2,FALSE)</f>
        <v>#N/A</v>
      </c>
      <c r="BM366" t="e">
        <f>VLOOKUP($C366,subset1!$D:$BX,BM$2,FALSE)</f>
        <v>#N/A</v>
      </c>
      <c r="BN366" t="e">
        <f>VLOOKUP($C366,subset1!$D:$BX,BN$2,FALSE)</f>
        <v>#N/A</v>
      </c>
      <c r="BO366" t="e">
        <f>VLOOKUP($C366,subset1!$D:$BX,BO$2,FALSE)</f>
        <v>#N/A</v>
      </c>
      <c r="BP366" t="e">
        <f>VLOOKUP($C366,subset1!$D:$BX,BP$2,FALSE)</f>
        <v>#N/A</v>
      </c>
      <c r="BQ366" t="e">
        <f>VLOOKUP($C366,subset1!$D:$BX,BQ$2,FALSE)</f>
        <v>#N/A</v>
      </c>
      <c r="BR366" t="e">
        <f>VLOOKUP($C366,subset1!$D:$BX,BR$2,FALSE)</f>
        <v>#N/A</v>
      </c>
      <c r="BS366" t="e">
        <f>VLOOKUP($C366,subset1!$D:$BX,BS$2,FALSE)</f>
        <v>#N/A</v>
      </c>
      <c r="BT366" t="e">
        <f>VLOOKUP($C366,subset1!$D:$BX,BT$2,FALSE)</f>
        <v>#N/A</v>
      </c>
      <c r="BU366" t="e">
        <f>VLOOKUP($C366,subset1!$D:$BX,BU$2,FALSE)</f>
        <v>#N/A</v>
      </c>
    </row>
    <row r="367" spans="1:73" x14ac:dyDescent="0.2">
      <c r="A367">
        <v>989</v>
      </c>
      <c r="B367" t="s">
        <v>10</v>
      </c>
      <c r="C367" t="str">
        <f t="shared" si="18"/>
        <v>989E2</v>
      </c>
      <c r="D367" t="str">
        <f t="shared" si="19"/>
        <v>E2</v>
      </c>
      <c r="E367">
        <v>63</v>
      </c>
      <c r="F367" s="1">
        <v>43326</v>
      </c>
      <c r="I367">
        <v>925.88062003672303</v>
      </c>
      <c r="J367" t="s">
        <v>23</v>
      </c>
      <c r="K367">
        <v>373</v>
      </c>
      <c r="L367">
        <f>VLOOKUP($C367,samples!$D$2:$I$1000,4, FALSE)</f>
        <v>15</v>
      </c>
      <c r="M367" t="str">
        <f>VLOOKUP($C367,samples!$D$2:$I$1000,5, FALSE)</f>
        <v>C</v>
      </c>
      <c r="N367" t="str">
        <f>VLOOKUP($C367,samples!$D$2:$I$1000,6, FALSE)</f>
        <v>7,8,9</v>
      </c>
      <c r="O367" s="1">
        <f>VLOOKUP($C367,samples!$D$2:$I$689,3, FALSE)</f>
        <v>43441</v>
      </c>
      <c r="P367" s="2">
        <f t="shared" si="20"/>
        <v>115</v>
      </c>
      <c r="Q367" s="1" t="str">
        <f>VLOOKUP($C367,samples!$D$2:$R$1000,8, FALSE)</f>
        <v>CGPLPA857P3</v>
      </c>
      <c r="S367" t="e">
        <f>VLOOKUP($C367,subset1!$D:$BX,S$2,FALSE)</f>
        <v>#N/A</v>
      </c>
      <c r="T367" s="1" t="e">
        <f>VLOOKUP($C367,subset1!$D:$BX,T$2,FALSE)</f>
        <v>#N/A</v>
      </c>
      <c r="U367" t="e">
        <f>VLOOKUP($C367,subset1!$D:$BX,U$2,FALSE)</f>
        <v>#N/A</v>
      </c>
      <c r="V367" t="e">
        <f>VLOOKUP($C367,subset1!$D:$BX,V$2,FALSE)</f>
        <v>#N/A</v>
      </c>
      <c r="W367" t="e">
        <f>VLOOKUP($C367,subset1!$D:$BX,W$2,FALSE)</f>
        <v>#N/A</v>
      </c>
      <c r="X367" t="e">
        <f>VLOOKUP($C367,subset1!$D:$BX,X$2,FALSE)</f>
        <v>#N/A</v>
      </c>
      <c r="Y367" t="e">
        <f>VLOOKUP($C367,subset1!$D:$BX,Y$2,FALSE)</f>
        <v>#N/A</v>
      </c>
      <c r="Z367" t="e">
        <f>VLOOKUP($C367,subset1!$D:$BX,Z$2,FALSE)</f>
        <v>#N/A</v>
      </c>
      <c r="AA367" t="e">
        <f>VLOOKUP($C367,subset1!$D:$BX,AA$2,FALSE)</f>
        <v>#N/A</v>
      </c>
      <c r="AB367" t="e">
        <f>VLOOKUP($C367,subset1!$D:$BX,AB$2,FALSE)</f>
        <v>#N/A</v>
      </c>
      <c r="AC367" t="e">
        <f>VLOOKUP($C367,subset1!$D:$BX,AC$2,FALSE)</f>
        <v>#N/A</v>
      </c>
      <c r="AD367" t="e">
        <f>VLOOKUP($C367,subset1!$D:$BX,AD$2,FALSE)</f>
        <v>#N/A</v>
      </c>
      <c r="AE367" t="e">
        <f>VLOOKUP($C367,subset1!$D:$BX,AE$2,FALSE)</f>
        <v>#N/A</v>
      </c>
      <c r="AF367" t="e">
        <f>VLOOKUP($C367,subset1!$D:$BX,AF$2,FALSE)</f>
        <v>#N/A</v>
      </c>
      <c r="AG367" t="e">
        <f>VLOOKUP($C367,subset1!$D:$BX,AG$2,FALSE)</f>
        <v>#N/A</v>
      </c>
      <c r="AH367" t="e">
        <f>VLOOKUP($C367,subset1!$D:$BX,AH$2,FALSE)</f>
        <v>#N/A</v>
      </c>
      <c r="AI367" t="e">
        <f>VLOOKUP($C367,subset1!$D:$BX,AI$2,FALSE)</f>
        <v>#N/A</v>
      </c>
      <c r="AJ367" t="e">
        <f>VLOOKUP($C367,subset1!$D:$BX,AJ$2,FALSE)</f>
        <v>#N/A</v>
      </c>
      <c r="AK367" t="e">
        <f>VLOOKUP($C367,subset1!$D:$BX,AK$2,FALSE)</f>
        <v>#N/A</v>
      </c>
      <c r="AL367" t="e">
        <f>VLOOKUP($C367,subset1!$D:$BX,AL$2,FALSE)</f>
        <v>#N/A</v>
      </c>
      <c r="AM367" t="e">
        <f>VLOOKUP($C367,subset1!$D:$BX,AM$2,FALSE)</f>
        <v>#N/A</v>
      </c>
      <c r="AN367" t="e">
        <f>VLOOKUP($C367,subset1!$D:$BX,AN$2,FALSE)</f>
        <v>#N/A</v>
      </c>
      <c r="AO367" t="e">
        <f>VLOOKUP($C367,subset1!$D:$BX,AO$2,FALSE)</f>
        <v>#N/A</v>
      </c>
      <c r="AP367" t="e">
        <f>VLOOKUP($C367,subset1!$D:$BX,AP$2,FALSE)</f>
        <v>#N/A</v>
      </c>
      <c r="AQ367" t="e">
        <f>VLOOKUP($C367,subset1!$D:$BX,AQ$2,FALSE)</f>
        <v>#N/A</v>
      </c>
      <c r="AR367" t="e">
        <f>VLOOKUP($C367,subset1!$D:$BX,AR$2,FALSE)</f>
        <v>#N/A</v>
      </c>
      <c r="AS367" t="e">
        <f>VLOOKUP($C367,subset1!$D:$BX,AS$2,FALSE)</f>
        <v>#N/A</v>
      </c>
      <c r="AT367" s="1" t="e">
        <f>VLOOKUP($C367,subset1!$D:$BX,AT$2,FALSE)</f>
        <v>#N/A</v>
      </c>
      <c r="AU367" t="e">
        <f>VLOOKUP($C367,subset1!$D:$BX,AU$2,FALSE)</f>
        <v>#N/A</v>
      </c>
      <c r="AV367" t="e">
        <f>VLOOKUP($C367,subset1!$D:$BX,AV$2,FALSE)</f>
        <v>#N/A</v>
      </c>
      <c r="AW367" t="e">
        <f>VLOOKUP($C367,subset1!$D:$BX,AW$2,FALSE)</f>
        <v>#N/A</v>
      </c>
      <c r="AX367" t="e">
        <f>VLOOKUP($C367,subset1!$D:$BX,AX$2,FALSE)</f>
        <v>#N/A</v>
      </c>
      <c r="AY367" t="e">
        <f>VLOOKUP($C367,subset1!$D:$BX,AY$2,FALSE)</f>
        <v>#N/A</v>
      </c>
      <c r="AZ367" t="e">
        <f>VLOOKUP($C367,subset1!$D:$BX,AZ$2,FALSE)</f>
        <v>#N/A</v>
      </c>
      <c r="BA367" t="e">
        <f>VLOOKUP($C367,subset1!$D:$BX,BA$2,FALSE)</f>
        <v>#N/A</v>
      </c>
      <c r="BB367" t="e">
        <f>VLOOKUP($C367,subset1!$D:$BX,BB$2,FALSE)</f>
        <v>#N/A</v>
      </c>
      <c r="BC367" t="e">
        <f>VLOOKUP($C367,subset1!$D:$BX,BC$2,FALSE)</f>
        <v>#N/A</v>
      </c>
      <c r="BD367" t="e">
        <f>VLOOKUP($C367,subset1!$D:$BX,BD$2,FALSE)</f>
        <v>#N/A</v>
      </c>
      <c r="BE367" t="e">
        <f>VLOOKUP($C367,subset1!$D:$BX,BE$2,FALSE)</f>
        <v>#N/A</v>
      </c>
      <c r="BF367" t="e">
        <f>VLOOKUP($C367,subset1!$D:$BX,BF$2,FALSE)</f>
        <v>#N/A</v>
      </c>
      <c r="BG367" t="e">
        <f>VLOOKUP($C367,subset1!$D:$BX,BG$2,FALSE)</f>
        <v>#N/A</v>
      </c>
      <c r="BH367" t="e">
        <f>VLOOKUP($C367,subset1!$D:$BX,BH$2,FALSE)</f>
        <v>#N/A</v>
      </c>
      <c r="BI367" t="e">
        <f>VLOOKUP($C367,subset1!$D:$BX,BI$2,FALSE)</f>
        <v>#N/A</v>
      </c>
      <c r="BJ367" t="e">
        <f>VLOOKUP($C367,subset1!$D:$BX,BJ$2,FALSE)</f>
        <v>#N/A</v>
      </c>
      <c r="BK367" t="e">
        <f>VLOOKUP($C367,subset1!$D:$BX,BK$2,FALSE)</f>
        <v>#N/A</v>
      </c>
      <c r="BL367" t="e">
        <f>VLOOKUP($C367,subset1!$D:$BX,BL$2,FALSE)</f>
        <v>#N/A</v>
      </c>
      <c r="BM367" t="e">
        <f>VLOOKUP($C367,subset1!$D:$BX,BM$2,FALSE)</f>
        <v>#N/A</v>
      </c>
      <c r="BN367" t="e">
        <f>VLOOKUP($C367,subset1!$D:$BX,BN$2,FALSE)</f>
        <v>#N/A</v>
      </c>
      <c r="BO367" t="e">
        <f>VLOOKUP($C367,subset1!$D:$BX,BO$2,FALSE)</f>
        <v>#N/A</v>
      </c>
      <c r="BP367" t="e">
        <f>VLOOKUP($C367,subset1!$D:$BX,BP$2,FALSE)</f>
        <v>#N/A</v>
      </c>
      <c r="BQ367" t="e">
        <f>VLOOKUP($C367,subset1!$D:$BX,BQ$2,FALSE)</f>
        <v>#N/A</v>
      </c>
      <c r="BR367" t="e">
        <f>VLOOKUP($C367,subset1!$D:$BX,BR$2,FALSE)</f>
        <v>#N/A</v>
      </c>
      <c r="BS367" t="e">
        <f>VLOOKUP($C367,subset1!$D:$BX,BS$2,FALSE)</f>
        <v>#N/A</v>
      </c>
      <c r="BT367" t="e">
        <f>VLOOKUP($C367,subset1!$D:$BX,BT$2,FALSE)</f>
        <v>#N/A</v>
      </c>
      <c r="BU367" t="e">
        <f>VLOOKUP($C367,subset1!$D:$BX,BU$2,FALSE)</f>
        <v>#N/A</v>
      </c>
    </row>
    <row r="368" spans="1:73" x14ac:dyDescent="0.2">
      <c r="A368">
        <v>989</v>
      </c>
      <c r="B368" t="s">
        <v>11</v>
      </c>
      <c r="C368" t="str">
        <f t="shared" si="18"/>
        <v>989E3</v>
      </c>
      <c r="D368" t="str">
        <f t="shared" si="19"/>
        <v>E3</v>
      </c>
      <c r="E368">
        <v>63</v>
      </c>
      <c r="F368" s="1">
        <v>43326</v>
      </c>
      <c r="I368">
        <v>925.88062003672303</v>
      </c>
      <c r="J368" t="s">
        <v>23</v>
      </c>
      <c r="K368">
        <v>374</v>
      </c>
      <c r="L368">
        <f>VLOOKUP($C368,samples!$D$2:$I$1000,4, FALSE)</f>
        <v>16</v>
      </c>
      <c r="M368" t="str">
        <f>VLOOKUP($C368,samples!$D$2:$I$1000,5, FALSE)</f>
        <v>B</v>
      </c>
      <c r="N368" t="str">
        <f>VLOOKUP($C368,samples!$D$2:$I$1000,6, FALSE)</f>
        <v>1,2,3</v>
      </c>
      <c r="O368" s="1">
        <f>VLOOKUP($C368,samples!$D$2:$I$689,3, FALSE)</f>
        <v>43453</v>
      </c>
      <c r="P368" s="2">
        <f t="shared" si="20"/>
        <v>127</v>
      </c>
      <c r="Q368" s="1" t="str">
        <f>VLOOKUP($C368,samples!$D$2:$R$1000,8, FALSE)</f>
        <v>CGPLPA857P4</v>
      </c>
      <c r="S368" t="e">
        <f>VLOOKUP($C368,subset1!$D:$BX,S$2,FALSE)</f>
        <v>#N/A</v>
      </c>
      <c r="T368" s="1" t="e">
        <f>VLOOKUP($C368,subset1!$D:$BX,T$2,FALSE)</f>
        <v>#N/A</v>
      </c>
      <c r="U368" t="e">
        <f>VLOOKUP($C368,subset1!$D:$BX,U$2,FALSE)</f>
        <v>#N/A</v>
      </c>
      <c r="V368" t="e">
        <f>VLOOKUP($C368,subset1!$D:$BX,V$2,FALSE)</f>
        <v>#N/A</v>
      </c>
      <c r="W368" t="e">
        <f>VLOOKUP($C368,subset1!$D:$BX,W$2,FALSE)</f>
        <v>#N/A</v>
      </c>
      <c r="X368" t="e">
        <f>VLOOKUP($C368,subset1!$D:$BX,X$2,FALSE)</f>
        <v>#N/A</v>
      </c>
      <c r="Y368" t="e">
        <f>VLOOKUP($C368,subset1!$D:$BX,Y$2,FALSE)</f>
        <v>#N/A</v>
      </c>
      <c r="Z368" t="e">
        <f>VLOOKUP($C368,subset1!$D:$BX,Z$2,FALSE)</f>
        <v>#N/A</v>
      </c>
      <c r="AA368" t="e">
        <f>VLOOKUP($C368,subset1!$D:$BX,AA$2,FALSE)</f>
        <v>#N/A</v>
      </c>
      <c r="AB368" t="e">
        <f>VLOOKUP($C368,subset1!$D:$BX,AB$2,FALSE)</f>
        <v>#N/A</v>
      </c>
      <c r="AC368" t="e">
        <f>VLOOKUP($C368,subset1!$D:$BX,AC$2,FALSE)</f>
        <v>#N/A</v>
      </c>
      <c r="AD368" t="e">
        <f>VLOOKUP($C368,subset1!$D:$BX,AD$2,FALSE)</f>
        <v>#N/A</v>
      </c>
      <c r="AE368" t="e">
        <f>VLOOKUP($C368,subset1!$D:$BX,AE$2,FALSE)</f>
        <v>#N/A</v>
      </c>
      <c r="AF368" t="e">
        <f>VLOOKUP($C368,subset1!$D:$BX,AF$2,FALSE)</f>
        <v>#N/A</v>
      </c>
      <c r="AG368" t="e">
        <f>VLOOKUP($C368,subset1!$D:$BX,AG$2,FALSE)</f>
        <v>#N/A</v>
      </c>
      <c r="AH368" t="e">
        <f>VLOOKUP($C368,subset1!$D:$BX,AH$2,FALSE)</f>
        <v>#N/A</v>
      </c>
      <c r="AI368" t="e">
        <f>VLOOKUP($C368,subset1!$D:$BX,AI$2,FALSE)</f>
        <v>#N/A</v>
      </c>
      <c r="AJ368" t="e">
        <f>VLOOKUP($C368,subset1!$D:$BX,AJ$2,FALSE)</f>
        <v>#N/A</v>
      </c>
      <c r="AK368" t="e">
        <f>VLOOKUP($C368,subset1!$D:$BX,AK$2,FALSE)</f>
        <v>#N/A</v>
      </c>
      <c r="AL368" t="e">
        <f>VLOOKUP($C368,subset1!$D:$BX,AL$2,FALSE)</f>
        <v>#N/A</v>
      </c>
      <c r="AM368" t="e">
        <f>VLOOKUP($C368,subset1!$D:$BX,AM$2,FALSE)</f>
        <v>#N/A</v>
      </c>
      <c r="AN368" t="e">
        <f>VLOOKUP($C368,subset1!$D:$BX,AN$2,FALSE)</f>
        <v>#N/A</v>
      </c>
      <c r="AO368" t="e">
        <f>VLOOKUP($C368,subset1!$D:$BX,AO$2,FALSE)</f>
        <v>#N/A</v>
      </c>
      <c r="AP368" t="e">
        <f>VLOOKUP($C368,subset1!$D:$BX,AP$2,FALSE)</f>
        <v>#N/A</v>
      </c>
      <c r="AQ368" t="e">
        <f>VLOOKUP($C368,subset1!$D:$BX,AQ$2,FALSE)</f>
        <v>#N/A</v>
      </c>
      <c r="AR368" t="e">
        <f>VLOOKUP($C368,subset1!$D:$BX,AR$2,FALSE)</f>
        <v>#N/A</v>
      </c>
      <c r="AS368" t="e">
        <f>VLOOKUP($C368,subset1!$D:$BX,AS$2,FALSE)</f>
        <v>#N/A</v>
      </c>
      <c r="AT368" s="1" t="e">
        <f>VLOOKUP($C368,subset1!$D:$BX,AT$2,FALSE)</f>
        <v>#N/A</v>
      </c>
      <c r="AU368" t="e">
        <f>VLOOKUP($C368,subset1!$D:$BX,AU$2,FALSE)</f>
        <v>#N/A</v>
      </c>
      <c r="AV368" t="e">
        <f>VLOOKUP($C368,subset1!$D:$BX,AV$2,FALSE)</f>
        <v>#N/A</v>
      </c>
      <c r="AW368" t="e">
        <f>VLOOKUP($C368,subset1!$D:$BX,AW$2,FALSE)</f>
        <v>#N/A</v>
      </c>
      <c r="AX368" t="e">
        <f>VLOOKUP($C368,subset1!$D:$BX,AX$2,FALSE)</f>
        <v>#N/A</v>
      </c>
      <c r="AY368" t="e">
        <f>VLOOKUP($C368,subset1!$D:$BX,AY$2,FALSE)</f>
        <v>#N/A</v>
      </c>
      <c r="AZ368" t="e">
        <f>VLOOKUP($C368,subset1!$D:$BX,AZ$2,FALSE)</f>
        <v>#N/A</v>
      </c>
      <c r="BA368" t="e">
        <f>VLOOKUP($C368,subset1!$D:$BX,BA$2,FALSE)</f>
        <v>#N/A</v>
      </c>
      <c r="BB368" t="e">
        <f>VLOOKUP($C368,subset1!$D:$BX,BB$2,FALSE)</f>
        <v>#N/A</v>
      </c>
      <c r="BC368" t="e">
        <f>VLOOKUP($C368,subset1!$D:$BX,BC$2,FALSE)</f>
        <v>#N/A</v>
      </c>
      <c r="BD368" t="e">
        <f>VLOOKUP($C368,subset1!$D:$BX,BD$2,FALSE)</f>
        <v>#N/A</v>
      </c>
      <c r="BE368" t="e">
        <f>VLOOKUP($C368,subset1!$D:$BX,BE$2,FALSE)</f>
        <v>#N/A</v>
      </c>
      <c r="BF368" t="e">
        <f>VLOOKUP($C368,subset1!$D:$BX,BF$2,FALSE)</f>
        <v>#N/A</v>
      </c>
      <c r="BG368" t="e">
        <f>VLOOKUP($C368,subset1!$D:$BX,BG$2,FALSE)</f>
        <v>#N/A</v>
      </c>
      <c r="BH368" t="e">
        <f>VLOOKUP($C368,subset1!$D:$BX,BH$2,FALSE)</f>
        <v>#N/A</v>
      </c>
      <c r="BI368" t="e">
        <f>VLOOKUP($C368,subset1!$D:$BX,BI$2,FALSE)</f>
        <v>#N/A</v>
      </c>
      <c r="BJ368" t="e">
        <f>VLOOKUP($C368,subset1!$D:$BX,BJ$2,FALSE)</f>
        <v>#N/A</v>
      </c>
      <c r="BK368" t="e">
        <f>VLOOKUP($C368,subset1!$D:$BX,BK$2,FALSE)</f>
        <v>#N/A</v>
      </c>
      <c r="BL368" t="e">
        <f>VLOOKUP($C368,subset1!$D:$BX,BL$2,FALSE)</f>
        <v>#N/A</v>
      </c>
      <c r="BM368" t="e">
        <f>VLOOKUP($C368,subset1!$D:$BX,BM$2,FALSE)</f>
        <v>#N/A</v>
      </c>
      <c r="BN368" t="e">
        <f>VLOOKUP($C368,subset1!$D:$BX,BN$2,FALSE)</f>
        <v>#N/A</v>
      </c>
      <c r="BO368" t="e">
        <f>VLOOKUP($C368,subset1!$D:$BX,BO$2,FALSE)</f>
        <v>#N/A</v>
      </c>
      <c r="BP368" t="e">
        <f>VLOOKUP($C368,subset1!$D:$BX,BP$2,FALSE)</f>
        <v>#N/A</v>
      </c>
      <c r="BQ368" t="e">
        <f>VLOOKUP($C368,subset1!$D:$BX,BQ$2,FALSE)</f>
        <v>#N/A</v>
      </c>
      <c r="BR368" t="e">
        <f>VLOOKUP($C368,subset1!$D:$BX,BR$2,FALSE)</f>
        <v>#N/A</v>
      </c>
      <c r="BS368" t="e">
        <f>VLOOKUP($C368,subset1!$D:$BX,BS$2,FALSE)</f>
        <v>#N/A</v>
      </c>
      <c r="BT368" t="e">
        <f>VLOOKUP($C368,subset1!$D:$BX,BT$2,FALSE)</f>
        <v>#N/A</v>
      </c>
      <c r="BU368" t="e">
        <f>VLOOKUP($C368,subset1!$D:$BX,BU$2,FALSE)</f>
        <v>#N/A</v>
      </c>
    </row>
    <row r="369" spans="1:73" x14ac:dyDescent="0.2">
      <c r="A369">
        <v>993</v>
      </c>
      <c r="B369" t="s">
        <v>2</v>
      </c>
      <c r="C369" t="str">
        <f t="shared" si="18"/>
        <v>993A</v>
      </c>
      <c r="D369" t="str">
        <f t="shared" si="19"/>
        <v>A</v>
      </c>
      <c r="E369">
        <v>64</v>
      </c>
      <c r="F369" s="1">
        <v>43334</v>
      </c>
      <c r="I369">
        <v>917.88062003672303</v>
      </c>
      <c r="J369" t="s">
        <v>25</v>
      </c>
      <c r="K369">
        <v>375</v>
      </c>
      <c r="L369">
        <f>VLOOKUP($C369,samples!$D$2:$I$1000,4, FALSE)</f>
        <v>3</v>
      </c>
      <c r="M369" t="str">
        <f>VLOOKUP($C369,samples!$D$2:$I$1000,5, FALSE)</f>
        <v>G</v>
      </c>
      <c r="N369" t="str">
        <f>VLOOKUP($C369,samples!$D$2:$I$1000,6, FALSE)</f>
        <v>7,8,9</v>
      </c>
      <c r="O369" s="1">
        <f>VLOOKUP($C369,samples!$D$2:$I$689,3, FALSE)</f>
        <v>43334</v>
      </c>
      <c r="P369" s="2">
        <f t="shared" si="20"/>
        <v>0</v>
      </c>
      <c r="Q369" s="1" t="str">
        <f>VLOOKUP($C369,samples!$D$2:$R$1000,8, FALSE)</f>
        <v>CGPLPA858P</v>
      </c>
      <c r="S369" t="e">
        <f>VLOOKUP($C369,subset1!$D:$BX,S$2,FALSE)</f>
        <v>#N/A</v>
      </c>
      <c r="T369" s="1" t="e">
        <f>VLOOKUP($C369,subset1!$D:$BX,T$2,FALSE)</f>
        <v>#N/A</v>
      </c>
      <c r="U369" t="e">
        <f>VLOOKUP($C369,subset1!$D:$BX,U$2,FALSE)</f>
        <v>#N/A</v>
      </c>
      <c r="V369" t="e">
        <f>VLOOKUP($C369,subset1!$D:$BX,V$2,FALSE)</f>
        <v>#N/A</v>
      </c>
      <c r="W369" t="e">
        <f>VLOOKUP($C369,subset1!$D:$BX,W$2,FALSE)</f>
        <v>#N/A</v>
      </c>
      <c r="X369" t="e">
        <f>VLOOKUP($C369,subset1!$D:$BX,X$2,FALSE)</f>
        <v>#N/A</v>
      </c>
      <c r="Y369" t="e">
        <f>VLOOKUP($C369,subset1!$D:$BX,Y$2,FALSE)</f>
        <v>#N/A</v>
      </c>
      <c r="Z369" t="e">
        <f>VLOOKUP($C369,subset1!$D:$BX,Z$2,FALSE)</f>
        <v>#N/A</v>
      </c>
      <c r="AA369" t="e">
        <f>VLOOKUP($C369,subset1!$D:$BX,AA$2,FALSE)</f>
        <v>#N/A</v>
      </c>
      <c r="AB369" t="e">
        <f>VLOOKUP($C369,subset1!$D:$BX,AB$2,FALSE)</f>
        <v>#N/A</v>
      </c>
      <c r="AC369" t="e">
        <f>VLOOKUP($C369,subset1!$D:$BX,AC$2,FALSE)</f>
        <v>#N/A</v>
      </c>
      <c r="AD369" t="e">
        <f>VLOOKUP($C369,subset1!$D:$BX,AD$2,FALSE)</f>
        <v>#N/A</v>
      </c>
      <c r="AE369" t="e">
        <f>VLOOKUP($C369,subset1!$D:$BX,AE$2,FALSE)</f>
        <v>#N/A</v>
      </c>
      <c r="AF369" t="e">
        <f>VLOOKUP($C369,subset1!$D:$BX,AF$2,FALSE)</f>
        <v>#N/A</v>
      </c>
      <c r="AG369" t="e">
        <f>VLOOKUP($C369,subset1!$D:$BX,AG$2,FALSE)</f>
        <v>#N/A</v>
      </c>
      <c r="AH369" t="e">
        <f>VLOOKUP($C369,subset1!$D:$BX,AH$2,FALSE)</f>
        <v>#N/A</v>
      </c>
      <c r="AI369" t="e">
        <f>VLOOKUP($C369,subset1!$D:$BX,AI$2,FALSE)</f>
        <v>#N/A</v>
      </c>
      <c r="AJ369" t="e">
        <f>VLOOKUP($C369,subset1!$D:$BX,AJ$2,FALSE)</f>
        <v>#N/A</v>
      </c>
      <c r="AK369" t="e">
        <f>VLOOKUP($C369,subset1!$D:$BX,AK$2,FALSE)</f>
        <v>#N/A</v>
      </c>
      <c r="AL369" t="e">
        <f>VLOOKUP($C369,subset1!$D:$BX,AL$2,FALSE)</f>
        <v>#N/A</v>
      </c>
      <c r="AM369" t="e">
        <f>VLOOKUP($C369,subset1!$D:$BX,AM$2,FALSE)</f>
        <v>#N/A</v>
      </c>
      <c r="AN369" t="e">
        <f>VLOOKUP($C369,subset1!$D:$BX,AN$2,FALSE)</f>
        <v>#N/A</v>
      </c>
      <c r="AO369" t="e">
        <f>VLOOKUP($C369,subset1!$D:$BX,AO$2,FALSE)</f>
        <v>#N/A</v>
      </c>
      <c r="AP369" t="e">
        <f>VLOOKUP($C369,subset1!$D:$BX,AP$2,FALSE)</f>
        <v>#N/A</v>
      </c>
      <c r="AQ369" t="e">
        <f>VLOOKUP($C369,subset1!$D:$BX,AQ$2,FALSE)</f>
        <v>#N/A</v>
      </c>
      <c r="AR369" t="e">
        <f>VLOOKUP($C369,subset1!$D:$BX,AR$2,FALSE)</f>
        <v>#N/A</v>
      </c>
      <c r="AS369" t="e">
        <f>VLOOKUP($C369,subset1!$D:$BX,AS$2,FALSE)</f>
        <v>#N/A</v>
      </c>
      <c r="AT369" s="1" t="e">
        <f>VLOOKUP($C369,subset1!$D:$BX,AT$2,FALSE)</f>
        <v>#N/A</v>
      </c>
      <c r="AU369" t="e">
        <f>VLOOKUP($C369,subset1!$D:$BX,AU$2,FALSE)</f>
        <v>#N/A</v>
      </c>
      <c r="AV369" t="e">
        <f>VLOOKUP($C369,subset1!$D:$BX,AV$2,FALSE)</f>
        <v>#N/A</v>
      </c>
      <c r="AW369" t="e">
        <f>VLOOKUP($C369,subset1!$D:$BX,AW$2,FALSE)</f>
        <v>#N/A</v>
      </c>
      <c r="AX369" t="e">
        <f>VLOOKUP($C369,subset1!$D:$BX,AX$2,FALSE)</f>
        <v>#N/A</v>
      </c>
      <c r="AY369" t="e">
        <f>VLOOKUP($C369,subset1!$D:$BX,AY$2,FALSE)</f>
        <v>#N/A</v>
      </c>
      <c r="AZ369" t="e">
        <f>VLOOKUP($C369,subset1!$D:$BX,AZ$2,FALSE)</f>
        <v>#N/A</v>
      </c>
      <c r="BA369" t="e">
        <f>VLOOKUP($C369,subset1!$D:$BX,BA$2,FALSE)</f>
        <v>#N/A</v>
      </c>
      <c r="BB369" t="e">
        <f>VLOOKUP($C369,subset1!$D:$BX,BB$2,FALSE)</f>
        <v>#N/A</v>
      </c>
      <c r="BC369" t="e">
        <f>VLOOKUP($C369,subset1!$D:$BX,BC$2,FALSE)</f>
        <v>#N/A</v>
      </c>
      <c r="BD369" t="e">
        <f>VLOOKUP($C369,subset1!$D:$BX,BD$2,FALSE)</f>
        <v>#N/A</v>
      </c>
      <c r="BE369" t="e">
        <f>VLOOKUP($C369,subset1!$D:$BX,BE$2,FALSE)</f>
        <v>#N/A</v>
      </c>
      <c r="BF369" t="e">
        <f>VLOOKUP($C369,subset1!$D:$BX,BF$2,FALSE)</f>
        <v>#N/A</v>
      </c>
      <c r="BG369" t="e">
        <f>VLOOKUP($C369,subset1!$D:$BX,BG$2,FALSE)</f>
        <v>#N/A</v>
      </c>
      <c r="BH369" t="e">
        <f>VLOOKUP($C369,subset1!$D:$BX,BH$2,FALSE)</f>
        <v>#N/A</v>
      </c>
      <c r="BI369" t="e">
        <f>VLOOKUP($C369,subset1!$D:$BX,BI$2,FALSE)</f>
        <v>#N/A</v>
      </c>
      <c r="BJ369" t="e">
        <f>VLOOKUP($C369,subset1!$D:$BX,BJ$2,FALSE)</f>
        <v>#N/A</v>
      </c>
      <c r="BK369" t="e">
        <f>VLOOKUP($C369,subset1!$D:$BX,BK$2,FALSE)</f>
        <v>#N/A</v>
      </c>
      <c r="BL369" t="e">
        <f>VLOOKUP($C369,subset1!$D:$BX,BL$2,FALSE)</f>
        <v>#N/A</v>
      </c>
      <c r="BM369" t="e">
        <f>VLOOKUP($C369,subset1!$D:$BX,BM$2,FALSE)</f>
        <v>#N/A</v>
      </c>
      <c r="BN369" t="e">
        <f>VLOOKUP($C369,subset1!$D:$BX,BN$2,FALSE)</f>
        <v>#N/A</v>
      </c>
      <c r="BO369" t="e">
        <f>VLOOKUP($C369,subset1!$D:$BX,BO$2,FALSE)</f>
        <v>#N/A</v>
      </c>
      <c r="BP369" t="e">
        <f>VLOOKUP($C369,subset1!$D:$BX,BP$2,FALSE)</f>
        <v>#N/A</v>
      </c>
      <c r="BQ369" t="e">
        <f>VLOOKUP($C369,subset1!$D:$BX,BQ$2,FALSE)</f>
        <v>#N/A</v>
      </c>
      <c r="BR369" t="e">
        <f>VLOOKUP($C369,subset1!$D:$BX,BR$2,FALSE)</f>
        <v>#N/A</v>
      </c>
      <c r="BS369" t="e">
        <f>VLOOKUP($C369,subset1!$D:$BX,BS$2,FALSE)</f>
        <v>#N/A</v>
      </c>
      <c r="BT369" t="e">
        <f>VLOOKUP($C369,subset1!$D:$BX,BT$2,FALSE)</f>
        <v>#N/A</v>
      </c>
      <c r="BU369" t="e">
        <f>VLOOKUP($C369,subset1!$D:$BX,BU$2,FALSE)</f>
        <v>#N/A</v>
      </c>
    </row>
    <row r="370" spans="1:73" x14ac:dyDescent="0.2">
      <c r="A370">
        <v>993</v>
      </c>
      <c r="B370" t="s">
        <v>8</v>
      </c>
      <c r="C370" t="str">
        <f t="shared" si="18"/>
        <v>993B1</v>
      </c>
      <c r="D370" t="str">
        <f t="shared" si="19"/>
        <v>B1</v>
      </c>
      <c r="E370">
        <v>64</v>
      </c>
      <c r="F370" s="1">
        <v>43334</v>
      </c>
      <c r="I370">
        <v>917.88062003672303</v>
      </c>
      <c r="J370" t="s">
        <v>25</v>
      </c>
      <c r="K370">
        <v>376</v>
      </c>
      <c r="L370">
        <f>VLOOKUP($C370,samples!$D$2:$I$1000,4, FALSE)</f>
        <v>8</v>
      </c>
      <c r="M370" t="str">
        <f>VLOOKUP($C370,samples!$D$2:$I$1000,5, FALSE)</f>
        <v>I</v>
      </c>
      <c r="N370" t="str">
        <f>VLOOKUP($C370,samples!$D$2:$I$1000,6, FALSE)</f>
        <v>4,5,6</v>
      </c>
      <c r="O370" s="1">
        <f>VLOOKUP($C370,samples!$D$2:$I$689,3, FALSE)</f>
        <v>43369</v>
      </c>
      <c r="P370" s="2">
        <f t="shared" si="20"/>
        <v>35</v>
      </c>
      <c r="Q370" s="1" t="str">
        <f>VLOOKUP($C370,samples!$D$2:$R$1000,8, FALSE)</f>
        <v>CGPLPA858P1</v>
      </c>
      <c r="S370" t="e">
        <f>VLOOKUP($C370,subset1!$D:$BX,S$2,FALSE)</f>
        <v>#N/A</v>
      </c>
      <c r="T370" s="1" t="e">
        <f>VLOOKUP($C370,subset1!$D:$BX,T$2,FALSE)</f>
        <v>#N/A</v>
      </c>
      <c r="U370" t="e">
        <f>VLOOKUP($C370,subset1!$D:$BX,U$2,FALSE)</f>
        <v>#N/A</v>
      </c>
      <c r="V370" t="e">
        <f>VLOOKUP($C370,subset1!$D:$BX,V$2,FALSE)</f>
        <v>#N/A</v>
      </c>
      <c r="W370" t="e">
        <f>VLOOKUP($C370,subset1!$D:$BX,W$2,FALSE)</f>
        <v>#N/A</v>
      </c>
      <c r="X370" t="e">
        <f>VLOOKUP($C370,subset1!$D:$BX,X$2,FALSE)</f>
        <v>#N/A</v>
      </c>
      <c r="Y370" t="e">
        <f>VLOOKUP($C370,subset1!$D:$BX,Y$2,FALSE)</f>
        <v>#N/A</v>
      </c>
      <c r="Z370" t="e">
        <f>VLOOKUP($C370,subset1!$D:$BX,Z$2,FALSE)</f>
        <v>#N/A</v>
      </c>
      <c r="AA370" t="e">
        <f>VLOOKUP($C370,subset1!$D:$BX,AA$2,FALSE)</f>
        <v>#N/A</v>
      </c>
      <c r="AB370" t="e">
        <f>VLOOKUP($C370,subset1!$D:$BX,AB$2,FALSE)</f>
        <v>#N/A</v>
      </c>
      <c r="AC370" t="e">
        <f>VLOOKUP($C370,subset1!$D:$BX,AC$2,FALSE)</f>
        <v>#N/A</v>
      </c>
      <c r="AD370" t="e">
        <f>VLOOKUP($C370,subset1!$D:$BX,AD$2,FALSE)</f>
        <v>#N/A</v>
      </c>
      <c r="AE370" t="e">
        <f>VLOOKUP($C370,subset1!$D:$BX,AE$2,FALSE)</f>
        <v>#N/A</v>
      </c>
      <c r="AF370" t="e">
        <f>VLOOKUP($C370,subset1!$D:$BX,AF$2,FALSE)</f>
        <v>#N/A</v>
      </c>
      <c r="AG370" t="e">
        <f>VLOOKUP($C370,subset1!$D:$BX,AG$2,FALSE)</f>
        <v>#N/A</v>
      </c>
      <c r="AH370" t="e">
        <f>VLOOKUP($C370,subset1!$D:$BX,AH$2,FALSE)</f>
        <v>#N/A</v>
      </c>
      <c r="AI370" t="e">
        <f>VLOOKUP($C370,subset1!$D:$BX,AI$2,FALSE)</f>
        <v>#N/A</v>
      </c>
      <c r="AJ370" t="e">
        <f>VLOOKUP($C370,subset1!$D:$BX,AJ$2,FALSE)</f>
        <v>#N/A</v>
      </c>
      <c r="AK370" t="e">
        <f>VLOOKUP($C370,subset1!$D:$BX,AK$2,FALSE)</f>
        <v>#N/A</v>
      </c>
      <c r="AL370" t="e">
        <f>VLOOKUP($C370,subset1!$D:$BX,AL$2,FALSE)</f>
        <v>#N/A</v>
      </c>
      <c r="AM370" t="e">
        <f>VLOOKUP($C370,subset1!$D:$BX,AM$2,FALSE)</f>
        <v>#N/A</v>
      </c>
      <c r="AN370" t="e">
        <f>VLOOKUP($C370,subset1!$D:$BX,AN$2,FALSE)</f>
        <v>#N/A</v>
      </c>
      <c r="AO370" t="e">
        <f>VLOOKUP($C370,subset1!$D:$BX,AO$2,FALSE)</f>
        <v>#N/A</v>
      </c>
      <c r="AP370" t="e">
        <f>VLOOKUP($C370,subset1!$D:$BX,AP$2,FALSE)</f>
        <v>#N/A</v>
      </c>
      <c r="AQ370" t="e">
        <f>VLOOKUP($C370,subset1!$D:$BX,AQ$2,FALSE)</f>
        <v>#N/A</v>
      </c>
      <c r="AR370" t="e">
        <f>VLOOKUP($C370,subset1!$D:$BX,AR$2,FALSE)</f>
        <v>#N/A</v>
      </c>
      <c r="AS370" t="e">
        <f>VLOOKUP($C370,subset1!$D:$BX,AS$2,FALSE)</f>
        <v>#N/A</v>
      </c>
      <c r="AT370" s="1" t="e">
        <f>VLOOKUP($C370,subset1!$D:$BX,AT$2,FALSE)</f>
        <v>#N/A</v>
      </c>
      <c r="AU370" t="e">
        <f>VLOOKUP($C370,subset1!$D:$BX,AU$2,FALSE)</f>
        <v>#N/A</v>
      </c>
      <c r="AV370" t="e">
        <f>VLOOKUP($C370,subset1!$D:$BX,AV$2,FALSE)</f>
        <v>#N/A</v>
      </c>
      <c r="AW370" t="e">
        <f>VLOOKUP($C370,subset1!$D:$BX,AW$2,FALSE)</f>
        <v>#N/A</v>
      </c>
      <c r="AX370" t="e">
        <f>VLOOKUP($C370,subset1!$D:$BX,AX$2,FALSE)</f>
        <v>#N/A</v>
      </c>
      <c r="AY370" t="e">
        <f>VLOOKUP($C370,subset1!$D:$BX,AY$2,FALSE)</f>
        <v>#N/A</v>
      </c>
      <c r="AZ370" t="e">
        <f>VLOOKUP($C370,subset1!$D:$BX,AZ$2,FALSE)</f>
        <v>#N/A</v>
      </c>
      <c r="BA370" t="e">
        <f>VLOOKUP($C370,subset1!$D:$BX,BA$2,FALSE)</f>
        <v>#N/A</v>
      </c>
      <c r="BB370" t="e">
        <f>VLOOKUP($C370,subset1!$D:$BX,BB$2,FALSE)</f>
        <v>#N/A</v>
      </c>
      <c r="BC370" t="e">
        <f>VLOOKUP($C370,subset1!$D:$BX,BC$2,FALSE)</f>
        <v>#N/A</v>
      </c>
      <c r="BD370" t="e">
        <f>VLOOKUP($C370,subset1!$D:$BX,BD$2,FALSE)</f>
        <v>#N/A</v>
      </c>
      <c r="BE370" t="e">
        <f>VLOOKUP($C370,subset1!$D:$BX,BE$2,FALSE)</f>
        <v>#N/A</v>
      </c>
      <c r="BF370" t="e">
        <f>VLOOKUP($C370,subset1!$D:$BX,BF$2,FALSE)</f>
        <v>#N/A</v>
      </c>
      <c r="BG370" t="e">
        <f>VLOOKUP($C370,subset1!$D:$BX,BG$2,FALSE)</f>
        <v>#N/A</v>
      </c>
      <c r="BH370" t="e">
        <f>VLOOKUP($C370,subset1!$D:$BX,BH$2,FALSE)</f>
        <v>#N/A</v>
      </c>
      <c r="BI370" t="e">
        <f>VLOOKUP($C370,subset1!$D:$BX,BI$2,FALSE)</f>
        <v>#N/A</v>
      </c>
      <c r="BJ370" t="e">
        <f>VLOOKUP($C370,subset1!$D:$BX,BJ$2,FALSE)</f>
        <v>#N/A</v>
      </c>
      <c r="BK370" t="e">
        <f>VLOOKUP($C370,subset1!$D:$BX,BK$2,FALSE)</f>
        <v>#N/A</v>
      </c>
      <c r="BL370" t="e">
        <f>VLOOKUP($C370,subset1!$D:$BX,BL$2,FALSE)</f>
        <v>#N/A</v>
      </c>
      <c r="BM370" t="e">
        <f>VLOOKUP($C370,subset1!$D:$BX,BM$2,FALSE)</f>
        <v>#N/A</v>
      </c>
      <c r="BN370" t="e">
        <f>VLOOKUP($C370,subset1!$D:$BX,BN$2,FALSE)</f>
        <v>#N/A</v>
      </c>
      <c r="BO370" t="e">
        <f>VLOOKUP($C370,subset1!$D:$BX,BO$2,FALSE)</f>
        <v>#N/A</v>
      </c>
      <c r="BP370" t="e">
        <f>VLOOKUP($C370,subset1!$D:$BX,BP$2,FALSE)</f>
        <v>#N/A</v>
      </c>
      <c r="BQ370" t="e">
        <f>VLOOKUP($C370,subset1!$D:$BX,BQ$2,FALSE)</f>
        <v>#N/A</v>
      </c>
      <c r="BR370" t="e">
        <f>VLOOKUP($C370,subset1!$D:$BX,BR$2,FALSE)</f>
        <v>#N/A</v>
      </c>
      <c r="BS370" t="e">
        <f>VLOOKUP($C370,subset1!$D:$BX,BS$2,FALSE)</f>
        <v>#N/A</v>
      </c>
      <c r="BT370" t="e">
        <f>VLOOKUP($C370,subset1!$D:$BX,BT$2,FALSE)</f>
        <v>#N/A</v>
      </c>
      <c r="BU370" t="e">
        <f>VLOOKUP($C370,subset1!$D:$BX,BU$2,FALSE)</f>
        <v>#N/A</v>
      </c>
    </row>
    <row r="371" spans="1:73" x14ac:dyDescent="0.2">
      <c r="A371">
        <v>993</v>
      </c>
      <c r="B371" t="s">
        <v>9</v>
      </c>
      <c r="C371" t="str">
        <f t="shared" si="18"/>
        <v>993E1</v>
      </c>
      <c r="D371" t="str">
        <f t="shared" si="19"/>
        <v>E1</v>
      </c>
      <c r="E371">
        <v>64</v>
      </c>
      <c r="F371" s="1">
        <v>43334</v>
      </c>
      <c r="I371">
        <v>917.88062003672303</v>
      </c>
      <c r="J371" t="s">
        <v>25</v>
      </c>
      <c r="K371">
        <v>377</v>
      </c>
      <c r="L371">
        <f>VLOOKUP($C371,samples!$D$2:$I$1000,4, FALSE)</f>
        <v>12</v>
      </c>
      <c r="M371" t="str">
        <f>VLOOKUP($C371,samples!$D$2:$I$1000,5, FALSE)</f>
        <v>H</v>
      </c>
      <c r="N371" t="str">
        <f>VLOOKUP($C371,samples!$D$2:$I$1000,6, FALSE)</f>
        <v>4,5,6</v>
      </c>
      <c r="O371" s="1">
        <f>VLOOKUP($C371,samples!$D$2:$I$689,3, FALSE)</f>
        <v>43397</v>
      </c>
      <c r="P371" s="2">
        <f t="shared" si="20"/>
        <v>63</v>
      </c>
      <c r="Q371" s="1" t="str">
        <f>VLOOKUP($C371,samples!$D$2:$R$1000,8, FALSE)</f>
        <v>CGPLPA858P2</v>
      </c>
      <c r="S371" t="e">
        <f>VLOOKUP($C371,subset1!$D:$BX,S$2,FALSE)</f>
        <v>#N/A</v>
      </c>
      <c r="T371" s="1" t="e">
        <f>VLOOKUP($C371,subset1!$D:$BX,T$2,FALSE)</f>
        <v>#N/A</v>
      </c>
      <c r="U371" t="e">
        <f>VLOOKUP($C371,subset1!$D:$BX,U$2,FALSE)</f>
        <v>#N/A</v>
      </c>
      <c r="V371" t="e">
        <f>VLOOKUP($C371,subset1!$D:$BX,V$2,FALSE)</f>
        <v>#N/A</v>
      </c>
      <c r="W371" t="e">
        <f>VLOOKUP($C371,subset1!$D:$BX,W$2,FALSE)</f>
        <v>#N/A</v>
      </c>
      <c r="X371" t="e">
        <f>VLOOKUP($C371,subset1!$D:$BX,X$2,FALSE)</f>
        <v>#N/A</v>
      </c>
      <c r="Y371" t="e">
        <f>VLOOKUP($C371,subset1!$D:$BX,Y$2,FALSE)</f>
        <v>#N/A</v>
      </c>
      <c r="Z371" t="e">
        <f>VLOOKUP($C371,subset1!$D:$BX,Z$2,FALSE)</f>
        <v>#N/A</v>
      </c>
      <c r="AA371" t="e">
        <f>VLOOKUP($C371,subset1!$D:$BX,AA$2,FALSE)</f>
        <v>#N/A</v>
      </c>
      <c r="AB371" t="e">
        <f>VLOOKUP($C371,subset1!$D:$BX,AB$2,FALSE)</f>
        <v>#N/A</v>
      </c>
      <c r="AC371" t="e">
        <f>VLOOKUP($C371,subset1!$D:$BX,AC$2,FALSE)</f>
        <v>#N/A</v>
      </c>
      <c r="AD371" t="e">
        <f>VLOOKUP($C371,subset1!$D:$BX,AD$2,FALSE)</f>
        <v>#N/A</v>
      </c>
      <c r="AE371" t="e">
        <f>VLOOKUP($C371,subset1!$D:$BX,AE$2,FALSE)</f>
        <v>#N/A</v>
      </c>
      <c r="AF371" t="e">
        <f>VLOOKUP($C371,subset1!$D:$BX,AF$2,FALSE)</f>
        <v>#N/A</v>
      </c>
      <c r="AG371" t="e">
        <f>VLOOKUP($C371,subset1!$D:$BX,AG$2,FALSE)</f>
        <v>#N/A</v>
      </c>
      <c r="AH371" t="e">
        <f>VLOOKUP($C371,subset1!$D:$BX,AH$2,FALSE)</f>
        <v>#N/A</v>
      </c>
      <c r="AI371" t="e">
        <f>VLOOKUP($C371,subset1!$D:$BX,AI$2,FALSE)</f>
        <v>#N/A</v>
      </c>
      <c r="AJ371" t="e">
        <f>VLOOKUP($C371,subset1!$D:$BX,AJ$2,FALSE)</f>
        <v>#N/A</v>
      </c>
      <c r="AK371" t="e">
        <f>VLOOKUP($C371,subset1!$D:$BX,AK$2,FALSE)</f>
        <v>#N/A</v>
      </c>
      <c r="AL371" t="e">
        <f>VLOOKUP($C371,subset1!$D:$BX,AL$2,FALSE)</f>
        <v>#N/A</v>
      </c>
      <c r="AM371" t="e">
        <f>VLOOKUP($C371,subset1!$D:$BX,AM$2,FALSE)</f>
        <v>#N/A</v>
      </c>
      <c r="AN371" t="e">
        <f>VLOOKUP($C371,subset1!$D:$BX,AN$2,FALSE)</f>
        <v>#N/A</v>
      </c>
      <c r="AO371" t="e">
        <f>VLOOKUP($C371,subset1!$D:$BX,AO$2,FALSE)</f>
        <v>#N/A</v>
      </c>
      <c r="AP371" t="e">
        <f>VLOOKUP($C371,subset1!$D:$BX,AP$2,FALSE)</f>
        <v>#N/A</v>
      </c>
      <c r="AQ371" t="e">
        <f>VLOOKUP($C371,subset1!$D:$BX,AQ$2,FALSE)</f>
        <v>#N/A</v>
      </c>
      <c r="AR371" t="e">
        <f>VLOOKUP($C371,subset1!$D:$BX,AR$2,FALSE)</f>
        <v>#N/A</v>
      </c>
      <c r="AS371" t="e">
        <f>VLOOKUP($C371,subset1!$D:$BX,AS$2,FALSE)</f>
        <v>#N/A</v>
      </c>
      <c r="AT371" s="1" t="e">
        <f>VLOOKUP($C371,subset1!$D:$BX,AT$2,FALSE)</f>
        <v>#N/A</v>
      </c>
      <c r="AU371" t="e">
        <f>VLOOKUP($C371,subset1!$D:$BX,AU$2,FALSE)</f>
        <v>#N/A</v>
      </c>
      <c r="AV371" t="e">
        <f>VLOOKUP($C371,subset1!$D:$BX,AV$2,FALSE)</f>
        <v>#N/A</v>
      </c>
      <c r="AW371" t="e">
        <f>VLOOKUP($C371,subset1!$D:$BX,AW$2,FALSE)</f>
        <v>#N/A</v>
      </c>
      <c r="AX371" t="e">
        <f>VLOOKUP($C371,subset1!$D:$BX,AX$2,FALSE)</f>
        <v>#N/A</v>
      </c>
      <c r="AY371" t="e">
        <f>VLOOKUP($C371,subset1!$D:$BX,AY$2,FALSE)</f>
        <v>#N/A</v>
      </c>
      <c r="AZ371" t="e">
        <f>VLOOKUP($C371,subset1!$D:$BX,AZ$2,FALSE)</f>
        <v>#N/A</v>
      </c>
      <c r="BA371" t="e">
        <f>VLOOKUP($C371,subset1!$D:$BX,BA$2,FALSE)</f>
        <v>#N/A</v>
      </c>
      <c r="BB371" t="e">
        <f>VLOOKUP($C371,subset1!$D:$BX,BB$2,FALSE)</f>
        <v>#N/A</v>
      </c>
      <c r="BC371" t="e">
        <f>VLOOKUP($C371,subset1!$D:$BX,BC$2,FALSE)</f>
        <v>#N/A</v>
      </c>
      <c r="BD371" t="e">
        <f>VLOOKUP($C371,subset1!$D:$BX,BD$2,FALSE)</f>
        <v>#N/A</v>
      </c>
      <c r="BE371" t="e">
        <f>VLOOKUP($C371,subset1!$D:$BX,BE$2,FALSE)</f>
        <v>#N/A</v>
      </c>
      <c r="BF371" t="e">
        <f>VLOOKUP($C371,subset1!$D:$BX,BF$2,FALSE)</f>
        <v>#N/A</v>
      </c>
      <c r="BG371" t="e">
        <f>VLOOKUP($C371,subset1!$D:$BX,BG$2,FALSE)</f>
        <v>#N/A</v>
      </c>
      <c r="BH371" t="e">
        <f>VLOOKUP($C371,subset1!$D:$BX,BH$2,FALSE)</f>
        <v>#N/A</v>
      </c>
      <c r="BI371" t="e">
        <f>VLOOKUP($C371,subset1!$D:$BX,BI$2,FALSE)</f>
        <v>#N/A</v>
      </c>
      <c r="BJ371" t="e">
        <f>VLOOKUP($C371,subset1!$D:$BX,BJ$2,FALSE)</f>
        <v>#N/A</v>
      </c>
      <c r="BK371" t="e">
        <f>VLOOKUP($C371,subset1!$D:$BX,BK$2,FALSE)</f>
        <v>#N/A</v>
      </c>
      <c r="BL371" t="e">
        <f>VLOOKUP($C371,subset1!$D:$BX,BL$2,FALSE)</f>
        <v>#N/A</v>
      </c>
      <c r="BM371" t="e">
        <f>VLOOKUP($C371,subset1!$D:$BX,BM$2,FALSE)</f>
        <v>#N/A</v>
      </c>
      <c r="BN371" t="e">
        <f>VLOOKUP($C371,subset1!$D:$BX,BN$2,FALSE)</f>
        <v>#N/A</v>
      </c>
      <c r="BO371" t="e">
        <f>VLOOKUP($C371,subset1!$D:$BX,BO$2,FALSE)</f>
        <v>#N/A</v>
      </c>
      <c r="BP371" t="e">
        <f>VLOOKUP($C371,subset1!$D:$BX,BP$2,FALSE)</f>
        <v>#N/A</v>
      </c>
      <c r="BQ371" t="e">
        <f>VLOOKUP($C371,subset1!$D:$BX,BQ$2,FALSE)</f>
        <v>#N/A</v>
      </c>
      <c r="BR371" t="e">
        <f>VLOOKUP($C371,subset1!$D:$BX,BR$2,FALSE)</f>
        <v>#N/A</v>
      </c>
      <c r="BS371" t="e">
        <f>VLOOKUP($C371,subset1!$D:$BX,BS$2,FALSE)</f>
        <v>#N/A</v>
      </c>
      <c r="BT371" t="e">
        <f>VLOOKUP($C371,subset1!$D:$BX,BT$2,FALSE)</f>
        <v>#N/A</v>
      </c>
      <c r="BU371" t="e">
        <f>VLOOKUP($C371,subset1!$D:$BX,BU$2,FALSE)</f>
        <v>#N/A</v>
      </c>
    </row>
    <row r="372" spans="1:73" x14ac:dyDescent="0.2">
      <c r="A372">
        <v>994</v>
      </c>
      <c r="B372" t="s">
        <v>2</v>
      </c>
      <c r="C372" t="str">
        <f t="shared" si="18"/>
        <v>994A</v>
      </c>
      <c r="D372" t="str">
        <f t="shared" si="19"/>
        <v>A</v>
      </c>
      <c r="E372">
        <v>65</v>
      </c>
      <c r="F372" s="1">
        <v>43341</v>
      </c>
      <c r="G372">
        <v>7.6</v>
      </c>
      <c r="H372" t="s">
        <v>22</v>
      </c>
      <c r="I372">
        <v>910.88062003672303</v>
      </c>
      <c r="J372" t="s">
        <v>23</v>
      </c>
      <c r="K372">
        <v>378</v>
      </c>
      <c r="L372">
        <f>VLOOKUP($C372,samples!$D$2:$I$1000,4, FALSE)</f>
        <v>3</v>
      </c>
      <c r="M372" t="str">
        <f>VLOOKUP($C372,samples!$D$2:$I$1000,5, FALSE)</f>
        <v>F</v>
      </c>
      <c r="N372" t="str">
        <f>VLOOKUP($C372,samples!$D$2:$I$1000,6, FALSE)</f>
        <v>1,2,3</v>
      </c>
      <c r="O372" s="1">
        <f>VLOOKUP($C372,samples!$D$2:$I$689,3, FALSE)</f>
        <v>43341</v>
      </c>
      <c r="P372" s="2">
        <f t="shared" si="20"/>
        <v>0</v>
      </c>
      <c r="Q372" s="1" t="str">
        <f>VLOOKUP($C372,samples!$D$2:$R$1000,8, FALSE)</f>
        <v>CGPLPA859P</v>
      </c>
      <c r="R372" t="s">
        <v>297</v>
      </c>
      <c r="S372" t="e">
        <f>VLOOKUP($C372,subset1!$D:$BX,S$2,FALSE)</f>
        <v>#N/A</v>
      </c>
      <c r="T372" s="1" t="str">
        <f>VLOOKUP($C372,subset1!$D:$BX,T$2,FALSE)</f>
        <v>Subset 1</v>
      </c>
      <c r="U372">
        <f>VLOOKUP($C372,subset1!$D:$BX,U$2,FALSE)</f>
        <v>0</v>
      </c>
      <c r="V372">
        <f>VLOOKUP($C372,subset1!$D:$BX,V$2,FALSE)</f>
        <v>44264</v>
      </c>
      <c r="W372" t="str">
        <f>VLOOKUP($C372,subset1!$D:$BX,W$2,FALSE)</f>
        <v>ZF</v>
      </c>
      <c r="X372">
        <f>VLOOKUP($C372,subset1!$D:$BX,X$2,FALSE)</f>
        <v>533</v>
      </c>
      <c r="Y372">
        <f>VLOOKUP($C372,subset1!$D:$BX,Y$2,FALSE)</f>
        <v>3.2</v>
      </c>
      <c r="Z372">
        <f>VLOOKUP($C372,subset1!$D:$BX,Z$2,FALSE)</f>
        <v>0.79999999999999982</v>
      </c>
      <c r="AA372" t="str">
        <f>VLOOKUP($C372,subset1!$D:$BX,AA$2,FALSE)</f>
        <v>cfDNAPACTO030921</v>
      </c>
      <c r="AB372">
        <f>VLOOKUP($C372,subset1!$D:$BX,AB$2,FALSE)</f>
        <v>163</v>
      </c>
      <c r="AC372">
        <f>VLOOKUP($C372,subset1!$D:$BX,AC$2,FALSE)</f>
        <v>988.72</v>
      </c>
      <c r="AD372">
        <f>VLOOKUP($C372,subset1!$D:$BX,AD$2,FALSE)</f>
        <v>304</v>
      </c>
      <c r="AE372">
        <f>VLOOKUP($C372,subset1!$D:$BX,AE$2,FALSE)</f>
        <v>134.37</v>
      </c>
      <c r="AF372">
        <f>VLOOKUP($C372,subset1!$D:$BX,AF$2,FALSE)</f>
        <v>496</v>
      </c>
      <c r="AG372">
        <f>VLOOKUP($C372,subset1!$D:$BX,AG$2,FALSE)</f>
        <v>41.94</v>
      </c>
      <c r="AH372">
        <f>VLOOKUP($C372,subset1!$D:$BX,AH$2,FALSE)</f>
        <v>0</v>
      </c>
      <c r="AI372">
        <f>VLOOKUP($C372,subset1!$D:$BX,AI$2,FALSE)</f>
        <v>50</v>
      </c>
      <c r="AJ372">
        <f>VLOOKUP($C372,subset1!$D:$BX,AJ$2,FALSE)</f>
        <v>1165.0300000000002</v>
      </c>
      <c r="AK372">
        <f>VLOOKUP($C372,subset1!$D:$BX,AK$2,FALSE)</f>
        <v>58.251500000000007</v>
      </c>
      <c r="AL372">
        <f>VLOOKUP($C372,subset1!$D:$BX,AL$2,FALSE)</f>
        <v>18.20359375</v>
      </c>
      <c r="AM372">
        <f>VLOOKUP($C372,subset1!$D:$BX,AM$2,FALSE)</f>
        <v>532</v>
      </c>
      <c r="AN372" t="str">
        <f>VLOOKUP($C372,subset1!$D:$BX,AN$2,FALSE)</f>
        <v>Revco -20</v>
      </c>
      <c r="AO372" t="str">
        <f>VLOOKUP($C372,subset1!$D:$BX,AO$2,FALSE)</f>
        <v>PACTO CfDNA Box 1</v>
      </c>
      <c r="AP372" t="str">
        <f>VLOOKUP($C372,subset1!$D:$BX,AP$2,FALSE)</f>
        <v>A1</v>
      </c>
      <c r="AQ372">
        <f>VLOOKUP($C372,subset1!$D:$BX,AQ$2,FALSE)</f>
        <v>0</v>
      </c>
      <c r="AR372">
        <f>VLOOKUP($C372,subset1!$D:$BX,AR$2,FALSE)</f>
        <v>15</v>
      </c>
      <c r="AS372">
        <f>VLOOKUP($C372,subset1!$D:$BX,AS$2,FALSE)</f>
        <v>12.875204930345141</v>
      </c>
      <c r="AT372" s="1">
        <f>VLOOKUP($C372,subset1!$D:$BX,AT$2,FALSE)</f>
        <v>37.124795069654859</v>
      </c>
      <c r="AU372">
        <f>VLOOKUP($C372,subset1!$D:$BX,AU$2,FALSE)</f>
        <v>3</v>
      </c>
      <c r="AV372">
        <f>VLOOKUP($C372,subset1!$D:$BX,AV$2,FALSE)</f>
        <v>44355</v>
      </c>
      <c r="AW372">
        <f>VLOOKUP($C372,subset1!$D:$BX,AW$2,FALSE)</f>
        <v>0</v>
      </c>
      <c r="AX372" t="str">
        <f>VLOOKUP($C372,subset1!$D:$BX,AX$2,FALSE)</f>
        <v>IDT8_UDI_160</v>
      </c>
      <c r="AY372">
        <f>VLOOKUP($C372,subset1!$D:$BX,AY$2,FALSE)</f>
        <v>0</v>
      </c>
      <c r="AZ372">
        <f>VLOOKUP($C372,subset1!$D:$BX,AZ$2,FALSE)</f>
        <v>4</v>
      </c>
      <c r="BA372" t="str">
        <f>VLOOKUP($C372,subset1!$D:$BX,BA$2,FALSE)</f>
        <v>ZF</v>
      </c>
      <c r="BB372">
        <f>VLOOKUP($C372,subset1!$D:$BX,BB$2,FALSE)</f>
        <v>3</v>
      </c>
      <c r="BC372" t="str">
        <f>VLOOKUP($C372,subset1!$D:$BX,BC$2,FALSE)</f>
        <v>pactopcr6921_2_DNA 1000_DE13805124_2021-06-09_12-53-41</v>
      </c>
      <c r="BD372">
        <f>VLOOKUP($C372,subset1!$D:$BX,BD$2,FALSE)</f>
        <v>298</v>
      </c>
      <c r="BE372">
        <f>VLOOKUP($C372,subset1!$D:$BX,BE$2,FALSE)</f>
        <v>14.41</v>
      </c>
      <c r="BF372">
        <f>VLOOKUP($C372,subset1!$D:$BX,BF$2,FALSE)</f>
        <v>73.2</v>
      </c>
      <c r="BG372">
        <f>VLOOKUP($C372,subset1!$D:$BX,BG$2,FALSE)</f>
        <v>453</v>
      </c>
      <c r="BH372">
        <f>VLOOKUP($C372,subset1!$D:$BX,BH$2,FALSE)</f>
        <v>1.25</v>
      </c>
      <c r="BI372">
        <f>VLOOKUP($C372,subset1!$D:$BX,BI$2,FALSE)</f>
        <v>4.2</v>
      </c>
      <c r="BJ372">
        <f>VLOOKUP($C372,subset1!$D:$BX,BJ$2,FALSE)</f>
        <v>0</v>
      </c>
      <c r="BK372">
        <f>VLOOKUP($C372,subset1!$D:$BX,BK$2,FALSE)</f>
        <v>0</v>
      </c>
      <c r="BL372">
        <f>VLOOKUP($C372,subset1!$D:$BX,BL$2,FALSE)</f>
        <v>0</v>
      </c>
      <c r="BM372">
        <f>VLOOKUP($C372,subset1!$D:$BX,BM$2,FALSE)</f>
        <v>0</v>
      </c>
      <c r="BN372">
        <f>VLOOKUP($C372,subset1!$D:$BX,BN$2,FALSE)</f>
        <v>0</v>
      </c>
      <c r="BO372">
        <f>VLOOKUP($C372,subset1!$D:$BX,BO$2,FALSE)</f>
        <v>20</v>
      </c>
      <c r="BP372">
        <f>VLOOKUP($C372,subset1!$D:$BX,BP$2,FALSE)</f>
        <v>15.66</v>
      </c>
      <c r="BQ372">
        <f>VLOOKUP($C372,subset1!$D:$BX,BQ$2,FALSE)</f>
        <v>77.400000000000006</v>
      </c>
      <c r="BR372">
        <f>VLOOKUP($C372,subset1!$D:$BX,BR$2,FALSE)</f>
        <v>313.2</v>
      </c>
      <c r="BS372">
        <f>VLOOKUP($C372,subset1!$D:$BX,BS$2,FALSE)</f>
        <v>532</v>
      </c>
      <c r="BT372" t="str">
        <f>VLOOKUP($C372,subset1!$D:$BX,BT$2,FALSE)</f>
        <v>Revco -20</v>
      </c>
      <c r="BU372" t="str">
        <f>VLOOKUP($C372,subset1!$D:$BX,BU$2,FALSE)</f>
        <v>Pacto PCR1 Box 1</v>
      </c>
    </row>
    <row r="373" spans="1:73" x14ac:dyDescent="0.2">
      <c r="A373">
        <v>994</v>
      </c>
      <c r="B373" t="s">
        <v>8</v>
      </c>
      <c r="C373" t="str">
        <f t="shared" si="18"/>
        <v>994B1</v>
      </c>
      <c r="D373" t="str">
        <f t="shared" si="19"/>
        <v>B1</v>
      </c>
      <c r="E373">
        <v>65</v>
      </c>
      <c r="F373" s="1">
        <v>43341</v>
      </c>
      <c r="G373">
        <v>7.6</v>
      </c>
      <c r="H373" t="s">
        <v>22</v>
      </c>
      <c r="I373">
        <v>910.88062003672303</v>
      </c>
      <c r="J373" t="s">
        <v>23</v>
      </c>
      <c r="K373">
        <v>379</v>
      </c>
      <c r="L373">
        <f>VLOOKUP($C373,samples!$D$2:$I$1000,4, FALSE)</f>
        <v>8</v>
      </c>
      <c r="M373" t="str">
        <f>VLOOKUP($C373,samples!$D$2:$I$1000,5, FALSE)</f>
        <v>I</v>
      </c>
      <c r="N373" t="str">
        <f>VLOOKUP($C373,samples!$D$2:$I$1000,6, FALSE)</f>
        <v>7,8,9</v>
      </c>
      <c r="O373" s="1">
        <f>VLOOKUP($C373,samples!$D$2:$I$689,3, FALSE)</f>
        <v>43378</v>
      </c>
      <c r="P373" s="2">
        <f t="shared" si="20"/>
        <v>37</v>
      </c>
      <c r="Q373" s="1" t="str">
        <f>VLOOKUP($C373,samples!$D$2:$R$1000,8, FALSE)</f>
        <v>CGPLPA859P1</v>
      </c>
      <c r="R373" t="s">
        <v>297</v>
      </c>
      <c r="S373">
        <f>VLOOKUP($C373,subset1!$D:$BX,S$2,FALSE)</f>
        <v>0</v>
      </c>
      <c r="T373" s="1" t="str">
        <f>VLOOKUP($C373,subset1!$D:$BX,T$2,FALSE)</f>
        <v>Subset 1</v>
      </c>
      <c r="U373">
        <f>VLOOKUP($C373,subset1!$D:$BX,U$2,FALSE)</f>
        <v>0</v>
      </c>
      <c r="V373">
        <f>VLOOKUP($C373,subset1!$D:$BX,V$2,FALSE)</f>
        <v>44264</v>
      </c>
      <c r="W373" t="str">
        <f>VLOOKUP($C373,subset1!$D:$BX,W$2,FALSE)</f>
        <v>ZF</v>
      </c>
      <c r="X373">
        <f>VLOOKUP($C373,subset1!$D:$BX,X$2,FALSE)</f>
        <v>533</v>
      </c>
      <c r="Y373">
        <f>VLOOKUP($C373,subset1!$D:$BX,Y$2,FALSE)</f>
        <v>3.7</v>
      </c>
      <c r="Z373">
        <f>VLOOKUP($C373,subset1!$D:$BX,Z$2,FALSE)</f>
        <v>0.29999999999999982</v>
      </c>
      <c r="AA373" t="str">
        <f>VLOOKUP($C373,subset1!$D:$BX,AA$2,FALSE)</f>
        <v>cfDNAPACTO030921</v>
      </c>
      <c r="AB373">
        <f>VLOOKUP($C373,subset1!$D:$BX,AB$2,FALSE)</f>
        <v>173</v>
      </c>
      <c r="AC373">
        <f>VLOOKUP($C373,subset1!$D:$BX,AC$2,FALSE)</f>
        <v>642.88</v>
      </c>
      <c r="AD373">
        <f>VLOOKUP($C373,subset1!$D:$BX,AD$2,FALSE)</f>
        <v>342</v>
      </c>
      <c r="AE373">
        <f>VLOOKUP($C373,subset1!$D:$BX,AE$2,FALSE)</f>
        <v>58.47</v>
      </c>
      <c r="AF373">
        <f>VLOOKUP($C373,subset1!$D:$BX,AF$2,FALSE)</f>
        <v>525</v>
      </c>
      <c r="AG373">
        <f>VLOOKUP($C373,subset1!$D:$BX,AG$2,FALSE)</f>
        <v>27.72</v>
      </c>
      <c r="AH373">
        <f>VLOOKUP($C373,subset1!$D:$BX,AH$2,FALSE)</f>
        <v>0</v>
      </c>
      <c r="AI373">
        <f>VLOOKUP($C373,subset1!$D:$BX,AI$2,FALSE)</f>
        <v>50</v>
      </c>
      <c r="AJ373">
        <f>VLOOKUP($C373,subset1!$D:$BX,AJ$2,FALSE)</f>
        <v>729.07</v>
      </c>
      <c r="AK373">
        <f>VLOOKUP($C373,subset1!$D:$BX,AK$2,FALSE)</f>
        <v>36.453499999999998</v>
      </c>
      <c r="AL373">
        <f>VLOOKUP($C373,subset1!$D:$BX,AL$2,FALSE)</f>
        <v>9.8522972972972962</v>
      </c>
      <c r="AM373">
        <f>VLOOKUP($C373,subset1!$D:$BX,AM$2,FALSE)</f>
        <v>532</v>
      </c>
      <c r="AN373" t="str">
        <f>VLOOKUP($C373,subset1!$D:$BX,AN$2,FALSE)</f>
        <v>Revco -20</v>
      </c>
      <c r="AO373" t="str">
        <f>VLOOKUP($C373,subset1!$D:$BX,AO$2,FALSE)</f>
        <v>PACTO CfDNA Box 1</v>
      </c>
      <c r="AP373" t="str">
        <f>VLOOKUP($C373,subset1!$D:$BX,AP$2,FALSE)</f>
        <v>A2</v>
      </c>
      <c r="AQ373">
        <f>VLOOKUP($C373,subset1!$D:$BX,AQ$2,FALSE)</f>
        <v>0</v>
      </c>
      <c r="AR373">
        <f>VLOOKUP($C373,subset1!$D:$BX,AR$2,FALSE)</f>
        <v>15</v>
      </c>
      <c r="AS373">
        <f>VLOOKUP($C373,subset1!$D:$BX,AS$2,FALSE)</f>
        <v>20.574156116696614</v>
      </c>
      <c r="AT373" s="1">
        <f>VLOOKUP($C373,subset1!$D:$BX,AT$2,FALSE)</f>
        <v>29.425843883303386</v>
      </c>
      <c r="AU373">
        <f>VLOOKUP($C373,subset1!$D:$BX,AU$2,FALSE)</f>
        <v>3</v>
      </c>
      <c r="AV373">
        <f>VLOOKUP($C373,subset1!$D:$BX,AV$2,FALSE)</f>
        <v>44355</v>
      </c>
      <c r="AW373">
        <f>VLOOKUP($C373,subset1!$D:$BX,AW$2,FALSE)</f>
        <v>0</v>
      </c>
      <c r="AX373" t="str">
        <f>VLOOKUP($C373,subset1!$D:$BX,AX$2,FALSE)</f>
        <v>IDT8_UDI_165</v>
      </c>
      <c r="AY373">
        <f>VLOOKUP($C373,subset1!$D:$BX,AY$2,FALSE)</f>
        <v>0</v>
      </c>
      <c r="AZ373">
        <f>VLOOKUP($C373,subset1!$D:$BX,AZ$2,FALSE)</f>
        <v>4</v>
      </c>
      <c r="BA373" t="str">
        <f>VLOOKUP($C373,subset1!$D:$BX,BA$2,FALSE)</f>
        <v>ZF</v>
      </c>
      <c r="BB373">
        <f>VLOOKUP($C373,subset1!$D:$BX,BB$2,FALSE)</f>
        <v>3</v>
      </c>
      <c r="BC373" t="str">
        <f>VLOOKUP($C373,subset1!$D:$BX,BC$2,FALSE)</f>
        <v>pactopcr6921_2_DNA 1000_DE13805124_2021-06-09_12-53-41</v>
      </c>
      <c r="BD373">
        <f>VLOOKUP($C373,subset1!$D:$BX,BD$2,FALSE)</f>
        <v>297</v>
      </c>
      <c r="BE373">
        <f>VLOOKUP($C373,subset1!$D:$BX,BE$2,FALSE)</f>
        <v>9.4</v>
      </c>
      <c r="BF373">
        <f>VLOOKUP($C373,subset1!$D:$BX,BF$2,FALSE)</f>
        <v>47.9</v>
      </c>
      <c r="BG373">
        <f>VLOOKUP($C373,subset1!$D:$BX,BG$2,FALSE)</f>
        <v>409</v>
      </c>
      <c r="BH373">
        <f>VLOOKUP($C373,subset1!$D:$BX,BH$2,FALSE)</f>
        <v>0.52</v>
      </c>
      <c r="BI373">
        <f>VLOOKUP($C373,subset1!$D:$BX,BI$2,FALSE)</f>
        <v>1.9</v>
      </c>
      <c r="BJ373">
        <f>VLOOKUP($C373,subset1!$D:$BX,BJ$2,FALSE)</f>
        <v>0</v>
      </c>
      <c r="BK373">
        <f>VLOOKUP($C373,subset1!$D:$BX,BK$2,FALSE)</f>
        <v>0</v>
      </c>
      <c r="BL373">
        <f>VLOOKUP($C373,subset1!$D:$BX,BL$2,FALSE)</f>
        <v>0</v>
      </c>
      <c r="BM373">
        <f>VLOOKUP($C373,subset1!$D:$BX,BM$2,FALSE)</f>
        <v>0</v>
      </c>
      <c r="BN373">
        <f>VLOOKUP($C373,subset1!$D:$BX,BN$2,FALSE)</f>
        <v>0</v>
      </c>
      <c r="BO373">
        <f>VLOOKUP($C373,subset1!$D:$BX,BO$2,FALSE)</f>
        <v>20</v>
      </c>
      <c r="BP373">
        <f>VLOOKUP($C373,subset1!$D:$BX,BP$2,FALSE)</f>
        <v>9.92</v>
      </c>
      <c r="BQ373">
        <f>VLOOKUP($C373,subset1!$D:$BX,BQ$2,FALSE)</f>
        <v>49.8</v>
      </c>
      <c r="BR373">
        <f>VLOOKUP($C373,subset1!$D:$BX,BR$2,FALSE)</f>
        <v>198.4</v>
      </c>
      <c r="BS373">
        <f>VLOOKUP($C373,subset1!$D:$BX,BS$2,FALSE)</f>
        <v>532</v>
      </c>
      <c r="BT373" t="str">
        <f>VLOOKUP($C373,subset1!$D:$BX,BT$2,FALSE)</f>
        <v>Revco -20</v>
      </c>
      <c r="BU373" t="str">
        <f>VLOOKUP($C373,subset1!$D:$BX,BU$2,FALSE)</f>
        <v>Pacto PCR1 Box 1</v>
      </c>
    </row>
    <row r="374" spans="1:73" x14ac:dyDescent="0.2">
      <c r="A374">
        <v>994</v>
      </c>
      <c r="B374" t="s">
        <v>9</v>
      </c>
      <c r="C374" t="str">
        <f t="shared" si="18"/>
        <v>994E1</v>
      </c>
      <c r="D374" t="str">
        <f t="shared" si="19"/>
        <v>E1</v>
      </c>
      <c r="E374">
        <v>65</v>
      </c>
      <c r="F374" s="1">
        <v>43341</v>
      </c>
      <c r="G374">
        <v>7.6</v>
      </c>
      <c r="H374" t="s">
        <v>22</v>
      </c>
      <c r="I374">
        <v>910.88062003672303</v>
      </c>
      <c r="J374" t="s">
        <v>23</v>
      </c>
      <c r="K374">
        <v>380</v>
      </c>
      <c r="L374">
        <f>VLOOKUP($C374,samples!$D$2:$I$1000,4, FALSE)</f>
        <v>12</v>
      </c>
      <c r="M374" t="str">
        <f>VLOOKUP($C374,samples!$D$2:$I$1000,5, FALSE)</f>
        <v>H</v>
      </c>
      <c r="N374" t="str">
        <f>VLOOKUP($C374,samples!$D$2:$I$1000,6, FALSE)</f>
        <v>7,8,9</v>
      </c>
      <c r="O374" s="1">
        <f>VLOOKUP($C374,samples!$D$2:$I$689,3, FALSE)</f>
        <v>43410</v>
      </c>
      <c r="P374" s="2">
        <f t="shared" si="20"/>
        <v>69</v>
      </c>
      <c r="Q374" s="1" t="str">
        <f>VLOOKUP($C374,samples!$D$2:$R$1000,8, FALSE)</f>
        <v>CGPLPA859P2</v>
      </c>
      <c r="R374" t="s">
        <v>297</v>
      </c>
      <c r="S374">
        <f>VLOOKUP($C374,subset1!$D:$BX,S$2,FALSE)</f>
        <v>0</v>
      </c>
      <c r="T374" s="1" t="str">
        <f>VLOOKUP($C374,subset1!$D:$BX,T$2,FALSE)</f>
        <v>Subset 1</v>
      </c>
      <c r="U374">
        <f>VLOOKUP($C374,subset1!$D:$BX,U$2,FALSE)</f>
        <v>0</v>
      </c>
      <c r="V374">
        <f>VLOOKUP($C374,subset1!$D:$BX,V$2,FALSE)</f>
        <v>44264</v>
      </c>
      <c r="W374" t="str">
        <f>VLOOKUP($C374,subset1!$D:$BX,W$2,FALSE)</f>
        <v>ZF</v>
      </c>
      <c r="X374">
        <f>VLOOKUP($C374,subset1!$D:$BX,X$2,FALSE)</f>
        <v>533</v>
      </c>
      <c r="Y374">
        <f>VLOOKUP($C374,subset1!$D:$BX,Y$2,FALSE)</f>
        <v>4.7</v>
      </c>
      <c r="Z374">
        <f>VLOOKUP($C374,subset1!$D:$BX,Z$2,FALSE)</f>
        <v>0.29999999999999982</v>
      </c>
      <c r="AA374" t="str">
        <f>VLOOKUP($C374,subset1!$D:$BX,AA$2,FALSE)</f>
        <v>cfDNAPACTO030921</v>
      </c>
      <c r="AB374">
        <f>VLOOKUP($C374,subset1!$D:$BX,AB$2,FALSE)</f>
        <v>171</v>
      </c>
      <c r="AC374">
        <f>VLOOKUP($C374,subset1!$D:$BX,AC$2,FALSE)</f>
        <v>849.7</v>
      </c>
      <c r="AD374">
        <f>VLOOKUP($C374,subset1!$D:$BX,AD$2,FALSE)</f>
        <v>343</v>
      </c>
      <c r="AE374">
        <f>VLOOKUP($C374,subset1!$D:$BX,AE$2,FALSE)</f>
        <v>78.569999999999993</v>
      </c>
      <c r="AF374">
        <f>VLOOKUP($C374,subset1!$D:$BX,AF$2,FALSE)</f>
        <v>522</v>
      </c>
      <c r="AG374">
        <f>VLOOKUP($C374,subset1!$D:$BX,AG$2,FALSE)</f>
        <v>33.369999999999997</v>
      </c>
      <c r="AH374">
        <f>VLOOKUP($C374,subset1!$D:$BX,AH$2,FALSE)</f>
        <v>0</v>
      </c>
      <c r="AI374">
        <f>VLOOKUP($C374,subset1!$D:$BX,AI$2,FALSE)</f>
        <v>50</v>
      </c>
      <c r="AJ374">
        <f>VLOOKUP($C374,subset1!$D:$BX,AJ$2,FALSE)</f>
        <v>961.64</v>
      </c>
      <c r="AK374">
        <f>VLOOKUP($C374,subset1!$D:$BX,AK$2,FALSE)</f>
        <v>48.082000000000001</v>
      </c>
      <c r="AL374">
        <f>VLOOKUP($C374,subset1!$D:$BX,AL$2,FALSE)</f>
        <v>10.230212765957447</v>
      </c>
      <c r="AM374">
        <f>VLOOKUP($C374,subset1!$D:$BX,AM$2,FALSE)</f>
        <v>532</v>
      </c>
      <c r="AN374" t="str">
        <f>VLOOKUP($C374,subset1!$D:$BX,AN$2,FALSE)</f>
        <v>Revco -20</v>
      </c>
      <c r="AO374" t="str">
        <f>VLOOKUP($C374,subset1!$D:$BX,AO$2,FALSE)</f>
        <v>PACTO CfDNA Box 1</v>
      </c>
      <c r="AP374" t="str">
        <f>VLOOKUP($C374,subset1!$D:$BX,AP$2,FALSE)</f>
        <v>A3</v>
      </c>
      <c r="AQ374">
        <f>VLOOKUP($C374,subset1!$D:$BX,AQ$2,FALSE)</f>
        <v>0</v>
      </c>
      <c r="AR374">
        <f>VLOOKUP($C374,subset1!$D:$BX,AR$2,FALSE)</f>
        <v>15</v>
      </c>
      <c r="AS374">
        <f>VLOOKUP($C374,subset1!$D:$BX,AS$2,FALSE)</f>
        <v>15.598352813942848</v>
      </c>
      <c r="AT374" s="1">
        <f>VLOOKUP($C374,subset1!$D:$BX,AT$2,FALSE)</f>
        <v>34.401647186057154</v>
      </c>
      <c r="AU374">
        <f>VLOOKUP($C374,subset1!$D:$BX,AU$2,FALSE)</f>
        <v>3</v>
      </c>
      <c r="AV374">
        <f>VLOOKUP($C374,subset1!$D:$BX,AV$2,FALSE)</f>
        <v>44355</v>
      </c>
      <c r="AW374">
        <f>VLOOKUP($C374,subset1!$D:$BX,AW$2,FALSE)</f>
        <v>0</v>
      </c>
      <c r="AX374" t="str">
        <f>VLOOKUP($C374,subset1!$D:$BX,AX$2,FALSE)</f>
        <v>IDT8_UDI_171</v>
      </c>
      <c r="AY374">
        <f>VLOOKUP($C374,subset1!$D:$BX,AY$2,FALSE)</f>
        <v>0</v>
      </c>
      <c r="AZ374">
        <f>VLOOKUP($C374,subset1!$D:$BX,AZ$2,FALSE)</f>
        <v>4</v>
      </c>
      <c r="BA374" t="str">
        <f>VLOOKUP($C374,subset1!$D:$BX,BA$2,FALSE)</f>
        <v>ZF</v>
      </c>
      <c r="BB374">
        <f>VLOOKUP($C374,subset1!$D:$BX,BB$2,FALSE)</f>
        <v>3</v>
      </c>
      <c r="BC374" t="str">
        <f>VLOOKUP($C374,subset1!$D:$BX,BC$2,FALSE)</f>
        <v>pactopcr6921_2_DNA 1000_DE13805124_2021-06-09_12-53-41</v>
      </c>
      <c r="BD374">
        <f>VLOOKUP($C374,subset1!$D:$BX,BD$2,FALSE)</f>
        <v>296</v>
      </c>
      <c r="BE374">
        <f>VLOOKUP($C374,subset1!$D:$BX,BE$2,FALSE)</f>
        <v>5.14</v>
      </c>
      <c r="BF374">
        <f>VLOOKUP($C374,subset1!$D:$BX,BF$2,FALSE)</f>
        <v>26.3</v>
      </c>
      <c r="BG374">
        <f>VLOOKUP($C374,subset1!$D:$BX,BG$2,FALSE)</f>
        <v>462</v>
      </c>
      <c r="BH374">
        <f>VLOOKUP($C374,subset1!$D:$BX,BH$2,FALSE)</f>
        <v>0.47</v>
      </c>
      <c r="BI374">
        <f>VLOOKUP($C374,subset1!$D:$BX,BI$2,FALSE)</f>
        <v>1.6</v>
      </c>
      <c r="BJ374">
        <f>VLOOKUP($C374,subset1!$D:$BX,BJ$2,FALSE)</f>
        <v>651</v>
      </c>
      <c r="BK374">
        <f>VLOOKUP($C374,subset1!$D:$BX,BK$2,FALSE)</f>
        <v>0.18</v>
      </c>
      <c r="BL374">
        <f>VLOOKUP($C374,subset1!$D:$BX,BL$2,FALSE)</f>
        <v>0.4</v>
      </c>
      <c r="BM374">
        <f>VLOOKUP($C374,subset1!$D:$BX,BM$2,FALSE)</f>
        <v>0</v>
      </c>
      <c r="BN374">
        <f>VLOOKUP($C374,subset1!$D:$BX,BN$2,FALSE)</f>
        <v>7.1301247771836024E-2</v>
      </c>
      <c r="BO374">
        <f>VLOOKUP($C374,subset1!$D:$BX,BO$2,FALSE)</f>
        <v>20</v>
      </c>
      <c r="BP374">
        <f>VLOOKUP($C374,subset1!$D:$BX,BP$2,FALSE)</f>
        <v>5.7899999999999991</v>
      </c>
      <c r="BQ374">
        <f>VLOOKUP($C374,subset1!$D:$BX,BQ$2,FALSE)</f>
        <v>28.3</v>
      </c>
      <c r="BR374">
        <f>VLOOKUP($C374,subset1!$D:$BX,BR$2,FALSE)</f>
        <v>115.79999999999998</v>
      </c>
      <c r="BS374">
        <f>VLOOKUP($C374,subset1!$D:$BX,BS$2,FALSE)</f>
        <v>532</v>
      </c>
      <c r="BT374" t="str">
        <f>VLOOKUP($C374,subset1!$D:$BX,BT$2,FALSE)</f>
        <v>Revco -20</v>
      </c>
      <c r="BU374" t="str">
        <f>VLOOKUP($C374,subset1!$D:$BX,BU$2,FALSE)</f>
        <v>Pacto PCR1 Box 1</v>
      </c>
    </row>
    <row r="375" spans="1:73" x14ac:dyDescent="0.2">
      <c r="A375">
        <v>994</v>
      </c>
      <c r="B375" t="s">
        <v>10</v>
      </c>
      <c r="C375" t="str">
        <f t="shared" si="18"/>
        <v>994E2</v>
      </c>
      <c r="D375" t="str">
        <f t="shared" si="19"/>
        <v>E2</v>
      </c>
      <c r="E375">
        <v>65</v>
      </c>
      <c r="F375" s="1">
        <v>43341</v>
      </c>
      <c r="G375">
        <v>7.6</v>
      </c>
      <c r="H375" t="s">
        <v>22</v>
      </c>
      <c r="I375">
        <v>910.88062003672303</v>
      </c>
      <c r="J375" t="s">
        <v>23</v>
      </c>
      <c r="K375">
        <v>381</v>
      </c>
      <c r="L375">
        <f>VLOOKUP($C375,samples!$D$2:$I$1000,4, FALSE)</f>
        <v>15</v>
      </c>
      <c r="M375" t="str">
        <f>VLOOKUP($C375,samples!$D$2:$I$1000,5, FALSE)</f>
        <v>B</v>
      </c>
      <c r="N375" t="str">
        <f>VLOOKUP($C375,samples!$D$2:$I$1000,6, FALSE)</f>
        <v>1,2,3</v>
      </c>
      <c r="O375" s="1">
        <f>VLOOKUP($C375,samples!$D$2:$I$689,3, FALSE)</f>
        <v>43462</v>
      </c>
      <c r="P375" s="2">
        <f t="shared" si="20"/>
        <v>121</v>
      </c>
      <c r="Q375" s="1" t="str">
        <f>VLOOKUP($C375,samples!$D$2:$R$1000,8, FALSE)</f>
        <v>CGPLPA859P3</v>
      </c>
      <c r="R375" t="s">
        <v>297</v>
      </c>
      <c r="S375">
        <f>VLOOKUP($C375,subset1!$D:$BX,S$2,FALSE)</f>
        <v>0</v>
      </c>
      <c r="T375" s="1" t="str">
        <f>VLOOKUP($C375,subset1!$D:$BX,T$2,FALSE)</f>
        <v>Subset 1</v>
      </c>
      <c r="U375">
        <f>VLOOKUP($C375,subset1!$D:$BX,U$2,FALSE)</f>
        <v>0</v>
      </c>
      <c r="V375">
        <f>VLOOKUP($C375,subset1!$D:$BX,V$2,FALSE)</f>
        <v>44264</v>
      </c>
      <c r="W375" t="str">
        <f>VLOOKUP($C375,subset1!$D:$BX,W$2,FALSE)</f>
        <v>ZF</v>
      </c>
      <c r="X375">
        <f>VLOOKUP($C375,subset1!$D:$BX,X$2,FALSE)</f>
        <v>533</v>
      </c>
      <c r="Y375">
        <f>VLOOKUP($C375,subset1!$D:$BX,Y$2,FALSE)</f>
        <v>4.3</v>
      </c>
      <c r="Z375">
        <f>VLOOKUP($C375,subset1!$D:$BX,Z$2,FALSE)</f>
        <v>0.70000000000000018</v>
      </c>
      <c r="AA375" t="str">
        <f>VLOOKUP($C375,subset1!$D:$BX,AA$2,FALSE)</f>
        <v>cfDNAPACTO030921</v>
      </c>
      <c r="AB375">
        <f>VLOOKUP($C375,subset1!$D:$BX,AB$2,FALSE)</f>
        <v>172</v>
      </c>
      <c r="AC375">
        <f>VLOOKUP($C375,subset1!$D:$BX,AC$2,FALSE)</f>
        <v>381.4</v>
      </c>
      <c r="AD375">
        <f>VLOOKUP($C375,subset1!$D:$BX,AD$2,FALSE)</f>
        <v>327</v>
      </c>
      <c r="AE375">
        <f>VLOOKUP($C375,subset1!$D:$BX,AE$2,FALSE)</f>
        <v>44.89</v>
      </c>
      <c r="AF375">
        <f>VLOOKUP($C375,subset1!$D:$BX,AF$2,FALSE)</f>
        <v>519</v>
      </c>
      <c r="AG375">
        <f>VLOOKUP($C375,subset1!$D:$BX,AG$2,FALSE)</f>
        <v>13.43</v>
      </c>
      <c r="AH375">
        <f>VLOOKUP($C375,subset1!$D:$BX,AH$2,FALSE)</f>
        <v>0</v>
      </c>
      <c r="AI375">
        <f>VLOOKUP($C375,subset1!$D:$BX,AI$2,FALSE)</f>
        <v>50</v>
      </c>
      <c r="AJ375">
        <f>VLOOKUP($C375,subset1!$D:$BX,AJ$2,FALSE)</f>
        <v>439.71999999999997</v>
      </c>
      <c r="AK375">
        <f>VLOOKUP($C375,subset1!$D:$BX,AK$2,FALSE)</f>
        <v>21.986000000000001</v>
      </c>
      <c r="AL375">
        <f>VLOOKUP($C375,subset1!$D:$BX,AL$2,FALSE)</f>
        <v>5.1130232558139541</v>
      </c>
      <c r="AM375">
        <f>VLOOKUP($C375,subset1!$D:$BX,AM$2,FALSE)</f>
        <v>532</v>
      </c>
      <c r="AN375" t="str">
        <f>VLOOKUP($C375,subset1!$D:$BX,AN$2,FALSE)</f>
        <v>Revco -20</v>
      </c>
      <c r="AO375" t="str">
        <f>VLOOKUP($C375,subset1!$D:$BX,AO$2,FALSE)</f>
        <v>PACTO CfDNA Box 1</v>
      </c>
      <c r="AP375" t="str">
        <f>VLOOKUP($C375,subset1!$D:$BX,AP$2,FALSE)</f>
        <v>A4</v>
      </c>
      <c r="AQ375">
        <f>VLOOKUP($C375,subset1!$D:$BX,AQ$2,FALSE)</f>
        <v>0</v>
      </c>
      <c r="AR375">
        <f>VLOOKUP($C375,subset1!$D:$BX,AR$2,FALSE)</f>
        <v>15</v>
      </c>
      <c r="AS375">
        <f>VLOOKUP($C375,subset1!$D:$BX,AS$2,FALSE)</f>
        <v>34.112617119985444</v>
      </c>
      <c r="AT375" s="1">
        <f>VLOOKUP($C375,subset1!$D:$BX,AT$2,FALSE)</f>
        <v>15.887382880014556</v>
      </c>
      <c r="AU375">
        <f>VLOOKUP($C375,subset1!$D:$BX,AU$2,FALSE)</f>
        <v>3</v>
      </c>
      <c r="AV375">
        <f>VLOOKUP($C375,subset1!$D:$BX,AV$2,FALSE)</f>
        <v>44355</v>
      </c>
      <c r="AW375">
        <f>VLOOKUP($C375,subset1!$D:$BX,AW$2,FALSE)</f>
        <v>0</v>
      </c>
      <c r="AX375" t="str">
        <f>VLOOKUP($C375,subset1!$D:$BX,AX$2,FALSE)</f>
        <v>IDT8_UDI_172</v>
      </c>
      <c r="AY375">
        <f>VLOOKUP($C375,subset1!$D:$BX,AY$2,FALSE)</f>
        <v>0</v>
      </c>
      <c r="AZ375">
        <f>VLOOKUP($C375,subset1!$D:$BX,AZ$2,FALSE)</f>
        <v>4</v>
      </c>
      <c r="BA375" t="str">
        <f>VLOOKUP($C375,subset1!$D:$BX,BA$2,FALSE)</f>
        <v>ZF</v>
      </c>
      <c r="BB375">
        <f>VLOOKUP($C375,subset1!$D:$BX,BB$2,FALSE)</f>
        <v>3</v>
      </c>
      <c r="BC375" t="str">
        <f>VLOOKUP($C375,subset1!$D:$BX,BC$2,FALSE)</f>
        <v>pactopcr6921_2_DNA 1000_DE13805124_2021-06-09_12-53-41</v>
      </c>
      <c r="BD375">
        <f>VLOOKUP($C375,subset1!$D:$BX,BD$2,FALSE)</f>
        <v>292</v>
      </c>
      <c r="BE375">
        <f>VLOOKUP($C375,subset1!$D:$BX,BE$2,FALSE)</f>
        <v>6.55</v>
      </c>
      <c r="BF375">
        <f>VLOOKUP($C375,subset1!$D:$BX,BF$2,FALSE)</f>
        <v>34</v>
      </c>
      <c r="BG375">
        <f>VLOOKUP($C375,subset1!$D:$BX,BG$2,FALSE)</f>
        <v>461</v>
      </c>
      <c r="BH375">
        <f>VLOOKUP($C375,subset1!$D:$BX,BH$2,FALSE)</f>
        <v>0.73</v>
      </c>
      <c r="BI375">
        <f>VLOOKUP($C375,subset1!$D:$BX,BI$2,FALSE)</f>
        <v>2.4</v>
      </c>
      <c r="BJ375">
        <f>VLOOKUP($C375,subset1!$D:$BX,BJ$2,FALSE)</f>
        <v>0</v>
      </c>
      <c r="BK375">
        <f>VLOOKUP($C375,subset1!$D:$BX,BK$2,FALSE)</f>
        <v>0</v>
      </c>
      <c r="BL375">
        <f>VLOOKUP($C375,subset1!$D:$BX,BL$2,FALSE)</f>
        <v>0</v>
      </c>
      <c r="BM375">
        <f>VLOOKUP($C375,subset1!$D:$BX,BM$2,FALSE)</f>
        <v>0</v>
      </c>
      <c r="BN375">
        <f>VLOOKUP($C375,subset1!$D:$BX,BN$2,FALSE)</f>
        <v>0</v>
      </c>
      <c r="BO375">
        <f>VLOOKUP($C375,subset1!$D:$BX,BO$2,FALSE)</f>
        <v>20</v>
      </c>
      <c r="BP375">
        <f>VLOOKUP($C375,subset1!$D:$BX,BP$2,FALSE)</f>
        <v>7.2799999999999994</v>
      </c>
      <c r="BQ375">
        <f>VLOOKUP($C375,subset1!$D:$BX,BQ$2,FALSE)</f>
        <v>36.4</v>
      </c>
      <c r="BR375">
        <f>VLOOKUP($C375,subset1!$D:$BX,BR$2,FALSE)</f>
        <v>145.6</v>
      </c>
      <c r="BS375">
        <f>VLOOKUP($C375,subset1!$D:$BX,BS$2,FALSE)</f>
        <v>532</v>
      </c>
      <c r="BT375" t="str">
        <f>VLOOKUP($C375,subset1!$D:$BX,BT$2,FALSE)</f>
        <v>Revco -20</v>
      </c>
      <c r="BU375" t="str">
        <f>VLOOKUP($C375,subset1!$D:$BX,BU$2,FALSE)</f>
        <v>Pacto PCR1 Box 1</v>
      </c>
    </row>
    <row r="376" spans="1:73" x14ac:dyDescent="0.2">
      <c r="A376">
        <v>994</v>
      </c>
      <c r="B376" t="s">
        <v>11</v>
      </c>
      <c r="C376" t="str">
        <f t="shared" si="18"/>
        <v>994E3</v>
      </c>
      <c r="D376" t="str">
        <f t="shared" si="19"/>
        <v>E3</v>
      </c>
      <c r="E376">
        <v>65</v>
      </c>
      <c r="F376" s="1">
        <v>43341</v>
      </c>
      <c r="G376">
        <v>7.6</v>
      </c>
      <c r="H376" t="s">
        <v>22</v>
      </c>
      <c r="I376">
        <v>910.88062003672303</v>
      </c>
      <c r="J376" t="s">
        <v>23</v>
      </c>
      <c r="K376">
        <v>382</v>
      </c>
      <c r="L376">
        <f>VLOOKUP($C376,samples!$D$2:$I$1000,4, FALSE)</f>
        <v>16</v>
      </c>
      <c r="M376" t="str">
        <f>VLOOKUP($C376,samples!$D$2:$I$1000,5, FALSE)</f>
        <v>B</v>
      </c>
      <c r="N376" t="str">
        <f>VLOOKUP($C376,samples!$D$2:$I$1000,6, FALSE)</f>
        <v>4,5,6</v>
      </c>
      <c r="O376" s="1">
        <f>VLOOKUP($C376,samples!$D$2:$I$689,3, FALSE)</f>
        <v>43528</v>
      </c>
      <c r="P376" s="2">
        <f t="shared" si="20"/>
        <v>187</v>
      </c>
      <c r="Q376" s="1" t="str">
        <f>VLOOKUP($C376,samples!$D$2:$R$1000,8, FALSE)</f>
        <v>CGPLPA859P4</v>
      </c>
      <c r="R376" t="s">
        <v>297</v>
      </c>
      <c r="S376">
        <f>VLOOKUP($C376,subset1!$D:$BX,S$2,FALSE)</f>
        <v>0</v>
      </c>
      <c r="T376" s="1" t="str">
        <f>VLOOKUP($C376,subset1!$D:$BX,T$2,FALSE)</f>
        <v>Subset 1</v>
      </c>
      <c r="U376">
        <f>VLOOKUP($C376,subset1!$D:$BX,U$2,FALSE)</f>
        <v>0</v>
      </c>
      <c r="V376">
        <f>VLOOKUP($C376,subset1!$D:$BX,V$2,FALSE)</f>
        <v>44264</v>
      </c>
      <c r="W376" t="str">
        <f>VLOOKUP($C376,subset1!$D:$BX,W$2,FALSE)</f>
        <v>ZF</v>
      </c>
      <c r="X376">
        <f>VLOOKUP($C376,subset1!$D:$BX,X$2,FALSE)</f>
        <v>533</v>
      </c>
      <c r="Y376">
        <f>VLOOKUP($C376,subset1!$D:$BX,Y$2,FALSE)</f>
        <v>4.7</v>
      </c>
      <c r="Z376">
        <f>VLOOKUP($C376,subset1!$D:$BX,Z$2,FALSE)</f>
        <v>0.29999999999999982</v>
      </c>
      <c r="AA376" t="str">
        <f>VLOOKUP($C376,subset1!$D:$BX,AA$2,FALSE)</f>
        <v>cfDNAPACTO030921</v>
      </c>
      <c r="AB376">
        <f>VLOOKUP($C376,subset1!$D:$BX,AB$2,FALSE)</f>
        <v>172</v>
      </c>
      <c r="AC376">
        <f>VLOOKUP($C376,subset1!$D:$BX,AC$2,FALSE)</f>
        <v>1198.7</v>
      </c>
      <c r="AD376">
        <f>VLOOKUP($C376,subset1!$D:$BX,AD$2,FALSE)</f>
        <v>325</v>
      </c>
      <c r="AE376">
        <f>VLOOKUP($C376,subset1!$D:$BX,AE$2,FALSE)</f>
        <v>122.18</v>
      </c>
      <c r="AF376">
        <f>VLOOKUP($C376,subset1!$D:$BX,AF$2,FALSE)</f>
        <v>522</v>
      </c>
      <c r="AG376">
        <f>VLOOKUP($C376,subset1!$D:$BX,AG$2,FALSE)</f>
        <v>40.6</v>
      </c>
      <c r="AH376">
        <f>VLOOKUP($C376,subset1!$D:$BX,AH$2,FALSE)</f>
        <v>0</v>
      </c>
      <c r="AI376">
        <f>VLOOKUP($C376,subset1!$D:$BX,AI$2,FALSE)</f>
        <v>50</v>
      </c>
      <c r="AJ376">
        <f>VLOOKUP($C376,subset1!$D:$BX,AJ$2,FALSE)</f>
        <v>1361.48</v>
      </c>
      <c r="AK376">
        <f>VLOOKUP($C376,subset1!$D:$BX,AK$2,FALSE)</f>
        <v>68.073999999999998</v>
      </c>
      <c r="AL376">
        <f>VLOOKUP($C376,subset1!$D:$BX,AL$2,FALSE)</f>
        <v>14.483829787234042</v>
      </c>
      <c r="AM376">
        <f>VLOOKUP($C376,subset1!$D:$BX,AM$2,FALSE)</f>
        <v>532</v>
      </c>
      <c r="AN376" t="str">
        <f>VLOOKUP($C376,subset1!$D:$BX,AN$2,FALSE)</f>
        <v>Revco -20</v>
      </c>
      <c r="AO376" t="str">
        <f>VLOOKUP($C376,subset1!$D:$BX,AO$2,FALSE)</f>
        <v>PACTO CfDNA Box 1</v>
      </c>
      <c r="AP376" t="str">
        <f>VLOOKUP($C376,subset1!$D:$BX,AP$2,FALSE)</f>
        <v>A5</v>
      </c>
      <c r="AQ376">
        <f>VLOOKUP($C376,subset1!$D:$BX,AQ$2,FALSE)</f>
        <v>0</v>
      </c>
      <c r="AR376">
        <f>VLOOKUP($C376,subset1!$D:$BX,AR$2,FALSE)</f>
        <v>15</v>
      </c>
      <c r="AS376">
        <f>VLOOKUP($C376,subset1!$D:$BX,AS$2,FALSE)</f>
        <v>11.017422216999147</v>
      </c>
      <c r="AT376" s="1">
        <f>VLOOKUP($C376,subset1!$D:$BX,AT$2,FALSE)</f>
        <v>38.982577783000849</v>
      </c>
      <c r="AU376">
        <f>VLOOKUP($C376,subset1!$D:$BX,AU$2,FALSE)</f>
        <v>3</v>
      </c>
      <c r="AV376">
        <f>VLOOKUP($C376,subset1!$D:$BX,AV$2,FALSE)</f>
        <v>44355</v>
      </c>
      <c r="AW376">
        <f>VLOOKUP($C376,subset1!$D:$BX,AW$2,FALSE)</f>
        <v>0</v>
      </c>
      <c r="AX376" t="str">
        <f>VLOOKUP($C376,subset1!$D:$BX,AX$2,FALSE)</f>
        <v>IDT8_UDI_174</v>
      </c>
      <c r="AY376">
        <f>VLOOKUP($C376,subset1!$D:$BX,AY$2,FALSE)</f>
        <v>0</v>
      </c>
      <c r="AZ376">
        <f>VLOOKUP($C376,subset1!$D:$BX,AZ$2,FALSE)</f>
        <v>4</v>
      </c>
      <c r="BA376" t="str">
        <f>VLOOKUP($C376,subset1!$D:$BX,BA$2,FALSE)</f>
        <v>ZF</v>
      </c>
      <c r="BB376">
        <f>VLOOKUP($C376,subset1!$D:$BX,BB$2,FALSE)</f>
        <v>3</v>
      </c>
      <c r="BC376" t="str">
        <f>VLOOKUP($C376,subset1!$D:$BX,BC$2,FALSE)</f>
        <v>pactopcr6921_3_DNA 1000_DE13805124_2021-06-09_14-28-39.xad</v>
      </c>
      <c r="BD376">
        <f>VLOOKUP($C376,subset1!$D:$BX,BD$2,FALSE)</f>
        <v>304</v>
      </c>
      <c r="BE376">
        <f>VLOOKUP($C376,subset1!$D:$BX,BE$2,FALSE)</f>
        <v>7.54</v>
      </c>
      <c r="BF376">
        <f>VLOOKUP($C376,subset1!$D:$BX,BF$2,FALSE)</f>
        <v>37.5</v>
      </c>
      <c r="BG376">
        <f>VLOOKUP($C376,subset1!$D:$BX,BG$2,FALSE)</f>
        <v>0</v>
      </c>
      <c r="BH376">
        <f>VLOOKUP($C376,subset1!$D:$BX,BH$2,FALSE)</f>
        <v>0</v>
      </c>
      <c r="BI376">
        <f>VLOOKUP($C376,subset1!$D:$BX,BI$2,FALSE)</f>
        <v>0</v>
      </c>
      <c r="BJ376">
        <f>VLOOKUP($C376,subset1!$D:$BX,BJ$2,FALSE)</f>
        <v>0</v>
      </c>
      <c r="BK376">
        <f>VLOOKUP($C376,subset1!$D:$BX,BK$2,FALSE)</f>
        <v>0</v>
      </c>
      <c r="BL376">
        <f>VLOOKUP($C376,subset1!$D:$BX,BL$2,FALSE)</f>
        <v>0</v>
      </c>
      <c r="BM376">
        <f>VLOOKUP($C376,subset1!$D:$BX,BM$2,FALSE)</f>
        <v>0</v>
      </c>
      <c r="BN376">
        <f>VLOOKUP($C376,subset1!$D:$BX,BN$2,FALSE)</f>
        <v>0</v>
      </c>
      <c r="BO376">
        <f>VLOOKUP($C376,subset1!$D:$BX,BO$2,FALSE)</f>
        <v>20</v>
      </c>
      <c r="BP376">
        <f>VLOOKUP($C376,subset1!$D:$BX,BP$2,FALSE)</f>
        <v>7.54</v>
      </c>
      <c r="BQ376">
        <f>VLOOKUP($C376,subset1!$D:$BX,BQ$2,FALSE)</f>
        <v>37.5</v>
      </c>
      <c r="BR376">
        <f>VLOOKUP($C376,subset1!$D:$BX,BR$2,FALSE)</f>
        <v>150.80000000000001</v>
      </c>
      <c r="BS376">
        <f>VLOOKUP($C376,subset1!$D:$BX,BS$2,FALSE)</f>
        <v>532</v>
      </c>
      <c r="BT376" t="str">
        <f>VLOOKUP($C376,subset1!$D:$BX,BT$2,FALSE)</f>
        <v>Revco -20</v>
      </c>
      <c r="BU376" t="str">
        <f>VLOOKUP($C376,subset1!$D:$BX,BU$2,FALSE)</f>
        <v>Pacto PCR1 Box 1</v>
      </c>
    </row>
    <row r="377" spans="1:73" x14ac:dyDescent="0.2">
      <c r="A377">
        <v>994</v>
      </c>
      <c r="B377" t="s">
        <v>12</v>
      </c>
      <c r="C377" t="str">
        <f t="shared" si="18"/>
        <v>994E4</v>
      </c>
      <c r="D377" t="str">
        <f t="shared" si="19"/>
        <v>E4</v>
      </c>
      <c r="E377">
        <v>65</v>
      </c>
      <c r="F377" s="1">
        <v>43341</v>
      </c>
      <c r="G377">
        <v>7.6</v>
      </c>
      <c r="H377" t="s">
        <v>22</v>
      </c>
      <c r="I377">
        <v>910.88062003672303</v>
      </c>
      <c r="J377" t="s">
        <v>23</v>
      </c>
      <c r="K377">
        <v>383</v>
      </c>
      <c r="L377">
        <f>VLOOKUP($C377,samples!$D$2:$I$1000,4, FALSE)</f>
        <v>20</v>
      </c>
      <c r="M377" t="str">
        <f>VLOOKUP($C377,samples!$D$2:$I$1000,5, FALSE)</f>
        <v>I</v>
      </c>
      <c r="N377" t="str">
        <f>VLOOKUP($C377,samples!$D$2:$I$1000,6, FALSE)</f>
        <v>4,5,6</v>
      </c>
      <c r="O377" s="1">
        <f>VLOOKUP($C377,samples!$D$2:$I$689,3, FALSE)</f>
        <v>43599</v>
      </c>
      <c r="P377" s="2">
        <f t="shared" si="20"/>
        <v>258</v>
      </c>
      <c r="Q377" s="1" t="str">
        <f>VLOOKUP($C377,samples!$D$2:$R$1000,8, FALSE)</f>
        <v>CGPLPA859P5</v>
      </c>
      <c r="R377" t="s">
        <v>297</v>
      </c>
      <c r="S377">
        <f>VLOOKUP($C377,subset1!$D:$BX,S$2,FALSE)</f>
        <v>0</v>
      </c>
      <c r="T377" s="1" t="str">
        <f>VLOOKUP($C377,subset1!$D:$BX,T$2,FALSE)</f>
        <v>Subset 1</v>
      </c>
      <c r="U377">
        <f>VLOOKUP($C377,subset1!$D:$BX,U$2,FALSE)</f>
        <v>0</v>
      </c>
      <c r="V377">
        <f>VLOOKUP($C377,subset1!$D:$BX,V$2,FALSE)</f>
        <v>44264</v>
      </c>
      <c r="W377" t="str">
        <f>VLOOKUP($C377,subset1!$D:$BX,W$2,FALSE)</f>
        <v>ZF</v>
      </c>
      <c r="X377">
        <f>VLOOKUP($C377,subset1!$D:$BX,X$2,FALSE)</f>
        <v>533</v>
      </c>
      <c r="Y377">
        <f>VLOOKUP($C377,subset1!$D:$BX,Y$2,FALSE)</f>
        <v>4.3</v>
      </c>
      <c r="Z377">
        <f>VLOOKUP($C377,subset1!$D:$BX,Z$2,FALSE)</f>
        <v>0.70000000000000018</v>
      </c>
      <c r="AA377" t="str">
        <f>VLOOKUP($C377,subset1!$D:$BX,AA$2,FALSE)</f>
        <v>cfDNAPACTO030921</v>
      </c>
      <c r="AB377">
        <f>VLOOKUP($C377,subset1!$D:$BX,AB$2,FALSE)</f>
        <v>158</v>
      </c>
      <c r="AC377">
        <f>VLOOKUP($C377,subset1!$D:$BX,AC$2,FALSE)</f>
        <v>858.31</v>
      </c>
      <c r="AD377">
        <f>VLOOKUP($C377,subset1!$D:$BX,AD$2,FALSE)</f>
        <v>317</v>
      </c>
      <c r="AE377">
        <f>VLOOKUP($C377,subset1!$D:$BX,AE$2,FALSE)</f>
        <v>70.61</v>
      </c>
      <c r="AF377">
        <f>VLOOKUP($C377,subset1!$D:$BX,AF$2,FALSE)</f>
        <v>458</v>
      </c>
      <c r="AG377">
        <f>VLOOKUP($C377,subset1!$D:$BX,AG$2,FALSE)</f>
        <v>28.09</v>
      </c>
      <c r="AH377">
        <f>VLOOKUP($C377,subset1!$D:$BX,AH$2,FALSE)</f>
        <v>0</v>
      </c>
      <c r="AI377">
        <f>VLOOKUP($C377,subset1!$D:$BX,AI$2,FALSE)</f>
        <v>50</v>
      </c>
      <c r="AJ377">
        <f>VLOOKUP($C377,subset1!$D:$BX,AJ$2,FALSE)</f>
        <v>957.01</v>
      </c>
      <c r="AK377">
        <f>VLOOKUP($C377,subset1!$D:$BX,AK$2,FALSE)</f>
        <v>47.850499999999997</v>
      </c>
      <c r="AL377">
        <f>VLOOKUP($C377,subset1!$D:$BX,AL$2,FALSE)</f>
        <v>11.128023255813954</v>
      </c>
      <c r="AM377">
        <f>VLOOKUP($C377,subset1!$D:$BX,AM$2,FALSE)</f>
        <v>532</v>
      </c>
      <c r="AN377" t="str">
        <f>VLOOKUP($C377,subset1!$D:$BX,AN$2,FALSE)</f>
        <v>Revco -20</v>
      </c>
      <c r="AO377" t="str">
        <f>VLOOKUP($C377,subset1!$D:$BX,AO$2,FALSE)</f>
        <v>PACTO CfDNA Box 1</v>
      </c>
      <c r="AP377" t="str">
        <f>VLOOKUP($C377,subset1!$D:$BX,AP$2,FALSE)</f>
        <v>A6</v>
      </c>
      <c r="AQ377">
        <f>VLOOKUP($C377,subset1!$D:$BX,AQ$2,FALSE)</f>
        <v>0</v>
      </c>
      <c r="AR377">
        <f>VLOOKUP($C377,subset1!$D:$BX,AR$2,FALSE)</f>
        <v>15</v>
      </c>
      <c r="AS377">
        <f>VLOOKUP($C377,subset1!$D:$BX,AS$2,FALSE)</f>
        <v>15.673817410476381</v>
      </c>
      <c r="AT377" s="1">
        <f>VLOOKUP($C377,subset1!$D:$BX,AT$2,FALSE)</f>
        <v>34.326182589523619</v>
      </c>
      <c r="AU377">
        <f>VLOOKUP($C377,subset1!$D:$BX,AU$2,FALSE)</f>
        <v>3</v>
      </c>
      <c r="AV377">
        <f>VLOOKUP($C377,subset1!$D:$BX,AV$2,FALSE)</f>
        <v>44355</v>
      </c>
      <c r="AW377">
        <f>VLOOKUP($C377,subset1!$D:$BX,AW$2,FALSE)</f>
        <v>0</v>
      </c>
      <c r="AX377" t="str">
        <f>VLOOKUP($C377,subset1!$D:$BX,AX$2,FALSE)</f>
        <v>IDT8_UDI_177</v>
      </c>
      <c r="AY377">
        <f>VLOOKUP($C377,subset1!$D:$BX,AY$2,FALSE)</f>
        <v>0</v>
      </c>
      <c r="AZ377">
        <f>VLOOKUP($C377,subset1!$D:$BX,AZ$2,FALSE)</f>
        <v>4</v>
      </c>
      <c r="BA377" t="str">
        <f>VLOOKUP($C377,subset1!$D:$BX,BA$2,FALSE)</f>
        <v>ZF</v>
      </c>
      <c r="BB377">
        <f>VLOOKUP($C377,subset1!$D:$BX,BB$2,FALSE)</f>
        <v>3</v>
      </c>
      <c r="BC377" t="str">
        <f>VLOOKUP($C377,subset1!$D:$BX,BC$2,FALSE)</f>
        <v>pactopcr6921_3_DNA 1000_DE13805124_2021-06-09_14-28-39.xad</v>
      </c>
      <c r="BD377">
        <f>VLOOKUP($C377,subset1!$D:$BX,BD$2,FALSE)</f>
        <v>298</v>
      </c>
      <c r="BE377">
        <f>VLOOKUP($C377,subset1!$D:$BX,BE$2,FALSE)</f>
        <v>2.5099999999999998</v>
      </c>
      <c r="BF377">
        <f>VLOOKUP($C377,subset1!$D:$BX,BF$2,FALSE)</f>
        <v>12.7</v>
      </c>
      <c r="BG377">
        <f>VLOOKUP($C377,subset1!$D:$BX,BG$2,FALSE)</f>
        <v>0</v>
      </c>
      <c r="BH377">
        <f>VLOOKUP($C377,subset1!$D:$BX,BH$2,FALSE)</f>
        <v>0</v>
      </c>
      <c r="BI377">
        <f>VLOOKUP($C377,subset1!$D:$BX,BI$2,FALSE)</f>
        <v>0</v>
      </c>
      <c r="BJ377">
        <f>VLOOKUP($C377,subset1!$D:$BX,BJ$2,FALSE)</f>
        <v>0</v>
      </c>
      <c r="BK377">
        <f>VLOOKUP($C377,subset1!$D:$BX,BK$2,FALSE)</f>
        <v>0</v>
      </c>
      <c r="BL377">
        <f>VLOOKUP($C377,subset1!$D:$BX,BL$2,FALSE)</f>
        <v>0</v>
      </c>
      <c r="BM377">
        <f>VLOOKUP($C377,subset1!$D:$BX,BM$2,FALSE)</f>
        <v>0</v>
      </c>
      <c r="BN377">
        <f>VLOOKUP($C377,subset1!$D:$BX,BN$2,FALSE)</f>
        <v>0</v>
      </c>
      <c r="BO377">
        <f>VLOOKUP($C377,subset1!$D:$BX,BO$2,FALSE)</f>
        <v>20</v>
      </c>
      <c r="BP377">
        <f>VLOOKUP($C377,subset1!$D:$BX,BP$2,FALSE)</f>
        <v>2.5099999999999998</v>
      </c>
      <c r="BQ377">
        <f>VLOOKUP($C377,subset1!$D:$BX,BQ$2,FALSE)</f>
        <v>12.7</v>
      </c>
      <c r="BR377">
        <f>VLOOKUP($C377,subset1!$D:$BX,BR$2,FALSE)</f>
        <v>50.199999999999996</v>
      </c>
      <c r="BS377">
        <f>VLOOKUP($C377,subset1!$D:$BX,BS$2,FALSE)</f>
        <v>532</v>
      </c>
      <c r="BT377" t="str">
        <f>VLOOKUP($C377,subset1!$D:$BX,BT$2,FALSE)</f>
        <v>Revco -20</v>
      </c>
      <c r="BU377" t="str">
        <f>VLOOKUP($C377,subset1!$D:$BX,BU$2,FALSE)</f>
        <v>Pacto PCR1 Box 1</v>
      </c>
    </row>
    <row r="378" spans="1:73" x14ac:dyDescent="0.2">
      <c r="A378">
        <v>994</v>
      </c>
      <c r="B378" t="s">
        <v>13</v>
      </c>
      <c r="C378" t="str">
        <f t="shared" si="18"/>
        <v>994E5</v>
      </c>
      <c r="D378" t="str">
        <f t="shared" si="19"/>
        <v>E5</v>
      </c>
      <c r="E378">
        <v>65</v>
      </c>
      <c r="F378" s="1">
        <v>43341</v>
      </c>
      <c r="G378">
        <v>7.6</v>
      </c>
      <c r="H378" t="s">
        <v>22</v>
      </c>
      <c r="I378">
        <v>910.88062003672303</v>
      </c>
      <c r="J378" t="s">
        <v>23</v>
      </c>
      <c r="K378">
        <v>384</v>
      </c>
      <c r="L378">
        <f>VLOOKUP($C378,samples!$D$2:$I$1000,4, FALSE)</f>
        <v>21</v>
      </c>
      <c r="M378" t="str">
        <f>VLOOKUP($C378,samples!$D$2:$I$1000,5, FALSE)</f>
        <v>B</v>
      </c>
      <c r="N378" t="str">
        <f>VLOOKUP($C378,samples!$D$2:$I$1000,6, FALSE)</f>
        <v>7,8,9</v>
      </c>
      <c r="O378" s="1">
        <f>VLOOKUP($C378,samples!$D$2:$I$689,3, FALSE)</f>
        <v>43670</v>
      </c>
      <c r="P378" s="2">
        <f t="shared" si="20"/>
        <v>329</v>
      </c>
      <c r="Q378" s="1" t="str">
        <f>VLOOKUP($C378,samples!$D$2:$R$1000,8, FALSE)</f>
        <v>CGPLPA859P6</v>
      </c>
      <c r="R378" t="s">
        <v>297</v>
      </c>
      <c r="S378">
        <f>VLOOKUP($C378,subset1!$D:$BX,S$2,FALSE)</f>
        <v>0</v>
      </c>
      <c r="T378" s="1" t="str">
        <f>VLOOKUP($C378,subset1!$D:$BX,T$2,FALSE)</f>
        <v>Subset 1</v>
      </c>
      <c r="U378">
        <f>VLOOKUP($C378,subset1!$D:$BX,U$2,FALSE)</f>
        <v>0</v>
      </c>
      <c r="V378">
        <f>VLOOKUP($C378,subset1!$D:$BX,V$2,FALSE)</f>
        <v>44264</v>
      </c>
      <c r="W378" t="str">
        <f>VLOOKUP($C378,subset1!$D:$BX,W$2,FALSE)</f>
        <v>ZF</v>
      </c>
      <c r="X378">
        <f>VLOOKUP($C378,subset1!$D:$BX,X$2,FALSE)</f>
        <v>533</v>
      </c>
      <c r="Y378">
        <f>VLOOKUP($C378,subset1!$D:$BX,Y$2,FALSE)</f>
        <v>4.3</v>
      </c>
      <c r="Z378">
        <f>VLOOKUP($C378,subset1!$D:$BX,Z$2,FALSE)</f>
        <v>0.70000000000000018</v>
      </c>
      <c r="AA378" t="str">
        <f>VLOOKUP($C378,subset1!$D:$BX,AA$2,FALSE)</f>
        <v>cfDNAPACTO030921</v>
      </c>
      <c r="AB378">
        <f>VLOOKUP($C378,subset1!$D:$BX,AB$2,FALSE)</f>
        <v>159</v>
      </c>
      <c r="AC378">
        <f>VLOOKUP($C378,subset1!$D:$BX,AC$2,FALSE)</f>
        <v>6673.19</v>
      </c>
      <c r="AD378">
        <f>VLOOKUP($C378,subset1!$D:$BX,AD$2,FALSE)</f>
        <v>310</v>
      </c>
      <c r="AE378">
        <f>VLOOKUP($C378,subset1!$D:$BX,AE$2,FALSE)</f>
        <v>645.26</v>
      </c>
      <c r="AF378">
        <f>VLOOKUP($C378,subset1!$D:$BX,AF$2,FALSE)</f>
        <v>494</v>
      </c>
      <c r="AG378">
        <f>VLOOKUP($C378,subset1!$D:$BX,AG$2,FALSE)</f>
        <v>180.77</v>
      </c>
      <c r="AH378">
        <f>VLOOKUP($C378,subset1!$D:$BX,AH$2,FALSE)</f>
        <v>0</v>
      </c>
      <c r="AI378">
        <f>VLOOKUP($C378,subset1!$D:$BX,AI$2,FALSE)</f>
        <v>50</v>
      </c>
      <c r="AJ378">
        <f>VLOOKUP($C378,subset1!$D:$BX,AJ$2,FALSE)</f>
        <v>7499.22</v>
      </c>
      <c r="AK378">
        <f>VLOOKUP($C378,subset1!$D:$BX,AK$2,FALSE)</f>
        <v>374.96100000000001</v>
      </c>
      <c r="AL378">
        <f>VLOOKUP($C378,subset1!$D:$BX,AL$2,FALSE)</f>
        <v>87.200232558139547</v>
      </c>
      <c r="AM378">
        <f>VLOOKUP($C378,subset1!$D:$BX,AM$2,FALSE)</f>
        <v>532</v>
      </c>
      <c r="AN378" t="str">
        <f>VLOOKUP($C378,subset1!$D:$BX,AN$2,FALSE)</f>
        <v>Revco -20</v>
      </c>
      <c r="AO378" t="str">
        <f>VLOOKUP($C378,subset1!$D:$BX,AO$2,FALSE)</f>
        <v>PACTO CfDNA Box 1</v>
      </c>
      <c r="AP378" t="str">
        <f>VLOOKUP($C378,subset1!$D:$BX,AP$2,FALSE)</f>
        <v>A7</v>
      </c>
      <c r="AQ378">
        <f>VLOOKUP($C378,subset1!$D:$BX,AQ$2,FALSE)</f>
        <v>0</v>
      </c>
      <c r="AR378">
        <f>VLOOKUP($C378,subset1!$D:$BX,AR$2,FALSE)</f>
        <v>15</v>
      </c>
      <c r="AS378">
        <f>VLOOKUP($C378,subset1!$D:$BX,AS$2,FALSE)</f>
        <v>2.0002080216342497</v>
      </c>
      <c r="AT378" s="1">
        <f>VLOOKUP($C378,subset1!$D:$BX,AT$2,FALSE)</f>
        <v>47.999791978365749</v>
      </c>
      <c r="AU378">
        <f>VLOOKUP($C378,subset1!$D:$BX,AU$2,FALSE)</f>
        <v>3</v>
      </c>
      <c r="AV378">
        <f>VLOOKUP($C378,subset1!$D:$BX,AV$2,FALSE)</f>
        <v>44355</v>
      </c>
      <c r="AW378">
        <f>VLOOKUP($C378,subset1!$D:$BX,AW$2,FALSE)</f>
        <v>0</v>
      </c>
      <c r="AX378" t="str">
        <f>VLOOKUP($C378,subset1!$D:$BX,AX$2,FALSE)</f>
        <v>IDT8_UDI_185</v>
      </c>
      <c r="AY378">
        <f>VLOOKUP($C378,subset1!$D:$BX,AY$2,FALSE)</f>
        <v>0</v>
      </c>
      <c r="AZ378">
        <f>VLOOKUP($C378,subset1!$D:$BX,AZ$2,FALSE)</f>
        <v>4</v>
      </c>
      <c r="BA378" t="str">
        <f>VLOOKUP($C378,subset1!$D:$BX,BA$2,FALSE)</f>
        <v>ZF</v>
      </c>
      <c r="BB378">
        <f>VLOOKUP($C378,subset1!$D:$BX,BB$2,FALSE)</f>
        <v>3</v>
      </c>
      <c r="BC378" t="str">
        <f>VLOOKUP($C378,subset1!$D:$BX,BC$2,FALSE)</f>
        <v>pactopcr6921_3_DNA 1000_DE13805124_2021-06-09_14-28-39.xad</v>
      </c>
      <c r="BD378">
        <f>VLOOKUP($C378,subset1!$D:$BX,BD$2,FALSE)</f>
        <v>298</v>
      </c>
      <c r="BE378">
        <f>VLOOKUP($C378,subset1!$D:$BX,BE$2,FALSE)</f>
        <v>8.01</v>
      </c>
      <c r="BF378">
        <f>VLOOKUP($C378,subset1!$D:$BX,BF$2,FALSE)</f>
        <v>40.799999999999997</v>
      </c>
      <c r="BG378">
        <f>VLOOKUP($C378,subset1!$D:$BX,BG$2,FALSE)</f>
        <v>451</v>
      </c>
      <c r="BH378">
        <f>VLOOKUP($C378,subset1!$D:$BX,BH$2,FALSE)</f>
        <v>0.35</v>
      </c>
      <c r="BI378">
        <f>VLOOKUP($C378,subset1!$D:$BX,BI$2,FALSE)</f>
        <v>1.2</v>
      </c>
      <c r="BJ378">
        <f>VLOOKUP($C378,subset1!$D:$BX,BJ$2,FALSE)</f>
        <v>0</v>
      </c>
      <c r="BK378">
        <f>VLOOKUP($C378,subset1!$D:$BX,BK$2,FALSE)</f>
        <v>0</v>
      </c>
      <c r="BL378">
        <f>VLOOKUP($C378,subset1!$D:$BX,BL$2,FALSE)</f>
        <v>0</v>
      </c>
      <c r="BM378">
        <f>VLOOKUP($C378,subset1!$D:$BX,BM$2,FALSE)</f>
        <v>0</v>
      </c>
      <c r="BN378">
        <f>VLOOKUP($C378,subset1!$D:$BX,BN$2,FALSE)</f>
        <v>0</v>
      </c>
      <c r="BO378">
        <f>VLOOKUP($C378,subset1!$D:$BX,BO$2,FALSE)</f>
        <v>20</v>
      </c>
      <c r="BP378">
        <f>VLOOKUP($C378,subset1!$D:$BX,BP$2,FALSE)</f>
        <v>8.36</v>
      </c>
      <c r="BQ378">
        <f>VLOOKUP($C378,subset1!$D:$BX,BQ$2,FALSE)</f>
        <v>42</v>
      </c>
      <c r="BR378">
        <f>VLOOKUP($C378,subset1!$D:$BX,BR$2,FALSE)</f>
        <v>167.2</v>
      </c>
      <c r="BS378">
        <f>VLOOKUP($C378,subset1!$D:$BX,BS$2,FALSE)</f>
        <v>532</v>
      </c>
      <c r="BT378" t="str">
        <f>VLOOKUP($C378,subset1!$D:$BX,BT$2,FALSE)</f>
        <v>Revco -20</v>
      </c>
      <c r="BU378" t="str">
        <f>VLOOKUP($C378,subset1!$D:$BX,BU$2,FALSE)</f>
        <v>Pacto PCR1 Box 1</v>
      </c>
    </row>
    <row r="379" spans="1:73" x14ac:dyDescent="0.2">
      <c r="A379">
        <v>998</v>
      </c>
      <c r="B379" t="s">
        <v>2</v>
      </c>
      <c r="C379" t="str">
        <f t="shared" si="18"/>
        <v>998A</v>
      </c>
      <c r="D379" t="str">
        <f t="shared" si="19"/>
        <v>A</v>
      </c>
      <c r="E379">
        <v>66</v>
      </c>
      <c r="F379" s="1">
        <v>43353</v>
      </c>
      <c r="G379">
        <v>0.45</v>
      </c>
      <c r="H379" t="s">
        <v>6</v>
      </c>
      <c r="I379">
        <v>898.88062003672303</v>
      </c>
      <c r="J379" t="s">
        <v>7</v>
      </c>
      <c r="K379">
        <v>385</v>
      </c>
      <c r="L379">
        <f>VLOOKUP($C379,samples!$D$2:$I$1000,4, FALSE)</f>
        <v>3</v>
      </c>
      <c r="M379" t="str">
        <f>VLOOKUP($C379,samples!$D$2:$I$1000,5, FALSE)</f>
        <v>F</v>
      </c>
      <c r="N379" t="str">
        <f>VLOOKUP($C379,samples!$D$2:$I$1000,6, FALSE)</f>
        <v>4,5,6</v>
      </c>
      <c r="O379" s="1">
        <f>VLOOKUP($C379,samples!$D$2:$I$689,3, FALSE)</f>
        <v>43353</v>
      </c>
      <c r="P379" s="2">
        <f t="shared" si="20"/>
        <v>0</v>
      </c>
      <c r="Q379" s="1" t="str">
        <f>VLOOKUP($C379,samples!$D$2:$R$1000,8, FALSE)</f>
        <v>CGPLPA860P</v>
      </c>
      <c r="R379" t="s">
        <v>297</v>
      </c>
      <c r="S379">
        <f>VLOOKUP($C379,subset1!$D:$BX,S$2,FALSE)</f>
        <v>0</v>
      </c>
      <c r="T379" s="1" t="str">
        <f>VLOOKUP($C379,subset1!$D:$BX,T$2,FALSE)</f>
        <v>Subset 1</v>
      </c>
      <c r="U379">
        <f>VLOOKUP($C379,subset1!$D:$BX,U$2,FALSE)</f>
        <v>0</v>
      </c>
      <c r="V379">
        <f>VLOOKUP($C379,subset1!$D:$BX,V$2,FALSE)</f>
        <v>44319</v>
      </c>
      <c r="W379" t="str">
        <f>VLOOKUP($C379,subset1!$D:$BX,W$2,FALSE)</f>
        <v>ZF</v>
      </c>
      <c r="X379">
        <f>VLOOKUP($C379,subset1!$D:$BX,X$2,FALSE)</f>
        <v>533</v>
      </c>
      <c r="Y379">
        <f>VLOOKUP($C379,subset1!$D:$BX,Y$2,FALSE)</f>
        <v>3.2</v>
      </c>
      <c r="Z379">
        <f>VLOOKUP($C379,subset1!$D:$BX,Z$2,FALSE)</f>
        <v>0.79999999999999982</v>
      </c>
      <c r="AA379" t="str">
        <f>VLOOKUP($C379,subset1!$D:$BX,AA$2,FALSE)</f>
        <v>pactocfdna050621_High Sensitivity DNA Assay_DE13805124_2021-05-06_11-11-57.xad</v>
      </c>
      <c r="AB379">
        <f>VLOOKUP($C379,subset1!$D:$BX,AB$2,FALSE)</f>
        <v>155</v>
      </c>
      <c r="AC379">
        <f>VLOOKUP($C379,subset1!$D:$BX,AC$2,FALSE)</f>
        <v>527.65</v>
      </c>
      <c r="AD379">
        <f>VLOOKUP($C379,subset1!$D:$BX,AD$2,FALSE)</f>
        <v>326</v>
      </c>
      <c r="AE379">
        <f>VLOOKUP($C379,subset1!$D:$BX,AE$2,FALSE)</f>
        <v>76.53</v>
      </c>
      <c r="AF379">
        <f>VLOOKUP($C379,subset1!$D:$BX,AF$2,FALSE)</f>
        <v>468</v>
      </c>
      <c r="AG379">
        <f>VLOOKUP($C379,subset1!$D:$BX,AG$2,FALSE)</f>
        <v>31.29</v>
      </c>
      <c r="AH379">
        <f>VLOOKUP($C379,subset1!$D:$BX,AH$2,FALSE)</f>
        <v>0</v>
      </c>
      <c r="AI379">
        <f>VLOOKUP($C379,subset1!$D:$BX,AI$2,FALSE)</f>
        <v>50</v>
      </c>
      <c r="AJ379">
        <f>VLOOKUP($C379,subset1!$D:$BX,AJ$2,FALSE)</f>
        <v>635.46999999999991</v>
      </c>
      <c r="AK379">
        <f>VLOOKUP($C379,subset1!$D:$BX,AK$2,FALSE)</f>
        <v>31.773499999999995</v>
      </c>
      <c r="AL379">
        <f>VLOOKUP($C379,subset1!$D:$BX,AL$2,FALSE)</f>
        <v>9.9292187499999986</v>
      </c>
      <c r="AM379">
        <f>VLOOKUP($C379,subset1!$D:$BX,AM$2,FALSE)</f>
        <v>532</v>
      </c>
      <c r="AN379" t="str">
        <f>VLOOKUP($C379,subset1!$D:$BX,AN$2,FALSE)</f>
        <v>Revco -20</v>
      </c>
      <c r="AO379" t="str">
        <f>VLOOKUP($C379,subset1!$D:$BX,AO$2,FALSE)</f>
        <v>PACTO CfDNA Box 4</v>
      </c>
      <c r="AP379" t="str">
        <f>VLOOKUP($C379,subset1!$D:$BX,AP$2,FALSE)</f>
        <v>B6</v>
      </c>
      <c r="AQ379">
        <f>VLOOKUP($C379,subset1!$D:$BX,AQ$2,FALSE)</f>
        <v>0</v>
      </c>
      <c r="AR379">
        <f>VLOOKUP($C379,subset1!$D:$BX,AR$2,FALSE)</f>
        <v>15</v>
      </c>
      <c r="AS379">
        <f>VLOOKUP($C379,subset1!$D:$BX,AS$2,FALSE)</f>
        <v>23.604576140494441</v>
      </c>
      <c r="AT379" s="1">
        <f>VLOOKUP($C379,subset1!$D:$BX,AT$2,FALSE)</f>
        <v>26.395423859505559</v>
      </c>
      <c r="AU379">
        <f>VLOOKUP($C379,subset1!$D:$BX,AU$2,FALSE)</f>
        <v>4</v>
      </c>
      <c r="AV379">
        <f>VLOOKUP($C379,subset1!$D:$BX,AV$2,FALSE)</f>
        <v>44356</v>
      </c>
      <c r="AW379">
        <f>VLOOKUP($C379,subset1!$D:$BX,AW$2,FALSE)</f>
        <v>0</v>
      </c>
      <c r="AX379" t="str">
        <f>VLOOKUP($C379,subset1!$D:$BX,AX$2,FALSE)</f>
        <v>IDT8_UDI_292</v>
      </c>
      <c r="AY379">
        <f>VLOOKUP($C379,subset1!$D:$BX,AY$2,FALSE)</f>
        <v>0</v>
      </c>
      <c r="AZ379">
        <f>VLOOKUP($C379,subset1!$D:$BX,AZ$2,FALSE)</f>
        <v>4</v>
      </c>
      <c r="BA379" t="str">
        <f>VLOOKUP($C379,subset1!$D:$BX,BA$2,FALSE)</f>
        <v>ZF</v>
      </c>
      <c r="BB379">
        <f>VLOOKUP($C379,subset1!$D:$BX,BB$2,FALSE)</f>
        <v>4</v>
      </c>
      <c r="BC379" t="str">
        <f>VLOOKUP($C379,subset1!$D:$BX,BC$2,FALSE)</f>
        <v>pactopcr10610_DNA 1000_DE13805124_2021-06-10_10-50-47_Results</v>
      </c>
      <c r="BD379">
        <f>VLOOKUP($C379,subset1!$D:$BX,BD$2,FALSE)</f>
        <v>303</v>
      </c>
      <c r="BE379">
        <f>VLOOKUP($C379,subset1!$D:$BX,BE$2,FALSE)</f>
        <v>3.26</v>
      </c>
      <c r="BF379">
        <f>VLOOKUP($C379,subset1!$D:$BX,BF$2,FALSE)</f>
        <v>16.3</v>
      </c>
      <c r="BG379">
        <f>VLOOKUP($C379,subset1!$D:$BX,BG$2,FALSE)</f>
        <v>482</v>
      </c>
      <c r="BH379">
        <f>VLOOKUP($C379,subset1!$D:$BX,BH$2,FALSE)</f>
        <v>0.2</v>
      </c>
      <c r="BI379">
        <f>VLOOKUP($C379,subset1!$D:$BX,BI$2,FALSE)</f>
        <v>0.6</v>
      </c>
      <c r="BJ379">
        <f>VLOOKUP($C379,subset1!$D:$BX,BJ$2,FALSE)</f>
        <v>0</v>
      </c>
      <c r="BK379">
        <f>VLOOKUP($C379,subset1!$D:$BX,BK$2,FALSE)</f>
        <v>0</v>
      </c>
      <c r="BL379">
        <f>VLOOKUP($C379,subset1!$D:$BX,BL$2,FALSE)</f>
        <v>0</v>
      </c>
      <c r="BM379">
        <f>VLOOKUP($C379,subset1!$D:$BX,BM$2,FALSE)</f>
        <v>0</v>
      </c>
      <c r="BN379">
        <f>VLOOKUP($C379,subset1!$D:$BX,BN$2,FALSE)</f>
        <v>0</v>
      </c>
      <c r="BO379">
        <f>VLOOKUP($C379,subset1!$D:$BX,BO$2,FALSE)</f>
        <v>20</v>
      </c>
      <c r="BP379">
        <f>VLOOKUP($C379,subset1!$D:$BX,BP$2,FALSE)</f>
        <v>3.46</v>
      </c>
      <c r="BQ379">
        <f>VLOOKUP($C379,subset1!$D:$BX,BQ$2,FALSE)</f>
        <v>16.900000000000002</v>
      </c>
      <c r="BR379">
        <f>VLOOKUP($C379,subset1!$D:$BX,BR$2,FALSE)</f>
        <v>69.2</v>
      </c>
      <c r="BS379">
        <f>VLOOKUP($C379,subset1!$D:$BX,BS$2,FALSE)</f>
        <v>532</v>
      </c>
      <c r="BT379" t="str">
        <f>VLOOKUP($C379,subset1!$D:$BX,BT$2,FALSE)</f>
        <v>Revco -20</v>
      </c>
      <c r="BU379" t="str">
        <f>VLOOKUP($C379,subset1!$D:$BX,BU$2,FALSE)</f>
        <v>Pacto PCR1 Box 2</v>
      </c>
    </row>
    <row r="380" spans="1:73" x14ac:dyDescent="0.2">
      <c r="A380">
        <v>998</v>
      </c>
      <c r="B380" t="s">
        <v>8</v>
      </c>
      <c r="C380" t="str">
        <f t="shared" si="18"/>
        <v>998B1</v>
      </c>
      <c r="D380" t="str">
        <f t="shared" si="19"/>
        <v>B1</v>
      </c>
      <c r="E380">
        <v>66</v>
      </c>
      <c r="F380" s="1">
        <v>43353</v>
      </c>
      <c r="G380">
        <v>0.45</v>
      </c>
      <c r="H380" t="s">
        <v>6</v>
      </c>
      <c r="I380">
        <v>898.88062003672303</v>
      </c>
      <c r="J380" t="s">
        <v>7</v>
      </c>
      <c r="K380">
        <v>386</v>
      </c>
      <c r="L380">
        <f>VLOOKUP($C380,samples!$D$2:$I$1000,4, FALSE)</f>
        <v>8</v>
      </c>
      <c r="M380" t="str">
        <f>VLOOKUP($C380,samples!$D$2:$I$1000,5, FALSE)</f>
        <v>H</v>
      </c>
      <c r="N380" t="str">
        <f>VLOOKUP($C380,samples!$D$2:$I$1000,6, FALSE)</f>
        <v>1,2,3</v>
      </c>
      <c r="O380" s="1">
        <f>VLOOKUP($C380,samples!$D$2:$I$689,3, FALSE)</f>
        <v>43383</v>
      </c>
      <c r="P380" s="2">
        <f t="shared" si="20"/>
        <v>30</v>
      </c>
      <c r="Q380" s="1" t="str">
        <f>VLOOKUP($C380,samples!$D$2:$R$1000,8, FALSE)</f>
        <v>CGPLPA860P1</v>
      </c>
      <c r="R380" t="s">
        <v>297</v>
      </c>
      <c r="S380">
        <f>VLOOKUP($C380,subset1!$D:$BX,S$2,FALSE)</f>
        <v>0</v>
      </c>
      <c r="T380" s="1" t="str">
        <f>VLOOKUP($C380,subset1!$D:$BX,T$2,FALSE)</f>
        <v>Subset 1</v>
      </c>
      <c r="U380">
        <f>VLOOKUP($C380,subset1!$D:$BX,U$2,FALSE)</f>
        <v>0</v>
      </c>
      <c r="V380">
        <f>VLOOKUP($C380,subset1!$D:$BX,V$2,FALSE)</f>
        <v>44320</v>
      </c>
      <c r="W380" t="str">
        <f>VLOOKUP($C380,subset1!$D:$BX,W$2,FALSE)</f>
        <v>ZF</v>
      </c>
      <c r="X380">
        <f>VLOOKUP($C380,subset1!$D:$BX,X$2,FALSE)</f>
        <v>533</v>
      </c>
      <c r="Y380">
        <f>VLOOKUP($C380,subset1!$D:$BX,Y$2,FALSE)</f>
        <v>5.2</v>
      </c>
      <c r="Z380">
        <f>VLOOKUP($C380,subset1!$D:$BX,Z$2,FALSE)</f>
        <v>0.79999999999999982</v>
      </c>
      <c r="AA380" t="str">
        <f>VLOOKUP($C380,subset1!$D:$BX,AA$2,FALSE)</f>
        <v>pactocfdna050621_High Sensitivity DNA Assay_DE13805124_2021-05-06_11-11-57.xad</v>
      </c>
      <c r="AB380">
        <f>VLOOKUP($C380,subset1!$D:$BX,AB$2,FALSE)</f>
        <v>165</v>
      </c>
      <c r="AC380">
        <f>VLOOKUP($C380,subset1!$D:$BX,AC$2,FALSE)</f>
        <v>1580.88</v>
      </c>
      <c r="AD380">
        <f>VLOOKUP($C380,subset1!$D:$BX,AD$2,FALSE)</f>
        <v>324</v>
      </c>
      <c r="AE380">
        <f>VLOOKUP($C380,subset1!$D:$BX,AE$2,FALSE)</f>
        <v>167.61</v>
      </c>
      <c r="AF380">
        <f>VLOOKUP($C380,subset1!$D:$BX,AF$2,FALSE)</f>
        <v>506</v>
      </c>
      <c r="AG380">
        <f>VLOOKUP($C380,subset1!$D:$BX,AG$2,FALSE)</f>
        <v>63.18</v>
      </c>
      <c r="AH380">
        <f>VLOOKUP($C380,subset1!$D:$BX,AH$2,FALSE)</f>
        <v>0</v>
      </c>
      <c r="AI380">
        <f>VLOOKUP($C380,subset1!$D:$BX,AI$2,FALSE)</f>
        <v>50</v>
      </c>
      <c r="AJ380">
        <f>VLOOKUP($C380,subset1!$D:$BX,AJ$2,FALSE)</f>
        <v>1811.6700000000003</v>
      </c>
      <c r="AK380">
        <f>VLOOKUP($C380,subset1!$D:$BX,AK$2,FALSE)</f>
        <v>90.583500000000015</v>
      </c>
      <c r="AL380">
        <f>VLOOKUP($C380,subset1!$D:$BX,AL$2,FALSE)</f>
        <v>17.419903846153847</v>
      </c>
      <c r="AM380">
        <f>VLOOKUP($C380,subset1!$D:$BX,AM$2,FALSE)</f>
        <v>532</v>
      </c>
      <c r="AN380" t="str">
        <f>VLOOKUP($C380,subset1!$D:$BX,AN$2,FALSE)</f>
        <v>Revco -20</v>
      </c>
      <c r="AO380" t="str">
        <f>VLOOKUP($C380,subset1!$D:$BX,AO$2,FALSE)</f>
        <v>PACTO CfDNA Box 4</v>
      </c>
      <c r="AP380" t="str">
        <f>VLOOKUP($C380,subset1!$D:$BX,AP$2,FALSE)</f>
        <v>B7</v>
      </c>
      <c r="AQ380">
        <f>VLOOKUP($C380,subset1!$D:$BX,AQ$2,FALSE)</f>
        <v>0</v>
      </c>
      <c r="AR380">
        <f>VLOOKUP($C380,subset1!$D:$BX,AR$2,FALSE)</f>
        <v>15</v>
      </c>
      <c r="AS380">
        <f>VLOOKUP($C380,subset1!$D:$BX,AS$2,FALSE)</f>
        <v>8.2796535792942407</v>
      </c>
      <c r="AT380" s="1">
        <f>VLOOKUP($C380,subset1!$D:$BX,AT$2,FALSE)</f>
        <v>41.720346420705759</v>
      </c>
      <c r="AU380">
        <f>VLOOKUP($C380,subset1!$D:$BX,AU$2,FALSE)</f>
        <v>4</v>
      </c>
      <c r="AV380">
        <f>VLOOKUP($C380,subset1!$D:$BX,AV$2,FALSE)</f>
        <v>44356</v>
      </c>
      <c r="AW380">
        <f>VLOOKUP($C380,subset1!$D:$BX,AW$2,FALSE)</f>
        <v>0</v>
      </c>
      <c r="AX380" t="str">
        <f>VLOOKUP($C380,subset1!$D:$BX,AX$2,FALSE)</f>
        <v>IDT8_UDI_298</v>
      </c>
      <c r="AY380">
        <f>VLOOKUP($C380,subset1!$D:$BX,AY$2,FALSE)</f>
        <v>0</v>
      </c>
      <c r="AZ380">
        <f>VLOOKUP($C380,subset1!$D:$BX,AZ$2,FALSE)</f>
        <v>4</v>
      </c>
      <c r="BA380" t="str">
        <f>VLOOKUP($C380,subset1!$D:$BX,BA$2,FALSE)</f>
        <v>ZF</v>
      </c>
      <c r="BB380">
        <f>VLOOKUP($C380,subset1!$D:$BX,BB$2,FALSE)</f>
        <v>4</v>
      </c>
      <c r="BC380" t="str">
        <f>VLOOKUP($C380,subset1!$D:$BX,BC$2,FALSE)</f>
        <v>pactopcr10610_DNA 1000_DE13805124_2021-06-10_10-50-47_Results</v>
      </c>
      <c r="BD380">
        <f>VLOOKUP($C380,subset1!$D:$BX,BD$2,FALSE)</f>
        <v>303</v>
      </c>
      <c r="BE380">
        <f>VLOOKUP($C380,subset1!$D:$BX,BE$2,FALSE)</f>
        <v>4.8499999999999996</v>
      </c>
      <c r="BF380">
        <f>VLOOKUP($C380,subset1!$D:$BX,BF$2,FALSE)</f>
        <v>24.3</v>
      </c>
      <c r="BG380">
        <f>VLOOKUP($C380,subset1!$D:$BX,BG$2,FALSE)</f>
        <v>456</v>
      </c>
      <c r="BH380">
        <f>VLOOKUP($C380,subset1!$D:$BX,BH$2,FALSE)</f>
        <v>0.26</v>
      </c>
      <c r="BI380">
        <f>VLOOKUP($C380,subset1!$D:$BX,BI$2,FALSE)</f>
        <v>0.9</v>
      </c>
      <c r="BJ380">
        <f>VLOOKUP($C380,subset1!$D:$BX,BJ$2,FALSE)</f>
        <v>0</v>
      </c>
      <c r="BK380">
        <f>VLOOKUP($C380,subset1!$D:$BX,BK$2,FALSE)</f>
        <v>0</v>
      </c>
      <c r="BL380">
        <f>VLOOKUP($C380,subset1!$D:$BX,BL$2,FALSE)</f>
        <v>0</v>
      </c>
      <c r="BM380">
        <f>VLOOKUP($C380,subset1!$D:$BX,BM$2,FALSE)</f>
        <v>0</v>
      </c>
      <c r="BN380">
        <f>VLOOKUP($C380,subset1!$D:$BX,BN$2,FALSE)</f>
        <v>0</v>
      </c>
      <c r="BO380">
        <f>VLOOKUP($C380,subset1!$D:$BX,BO$2,FALSE)</f>
        <v>20</v>
      </c>
      <c r="BP380">
        <f>VLOOKUP($C380,subset1!$D:$BX,BP$2,FALSE)</f>
        <v>5.1099999999999994</v>
      </c>
      <c r="BQ380">
        <f>VLOOKUP($C380,subset1!$D:$BX,BQ$2,FALSE)</f>
        <v>25.2</v>
      </c>
      <c r="BR380">
        <f>VLOOKUP($C380,subset1!$D:$BX,BR$2,FALSE)</f>
        <v>102.19999999999999</v>
      </c>
      <c r="BS380">
        <f>VLOOKUP($C380,subset1!$D:$BX,BS$2,FALSE)</f>
        <v>532</v>
      </c>
      <c r="BT380" t="str">
        <f>VLOOKUP($C380,subset1!$D:$BX,BT$2,FALSE)</f>
        <v>Revco -20</v>
      </c>
      <c r="BU380" t="str">
        <f>VLOOKUP($C380,subset1!$D:$BX,BU$2,FALSE)</f>
        <v>Pacto PCR1 Box 2</v>
      </c>
    </row>
    <row r="381" spans="1:73" x14ac:dyDescent="0.2">
      <c r="A381">
        <v>998</v>
      </c>
      <c r="B381" t="s">
        <v>9</v>
      </c>
      <c r="C381" t="str">
        <f t="shared" si="18"/>
        <v>998E1</v>
      </c>
      <c r="D381" t="str">
        <f t="shared" si="19"/>
        <v>E1</v>
      </c>
      <c r="E381">
        <v>66</v>
      </c>
      <c r="F381" s="1">
        <v>43353</v>
      </c>
      <c r="G381">
        <v>0.45</v>
      </c>
      <c r="H381" t="s">
        <v>6</v>
      </c>
      <c r="I381">
        <v>898.88062003672303</v>
      </c>
      <c r="J381" t="s">
        <v>7</v>
      </c>
      <c r="K381">
        <v>387</v>
      </c>
      <c r="L381">
        <f>VLOOKUP($C381,samples!$D$2:$I$1000,4, FALSE)</f>
        <v>12</v>
      </c>
      <c r="M381" t="str">
        <f>VLOOKUP($C381,samples!$D$2:$I$1000,5, FALSE)</f>
        <v>G</v>
      </c>
      <c r="N381" t="str">
        <f>VLOOKUP($C381,samples!$D$2:$I$1000,6, FALSE)</f>
        <v>1,2,3</v>
      </c>
      <c r="O381" s="1">
        <f>VLOOKUP($C381,samples!$D$2:$I$689,3, FALSE)</f>
        <v>43411</v>
      </c>
      <c r="P381" s="2">
        <f t="shared" si="20"/>
        <v>58</v>
      </c>
      <c r="Q381" s="1" t="str">
        <f>VLOOKUP($C381,samples!$D$2:$R$1000,8, FALSE)</f>
        <v>CGPLPA860P2</v>
      </c>
      <c r="R381" t="s">
        <v>297</v>
      </c>
      <c r="S381">
        <f>VLOOKUP($C381,subset1!$D:$BX,S$2,FALSE)</f>
        <v>0</v>
      </c>
      <c r="T381" s="1" t="str">
        <f>VLOOKUP($C381,subset1!$D:$BX,T$2,FALSE)</f>
        <v>Subset 1</v>
      </c>
      <c r="U381">
        <f>VLOOKUP($C381,subset1!$D:$BX,U$2,FALSE)</f>
        <v>0</v>
      </c>
      <c r="V381">
        <f>VLOOKUP($C381,subset1!$D:$BX,V$2,FALSE)</f>
        <v>44320</v>
      </c>
      <c r="W381" t="str">
        <f>VLOOKUP($C381,subset1!$D:$BX,W$2,FALSE)</f>
        <v>ZF</v>
      </c>
      <c r="X381">
        <f>VLOOKUP($C381,subset1!$D:$BX,X$2,FALSE)</f>
        <v>533</v>
      </c>
      <c r="Y381">
        <f>VLOOKUP($C381,subset1!$D:$BX,Y$2,FALSE)</f>
        <v>4.5</v>
      </c>
      <c r="Z381">
        <f>VLOOKUP($C381,subset1!$D:$BX,Z$2,FALSE)</f>
        <v>0.5</v>
      </c>
      <c r="AA381" t="str">
        <f>VLOOKUP($C381,subset1!$D:$BX,AA$2,FALSE)</f>
        <v>pactocfdna050621_High Sensitivity DNA Assay_DE13805124_2021-05-06_11-11-57.xad</v>
      </c>
      <c r="AB381">
        <f>VLOOKUP($C381,subset1!$D:$BX,AB$2,FALSE)</f>
        <v>166</v>
      </c>
      <c r="AC381">
        <f>VLOOKUP($C381,subset1!$D:$BX,AC$2,FALSE)</f>
        <v>3001.43</v>
      </c>
      <c r="AD381">
        <f>VLOOKUP($C381,subset1!$D:$BX,AD$2,FALSE)</f>
        <v>322</v>
      </c>
      <c r="AE381">
        <f>VLOOKUP($C381,subset1!$D:$BX,AE$2,FALSE)</f>
        <v>312.29000000000002</v>
      </c>
      <c r="AF381">
        <f>VLOOKUP($C381,subset1!$D:$BX,AF$2,FALSE)</f>
        <v>530</v>
      </c>
      <c r="AG381">
        <f>VLOOKUP($C381,subset1!$D:$BX,AG$2,FALSE)</f>
        <v>137.57</v>
      </c>
      <c r="AH381">
        <f>VLOOKUP($C381,subset1!$D:$BX,AH$2,FALSE)</f>
        <v>0</v>
      </c>
      <c r="AI381">
        <f>VLOOKUP($C381,subset1!$D:$BX,AI$2,FALSE)</f>
        <v>50</v>
      </c>
      <c r="AJ381">
        <f>VLOOKUP($C381,subset1!$D:$BX,AJ$2,FALSE)</f>
        <v>3451.29</v>
      </c>
      <c r="AK381">
        <f>VLOOKUP($C381,subset1!$D:$BX,AK$2,FALSE)</f>
        <v>172.56450000000001</v>
      </c>
      <c r="AL381">
        <f>VLOOKUP($C381,subset1!$D:$BX,AL$2,FALSE)</f>
        <v>38.347666666666669</v>
      </c>
      <c r="AM381">
        <f>VLOOKUP($C381,subset1!$D:$BX,AM$2,FALSE)</f>
        <v>532</v>
      </c>
      <c r="AN381" t="str">
        <f>VLOOKUP($C381,subset1!$D:$BX,AN$2,FALSE)</f>
        <v>Revco -20</v>
      </c>
      <c r="AO381" t="str">
        <f>VLOOKUP($C381,subset1!$D:$BX,AO$2,FALSE)</f>
        <v>PACTO CfDNA Box 4</v>
      </c>
      <c r="AP381" t="str">
        <f>VLOOKUP($C381,subset1!$D:$BX,AP$2,FALSE)</f>
        <v>B8</v>
      </c>
      <c r="AQ381">
        <f>VLOOKUP($C381,subset1!$D:$BX,AQ$2,FALSE)</f>
        <v>0</v>
      </c>
      <c r="AR381">
        <f>VLOOKUP($C381,subset1!$D:$BX,AR$2,FALSE)</f>
        <v>15</v>
      </c>
      <c r="AS381">
        <f>VLOOKUP($C381,subset1!$D:$BX,AS$2,FALSE)</f>
        <v>4.346200985718383</v>
      </c>
      <c r="AT381" s="1">
        <f>VLOOKUP($C381,subset1!$D:$BX,AT$2,FALSE)</f>
        <v>45.653799014281617</v>
      </c>
      <c r="AU381">
        <f>VLOOKUP($C381,subset1!$D:$BX,AU$2,FALSE)</f>
        <v>4</v>
      </c>
      <c r="AV381">
        <f>VLOOKUP($C381,subset1!$D:$BX,AV$2,FALSE)</f>
        <v>44356</v>
      </c>
      <c r="AW381">
        <f>VLOOKUP($C381,subset1!$D:$BX,AW$2,FALSE)</f>
        <v>0</v>
      </c>
      <c r="AX381" t="str">
        <f>VLOOKUP($C381,subset1!$D:$BX,AX$2,FALSE)</f>
        <v>IDT8_UDI_306</v>
      </c>
      <c r="AY381">
        <f>VLOOKUP($C381,subset1!$D:$BX,AY$2,FALSE)</f>
        <v>0</v>
      </c>
      <c r="AZ381">
        <f>VLOOKUP($C381,subset1!$D:$BX,AZ$2,FALSE)</f>
        <v>4</v>
      </c>
      <c r="BA381" t="str">
        <f>VLOOKUP($C381,subset1!$D:$BX,BA$2,FALSE)</f>
        <v>ZF</v>
      </c>
      <c r="BB381">
        <f>VLOOKUP($C381,subset1!$D:$BX,BB$2,FALSE)</f>
        <v>4</v>
      </c>
      <c r="BC381" t="str">
        <f>VLOOKUP($C381,subset1!$D:$BX,BC$2,FALSE)</f>
        <v>pactopcr10610_DNA 1000_DE13805124_2021-06-10_10-50-47_Results</v>
      </c>
      <c r="BD381">
        <f>VLOOKUP($C381,subset1!$D:$BX,BD$2,FALSE)</f>
        <v>302</v>
      </c>
      <c r="BE381">
        <f>VLOOKUP($C381,subset1!$D:$BX,BE$2,FALSE)</f>
        <v>1.42</v>
      </c>
      <c r="BF381">
        <f>VLOOKUP($C381,subset1!$D:$BX,BF$2,FALSE)</f>
        <v>7.1</v>
      </c>
      <c r="BG381">
        <f>VLOOKUP($C381,subset1!$D:$BX,BG$2,FALSE)</f>
        <v>0</v>
      </c>
      <c r="BH381">
        <f>VLOOKUP($C381,subset1!$D:$BX,BH$2,FALSE)</f>
        <v>0</v>
      </c>
      <c r="BI381">
        <f>VLOOKUP($C381,subset1!$D:$BX,BI$2,FALSE)</f>
        <v>0</v>
      </c>
      <c r="BJ381">
        <f>VLOOKUP($C381,subset1!$D:$BX,BJ$2,FALSE)</f>
        <v>0</v>
      </c>
      <c r="BK381">
        <f>VLOOKUP($C381,subset1!$D:$BX,BK$2,FALSE)</f>
        <v>0</v>
      </c>
      <c r="BL381">
        <f>VLOOKUP($C381,subset1!$D:$BX,BL$2,FALSE)</f>
        <v>0</v>
      </c>
      <c r="BM381">
        <f>VLOOKUP($C381,subset1!$D:$BX,BM$2,FALSE)</f>
        <v>0</v>
      </c>
      <c r="BN381">
        <f>VLOOKUP($C381,subset1!$D:$BX,BN$2,FALSE)</f>
        <v>0</v>
      </c>
      <c r="BO381">
        <f>VLOOKUP($C381,subset1!$D:$BX,BO$2,FALSE)</f>
        <v>20</v>
      </c>
      <c r="BP381">
        <f>VLOOKUP($C381,subset1!$D:$BX,BP$2,FALSE)</f>
        <v>1.42</v>
      </c>
      <c r="BQ381">
        <f>VLOOKUP($C381,subset1!$D:$BX,BQ$2,FALSE)</f>
        <v>7.1</v>
      </c>
      <c r="BR381">
        <f>VLOOKUP($C381,subset1!$D:$BX,BR$2,FALSE)</f>
        <v>28.4</v>
      </c>
      <c r="BS381">
        <f>VLOOKUP($C381,subset1!$D:$BX,BS$2,FALSE)</f>
        <v>532</v>
      </c>
      <c r="BT381" t="str">
        <f>VLOOKUP($C381,subset1!$D:$BX,BT$2,FALSE)</f>
        <v>Revco -20</v>
      </c>
      <c r="BU381" t="str">
        <f>VLOOKUP($C381,subset1!$D:$BX,BU$2,FALSE)</f>
        <v>Pacto PCR1 Box 2</v>
      </c>
    </row>
    <row r="382" spans="1:73" x14ac:dyDescent="0.2">
      <c r="A382">
        <v>998</v>
      </c>
      <c r="B382" t="s">
        <v>11</v>
      </c>
      <c r="C382" t="str">
        <f t="shared" si="18"/>
        <v>998E3</v>
      </c>
      <c r="D382" t="str">
        <f t="shared" si="19"/>
        <v>E3</v>
      </c>
      <c r="E382">
        <v>66</v>
      </c>
      <c r="F382" s="1">
        <v>43353</v>
      </c>
      <c r="G382">
        <v>0.45</v>
      </c>
      <c r="H382" t="s">
        <v>6</v>
      </c>
      <c r="I382">
        <v>898.88062003672303</v>
      </c>
      <c r="J382" t="s">
        <v>7</v>
      </c>
      <c r="K382">
        <v>388</v>
      </c>
      <c r="L382">
        <f>VLOOKUP($C382,samples!$D$2:$I$1000,4, FALSE)</f>
        <v>16</v>
      </c>
      <c r="M382" t="str">
        <f>VLOOKUP($C382,samples!$D$2:$I$1000,5, FALSE)</f>
        <v>B</v>
      </c>
      <c r="N382" t="str">
        <f>VLOOKUP($C382,samples!$D$2:$I$1000,6, FALSE)</f>
        <v>7,8,9</v>
      </c>
      <c r="O382" s="1">
        <f>VLOOKUP($C382,samples!$D$2:$I$689,3, FALSE)</f>
        <v>43530</v>
      </c>
      <c r="P382" s="2">
        <f t="shared" si="20"/>
        <v>177</v>
      </c>
      <c r="Q382" s="1" t="str">
        <f>VLOOKUP($C382,samples!$D$2:$R$1000,8, FALSE)</f>
        <v>CGPLPA860P4</v>
      </c>
      <c r="R382" t="s">
        <v>297</v>
      </c>
      <c r="S382">
        <f>VLOOKUP($C382,subset1!$D:$BX,S$2,FALSE)</f>
        <v>0</v>
      </c>
      <c r="T382" s="1" t="str">
        <f>VLOOKUP($C382,subset1!$D:$BX,T$2,FALSE)</f>
        <v>Subset 1</v>
      </c>
      <c r="U382">
        <f>VLOOKUP($C382,subset1!$D:$BX,U$2,FALSE)</f>
        <v>0</v>
      </c>
      <c r="V382">
        <f>VLOOKUP($C382,subset1!$D:$BX,V$2,FALSE)</f>
        <v>44320</v>
      </c>
      <c r="W382" t="str">
        <f>VLOOKUP($C382,subset1!$D:$BX,W$2,FALSE)</f>
        <v>ZF</v>
      </c>
      <c r="X382">
        <f>VLOOKUP($C382,subset1!$D:$BX,X$2,FALSE)</f>
        <v>533</v>
      </c>
      <c r="Y382">
        <f>VLOOKUP($C382,subset1!$D:$BX,Y$2,FALSE)</f>
        <v>4.5</v>
      </c>
      <c r="Z382">
        <f>VLOOKUP($C382,subset1!$D:$BX,Z$2,FALSE)</f>
        <v>0.5</v>
      </c>
      <c r="AA382" t="str">
        <f>VLOOKUP($C382,subset1!$D:$BX,AA$2,FALSE)</f>
        <v>pactocfdna050621_High Sensitivity DNA Assay_DE13805124_2021-05-06_11-11-57.xad</v>
      </c>
      <c r="AB382">
        <f>VLOOKUP($C382,subset1!$D:$BX,AB$2,FALSE)</f>
        <v>162</v>
      </c>
      <c r="AC382">
        <f>VLOOKUP($C382,subset1!$D:$BX,AC$2,FALSE)</f>
        <v>199.82</v>
      </c>
      <c r="AD382">
        <f>VLOOKUP($C382,subset1!$D:$BX,AD$2,FALSE)</f>
        <v>342</v>
      </c>
      <c r="AE382">
        <f>VLOOKUP($C382,subset1!$D:$BX,AE$2,FALSE)</f>
        <v>33.76</v>
      </c>
      <c r="AF382">
        <f>VLOOKUP($C382,subset1!$D:$BX,AF$2,FALSE)</f>
        <v>497</v>
      </c>
      <c r="AG382">
        <f>VLOOKUP($C382,subset1!$D:$BX,AG$2,FALSE)</f>
        <v>21.85</v>
      </c>
      <c r="AH382">
        <f>VLOOKUP($C382,subset1!$D:$BX,AH$2,FALSE)</f>
        <v>0</v>
      </c>
      <c r="AI382">
        <f>VLOOKUP($C382,subset1!$D:$BX,AI$2,FALSE)</f>
        <v>50</v>
      </c>
      <c r="AJ382">
        <f>VLOOKUP($C382,subset1!$D:$BX,AJ$2,FALSE)</f>
        <v>255.42999999999998</v>
      </c>
      <c r="AK382">
        <f>VLOOKUP($C382,subset1!$D:$BX,AK$2,FALSE)</f>
        <v>12.771499999999998</v>
      </c>
      <c r="AL382">
        <f>VLOOKUP($C382,subset1!$D:$BX,AL$2,FALSE)</f>
        <v>2.8381111111111106</v>
      </c>
      <c r="AM382">
        <f>VLOOKUP($C382,subset1!$D:$BX,AM$2,FALSE)</f>
        <v>532</v>
      </c>
      <c r="AN382" t="str">
        <f>VLOOKUP($C382,subset1!$D:$BX,AN$2,FALSE)</f>
        <v>Revco -20</v>
      </c>
      <c r="AO382" t="str">
        <f>VLOOKUP($C382,subset1!$D:$BX,AO$2,FALSE)</f>
        <v>PACTO CfDNA Box 4</v>
      </c>
      <c r="AP382" t="str">
        <f>VLOOKUP($C382,subset1!$D:$BX,AP$2,FALSE)</f>
        <v>B9</v>
      </c>
      <c r="AQ382">
        <f>VLOOKUP($C382,subset1!$D:$BX,AQ$2,FALSE)</f>
        <v>0</v>
      </c>
      <c r="AR382">
        <f>VLOOKUP($C382,subset1!$D:$BX,AR$2,FALSE)</f>
        <v>12.771499999999998</v>
      </c>
      <c r="AS382">
        <f>VLOOKUP($C382,subset1!$D:$BX,AS$2,FALSE)</f>
        <v>50</v>
      </c>
      <c r="AT382" s="1">
        <f>VLOOKUP($C382,subset1!$D:$BX,AT$2,FALSE)</f>
        <v>0</v>
      </c>
      <c r="AU382">
        <f>VLOOKUP($C382,subset1!$D:$BX,AU$2,FALSE)</f>
        <v>4</v>
      </c>
      <c r="AV382">
        <f>VLOOKUP($C382,subset1!$D:$BX,AV$2,FALSE)</f>
        <v>44356</v>
      </c>
      <c r="AW382">
        <f>VLOOKUP($C382,subset1!$D:$BX,AW$2,FALSE)</f>
        <v>0</v>
      </c>
      <c r="AX382" t="str">
        <f>VLOOKUP($C382,subset1!$D:$BX,AX$2,FALSE)</f>
        <v>IDT8_UDI_315</v>
      </c>
      <c r="AY382">
        <f>VLOOKUP($C382,subset1!$D:$BX,AY$2,FALSE)</f>
        <v>0</v>
      </c>
      <c r="AZ382">
        <f>VLOOKUP($C382,subset1!$D:$BX,AZ$2,FALSE)</f>
        <v>4</v>
      </c>
      <c r="BA382" t="str">
        <f>VLOOKUP($C382,subset1!$D:$BX,BA$2,FALSE)</f>
        <v>ZF</v>
      </c>
      <c r="BB382">
        <f>VLOOKUP($C382,subset1!$D:$BX,BB$2,FALSE)</f>
        <v>4</v>
      </c>
      <c r="BC382" t="str">
        <f>VLOOKUP($C382,subset1!$D:$BX,BC$2,FALSE)</f>
        <v>pactopcr10610_DNA 1000_DE13805124_2021-06-10_10-50-47_Results</v>
      </c>
      <c r="BD382">
        <f>VLOOKUP($C382,subset1!$D:$BX,BD$2,FALSE)</f>
        <v>305</v>
      </c>
      <c r="BE382">
        <f>VLOOKUP($C382,subset1!$D:$BX,BE$2,FALSE)</f>
        <v>4.82</v>
      </c>
      <c r="BF382">
        <f>VLOOKUP($C382,subset1!$D:$BX,BF$2,FALSE)</f>
        <v>23.9</v>
      </c>
      <c r="BG382">
        <f>VLOOKUP($C382,subset1!$D:$BX,BG$2,FALSE)</f>
        <v>500</v>
      </c>
      <c r="BH382">
        <f>VLOOKUP($C382,subset1!$D:$BX,BH$2,FALSE)</f>
        <v>0.45</v>
      </c>
      <c r="BI382">
        <f>VLOOKUP($C382,subset1!$D:$BX,BI$2,FALSE)</f>
        <v>1.4</v>
      </c>
      <c r="BJ382">
        <f>VLOOKUP($C382,subset1!$D:$BX,BJ$2,FALSE)</f>
        <v>0</v>
      </c>
      <c r="BK382">
        <f>VLOOKUP($C382,subset1!$D:$BX,BK$2,FALSE)</f>
        <v>0</v>
      </c>
      <c r="BL382">
        <f>VLOOKUP($C382,subset1!$D:$BX,BL$2,FALSE)</f>
        <v>0</v>
      </c>
      <c r="BM382">
        <f>VLOOKUP($C382,subset1!$D:$BX,BM$2,FALSE)</f>
        <v>0</v>
      </c>
      <c r="BN382">
        <f>VLOOKUP($C382,subset1!$D:$BX,BN$2,FALSE)</f>
        <v>0</v>
      </c>
      <c r="BO382">
        <f>VLOOKUP($C382,subset1!$D:$BX,BO$2,FALSE)</f>
        <v>20</v>
      </c>
      <c r="BP382">
        <f>VLOOKUP($C382,subset1!$D:$BX,BP$2,FALSE)</f>
        <v>5.2700000000000005</v>
      </c>
      <c r="BQ382">
        <f>VLOOKUP($C382,subset1!$D:$BX,BQ$2,FALSE)</f>
        <v>25.299999999999997</v>
      </c>
      <c r="BR382">
        <f>VLOOKUP($C382,subset1!$D:$BX,BR$2,FALSE)</f>
        <v>105.4</v>
      </c>
      <c r="BS382">
        <f>VLOOKUP($C382,subset1!$D:$BX,BS$2,FALSE)</f>
        <v>532</v>
      </c>
      <c r="BT382" t="str">
        <f>VLOOKUP($C382,subset1!$D:$BX,BT$2,FALSE)</f>
        <v>Revco -20</v>
      </c>
      <c r="BU382" t="str">
        <f>VLOOKUP($C382,subset1!$D:$BX,BU$2,FALSE)</f>
        <v>Pacto PCR1 Box 2</v>
      </c>
    </row>
    <row r="383" spans="1:73" x14ac:dyDescent="0.2">
      <c r="A383">
        <v>998</v>
      </c>
      <c r="B383" t="s">
        <v>12</v>
      </c>
      <c r="C383" t="str">
        <f t="shared" si="18"/>
        <v>998E4</v>
      </c>
      <c r="D383" t="str">
        <f t="shared" si="19"/>
        <v>E4</v>
      </c>
      <c r="E383">
        <v>66</v>
      </c>
      <c r="F383" s="1">
        <v>43353</v>
      </c>
      <c r="G383">
        <v>0.45</v>
      </c>
      <c r="H383" t="s">
        <v>6</v>
      </c>
      <c r="I383">
        <v>898.88062003672303</v>
      </c>
      <c r="J383" t="s">
        <v>7</v>
      </c>
      <c r="K383">
        <v>389</v>
      </c>
      <c r="L383">
        <f>VLOOKUP($C383,samples!$D$2:$I$1000,4, FALSE)</f>
        <v>20</v>
      </c>
      <c r="M383" t="str">
        <f>VLOOKUP($C383,samples!$D$2:$I$1000,5, FALSE)</f>
        <v>I</v>
      </c>
      <c r="N383" t="str">
        <f>VLOOKUP($C383,samples!$D$2:$I$1000,6, FALSE)</f>
        <v>7,8,9</v>
      </c>
      <c r="O383" s="1">
        <f>VLOOKUP($C383,samples!$D$2:$I$689,3, FALSE)</f>
        <v>43607</v>
      </c>
      <c r="P383" s="2">
        <f t="shared" si="20"/>
        <v>254</v>
      </c>
      <c r="Q383" s="1" t="str">
        <f>VLOOKUP($C383,samples!$D$2:$R$1000,8, FALSE)</f>
        <v>CGPLPA860P5</v>
      </c>
      <c r="R383" t="s">
        <v>297</v>
      </c>
      <c r="S383">
        <f>VLOOKUP($C383,subset1!$D:$BX,S$2,FALSE)</f>
        <v>0</v>
      </c>
      <c r="T383" s="1" t="str">
        <f>VLOOKUP($C383,subset1!$D:$BX,T$2,FALSE)</f>
        <v>Subset 1</v>
      </c>
      <c r="U383">
        <f>VLOOKUP($C383,subset1!$D:$BX,U$2,FALSE)</f>
        <v>0</v>
      </c>
      <c r="V383">
        <f>VLOOKUP($C383,subset1!$D:$BX,V$2,FALSE)</f>
        <v>44320</v>
      </c>
      <c r="W383" t="str">
        <f>VLOOKUP($C383,subset1!$D:$BX,W$2,FALSE)</f>
        <v>ZF</v>
      </c>
      <c r="X383">
        <f>VLOOKUP($C383,subset1!$D:$BX,X$2,FALSE)</f>
        <v>533</v>
      </c>
      <c r="Y383">
        <f>VLOOKUP($C383,subset1!$D:$BX,Y$2,FALSE)</f>
        <v>3.5</v>
      </c>
      <c r="Z383">
        <f>VLOOKUP($C383,subset1!$D:$BX,Z$2,FALSE)</f>
        <v>0.5</v>
      </c>
      <c r="AA383" t="str">
        <f>VLOOKUP($C383,subset1!$D:$BX,AA$2,FALSE)</f>
        <v>pactocfdna050621_High Sensitivity DNA Assay_DE13805124_2021-05-06_11-11-57.xad</v>
      </c>
      <c r="AB383">
        <f>VLOOKUP($C383,subset1!$D:$BX,AB$2,FALSE)</f>
        <v>167</v>
      </c>
      <c r="AC383">
        <f>VLOOKUP($C383,subset1!$D:$BX,AC$2,FALSE)</f>
        <v>105.71</v>
      </c>
      <c r="AD383">
        <f>VLOOKUP($C383,subset1!$D:$BX,AD$2,FALSE)</f>
        <v>362</v>
      </c>
      <c r="AE383">
        <f>VLOOKUP($C383,subset1!$D:$BX,AE$2,FALSE)</f>
        <v>16.97</v>
      </c>
      <c r="AF383">
        <f>VLOOKUP($C383,subset1!$D:$BX,AF$2,FALSE)</f>
        <v>544</v>
      </c>
      <c r="AG383">
        <f>VLOOKUP($C383,subset1!$D:$BX,AG$2,FALSE)</f>
        <v>6.21</v>
      </c>
      <c r="AH383">
        <f>VLOOKUP($C383,subset1!$D:$BX,AH$2,FALSE)</f>
        <v>0</v>
      </c>
      <c r="AI383">
        <f>VLOOKUP($C383,subset1!$D:$BX,AI$2,FALSE)</f>
        <v>50</v>
      </c>
      <c r="AJ383">
        <f>VLOOKUP($C383,subset1!$D:$BX,AJ$2,FALSE)</f>
        <v>128.88999999999999</v>
      </c>
      <c r="AK383">
        <f>VLOOKUP($C383,subset1!$D:$BX,AK$2,FALSE)</f>
        <v>6.4444999999999988</v>
      </c>
      <c r="AL383">
        <f>VLOOKUP($C383,subset1!$D:$BX,AL$2,FALSE)</f>
        <v>1.841285714285714</v>
      </c>
      <c r="AM383">
        <f>VLOOKUP($C383,subset1!$D:$BX,AM$2,FALSE)</f>
        <v>532</v>
      </c>
      <c r="AN383" t="str">
        <f>VLOOKUP($C383,subset1!$D:$BX,AN$2,FALSE)</f>
        <v>Revco -20</v>
      </c>
      <c r="AO383" t="str">
        <f>VLOOKUP($C383,subset1!$D:$BX,AO$2,FALSE)</f>
        <v>PACTO CfDNA Box 4</v>
      </c>
      <c r="AP383" t="str">
        <f>VLOOKUP($C383,subset1!$D:$BX,AP$2,FALSE)</f>
        <v>B10</v>
      </c>
      <c r="AQ383">
        <f>VLOOKUP($C383,subset1!$D:$BX,AQ$2,FALSE)</f>
        <v>0</v>
      </c>
      <c r="AR383">
        <f>VLOOKUP($C383,subset1!$D:$BX,AR$2,FALSE)</f>
        <v>6.4444999999999988</v>
      </c>
      <c r="AS383">
        <f>VLOOKUP($C383,subset1!$D:$BX,AS$2,FALSE)</f>
        <v>50</v>
      </c>
      <c r="AT383" s="1">
        <f>VLOOKUP($C383,subset1!$D:$BX,AT$2,FALSE)</f>
        <v>0</v>
      </c>
      <c r="AU383">
        <f>VLOOKUP($C383,subset1!$D:$BX,AU$2,FALSE)</f>
        <v>4</v>
      </c>
      <c r="AV383">
        <f>VLOOKUP($C383,subset1!$D:$BX,AV$2,FALSE)</f>
        <v>44356</v>
      </c>
      <c r="AW383">
        <f>VLOOKUP($C383,subset1!$D:$BX,AW$2,FALSE)</f>
        <v>0</v>
      </c>
      <c r="AX383" t="str">
        <f>VLOOKUP($C383,subset1!$D:$BX,AX$2,FALSE)</f>
        <v>IDT8_UDI_324</v>
      </c>
      <c r="AY383">
        <f>VLOOKUP($C383,subset1!$D:$BX,AY$2,FALSE)</f>
        <v>0</v>
      </c>
      <c r="AZ383">
        <f>VLOOKUP($C383,subset1!$D:$BX,AZ$2,FALSE)</f>
        <v>4</v>
      </c>
      <c r="BA383" t="str">
        <f>VLOOKUP($C383,subset1!$D:$BX,BA$2,FALSE)</f>
        <v>ZF</v>
      </c>
      <c r="BB383">
        <f>VLOOKUP($C383,subset1!$D:$BX,BB$2,FALSE)</f>
        <v>4</v>
      </c>
      <c r="BC383" t="str">
        <f>VLOOKUP($C383,subset1!$D:$BX,BC$2,FALSE)</f>
        <v>pactopcr10610_DNA 1000_DE13805124_2021-06-10_10-50-47_Results</v>
      </c>
      <c r="BD383">
        <f>VLOOKUP($C383,subset1!$D:$BX,BD$2,FALSE)</f>
        <v>302</v>
      </c>
      <c r="BE383">
        <f>VLOOKUP($C383,subset1!$D:$BX,BE$2,FALSE)</f>
        <v>2.4700000000000002</v>
      </c>
      <c r="BF383">
        <f>VLOOKUP($C383,subset1!$D:$BX,BF$2,FALSE)</f>
        <v>12.4</v>
      </c>
      <c r="BG383">
        <f>VLOOKUP($C383,subset1!$D:$BX,BG$2,FALSE)</f>
        <v>0</v>
      </c>
      <c r="BH383">
        <f>VLOOKUP($C383,subset1!$D:$BX,BH$2,FALSE)</f>
        <v>0</v>
      </c>
      <c r="BI383">
        <f>VLOOKUP($C383,subset1!$D:$BX,BI$2,FALSE)</f>
        <v>0</v>
      </c>
      <c r="BJ383">
        <f>VLOOKUP($C383,subset1!$D:$BX,BJ$2,FALSE)</f>
        <v>0</v>
      </c>
      <c r="BK383">
        <f>VLOOKUP($C383,subset1!$D:$BX,BK$2,FALSE)</f>
        <v>0</v>
      </c>
      <c r="BL383">
        <f>VLOOKUP($C383,subset1!$D:$BX,BL$2,FALSE)</f>
        <v>0</v>
      </c>
      <c r="BM383">
        <f>VLOOKUP($C383,subset1!$D:$BX,BM$2,FALSE)</f>
        <v>0</v>
      </c>
      <c r="BN383">
        <f>VLOOKUP($C383,subset1!$D:$BX,BN$2,FALSE)</f>
        <v>0</v>
      </c>
      <c r="BO383">
        <f>VLOOKUP($C383,subset1!$D:$BX,BO$2,FALSE)</f>
        <v>20</v>
      </c>
      <c r="BP383">
        <f>VLOOKUP($C383,subset1!$D:$BX,BP$2,FALSE)</f>
        <v>2.4700000000000002</v>
      </c>
      <c r="BQ383">
        <f>VLOOKUP($C383,subset1!$D:$BX,BQ$2,FALSE)</f>
        <v>12.4</v>
      </c>
      <c r="BR383">
        <f>VLOOKUP($C383,subset1!$D:$BX,BR$2,FALSE)</f>
        <v>49.400000000000006</v>
      </c>
      <c r="BS383">
        <f>VLOOKUP($C383,subset1!$D:$BX,BS$2,FALSE)</f>
        <v>532</v>
      </c>
      <c r="BT383" t="str">
        <f>VLOOKUP($C383,subset1!$D:$BX,BT$2,FALSE)</f>
        <v>Revco -20</v>
      </c>
      <c r="BU383" t="str">
        <f>VLOOKUP($C383,subset1!$D:$BX,BU$2,FALSE)</f>
        <v>Pacto PCR1 Box 2</v>
      </c>
    </row>
    <row r="384" spans="1:73" x14ac:dyDescent="0.2">
      <c r="A384">
        <v>998</v>
      </c>
      <c r="B384" t="s">
        <v>13</v>
      </c>
      <c r="C384" t="str">
        <f t="shared" si="18"/>
        <v>998E5</v>
      </c>
      <c r="D384" t="str">
        <f t="shared" si="19"/>
        <v>E5</v>
      </c>
      <c r="E384">
        <v>66</v>
      </c>
      <c r="F384" s="1">
        <v>43353</v>
      </c>
      <c r="G384">
        <v>0.45</v>
      </c>
      <c r="H384" t="s">
        <v>6</v>
      </c>
      <c r="I384">
        <v>898.88062003672303</v>
      </c>
      <c r="J384" t="s">
        <v>7</v>
      </c>
      <c r="K384">
        <v>390</v>
      </c>
      <c r="L384">
        <f>VLOOKUP($C384,samples!$D$2:$I$1000,4, FALSE)</f>
        <v>20</v>
      </c>
      <c r="M384" t="str">
        <f>VLOOKUP($C384,samples!$D$2:$I$1000,5, FALSE)</f>
        <v>B</v>
      </c>
      <c r="N384" t="str">
        <f>VLOOKUP($C384,samples!$D$2:$I$1000,6, FALSE)</f>
        <v>7,8,9</v>
      </c>
      <c r="O384" s="1">
        <f>VLOOKUP($C384,samples!$D$2:$I$689,3, FALSE)</f>
        <v>43684</v>
      </c>
      <c r="P384" s="2">
        <f t="shared" si="20"/>
        <v>331</v>
      </c>
      <c r="Q384" s="1" t="str">
        <f>VLOOKUP($C384,samples!$D$2:$R$1000,8, FALSE)</f>
        <v>CGPLPA860P6</v>
      </c>
      <c r="R384" t="s">
        <v>297</v>
      </c>
      <c r="S384">
        <f>VLOOKUP($C384,subset1!$D:$BX,S$2,FALSE)</f>
        <v>0</v>
      </c>
      <c r="T384" s="1" t="str">
        <f>VLOOKUP($C384,subset1!$D:$BX,T$2,FALSE)</f>
        <v>Subset 1</v>
      </c>
      <c r="U384">
        <f>VLOOKUP($C384,subset1!$D:$BX,U$2,FALSE)</f>
        <v>0</v>
      </c>
      <c r="V384">
        <f>VLOOKUP($C384,subset1!$D:$BX,V$2,FALSE)</f>
        <v>44320</v>
      </c>
      <c r="W384" t="str">
        <f>VLOOKUP($C384,subset1!$D:$BX,W$2,FALSE)</f>
        <v>ZF</v>
      </c>
      <c r="X384">
        <f>VLOOKUP($C384,subset1!$D:$BX,X$2,FALSE)</f>
        <v>533</v>
      </c>
      <c r="Y384">
        <f>VLOOKUP($C384,subset1!$D:$BX,Y$2,FALSE)</f>
        <v>4.2</v>
      </c>
      <c r="Z384">
        <f>VLOOKUP($C384,subset1!$D:$BX,Z$2,FALSE)</f>
        <v>0.79999999999999982</v>
      </c>
      <c r="AA384" t="str">
        <f>VLOOKUP($C384,subset1!$D:$BX,AA$2,FALSE)</f>
        <v>pactocfdna050621_High Sensitivity DNA Assay_DE13805124_2021-05-06_11-11-57.xad</v>
      </c>
      <c r="AB384">
        <f>VLOOKUP($C384,subset1!$D:$BX,AB$2,FALSE)</f>
        <v>163</v>
      </c>
      <c r="AC384">
        <f>VLOOKUP($C384,subset1!$D:$BX,AC$2,FALSE)</f>
        <v>614.65</v>
      </c>
      <c r="AD384">
        <f>VLOOKUP($C384,subset1!$D:$BX,AD$2,FALSE)</f>
        <v>324</v>
      </c>
      <c r="AE384">
        <f>VLOOKUP($C384,subset1!$D:$BX,AE$2,FALSE)</f>
        <v>61.56</v>
      </c>
      <c r="AF384">
        <f>VLOOKUP($C384,subset1!$D:$BX,AF$2,FALSE)</f>
        <v>511</v>
      </c>
      <c r="AG384">
        <f>VLOOKUP($C384,subset1!$D:$BX,AG$2,FALSE)</f>
        <v>26.03</v>
      </c>
      <c r="AH384">
        <f>VLOOKUP($C384,subset1!$D:$BX,AH$2,FALSE)</f>
        <v>0</v>
      </c>
      <c r="AI384">
        <f>VLOOKUP($C384,subset1!$D:$BX,AI$2,FALSE)</f>
        <v>50</v>
      </c>
      <c r="AJ384">
        <f>VLOOKUP($C384,subset1!$D:$BX,AJ$2,FALSE)</f>
        <v>702.24</v>
      </c>
      <c r="AK384">
        <f>VLOOKUP($C384,subset1!$D:$BX,AK$2,FALSE)</f>
        <v>35.112000000000002</v>
      </c>
      <c r="AL384">
        <f>VLOOKUP($C384,subset1!$D:$BX,AL$2,FALSE)</f>
        <v>8.36</v>
      </c>
      <c r="AM384">
        <f>VLOOKUP($C384,subset1!$D:$BX,AM$2,FALSE)</f>
        <v>532</v>
      </c>
      <c r="AN384" t="str">
        <f>VLOOKUP($C384,subset1!$D:$BX,AN$2,FALSE)</f>
        <v>Revco -20</v>
      </c>
      <c r="AO384" t="str">
        <f>VLOOKUP($C384,subset1!$D:$BX,AO$2,FALSE)</f>
        <v>PACTO CfDNA Box 4</v>
      </c>
      <c r="AP384" t="str">
        <f>VLOOKUP($C384,subset1!$D:$BX,AP$2,FALSE)</f>
        <v>C1</v>
      </c>
      <c r="AQ384">
        <f>VLOOKUP($C384,subset1!$D:$BX,AQ$2,FALSE)</f>
        <v>0</v>
      </c>
      <c r="AR384">
        <f>VLOOKUP($C384,subset1!$D:$BX,AR$2,FALSE)</f>
        <v>15</v>
      </c>
      <c r="AS384">
        <f>VLOOKUP($C384,subset1!$D:$BX,AS$2,FALSE)</f>
        <v>21.360218728639779</v>
      </c>
      <c r="AT384" s="1">
        <f>VLOOKUP($C384,subset1!$D:$BX,AT$2,FALSE)</f>
        <v>28.639781271360221</v>
      </c>
      <c r="AU384">
        <f>VLOOKUP($C384,subset1!$D:$BX,AU$2,FALSE)</f>
        <v>4</v>
      </c>
      <c r="AV384">
        <f>VLOOKUP($C384,subset1!$D:$BX,AV$2,FALSE)</f>
        <v>44356</v>
      </c>
      <c r="AW384">
        <f>VLOOKUP($C384,subset1!$D:$BX,AW$2,FALSE)</f>
        <v>0</v>
      </c>
      <c r="AX384" t="str">
        <f>VLOOKUP($C384,subset1!$D:$BX,AX$2,FALSE)</f>
        <v>IDT8_UDI_332</v>
      </c>
      <c r="AY384">
        <f>VLOOKUP($C384,subset1!$D:$BX,AY$2,FALSE)</f>
        <v>0</v>
      </c>
      <c r="AZ384">
        <f>VLOOKUP($C384,subset1!$D:$BX,AZ$2,FALSE)</f>
        <v>4</v>
      </c>
      <c r="BA384" t="str">
        <f>VLOOKUP($C384,subset1!$D:$BX,BA$2,FALSE)</f>
        <v>ZF</v>
      </c>
      <c r="BB384">
        <f>VLOOKUP($C384,subset1!$D:$BX,BB$2,FALSE)</f>
        <v>4</v>
      </c>
      <c r="BC384" t="str">
        <f>VLOOKUP($C384,subset1!$D:$BX,BC$2,FALSE)</f>
        <v>pactopcr10610_DNA 1000_DE13805124_2021-06-10_10-50-47_Results</v>
      </c>
      <c r="BD384">
        <f>VLOOKUP($C384,subset1!$D:$BX,BD$2,FALSE)</f>
        <v>300</v>
      </c>
      <c r="BE384">
        <f>VLOOKUP($C384,subset1!$D:$BX,BE$2,FALSE)</f>
        <v>1.23</v>
      </c>
      <c r="BF384">
        <f>VLOOKUP($C384,subset1!$D:$BX,BF$2,FALSE)</f>
        <v>6.2</v>
      </c>
      <c r="BG384">
        <f>VLOOKUP($C384,subset1!$D:$BX,BG$2,FALSE)</f>
        <v>0</v>
      </c>
      <c r="BH384">
        <f>VLOOKUP($C384,subset1!$D:$BX,BH$2,FALSE)</f>
        <v>0</v>
      </c>
      <c r="BI384">
        <f>VLOOKUP($C384,subset1!$D:$BX,BI$2,FALSE)</f>
        <v>0</v>
      </c>
      <c r="BJ384">
        <f>VLOOKUP($C384,subset1!$D:$BX,BJ$2,FALSE)</f>
        <v>0</v>
      </c>
      <c r="BK384">
        <f>VLOOKUP($C384,subset1!$D:$BX,BK$2,FALSE)</f>
        <v>0</v>
      </c>
      <c r="BL384">
        <f>VLOOKUP($C384,subset1!$D:$BX,BL$2,FALSE)</f>
        <v>0</v>
      </c>
      <c r="BM384">
        <f>VLOOKUP($C384,subset1!$D:$BX,BM$2,FALSE)</f>
        <v>0</v>
      </c>
      <c r="BN384">
        <f>VLOOKUP($C384,subset1!$D:$BX,BN$2,FALSE)</f>
        <v>0</v>
      </c>
      <c r="BO384">
        <f>VLOOKUP($C384,subset1!$D:$BX,BO$2,FALSE)</f>
        <v>20</v>
      </c>
      <c r="BP384">
        <f>VLOOKUP($C384,subset1!$D:$BX,BP$2,FALSE)</f>
        <v>1.23</v>
      </c>
      <c r="BQ384">
        <f>VLOOKUP($C384,subset1!$D:$BX,BQ$2,FALSE)</f>
        <v>6.2</v>
      </c>
      <c r="BR384">
        <f>VLOOKUP($C384,subset1!$D:$BX,BR$2,FALSE)</f>
        <v>24.6</v>
      </c>
      <c r="BS384">
        <f>VLOOKUP($C384,subset1!$D:$BX,BS$2,FALSE)</f>
        <v>532</v>
      </c>
      <c r="BT384" t="str">
        <f>VLOOKUP($C384,subset1!$D:$BX,BT$2,FALSE)</f>
        <v>Revco -20</v>
      </c>
      <c r="BU384" t="str">
        <f>VLOOKUP($C384,subset1!$D:$BX,BU$2,FALSE)</f>
        <v>Pacto PCR1 Box 2</v>
      </c>
    </row>
    <row r="385" spans="1:73" x14ac:dyDescent="0.2">
      <c r="A385">
        <v>998</v>
      </c>
      <c r="B385" t="s">
        <v>14</v>
      </c>
      <c r="C385" t="str">
        <f t="shared" si="18"/>
        <v>998E6</v>
      </c>
      <c r="D385" t="str">
        <f t="shared" si="19"/>
        <v>E6</v>
      </c>
      <c r="E385">
        <v>66</v>
      </c>
      <c r="F385" s="1">
        <v>43353</v>
      </c>
      <c r="G385">
        <v>0.45</v>
      </c>
      <c r="H385" t="s">
        <v>6</v>
      </c>
      <c r="I385">
        <v>898.88062003672303</v>
      </c>
      <c r="J385" t="s">
        <v>7</v>
      </c>
      <c r="K385">
        <v>391</v>
      </c>
      <c r="L385">
        <f>VLOOKUP($C385,samples!$D$2:$I$1000,4, FALSE)</f>
        <v>22</v>
      </c>
      <c r="M385" t="str">
        <f>VLOOKUP($C385,samples!$D$2:$I$1000,5, FALSE)</f>
        <v>D</v>
      </c>
      <c r="N385" t="str">
        <f>VLOOKUP($C385,samples!$D$2:$I$1000,6, FALSE)</f>
        <v>7,8,9</v>
      </c>
      <c r="O385" s="1">
        <f>VLOOKUP($C385,samples!$D$2:$I$689,3, FALSE)</f>
        <v>43710</v>
      </c>
      <c r="P385" s="2">
        <f t="shared" si="20"/>
        <v>357</v>
      </c>
      <c r="Q385" s="1" t="str">
        <f>VLOOKUP($C385,samples!$D$2:$R$1000,8, FALSE)</f>
        <v>CGPLPA860P7</v>
      </c>
      <c r="R385" t="s">
        <v>297</v>
      </c>
      <c r="S385">
        <f>VLOOKUP($C385,subset1!$D:$BX,S$2,FALSE)</f>
        <v>0</v>
      </c>
      <c r="T385" s="1" t="str">
        <f>VLOOKUP($C385,subset1!$D:$BX,T$2,FALSE)</f>
        <v>Subset 1</v>
      </c>
      <c r="U385">
        <f>VLOOKUP($C385,subset1!$D:$BX,U$2,FALSE)</f>
        <v>0</v>
      </c>
      <c r="V385">
        <f>VLOOKUP($C385,subset1!$D:$BX,V$2,FALSE)</f>
        <v>44320</v>
      </c>
      <c r="W385" t="str">
        <f>VLOOKUP($C385,subset1!$D:$BX,W$2,FALSE)</f>
        <v>ZF</v>
      </c>
      <c r="X385">
        <f>VLOOKUP($C385,subset1!$D:$BX,X$2,FALSE)</f>
        <v>533</v>
      </c>
      <c r="Y385">
        <f>VLOOKUP($C385,subset1!$D:$BX,Y$2,FALSE)</f>
        <v>4.5</v>
      </c>
      <c r="Z385">
        <f>VLOOKUP($C385,subset1!$D:$BX,Z$2,FALSE)</f>
        <v>0.5</v>
      </c>
      <c r="AA385" t="str">
        <f>VLOOKUP($C385,subset1!$D:$BX,AA$2,FALSE)</f>
        <v>pactocfdna050621_High Sensitivity DNA Assay_DE13805124_2021-05-06_11-11-57.xad</v>
      </c>
      <c r="AB385">
        <f>VLOOKUP($C385,subset1!$D:$BX,AB$2,FALSE)</f>
        <v>159</v>
      </c>
      <c r="AC385">
        <f>VLOOKUP($C385,subset1!$D:$BX,AC$2,FALSE)</f>
        <v>272.37</v>
      </c>
      <c r="AD385">
        <f>VLOOKUP($C385,subset1!$D:$BX,AD$2,FALSE)</f>
        <v>330</v>
      </c>
      <c r="AE385">
        <f>VLOOKUP($C385,subset1!$D:$BX,AE$2,FALSE)</f>
        <v>35.18</v>
      </c>
      <c r="AF385">
        <f>VLOOKUP($C385,subset1!$D:$BX,AF$2,FALSE)</f>
        <v>493</v>
      </c>
      <c r="AG385">
        <f>VLOOKUP($C385,subset1!$D:$BX,AG$2,FALSE)</f>
        <v>12.96</v>
      </c>
      <c r="AH385">
        <f>VLOOKUP($C385,subset1!$D:$BX,AH$2,FALSE)</f>
        <v>0</v>
      </c>
      <c r="AI385">
        <f>VLOOKUP($C385,subset1!$D:$BX,AI$2,FALSE)</f>
        <v>50</v>
      </c>
      <c r="AJ385">
        <f>VLOOKUP($C385,subset1!$D:$BX,AJ$2,FALSE)</f>
        <v>320.51</v>
      </c>
      <c r="AK385">
        <f>VLOOKUP($C385,subset1!$D:$BX,AK$2,FALSE)</f>
        <v>16.025500000000001</v>
      </c>
      <c r="AL385">
        <f>VLOOKUP($C385,subset1!$D:$BX,AL$2,FALSE)</f>
        <v>3.5612222222222223</v>
      </c>
      <c r="AM385">
        <f>VLOOKUP($C385,subset1!$D:$BX,AM$2,FALSE)</f>
        <v>532</v>
      </c>
      <c r="AN385" t="str">
        <f>VLOOKUP($C385,subset1!$D:$BX,AN$2,FALSE)</f>
        <v>Revco -20</v>
      </c>
      <c r="AO385" t="str">
        <f>VLOOKUP($C385,subset1!$D:$BX,AO$2,FALSE)</f>
        <v>PACTO CfDNA Box 4</v>
      </c>
      <c r="AP385" t="str">
        <f>VLOOKUP($C385,subset1!$D:$BX,AP$2,FALSE)</f>
        <v>C2</v>
      </c>
      <c r="AQ385">
        <f>VLOOKUP($C385,subset1!$D:$BX,AQ$2,FALSE)</f>
        <v>0</v>
      </c>
      <c r="AR385">
        <f>VLOOKUP($C385,subset1!$D:$BX,AR$2,FALSE)</f>
        <v>15</v>
      </c>
      <c r="AS385">
        <f>VLOOKUP($C385,subset1!$D:$BX,AS$2,FALSE)</f>
        <v>46.800411843624225</v>
      </c>
      <c r="AT385" s="1">
        <f>VLOOKUP($C385,subset1!$D:$BX,AT$2,FALSE)</f>
        <v>3.1995881563757749</v>
      </c>
      <c r="AU385">
        <f>VLOOKUP($C385,subset1!$D:$BX,AU$2,FALSE)</f>
        <v>4</v>
      </c>
      <c r="AV385">
        <f>VLOOKUP($C385,subset1!$D:$BX,AV$2,FALSE)</f>
        <v>44356</v>
      </c>
      <c r="AW385">
        <f>VLOOKUP($C385,subset1!$D:$BX,AW$2,FALSE)</f>
        <v>0</v>
      </c>
      <c r="AX385" t="str">
        <f>VLOOKUP($C385,subset1!$D:$BX,AX$2,FALSE)</f>
        <v>IDT8_UDI_334</v>
      </c>
      <c r="AY385">
        <f>VLOOKUP($C385,subset1!$D:$BX,AY$2,FALSE)</f>
        <v>0</v>
      </c>
      <c r="AZ385">
        <f>VLOOKUP($C385,subset1!$D:$BX,AZ$2,FALSE)</f>
        <v>4</v>
      </c>
      <c r="BA385" t="str">
        <f>VLOOKUP($C385,subset1!$D:$BX,BA$2,FALSE)</f>
        <v>ZF</v>
      </c>
      <c r="BB385">
        <f>VLOOKUP($C385,subset1!$D:$BX,BB$2,FALSE)</f>
        <v>4</v>
      </c>
      <c r="BC385" t="str">
        <f>VLOOKUP($C385,subset1!$D:$BX,BC$2,FALSE)</f>
        <v>pactopcr10610_DNA 1000_DE13805124_2021-06-10_10-50-47_Results</v>
      </c>
      <c r="BD385">
        <f>VLOOKUP($C385,subset1!$D:$BX,BD$2,FALSE)</f>
        <v>301</v>
      </c>
      <c r="BE385">
        <f>VLOOKUP($C385,subset1!$D:$BX,BE$2,FALSE)</f>
        <v>2.5099999999999998</v>
      </c>
      <c r="BF385">
        <f>VLOOKUP($C385,subset1!$D:$BX,BF$2,FALSE)</f>
        <v>12.6</v>
      </c>
      <c r="BG385">
        <f>VLOOKUP($C385,subset1!$D:$BX,BG$2,FALSE)</f>
        <v>0</v>
      </c>
      <c r="BH385">
        <f>VLOOKUP($C385,subset1!$D:$BX,BH$2,FALSE)</f>
        <v>0</v>
      </c>
      <c r="BI385">
        <f>VLOOKUP($C385,subset1!$D:$BX,BI$2,FALSE)</f>
        <v>0</v>
      </c>
      <c r="BJ385">
        <f>VLOOKUP($C385,subset1!$D:$BX,BJ$2,FALSE)</f>
        <v>0</v>
      </c>
      <c r="BK385">
        <f>VLOOKUP($C385,subset1!$D:$BX,BK$2,FALSE)</f>
        <v>0</v>
      </c>
      <c r="BL385">
        <f>VLOOKUP($C385,subset1!$D:$BX,BL$2,FALSE)</f>
        <v>0</v>
      </c>
      <c r="BM385">
        <f>VLOOKUP($C385,subset1!$D:$BX,BM$2,FALSE)</f>
        <v>0</v>
      </c>
      <c r="BN385">
        <f>VLOOKUP($C385,subset1!$D:$BX,BN$2,FALSE)</f>
        <v>0</v>
      </c>
      <c r="BO385">
        <f>VLOOKUP($C385,subset1!$D:$BX,BO$2,FALSE)</f>
        <v>20</v>
      </c>
      <c r="BP385">
        <f>VLOOKUP($C385,subset1!$D:$BX,BP$2,FALSE)</f>
        <v>2.5099999999999998</v>
      </c>
      <c r="BQ385">
        <f>VLOOKUP($C385,subset1!$D:$BX,BQ$2,FALSE)</f>
        <v>12.6</v>
      </c>
      <c r="BR385">
        <f>VLOOKUP($C385,subset1!$D:$BX,BR$2,FALSE)</f>
        <v>50.199999999999996</v>
      </c>
      <c r="BS385">
        <f>VLOOKUP($C385,subset1!$D:$BX,BS$2,FALSE)</f>
        <v>532</v>
      </c>
      <c r="BT385" t="str">
        <f>VLOOKUP($C385,subset1!$D:$BX,BT$2,FALSE)</f>
        <v>Revco -20</v>
      </c>
      <c r="BU385" t="str">
        <f>VLOOKUP($C385,subset1!$D:$BX,BU$2,FALSE)</f>
        <v>Pacto PCR1 Box 2</v>
      </c>
    </row>
    <row r="386" spans="1:73" x14ac:dyDescent="0.2">
      <c r="A386">
        <v>998</v>
      </c>
      <c r="B386" t="s">
        <v>15</v>
      </c>
      <c r="C386" t="str">
        <f t="shared" si="18"/>
        <v>998E7</v>
      </c>
      <c r="D386" t="str">
        <f t="shared" si="19"/>
        <v>E7</v>
      </c>
      <c r="E386">
        <v>66</v>
      </c>
      <c r="F386" s="1">
        <v>43353</v>
      </c>
      <c r="G386">
        <v>0.45</v>
      </c>
      <c r="H386" t="s">
        <v>6</v>
      </c>
      <c r="I386">
        <v>898.88062003672303</v>
      </c>
      <c r="J386" t="s">
        <v>7</v>
      </c>
      <c r="K386">
        <v>392</v>
      </c>
      <c r="L386">
        <f>VLOOKUP($C386,samples!$D$2:$I$1000,4, FALSE)</f>
        <v>25</v>
      </c>
      <c r="M386" t="str">
        <f>VLOOKUP($C386,samples!$D$2:$I$1000,5, FALSE)</f>
        <v>H</v>
      </c>
      <c r="N386" t="str">
        <f>VLOOKUP($C386,samples!$D$2:$I$1000,6, FALSE)</f>
        <v>4,5,6</v>
      </c>
      <c r="O386" s="1">
        <f>VLOOKUP($C386,samples!$D$2:$I$689,3, FALSE)</f>
        <v>43766</v>
      </c>
      <c r="P386" s="2">
        <f t="shared" si="20"/>
        <v>413</v>
      </c>
      <c r="Q386" s="1" t="str">
        <f>VLOOKUP($C386,samples!$D$2:$R$1000,8, FALSE)</f>
        <v>CGPLPA860P8</v>
      </c>
      <c r="R386" t="s">
        <v>297</v>
      </c>
      <c r="S386">
        <f>VLOOKUP($C386,subset1!$D:$BX,S$2,FALSE)</f>
        <v>0</v>
      </c>
      <c r="T386" s="1" t="str">
        <f>VLOOKUP($C386,subset1!$D:$BX,T$2,FALSE)</f>
        <v>Subset 1</v>
      </c>
      <c r="U386">
        <f>VLOOKUP($C386,subset1!$D:$BX,U$2,FALSE)</f>
        <v>0</v>
      </c>
      <c r="V386">
        <f>VLOOKUP($C386,subset1!$D:$BX,V$2,FALSE)</f>
        <v>44320</v>
      </c>
      <c r="W386" t="str">
        <f>VLOOKUP($C386,subset1!$D:$BX,W$2,FALSE)</f>
        <v>ZF</v>
      </c>
      <c r="X386">
        <f>VLOOKUP($C386,subset1!$D:$BX,X$2,FALSE)</f>
        <v>533</v>
      </c>
      <c r="Y386">
        <f>VLOOKUP($C386,subset1!$D:$BX,Y$2,FALSE)</f>
        <v>4</v>
      </c>
      <c r="Z386">
        <f>VLOOKUP($C386,subset1!$D:$BX,Z$2,FALSE)</f>
        <v>0</v>
      </c>
      <c r="AA386" t="str">
        <f>VLOOKUP($C386,subset1!$D:$BX,AA$2,FALSE)</f>
        <v>2actocfdna050621_High Sensitivity DNA Assay_DE13805124_2021-05-06_12-42-08.xad</v>
      </c>
      <c r="AB386">
        <f>VLOOKUP($C386,subset1!$D:$BX,AB$2,FALSE)</f>
        <v>164</v>
      </c>
      <c r="AC386">
        <f>VLOOKUP($C386,subset1!$D:$BX,AC$2,FALSE)</f>
        <v>292.37</v>
      </c>
      <c r="AD386">
        <f>VLOOKUP($C386,subset1!$D:$BX,AD$2,FALSE)</f>
        <v>319</v>
      </c>
      <c r="AE386">
        <f>VLOOKUP($C386,subset1!$D:$BX,AE$2,FALSE)</f>
        <v>53</v>
      </c>
      <c r="AF386">
        <f>VLOOKUP($C386,subset1!$D:$BX,AF$2,FALSE)</f>
        <v>448</v>
      </c>
      <c r="AG386">
        <f>VLOOKUP($C386,subset1!$D:$BX,AG$2,FALSE)</f>
        <v>5.46</v>
      </c>
      <c r="AH386">
        <f>VLOOKUP($C386,subset1!$D:$BX,AH$2,FALSE)</f>
        <v>0</v>
      </c>
      <c r="AI386">
        <f>VLOOKUP($C386,subset1!$D:$BX,AI$2,FALSE)</f>
        <v>50</v>
      </c>
      <c r="AJ386">
        <f>VLOOKUP($C386,subset1!$D:$BX,AJ$2,FALSE)</f>
        <v>350.83</v>
      </c>
      <c r="AK386">
        <f>VLOOKUP($C386,subset1!$D:$BX,AK$2,FALSE)</f>
        <v>17.541499999999999</v>
      </c>
      <c r="AL386">
        <f>VLOOKUP($C386,subset1!$D:$BX,AL$2,FALSE)</f>
        <v>4.3853749999999998</v>
      </c>
      <c r="AM386">
        <f>VLOOKUP($C386,subset1!$D:$BX,AM$2,FALSE)</f>
        <v>532</v>
      </c>
      <c r="AN386" t="str">
        <f>VLOOKUP($C386,subset1!$D:$BX,AN$2,FALSE)</f>
        <v>Revco -20</v>
      </c>
      <c r="AO386" t="str">
        <f>VLOOKUP($C386,subset1!$D:$BX,AO$2,FALSE)</f>
        <v>PACTO CfDNA Box 4</v>
      </c>
      <c r="AP386" t="str">
        <f>VLOOKUP($C386,subset1!$D:$BX,AP$2,FALSE)</f>
        <v>C3</v>
      </c>
      <c r="AQ386">
        <f>VLOOKUP($C386,subset1!$D:$BX,AQ$2,FALSE)</f>
        <v>0</v>
      </c>
      <c r="AR386">
        <f>VLOOKUP($C386,subset1!$D:$BX,AR$2,FALSE)</f>
        <v>15</v>
      </c>
      <c r="AS386">
        <f>VLOOKUP($C386,subset1!$D:$BX,AS$2,FALSE)</f>
        <v>42.755750648462218</v>
      </c>
      <c r="AT386" s="1">
        <f>VLOOKUP($C386,subset1!$D:$BX,AT$2,FALSE)</f>
        <v>7.2442493515377819</v>
      </c>
      <c r="AU386">
        <f>VLOOKUP($C386,subset1!$D:$BX,AU$2,FALSE)</f>
        <v>4</v>
      </c>
      <c r="AV386">
        <f>VLOOKUP($C386,subset1!$D:$BX,AV$2,FALSE)</f>
        <v>44356</v>
      </c>
      <c r="AW386">
        <f>VLOOKUP($C386,subset1!$D:$BX,AW$2,FALSE)</f>
        <v>0</v>
      </c>
      <c r="AX386" t="str">
        <f>VLOOKUP($C386,subset1!$D:$BX,AX$2,FALSE)</f>
        <v>IDT8_UDI_335</v>
      </c>
      <c r="AY386">
        <f>VLOOKUP($C386,subset1!$D:$BX,AY$2,FALSE)</f>
        <v>0</v>
      </c>
      <c r="AZ386">
        <f>VLOOKUP($C386,subset1!$D:$BX,AZ$2,FALSE)</f>
        <v>4</v>
      </c>
      <c r="BA386" t="str">
        <f>VLOOKUP($C386,subset1!$D:$BX,BA$2,FALSE)</f>
        <v>ZF</v>
      </c>
      <c r="BB386">
        <f>VLOOKUP($C386,subset1!$D:$BX,BB$2,FALSE)</f>
        <v>4</v>
      </c>
      <c r="BC386" t="str">
        <f>VLOOKUP($C386,subset1!$D:$BX,BC$2,FALSE)</f>
        <v>pactopcr10610_DNA 1000_DE13805124_2021-06-10_10-50-47_Results</v>
      </c>
      <c r="BD386">
        <f>VLOOKUP($C386,subset1!$D:$BX,BD$2,FALSE)</f>
        <v>297</v>
      </c>
      <c r="BE386">
        <f>VLOOKUP($C386,subset1!$D:$BX,BE$2,FALSE)</f>
        <v>5.55</v>
      </c>
      <c r="BF386">
        <f>VLOOKUP($C386,subset1!$D:$BX,BF$2,FALSE)</f>
        <v>28.3</v>
      </c>
      <c r="BG386">
        <f>VLOOKUP($C386,subset1!$D:$BX,BG$2,FALSE)</f>
        <v>446</v>
      </c>
      <c r="BH386">
        <f>VLOOKUP($C386,subset1!$D:$BX,BH$2,FALSE)</f>
        <v>0.4</v>
      </c>
      <c r="BI386">
        <f>VLOOKUP($C386,subset1!$D:$BX,BI$2,FALSE)</f>
        <v>1.4</v>
      </c>
      <c r="BJ386">
        <f>VLOOKUP($C386,subset1!$D:$BX,BJ$2,FALSE)</f>
        <v>0</v>
      </c>
      <c r="BK386">
        <f>VLOOKUP($C386,subset1!$D:$BX,BK$2,FALSE)</f>
        <v>0</v>
      </c>
      <c r="BL386">
        <f>VLOOKUP($C386,subset1!$D:$BX,BL$2,FALSE)</f>
        <v>0</v>
      </c>
      <c r="BM386">
        <f>VLOOKUP($C386,subset1!$D:$BX,BM$2,FALSE)</f>
        <v>0</v>
      </c>
      <c r="BN386">
        <f>VLOOKUP($C386,subset1!$D:$BX,BN$2,FALSE)</f>
        <v>0</v>
      </c>
      <c r="BO386">
        <f>VLOOKUP($C386,subset1!$D:$BX,BO$2,FALSE)</f>
        <v>20</v>
      </c>
      <c r="BP386">
        <f>VLOOKUP($C386,subset1!$D:$BX,BP$2,FALSE)</f>
        <v>5.95</v>
      </c>
      <c r="BQ386">
        <f>VLOOKUP($C386,subset1!$D:$BX,BQ$2,FALSE)</f>
        <v>29.7</v>
      </c>
      <c r="BR386">
        <f>VLOOKUP($C386,subset1!$D:$BX,BR$2,FALSE)</f>
        <v>119</v>
      </c>
      <c r="BS386">
        <f>VLOOKUP($C386,subset1!$D:$BX,BS$2,FALSE)</f>
        <v>532</v>
      </c>
      <c r="BT386" t="str">
        <f>VLOOKUP($C386,subset1!$D:$BX,BT$2,FALSE)</f>
        <v>Revco -20</v>
      </c>
      <c r="BU386" t="str">
        <f>VLOOKUP($C386,subset1!$D:$BX,BU$2,FALSE)</f>
        <v>Pacto PCR1 Box 2</v>
      </c>
    </row>
    <row r="387" spans="1:73" x14ac:dyDescent="0.2">
      <c r="A387">
        <v>998</v>
      </c>
      <c r="B387" t="s">
        <v>16</v>
      </c>
      <c r="C387" t="str">
        <f t="shared" si="18"/>
        <v>998E8</v>
      </c>
      <c r="D387" t="str">
        <f t="shared" si="19"/>
        <v>E8</v>
      </c>
      <c r="E387">
        <v>66</v>
      </c>
      <c r="F387" s="1">
        <v>43353</v>
      </c>
      <c r="G387">
        <v>0.45</v>
      </c>
      <c r="H387" t="s">
        <v>6</v>
      </c>
      <c r="I387">
        <v>898.88062003672303</v>
      </c>
      <c r="J387" t="s">
        <v>7</v>
      </c>
      <c r="K387">
        <v>393</v>
      </c>
      <c r="L387">
        <f>VLOOKUP($C387,samples!$D$2:$I$1000,4, FALSE)</f>
        <v>23</v>
      </c>
      <c r="M387" t="str">
        <f>VLOOKUP($C387,samples!$D$2:$I$1000,5, FALSE)</f>
        <v>H</v>
      </c>
      <c r="N387" t="str">
        <f>VLOOKUP($C387,samples!$D$2:$I$1000,6, FALSE)</f>
        <v>4,5,6</v>
      </c>
      <c r="O387" s="1">
        <f>VLOOKUP($C387,samples!$D$2:$I$689,3, FALSE)</f>
        <v>43864</v>
      </c>
      <c r="P387" s="2">
        <f t="shared" si="20"/>
        <v>511</v>
      </c>
      <c r="Q387" s="1" t="str">
        <f>VLOOKUP($C387,samples!$D$2:$R$1000,8, FALSE)</f>
        <v>CGPLPA860P9</v>
      </c>
      <c r="R387" t="s">
        <v>297</v>
      </c>
      <c r="S387">
        <f>VLOOKUP($C387,subset1!$D:$BX,S$2,FALSE)</f>
        <v>0</v>
      </c>
      <c r="T387" s="1" t="str">
        <f>VLOOKUP($C387,subset1!$D:$BX,T$2,FALSE)</f>
        <v>Subset 1</v>
      </c>
      <c r="U387">
        <f>VLOOKUP($C387,subset1!$D:$BX,U$2,FALSE)</f>
        <v>0</v>
      </c>
      <c r="V387">
        <f>VLOOKUP($C387,subset1!$D:$BX,V$2,FALSE)</f>
        <v>44320</v>
      </c>
      <c r="W387" t="str">
        <f>VLOOKUP($C387,subset1!$D:$BX,W$2,FALSE)</f>
        <v>ZF</v>
      </c>
      <c r="X387">
        <f>VLOOKUP($C387,subset1!$D:$BX,X$2,FALSE)</f>
        <v>533</v>
      </c>
      <c r="Y387">
        <f>VLOOKUP($C387,subset1!$D:$BX,Y$2,FALSE)</f>
        <v>4</v>
      </c>
      <c r="Z387">
        <f>VLOOKUP($C387,subset1!$D:$BX,Z$2,FALSE)</f>
        <v>0</v>
      </c>
      <c r="AA387" t="str">
        <f>VLOOKUP($C387,subset1!$D:$BX,AA$2,FALSE)</f>
        <v>2actocfdna050621_High Sensitivity DNA Assay_DE13805124_2021-05-06_12-42-08.xad</v>
      </c>
      <c r="AB387">
        <f>VLOOKUP($C387,subset1!$D:$BX,AB$2,FALSE)</f>
        <v>144</v>
      </c>
      <c r="AC387">
        <f>VLOOKUP($C387,subset1!$D:$BX,AC$2,FALSE)</f>
        <v>830.35220878113694</v>
      </c>
      <c r="AD387">
        <f>VLOOKUP($C387,subset1!$D:$BX,AD$2,FALSE)</f>
        <v>283</v>
      </c>
      <c r="AE387">
        <f>VLOOKUP($C387,subset1!$D:$BX,AE$2,FALSE)</f>
        <v>61.63368800375283</v>
      </c>
      <c r="AF387">
        <f>VLOOKUP($C387,subset1!$D:$BX,AF$2,FALSE)</f>
        <v>401</v>
      </c>
      <c r="AG387">
        <f>VLOOKUP($C387,subset1!$D:$BX,AG$2,FALSE)</f>
        <v>10.212838853158624</v>
      </c>
      <c r="AH387" t="str">
        <f>VLOOKUP($C387,subset1!$D:$BX,AH$2,FALSE)</f>
        <v>Estimated peaks</v>
      </c>
      <c r="AI387">
        <f>VLOOKUP($C387,subset1!$D:$BX,AI$2,FALSE)</f>
        <v>50</v>
      </c>
      <c r="AJ387">
        <f>VLOOKUP($C387,subset1!$D:$BX,AJ$2,FALSE)</f>
        <v>902.19873563804833</v>
      </c>
      <c r="AK387">
        <f>VLOOKUP($C387,subset1!$D:$BX,AK$2,FALSE)</f>
        <v>45.10993678190242</v>
      </c>
      <c r="AL387">
        <f>VLOOKUP($C387,subset1!$D:$BX,AL$2,FALSE)</f>
        <v>11.277484195475605</v>
      </c>
      <c r="AM387">
        <f>VLOOKUP($C387,subset1!$D:$BX,AM$2,FALSE)</f>
        <v>532</v>
      </c>
      <c r="AN387" t="str">
        <f>VLOOKUP($C387,subset1!$D:$BX,AN$2,FALSE)</f>
        <v>Revco -20</v>
      </c>
      <c r="AO387" t="str">
        <f>VLOOKUP($C387,subset1!$D:$BX,AO$2,FALSE)</f>
        <v>PACTO CfDNA Box 4</v>
      </c>
      <c r="AP387" t="str">
        <f>VLOOKUP($C387,subset1!$D:$BX,AP$2,FALSE)</f>
        <v>C4</v>
      </c>
      <c r="AQ387">
        <f>VLOOKUP($C387,subset1!$D:$BX,AQ$2,FALSE)</f>
        <v>0</v>
      </c>
      <c r="AR387">
        <f>VLOOKUP($C387,subset1!$D:$BX,AR$2,FALSE)</f>
        <v>15</v>
      </c>
      <c r="AS387">
        <f>VLOOKUP($C387,subset1!$D:$BX,AS$2,FALSE)</f>
        <v>16.626048571650653</v>
      </c>
      <c r="AT387" s="1">
        <f>VLOOKUP($C387,subset1!$D:$BX,AT$2,FALSE)</f>
        <v>33.373951428349343</v>
      </c>
      <c r="AU387">
        <f>VLOOKUP($C387,subset1!$D:$BX,AU$2,FALSE)</f>
        <v>4</v>
      </c>
      <c r="AV387">
        <f>VLOOKUP($C387,subset1!$D:$BX,AV$2,FALSE)</f>
        <v>44356</v>
      </c>
      <c r="AW387">
        <f>VLOOKUP($C387,subset1!$D:$BX,AW$2,FALSE)</f>
        <v>0</v>
      </c>
      <c r="AX387" t="str">
        <f>VLOOKUP($C387,subset1!$D:$BX,AX$2,FALSE)</f>
        <v>IDT8_UDI_342</v>
      </c>
      <c r="AY387">
        <f>VLOOKUP($C387,subset1!$D:$BX,AY$2,FALSE)</f>
        <v>0</v>
      </c>
      <c r="AZ387">
        <f>VLOOKUP($C387,subset1!$D:$BX,AZ$2,FALSE)</f>
        <v>4</v>
      </c>
      <c r="BA387" t="str">
        <f>VLOOKUP($C387,subset1!$D:$BX,BA$2,FALSE)</f>
        <v>ZF</v>
      </c>
      <c r="BB387">
        <f>VLOOKUP($C387,subset1!$D:$BX,BB$2,FALSE)</f>
        <v>4</v>
      </c>
      <c r="BC387" t="str">
        <f>VLOOKUP($C387,subset1!$D:$BX,BC$2,FALSE)</f>
        <v>pactopcr10610_DNA 1000_DE13805124_2021-06-10_10-50-47_Results</v>
      </c>
      <c r="BD387">
        <f>VLOOKUP($C387,subset1!$D:$BX,BD$2,FALSE)</f>
        <v>298</v>
      </c>
      <c r="BE387">
        <f>VLOOKUP($C387,subset1!$D:$BX,BE$2,FALSE)</f>
        <v>8.76</v>
      </c>
      <c r="BF387">
        <f>VLOOKUP($C387,subset1!$D:$BX,BF$2,FALSE)</f>
        <v>44.6</v>
      </c>
      <c r="BG387">
        <f>VLOOKUP($C387,subset1!$D:$BX,BG$2,FALSE)</f>
        <v>446</v>
      </c>
      <c r="BH387">
        <f>VLOOKUP($C387,subset1!$D:$BX,BH$2,FALSE)</f>
        <v>0.28000000000000003</v>
      </c>
      <c r="BI387">
        <f>VLOOKUP($C387,subset1!$D:$BX,BI$2,FALSE)</f>
        <v>1</v>
      </c>
      <c r="BJ387">
        <f>VLOOKUP($C387,subset1!$D:$BX,BJ$2,FALSE)</f>
        <v>0</v>
      </c>
      <c r="BK387">
        <f>VLOOKUP($C387,subset1!$D:$BX,BK$2,FALSE)</f>
        <v>0</v>
      </c>
      <c r="BL387">
        <f>VLOOKUP($C387,subset1!$D:$BX,BL$2,FALSE)</f>
        <v>0</v>
      </c>
      <c r="BM387">
        <f>VLOOKUP($C387,subset1!$D:$BX,BM$2,FALSE)</f>
        <v>0</v>
      </c>
      <c r="BN387">
        <f>VLOOKUP($C387,subset1!$D:$BX,BN$2,FALSE)</f>
        <v>0</v>
      </c>
      <c r="BO387">
        <f>VLOOKUP($C387,subset1!$D:$BX,BO$2,FALSE)</f>
        <v>20</v>
      </c>
      <c r="BP387">
        <f>VLOOKUP($C387,subset1!$D:$BX,BP$2,FALSE)</f>
        <v>9.0399999999999991</v>
      </c>
      <c r="BQ387">
        <f>VLOOKUP($C387,subset1!$D:$BX,BQ$2,FALSE)</f>
        <v>45.6</v>
      </c>
      <c r="BR387">
        <f>VLOOKUP($C387,subset1!$D:$BX,BR$2,FALSE)</f>
        <v>180.79999999999998</v>
      </c>
      <c r="BS387">
        <f>VLOOKUP($C387,subset1!$D:$BX,BS$2,FALSE)</f>
        <v>532</v>
      </c>
      <c r="BT387" t="str">
        <f>VLOOKUP($C387,subset1!$D:$BX,BT$2,FALSE)</f>
        <v>Revco -20</v>
      </c>
      <c r="BU387" t="str">
        <f>VLOOKUP($C387,subset1!$D:$BX,BU$2,FALSE)</f>
        <v>Pacto PCR1 Box 2</v>
      </c>
    </row>
    <row r="388" spans="1:73" x14ac:dyDescent="0.2">
      <c r="A388">
        <v>998</v>
      </c>
      <c r="B388" t="s">
        <v>17</v>
      </c>
      <c r="C388" t="str">
        <f t="shared" si="18"/>
        <v>998E9</v>
      </c>
      <c r="D388" t="str">
        <f t="shared" si="19"/>
        <v>E9</v>
      </c>
      <c r="E388">
        <v>66</v>
      </c>
      <c r="F388" s="1">
        <v>43353</v>
      </c>
      <c r="G388">
        <v>0.45</v>
      </c>
      <c r="H388" t="s">
        <v>6</v>
      </c>
      <c r="I388">
        <v>898.88062003672303</v>
      </c>
      <c r="J388" t="s">
        <v>7</v>
      </c>
      <c r="K388">
        <v>394</v>
      </c>
      <c r="L388">
        <f>VLOOKUP($C388,samples!$D$2:$I$1000,4, FALSE)</f>
        <v>23</v>
      </c>
      <c r="M388" t="str">
        <f>VLOOKUP($C388,samples!$D$2:$I$1000,5, FALSE)</f>
        <v>A</v>
      </c>
      <c r="N388" t="str">
        <f>VLOOKUP($C388,samples!$D$2:$I$1000,6, FALSE)</f>
        <v>1,2,3</v>
      </c>
      <c r="O388" s="1">
        <f>VLOOKUP($C388,samples!$D$2:$I$689,3, FALSE)</f>
        <v>43914</v>
      </c>
      <c r="P388" s="2">
        <f t="shared" si="20"/>
        <v>561</v>
      </c>
      <c r="Q388" s="1" t="str">
        <f>VLOOKUP($C388,samples!$D$2:$R$1000,8, FALSE)</f>
        <v>CGPLPA860P10</v>
      </c>
      <c r="R388" t="s">
        <v>297</v>
      </c>
      <c r="S388" t="e">
        <f>VLOOKUP($C388,subset1!$D:$BX,S$2,FALSE)</f>
        <v>#N/A</v>
      </c>
      <c r="T388" s="1" t="str">
        <f>VLOOKUP($C388,subset1!$D:$BX,T$2,FALSE)</f>
        <v>Subset 1</v>
      </c>
      <c r="U388">
        <f>VLOOKUP($C388,subset1!$D:$BX,U$2,FALSE)</f>
        <v>0</v>
      </c>
      <c r="V388">
        <f>VLOOKUP($C388,subset1!$D:$BX,V$2,FALSE)</f>
        <v>44320</v>
      </c>
      <c r="W388" t="str">
        <f>VLOOKUP($C388,subset1!$D:$BX,W$2,FALSE)</f>
        <v>ZF</v>
      </c>
      <c r="X388">
        <f>VLOOKUP($C388,subset1!$D:$BX,X$2,FALSE)</f>
        <v>533</v>
      </c>
      <c r="Y388">
        <f>VLOOKUP($C388,subset1!$D:$BX,Y$2,FALSE)</f>
        <v>4.2</v>
      </c>
      <c r="Z388">
        <f>VLOOKUP($C388,subset1!$D:$BX,Z$2,FALSE)</f>
        <v>0.79999999999999982</v>
      </c>
      <c r="AA388" t="str">
        <f>VLOOKUP($C388,subset1!$D:$BX,AA$2,FALSE)</f>
        <v>2actocfdna050621_High Sensitivity DNA Assay_DE13805124_2021-05-06_12-42-08.xad</v>
      </c>
      <c r="AB388">
        <f>VLOOKUP($C388,subset1!$D:$BX,AB$2,FALSE)</f>
        <v>169</v>
      </c>
      <c r="AC388">
        <f>VLOOKUP($C388,subset1!$D:$BX,AC$2,FALSE)</f>
        <v>1138.1400000000001</v>
      </c>
      <c r="AD388">
        <f>VLOOKUP($C388,subset1!$D:$BX,AD$2,FALSE)</f>
        <v>337</v>
      </c>
      <c r="AE388">
        <f>VLOOKUP($C388,subset1!$D:$BX,AE$2,FALSE)</f>
        <v>109.53</v>
      </c>
      <c r="AF388">
        <f>VLOOKUP($C388,subset1!$D:$BX,AF$2,FALSE)</f>
        <v>553</v>
      </c>
      <c r="AG388">
        <f>VLOOKUP($C388,subset1!$D:$BX,AG$2,FALSE)</f>
        <v>49.6</v>
      </c>
      <c r="AH388">
        <f>VLOOKUP($C388,subset1!$D:$BX,AH$2,FALSE)</f>
        <v>0</v>
      </c>
      <c r="AI388">
        <f>VLOOKUP($C388,subset1!$D:$BX,AI$2,FALSE)</f>
        <v>50</v>
      </c>
      <c r="AJ388">
        <f>VLOOKUP($C388,subset1!$D:$BX,AJ$2,FALSE)</f>
        <v>1297.27</v>
      </c>
      <c r="AK388">
        <f>VLOOKUP($C388,subset1!$D:$BX,AK$2,FALSE)</f>
        <v>64.863500000000002</v>
      </c>
      <c r="AL388">
        <f>VLOOKUP($C388,subset1!$D:$BX,AL$2,FALSE)</f>
        <v>15.443690476190476</v>
      </c>
      <c r="AM388">
        <f>VLOOKUP($C388,subset1!$D:$BX,AM$2,FALSE)</f>
        <v>532</v>
      </c>
      <c r="AN388" t="str">
        <f>VLOOKUP($C388,subset1!$D:$BX,AN$2,FALSE)</f>
        <v>Revco -20</v>
      </c>
      <c r="AO388" t="str">
        <f>VLOOKUP($C388,subset1!$D:$BX,AO$2,FALSE)</f>
        <v>PACTO CfDNA Box 4</v>
      </c>
      <c r="AP388" t="str">
        <f>VLOOKUP($C388,subset1!$D:$BX,AP$2,FALSE)</f>
        <v>C5</v>
      </c>
      <c r="AQ388">
        <f>VLOOKUP($C388,subset1!$D:$BX,AQ$2,FALSE)</f>
        <v>0</v>
      </c>
      <c r="AR388">
        <f>VLOOKUP($C388,subset1!$D:$BX,AR$2,FALSE)</f>
        <v>15</v>
      </c>
      <c r="AS388">
        <f>VLOOKUP($C388,subset1!$D:$BX,AS$2,FALSE)</f>
        <v>11.562743299390258</v>
      </c>
      <c r="AT388" s="1">
        <f>VLOOKUP($C388,subset1!$D:$BX,AT$2,FALSE)</f>
        <v>38.437256700609744</v>
      </c>
      <c r="AU388">
        <f>VLOOKUP($C388,subset1!$D:$BX,AU$2,FALSE)</f>
        <v>4</v>
      </c>
      <c r="AV388">
        <f>VLOOKUP($C388,subset1!$D:$BX,AV$2,FALSE)</f>
        <v>44356</v>
      </c>
      <c r="AW388">
        <f>VLOOKUP($C388,subset1!$D:$BX,AW$2,FALSE)</f>
        <v>0</v>
      </c>
      <c r="AX388" t="str">
        <f>VLOOKUP($C388,subset1!$D:$BX,AX$2,FALSE)</f>
        <v>IDT8_UDI_343</v>
      </c>
      <c r="AY388">
        <f>VLOOKUP($C388,subset1!$D:$BX,AY$2,FALSE)</f>
        <v>0</v>
      </c>
      <c r="AZ388">
        <f>VLOOKUP($C388,subset1!$D:$BX,AZ$2,FALSE)</f>
        <v>4</v>
      </c>
      <c r="BA388" t="str">
        <f>VLOOKUP($C388,subset1!$D:$BX,BA$2,FALSE)</f>
        <v>ZF</v>
      </c>
      <c r="BB388">
        <f>VLOOKUP($C388,subset1!$D:$BX,BB$2,FALSE)</f>
        <v>4</v>
      </c>
      <c r="BC388" t="str">
        <f>VLOOKUP($C388,subset1!$D:$BX,BC$2,FALSE)</f>
        <v>pactopcr10610_DNA 1000_DE13805124_2021-06-10_10-50-47_Results</v>
      </c>
      <c r="BD388">
        <f>VLOOKUP($C388,subset1!$D:$BX,BD$2,FALSE)</f>
        <v>298</v>
      </c>
      <c r="BE388">
        <f>VLOOKUP($C388,subset1!$D:$BX,BE$2,FALSE)</f>
        <v>7.43</v>
      </c>
      <c r="BF388">
        <f>VLOOKUP($C388,subset1!$D:$BX,BF$2,FALSE)</f>
        <v>37.799999999999997</v>
      </c>
      <c r="BG388">
        <f>VLOOKUP($C388,subset1!$D:$BX,BG$2,FALSE)</f>
        <v>471</v>
      </c>
      <c r="BH388">
        <f>VLOOKUP($C388,subset1!$D:$BX,BH$2,FALSE)</f>
        <v>0.34</v>
      </c>
      <c r="BI388">
        <f>VLOOKUP($C388,subset1!$D:$BX,BI$2,FALSE)</f>
        <v>1.1000000000000001</v>
      </c>
      <c r="BJ388">
        <f>VLOOKUP($C388,subset1!$D:$BX,BJ$2,FALSE)</f>
        <v>0</v>
      </c>
      <c r="BK388">
        <f>VLOOKUP($C388,subset1!$D:$BX,BK$2,FALSE)</f>
        <v>0</v>
      </c>
      <c r="BL388">
        <f>VLOOKUP($C388,subset1!$D:$BX,BL$2,FALSE)</f>
        <v>0</v>
      </c>
      <c r="BM388">
        <f>VLOOKUP($C388,subset1!$D:$BX,BM$2,FALSE)</f>
        <v>0</v>
      </c>
      <c r="BN388">
        <f>VLOOKUP($C388,subset1!$D:$BX,BN$2,FALSE)</f>
        <v>0</v>
      </c>
      <c r="BO388">
        <f>VLOOKUP($C388,subset1!$D:$BX,BO$2,FALSE)</f>
        <v>20</v>
      </c>
      <c r="BP388">
        <f>VLOOKUP($C388,subset1!$D:$BX,BP$2,FALSE)</f>
        <v>7.77</v>
      </c>
      <c r="BQ388">
        <f>VLOOKUP($C388,subset1!$D:$BX,BQ$2,FALSE)</f>
        <v>38.9</v>
      </c>
      <c r="BR388">
        <f>VLOOKUP($C388,subset1!$D:$BX,BR$2,FALSE)</f>
        <v>155.39999999999998</v>
      </c>
      <c r="BS388">
        <f>VLOOKUP($C388,subset1!$D:$BX,BS$2,FALSE)</f>
        <v>532</v>
      </c>
      <c r="BT388" t="str">
        <f>VLOOKUP($C388,subset1!$D:$BX,BT$2,FALSE)</f>
        <v>Revco -20</v>
      </c>
      <c r="BU388" t="str">
        <f>VLOOKUP($C388,subset1!$D:$BX,BU$2,FALSE)</f>
        <v>Pacto PCR1 Box 2</v>
      </c>
    </row>
    <row r="389" spans="1:73" x14ac:dyDescent="0.2">
      <c r="A389">
        <v>998</v>
      </c>
      <c r="B389" t="s">
        <v>18</v>
      </c>
      <c r="C389" t="str">
        <f t="shared" si="18"/>
        <v>998E10</v>
      </c>
      <c r="D389" t="str">
        <f t="shared" si="19"/>
        <v>E10</v>
      </c>
      <c r="E389">
        <v>66</v>
      </c>
      <c r="F389" s="1">
        <v>43353</v>
      </c>
      <c r="G389">
        <v>0.45</v>
      </c>
      <c r="H389" t="s">
        <v>6</v>
      </c>
      <c r="I389">
        <v>898.88062003672303</v>
      </c>
      <c r="J389" t="s">
        <v>7</v>
      </c>
      <c r="K389">
        <v>395</v>
      </c>
      <c r="L389">
        <f>VLOOKUP($C389,samples!$D$2:$I$1000,4, FALSE)</f>
        <v>25</v>
      </c>
      <c r="M389" t="str">
        <f>VLOOKUP($C389,samples!$D$2:$I$1000,5, FALSE)</f>
        <v>A</v>
      </c>
      <c r="N389" t="str">
        <f>VLOOKUP($C389,samples!$D$2:$I$1000,6, FALSE)</f>
        <v>1,2,3</v>
      </c>
      <c r="O389" s="1">
        <f>VLOOKUP($C389,samples!$D$2:$I$689,3, FALSE)</f>
        <v>43928</v>
      </c>
      <c r="P389" s="2">
        <f t="shared" si="20"/>
        <v>575</v>
      </c>
      <c r="Q389" s="1" t="str">
        <f>VLOOKUP($C389,samples!$D$2:$R$1000,8, FALSE)</f>
        <v>CGPLPA860P11</v>
      </c>
      <c r="R389" t="s">
        <v>297</v>
      </c>
      <c r="S389">
        <f>VLOOKUP($C389,subset1!$D:$BX,S$2,FALSE)</f>
        <v>0</v>
      </c>
      <c r="T389" s="1" t="str">
        <f>VLOOKUP($C389,subset1!$D:$BX,T$2,FALSE)</f>
        <v>Subset 1</v>
      </c>
      <c r="U389">
        <f>VLOOKUP($C389,subset1!$D:$BX,U$2,FALSE)</f>
        <v>0</v>
      </c>
      <c r="V389">
        <f>VLOOKUP($C389,subset1!$D:$BX,V$2,FALSE)</f>
        <v>44320</v>
      </c>
      <c r="W389" t="str">
        <f>VLOOKUP($C389,subset1!$D:$BX,W$2,FALSE)</f>
        <v>ZF</v>
      </c>
      <c r="X389">
        <f>VLOOKUP($C389,subset1!$D:$BX,X$2,FALSE)</f>
        <v>533</v>
      </c>
      <c r="Y389">
        <f>VLOOKUP($C389,subset1!$D:$BX,Y$2,FALSE)</f>
        <v>4.5</v>
      </c>
      <c r="Z389">
        <f>VLOOKUP($C389,subset1!$D:$BX,Z$2,FALSE)</f>
        <v>0.5</v>
      </c>
      <c r="AA389" t="str">
        <f>VLOOKUP($C389,subset1!$D:$BX,AA$2,FALSE)</f>
        <v>2actocfdna050621_High Sensitivity DNA Assay_DE13805124_2021-05-06_12-42-08.xad</v>
      </c>
      <c r="AB389">
        <f>VLOOKUP($C389,subset1!$D:$BX,AB$2,FALSE)</f>
        <v>167</v>
      </c>
      <c r="AC389">
        <f>VLOOKUP($C389,subset1!$D:$BX,AC$2,FALSE)</f>
        <v>1191.5999999999999</v>
      </c>
      <c r="AD389">
        <f>VLOOKUP($C389,subset1!$D:$BX,AD$2,FALSE)</f>
        <v>348</v>
      </c>
      <c r="AE389">
        <f>VLOOKUP($C389,subset1!$D:$BX,AE$2,FALSE)</f>
        <v>119.28</v>
      </c>
      <c r="AF389">
        <f>VLOOKUP($C389,subset1!$D:$BX,AF$2,FALSE)</f>
        <v>544</v>
      </c>
      <c r="AG389">
        <f>VLOOKUP($C389,subset1!$D:$BX,AG$2,FALSE)</f>
        <v>53.14</v>
      </c>
      <c r="AH389">
        <f>VLOOKUP($C389,subset1!$D:$BX,AH$2,FALSE)</f>
        <v>0</v>
      </c>
      <c r="AI389">
        <f>VLOOKUP($C389,subset1!$D:$BX,AI$2,FALSE)</f>
        <v>50</v>
      </c>
      <c r="AJ389">
        <f>VLOOKUP($C389,subset1!$D:$BX,AJ$2,FALSE)</f>
        <v>1364.02</v>
      </c>
      <c r="AK389">
        <f>VLOOKUP($C389,subset1!$D:$BX,AK$2,FALSE)</f>
        <v>68.200999999999993</v>
      </c>
      <c r="AL389">
        <f>VLOOKUP($C389,subset1!$D:$BX,AL$2,FALSE)</f>
        <v>15.155777777777777</v>
      </c>
      <c r="AM389">
        <f>VLOOKUP($C389,subset1!$D:$BX,AM$2,FALSE)</f>
        <v>532</v>
      </c>
      <c r="AN389" t="str">
        <f>VLOOKUP($C389,subset1!$D:$BX,AN$2,FALSE)</f>
        <v>Revco -20</v>
      </c>
      <c r="AO389" t="str">
        <f>VLOOKUP($C389,subset1!$D:$BX,AO$2,FALSE)</f>
        <v>PACTO CfDNA Box 4</v>
      </c>
      <c r="AP389" t="str">
        <f>VLOOKUP($C389,subset1!$D:$BX,AP$2,FALSE)</f>
        <v>C6</v>
      </c>
      <c r="AQ389">
        <f>VLOOKUP($C389,subset1!$D:$BX,AQ$2,FALSE)</f>
        <v>0</v>
      </c>
      <c r="AR389">
        <f>VLOOKUP($C389,subset1!$D:$BX,AR$2,FALSE)</f>
        <v>15</v>
      </c>
      <c r="AS389">
        <f>VLOOKUP($C389,subset1!$D:$BX,AS$2,FALSE)</f>
        <v>10.996906203721354</v>
      </c>
      <c r="AT389" s="1">
        <f>VLOOKUP($C389,subset1!$D:$BX,AT$2,FALSE)</f>
        <v>39.003093796278648</v>
      </c>
      <c r="AU389">
        <f>VLOOKUP($C389,subset1!$D:$BX,AU$2,FALSE)</f>
        <v>4</v>
      </c>
      <c r="AV389">
        <f>VLOOKUP($C389,subset1!$D:$BX,AV$2,FALSE)</f>
        <v>44356</v>
      </c>
      <c r="AW389">
        <f>VLOOKUP($C389,subset1!$D:$BX,AW$2,FALSE)</f>
        <v>0</v>
      </c>
      <c r="AX389" t="str">
        <f>VLOOKUP($C389,subset1!$D:$BX,AX$2,FALSE)</f>
        <v>IDT8_UDI_344</v>
      </c>
      <c r="AY389">
        <f>VLOOKUP($C389,subset1!$D:$BX,AY$2,FALSE)</f>
        <v>0</v>
      </c>
      <c r="AZ389">
        <f>VLOOKUP($C389,subset1!$D:$BX,AZ$2,FALSE)</f>
        <v>4</v>
      </c>
      <c r="BA389" t="str">
        <f>VLOOKUP($C389,subset1!$D:$BX,BA$2,FALSE)</f>
        <v>ZF</v>
      </c>
      <c r="BB389">
        <f>VLOOKUP($C389,subset1!$D:$BX,BB$2,FALSE)</f>
        <v>4</v>
      </c>
      <c r="BC389" t="str">
        <f>VLOOKUP($C389,subset1!$D:$BX,BC$2,FALSE)</f>
        <v>pactopcr10610_DNA 1000_DE13805124_2021-06-10_10-50-47_Results</v>
      </c>
      <c r="BD389">
        <f>VLOOKUP($C389,subset1!$D:$BX,BD$2,FALSE)</f>
        <v>295</v>
      </c>
      <c r="BE389">
        <f>VLOOKUP($C389,subset1!$D:$BX,BE$2,FALSE)</f>
        <v>8.5</v>
      </c>
      <c r="BF389">
        <f>VLOOKUP($C389,subset1!$D:$BX,BF$2,FALSE)</f>
        <v>43.7</v>
      </c>
      <c r="BG389">
        <f>VLOOKUP($C389,subset1!$D:$BX,BG$2,FALSE)</f>
        <v>0.56999999999999995</v>
      </c>
      <c r="BH389">
        <f>VLOOKUP($C389,subset1!$D:$BX,BH$2,FALSE)</f>
        <v>1.9</v>
      </c>
      <c r="BI389">
        <f>VLOOKUP($C389,subset1!$D:$BX,BI$2,FALSE)</f>
        <v>0</v>
      </c>
      <c r="BJ389">
        <f>VLOOKUP($C389,subset1!$D:$BX,BJ$2,FALSE)</f>
        <v>0</v>
      </c>
      <c r="BK389">
        <f>VLOOKUP($C389,subset1!$D:$BX,BK$2,FALSE)</f>
        <v>0</v>
      </c>
      <c r="BL389">
        <f>VLOOKUP($C389,subset1!$D:$BX,BL$2,FALSE)</f>
        <v>0</v>
      </c>
      <c r="BM389">
        <f>VLOOKUP($C389,subset1!$D:$BX,BM$2,FALSE)</f>
        <v>0</v>
      </c>
      <c r="BN389">
        <f>VLOOKUP($C389,subset1!$D:$BX,BN$2,FALSE)</f>
        <v>0</v>
      </c>
      <c r="BO389">
        <f>VLOOKUP($C389,subset1!$D:$BX,BO$2,FALSE)</f>
        <v>20</v>
      </c>
      <c r="BP389">
        <f>VLOOKUP($C389,subset1!$D:$BX,BP$2,FALSE)</f>
        <v>10.4</v>
      </c>
      <c r="BQ389">
        <f>VLOOKUP($C389,subset1!$D:$BX,BQ$2,FALSE)</f>
        <v>43.7</v>
      </c>
      <c r="BR389">
        <f>VLOOKUP($C389,subset1!$D:$BX,BR$2,FALSE)</f>
        <v>208</v>
      </c>
      <c r="BS389">
        <f>VLOOKUP($C389,subset1!$D:$BX,BS$2,FALSE)</f>
        <v>532</v>
      </c>
      <c r="BT389" t="str">
        <f>VLOOKUP($C389,subset1!$D:$BX,BT$2,FALSE)</f>
        <v>Revco -20</v>
      </c>
      <c r="BU389" t="str">
        <f>VLOOKUP($C389,subset1!$D:$BX,BU$2,FALSE)</f>
        <v>Pacto PCR1 Box 2</v>
      </c>
    </row>
    <row r="390" spans="1:73" x14ac:dyDescent="0.2">
      <c r="A390">
        <v>998</v>
      </c>
      <c r="B390" t="s">
        <v>19</v>
      </c>
      <c r="C390" t="str">
        <f t="shared" si="18"/>
        <v>998E11</v>
      </c>
      <c r="D390" t="str">
        <f t="shared" si="19"/>
        <v>E11</v>
      </c>
      <c r="E390">
        <v>66</v>
      </c>
      <c r="F390" s="1">
        <v>43353</v>
      </c>
      <c r="G390">
        <v>0.45</v>
      </c>
      <c r="H390" t="s">
        <v>6</v>
      </c>
      <c r="I390">
        <v>898.88062003672303</v>
      </c>
      <c r="J390" t="s">
        <v>7</v>
      </c>
      <c r="K390">
        <v>396</v>
      </c>
      <c r="L390">
        <f>VLOOKUP($C390,samples!$D$2:$I$1000,4, FALSE)</f>
        <v>27</v>
      </c>
      <c r="M390" t="str">
        <f>VLOOKUP($C390,samples!$D$2:$I$1000,5, FALSE)</f>
        <v>F</v>
      </c>
      <c r="N390" t="str">
        <f>VLOOKUP($C390,samples!$D$2:$I$1000,6, FALSE)</f>
        <v>4,5,6</v>
      </c>
      <c r="O390" s="1">
        <f>VLOOKUP($C390,samples!$D$2:$I$689,3, FALSE)</f>
        <v>43984</v>
      </c>
      <c r="P390" s="2">
        <f t="shared" si="20"/>
        <v>631</v>
      </c>
      <c r="Q390" s="1" t="str">
        <f>VLOOKUP($C390,samples!$D$2:$R$1000,8, FALSE)</f>
        <v>CGPLPA860P12</v>
      </c>
      <c r="R390" t="s">
        <v>297</v>
      </c>
      <c r="S390">
        <f>VLOOKUP($C390,subset1!$D:$BX,S$2,FALSE)</f>
        <v>0</v>
      </c>
      <c r="T390" s="1" t="str">
        <f>VLOOKUP($C390,subset1!$D:$BX,T$2,FALSE)</f>
        <v>Subset 1</v>
      </c>
      <c r="U390">
        <f>VLOOKUP($C390,subset1!$D:$BX,U$2,FALSE)</f>
        <v>0</v>
      </c>
      <c r="V390">
        <f>VLOOKUP($C390,subset1!$D:$BX,V$2,FALSE)</f>
        <v>44320</v>
      </c>
      <c r="W390" t="str">
        <f>VLOOKUP($C390,subset1!$D:$BX,W$2,FALSE)</f>
        <v>ZF</v>
      </c>
      <c r="X390">
        <f>VLOOKUP($C390,subset1!$D:$BX,X$2,FALSE)</f>
        <v>533</v>
      </c>
      <c r="Y390">
        <f>VLOOKUP($C390,subset1!$D:$BX,Y$2,FALSE)</f>
        <v>4</v>
      </c>
      <c r="Z390">
        <f>VLOOKUP($C390,subset1!$D:$BX,Z$2,FALSE)</f>
        <v>0</v>
      </c>
      <c r="AA390" t="str">
        <f>VLOOKUP($C390,subset1!$D:$BX,AA$2,FALSE)</f>
        <v>2actocfdna050621_High Sensitivity DNA Assay_DE13805124_2021-05-06_12-42-08.xad</v>
      </c>
      <c r="AB390">
        <f>VLOOKUP($C390,subset1!$D:$BX,AB$2,FALSE)</f>
        <v>159</v>
      </c>
      <c r="AC390">
        <f>VLOOKUP($C390,subset1!$D:$BX,AC$2,FALSE)</f>
        <v>468.53</v>
      </c>
      <c r="AD390">
        <f>VLOOKUP($C390,subset1!$D:$BX,AD$2,FALSE)</f>
        <v>338</v>
      </c>
      <c r="AE390">
        <f>VLOOKUP($C390,subset1!$D:$BX,AE$2,FALSE)</f>
        <v>32.6</v>
      </c>
      <c r="AF390">
        <f>VLOOKUP($C390,subset1!$D:$BX,AF$2,FALSE)</f>
        <v>480</v>
      </c>
      <c r="AG390">
        <f>VLOOKUP($C390,subset1!$D:$BX,AG$2,FALSE)</f>
        <v>22.02</v>
      </c>
      <c r="AH390">
        <f>VLOOKUP($C390,subset1!$D:$BX,AH$2,FALSE)</f>
        <v>0</v>
      </c>
      <c r="AI390">
        <f>VLOOKUP($C390,subset1!$D:$BX,AI$2,FALSE)</f>
        <v>50</v>
      </c>
      <c r="AJ390">
        <f>VLOOKUP($C390,subset1!$D:$BX,AJ$2,FALSE)</f>
        <v>523.15</v>
      </c>
      <c r="AK390">
        <f>VLOOKUP($C390,subset1!$D:$BX,AK$2,FALSE)</f>
        <v>26.157499999999999</v>
      </c>
      <c r="AL390">
        <f>VLOOKUP($C390,subset1!$D:$BX,AL$2,FALSE)</f>
        <v>6.5393749999999997</v>
      </c>
      <c r="AM390">
        <f>VLOOKUP($C390,subset1!$D:$BX,AM$2,FALSE)</f>
        <v>532</v>
      </c>
      <c r="AN390" t="str">
        <f>VLOOKUP($C390,subset1!$D:$BX,AN$2,FALSE)</f>
        <v>Revco -20</v>
      </c>
      <c r="AO390" t="str">
        <f>VLOOKUP($C390,subset1!$D:$BX,AO$2,FALSE)</f>
        <v>PACTO CfDNA Box 4</v>
      </c>
      <c r="AP390" t="str">
        <f>VLOOKUP($C390,subset1!$D:$BX,AP$2,FALSE)</f>
        <v>C7</v>
      </c>
      <c r="AQ390">
        <f>VLOOKUP($C390,subset1!$D:$BX,AQ$2,FALSE)</f>
        <v>0</v>
      </c>
      <c r="AR390">
        <f>VLOOKUP($C390,subset1!$D:$BX,AR$2,FALSE)</f>
        <v>15</v>
      </c>
      <c r="AS390">
        <f>VLOOKUP($C390,subset1!$D:$BX,AS$2,FALSE)</f>
        <v>28.672464876230531</v>
      </c>
      <c r="AT390" s="1">
        <f>VLOOKUP($C390,subset1!$D:$BX,AT$2,FALSE)</f>
        <v>21.327535123769469</v>
      </c>
      <c r="AU390">
        <f>VLOOKUP($C390,subset1!$D:$BX,AU$2,FALSE)</f>
        <v>4</v>
      </c>
      <c r="AV390">
        <f>VLOOKUP($C390,subset1!$D:$BX,AV$2,FALSE)</f>
        <v>44356</v>
      </c>
      <c r="AW390">
        <f>VLOOKUP($C390,subset1!$D:$BX,AW$2,FALSE)</f>
        <v>0</v>
      </c>
      <c r="AX390" t="str">
        <f>VLOOKUP($C390,subset1!$D:$BX,AX$2,FALSE)</f>
        <v>IDT8_UDI_345</v>
      </c>
      <c r="AY390">
        <f>VLOOKUP($C390,subset1!$D:$BX,AY$2,FALSE)</f>
        <v>0</v>
      </c>
      <c r="AZ390">
        <f>VLOOKUP($C390,subset1!$D:$BX,AZ$2,FALSE)</f>
        <v>4</v>
      </c>
      <c r="BA390" t="str">
        <f>VLOOKUP($C390,subset1!$D:$BX,BA$2,FALSE)</f>
        <v>ZF</v>
      </c>
      <c r="BB390">
        <f>VLOOKUP($C390,subset1!$D:$BX,BB$2,FALSE)</f>
        <v>4</v>
      </c>
      <c r="BC390" t="str">
        <f>VLOOKUP($C390,subset1!$D:$BX,BC$2,FALSE)</f>
        <v>pactopcr10610_DNA 1000_DE13805124_2021-06-10_10-50-47_Results</v>
      </c>
      <c r="BD390">
        <f>VLOOKUP($C390,subset1!$D:$BX,BD$2,FALSE)</f>
        <v>291</v>
      </c>
      <c r="BE390">
        <f>VLOOKUP($C390,subset1!$D:$BX,BE$2,FALSE)</f>
        <v>7.12</v>
      </c>
      <c r="BF390">
        <f>VLOOKUP($C390,subset1!$D:$BX,BF$2,FALSE)</f>
        <v>37.1</v>
      </c>
      <c r="BG390">
        <f>VLOOKUP($C390,subset1!$D:$BX,BG$2,FALSE)</f>
        <v>446</v>
      </c>
      <c r="BH390">
        <f>VLOOKUP($C390,subset1!$D:$BX,BH$2,FALSE)</f>
        <v>0.22</v>
      </c>
      <c r="BI390">
        <f>VLOOKUP($C390,subset1!$D:$BX,BI$2,FALSE)</f>
        <v>0.8</v>
      </c>
      <c r="BJ390">
        <f>VLOOKUP($C390,subset1!$D:$BX,BJ$2,FALSE)</f>
        <v>0</v>
      </c>
      <c r="BK390">
        <f>VLOOKUP($C390,subset1!$D:$BX,BK$2,FALSE)</f>
        <v>0</v>
      </c>
      <c r="BL390">
        <f>VLOOKUP($C390,subset1!$D:$BX,BL$2,FALSE)</f>
        <v>0</v>
      </c>
      <c r="BM390">
        <f>VLOOKUP($C390,subset1!$D:$BX,BM$2,FALSE)</f>
        <v>0</v>
      </c>
      <c r="BN390">
        <f>VLOOKUP($C390,subset1!$D:$BX,BN$2,FALSE)</f>
        <v>0</v>
      </c>
      <c r="BO390">
        <f>VLOOKUP($C390,subset1!$D:$BX,BO$2,FALSE)</f>
        <v>20</v>
      </c>
      <c r="BP390">
        <f>VLOOKUP($C390,subset1!$D:$BX,BP$2,FALSE)</f>
        <v>7.34</v>
      </c>
      <c r="BQ390">
        <f>VLOOKUP($C390,subset1!$D:$BX,BQ$2,FALSE)</f>
        <v>37.9</v>
      </c>
      <c r="BR390">
        <f>VLOOKUP($C390,subset1!$D:$BX,BR$2,FALSE)</f>
        <v>146.80000000000001</v>
      </c>
      <c r="BS390">
        <f>VLOOKUP($C390,subset1!$D:$BX,BS$2,FALSE)</f>
        <v>532</v>
      </c>
      <c r="BT390" t="str">
        <f>VLOOKUP($C390,subset1!$D:$BX,BT$2,FALSE)</f>
        <v>Revco -20</v>
      </c>
      <c r="BU390" t="str">
        <f>VLOOKUP($C390,subset1!$D:$BX,BU$2,FALSE)</f>
        <v>Pacto PCR1 Box 2</v>
      </c>
    </row>
    <row r="391" spans="1:73" x14ac:dyDescent="0.2">
      <c r="A391">
        <v>998</v>
      </c>
      <c r="B391" t="s">
        <v>20</v>
      </c>
      <c r="C391" t="str">
        <f t="shared" si="18"/>
        <v>998E12</v>
      </c>
      <c r="D391" t="str">
        <f t="shared" si="19"/>
        <v>E12</v>
      </c>
      <c r="E391">
        <v>66</v>
      </c>
      <c r="F391" s="1">
        <v>43353</v>
      </c>
      <c r="G391">
        <v>0.45</v>
      </c>
      <c r="H391" t="s">
        <v>6</v>
      </c>
      <c r="I391">
        <v>898.88062003672303</v>
      </c>
      <c r="J391" t="s">
        <v>7</v>
      </c>
      <c r="K391">
        <v>397</v>
      </c>
      <c r="L391">
        <f>VLOOKUP($C391,samples!$D$2:$I$1000,4, FALSE)</f>
        <v>25</v>
      </c>
      <c r="M391" t="str">
        <f>VLOOKUP($C391,samples!$D$2:$I$1000,5, FALSE)</f>
        <v>C</v>
      </c>
      <c r="N391" t="str">
        <f>VLOOKUP($C391,samples!$D$2:$I$1000,6, FALSE)</f>
        <v>1,2,3</v>
      </c>
      <c r="O391" s="1">
        <f>VLOOKUP($C391,samples!$D$2:$I$689,3, FALSE)</f>
        <v>43997</v>
      </c>
      <c r="P391" s="2">
        <f t="shared" si="20"/>
        <v>644</v>
      </c>
      <c r="Q391" s="1" t="str">
        <f>VLOOKUP($C391,samples!$D$2:$R$1000,8, FALSE)</f>
        <v>CGPLPA860P13</v>
      </c>
      <c r="R391" t="s">
        <v>297</v>
      </c>
      <c r="S391">
        <f>VLOOKUP($C391,subset1!$D:$BX,S$2,FALSE)</f>
        <v>0</v>
      </c>
      <c r="T391" s="1" t="str">
        <f>VLOOKUP($C391,subset1!$D:$BX,T$2,FALSE)</f>
        <v>Subset 1</v>
      </c>
      <c r="U391">
        <f>VLOOKUP($C391,subset1!$D:$BX,U$2,FALSE)</f>
        <v>0</v>
      </c>
      <c r="V391">
        <f>VLOOKUP($C391,subset1!$D:$BX,V$2,FALSE)</f>
        <v>44320</v>
      </c>
      <c r="W391" t="str">
        <f>VLOOKUP($C391,subset1!$D:$BX,W$2,FALSE)</f>
        <v>ZF</v>
      </c>
      <c r="X391">
        <f>VLOOKUP($C391,subset1!$D:$BX,X$2,FALSE)</f>
        <v>533</v>
      </c>
      <c r="Y391">
        <f>VLOOKUP($C391,subset1!$D:$BX,Y$2,FALSE)</f>
        <v>3.5</v>
      </c>
      <c r="Z391">
        <f>VLOOKUP($C391,subset1!$D:$BX,Z$2,FALSE)</f>
        <v>0.5</v>
      </c>
      <c r="AA391" t="str">
        <f>VLOOKUP($C391,subset1!$D:$BX,AA$2,FALSE)</f>
        <v>2actocfdna050621_High Sensitivity DNA Assay_DE13805124_2021-05-06_12-42-08.xad</v>
      </c>
      <c r="AB391">
        <f>VLOOKUP($C391,subset1!$D:$BX,AB$2,FALSE)</f>
        <v>158</v>
      </c>
      <c r="AC391">
        <f>VLOOKUP($C391,subset1!$D:$BX,AC$2,FALSE)</f>
        <v>1220.3900000000001</v>
      </c>
      <c r="AD391">
        <f>VLOOKUP($C391,subset1!$D:$BX,AD$2,FALSE)</f>
        <v>336</v>
      </c>
      <c r="AE391">
        <f>VLOOKUP($C391,subset1!$D:$BX,AE$2,FALSE)</f>
        <v>143.4</v>
      </c>
      <c r="AF391">
        <f>VLOOKUP($C391,subset1!$D:$BX,AF$2,FALSE)</f>
        <v>493</v>
      </c>
      <c r="AG391">
        <f>VLOOKUP($C391,subset1!$D:$BX,AG$2,FALSE)</f>
        <v>56.14</v>
      </c>
      <c r="AH391">
        <f>VLOOKUP($C391,subset1!$D:$BX,AH$2,FALSE)</f>
        <v>0</v>
      </c>
      <c r="AI391">
        <f>VLOOKUP($C391,subset1!$D:$BX,AI$2,FALSE)</f>
        <v>50</v>
      </c>
      <c r="AJ391">
        <f>VLOOKUP($C391,subset1!$D:$BX,AJ$2,FALSE)</f>
        <v>1419.9300000000003</v>
      </c>
      <c r="AK391">
        <f>VLOOKUP($C391,subset1!$D:$BX,AK$2,FALSE)</f>
        <v>70.996500000000012</v>
      </c>
      <c r="AL391">
        <f>VLOOKUP($C391,subset1!$D:$BX,AL$2,FALSE)</f>
        <v>20.284714285714291</v>
      </c>
      <c r="AM391">
        <f>VLOOKUP($C391,subset1!$D:$BX,AM$2,FALSE)</f>
        <v>532</v>
      </c>
      <c r="AN391" t="str">
        <f>VLOOKUP($C391,subset1!$D:$BX,AN$2,FALSE)</f>
        <v>Revco -20</v>
      </c>
      <c r="AO391" t="str">
        <f>VLOOKUP($C391,subset1!$D:$BX,AO$2,FALSE)</f>
        <v>PACTO CfDNA Box 4</v>
      </c>
      <c r="AP391" t="str">
        <f>VLOOKUP($C391,subset1!$D:$BX,AP$2,FALSE)</f>
        <v>C8</v>
      </c>
      <c r="AQ391">
        <f>VLOOKUP($C391,subset1!$D:$BX,AQ$2,FALSE)</f>
        <v>0</v>
      </c>
      <c r="AR391">
        <f>VLOOKUP($C391,subset1!$D:$BX,AR$2,FALSE)</f>
        <v>15</v>
      </c>
      <c r="AS391">
        <f>VLOOKUP($C391,subset1!$D:$BX,AS$2,FALSE)</f>
        <v>10.56390103737508</v>
      </c>
      <c r="AT391" s="1">
        <f>VLOOKUP($C391,subset1!$D:$BX,AT$2,FALSE)</f>
        <v>39.436098962624918</v>
      </c>
      <c r="AU391">
        <f>VLOOKUP($C391,subset1!$D:$BX,AU$2,FALSE)</f>
        <v>4</v>
      </c>
      <c r="AV391">
        <f>VLOOKUP($C391,subset1!$D:$BX,AV$2,FALSE)</f>
        <v>44356</v>
      </c>
      <c r="AW391">
        <f>VLOOKUP($C391,subset1!$D:$BX,AW$2,FALSE)</f>
        <v>0</v>
      </c>
      <c r="AX391" t="str">
        <f>VLOOKUP($C391,subset1!$D:$BX,AX$2,FALSE)</f>
        <v>IDT8_UDI_351</v>
      </c>
      <c r="AY391">
        <f>VLOOKUP($C391,subset1!$D:$BX,AY$2,FALSE)</f>
        <v>0</v>
      </c>
      <c r="AZ391">
        <f>VLOOKUP($C391,subset1!$D:$BX,AZ$2,FALSE)</f>
        <v>4</v>
      </c>
      <c r="BA391" t="str">
        <f>VLOOKUP($C391,subset1!$D:$BX,BA$2,FALSE)</f>
        <v>ZF</v>
      </c>
      <c r="BB391">
        <f>VLOOKUP($C391,subset1!$D:$BX,BB$2,FALSE)</f>
        <v>4</v>
      </c>
      <c r="BC391" t="str">
        <f>VLOOKUP($C391,subset1!$D:$BX,BC$2,FALSE)</f>
        <v>pacto79pcr1_DNA 1000_DE13805124_2021-07-09_11-38-05.xad</v>
      </c>
      <c r="BD391">
        <f>VLOOKUP($C391,subset1!$D:$BX,BD$2,FALSE)</f>
        <v>308</v>
      </c>
      <c r="BE391">
        <f>VLOOKUP($C391,subset1!$D:$BX,BE$2,FALSE)</f>
        <v>3.06</v>
      </c>
      <c r="BF391">
        <f>VLOOKUP($C391,subset1!$D:$BX,BF$2,FALSE)</f>
        <v>15.1</v>
      </c>
      <c r="BG391">
        <f>VLOOKUP($C391,subset1!$D:$BX,BG$2,FALSE)</f>
        <v>470</v>
      </c>
      <c r="BH391">
        <f>VLOOKUP($C391,subset1!$D:$BX,BH$2,FALSE)</f>
        <v>0.17</v>
      </c>
      <c r="BI391">
        <f>VLOOKUP($C391,subset1!$D:$BX,BI$2,FALSE)</f>
        <v>0.5</v>
      </c>
      <c r="BJ391">
        <f>VLOOKUP($C391,subset1!$D:$BX,BJ$2,FALSE)</f>
        <v>0</v>
      </c>
      <c r="BK391">
        <f>VLOOKUP($C391,subset1!$D:$BX,BK$2,FALSE)</f>
        <v>0</v>
      </c>
      <c r="BL391">
        <f>VLOOKUP($C391,subset1!$D:$BX,BL$2,FALSE)</f>
        <v>0</v>
      </c>
      <c r="BM391">
        <f>VLOOKUP($C391,subset1!$D:$BX,BM$2,FALSE)</f>
        <v>0</v>
      </c>
      <c r="BN391">
        <f>VLOOKUP($C391,subset1!$D:$BX,BN$2,FALSE)</f>
        <v>0</v>
      </c>
      <c r="BO391">
        <f>VLOOKUP($C391,subset1!$D:$BX,BO$2,FALSE)</f>
        <v>20</v>
      </c>
      <c r="BP391">
        <f>VLOOKUP($C391,subset1!$D:$BX,BP$2,FALSE)</f>
        <v>3.23</v>
      </c>
      <c r="BQ391">
        <f>VLOOKUP($C391,subset1!$D:$BX,BQ$2,FALSE)</f>
        <v>15.6</v>
      </c>
      <c r="BR391">
        <f>VLOOKUP($C391,subset1!$D:$BX,BR$2,FALSE)</f>
        <v>64.599999999999994</v>
      </c>
      <c r="BS391">
        <f>VLOOKUP($C391,subset1!$D:$BX,BS$2,FALSE)</f>
        <v>532</v>
      </c>
      <c r="BT391" t="str">
        <f>VLOOKUP($C391,subset1!$D:$BX,BT$2,FALSE)</f>
        <v>Revco -20</v>
      </c>
      <c r="BU391" t="str">
        <f>VLOOKUP($C391,subset1!$D:$BX,BU$2,FALSE)</f>
        <v>Pacto PCR1 Box 2</v>
      </c>
    </row>
    <row r="392" spans="1:73" x14ac:dyDescent="0.2">
      <c r="A392">
        <v>1000</v>
      </c>
      <c r="B392" t="s">
        <v>2</v>
      </c>
      <c r="C392" t="str">
        <f t="shared" si="18"/>
        <v>1000A</v>
      </c>
      <c r="D392" t="str">
        <f t="shared" si="19"/>
        <v>A</v>
      </c>
      <c r="E392">
        <v>67</v>
      </c>
      <c r="F392" s="1">
        <v>43360</v>
      </c>
      <c r="I392">
        <v>891.88062003672303</v>
      </c>
      <c r="J392" t="s">
        <v>24</v>
      </c>
      <c r="K392">
        <v>398</v>
      </c>
      <c r="L392">
        <f>VLOOKUP($C392,samples!$D$2:$I$1000,4, FALSE)</f>
        <v>3</v>
      </c>
      <c r="M392" t="str">
        <f>VLOOKUP($C392,samples!$D$2:$I$1000,5, FALSE)</f>
        <v>F</v>
      </c>
      <c r="N392" t="str">
        <f>VLOOKUP($C392,samples!$D$2:$I$1000,6, FALSE)</f>
        <v>7,8,9</v>
      </c>
      <c r="O392" s="1">
        <f>VLOOKUP($C392,samples!$D$2:$I$689,3, FALSE)</f>
        <v>43360</v>
      </c>
      <c r="P392" s="2">
        <f t="shared" si="20"/>
        <v>0</v>
      </c>
      <c r="Q392" s="1" t="str">
        <f>VLOOKUP($C392,samples!$D$2:$R$1000,8, FALSE)</f>
        <v>CGPLPA861P</v>
      </c>
      <c r="S392" t="e">
        <f>VLOOKUP($C392,subset1!$D:$BX,S$2,FALSE)</f>
        <v>#N/A</v>
      </c>
      <c r="T392" s="1" t="e">
        <f>VLOOKUP($C392,subset1!$D:$BX,T$2,FALSE)</f>
        <v>#N/A</v>
      </c>
      <c r="U392" t="e">
        <f>VLOOKUP($C392,subset1!$D:$BX,U$2,FALSE)</f>
        <v>#N/A</v>
      </c>
      <c r="V392" t="e">
        <f>VLOOKUP($C392,subset1!$D:$BX,V$2,FALSE)</f>
        <v>#N/A</v>
      </c>
      <c r="W392" t="e">
        <f>VLOOKUP($C392,subset1!$D:$BX,W$2,FALSE)</f>
        <v>#N/A</v>
      </c>
      <c r="X392" t="e">
        <f>VLOOKUP($C392,subset1!$D:$BX,X$2,FALSE)</f>
        <v>#N/A</v>
      </c>
      <c r="Y392" t="e">
        <f>VLOOKUP($C392,subset1!$D:$BX,Y$2,FALSE)</f>
        <v>#N/A</v>
      </c>
      <c r="Z392" t="e">
        <f>VLOOKUP($C392,subset1!$D:$BX,Z$2,FALSE)</f>
        <v>#N/A</v>
      </c>
      <c r="AA392" t="e">
        <f>VLOOKUP($C392,subset1!$D:$BX,AA$2,FALSE)</f>
        <v>#N/A</v>
      </c>
      <c r="AB392" t="e">
        <f>VLOOKUP($C392,subset1!$D:$BX,AB$2,FALSE)</f>
        <v>#N/A</v>
      </c>
      <c r="AC392" t="e">
        <f>VLOOKUP($C392,subset1!$D:$BX,AC$2,FALSE)</f>
        <v>#N/A</v>
      </c>
      <c r="AD392" t="e">
        <f>VLOOKUP($C392,subset1!$D:$BX,AD$2,FALSE)</f>
        <v>#N/A</v>
      </c>
      <c r="AE392" t="e">
        <f>VLOOKUP($C392,subset1!$D:$BX,AE$2,FALSE)</f>
        <v>#N/A</v>
      </c>
      <c r="AF392" t="e">
        <f>VLOOKUP($C392,subset1!$D:$BX,AF$2,FALSE)</f>
        <v>#N/A</v>
      </c>
      <c r="AG392" t="e">
        <f>VLOOKUP($C392,subset1!$D:$BX,AG$2,FALSE)</f>
        <v>#N/A</v>
      </c>
      <c r="AH392" t="e">
        <f>VLOOKUP($C392,subset1!$D:$BX,AH$2,FALSE)</f>
        <v>#N/A</v>
      </c>
      <c r="AI392" t="e">
        <f>VLOOKUP($C392,subset1!$D:$BX,AI$2,FALSE)</f>
        <v>#N/A</v>
      </c>
      <c r="AJ392" t="e">
        <f>VLOOKUP($C392,subset1!$D:$BX,AJ$2,FALSE)</f>
        <v>#N/A</v>
      </c>
      <c r="AK392" t="e">
        <f>VLOOKUP($C392,subset1!$D:$BX,AK$2,FALSE)</f>
        <v>#N/A</v>
      </c>
      <c r="AL392" t="e">
        <f>VLOOKUP($C392,subset1!$D:$BX,AL$2,FALSE)</f>
        <v>#N/A</v>
      </c>
      <c r="AM392" t="e">
        <f>VLOOKUP($C392,subset1!$D:$BX,AM$2,FALSE)</f>
        <v>#N/A</v>
      </c>
      <c r="AN392" t="e">
        <f>VLOOKUP($C392,subset1!$D:$BX,AN$2,FALSE)</f>
        <v>#N/A</v>
      </c>
      <c r="AO392" t="e">
        <f>VLOOKUP($C392,subset1!$D:$BX,AO$2,FALSE)</f>
        <v>#N/A</v>
      </c>
      <c r="AP392" t="e">
        <f>VLOOKUP($C392,subset1!$D:$BX,AP$2,FALSE)</f>
        <v>#N/A</v>
      </c>
      <c r="AQ392" t="e">
        <f>VLOOKUP($C392,subset1!$D:$BX,AQ$2,FALSE)</f>
        <v>#N/A</v>
      </c>
      <c r="AR392" t="e">
        <f>VLOOKUP($C392,subset1!$D:$BX,AR$2,FALSE)</f>
        <v>#N/A</v>
      </c>
      <c r="AS392" t="e">
        <f>VLOOKUP($C392,subset1!$D:$BX,AS$2,FALSE)</f>
        <v>#N/A</v>
      </c>
      <c r="AT392" s="1" t="e">
        <f>VLOOKUP($C392,subset1!$D:$BX,AT$2,FALSE)</f>
        <v>#N/A</v>
      </c>
      <c r="AU392" t="e">
        <f>VLOOKUP($C392,subset1!$D:$BX,AU$2,FALSE)</f>
        <v>#N/A</v>
      </c>
      <c r="AV392" t="e">
        <f>VLOOKUP($C392,subset1!$D:$BX,AV$2,FALSE)</f>
        <v>#N/A</v>
      </c>
      <c r="AW392" t="e">
        <f>VLOOKUP($C392,subset1!$D:$BX,AW$2,FALSE)</f>
        <v>#N/A</v>
      </c>
      <c r="AX392" t="e">
        <f>VLOOKUP($C392,subset1!$D:$BX,AX$2,FALSE)</f>
        <v>#N/A</v>
      </c>
      <c r="AY392" t="e">
        <f>VLOOKUP($C392,subset1!$D:$BX,AY$2,FALSE)</f>
        <v>#N/A</v>
      </c>
      <c r="AZ392" t="e">
        <f>VLOOKUP($C392,subset1!$D:$BX,AZ$2,FALSE)</f>
        <v>#N/A</v>
      </c>
      <c r="BA392" t="e">
        <f>VLOOKUP($C392,subset1!$D:$BX,BA$2,FALSE)</f>
        <v>#N/A</v>
      </c>
      <c r="BB392" t="e">
        <f>VLOOKUP($C392,subset1!$D:$BX,BB$2,FALSE)</f>
        <v>#N/A</v>
      </c>
      <c r="BC392" t="e">
        <f>VLOOKUP($C392,subset1!$D:$BX,BC$2,FALSE)</f>
        <v>#N/A</v>
      </c>
      <c r="BD392" t="e">
        <f>VLOOKUP($C392,subset1!$D:$BX,BD$2,FALSE)</f>
        <v>#N/A</v>
      </c>
      <c r="BE392" t="e">
        <f>VLOOKUP($C392,subset1!$D:$BX,BE$2,FALSE)</f>
        <v>#N/A</v>
      </c>
      <c r="BF392" t="e">
        <f>VLOOKUP($C392,subset1!$D:$BX,BF$2,FALSE)</f>
        <v>#N/A</v>
      </c>
      <c r="BG392" t="e">
        <f>VLOOKUP($C392,subset1!$D:$BX,BG$2,FALSE)</f>
        <v>#N/A</v>
      </c>
      <c r="BH392" t="e">
        <f>VLOOKUP($C392,subset1!$D:$BX,BH$2,FALSE)</f>
        <v>#N/A</v>
      </c>
      <c r="BI392" t="e">
        <f>VLOOKUP($C392,subset1!$D:$BX,BI$2,FALSE)</f>
        <v>#N/A</v>
      </c>
      <c r="BJ392" t="e">
        <f>VLOOKUP($C392,subset1!$D:$BX,BJ$2,FALSE)</f>
        <v>#N/A</v>
      </c>
      <c r="BK392" t="e">
        <f>VLOOKUP($C392,subset1!$D:$BX,BK$2,FALSE)</f>
        <v>#N/A</v>
      </c>
      <c r="BL392" t="e">
        <f>VLOOKUP($C392,subset1!$D:$BX,BL$2,FALSE)</f>
        <v>#N/A</v>
      </c>
      <c r="BM392" t="e">
        <f>VLOOKUP($C392,subset1!$D:$BX,BM$2,FALSE)</f>
        <v>#N/A</v>
      </c>
      <c r="BN392" t="e">
        <f>VLOOKUP($C392,subset1!$D:$BX,BN$2,FALSE)</f>
        <v>#N/A</v>
      </c>
      <c r="BO392" t="e">
        <f>VLOOKUP($C392,subset1!$D:$BX,BO$2,FALSE)</f>
        <v>#N/A</v>
      </c>
      <c r="BP392" t="e">
        <f>VLOOKUP($C392,subset1!$D:$BX,BP$2,FALSE)</f>
        <v>#N/A</v>
      </c>
      <c r="BQ392" t="e">
        <f>VLOOKUP($C392,subset1!$D:$BX,BQ$2,FALSE)</f>
        <v>#N/A</v>
      </c>
      <c r="BR392" t="e">
        <f>VLOOKUP($C392,subset1!$D:$BX,BR$2,FALSE)</f>
        <v>#N/A</v>
      </c>
      <c r="BS392" t="e">
        <f>VLOOKUP($C392,subset1!$D:$BX,BS$2,FALSE)</f>
        <v>#N/A</v>
      </c>
      <c r="BT392" t="e">
        <f>VLOOKUP($C392,subset1!$D:$BX,BT$2,FALSE)</f>
        <v>#N/A</v>
      </c>
      <c r="BU392" t="e">
        <f>VLOOKUP($C392,subset1!$D:$BX,BU$2,FALSE)</f>
        <v>#N/A</v>
      </c>
    </row>
    <row r="393" spans="1:73" x14ac:dyDescent="0.2">
      <c r="A393">
        <v>1005</v>
      </c>
      <c r="B393" t="s">
        <v>2</v>
      </c>
      <c r="C393" t="str">
        <f t="shared" ref="C393:C456" si="21">_xlfn.CONCAT(A393:B393)</f>
        <v>1005A</v>
      </c>
      <c r="D393" t="str">
        <f t="shared" ref="D393:D456" si="22">B393</f>
        <v>A</v>
      </c>
      <c r="E393">
        <v>69</v>
      </c>
      <c r="F393" s="1">
        <v>43375</v>
      </c>
      <c r="G393">
        <v>61</v>
      </c>
      <c r="H393" t="s">
        <v>22</v>
      </c>
      <c r="I393">
        <v>876.88062003672303</v>
      </c>
      <c r="J393" t="s">
        <v>24</v>
      </c>
      <c r="K393">
        <v>399</v>
      </c>
      <c r="L393">
        <f>VLOOKUP($C393,samples!$D$2:$I$1000,4, FALSE)</f>
        <v>3</v>
      </c>
      <c r="M393" t="str">
        <f>VLOOKUP($C393,samples!$D$2:$I$1000,5, FALSE)</f>
        <v>E</v>
      </c>
      <c r="N393" t="str">
        <f>VLOOKUP($C393,samples!$D$2:$I$1000,6, FALSE)</f>
        <v>1,2,3</v>
      </c>
      <c r="O393" s="1">
        <f>VLOOKUP($C393,samples!$D$2:$I$689,3, FALSE)</f>
        <v>43375</v>
      </c>
      <c r="P393" s="2">
        <f t="shared" ref="P393:P456" si="23">O393-F393</f>
        <v>0</v>
      </c>
      <c r="Q393" s="1" t="str">
        <f>VLOOKUP($C393,samples!$D$2:$R$1000,8, FALSE)</f>
        <v>CGPLPA862P</v>
      </c>
      <c r="R393" t="s">
        <v>297</v>
      </c>
      <c r="S393">
        <f>VLOOKUP($C393,subset1!$D:$BX,S$2,FALSE)</f>
        <v>0</v>
      </c>
      <c r="T393" s="1" t="str">
        <f>VLOOKUP($C393,subset1!$D:$BX,T$2,FALSE)</f>
        <v>Subset 1</v>
      </c>
      <c r="U393">
        <f>VLOOKUP($C393,subset1!$D:$BX,U$2,FALSE)</f>
        <v>0</v>
      </c>
      <c r="V393">
        <f>VLOOKUP($C393,subset1!$D:$BX,V$2,FALSE)</f>
        <v>44320</v>
      </c>
      <c r="W393" t="str">
        <f>VLOOKUP($C393,subset1!$D:$BX,W$2,FALSE)</f>
        <v>ZF</v>
      </c>
      <c r="X393">
        <f>VLOOKUP($C393,subset1!$D:$BX,X$2,FALSE)</f>
        <v>533</v>
      </c>
      <c r="Y393">
        <f>VLOOKUP($C393,subset1!$D:$BX,Y$2,FALSE)</f>
        <v>4.5</v>
      </c>
      <c r="Z393">
        <f>VLOOKUP($C393,subset1!$D:$BX,Z$2,FALSE)</f>
        <v>0.5</v>
      </c>
      <c r="AA393" t="str">
        <f>VLOOKUP($C393,subset1!$D:$BX,AA$2,FALSE)</f>
        <v>2actocfdna050621_High Sensitivity DNA Assay_DE13805124_2021-05-06_12-42-08.xad</v>
      </c>
      <c r="AB393">
        <f>VLOOKUP($C393,subset1!$D:$BX,AB$2,FALSE)</f>
        <v>142</v>
      </c>
      <c r="AC393">
        <f>VLOOKUP($C393,subset1!$D:$BX,AC$2,FALSE)</f>
        <v>2543.06</v>
      </c>
      <c r="AD393">
        <f>VLOOKUP($C393,subset1!$D:$BX,AD$2,FALSE)</f>
        <v>275</v>
      </c>
      <c r="AE393">
        <f>VLOOKUP($C393,subset1!$D:$BX,AE$2,FALSE)</f>
        <v>211.25</v>
      </c>
      <c r="AF393">
        <f>VLOOKUP($C393,subset1!$D:$BX,AF$2,FALSE)</f>
        <v>446</v>
      </c>
      <c r="AG393">
        <f>VLOOKUP($C393,subset1!$D:$BX,AG$2,FALSE)</f>
        <v>66.69</v>
      </c>
      <c r="AH393">
        <f>VLOOKUP($C393,subset1!$D:$BX,AH$2,FALSE)</f>
        <v>0</v>
      </c>
      <c r="AI393">
        <f>VLOOKUP($C393,subset1!$D:$BX,AI$2,FALSE)</f>
        <v>50</v>
      </c>
      <c r="AJ393">
        <f>VLOOKUP($C393,subset1!$D:$BX,AJ$2,FALSE)</f>
        <v>2821</v>
      </c>
      <c r="AK393">
        <f>VLOOKUP($C393,subset1!$D:$BX,AK$2,FALSE)</f>
        <v>141.05000000000001</v>
      </c>
      <c r="AL393">
        <f>VLOOKUP($C393,subset1!$D:$BX,AL$2,FALSE)</f>
        <v>31.344444444444449</v>
      </c>
      <c r="AM393">
        <f>VLOOKUP($C393,subset1!$D:$BX,AM$2,FALSE)</f>
        <v>532</v>
      </c>
      <c r="AN393" t="str">
        <f>VLOOKUP($C393,subset1!$D:$BX,AN$2,FALSE)</f>
        <v>Revco -20</v>
      </c>
      <c r="AO393" t="str">
        <f>VLOOKUP($C393,subset1!$D:$BX,AO$2,FALSE)</f>
        <v>PACTO CfDNA Box 4</v>
      </c>
      <c r="AP393" t="str">
        <f>VLOOKUP($C393,subset1!$D:$BX,AP$2,FALSE)</f>
        <v>D1</v>
      </c>
      <c r="AQ393">
        <f>VLOOKUP($C393,subset1!$D:$BX,AQ$2,FALSE)</f>
        <v>0</v>
      </c>
      <c r="AR393">
        <f>VLOOKUP($C393,subset1!$D:$BX,AR$2,FALSE)</f>
        <v>15</v>
      </c>
      <c r="AS393">
        <f>VLOOKUP($C393,subset1!$D:$BX,AS$2,FALSE)</f>
        <v>5.3172633817795107</v>
      </c>
      <c r="AT393" s="1">
        <f>VLOOKUP($C393,subset1!$D:$BX,AT$2,FALSE)</f>
        <v>44.682736618220488</v>
      </c>
      <c r="AU393">
        <f>VLOOKUP($C393,subset1!$D:$BX,AU$2,FALSE)</f>
        <v>6</v>
      </c>
      <c r="AV393">
        <f>VLOOKUP($C393,subset1!$D:$BX,AV$2,FALSE)</f>
        <v>44362</v>
      </c>
      <c r="AW393">
        <f>VLOOKUP($C393,subset1!$D:$BX,AW$2,FALSE)</f>
        <v>0</v>
      </c>
      <c r="AX393" t="str">
        <f>VLOOKUP($C393,subset1!$D:$BX,AX$2,FALSE)</f>
        <v>IDT8_UDI_25</v>
      </c>
      <c r="AY393">
        <f>VLOOKUP($C393,subset1!$D:$BX,AY$2,FALSE)</f>
        <v>0</v>
      </c>
      <c r="AZ393">
        <f>VLOOKUP($C393,subset1!$D:$BX,AZ$2,FALSE)</f>
        <v>4</v>
      </c>
      <c r="BA393" t="str">
        <f>VLOOKUP($C393,subset1!$D:$BX,BA$2,FALSE)</f>
        <v>ZF</v>
      </c>
      <c r="BB393">
        <f>VLOOKUP($C393,subset1!$D:$BX,BB$2,FALSE)</f>
        <v>6</v>
      </c>
      <c r="BC393" t="str">
        <f>VLOOKUP($C393,subset1!$D:$BX,BC$2,FALSE)</f>
        <v>2pacto79pcr1_DNA 1000_DE13805124_2021-07-09_14-05-29</v>
      </c>
      <c r="BD393">
        <f>VLOOKUP($C393,subset1!$D:$BX,BD$2,FALSE)</f>
        <v>295</v>
      </c>
      <c r="BE393">
        <f>VLOOKUP($C393,subset1!$D:$BX,BE$2,FALSE)</f>
        <v>6.25</v>
      </c>
      <c r="BF393">
        <f>VLOOKUP($C393,subset1!$D:$BX,BF$2,FALSE)</f>
        <v>32.1</v>
      </c>
      <c r="BG393">
        <f>VLOOKUP($C393,subset1!$D:$BX,BG$2,FALSE)</f>
        <v>441</v>
      </c>
      <c r="BH393">
        <f>VLOOKUP($C393,subset1!$D:$BX,BH$2,FALSE)</f>
        <v>0.2</v>
      </c>
      <c r="BI393">
        <f>VLOOKUP($C393,subset1!$D:$BX,BI$2,FALSE)</f>
        <v>0.7</v>
      </c>
      <c r="BJ393">
        <f>VLOOKUP($C393,subset1!$D:$BX,BJ$2,FALSE)</f>
        <v>0</v>
      </c>
      <c r="BK393">
        <f>VLOOKUP($C393,subset1!$D:$BX,BK$2,FALSE)</f>
        <v>0</v>
      </c>
      <c r="BL393">
        <f>VLOOKUP($C393,subset1!$D:$BX,BL$2,FALSE)</f>
        <v>0</v>
      </c>
      <c r="BM393">
        <f>VLOOKUP($C393,subset1!$D:$BX,BM$2,FALSE)</f>
        <v>0</v>
      </c>
      <c r="BN393">
        <f>VLOOKUP($C393,subset1!$D:$BX,BN$2,FALSE)</f>
        <v>0</v>
      </c>
      <c r="BO393">
        <f>VLOOKUP($C393,subset1!$D:$BX,BO$2,FALSE)</f>
        <v>20</v>
      </c>
      <c r="BP393">
        <f>VLOOKUP($C393,subset1!$D:$BX,BP$2,FALSE)</f>
        <v>6.45</v>
      </c>
      <c r="BQ393">
        <f>VLOOKUP($C393,subset1!$D:$BX,BQ$2,FALSE)</f>
        <v>32.800000000000004</v>
      </c>
      <c r="BR393">
        <f>VLOOKUP($C393,subset1!$D:$BX,BR$2,FALSE)</f>
        <v>129</v>
      </c>
      <c r="BS393">
        <f>VLOOKUP($C393,subset1!$D:$BX,BS$2,FALSE)</f>
        <v>532</v>
      </c>
      <c r="BT393" t="str">
        <f>VLOOKUP($C393,subset1!$D:$BX,BT$2,FALSE)</f>
        <v>Revco -20</v>
      </c>
      <c r="BU393" t="str">
        <f>VLOOKUP($C393,subset1!$D:$BX,BU$2,FALSE)</f>
        <v>Pacto PCR1 Box 2</v>
      </c>
    </row>
    <row r="394" spans="1:73" x14ac:dyDescent="0.2">
      <c r="A394">
        <v>1005</v>
      </c>
      <c r="B394" t="s">
        <v>8</v>
      </c>
      <c r="C394" t="str">
        <f t="shared" si="21"/>
        <v>1005B1</v>
      </c>
      <c r="D394" t="str">
        <f t="shared" si="22"/>
        <v>B1</v>
      </c>
      <c r="E394">
        <v>69</v>
      </c>
      <c r="F394" s="1">
        <v>43375</v>
      </c>
      <c r="G394">
        <v>61</v>
      </c>
      <c r="H394" t="s">
        <v>22</v>
      </c>
      <c r="I394">
        <v>876.88062003672303</v>
      </c>
      <c r="J394" t="s">
        <v>24</v>
      </c>
      <c r="K394">
        <v>400</v>
      </c>
      <c r="L394">
        <f>VLOOKUP($C394,samples!$D$2:$I$1000,4, FALSE)</f>
        <v>8</v>
      </c>
      <c r="M394" t="str">
        <f>VLOOKUP($C394,samples!$D$2:$I$1000,5, FALSE)</f>
        <v>H</v>
      </c>
      <c r="N394" t="str">
        <f>VLOOKUP($C394,samples!$D$2:$I$1000,6, FALSE)</f>
        <v>4,5,6</v>
      </c>
      <c r="O394" s="1">
        <f>VLOOKUP($C394,samples!$D$2:$I$689,3, FALSE)</f>
        <v>43395</v>
      </c>
      <c r="P394" s="2">
        <f t="shared" si="23"/>
        <v>20</v>
      </c>
      <c r="Q394" s="1" t="str">
        <f>VLOOKUP($C394,samples!$D$2:$R$1000,8, FALSE)</f>
        <v>CGPLPA862P1</v>
      </c>
      <c r="R394" t="s">
        <v>297</v>
      </c>
      <c r="S394">
        <f>VLOOKUP($C394,subset1!$D:$BX,S$2,FALSE)</f>
        <v>0</v>
      </c>
      <c r="T394" s="1" t="str">
        <f>VLOOKUP($C394,subset1!$D:$BX,T$2,FALSE)</f>
        <v>Subset 1</v>
      </c>
      <c r="U394">
        <f>VLOOKUP($C394,subset1!$D:$BX,U$2,FALSE)</f>
        <v>0</v>
      </c>
      <c r="V394">
        <f>VLOOKUP($C394,subset1!$D:$BX,V$2,FALSE)</f>
        <v>44320</v>
      </c>
      <c r="W394" t="str">
        <f>VLOOKUP($C394,subset1!$D:$BX,W$2,FALSE)</f>
        <v>ZF</v>
      </c>
      <c r="X394">
        <f>VLOOKUP($C394,subset1!$D:$BX,X$2,FALSE)</f>
        <v>533</v>
      </c>
      <c r="Y394">
        <f>VLOOKUP($C394,subset1!$D:$BX,Y$2,FALSE)</f>
        <v>5</v>
      </c>
      <c r="Z394">
        <f>VLOOKUP($C394,subset1!$D:$BX,Z$2,FALSE)</f>
        <v>0</v>
      </c>
      <c r="AA394" t="str">
        <f>VLOOKUP($C394,subset1!$D:$BX,AA$2,FALSE)</f>
        <v>2actocfdna050621_High Sensitivity DNA Assay_DE13805124_2021-05-06_12-42-08.xad</v>
      </c>
      <c r="AB394">
        <f>VLOOKUP($C394,subset1!$D:$BX,AB$2,FALSE)</f>
        <v>160</v>
      </c>
      <c r="AC394">
        <f>VLOOKUP($C394,subset1!$D:$BX,AC$2,FALSE)</f>
        <v>1025.6500000000001</v>
      </c>
      <c r="AD394">
        <f>VLOOKUP($C394,subset1!$D:$BX,AD$2,FALSE)</f>
        <v>345</v>
      </c>
      <c r="AE394">
        <f>VLOOKUP($C394,subset1!$D:$BX,AE$2,FALSE)</f>
        <v>96.81</v>
      </c>
      <c r="AF394">
        <f>VLOOKUP($C394,subset1!$D:$BX,AF$2,FALSE)</f>
        <v>532</v>
      </c>
      <c r="AG394">
        <f>VLOOKUP($C394,subset1!$D:$BX,AG$2,FALSE)</f>
        <v>46.47</v>
      </c>
      <c r="AH394">
        <f>VLOOKUP($C394,subset1!$D:$BX,AH$2,FALSE)</f>
        <v>0</v>
      </c>
      <c r="AI394">
        <f>VLOOKUP($C394,subset1!$D:$BX,AI$2,FALSE)</f>
        <v>50</v>
      </c>
      <c r="AJ394">
        <f>VLOOKUP($C394,subset1!$D:$BX,AJ$2,FALSE)</f>
        <v>1168.93</v>
      </c>
      <c r="AK394">
        <f>VLOOKUP($C394,subset1!$D:$BX,AK$2,FALSE)</f>
        <v>58.4465</v>
      </c>
      <c r="AL394">
        <f>VLOOKUP($C394,subset1!$D:$BX,AL$2,FALSE)</f>
        <v>11.689299999999999</v>
      </c>
      <c r="AM394">
        <f>VLOOKUP($C394,subset1!$D:$BX,AM$2,FALSE)</f>
        <v>532</v>
      </c>
      <c r="AN394" t="str">
        <f>VLOOKUP($C394,subset1!$D:$BX,AN$2,FALSE)</f>
        <v>Revco -20</v>
      </c>
      <c r="AO394" t="str">
        <f>VLOOKUP($C394,subset1!$D:$BX,AO$2,FALSE)</f>
        <v>PACTO CfDNA Box 4</v>
      </c>
      <c r="AP394" t="str">
        <f>VLOOKUP($C394,subset1!$D:$BX,AP$2,FALSE)</f>
        <v>D2</v>
      </c>
      <c r="AQ394">
        <f>VLOOKUP($C394,subset1!$D:$BX,AQ$2,FALSE)</f>
        <v>0</v>
      </c>
      <c r="AR394">
        <f>VLOOKUP($C394,subset1!$D:$BX,AR$2,FALSE)</f>
        <v>15</v>
      </c>
      <c r="AS394">
        <f>VLOOKUP($C394,subset1!$D:$BX,AS$2,FALSE)</f>
        <v>12.832248295449686</v>
      </c>
      <c r="AT394" s="1">
        <f>VLOOKUP($C394,subset1!$D:$BX,AT$2,FALSE)</f>
        <v>37.167751704550312</v>
      </c>
      <c r="AU394">
        <f>VLOOKUP($C394,subset1!$D:$BX,AU$2,FALSE)</f>
        <v>6</v>
      </c>
      <c r="AV394">
        <f>VLOOKUP($C394,subset1!$D:$BX,AV$2,FALSE)</f>
        <v>44362</v>
      </c>
      <c r="AW394">
        <f>VLOOKUP($C394,subset1!$D:$BX,AW$2,FALSE)</f>
        <v>0</v>
      </c>
      <c r="AX394" t="str">
        <f>VLOOKUP($C394,subset1!$D:$BX,AX$2,FALSE)</f>
        <v>IDT8_UDI_26</v>
      </c>
      <c r="AY394">
        <f>VLOOKUP($C394,subset1!$D:$BX,AY$2,FALSE)</f>
        <v>0</v>
      </c>
      <c r="AZ394">
        <f>VLOOKUP($C394,subset1!$D:$BX,AZ$2,FALSE)</f>
        <v>4</v>
      </c>
      <c r="BA394" t="str">
        <f>VLOOKUP($C394,subset1!$D:$BX,BA$2,FALSE)</f>
        <v>ZF</v>
      </c>
      <c r="BB394">
        <f>VLOOKUP($C394,subset1!$D:$BX,BB$2,FALSE)</f>
        <v>6</v>
      </c>
      <c r="BC394" t="str">
        <f>VLOOKUP($C394,subset1!$D:$BX,BC$2,FALSE)</f>
        <v>2pacto79pcr1_DNA 1000_DE13805124_2021-07-09_14-05-29</v>
      </c>
      <c r="BD394">
        <f>VLOOKUP($C394,subset1!$D:$BX,BD$2,FALSE)</f>
        <v>294</v>
      </c>
      <c r="BE394">
        <f>VLOOKUP($C394,subset1!$D:$BX,BE$2,FALSE)</f>
        <v>2.87</v>
      </c>
      <c r="BF394">
        <f>VLOOKUP($C394,subset1!$D:$BX,BF$2,FALSE)</f>
        <v>14.8</v>
      </c>
      <c r="BG394">
        <f>VLOOKUP($C394,subset1!$D:$BX,BG$2,FALSE)</f>
        <v>433</v>
      </c>
      <c r="BH394">
        <f>VLOOKUP($C394,subset1!$D:$BX,BH$2,FALSE)</f>
        <v>0.18</v>
      </c>
      <c r="BI394">
        <f>VLOOKUP($C394,subset1!$D:$BX,BI$2,FALSE)</f>
        <v>0.6</v>
      </c>
      <c r="BJ394">
        <f>VLOOKUP($C394,subset1!$D:$BX,BJ$2,FALSE)</f>
        <v>0</v>
      </c>
      <c r="BK394">
        <f>VLOOKUP($C394,subset1!$D:$BX,BK$2,FALSE)</f>
        <v>0</v>
      </c>
      <c r="BL394">
        <f>VLOOKUP($C394,subset1!$D:$BX,BL$2,FALSE)</f>
        <v>0</v>
      </c>
      <c r="BM394">
        <f>VLOOKUP($C394,subset1!$D:$BX,BM$2,FALSE)</f>
        <v>0</v>
      </c>
      <c r="BN394">
        <f>VLOOKUP($C394,subset1!$D:$BX,BN$2,FALSE)</f>
        <v>0</v>
      </c>
      <c r="BO394">
        <f>VLOOKUP($C394,subset1!$D:$BX,BO$2,FALSE)</f>
        <v>20</v>
      </c>
      <c r="BP394">
        <f>VLOOKUP($C394,subset1!$D:$BX,BP$2,FALSE)</f>
        <v>3.0500000000000003</v>
      </c>
      <c r="BQ394">
        <f>VLOOKUP($C394,subset1!$D:$BX,BQ$2,FALSE)</f>
        <v>15.4</v>
      </c>
      <c r="BR394">
        <f>VLOOKUP($C394,subset1!$D:$BX,BR$2,FALSE)</f>
        <v>61.000000000000007</v>
      </c>
      <c r="BS394">
        <f>VLOOKUP($C394,subset1!$D:$BX,BS$2,FALSE)</f>
        <v>532</v>
      </c>
      <c r="BT394" t="str">
        <f>VLOOKUP($C394,subset1!$D:$BX,BT$2,FALSE)</f>
        <v>Revco -20</v>
      </c>
      <c r="BU394" t="str">
        <f>VLOOKUP($C394,subset1!$D:$BX,BU$2,FALSE)</f>
        <v>Pacto PCR1 Box 2</v>
      </c>
    </row>
    <row r="395" spans="1:73" x14ac:dyDescent="0.2">
      <c r="A395">
        <v>1007</v>
      </c>
      <c r="B395" t="s">
        <v>2</v>
      </c>
      <c r="C395" t="str">
        <f t="shared" si="21"/>
        <v>1007A</v>
      </c>
      <c r="D395" t="str">
        <f t="shared" si="22"/>
        <v>A</v>
      </c>
      <c r="E395">
        <v>68</v>
      </c>
      <c r="F395" s="1">
        <v>43376</v>
      </c>
      <c r="G395">
        <v>35.6</v>
      </c>
      <c r="H395" t="s">
        <v>22</v>
      </c>
      <c r="I395">
        <v>875.88062003672303</v>
      </c>
      <c r="J395" t="s">
        <v>25</v>
      </c>
      <c r="K395">
        <v>401</v>
      </c>
      <c r="L395">
        <f>VLOOKUP($C395,samples!$D$2:$I$1000,4, FALSE)</f>
        <v>3</v>
      </c>
      <c r="M395" t="str">
        <f>VLOOKUP($C395,samples!$D$2:$I$1000,5, FALSE)</f>
        <v>E</v>
      </c>
      <c r="N395" t="str">
        <f>VLOOKUP($C395,samples!$D$2:$I$1000,6, FALSE)</f>
        <v>4,5,6</v>
      </c>
      <c r="O395" s="1">
        <f>VLOOKUP($C395,samples!$D$2:$I$689,3, FALSE)</f>
        <v>43376</v>
      </c>
      <c r="P395" s="2">
        <f t="shared" si="23"/>
        <v>0</v>
      </c>
      <c r="Q395" s="1" t="str">
        <f>VLOOKUP($C395,samples!$D$2:$R$1000,8, FALSE)</f>
        <v>CGPLPA863P</v>
      </c>
      <c r="R395" t="s">
        <v>297</v>
      </c>
      <c r="S395" t="e">
        <f>VLOOKUP($C395,subset1!$D:$BX,S$2,FALSE)</f>
        <v>#N/A</v>
      </c>
      <c r="T395" s="1" t="e">
        <f>VLOOKUP($C395,subset1!$D:$BX,T$2,FALSE)</f>
        <v>#N/A</v>
      </c>
      <c r="U395" t="e">
        <f>VLOOKUP($C395,subset1!$D:$BX,U$2,FALSE)</f>
        <v>#N/A</v>
      </c>
      <c r="V395" t="e">
        <f>VLOOKUP($C395,subset1!$D:$BX,V$2,FALSE)</f>
        <v>#N/A</v>
      </c>
      <c r="W395" t="e">
        <f>VLOOKUP($C395,subset1!$D:$BX,W$2,FALSE)</f>
        <v>#N/A</v>
      </c>
      <c r="X395" t="e">
        <f>VLOOKUP($C395,subset1!$D:$BX,X$2,FALSE)</f>
        <v>#N/A</v>
      </c>
      <c r="Y395" t="e">
        <f>VLOOKUP($C395,subset1!$D:$BX,Y$2,FALSE)</f>
        <v>#N/A</v>
      </c>
      <c r="Z395" t="e">
        <f>VLOOKUP($C395,subset1!$D:$BX,Z$2,FALSE)</f>
        <v>#N/A</v>
      </c>
      <c r="AA395" t="e">
        <f>VLOOKUP($C395,subset1!$D:$BX,AA$2,FALSE)</f>
        <v>#N/A</v>
      </c>
      <c r="AB395" t="e">
        <f>VLOOKUP($C395,subset1!$D:$BX,AB$2,FALSE)</f>
        <v>#N/A</v>
      </c>
      <c r="AC395" t="e">
        <f>VLOOKUP($C395,subset1!$D:$BX,AC$2,FALSE)</f>
        <v>#N/A</v>
      </c>
      <c r="AD395" t="e">
        <f>VLOOKUP($C395,subset1!$D:$BX,AD$2,FALSE)</f>
        <v>#N/A</v>
      </c>
      <c r="AE395" t="e">
        <f>VLOOKUP($C395,subset1!$D:$BX,AE$2,FALSE)</f>
        <v>#N/A</v>
      </c>
      <c r="AF395" t="e">
        <f>VLOOKUP($C395,subset1!$D:$BX,AF$2,FALSE)</f>
        <v>#N/A</v>
      </c>
      <c r="AG395" t="e">
        <f>VLOOKUP($C395,subset1!$D:$BX,AG$2,FALSE)</f>
        <v>#N/A</v>
      </c>
      <c r="AH395" t="e">
        <f>VLOOKUP($C395,subset1!$D:$BX,AH$2,FALSE)</f>
        <v>#N/A</v>
      </c>
      <c r="AI395" t="e">
        <f>VLOOKUP($C395,subset1!$D:$BX,AI$2,FALSE)</f>
        <v>#N/A</v>
      </c>
      <c r="AJ395" t="e">
        <f>VLOOKUP($C395,subset1!$D:$BX,AJ$2,FALSE)</f>
        <v>#N/A</v>
      </c>
      <c r="AK395" t="e">
        <f>VLOOKUP($C395,subset1!$D:$BX,AK$2,FALSE)</f>
        <v>#N/A</v>
      </c>
      <c r="AL395" t="e">
        <f>VLOOKUP($C395,subset1!$D:$BX,AL$2,FALSE)</f>
        <v>#N/A</v>
      </c>
      <c r="AM395" t="e">
        <f>VLOOKUP($C395,subset1!$D:$BX,AM$2,FALSE)</f>
        <v>#N/A</v>
      </c>
      <c r="AN395" t="e">
        <f>VLOOKUP($C395,subset1!$D:$BX,AN$2,FALSE)</f>
        <v>#N/A</v>
      </c>
      <c r="AO395" t="e">
        <f>VLOOKUP($C395,subset1!$D:$BX,AO$2,FALSE)</f>
        <v>#N/A</v>
      </c>
      <c r="AP395" t="e">
        <f>VLOOKUP($C395,subset1!$D:$BX,AP$2,FALSE)</f>
        <v>#N/A</v>
      </c>
      <c r="AQ395" t="e">
        <f>VLOOKUP($C395,subset1!$D:$BX,AQ$2,FALSE)</f>
        <v>#N/A</v>
      </c>
      <c r="AR395" t="e">
        <f>VLOOKUP($C395,subset1!$D:$BX,AR$2,FALSE)</f>
        <v>#N/A</v>
      </c>
      <c r="AS395" t="e">
        <f>VLOOKUP($C395,subset1!$D:$BX,AS$2,FALSE)</f>
        <v>#N/A</v>
      </c>
      <c r="AT395" s="1" t="e">
        <f>VLOOKUP($C395,subset1!$D:$BX,AT$2,FALSE)</f>
        <v>#N/A</v>
      </c>
      <c r="AU395" t="e">
        <f>VLOOKUP($C395,subset1!$D:$BX,AU$2,FALSE)</f>
        <v>#N/A</v>
      </c>
      <c r="AV395" t="e">
        <f>VLOOKUP($C395,subset1!$D:$BX,AV$2,FALSE)</f>
        <v>#N/A</v>
      </c>
      <c r="AW395" t="e">
        <f>VLOOKUP($C395,subset1!$D:$BX,AW$2,FALSE)</f>
        <v>#N/A</v>
      </c>
      <c r="AX395" t="e">
        <f>VLOOKUP($C395,subset1!$D:$BX,AX$2,FALSE)</f>
        <v>#N/A</v>
      </c>
      <c r="AY395" t="e">
        <f>VLOOKUP($C395,subset1!$D:$BX,AY$2,FALSE)</f>
        <v>#N/A</v>
      </c>
      <c r="AZ395" t="e">
        <f>VLOOKUP($C395,subset1!$D:$BX,AZ$2,FALSE)</f>
        <v>#N/A</v>
      </c>
      <c r="BA395" t="e">
        <f>VLOOKUP($C395,subset1!$D:$BX,BA$2,FALSE)</f>
        <v>#N/A</v>
      </c>
      <c r="BB395" t="e">
        <f>VLOOKUP($C395,subset1!$D:$BX,BB$2,FALSE)</f>
        <v>#N/A</v>
      </c>
      <c r="BC395" t="e">
        <f>VLOOKUP($C395,subset1!$D:$BX,BC$2,FALSE)</f>
        <v>#N/A</v>
      </c>
      <c r="BD395" t="e">
        <f>VLOOKUP($C395,subset1!$D:$BX,BD$2,FALSE)</f>
        <v>#N/A</v>
      </c>
      <c r="BE395" t="e">
        <f>VLOOKUP($C395,subset1!$D:$BX,BE$2,FALSE)</f>
        <v>#N/A</v>
      </c>
      <c r="BF395" t="e">
        <f>VLOOKUP($C395,subset1!$D:$BX,BF$2,FALSE)</f>
        <v>#N/A</v>
      </c>
      <c r="BG395" t="e">
        <f>VLOOKUP($C395,subset1!$D:$BX,BG$2,FALSE)</f>
        <v>#N/A</v>
      </c>
      <c r="BH395" t="e">
        <f>VLOOKUP($C395,subset1!$D:$BX,BH$2,FALSE)</f>
        <v>#N/A</v>
      </c>
      <c r="BI395" t="e">
        <f>VLOOKUP($C395,subset1!$D:$BX,BI$2,FALSE)</f>
        <v>#N/A</v>
      </c>
      <c r="BJ395" t="e">
        <f>VLOOKUP($C395,subset1!$D:$BX,BJ$2,FALSE)</f>
        <v>#N/A</v>
      </c>
      <c r="BK395" t="e">
        <f>VLOOKUP($C395,subset1!$D:$BX,BK$2,FALSE)</f>
        <v>#N/A</v>
      </c>
      <c r="BL395" t="e">
        <f>VLOOKUP($C395,subset1!$D:$BX,BL$2,FALSE)</f>
        <v>#N/A</v>
      </c>
      <c r="BM395" t="e">
        <f>VLOOKUP($C395,subset1!$D:$BX,BM$2,FALSE)</f>
        <v>#N/A</v>
      </c>
      <c r="BN395" t="e">
        <f>VLOOKUP($C395,subset1!$D:$BX,BN$2,FALSE)</f>
        <v>#N/A</v>
      </c>
      <c r="BO395" t="e">
        <f>VLOOKUP($C395,subset1!$D:$BX,BO$2,FALSE)</f>
        <v>#N/A</v>
      </c>
      <c r="BP395" t="e">
        <f>VLOOKUP($C395,subset1!$D:$BX,BP$2,FALSE)</f>
        <v>#N/A</v>
      </c>
      <c r="BQ395" t="e">
        <f>VLOOKUP($C395,subset1!$D:$BX,BQ$2,FALSE)</f>
        <v>#N/A</v>
      </c>
      <c r="BR395" t="e">
        <f>VLOOKUP($C395,subset1!$D:$BX,BR$2,FALSE)</f>
        <v>#N/A</v>
      </c>
      <c r="BS395" t="e">
        <f>VLOOKUP($C395,subset1!$D:$BX,BS$2,FALSE)</f>
        <v>#N/A</v>
      </c>
      <c r="BT395" t="e">
        <f>VLOOKUP($C395,subset1!$D:$BX,BT$2,FALSE)</f>
        <v>#N/A</v>
      </c>
      <c r="BU395" t="e">
        <f>VLOOKUP($C395,subset1!$D:$BX,BU$2,FALSE)</f>
        <v>#N/A</v>
      </c>
    </row>
    <row r="396" spans="1:73" x14ac:dyDescent="0.2">
      <c r="A396">
        <v>1007</v>
      </c>
      <c r="B396" t="s">
        <v>8</v>
      </c>
      <c r="C396" t="str">
        <f t="shared" si="21"/>
        <v>1007B1</v>
      </c>
      <c r="D396" t="str">
        <f t="shared" si="22"/>
        <v>B1</v>
      </c>
      <c r="E396">
        <v>68</v>
      </c>
      <c r="F396" s="1">
        <v>43376</v>
      </c>
      <c r="G396">
        <v>35.6</v>
      </c>
      <c r="H396" t="s">
        <v>22</v>
      </c>
      <c r="I396">
        <v>875.88062003672303</v>
      </c>
      <c r="J396" t="s">
        <v>25</v>
      </c>
      <c r="K396">
        <v>402</v>
      </c>
      <c r="L396">
        <f>VLOOKUP($C396,samples!$D$2:$I$1000,4, FALSE)</f>
        <v>8</v>
      </c>
      <c r="M396" t="str">
        <f>VLOOKUP($C396,samples!$D$2:$I$1000,5, FALSE)</f>
        <v>H</v>
      </c>
      <c r="N396" t="str">
        <f>VLOOKUP($C396,samples!$D$2:$I$1000,6, FALSE)</f>
        <v>7,8,9</v>
      </c>
      <c r="O396" s="1">
        <f>VLOOKUP($C396,samples!$D$2:$I$689,3, FALSE)</f>
        <v>43411</v>
      </c>
      <c r="P396" s="2">
        <f t="shared" si="23"/>
        <v>35</v>
      </c>
      <c r="Q396" s="1" t="str">
        <f>VLOOKUP($C396,samples!$D$2:$R$1000,8, FALSE)</f>
        <v>CGPLPA863P1</v>
      </c>
      <c r="R396" t="s">
        <v>297</v>
      </c>
      <c r="S396" t="e">
        <f>VLOOKUP($C396,subset1!$D:$BX,S$2,FALSE)</f>
        <v>#N/A</v>
      </c>
      <c r="T396" s="1" t="e">
        <f>VLOOKUP($C396,subset1!$D:$BX,T$2,FALSE)</f>
        <v>#N/A</v>
      </c>
      <c r="U396" t="e">
        <f>VLOOKUP($C396,subset1!$D:$BX,U$2,FALSE)</f>
        <v>#N/A</v>
      </c>
      <c r="V396" t="e">
        <f>VLOOKUP($C396,subset1!$D:$BX,V$2,FALSE)</f>
        <v>#N/A</v>
      </c>
      <c r="W396" t="e">
        <f>VLOOKUP($C396,subset1!$D:$BX,W$2,FALSE)</f>
        <v>#N/A</v>
      </c>
      <c r="X396" t="e">
        <f>VLOOKUP($C396,subset1!$D:$BX,X$2,FALSE)</f>
        <v>#N/A</v>
      </c>
      <c r="Y396" t="e">
        <f>VLOOKUP($C396,subset1!$D:$BX,Y$2,FALSE)</f>
        <v>#N/A</v>
      </c>
      <c r="Z396" t="e">
        <f>VLOOKUP($C396,subset1!$D:$BX,Z$2,FALSE)</f>
        <v>#N/A</v>
      </c>
      <c r="AA396" t="e">
        <f>VLOOKUP($C396,subset1!$D:$BX,AA$2,FALSE)</f>
        <v>#N/A</v>
      </c>
      <c r="AB396" t="e">
        <f>VLOOKUP($C396,subset1!$D:$BX,AB$2,FALSE)</f>
        <v>#N/A</v>
      </c>
      <c r="AC396" t="e">
        <f>VLOOKUP($C396,subset1!$D:$BX,AC$2,FALSE)</f>
        <v>#N/A</v>
      </c>
      <c r="AD396" t="e">
        <f>VLOOKUP($C396,subset1!$D:$BX,AD$2,FALSE)</f>
        <v>#N/A</v>
      </c>
      <c r="AE396" t="e">
        <f>VLOOKUP($C396,subset1!$D:$BX,AE$2,FALSE)</f>
        <v>#N/A</v>
      </c>
      <c r="AF396" t="e">
        <f>VLOOKUP($C396,subset1!$D:$BX,AF$2,FALSE)</f>
        <v>#N/A</v>
      </c>
      <c r="AG396" t="e">
        <f>VLOOKUP($C396,subset1!$D:$BX,AG$2,FALSE)</f>
        <v>#N/A</v>
      </c>
      <c r="AH396" t="e">
        <f>VLOOKUP($C396,subset1!$D:$BX,AH$2,FALSE)</f>
        <v>#N/A</v>
      </c>
      <c r="AI396" t="e">
        <f>VLOOKUP($C396,subset1!$D:$BX,AI$2,FALSE)</f>
        <v>#N/A</v>
      </c>
      <c r="AJ396" t="e">
        <f>VLOOKUP($C396,subset1!$D:$BX,AJ$2,FALSE)</f>
        <v>#N/A</v>
      </c>
      <c r="AK396" t="e">
        <f>VLOOKUP($C396,subset1!$D:$BX,AK$2,FALSE)</f>
        <v>#N/A</v>
      </c>
      <c r="AL396" t="e">
        <f>VLOOKUP($C396,subset1!$D:$BX,AL$2,FALSE)</f>
        <v>#N/A</v>
      </c>
      <c r="AM396" t="e">
        <f>VLOOKUP($C396,subset1!$D:$BX,AM$2,FALSE)</f>
        <v>#N/A</v>
      </c>
      <c r="AN396" t="e">
        <f>VLOOKUP($C396,subset1!$D:$BX,AN$2,FALSE)</f>
        <v>#N/A</v>
      </c>
      <c r="AO396" t="e">
        <f>VLOOKUP($C396,subset1!$D:$BX,AO$2,FALSE)</f>
        <v>#N/A</v>
      </c>
      <c r="AP396" t="e">
        <f>VLOOKUP($C396,subset1!$D:$BX,AP$2,FALSE)</f>
        <v>#N/A</v>
      </c>
      <c r="AQ396" t="e">
        <f>VLOOKUP($C396,subset1!$D:$BX,AQ$2,FALSE)</f>
        <v>#N/A</v>
      </c>
      <c r="AR396" t="e">
        <f>VLOOKUP($C396,subset1!$D:$BX,AR$2,FALSE)</f>
        <v>#N/A</v>
      </c>
      <c r="AS396" t="e">
        <f>VLOOKUP($C396,subset1!$D:$BX,AS$2,FALSE)</f>
        <v>#N/A</v>
      </c>
      <c r="AT396" s="1" t="e">
        <f>VLOOKUP($C396,subset1!$D:$BX,AT$2,FALSE)</f>
        <v>#N/A</v>
      </c>
      <c r="AU396" t="e">
        <f>VLOOKUP($C396,subset1!$D:$BX,AU$2,FALSE)</f>
        <v>#N/A</v>
      </c>
      <c r="AV396" t="e">
        <f>VLOOKUP($C396,subset1!$D:$BX,AV$2,FALSE)</f>
        <v>#N/A</v>
      </c>
      <c r="AW396" t="e">
        <f>VLOOKUP($C396,subset1!$D:$BX,AW$2,FALSE)</f>
        <v>#N/A</v>
      </c>
      <c r="AX396" t="e">
        <f>VLOOKUP($C396,subset1!$D:$BX,AX$2,FALSE)</f>
        <v>#N/A</v>
      </c>
      <c r="AY396" t="e">
        <f>VLOOKUP($C396,subset1!$D:$BX,AY$2,FALSE)</f>
        <v>#N/A</v>
      </c>
      <c r="AZ396" t="e">
        <f>VLOOKUP($C396,subset1!$D:$BX,AZ$2,FALSE)</f>
        <v>#N/A</v>
      </c>
      <c r="BA396" t="e">
        <f>VLOOKUP($C396,subset1!$D:$BX,BA$2,FALSE)</f>
        <v>#N/A</v>
      </c>
      <c r="BB396" t="e">
        <f>VLOOKUP($C396,subset1!$D:$BX,BB$2,FALSE)</f>
        <v>#N/A</v>
      </c>
      <c r="BC396" t="e">
        <f>VLOOKUP($C396,subset1!$D:$BX,BC$2,FALSE)</f>
        <v>#N/A</v>
      </c>
      <c r="BD396" t="e">
        <f>VLOOKUP($C396,subset1!$D:$BX,BD$2,FALSE)</f>
        <v>#N/A</v>
      </c>
      <c r="BE396" t="e">
        <f>VLOOKUP($C396,subset1!$D:$BX,BE$2,FALSE)</f>
        <v>#N/A</v>
      </c>
      <c r="BF396" t="e">
        <f>VLOOKUP($C396,subset1!$D:$BX,BF$2,FALSE)</f>
        <v>#N/A</v>
      </c>
      <c r="BG396" t="e">
        <f>VLOOKUP($C396,subset1!$D:$BX,BG$2,FALSE)</f>
        <v>#N/A</v>
      </c>
      <c r="BH396" t="e">
        <f>VLOOKUP($C396,subset1!$D:$BX,BH$2,FALSE)</f>
        <v>#N/A</v>
      </c>
      <c r="BI396" t="e">
        <f>VLOOKUP($C396,subset1!$D:$BX,BI$2,FALSE)</f>
        <v>#N/A</v>
      </c>
      <c r="BJ396" t="e">
        <f>VLOOKUP($C396,subset1!$D:$BX,BJ$2,FALSE)</f>
        <v>#N/A</v>
      </c>
      <c r="BK396" t="e">
        <f>VLOOKUP($C396,subset1!$D:$BX,BK$2,FALSE)</f>
        <v>#N/A</v>
      </c>
      <c r="BL396" t="e">
        <f>VLOOKUP($C396,subset1!$D:$BX,BL$2,FALSE)</f>
        <v>#N/A</v>
      </c>
      <c r="BM396" t="e">
        <f>VLOOKUP($C396,subset1!$D:$BX,BM$2,FALSE)</f>
        <v>#N/A</v>
      </c>
      <c r="BN396" t="e">
        <f>VLOOKUP($C396,subset1!$D:$BX,BN$2,FALSE)</f>
        <v>#N/A</v>
      </c>
      <c r="BO396" t="e">
        <f>VLOOKUP($C396,subset1!$D:$BX,BO$2,FALSE)</f>
        <v>#N/A</v>
      </c>
      <c r="BP396" t="e">
        <f>VLOOKUP($C396,subset1!$D:$BX,BP$2,FALSE)</f>
        <v>#N/A</v>
      </c>
      <c r="BQ396" t="e">
        <f>VLOOKUP($C396,subset1!$D:$BX,BQ$2,FALSE)</f>
        <v>#N/A</v>
      </c>
      <c r="BR396" t="e">
        <f>VLOOKUP($C396,subset1!$D:$BX,BR$2,FALSE)</f>
        <v>#N/A</v>
      </c>
      <c r="BS396" t="e">
        <f>VLOOKUP($C396,subset1!$D:$BX,BS$2,FALSE)</f>
        <v>#N/A</v>
      </c>
      <c r="BT396" t="e">
        <f>VLOOKUP($C396,subset1!$D:$BX,BT$2,FALSE)</f>
        <v>#N/A</v>
      </c>
      <c r="BU396" t="e">
        <f>VLOOKUP($C396,subset1!$D:$BX,BU$2,FALSE)</f>
        <v>#N/A</v>
      </c>
    </row>
    <row r="397" spans="1:73" x14ac:dyDescent="0.2">
      <c r="A397">
        <v>1007</v>
      </c>
      <c r="B397" t="s">
        <v>9</v>
      </c>
      <c r="C397" t="str">
        <f t="shared" si="21"/>
        <v>1007E1</v>
      </c>
      <c r="D397" t="str">
        <f t="shared" si="22"/>
        <v>E1</v>
      </c>
      <c r="E397">
        <v>68</v>
      </c>
      <c r="F397" s="1">
        <v>43376</v>
      </c>
      <c r="G397">
        <v>35.6</v>
      </c>
      <c r="H397" t="s">
        <v>22</v>
      </c>
      <c r="I397">
        <v>875.88062003672303</v>
      </c>
      <c r="J397" t="s">
        <v>25</v>
      </c>
      <c r="K397">
        <v>403</v>
      </c>
      <c r="L397">
        <f>VLOOKUP($C397,samples!$D$2:$I$1000,4, FALSE)</f>
        <v>12</v>
      </c>
      <c r="M397" t="str">
        <f>VLOOKUP($C397,samples!$D$2:$I$1000,5, FALSE)</f>
        <v>G</v>
      </c>
      <c r="N397" t="str">
        <f>VLOOKUP($C397,samples!$D$2:$I$1000,6, FALSE)</f>
        <v>4,5,6</v>
      </c>
      <c r="O397" s="1">
        <f>VLOOKUP($C397,samples!$D$2:$I$689,3, FALSE)</f>
        <v>43439</v>
      </c>
      <c r="P397" s="2">
        <f t="shared" si="23"/>
        <v>63</v>
      </c>
      <c r="Q397" s="1" t="str">
        <f>VLOOKUP($C397,samples!$D$2:$R$1000,8, FALSE)</f>
        <v>CGPLPA863P2</v>
      </c>
      <c r="R397" t="s">
        <v>297</v>
      </c>
      <c r="S397" t="e">
        <f>VLOOKUP($C397,subset1!$D:$BX,S$2,FALSE)</f>
        <v>#N/A</v>
      </c>
      <c r="T397" s="1" t="e">
        <f>VLOOKUP($C397,subset1!$D:$BX,T$2,FALSE)</f>
        <v>#N/A</v>
      </c>
      <c r="U397" t="e">
        <f>VLOOKUP($C397,subset1!$D:$BX,U$2,FALSE)</f>
        <v>#N/A</v>
      </c>
      <c r="V397" t="e">
        <f>VLOOKUP($C397,subset1!$D:$BX,V$2,FALSE)</f>
        <v>#N/A</v>
      </c>
      <c r="W397" t="e">
        <f>VLOOKUP($C397,subset1!$D:$BX,W$2,FALSE)</f>
        <v>#N/A</v>
      </c>
      <c r="X397" t="e">
        <f>VLOOKUP($C397,subset1!$D:$BX,X$2,FALSE)</f>
        <v>#N/A</v>
      </c>
      <c r="Y397" t="e">
        <f>VLOOKUP($C397,subset1!$D:$BX,Y$2,FALSE)</f>
        <v>#N/A</v>
      </c>
      <c r="Z397" t="e">
        <f>VLOOKUP($C397,subset1!$D:$BX,Z$2,FALSE)</f>
        <v>#N/A</v>
      </c>
      <c r="AA397" t="e">
        <f>VLOOKUP($C397,subset1!$D:$BX,AA$2,FALSE)</f>
        <v>#N/A</v>
      </c>
      <c r="AB397" t="e">
        <f>VLOOKUP($C397,subset1!$D:$BX,AB$2,FALSE)</f>
        <v>#N/A</v>
      </c>
      <c r="AC397" t="e">
        <f>VLOOKUP($C397,subset1!$D:$BX,AC$2,FALSE)</f>
        <v>#N/A</v>
      </c>
      <c r="AD397" t="e">
        <f>VLOOKUP($C397,subset1!$D:$BX,AD$2,FALSE)</f>
        <v>#N/A</v>
      </c>
      <c r="AE397" t="e">
        <f>VLOOKUP($C397,subset1!$D:$BX,AE$2,FALSE)</f>
        <v>#N/A</v>
      </c>
      <c r="AF397" t="e">
        <f>VLOOKUP($C397,subset1!$D:$BX,AF$2,FALSE)</f>
        <v>#N/A</v>
      </c>
      <c r="AG397" t="e">
        <f>VLOOKUP($C397,subset1!$D:$BX,AG$2,FALSE)</f>
        <v>#N/A</v>
      </c>
      <c r="AH397" t="e">
        <f>VLOOKUP($C397,subset1!$D:$BX,AH$2,FALSE)</f>
        <v>#N/A</v>
      </c>
      <c r="AI397" t="e">
        <f>VLOOKUP($C397,subset1!$D:$BX,AI$2,FALSE)</f>
        <v>#N/A</v>
      </c>
      <c r="AJ397" t="e">
        <f>VLOOKUP($C397,subset1!$D:$BX,AJ$2,FALSE)</f>
        <v>#N/A</v>
      </c>
      <c r="AK397" t="e">
        <f>VLOOKUP($C397,subset1!$D:$BX,AK$2,FALSE)</f>
        <v>#N/A</v>
      </c>
      <c r="AL397" t="e">
        <f>VLOOKUP($C397,subset1!$D:$BX,AL$2,FALSE)</f>
        <v>#N/A</v>
      </c>
      <c r="AM397" t="e">
        <f>VLOOKUP($C397,subset1!$D:$BX,AM$2,FALSE)</f>
        <v>#N/A</v>
      </c>
      <c r="AN397" t="e">
        <f>VLOOKUP($C397,subset1!$D:$BX,AN$2,FALSE)</f>
        <v>#N/A</v>
      </c>
      <c r="AO397" t="e">
        <f>VLOOKUP($C397,subset1!$D:$BX,AO$2,FALSE)</f>
        <v>#N/A</v>
      </c>
      <c r="AP397" t="e">
        <f>VLOOKUP($C397,subset1!$D:$BX,AP$2,FALSE)</f>
        <v>#N/A</v>
      </c>
      <c r="AQ397" t="e">
        <f>VLOOKUP($C397,subset1!$D:$BX,AQ$2,FALSE)</f>
        <v>#N/A</v>
      </c>
      <c r="AR397" t="e">
        <f>VLOOKUP($C397,subset1!$D:$BX,AR$2,FALSE)</f>
        <v>#N/A</v>
      </c>
      <c r="AS397" t="e">
        <f>VLOOKUP($C397,subset1!$D:$BX,AS$2,FALSE)</f>
        <v>#N/A</v>
      </c>
      <c r="AT397" s="1" t="e">
        <f>VLOOKUP($C397,subset1!$D:$BX,AT$2,FALSE)</f>
        <v>#N/A</v>
      </c>
      <c r="AU397" t="e">
        <f>VLOOKUP($C397,subset1!$D:$BX,AU$2,FALSE)</f>
        <v>#N/A</v>
      </c>
      <c r="AV397" t="e">
        <f>VLOOKUP($C397,subset1!$D:$BX,AV$2,FALSE)</f>
        <v>#N/A</v>
      </c>
      <c r="AW397" t="e">
        <f>VLOOKUP($C397,subset1!$D:$BX,AW$2,FALSE)</f>
        <v>#N/A</v>
      </c>
      <c r="AX397" t="e">
        <f>VLOOKUP($C397,subset1!$D:$BX,AX$2,FALSE)</f>
        <v>#N/A</v>
      </c>
      <c r="AY397" t="e">
        <f>VLOOKUP($C397,subset1!$D:$BX,AY$2,FALSE)</f>
        <v>#N/A</v>
      </c>
      <c r="AZ397" t="e">
        <f>VLOOKUP($C397,subset1!$D:$BX,AZ$2,FALSE)</f>
        <v>#N/A</v>
      </c>
      <c r="BA397" t="e">
        <f>VLOOKUP($C397,subset1!$D:$BX,BA$2,FALSE)</f>
        <v>#N/A</v>
      </c>
      <c r="BB397" t="e">
        <f>VLOOKUP($C397,subset1!$D:$BX,BB$2,FALSE)</f>
        <v>#N/A</v>
      </c>
      <c r="BC397" t="e">
        <f>VLOOKUP($C397,subset1!$D:$BX,BC$2,FALSE)</f>
        <v>#N/A</v>
      </c>
      <c r="BD397" t="e">
        <f>VLOOKUP($C397,subset1!$D:$BX,BD$2,FALSE)</f>
        <v>#N/A</v>
      </c>
      <c r="BE397" t="e">
        <f>VLOOKUP($C397,subset1!$D:$BX,BE$2,FALSE)</f>
        <v>#N/A</v>
      </c>
      <c r="BF397" t="e">
        <f>VLOOKUP($C397,subset1!$D:$BX,BF$2,FALSE)</f>
        <v>#N/A</v>
      </c>
      <c r="BG397" t="e">
        <f>VLOOKUP($C397,subset1!$D:$BX,BG$2,FALSE)</f>
        <v>#N/A</v>
      </c>
      <c r="BH397" t="e">
        <f>VLOOKUP($C397,subset1!$D:$BX,BH$2,FALSE)</f>
        <v>#N/A</v>
      </c>
      <c r="BI397" t="e">
        <f>VLOOKUP($C397,subset1!$D:$BX,BI$2,FALSE)</f>
        <v>#N/A</v>
      </c>
      <c r="BJ397" t="e">
        <f>VLOOKUP($C397,subset1!$D:$BX,BJ$2,FALSE)</f>
        <v>#N/A</v>
      </c>
      <c r="BK397" t="e">
        <f>VLOOKUP($C397,subset1!$D:$BX,BK$2,FALSE)</f>
        <v>#N/A</v>
      </c>
      <c r="BL397" t="e">
        <f>VLOOKUP($C397,subset1!$D:$BX,BL$2,FALSE)</f>
        <v>#N/A</v>
      </c>
      <c r="BM397" t="e">
        <f>VLOOKUP($C397,subset1!$D:$BX,BM$2,FALSE)</f>
        <v>#N/A</v>
      </c>
      <c r="BN397" t="e">
        <f>VLOOKUP($C397,subset1!$D:$BX,BN$2,FALSE)</f>
        <v>#N/A</v>
      </c>
      <c r="BO397" t="e">
        <f>VLOOKUP($C397,subset1!$D:$BX,BO$2,FALSE)</f>
        <v>#N/A</v>
      </c>
      <c r="BP397" t="e">
        <f>VLOOKUP($C397,subset1!$D:$BX,BP$2,FALSE)</f>
        <v>#N/A</v>
      </c>
      <c r="BQ397" t="e">
        <f>VLOOKUP($C397,subset1!$D:$BX,BQ$2,FALSE)</f>
        <v>#N/A</v>
      </c>
      <c r="BR397" t="e">
        <f>VLOOKUP($C397,subset1!$D:$BX,BR$2,FALSE)</f>
        <v>#N/A</v>
      </c>
      <c r="BS397" t="e">
        <f>VLOOKUP($C397,subset1!$D:$BX,BS$2,FALSE)</f>
        <v>#N/A</v>
      </c>
      <c r="BT397" t="e">
        <f>VLOOKUP($C397,subset1!$D:$BX,BT$2,FALSE)</f>
        <v>#N/A</v>
      </c>
      <c r="BU397" t="e">
        <f>VLOOKUP($C397,subset1!$D:$BX,BU$2,FALSE)</f>
        <v>#N/A</v>
      </c>
    </row>
    <row r="398" spans="1:73" x14ac:dyDescent="0.2">
      <c r="A398">
        <v>1007</v>
      </c>
      <c r="B398" t="s">
        <v>10</v>
      </c>
      <c r="C398" t="str">
        <f t="shared" si="21"/>
        <v>1007E2</v>
      </c>
      <c r="D398" t="str">
        <f t="shared" si="22"/>
        <v>E2</v>
      </c>
      <c r="E398">
        <v>68</v>
      </c>
      <c r="F398" s="1">
        <v>43376</v>
      </c>
      <c r="G398">
        <v>35.6</v>
      </c>
      <c r="H398" t="s">
        <v>22</v>
      </c>
      <c r="I398">
        <v>875.88062003672303</v>
      </c>
      <c r="J398" t="s">
        <v>25</v>
      </c>
      <c r="K398">
        <v>404</v>
      </c>
      <c r="L398">
        <f>VLOOKUP($C398,samples!$D$2:$I$1000,4, FALSE)</f>
        <v>0</v>
      </c>
      <c r="M398">
        <f>VLOOKUP($C398,samples!$D$2:$I$1000,5, FALSE)</f>
        <v>0</v>
      </c>
      <c r="N398">
        <f>VLOOKUP($C398,samples!$D$2:$I$1000,6, FALSE)</f>
        <v>0</v>
      </c>
      <c r="O398" s="1">
        <f>VLOOKUP($C398,samples!$D$2:$I$1000,3, FALSE)</f>
        <v>43454</v>
      </c>
      <c r="P398" s="2">
        <f t="shared" si="23"/>
        <v>78</v>
      </c>
      <c r="Q398" s="1" t="str">
        <f>VLOOKUP($C398,samples!$D$2:$R$1000,8, FALSE)</f>
        <v>CGPLPA863P3</v>
      </c>
      <c r="R398" t="s">
        <v>297</v>
      </c>
      <c r="S398" t="e">
        <f>VLOOKUP($C398,subset1!$D:$BX,S$2,FALSE)</f>
        <v>#N/A</v>
      </c>
      <c r="T398" s="1" t="e">
        <f>VLOOKUP($C398,subset1!$D:$BX,T$2,FALSE)</f>
        <v>#N/A</v>
      </c>
      <c r="U398" t="e">
        <f>VLOOKUP($C398,subset1!$D:$BX,U$2,FALSE)</f>
        <v>#N/A</v>
      </c>
      <c r="V398" t="e">
        <f>VLOOKUP($C398,subset1!$D:$BX,V$2,FALSE)</f>
        <v>#N/A</v>
      </c>
      <c r="W398" t="e">
        <f>VLOOKUP($C398,subset1!$D:$BX,W$2,FALSE)</f>
        <v>#N/A</v>
      </c>
      <c r="X398" t="e">
        <f>VLOOKUP($C398,subset1!$D:$BX,X$2,FALSE)</f>
        <v>#N/A</v>
      </c>
      <c r="Y398" t="e">
        <f>VLOOKUP($C398,subset1!$D:$BX,Y$2,FALSE)</f>
        <v>#N/A</v>
      </c>
      <c r="Z398" t="e">
        <f>VLOOKUP($C398,subset1!$D:$BX,Z$2,FALSE)</f>
        <v>#N/A</v>
      </c>
      <c r="AA398" t="e">
        <f>VLOOKUP($C398,subset1!$D:$BX,AA$2,FALSE)</f>
        <v>#N/A</v>
      </c>
      <c r="AB398" t="e">
        <f>VLOOKUP($C398,subset1!$D:$BX,AB$2,FALSE)</f>
        <v>#N/A</v>
      </c>
      <c r="AC398" t="e">
        <f>VLOOKUP($C398,subset1!$D:$BX,AC$2,FALSE)</f>
        <v>#N/A</v>
      </c>
      <c r="AD398" t="e">
        <f>VLOOKUP($C398,subset1!$D:$BX,AD$2,FALSE)</f>
        <v>#N/A</v>
      </c>
      <c r="AE398" t="e">
        <f>VLOOKUP($C398,subset1!$D:$BX,AE$2,FALSE)</f>
        <v>#N/A</v>
      </c>
      <c r="AF398" t="e">
        <f>VLOOKUP($C398,subset1!$D:$BX,AF$2,FALSE)</f>
        <v>#N/A</v>
      </c>
      <c r="AG398" t="e">
        <f>VLOOKUP($C398,subset1!$D:$BX,AG$2,FALSE)</f>
        <v>#N/A</v>
      </c>
      <c r="AH398" t="e">
        <f>VLOOKUP($C398,subset1!$D:$BX,AH$2,FALSE)</f>
        <v>#N/A</v>
      </c>
      <c r="AI398" t="e">
        <f>VLOOKUP($C398,subset1!$D:$BX,AI$2,FALSE)</f>
        <v>#N/A</v>
      </c>
      <c r="AJ398" t="e">
        <f>VLOOKUP($C398,subset1!$D:$BX,AJ$2,FALSE)</f>
        <v>#N/A</v>
      </c>
      <c r="AK398" t="e">
        <f>VLOOKUP($C398,subset1!$D:$BX,AK$2,FALSE)</f>
        <v>#N/A</v>
      </c>
      <c r="AL398" t="e">
        <f>VLOOKUP($C398,subset1!$D:$BX,AL$2,FALSE)</f>
        <v>#N/A</v>
      </c>
      <c r="AM398" t="e">
        <f>VLOOKUP($C398,subset1!$D:$BX,AM$2,FALSE)</f>
        <v>#N/A</v>
      </c>
      <c r="AN398" t="e">
        <f>VLOOKUP($C398,subset1!$D:$BX,AN$2,FALSE)</f>
        <v>#N/A</v>
      </c>
      <c r="AO398" t="e">
        <f>VLOOKUP($C398,subset1!$D:$BX,AO$2,FALSE)</f>
        <v>#N/A</v>
      </c>
      <c r="AP398" t="e">
        <f>VLOOKUP($C398,subset1!$D:$BX,AP$2,FALSE)</f>
        <v>#N/A</v>
      </c>
      <c r="AQ398" t="e">
        <f>VLOOKUP($C398,subset1!$D:$BX,AQ$2,FALSE)</f>
        <v>#N/A</v>
      </c>
      <c r="AR398" t="e">
        <f>VLOOKUP($C398,subset1!$D:$BX,AR$2,FALSE)</f>
        <v>#N/A</v>
      </c>
      <c r="AS398" t="e">
        <f>VLOOKUP($C398,subset1!$D:$BX,AS$2,FALSE)</f>
        <v>#N/A</v>
      </c>
      <c r="AT398" s="1" t="e">
        <f>VLOOKUP($C398,subset1!$D:$BX,AT$2,FALSE)</f>
        <v>#N/A</v>
      </c>
      <c r="AU398" t="e">
        <f>VLOOKUP($C398,subset1!$D:$BX,AU$2,FALSE)</f>
        <v>#N/A</v>
      </c>
      <c r="AV398" t="e">
        <f>VLOOKUP($C398,subset1!$D:$BX,AV$2,FALSE)</f>
        <v>#N/A</v>
      </c>
      <c r="AW398" t="e">
        <f>VLOOKUP($C398,subset1!$D:$BX,AW$2,FALSE)</f>
        <v>#N/A</v>
      </c>
      <c r="AX398" t="e">
        <f>VLOOKUP($C398,subset1!$D:$BX,AX$2,FALSE)</f>
        <v>#N/A</v>
      </c>
      <c r="AY398" t="e">
        <f>VLOOKUP($C398,subset1!$D:$BX,AY$2,FALSE)</f>
        <v>#N/A</v>
      </c>
      <c r="AZ398" t="e">
        <f>VLOOKUP($C398,subset1!$D:$BX,AZ$2,FALSE)</f>
        <v>#N/A</v>
      </c>
      <c r="BA398" t="e">
        <f>VLOOKUP($C398,subset1!$D:$BX,BA$2,FALSE)</f>
        <v>#N/A</v>
      </c>
      <c r="BB398" t="e">
        <f>VLOOKUP($C398,subset1!$D:$BX,BB$2,FALSE)</f>
        <v>#N/A</v>
      </c>
      <c r="BC398" t="e">
        <f>VLOOKUP($C398,subset1!$D:$BX,BC$2,FALSE)</f>
        <v>#N/A</v>
      </c>
      <c r="BD398" t="e">
        <f>VLOOKUP($C398,subset1!$D:$BX,BD$2,FALSE)</f>
        <v>#N/A</v>
      </c>
      <c r="BE398" t="e">
        <f>VLOOKUP($C398,subset1!$D:$BX,BE$2,FALSE)</f>
        <v>#N/A</v>
      </c>
      <c r="BF398" t="e">
        <f>VLOOKUP($C398,subset1!$D:$BX,BF$2,FALSE)</f>
        <v>#N/A</v>
      </c>
      <c r="BG398" t="e">
        <f>VLOOKUP($C398,subset1!$D:$BX,BG$2,FALSE)</f>
        <v>#N/A</v>
      </c>
      <c r="BH398" t="e">
        <f>VLOOKUP($C398,subset1!$D:$BX,BH$2,FALSE)</f>
        <v>#N/A</v>
      </c>
      <c r="BI398" t="e">
        <f>VLOOKUP($C398,subset1!$D:$BX,BI$2,FALSE)</f>
        <v>#N/A</v>
      </c>
      <c r="BJ398" t="e">
        <f>VLOOKUP($C398,subset1!$D:$BX,BJ$2,FALSE)</f>
        <v>#N/A</v>
      </c>
      <c r="BK398" t="e">
        <f>VLOOKUP($C398,subset1!$D:$BX,BK$2,FALSE)</f>
        <v>#N/A</v>
      </c>
      <c r="BL398" t="e">
        <f>VLOOKUP($C398,subset1!$D:$BX,BL$2,FALSE)</f>
        <v>#N/A</v>
      </c>
      <c r="BM398" t="e">
        <f>VLOOKUP($C398,subset1!$D:$BX,BM$2,FALSE)</f>
        <v>#N/A</v>
      </c>
      <c r="BN398" t="e">
        <f>VLOOKUP($C398,subset1!$D:$BX,BN$2,FALSE)</f>
        <v>#N/A</v>
      </c>
      <c r="BO398" t="e">
        <f>VLOOKUP($C398,subset1!$D:$BX,BO$2,FALSE)</f>
        <v>#N/A</v>
      </c>
      <c r="BP398" t="e">
        <f>VLOOKUP($C398,subset1!$D:$BX,BP$2,FALSE)</f>
        <v>#N/A</v>
      </c>
      <c r="BQ398" t="e">
        <f>VLOOKUP($C398,subset1!$D:$BX,BQ$2,FALSE)</f>
        <v>#N/A</v>
      </c>
      <c r="BR398" t="e">
        <f>VLOOKUP($C398,subset1!$D:$BX,BR$2,FALSE)</f>
        <v>#N/A</v>
      </c>
      <c r="BS398" t="e">
        <f>VLOOKUP($C398,subset1!$D:$BX,BS$2,FALSE)</f>
        <v>#N/A</v>
      </c>
      <c r="BT398" t="e">
        <f>VLOOKUP($C398,subset1!$D:$BX,BT$2,FALSE)</f>
        <v>#N/A</v>
      </c>
      <c r="BU398" t="e">
        <f>VLOOKUP($C398,subset1!$D:$BX,BU$2,FALSE)</f>
        <v>#N/A</v>
      </c>
    </row>
    <row r="399" spans="1:73" x14ac:dyDescent="0.2">
      <c r="A399">
        <v>1009</v>
      </c>
      <c r="B399" t="s">
        <v>2</v>
      </c>
      <c r="C399" t="str">
        <f t="shared" si="21"/>
        <v>1009A</v>
      </c>
      <c r="D399" t="str">
        <f t="shared" si="22"/>
        <v>A</v>
      </c>
      <c r="E399">
        <v>70</v>
      </c>
      <c r="F399" s="1">
        <v>43382</v>
      </c>
      <c r="G399">
        <v>0</v>
      </c>
      <c r="H399" t="s">
        <v>289</v>
      </c>
      <c r="I399">
        <v>869.88062003672303</v>
      </c>
      <c r="J399" t="s">
        <v>23</v>
      </c>
      <c r="K399">
        <v>405</v>
      </c>
      <c r="L399">
        <f>VLOOKUP($C399,samples!$D$2:$I$1000,4, FALSE)</f>
        <v>3</v>
      </c>
      <c r="M399" t="str">
        <f>VLOOKUP($C399,samples!$D$2:$I$1000,5, FALSE)</f>
        <v>E</v>
      </c>
      <c r="N399" t="str">
        <f>VLOOKUP($C399,samples!$D$2:$I$1000,6, FALSE)</f>
        <v>7,8,9</v>
      </c>
      <c r="O399" s="1">
        <f>VLOOKUP($C399,samples!$D$2:$I$689,3, FALSE)</f>
        <v>43382</v>
      </c>
      <c r="P399" s="2">
        <f t="shared" si="23"/>
        <v>0</v>
      </c>
      <c r="Q399" s="1" t="str">
        <f>VLOOKUP($C399,samples!$D$2:$R$1000,8, FALSE)</f>
        <v>CGPLPA864P</v>
      </c>
      <c r="R399" t="s">
        <v>296</v>
      </c>
      <c r="S399">
        <f>VLOOKUP($C399,subset1!$D:$BX,S$2,FALSE)</f>
        <v>0</v>
      </c>
      <c r="T399" s="1" t="str">
        <f>VLOOKUP($C399,subset1!$D:$BX,T$2,FALSE)</f>
        <v>CHEK 2 high</v>
      </c>
      <c r="U399">
        <f>VLOOKUP($C399,subset1!$D:$BX,U$2,FALSE)</f>
        <v>0</v>
      </c>
      <c r="V399">
        <f>VLOOKUP($C399,subset1!$D:$BX,V$2,FALSE)</f>
        <v>44322</v>
      </c>
      <c r="W399" t="str">
        <f>VLOOKUP($C399,subset1!$D:$BX,W$2,FALSE)</f>
        <v>ZF</v>
      </c>
      <c r="X399">
        <f>VLOOKUP($C399,subset1!$D:$BX,X$2,FALSE)</f>
        <v>533</v>
      </c>
      <c r="Y399">
        <f>VLOOKUP($C399,subset1!$D:$BX,Y$2,FALSE)</f>
        <v>4.5</v>
      </c>
      <c r="Z399">
        <f>VLOOKUP($C399,subset1!$D:$BX,Z$2,FALSE)</f>
        <v>0.5</v>
      </c>
      <c r="AA399" t="str">
        <f>VLOOKUP($C399,subset1!$D:$BX,AA$2,FALSE)</f>
        <v>2actocfdna050621_High Sensitivity DNA Assay_DE13805124_2021-05-06_12-42-08.xad</v>
      </c>
      <c r="AB399">
        <f>VLOOKUP($C399,subset1!$D:$BX,AB$2,FALSE)</f>
        <v>158</v>
      </c>
      <c r="AC399">
        <f>VLOOKUP($C399,subset1!$D:$BX,AC$2,FALSE)</f>
        <v>3392.22</v>
      </c>
      <c r="AD399">
        <f>VLOOKUP($C399,subset1!$D:$BX,AD$2,FALSE)</f>
        <v>300</v>
      </c>
      <c r="AE399">
        <f>VLOOKUP($C399,subset1!$D:$BX,AE$2,FALSE)</f>
        <v>36.479999999999997</v>
      </c>
      <c r="AF399">
        <f>VLOOKUP($C399,subset1!$D:$BX,AF$2,FALSE)</f>
        <v>490</v>
      </c>
      <c r="AG399">
        <f>VLOOKUP($C399,subset1!$D:$BX,AG$2,FALSE)</f>
        <v>23.75</v>
      </c>
      <c r="AH399">
        <f>VLOOKUP($C399,subset1!$D:$BX,AH$2,FALSE)</f>
        <v>0</v>
      </c>
      <c r="AI399">
        <f>VLOOKUP($C399,subset1!$D:$BX,AI$2,FALSE)</f>
        <v>50</v>
      </c>
      <c r="AJ399">
        <f>VLOOKUP($C399,subset1!$D:$BX,AJ$2,FALSE)</f>
        <v>3452.45</v>
      </c>
      <c r="AK399">
        <f>VLOOKUP($C399,subset1!$D:$BX,AK$2,FALSE)</f>
        <v>172.6225</v>
      </c>
      <c r="AL399">
        <f>VLOOKUP($C399,subset1!$D:$BX,AL$2,FALSE)</f>
        <v>38.360555555555557</v>
      </c>
      <c r="AM399">
        <f>VLOOKUP($C399,subset1!$D:$BX,AM$2,FALSE)</f>
        <v>532</v>
      </c>
      <c r="AN399" t="str">
        <f>VLOOKUP($C399,subset1!$D:$BX,AN$2,FALSE)</f>
        <v>Revco -20</v>
      </c>
      <c r="AO399" t="str">
        <f>VLOOKUP($C399,subset1!$D:$BX,AO$2,FALSE)</f>
        <v>PACTO CfDNA Box 4</v>
      </c>
      <c r="AP399" t="str">
        <f>VLOOKUP($C399,subset1!$D:$BX,AP$2,FALSE)</f>
        <v>D3</v>
      </c>
      <c r="AQ399">
        <f>VLOOKUP($C399,subset1!$D:$BX,AQ$2,FALSE)</f>
        <v>0</v>
      </c>
      <c r="AR399">
        <f>VLOOKUP($C399,subset1!$D:$BX,AR$2,FALSE)</f>
        <v>15</v>
      </c>
      <c r="AS399">
        <f>VLOOKUP($C399,subset1!$D:$BX,AS$2,FALSE)</f>
        <v>4.3447406913930688</v>
      </c>
      <c r="AT399" s="1">
        <f>VLOOKUP($C399,subset1!$D:$BX,AT$2,FALSE)</f>
        <v>45.655259308606929</v>
      </c>
      <c r="AU399">
        <f>VLOOKUP($C399,subset1!$D:$BX,AU$2,FALSE)</f>
        <v>13</v>
      </c>
      <c r="AV399">
        <f>VLOOKUP($C399,subset1!$D:$BX,AV$2,FALSE)</f>
        <v>44421</v>
      </c>
      <c r="AW399">
        <f>VLOOKUP($C399,subset1!$D:$BX,AW$2,FALSE)</f>
        <v>0</v>
      </c>
      <c r="AX399" t="str">
        <f>VLOOKUP($C399,subset1!$D:$BX,AX$2,FALSE)</f>
        <v>IDT8_UDI_16</v>
      </c>
      <c r="AY399">
        <f>VLOOKUP($C399,subset1!$D:$BX,AY$2,FALSE)</f>
        <v>0</v>
      </c>
      <c r="AZ399">
        <f>VLOOKUP($C399,subset1!$D:$BX,AZ$2,FALSE)</f>
        <v>4</v>
      </c>
      <c r="BA399" t="str">
        <f>VLOOKUP($C399,subset1!$D:$BX,BA$2,FALSE)</f>
        <v>ZF</v>
      </c>
      <c r="BB399">
        <f>VLOOKUP($C399,subset1!$D:$BX,BB$2,FALSE)</f>
        <v>13</v>
      </c>
      <c r="BC399" t="str">
        <f>VLOOKUP($C399,subset1!$D:$BX,BC$2,FALSE)</f>
        <v>4pactopcr181621_DNA 1000_DE13805124_2021-08-16_14-18-26</v>
      </c>
      <c r="BD399">
        <f>VLOOKUP($C399,subset1!$D:$BX,BD$2,FALSE)</f>
        <v>301</v>
      </c>
      <c r="BE399">
        <f>VLOOKUP($C399,subset1!$D:$BX,BE$2,FALSE)</f>
        <v>5.5</v>
      </c>
      <c r="BF399">
        <f>VLOOKUP($C399,subset1!$D:$BX,BF$2,FALSE)</f>
        <v>27.7</v>
      </c>
      <c r="BG399">
        <f>VLOOKUP($C399,subset1!$D:$BX,BG$2,FALSE)</f>
        <v>457</v>
      </c>
      <c r="BH399">
        <f>VLOOKUP($C399,subset1!$D:$BX,BH$2,FALSE)</f>
        <v>0.35</v>
      </c>
      <c r="BI399">
        <f>VLOOKUP($C399,subset1!$D:$BX,BI$2,FALSE)</f>
        <v>1.2</v>
      </c>
      <c r="BJ399">
        <f>VLOOKUP($C399,subset1!$D:$BX,BJ$2,FALSE)</f>
        <v>0</v>
      </c>
      <c r="BK399">
        <f>VLOOKUP($C399,subset1!$D:$BX,BK$2,FALSE)</f>
        <v>0</v>
      </c>
      <c r="BL399">
        <f>VLOOKUP($C399,subset1!$D:$BX,BL$2,FALSE)</f>
        <v>0</v>
      </c>
      <c r="BM399">
        <f>VLOOKUP($C399,subset1!$D:$BX,BM$2,FALSE)</f>
        <v>0</v>
      </c>
      <c r="BN399">
        <f>VLOOKUP($C399,subset1!$D:$BX,BN$2,FALSE)</f>
        <v>0</v>
      </c>
      <c r="BO399">
        <f>VLOOKUP($C399,subset1!$D:$BX,BO$2,FALSE)</f>
        <v>20</v>
      </c>
      <c r="BP399">
        <f>VLOOKUP($C399,subset1!$D:$BX,BP$2,FALSE)</f>
        <v>5.85</v>
      </c>
      <c r="BQ399">
        <f>VLOOKUP($C399,subset1!$D:$BX,BQ$2,FALSE)</f>
        <v>28.9</v>
      </c>
      <c r="BR399">
        <f>VLOOKUP($C399,subset1!$D:$BX,BR$2,FALSE)</f>
        <v>117</v>
      </c>
      <c r="BS399">
        <f>VLOOKUP($C399,subset1!$D:$BX,BS$2,FALSE)</f>
        <v>532</v>
      </c>
      <c r="BT399" t="str">
        <f>VLOOKUP($C399,subset1!$D:$BX,BT$2,FALSE)</f>
        <v>Revco -20</v>
      </c>
      <c r="BU399" t="str">
        <f>VLOOKUP($C399,subset1!$D:$BX,BU$2,FALSE)</f>
        <v>Pacto PCR1 Box 3</v>
      </c>
    </row>
    <row r="400" spans="1:73" x14ac:dyDescent="0.2">
      <c r="A400">
        <v>1009</v>
      </c>
      <c r="B400" t="s">
        <v>8</v>
      </c>
      <c r="C400" t="str">
        <f t="shared" si="21"/>
        <v>1009B1</v>
      </c>
      <c r="D400" t="str">
        <f t="shared" si="22"/>
        <v>B1</v>
      </c>
      <c r="E400">
        <v>70</v>
      </c>
      <c r="F400" s="1">
        <v>43382</v>
      </c>
      <c r="G400">
        <v>0</v>
      </c>
      <c r="H400" t="s">
        <v>289</v>
      </c>
      <c r="I400">
        <v>869.88062003672303</v>
      </c>
      <c r="J400" t="s">
        <v>23</v>
      </c>
      <c r="K400">
        <v>406</v>
      </c>
      <c r="L400">
        <f>VLOOKUP($C400,samples!$D$2:$I$1000,4, FALSE)</f>
        <v>8</v>
      </c>
      <c r="M400" t="str">
        <f>VLOOKUP($C400,samples!$D$2:$I$1000,5, FALSE)</f>
        <v>G</v>
      </c>
      <c r="N400" t="str">
        <f>VLOOKUP($C400,samples!$D$2:$I$1000,6, FALSE)</f>
        <v>1,2,3</v>
      </c>
      <c r="O400" s="1">
        <f>VLOOKUP($C400,samples!$D$2:$I$689,3, FALSE)</f>
        <v>43417</v>
      </c>
      <c r="P400" s="2">
        <f t="shared" si="23"/>
        <v>35</v>
      </c>
      <c r="Q400" s="1" t="str">
        <f>VLOOKUP($C400,samples!$D$2:$R$1000,8, FALSE)</f>
        <v>CGPLPA864P1</v>
      </c>
      <c r="R400" t="s">
        <v>296</v>
      </c>
      <c r="S400">
        <f>VLOOKUP($C400,subset1!$D:$BX,S$2,FALSE)</f>
        <v>0</v>
      </c>
      <c r="T400" s="1" t="str">
        <f>VLOOKUP($C400,subset1!$D:$BX,T$2,FALSE)</f>
        <v>CHEK 2 high</v>
      </c>
      <c r="U400">
        <f>VLOOKUP($C400,subset1!$D:$BX,U$2,FALSE)</f>
        <v>0</v>
      </c>
      <c r="V400">
        <f>VLOOKUP($C400,subset1!$D:$BX,V$2,FALSE)</f>
        <v>44322</v>
      </c>
      <c r="W400" t="str">
        <f>VLOOKUP($C400,subset1!$D:$BX,W$2,FALSE)</f>
        <v>ZF</v>
      </c>
      <c r="X400">
        <f>VLOOKUP($C400,subset1!$D:$BX,X$2,FALSE)</f>
        <v>533</v>
      </c>
      <c r="Y400">
        <f>VLOOKUP($C400,subset1!$D:$BX,Y$2,FALSE)</f>
        <v>4.5</v>
      </c>
      <c r="Z400">
        <f>VLOOKUP($C400,subset1!$D:$BX,Z$2,FALSE)</f>
        <v>0.5</v>
      </c>
      <c r="AA400" t="str">
        <f>VLOOKUP($C400,subset1!$D:$BX,AA$2,FALSE)</f>
        <v>3actocfdna050621_High Sensitivity DNA Assay_DE13805124_2021-05-06_14-13-41.xad</v>
      </c>
      <c r="AB400">
        <f>VLOOKUP($C400,subset1!$D:$BX,AB$2,FALSE)</f>
        <v>157</v>
      </c>
      <c r="AC400">
        <f>VLOOKUP($C400,subset1!$D:$BX,AC$2,FALSE)</f>
        <v>9339.6</v>
      </c>
      <c r="AD400">
        <f>VLOOKUP($C400,subset1!$D:$BX,AD$2,FALSE)</f>
        <v>308</v>
      </c>
      <c r="AE400">
        <f>VLOOKUP($C400,subset1!$D:$BX,AE$2,FALSE)</f>
        <v>151.77000000000001</v>
      </c>
      <c r="AF400">
        <f>VLOOKUP($C400,subset1!$D:$BX,AF$2,FALSE)</f>
        <v>366</v>
      </c>
      <c r="AG400">
        <f>VLOOKUP($C400,subset1!$D:$BX,AG$2,FALSE)</f>
        <v>18.16</v>
      </c>
      <c r="AH400">
        <f>VLOOKUP($C400,subset1!$D:$BX,AH$2,FALSE)</f>
        <v>0</v>
      </c>
      <c r="AI400">
        <f>VLOOKUP($C400,subset1!$D:$BX,AI$2,FALSE)</f>
        <v>50</v>
      </c>
      <c r="AJ400">
        <f>VLOOKUP($C400,subset1!$D:$BX,AJ$2,FALSE)</f>
        <v>9509.5300000000007</v>
      </c>
      <c r="AK400">
        <f>VLOOKUP($C400,subset1!$D:$BX,AK$2,FALSE)</f>
        <v>475.47650000000004</v>
      </c>
      <c r="AL400">
        <f>VLOOKUP($C400,subset1!$D:$BX,AL$2,FALSE)</f>
        <v>105.66144444444446</v>
      </c>
      <c r="AM400">
        <f>VLOOKUP($C400,subset1!$D:$BX,AM$2,FALSE)</f>
        <v>532</v>
      </c>
      <c r="AN400" t="str">
        <f>VLOOKUP($C400,subset1!$D:$BX,AN$2,FALSE)</f>
        <v>Revco -20</v>
      </c>
      <c r="AO400" t="str">
        <f>VLOOKUP($C400,subset1!$D:$BX,AO$2,FALSE)</f>
        <v>PACTO CfDNA Box 4</v>
      </c>
      <c r="AP400" t="str">
        <f>VLOOKUP($C400,subset1!$D:$BX,AP$2,FALSE)</f>
        <v>D4</v>
      </c>
      <c r="AQ400">
        <f>VLOOKUP($C400,subset1!$D:$BX,AQ$2,FALSE)</f>
        <v>0</v>
      </c>
      <c r="AR400">
        <f>VLOOKUP($C400,subset1!$D:$BX,AR$2,FALSE)</f>
        <v>15</v>
      </c>
      <c r="AS400">
        <f>VLOOKUP($C400,subset1!$D:$BX,AS$2,FALSE)</f>
        <v>1.5773650222461046</v>
      </c>
      <c r="AT400" s="1">
        <f>VLOOKUP($C400,subset1!$D:$BX,AT$2,FALSE)</f>
        <v>48.422634977753894</v>
      </c>
      <c r="AU400">
        <f>VLOOKUP($C400,subset1!$D:$BX,AU$2,FALSE)</f>
        <v>13</v>
      </c>
      <c r="AV400">
        <f>VLOOKUP($C400,subset1!$D:$BX,AV$2,FALSE)</f>
        <v>44421</v>
      </c>
      <c r="AW400">
        <f>VLOOKUP($C400,subset1!$D:$BX,AW$2,FALSE)</f>
        <v>0</v>
      </c>
      <c r="AX400" t="str">
        <f>VLOOKUP($C400,subset1!$D:$BX,AX$2,FALSE)</f>
        <v>IDT8_UDI_17</v>
      </c>
      <c r="AY400">
        <f>VLOOKUP($C400,subset1!$D:$BX,AY$2,FALSE)</f>
        <v>0</v>
      </c>
      <c r="AZ400">
        <f>VLOOKUP($C400,subset1!$D:$BX,AZ$2,FALSE)</f>
        <v>4</v>
      </c>
      <c r="BA400" t="str">
        <f>VLOOKUP($C400,subset1!$D:$BX,BA$2,FALSE)</f>
        <v>ZF</v>
      </c>
      <c r="BB400">
        <f>VLOOKUP($C400,subset1!$D:$BX,BB$2,FALSE)</f>
        <v>13</v>
      </c>
      <c r="BC400" t="str">
        <f>VLOOKUP($C400,subset1!$D:$BX,BC$2,FALSE)</f>
        <v>4pactopcr181621_DNA 1000_DE13805124_2021-08-16_14-18-26</v>
      </c>
      <c r="BD400">
        <f>VLOOKUP($C400,subset1!$D:$BX,BD$2,FALSE)</f>
        <v>301</v>
      </c>
      <c r="BE400">
        <f>VLOOKUP($C400,subset1!$D:$BX,BE$2,FALSE)</f>
        <v>9.64</v>
      </c>
      <c r="BF400">
        <f>VLOOKUP($C400,subset1!$D:$BX,BF$2,FALSE)</f>
        <v>48.5</v>
      </c>
      <c r="BG400">
        <f>VLOOKUP($C400,subset1!$D:$BX,BG$2,FALSE)</f>
        <v>444</v>
      </c>
      <c r="BH400">
        <f>VLOOKUP($C400,subset1!$D:$BX,BH$2,FALSE)</f>
        <v>0.17</v>
      </c>
      <c r="BI400">
        <f>VLOOKUP($C400,subset1!$D:$BX,BI$2,FALSE)</f>
        <v>0.6</v>
      </c>
      <c r="BJ400">
        <f>VLOOKUP($C400,subset1!$D:$BX,BJ$2,FALSE)</f>
        <v>0</v>
      </c>
      <c r="BK400">
        <f>VLOOKUP($C400,subset1!$D:$BX,BK$2,FALSE)</f>
        <v>0</v>
      </c>
      <c r="BL400">
        <f>VLOOKUP($C400,subset1!$D:$BX,BL$2,FALSE)</f>
        <v>0</v>
      </c>
      <c r="BM400">
        <f>VLOOKUP($C400,subset1!$D:$BX,BM$2,FALSE)</f>
        <v>0</v>
      </c>
      <c r="BN400">
        <f>VLOOKUP($C400,subset1!$D:$BX,BN$2,FALSE)</f>
        <v>0</v>
      </c>
      <c r="BO400">
        <f>VLOOKUP($C400,subset1!$D:$BX,BO$2,FALSE)</f>
        <v>20</v>
      </c>
      <c r="BP400">
        <f>VLOOKUP($C400,subset1!$D:$BX,BP$2,FALSE)</f>
        <v>9.81</v>
      </c>
      <c r="BQ400">
        <f>VLOOKUP($C400,subset1!$D:$BX,BQ$2,FALSE)</f>
        <v>49.1</v>
      </c>
      <c r="BR400">
        <f>VLOOKUP($C400,subset1!$D:$BX,BR$2,FALSE)</f>
        <v>196.20000000000002</v>
      </c>
      <c r="BS400">
        <f>VLOOKUP($C400,subset1!$D:$BX,BS$2,FALSE)</f>
        <v>532</v>
      </c>
      <c r="BT400" t="str">
        <f>VLOOKUP($C400,subset1!$D:$BX,BT$2,FALSE)</f>
        <v>Revco -20</v>
      </c>
      <c r="BU400" t="str">
        <f>VLOOKUP($C400,subset1!$D:$BX,BU$2,FALSE)</f>
        <v>Pacto PCR1 Box 3</v>
      </c>
    </row>
    <row r="401" spans="1:73" x14ac:dyDescent="0.2">
      <c r="A401">
        <v>1009</v>
      </c>
      <c r="B401" t="s">
        <v>9</v>
      </c>
      <c r="C401" t="str">
        <f t="shared" si="21"/>
        <v>1009E1</v>
      </c>
      <c r="D401" t="str">
        <f t="shared" si="22"/>
        <v>E1</v>
      </c>
      <c r="E401">
        <v>70</v>
      </c>
      <c r="F401" s="1">
        <v>43382</v>
      </c>
      <c r="G401">
        <v>0</v>
      </c>
      <c r="H401" t="s">
        <v>289</v>
      </c>
      <c r="I401">
        <v>869.88062003672303</v>
      </c>
      <c r="J401" t="s">
        <v>23</v>
      </c>
      <c r="K401">
        <v>407</v>
      </c>
      <c r="L401">
        <f>VLOOKUP($C401,samples!$D$2:$I$1000,4, FALSE)</f>
        <v>12</v>
      </c>
      <c r="M401" t="str">
        <f>VLOOKUP($C401,samples!$D$2:$I$1000,5, FALSE)</f>
        <v>G</v>
      </c>
      <c r="N401" t="str">
        <f>VLOOKUP($C401,samples!$D$2:$I$1000,6, FALSE)</f>
        <v>7,8,9</v>
      </c>
      <c r="O401" s="1">
        <f>VLOOKUP($C401,samples!$D$2:$I$689,3, FALSE)</f>
        <v>43461</v>
      </c>
      <c r="P401" s="2">
        <f t="shared" si="23"/>
        <v>79</v>
      </c>
      <c r="Q401" s="1" t="str">
        <f>VLOOKUP($C401,samples!$D$2:$R$1000,8, FALSE)</f>
        <v>CGPLPA864P2</v>
      </c>
      <c r="R401" t="s">
        <v>296</v>
      </c>
      <c r="S401">
        <f>VLOOKUP($C401,subset1!$D:$BX,S$2,FALSE)</f>
        <v>0</v>
      </c>
      <c r="T401" s="1" t="str">
        <f>VLOOKUP($C401,subset1!$D:$BX,T$2,FALSE)</f>
        <v>CHEK 2 high</v>
      </c>
      <c r="U401">
        <f>VLOOKUP($C401,subset1!$D:$BX,U$2,FALSE)</f>
        <v>0</v>
      </c>
      <c r="V401">
        <f>VLOOKUP($C401,subset1!$D:$BX,V$2,FALSE)</f>
        <v>44322</v>
      </c>
      <c r="W401" t="str">
        <f>VLOOKUP($C401,subset1!$D:$BX,W$2,FALSE)</f>
        <v>ZF</v>
      </c>
      <c r="X401">
        <f>VLOOKUP($C401,subset1!$D:$BX,X$2,FALSE)</f>
        <v>533</v>
      </c>
      <c r="Y401">
        <f>VLOOKUP($C401,subset1!$D:$BX,Y$2,FALSE)</f>
        <v>4</v>
      </c>
      <c r="Z401">
        <f>VLOOKUP($C401,subset1!$D:$BX,Z$2,FALSE)</f>
        <v>0</v>
      </c>
      <c r="AA401" t="str">
        <f>VLOOKUP($C401,subset1!$D:$BX,AA$2,FALSE)</f>
        <v>3actocfdna050621_High Sensitivity DNA Assay_DE13805124_2021-05-06_14-13-41.xad</v>
      </c>
      <c r="AB401">
        <f>VLOOKUP($C401,subset1!$D:$BX,AB$2,FALSE)</f>
        <v>157</v>
      </c>
      <c r="AC401">
        <f>VLOOKUP($C401,subset1!$D:$BX,AC$2,FALSE)</f>
        <v>4413.17</v>
      </c>
      <c r="AD401">
        <f>VLOOKUP($C401,subset1!$D:$BX,AD$2,FALSE)</f>
        <v>297</v>
      </c>
      <c r="AE401">
        <f>VLOOKUP($C401,subset1!$D:$BX,AE$2,FALSE)</f>
        <v>80.72</v>
      </c>
      <c r="AF401">
        <f>VLOOKUP($C401,subset1!$D:$BX,AF$2,FALSE)</f>
        <v>355</v>
      </c>
      <c r="AG401">
        <f>VLOOKUP($C401,subset1!$D:$BX,AG$2,FALSE)</f>
        <v>8.16</v>
      </c>
      <c r="AH401">
        <f>VLOOKUP($C401,subset1!$D:$BX,AH$2,FALSE)</f>
        <v>0</v>
      </c>
      <c r="AI401">
        <f>VLOOKUP($C401,subset1!$D:$BX,AI$2,FALSE)</f>
        <v>50</v>
      </c>
      <c r="AJ401">
        <f>VLOOKUP($C401,subset1!$D:$BX,AJ$2,FALSE)</f>
        <v>4502.05</v>
      </c>
      <c r="AK401">
        <f>VLOOKUP($C401,subset1!$D:$BX,AK$2,FALSE)</f>
        <v>225.10249999999999</v>
      </c>
      <c r="AL401">
        <f>VLOOKUP($C401,subset1!$D:$BX,AL$2,FALSE)</f>
        <v>56.275624999999998</v>
      </c>
      <c r="AM401">
        <f>VLOOKUP($C401,subset1!$D:$BX,AM$2,FALSE)</f>
        <v>532</v>
      </c>
      <c r="AN401" t="str">
        <f>VLOOKUP($C401,subset1!$D:$BX,AN$2,FALSE)</f>
        <v>Revco -20</v>
      </c>
      <c r="AO401" t="str">
        <f>VLOOKUP($C401,subset1!$D:$BX,AO$2,FALSE)</f>
        <v>PACTO CfDNA Box 4</v>
      </c>
      <c r="AP401" t="str">
        <f>VLOOKUP($C401,subset1!$D:$BX,AP$2,FALSE)</f>
        <v>D5</v>
      </c>
      <c r="AQ401">
        <f>VLOOKUP($C401,subset1!$D:$BX,AQ$2,FALSE)</f>
        <v>0</v>
      </c>
      <c r="AR401">
        <f>VLOOKUP($C401,subset1!$D:$BX,AR$2,FALSE)</f>
        <v>15</v>
      </c>
      <c r="AS401">
        <f>VLOOKUP($C401,subset1!$D:$BX,AS$2,FALSE)</f>
        <v>3.3318155062693666</v>
      </c>
      <c r="AT401" s="1">
        <f>VLOOKUP($C401,subset1!$D:$BX,AT$2,FALSE)</f>
        <v>46.668184493730635</v>
      </c>
      <c r="AU401">
        <f>VLOOKUP($C401,subset1!$D:$BX,AU$2,FALSE)</f>
        <v>13</v>
      </c>
      <c r="AV401">
        <f>VLOOKUP($C401,subset1!$D:$BX,AV$2,FALSE)</f>
        <v>44421</v>
      </c>
      <c r="AW401">
        <f>VLOOKUP($C401,subset1!$D:$BX,AW$2,FALSE)</f>
        <v>0</v>
      </c>
      <c r="AX401" t="str">
        <f>VLOOKUP($C401,subset1!$D:$BX,AX$2,FALSE)</f>
        <v>IDT8_UDI_18</v>
      </c>
      <c r="AY401">
        <f>VLOOKUP($C401,subset1!$D:$BX,AY$2,FALSE)</f>
        <v>0</v>
      </c>
      <c r="AZ401">
        <f>VLOOKUP($C401,subset1!$D:$BX,AZ$2,FALSE)</f>
        <v>4</v>
      </c>
      <c r="BA401" t="str">
        <f>VLOOKUP($C401,subset1!$D:$BX,BA$2,FALSE)</f>
        <v>ZF</v>
      </c>
      <c r="BB401">
        <f>VLOOKUP($C401,subset1!$D:$BX,BB$2,FALSE)</f>
        <v>13</v>
      </c>
      <c r="BC401" t="str">
        <f>VLOOKUP($C401,subset1!$D:$BX,BC$2,FALSE)</f>
        <v>4pactopcr181621_DNA 1000_DE13805124_2021-08-16_14-18-26</v>
      </c>
      <c r="BD401">
        <f>VLOOKUP($C401,subset1!$D:$BX,BD$2,FALSE)</f>
        <v>299</v>
      </c>
      <c r="BE401">
        <f>VLOOKUP($C401,subset1!$D:$BX,BE$2,FALSE)</f>
        <v>12.29</v>
      </c>
      <c r="BF401">
        <f>VLOOKUP($C401,subset1!$D:$BX,BF$2,FALSE)</f>
        <v>62.3</v>
      </c>
      <c r="BG401">
        <f>VLOOKUP($C401,subset1!$D:$BX,BG$2,FALSE)</f>
        <v>456</v>
      </c>
      <c r="BH401">
        <f>VLOOKUP($C401,subset1!$D:$BX,BH$2,FALSE)</f>
        <v>0.2</v>
      </c>
      <c r="BI401">
        <f>VLOOKUP($C401,subset1!$D:$BX,BI$2,FALSE)</f>
        <v>0.7</v>
      </c>
      <c r="BJ401">
        <f>VLOOKUP($C401,subset1!$D:$BX,BJ$2,FALSE)</f>
        <v>0</v>
      </c>
      <c r="BK401">
        <f>VLOOKUP($C401,subset1!$D:$BX,BK$2,FALSE)</f>
        <v>0</v>
      </c>
      <c r="BL401">
        <f>VLOOKUP($C401,subset1!$D:$BX,BL$2,FALSE)</f>
        <v>0</v>
      </c>
      <c r="BM401">
        <f>VLOOKUP($C401,subset1!$D:$BX,BM$2,FALSE)</f>
        <v>0</v>
      </c>
      <c r="BN401">
        <f>VLOOKUP($C401,subset1!$D:$BX,BN$2,FALSE)</f>
        <v>0</v>
      </c>
      <c r="BO401">
        <f>VLOOKUP($C401,subset1!$D:$BX,BO$2,FALSE)</f>
        <v>20</v>
      </c>
      <c r="BP401">
        <f>VLOOKUP($C401,subset1!$D:$BX,BP$2,FALSE)</f>
        <v>12.489999999999998</v>
      </c>
      <c r="BQ401">
        <f>VLOOKUP($C401,subset1!$D:$BX,BQ$2,FALSE)</f>
        <v>63</v>
      </c>
      <c r="BR401">
        <f>VLOOKUP($C401,subset1!$D:$BX,BR$2,FALSE)</f>
        <v>249.79999999999995</v>
      </c>
      <c r="BS401">
        <f>VLOOKUP($C401,subset1!$D:$BX,BS$2,FALSE)</f>
        <v>532</v>
      </c>
      <c r="BT401" t="str">
        <f>VLOOKUP($C401,subset1!$D:$BX,BT$2,FALSE)</f>
        <v>Revco -20</v>
      </c>
      <c r="BU401" t="str">
        <f>VLOOKUP($C401,subset1!$D:$BX,BU$2,FALSE)</f>
        <v>Pacto PCR1 Box 3</v>
      </c>
    </row>
    <row r="402" spans="1:73" x14ac:dyDescent="0.2">
      <c r="A402">
        <v>1009</v>
      </c>
      <c r="B402" t="s">
        <v>10</v>
      </c>
      <c r="C402" t="str">
        <f t="shared" si="21"/>
        <v>1009E2</v>
      </c>
      <c r="D402" t="str">
        <f t="shared" si="22"/>
        <v>E2</v>
      </c>
      <c r="E402">
        <v>70</v>
      </c>
      <c r="F402" s="1">
        <v>43382</v>
      </c>
      <c r="G402">
        <v>0</v>
      </c>
      <c r="H402" t="s">
        <v>289</v>
      </c>
      <c r="I402">
        <v>869.88062003672303</v>
      </c>
      <c r="J402" t="s">
        <v>23</v>
      </c>
      <c r="K402">
        <v>408</v>
      </c>
      <c r="L402">
        <f>VLOOKUP($C402,samples!$D$2:$I$1000,4, FALSE)</f>
        <v>0</v>
      </c>
      <c r="M402">
        <f>VLOOKUP($C402,samples!$D$2:$I$1000,5, FALSE)</f>
        <v>0</v>
      </c>
      <c r="N402">
        <f>VLOOKUP($C402,samples!$D$2:$I$1000,6, FALSE)</f>
        <v>0</v>
      </c>
      <c r="O402" s="1">
        <f>VLOOKUP($C402,samples!$D$2:$I$1000,3, FALSE)</f>
        <v>43522</v>
      </c>
      <c r="P402" s="2">
        <f t="shared" si="23"/>
        <v>140</v>
      </c>
      <c r="Q402" s="1" t="str">
        <f>VLOOKUP($C402,samples!$D$2:$R$1000,8, FALSE)</f>
        <v>CGPLPA864P3</v>
      </c>
      <c r="R402" t="s">
        <v>296</v>
      </c>
      <c r="S402" t="e">
        <f>VLOOKUP($C402,subset1!$D:$BX,S$2,FALSE)</f>
        <v>#N/A</v>
      </c>
      <c r="T402" s="1" t="e">
        <f>VLOOKUP($C402,subset1!$D:$BX,T$2,FALSE)</f>
        <v>#N/A</v>
      </c>
      <c r="U402" t="e">
        <f>VLOOKUP($C402,subset1!$D:$BX,U$2,FALSE)</f>
        <v>#N/A</v>
      </c>
      <c r="V402" t="e">
        <f>VLOOKUP($C402,subset1!$D:$BX,V$2,FALSE)</f>
        <v>#N/A</v>
      </c>
      <c r="W402" t="e">
        <f>VLOOKUP($C402,subset1!$D:$BX,W$2,FALSE)</f>
        <v>#N/A</v>
      </c>
      <c r="X402" t="e">
        <f>VLOOKUP($C402,subset1!$D:$BX,X$2,FALSE)</f>
        <v>#N/A</v>
      </c>
      <c r="Y402" t="e">
        <f>VLOOKUP($C402,subset1!$D:$BX,Y$2,FALSE)</f>
        <v>#N/A</v>
      </c>
      <c r="Z402" t="e">
        <f>VLOOKUP($C402,subset1!$D:$BX,Z$2,FALSE)</f>
        <v>#N/A</v>
      </c>
      <c r="AA402" t="e">
        <f>VLOOKUP($C402,subset1!$D:$BX,AA$2,FALSE)</f>
        <v>#N/A</v>
      </c>
      <c r="AB402" t="e">
        <f>VLOOKUP($C402,subset1!$D:$BX,AB$2,FALSE)</f>
        <v>#N/A</v>
      </c>
      <c r="AC402" t="e">
        <f>VLOOKUP($C402,subset1!$D:$BX,AC$2,FALSE)</f>
        <v>#N/A</v>
      </c>
      <c r="AD402" t="e">
        <f>VLOOKUP($C402,subset1!$D:$BX,AD$2,FALSE)</f>
        <v>#N/A</v>
      </c>
      <c r="AE402" t="e">
        <f>VLOOKUP($C402,subset1!$D:$BX,AE$2,FALSE)</f>
        <v>#N/A</v>
      </c>
      <c r="AF402" t="e">
        <f>VLOOKUP($C402,subset1!$D:$BX,AF$2,FALSE)</f>
        <v>#N/A</v>
      </c>
      <c r="AG402" t="e">
        <f>VLOOKUP($C402,subset1!$D:$BX,AG$2,FALSE)</f>
        <v>#N/A</v>
      </c>
      <c r="AH402" t="e">
        <f>VLOOKUP($C402,subset1!$D:$BX,AH$2,FALSE)</f>
        <v>#N/A</v>
      </c>
      <c r="AI402" t="e">
        <f>VLOOKUP($C402,subset1!$D:$BX,AI$2,FALSE)</f>
        <v>#N/A</v>
      </c>
      <c r="AJ402" t="e">
        <f>VLOOKUP($C402,subset1!$D:$BX,AJ$2,FALSE)</f>
        <v>#N/A</v>
      </c>
      <c r="AK402" t="e">
        <f>VLOOKUP($C402,subset1!$D:$BX,AK$2,FALSE)</f>
        <v>#N/A</v>
      </c>
      <c r="AL402" t="e">
        <f>VLOOKUP($C402,subset1!$D:$BX,AL$2,FALSE)</f>
        <v>#N/A</v>
      </c>
      <c r="AM402" t="e">
        <f>VLOOKUP($C402,subset1!$D:$BX,AM$2,FALSE)</f>
        <v>#N/A</v>
      </c>
      <c r="AN402" t="e">
        <f>VLOOKUP($C402,subset1!$D:$BX,AN$2,FALSE)</f>
        <v>#N/A</v>
      </c>
      <c r="AO402" t="e">
        <f>VLOOKUP($C402,subset1!$D:$BX,AO$2,FALSE)</f>
        <v>#N/A</v>
      </c>
      <c r="AP402" t="e">
        <f>VLOOKUP($C402,subset1!$D:$BX,AP$2,FALSE)</f>
        <v>#N/A</v>
      </c>
      <c r="AQ402" t="e">
        <f>VLOOKUP($C402,subset1!$D:$BX,AQ$2,FALSE)</f>
        <v>#N/A</v>
      </c>
      <c r="AR402" t="e">
        <f>VLOOKUP($C402,subset1!$D:$BX,AR$2,FALSE)</f>
        <v>#N/A</v>
      </c>
      <c r="AS402" t="e">
        <f>VLOOKUP($C402,subset1!$D:$BX,AS$2,FALSE)</f>
        <v>#N/A</v>
      </c>
      <c r="AT402" s="1" t="e">
        <f>VLOOKUP($C402,subset1!$D:$BX,AT$2,FALSE)</f>
        <v>#N/A</v>
      </c>
      <c r="AU402" t="e">
        <f>VLOOKUP($C402,subset1!$D:$BX,AU$2,FALSE)</f>
        <v>#N/A</v>
      </c>
      <c r="AV402" t="e">
        <f>VLOOKUP($C402,subset1!$D:$BX,AV$2,FALSE)</f>
        <v>#N/A</v>
      </c>
      <c r="AW402" t="e">
        <f>VLOOKUP($C402,subset1!$D:$BX,AW$2,FALSE)</f>
        <v>#N/A</v>
      </c>
      <c r="AX402" t="e">
        <f>VLOOKUP($C402,subset1!$D:$BX,AX$2,FALSE)</f>
        <v>#N/A</v>
      </c>
      <c r="AY402" t="e">
        <f>VLOOKUP($C402,subset1!$D:$BX,AY$2,FALSE)</f>
        <v>#N/A</v>
      </c>
      <c r="AZ402" t="e">
        <f>VLOOKUP($C402,subset1!$D:$BX,AZ$2,FALSE)</f>
        <v>#N/A</v>
      </c>
      <c r="BA402" t="e">
        <f>VLOOKUP($C402,subset1!$D:$BX,BA$2,FALSE)</f>
        <v>#N/A</v>
      </c>
      <c r="BB402" t="e">
        <f>VLOOKUP($C402,subset1!$D:$BX,BB$2,FALSE)</f>
        <v>#N/A</v>
      </c>
      <c r="BC402" t="e">
        <f>VLOOKUP($C402,subset1!$D:$BX,BC$2,FALSE)</f>
        <v>#N/A</v>
      </c>
      <c r="BD402" t="e">
        <f>VLOOKUP($C402,subset1!$D:$BX,BD$2,FALSE)</f>
        <v>#N/A</v>
      </c>
      <c r="BE402" t="e">
        <f>VLOOKUP($C402,subset1!$D:$BX,BE$2,FALSE)</f>
        <v>#N/A</v>
      </c>
      <c r="BF402" t="e">
        <f>VLOOKUP($C402,subset1!$D:$BX,BF$2,FALSE)</f>
        <v>#N/A</v>
      </c>
      <c r="BG402" t="e">
        <f>VLOOKUP($C402,subset1!$D:$BX,BG$2,FALSE)</f>
        <v>#N/A</v>
      </c>
      <c r="BH402" t="e">
        <f>VLOOKUP($C402,subset1!$D:$BX,BH$2,FALSE)</f>
        <v>#N/A</v>
      </c>
      <c r="BI402" t="e">
        <f>VLOOKUP($C402,subset1!$D:$BX,BI$2,FALSE)</f>
        <v>#N/A</v>
      </c>
      <c r="BJ402" t="e">
        <f>VLOOKUP($C402,subset1!$D:$BX,BJ$2,FALSE)</f>
        <v>#N/A</v>
      </c>
      <c r="BK402" t="e">
        <f>VLOOKUP($C402,subset1!$D:$BX,BK$2,FALSE)</f>
        <v>#N/A</v>
      </c>
      <c r="BL402" t="e">
        <f>VLOOKUP($C402,subset1!$D:$BX,BL$2,FALSE)</f>
        <v>#N/A</v>
      </c>
      <c r="BM402" t="e">
        <f>VLOOKUP($C402,subset1!$D:$BX,BM$2,FALSE)</f>
        <v>#N/A</v>
      </c>
      <c r="BN402" t="e">
        <f>VLOOKUP($C402,subset1!$D:$BX,BN$2,FALSE)</f>
        <v>#N/A</v>
      </c>
      <c r="BO402" t="e">
        <f>VLOOKUP($C402,subset1!$D:$BX,BO$2,FALSE)</f>
        <v>#N/A</v>
      </c>
      <c r="BP402" t="e">
        <f>VLOOKUP($C402,subset1!$D:$BX,BP$2,FALSE)</f>
        <v>#N/A</v>
      </c>
      <c r="BQ402" t="e">
        <f>VLOOKUP($C402,subset1!$D:$BX,BQ$2,FALSE)</f>
        <v>#N/A</v>
      </c>
      <c r="BR402" t="e">
        <f>VLOOKUP($C402,subset1!$D:$BX,BR$2,FALSE)</f>
        <v>#N/A</v>
      </c>
      <c r="BS402" t="e">
        <f>VLOOKUP($C402,subset1!$D:$BX,BS$2,FALSE)</f>
        <v>#N/A</v>
      </c>
      <c r="BT402" t="e">
        <f>VLOOKUP($C402,subset1!$D:$BX,BT$2,FALSE)</f>
        <v>#N/A</v>
      </c>
      <c r="BU402" t="e">
        <f>VLOOKUP($C402,subset1!$D:$BX,BU$2,FALSE)</f>
        <v>#N/A</v>
      </c>
    </row>
    <row r="403" spans="1:73" x14ac:dyDescent="0.2">
      <c r="A403">
        <v>1009</v>
      </c>
      <c r="B403" t="s">
        <v>11</v>
      </c>
      <c r="C403" t="str">
        <f t="shared" si="21"/>
        <v>1009E3</v>
      </c>
      <c r="D403" t="str">
        <f t="shared" si="22"/>
        <v>E3</v>
      </c>
      <c r="E403">
        <v>70</v>
      </c>
      <c r="F403" s="1">
        <v>43382</v>
      </c>
      <c r="G403">
        <v>0</v>
      </c>
      <c r="H403" t="s">
        <v>289</v>
      </c>
      <c r="I403">
        <v>869.88062003672303</v>
      </c>
      <c r="J403" t="s">
        <v>23</v>
      </c>
      <c r="K403">
        <v>409</v>
      </c>
      <c r="L403">
        <f>VLOOKUP($C403,samples!$D$2:$I$1000,4, FALSE)</f>
        <v>18</v>
      </c>
      <c r="M403" t="str">
        <f>VLOOKUP($C403,samples!$D$2:$I$1000,5, FALSE)</f>
        <v>I</v>
      </c>
      <c r="N403" t="str">
        <f>VLOOKUP($C403,samples!$D$2:$I$1000,6, FALSE)</f>
        <v>1,2,3</v>
      </c>
      <c r="O403" s="1">
        <f>VLOOKUP($C403,samples!$D$2:$I$689,3, FALSE)</f>
        <v>43570</v>
      </c>
      <c r="P403" s="2">
        <f t="shared" si="23"/>
        <v>188</v>
      </c>
      <c r="Q403" s="1" t="str">
        <f>VLOOKUP($C403,samples!$D$2:$R$1000,8, FALSE)</f>
        <v>CGPLPA864P4</v>
      </c>
      <c r="R403" t="s">
        <v>296</v>
      </c>
      <c r="S403" t="e">
        <f>VLOOKUP($C403,subset1!$D:$BX,S$2,FALSE)</f>
        <v>#N/A</v>
      </c>
      <c r="T403" s="1" t="str">
        <f>VLOOKUP($C403,subset1!$D:$BX,T$2,FALSE)</f>
        <v>CHEK 2 high</v>
      </c>
      <c r="U403">
        <f>VLOOKUP($C403,subset1!$D:$BX,U$2,FALSE)</f>
        <v>0</v>
      </c>
      <c r="V403">
        <f>VLOOKUP($C403,subset1!$D:$BX,V$2,FALSE)</f>
        <v>44322</v>
      </c>
      <c r="W403" t="str">
        <f>VLOOKUP($C403,subset1!$D:$BX,W$2,FALSE)</f>
        <v>ZF</v>
      </c>
      <c r="X403">
        <f>VLOOKUP($C403,subset1!$D:$BX,X$2,FALSE)</f>
        <v>533</v>
      </c>
      <c r="Y403">
        <f>VLOOKUP($C403,subset1!$D:$BX,Y$2,FALSE)</f>
        <v>2.5</v>
      </c>
      <c r="Z403">
        <f>VLOOKUP($C403,subset1!$D:$BX,Z$2,FALSE)</f>
        <v>0.5</v>
      </c>
      <c r="AA403" t="str">
        <f>VLOOKUP($C403,subset1!$D:$BX,AA$2,FALSE)</f>
        <v>3actocfdna050621_High Sensitivity DNA Assay_DE13805124_2021-05-06_14-13-41.xad</v>
      </c>
      <c r="AB403">
        <f>VLOOKUP($C403,subset1!$D:$BX,AB$2,FALSE)</f>
        <v>163</v>
      </c>
      <c r="AC403">
        <f>VLOOKUP($C403,subset1!$D:$BX,AC$2,FALSE)</f>
        <v>3894.62</v>
      </c>
      <c r="AD403">
        <f>VLOOKUP($C403,subset1!$D:$BX,AD$2,FALSE)</f>
        <v>312</v>
      </c>
      <c r="AE403">
        <f>VLOOKUP($C403,subset1!$D:$BX,AE$2,FALSE)</f>
        <v>53.96</v>
      </c>
      <c r="AF403">
        <f>VLOOKUP($C403,subset1!$D:$BX,AF$2,FALSE)</f>
        <v>448</v>
      </c>
      <c r="AG403">
        <f>VLOOKUP($C403,subset1!$D:$BX,AG$2,FALSE)</f>
        <v>6.82</v>
      </c>
      <c r="AH403">
        <f>VLOOKUP($C403,subset1!$D:$BX,AH$2,FALSE)</f>
        <v>0</v>
      </c>
      <c r="AI403">
        <f>VLOOKUP($C403,subset1!$D:$BX,AI$2,FALSE)</f>
        <v>50</v>
      </c>
      <c r="AJ403">
        <f>VLOOKUP($C403,subset1!$D:$BX,AJ$2,FALSE)</f>
        <v>3955.4</v>
      </c>
      <c r="AK403">
        <f>VLOOKUP($C403,subset1!$D:$BX,AK$2,FALSE)</f>
        <v>197.77</v>
      </c>
      <c r="AL403">
        <f>VLOOKUP($C403,subset1!$D:$BX,AL$2,FALSE)</f>
        <v>79.108000000000004</v>
      </c>
      <c r="AM403">
        <f>VLOOKUP($C403,subset1!$D:$BX,AM$2,FALSE)</f>
        <v>532</v>
      </c>
      <c r="AN403" t="str">
        <f>VLOOKUP($C403,subset1!$D:$BX,AN$2,FALSE)</f>
        <v>Revco -20</v>
      </c>
      <c r="AO403" t="str">
        <f>VLOOKUP($C403,subset1!$D:$BX,AO$2,FALSE)</f>
        <v>PACTO CfDNA Box 4</v>
      </c>
      <c r="AP403" t="str">
        <f>VLOOKUP($C403,subset1!$D:$BX,AP$2,FALSE)</f>
        <v>D6</v>
      </c>
      <c r="AQ403">
        <f>VLOOKUP($C403,subset1!$D:$BX,AQ$2,FALSE)</f>
        <v>0</v>
      </c>
      <c r="AR403">
        <f>VLOOKUP($C403,subset1!$D:$BX,AR$2,FALSE)</f>
        <v>15</v>
      </c>
      <c r="AS403">
        <f>VLOOKUP($C403,subset1!$D:$BX,AS$2,FALSE)</f>
        <v>3.7922839662233905</v>
      </c>
      <c r="AT403" s="1">
        <f>VLOOKUP($C403,subset1!$D:$BX,AT$2,FALSE)</f>
        <v>46.207716033776606</v>
      </c>
      <c r="AU403">
        <f>VLOOKUP($C403,subset1!$D:$BX,AU$2,FALSE)</f>
        <v>13</v>
      </c>
      <c r="AV403">
        <f>VLOOKUP($C403,subset1!$D:$BX,AV$2,FALSE)</f>
        <v>44421</v>
      </c>
      <c r="AW403">
        <f>VLOOKUP($C403,subset1!$D:$BX,AW$2,FALSE)</f>
        <v>0</v>
      </c>
      <c r="AX403" t="str">
        <f>VLOOKUP($C403,subset1!$D:$BX,AX$2,FALSE)</f>
        <v>IDT8_UDI_21</v>
      </c>
      <c r="AY403">
        <f>VLOOKUP($C403,subset1!$D:$BX,AY$2,FALSE)</f>
        <v>0</v>
      </c>
      <c r="AZ403">
        <f>VLOOKUP($C403,subset1!$D:$BX,AZ$2,FALSE)</f>
        <v>4</v>
      </c>
      <c r="BA403" t="str">
        <f>VLOOKUP($C403,subset1!$D:$BX,BA$2,FALSE)</f>
        <v>ZF</v>
      </c>
      <c r="BB403">
        <f>VLOOKUP($C403,subset1!$D:$BX,BB$2,FALSE)</f>
        <v>13</v>
      </c>
      <c r="BC403" t="str">
        <f>VLOOKUP($C403,subset1!$D:$BX,BC$2,FALSE)</f>
        <v>4pactopcr181621_DNA 1000_DE13805124_2021-08-16_14-18-26</v>
      </c>
      <c r="BD403">
        <f>VLOOKUP($C403,subset1!$D:$BX,BD$2,FALSE)</f>
        <v>300</v>
      </c>
      <c r="BE403">
        <f>VLOOKUP($C403,subset1!$D:$BX,BE$2,FALSE)</f>
        <v>8.6199999999999992</v>
      </c>
      <c r="BF403">
        <f>VLOOKUP($C403,subset1!$D:$BX,BF$2,FALSE)</f>
        <v>43.5</v>
      </c>
      <c r="BG403">
        <f>VLOOKUP($C403,subset1!$D:$BX,BG$2,FALSE)</f>
        <v>448</v>
      </c>
      <c r="BH403">
        <f>VLOOKUP($C403,subset1!$D:$BX,BH$2,FALSE)</f>
        <v>0.14000000000000001</v>
      </c>
      <c r="BI403">
        <f>VLOOKUP($C403,subset1!$D:$BX,BI$2,FALSE)</f>
        <v>0.5</v>
      </c>
      <c r="BJ403">
        <f>VLOOKUP($C403,subset1!$D:$BX,BJ$2,FALSE)</f>
        <v>0</v>
      </c>
      <c r="BK403">
        <f>VLOOKUP($C403,subset1!$D:$BX,BK$2,FALSE)</f>
        <v>0</v>
      </c>
      <c r="BL403">
        <f>VLOOKUP($C403,subset1!$D:$BX,BL$2,FALSE)</f>
        <v>0</v>
      </c>
      <c r="BM403">
        <f>VLOOKUP($C403,subset1!$D:$BX,BM$2,FALSE)</f>
        <v>0</v>
      </c>
      <c r="BN403">
        <f>VLOOKUP($C403,subset1!$D:$BX,BN$2,FALSE)</f>
        <v>0</v>
      </c>
      <c r="BO403">
        <f>VLOOKUP($C403,subset1!$D:$BX,BO$2,FALSE)</f>
        <v>20</v>
      </c>
      <c r="BP403">
        <f>VLOOKUP($C403,subset1!$D:$BX,BP$2,FALSE)</f>
        <v>8.76</v>
      </c>
      <c r="BQ403">
        <f>VLOOKUP($C403,subset1!$D:$BX,BQ$2,FALSE)</f>
        <v>44</v>
      </c>
      <c r="BR403">
        <f>VLOOKUP($C403,subset1!$D:$BX,BR$2,FALSE)</f>
        <v>175.2</v>
      </c>
      <c r="BS403">
        <f>VLOOKUP($C403,subset1!$D:$BX,BS$2,FALSE)</f>
        <v>532</v>
      </c>
      <c r="BT403" t="str">
        <f>VLOOKUP($C403,subset1!$D:$BX,BT$2,FALSE)</f>
        <v>Revco -20</v>
      </c>
      <c r="BU403" t="str">
        <f>VLOOKUP($C403,subset1!$D:$BX,BU$2,FALSE)</f>
        <v>Pacto PcR1 Box 4</v>
      </c>
    </row>
    <row r="404" spans="1:73" x14ac:dyDescent="0.2">
      <c r="A404">
        <v>1009</v>
      </c>
      <c r="B404" t="s">
        <v>12</v>
      </c>
      <c r="C404" t="str">
        <f t="shared" si="21"/>
        <v>1009E4</v>
      </c>
      <c r="D404" t="str">
        <f t="shared" si="22"/>
        <v>E4</v>
      </c>
      <c r="E404">
        <v>70</v>
      </c>
      <c r="F404" s="1">
        <v>43382</v>
      </c>
      <c r="G404">
        <v>0</v>
      </c>
      <c r="H404" t="s">
        <v>289</v>
      </c>
      <c r="I404">
        <v>869.88062003672303</v>
      </c>
      <c r="J404" t="s">
        <v>23</v>
      </c>
      <c r="K404">
        <v>410</v>
      </c>
      <c r="L404">
        <f>VLOOKUP($C404,samples!$D$2:$I$1000,4, FALSE)</f>
        <v>20</v>
      </c>
      <c r="M404" t="str">
        <f>VLOOKUP($C404,samples!$D$2:$I$1000,5, FALSE)</f>
        <v>H</v>
      </c>
      <c r="N404" t="str">
        <f>VLOOKUP($C404,samples!$D$2:$I$1000,6, FALSE)</f>
        <v>1,2,3</v>
      </c>
      <c r="O404" s="1">
        <f>VLOOKUP($C404,samples!$D$2:$I$689,3, FALSE)</f>
        <v>43585</v>
      </c>
      <c r="P404" s="2">
        <f t="shared" si="23"/>
        <v>203</v>
      </c>
      <c r="Q404" s="1" t="str">
        <f>VLOOKUP($C404,samples!$D$2:$R$1000,8, FALSE)</f>
        <v>CGPLPA864P5</v>
      </c>
      <c r="R404" t="s">
        <v>296</v>
      </c>
      <c r="S404">
        <f>VLOOKUP($C404,subset1!$D:$BX,S$2,FALSE)</f>
        <v>0</v>
      </c>
      <c r="T404" s="1" t="str">
        <f>VLOOKUP($C404,subset1!$D:$BX,T$2,FALSE)</f>
        <v>CHEK 2 high</v>
      </c>
      <c r="U404">
        <f>VLOOKUP($C404,subset1!$D:$BX,U$2,FALSE)</f>
        <v>0</v>
      </c>
      <c r="V404">
        <f>VLOOKUP($C404,subset1!$D:$BX,V$2,FALSE)</f>
        <v>44322</v>
      </c>
      <c r="W404" t="str">
        <f>VLOOKUP($C404,subset1!$D:$BX,W$2,FALSE)</f>
        <v>ZF</v>
      </c>
      <c r="X404">
        <f>VLOOKUP($C404,subset1!$D:$BX,X$2,FALSE)</f>
        <v>533</v>
      </c>
      <c r="Y404">
        <f>VLOOKUP($C404,subset1!$D:$BX,Y$2,FALSE)</f>
        <v>4.5</v>
      </c>
      <c r="Z404">
        <f>VLOOKUP($C404,subset1!$D:$BX,Z$2,FALSE)</f>
        <v>0.5</v>
      </c>
      <c r="AA404" t="str">
        <f>VLOOKUP($C404,subset1!$D:$BX,AA$2,FALSE)</f>
        <v>3actocfdna050621_High Sensitivity DNA Assay_DE13805124_2021-05-06_14-13-41.xad</v>
      </c>
      <c r="AB404">
        <f>VLOOKUP($C404,subset1!$D:$BX,AB$2,FALSE)</f>
        <v>164</v>
      </c>
      <c r="AC404">
        <f>VLOOKUP($C404,subset1!$D:$BX,AC$2,FALSE)</f>
        <v>4530.62</v>
      </c>
      <c r="AD404">
        <f>VLOOKUP($C404,subset1!$D:$BX,AD$2,FALSE)</f>
        <v>311</v>
      </c>
      <c r="AE404">
        <f>VLOOKUP($C404,subset1!$D:$BX,AE$2,FALSE)</f>
        <v>107.54</v>
      </c>
      <c r="AF404">
        <f>VLOOKUP($C404,subset1!$D:$BX,AF$2,FALSE)</f>
        <v>478</v>
      </c>
      <c r="AG404">
        <f>VLOOKUP($C404,subset1!$D:$BX,AG$2,FALSE)</f>
        <v>5.98</v>
      </c>
      <c r="AH404">
        <f>VLOOKUP($C404,subset1!$D:$BX,AH$2,FALSE)</f>
        <v>0</v>
      </c>
      <c r="AI404">
        <f>VLOOKUP($C404,subset1!$D:$BX,AI$2,FALSE)</f>
        <v>50</v>
      </c>
      <c r="AJ404">
        <f>VLOOKUP($C404,subset1!$D:$BX,AJ$2,FALSE)</f>
        <v>4644.1399999999994</v>
      </c>
      <c r="AK404">
        <f>VLOOKUP($C404,subset1!$D:$BX,AK$2,FALSE)</f>
        <v>232.20699999999997</v>
      </c>
      <c r="AL404">
        <f>VLOOKUP($C404,subset1!$D:$BX,AL$2,FALSE)</f>
        <v>51.601555555555549</v>
      </c>
      <c r="AM404">
        <f>VLOOKUP($C404,subset1!$D:$BX,AM$2,FALSE)</f>
        <v>532</v>
      </c>
      <c r="AN404" t="str">
        <f>VLOOKUP($C404,subset1!$D:$BX,AN$2,FALSE)</f>
        <v>Revco -20</v>
      </c>
      <c r="AO404" t="str">
        <f>VLOOKUP($C404,subset1!$D:$BX,AO$2,FALSE)</f>
        <v>PACTO CfDNA Box 4</v>
      </c>
      <c r="AP404" t="str">
        <f>VLOOKUP($C404,subset1!$D:$BX,AP$2,FALSE)</f>
        <v>D7</v>
      </c>
      <c r="AQ404">
        <f>VLOOKUP($C404,subset1!$D:$BX,AQ$2,FALSE)</f>
        <v>0</v>
      </c>
      <c r="AR404">
        <f>VLOOKUP($C404,subset1!$D:$BX,AR$2,FALSE)</f>
        <v>15</v>
      </c>
      <c r="AS404">
        <f>VLOOKUP($C404,subset1!$D:$BX,AS$2,FALSE)</f>
        <v>3.2298767909666815</v>
      </c>
      <c r="AT404" s="1">
        <f>VLOOKUP($C404,subset1!$D:$BX,AT$2,FALSE)</f>
        <v>46.770123209033315</v>
      </c>
      <c r="AU404">
        <f>VLOOKUP($C404,subset1!$D:$BX,AU$2,FALSE)</f>
        <v>13</v>
      </c>
      <c r="AV404">
        <f>VLOOKUP($C404,subset1!$D:$BX,AV$2,FALSE)</f>
        <v>44421</v>
      </c>
      <c r="AW404">
        <f>VLOOKUP($C404,subset1!$D:$BX,AW$2,FALSE)</f>
        <v>0</v>
      </c>
      <c r="AX404" t="str">
        <f>VLOOKUP($C404,subset1!$D:$BX,AX$2,FALSE)</f>
        <v>IDT8_UDI_22</v>
      </c>
      <c r="AY404">
        <f>VLOOKUP($C404,subset1!$D:$BX,AY$2,FALSE)</f>
        <v>0</v>
      </c>
      <c r="AZ404">
        <f>VLOOKUP($C404,subset1!$D:$BX,AZ$2,FALSE)</f>
        <v>4</v>
      </c>
      <c r="BA404" t="str">
        <f>VLOOKUP($C404,subset1!$D:$BX,BA$2,FALSE)</f>
        <v>ZF</v>
      </c>
      <c r="BB404">
        <f>VLOOKUP($C404,subset1!$D:$BX,BB$2,FALSE)</f>
        <v>13</v>
      </c>
      <c r="BC404" t="str">
        <f>VLOOKUP($C404,subset1!$D:$BX,BC$2,FALSE)</f>
        <v>4pactopcr181621_DNA 1000_DE13805124_2021-08-16_14-18-26</v>
      </c>
      <c r="BD404">
        <f>VLOOKUP($C404,subset1!$D:$BX,BD$2,FALSE)</f>
        <v>301</v>
      </c>
      <c r="BE404">
        <f>VLOOKUP($C404,subset1!$D:$BX,BE$2,FALSE)</f>
        <v>10.89</v>
      </c>
      <c r="BF404">
        <f>VLOOKUP($C404,subset1!$D:$BX,BF$2,FALSE)</f>
        <v>54.8</v>
      </c>
      <c r="BG404">
        <f>VLOOKUP($C404,subset1!$D:$BX,BG$2,FALSE)</f>
        <v>453</v>
      </c>
      <c r="BH404">
        <f>VLOOKUP($C404,subset1!$D:$BX,BH$2,FALSE)</f>
        <v>0.02</v>
      </c>
      <c r="BI404">
        <f>VLOOKUP($C404,subset1!$D:$BX,BI$2,FALSE)</f>
        <v>0.1</v>
      </c>
      <c r="BJ404">
        <f>VLOOKUP($C404,subset1!$D:$BX,BJ$2,FALSE)</f>
        <v>0</v>
      </c>
      <c r="BK404">
        <f>VLOOKUP($C404,subset1!$D:$BX,BK$2,FALSE)</f>
        <v>0</v>
      </c>
      <c r="BL404">
        <f>VLOOKUP($C404,subset1!$D:$BX,BL$2,FALSE)</f>
        <v>0</v>
      </c>
      <c r="BM404">
        <f>VLOOKUP($C404,subset1!$D:$BX,BM$2,FALSE)</f>
        <v>0</v>
      </c>
      <c r="BN404">
        <f>VLOOKUP($C404,subset1!$D:$BX,BN$2,FALSE)</f>
        <v>0</v>
      </c>
      <c r="BO404">
        <f>VLOOKUP($C404,subset1!$D:$BX,BO$2,FALSE)</f>
        <v>20</v>
      </c>
      <c r="BP404">
        <f>VLOOKUP($C404,subset1!$D:$BX,BP$2,FALSE)</f>
        <v>10.91</v>
      </c>
      <c r="BQ404">
        <f>VLOOKUP($C404,subset1!$D:$BX,BQ$2,FALSE)</f>
        <v>54.9</v>
      </c>
      <c r="BR404">
        <f>VLOOKUP($C404,subset1!$D:$BX,BR$2,FALSE)</f>
        <v>218.2</v>
      </c>
      <c r="BS404">
        <f>VLOOKUP($C404,subset1!$D:$BX,BS$2,FALSE)</f>
        <v>532</v>
      </c>
      <c r="BT404" t="str">
        <f>VLOOKUP($C404,subset1!$D:$BX,BT$2,FALSE)</f>
        <v>Revco -20</v>
      </c>
      <c r="BU404" t="str">
        <f>VLOOKUP($C404,subset1!$D:$BX,BU$2,FALSE)</f>
        <v>Pacto PcR1 Box 4</v>
      </c>
    </row>
    <row r="405" spans="1:73" x14ac:dyDescent="0.2">
      <c r="A405">
        <v>1012</v>
      </c>
      <c r="B405" t="s">
        <v>2</v>
      </c>
      <c r="C405" t="str">
        <f t="shared" si="21"/>
        <v>1012A</v>
      </c>
      <c r="D405" t="str">
        <f t="shared" si="22"/>
        <v>A</v>
      </c>
      <c r="E405">
        <v>71</v>
      </c>
      <c r="F405" s="1">
        <v>43390</v>
      </c>
      <c r="G405">
        <v>3.8</v>
      </c>
      <c r="H405" t="s">
        <v>6</v>
      </c>
      <c r="I405">
        <v>861.88062003672303</v>
      </c>
      <c r="J405" t="s">
        <v>25</v>
      </c>
      <c r="K405">
        <v>411</v>
      </c>
      <c r="L405">
        <f>VLOOKUP($C405,samples!$D$2:$I$1000,4, FALSE)</f>
        <v>3</v>
      </c>
      <c r="M405" t="str">
        <f>VLOOKUP($C405,samples!$D$2:$I$1000,5, FALSE)</f>
        <v>D</v>
      </c>
      <c r="N405" t="str">
        <f>VLOOKUP($C405,samples!$D$2:$I$1000,6, FALSE)</f>
        <v>1,2,3</v>
      </c>
      <c r="O405" s="1">
        <f>VLOOKUP($C405,samples!$D$2:$I$689,3, FALSE)</f>
        <v>43390</v>
      </c>
      <c r="P405" s="2">
        <f t="shared" si="23"/>
        <v>0</v>
      </c>
      <c r="Q405" s="1" t="str">
        <f>VLOOKUP($C405,samples!$D$2:$R$1000,8, FALSE)</f>
        <v>CGPLPA865P</v>
      </c>
      <c r="R405" t="s">
        <v>297</v>
      </c>
      <c r="S405" t="e">
        <f>VLOOKUP($C405,subset1!$D:$BX,S$2,FALSE)</f>
        <v>#N/A</v>
      </c>
      <c r="T405" s="1" t="e">
        <f>VLOOKUP($C405,subset1!$D:$BX,T$2,FALSE)</f>
        <v>#N/A</v>
      </c>
      <c r="U405" t="e">
        <f>VLOOKUP($C405,subset1!$D:$BX,U$2,FALSE)</f>
        <v>#N/A</v>
      </c>
      <c r="V405" t="e">
        <f>VLOOKUP($C405,subset1!$D:$BX,V$2,FALSE)</f>
        <v>#N/A</v>
      </c>
      <c r="W405" t="e">
        <f>VLOOKUP($C405,subset1!$D:$BX,W$2,FALSE)</f>
        <v>#N/A</v>
      </c>
      <c r="X405" t="e">
        <f>VLOOKUP($C405,subset1!$D:$BX,X$2,FALSE)</f>
        <v>#N/A</v>
      </c>
      <c r="Y405" t="e">
        <f>VLOOKUP($C405,subset1!$D:$BX,Y$2,FALSE)</f>
        <v>#N/A</v>
      </c>
      <c r="Z405" t="e">
        <f>VLOOKUP($C405,subset1!$D:$BX,Z$2,FALSE)</f>
        <v>#N/A</v>
      </c>
      <c r="AA405" t="e">
        <f>VLOOKUP($C405,subset1!$D:$BX,AA$2,FALSE)</f>
        <v>#N/A</v>
      </c>
      <c r="AB405" t="e">
        <f>VLOOKUP($C405,subset1!$D:$BX,AB$2,FALSE)</f>
        <v>#N/A</v>
      </c>
      <c r="AC405" t="e">
        <f>VLOOKUP($C405,subset1!$D:$BX,AC$2,FALSE)</f>
        <v>#N/A</v>
      </c>
      <c r="AD405" t="e">
        <f>VLOOKUP($C405,subset1!$D:$BX,AD$2,FALSE)</f>
        <v>#N/A</v>
      </c>
      <c r="AE405" t="e">
        <f>VLOOKUP($C405,subset1!$D:$BX,AE$2,FALSE)</f>
        <v>#N/A</v>
      </c>
      <c r="AF405" t="e">
        <f>VLOOKUP($C405,subset1!$D:$BX,AF$2,FALSE)</f>
        <v>#N/A</v>
      </c>
      <c r="AG405" t="e">
        <f>VLOOKUP($C405,subset1!$D:$BX,AG$2,FALSE)</f>
        <v>#N/A</v>
      </c>
      <c r="AH405" t="e">
        <f>VLOOKUP($C405,subset1!$D:$BX,AH$2,FALSE)</f>
        <v>#N/A</v>
      </c>
      <c r="AI405" t="e">
        <f>VLOOKUP($C405,subset1!$D:$BX,AI$2,FALSE)</f>
        <v>#N/A</v>
      </c>
      <c r="AJ405" t="e">
        <f>VLOOKUP($C405,subset1!$D:$BX,AJ$2,FALSE)</f>
        <v>#N/A</v>
      </c>
      <c r="AK405" t="e">
        <f>VLOOKUP($C405,subset1!$D:$BX,AK$2,FALSE)</f>
        <v>#N/A</v>
      </c>
      <c r="AL405" t="e">
        <f>VLOOKUP($C405,subset1!$D:$BX,AL$2,FALSE)</f>
        <v>#N/A</v>
      </c>
      <c r="AM405" t="e">
        <f>VLOOKUP($C405,subset1!$D:$BX,AM$2,FALSE)</f>
        <v>#N/A</v>
      </c>
      <c r="AN405" t="e">
        <f>VLOOKUP($C405,subset1!$D:$BX,AN$2,FALSE)</f>
        <v>#N/A</v>
      </c>
      <c r="AO405" t="e">
        <f>VLOOKUP($C405,subset1!$D:$BX,AO$2,FALSE)</f>
        <v>#N/A</v>
      </c>
      <c r="AP405" t="e">
        <f>VLOOKUP($C405,subset1!$D:$BX,AP$2,FALSE)</f>
        <v>#N/A</v>
      </c>
      <c r="AQ405" t="e">
        <f>VLOOKUP($C405,subset1!$D:$BX,AQ$2,FALSE)</f>
        <v>#N/A</v>
      </c>
      <c r="AR405" t="e">
        <f>VLOOKUP($C405,subset1!$D:$BX,AR$2,FALSE)</f>
        <v>#N/A</v>
      </c>
      <c r="AS405" t="e">
        <f>VLOOKUP($C405,subset1!$D:$BX,AS$2,FALSE)</f>
        <v>#N/A</v>
      </c>
      <c r="AT405" s="1" t="e">
        <f>VLOOKUP($C405,subset1!$D:$BX,AT$2,FALSE)</f>
        <v>#N/A</v>
      </c>
      <c r="AU405" t="e">
        <f>VLOOKUP($C405,subset1!$D:$BX,AU$2,FALSE)</f>
        <v>#N/A</v>
      </c>
      <c r="AV405" t="e">
        <f>VLOOKUP($C405,subset1!$D:$BX,AV$2,FALSE)</f>
        <v>#N/A</v>
      </c>
      <c r="AW405" t="e">
        <f>VLOOKUP($C405,subset1!$D:$BX,AW$2,FALSE)</f>
        <v>#N/A</v>
      </c>
      <c r="AX405" t="e">
        <f>VLOOKUP($C405,subset1!$D:$BX,AX$2,FALSE)</f>
        <v>#N/A</v>
      </c>
      <c r="AY405" t="e">
        <f>VLOOKUP($C405,subset1!$D:$BX,AY$2,FALSE)</f>
        <v>#N/A</v>
      </c>
      <c r="AZ405" t="e">
        <f>VLOOKUP($C405,subset1!$D:$BX,AZ$2,FALSE)</f>
        <v>#N/A</v>
      </c>
      <c r="BA405" t="e">
        <f>VLOOKUP($C405,subset1!$D:$BX,BA$2,FALSE)</f>
        <v>#N/A</v>
      </c>
      <c r="BB405" t="e">
        <f>VLOOKUP($C405,subset1!$D:$BX,BB$2,FALSE)</f>
        <v>#N/A</v>
      </c>
      <c r="BC405" t="e">
        <f>VLOOKUP($C405,subset1!$D:$BX,BC$2,FALSE)</f>
        <v>#N/A</v>
      </c>
      <c r="BD405" t="e">
        <f>VLOOKUP($C405,subset1!$D:$BX,BD$2,FALSE)</f>
        <v>#N/A</v>
      </c>
      <c r="BE405" t="e">
        <f>VLOOKUP($C405,subset1!$D:$BX,BE$2,FALSE)</f>
        <v>#N/A</v>
      </c>
      <c r="BF405" t="e">
        <f>VLOOKUP($C405,subset1!$D:$BX,BF$2,FALSE)</f>
        <v>#N/A</v>
      </c>
      <c r="BG405" t="e">
        <f>VLOOKUP($C405,subset1!$D:$BX,BG$2,FALSE)</f>
        <v>#N/A</v>
      </c>
      <c r="BH405" t="e">
        <f>VLOOKUP($C405,subset1!$D:$BX,BH$2,FALSE)</f>
        <v>#N/A</v>
      </c>
      <c r="BI405" t="e">
        <f>VLOOKUP($C405,subset1!$D:$BX,BI$2,FALSE)</f>
        <v>#N/A</v>
      </c>
      <c r="BJ405" t="e">
        <f>VLOOKUP($C405,subset1!$D:$BX,BJ$2,FALSE)</f>
        <v>#N/A</v>
      </c>
      <c r="BK405" t="e">
        <f>VLOOKUP($C405,subset1!$D:$BX,BK$2,FALSE)</f>
        <v>#N/A</v>
      </c>
      <c r="BL405" t="e">
        <f>VLOOKUP($C405,subset1!$D:$BX,BL$2,FALSE)</f>
        <v>#N/A</v>
      </c>
      <c r="BM405" t="e">
        <f>VLOOKUP($C405,subset1!$D:$BX,BM$2,FALSE)</f>
        <v>#N/A</v>
      </c>
      <c r="BN405" t="e">
        <f>VLOOKUP($C405,subset1!$D:$BX,BN$2,FALSE)</f>
        <v>#N/A</v>
      </c>
      <c r="BO405" t="e">
        <f>VLOOKUP($C405,subset1!$D:$BX,BO$2,FALSE)</f>
        <v>#N/A</v>
      </c>
      <c r="BP405" t="e">
        <f>VLOOKUP($C405,subset1!$D:$BX,BP$2,FALSE)</f>
        <v>#N/A</v>
      </c>
      <c r="BQ405" t="e">
        <f>VLOOKUP($C405,subset1!$D:$BX,BQ$2,FALSE)</f>
        <v>#N/A</v>
      </c>
      <c r="BR405" t="e">
        <f>VLOOKUP($C405,subset1!$D:$BX,BR$2,FALSE)</f>
        <v>#N/A</v>
      </c>
      <c r="BS405" t="e">
        <f>VLOOKUP($C405,subset1!$D:$BX,BS$2,FALSE)</f>
        <v>#N/A</v>
      </c>
      <c r="BT405" t="e">
        <f>VLOOKUP($C405,subset1!$D:$BX,BT$2,FALSE)</f>
        <v>#N/A</v>
      </c>
      <c r="BU405" t="e">
        <f>VLOOKUP($C405,subset1!$D:$BX,BU$2,FALSE)</f>
        <v>#N/A</v>
      </c>
    </row>
    <row r="406" spans="1:73" x14ac:dyDescent="0.2">
      <c r="A406">
        <v>1012</v>
      </c>
      <c r="B406" t="s">
        <v>8</v>
      </c>
      <c r="C406" t="str">
        <f t="shared" si="21"/>
        <v>1012B1</v>
      </c>
      <c r="D406" t="str">
        <f t="shared" si="22"/>
        <v>B1</v>
      </c>
      <c r="E406">
        <v>71</v>
      </c>
      <c r="F406" s="1">
        <v>43390</v>
      </c>
      <c r="G406">
        <v>3.8</v>
      </c>
      <c r="H406" t="s">
        <v>6</v>
      </c>
      <c r="I406">
        <v>861.88062003672303</v>
      </c>
      <c r="J406" t="s">
        <v>25</v>
      </c>
      <c r="K406">
        <v>412</v>
      </c>
      <c r="L406">
        <f>VLOOKUP($C406,samples!$D$2:$I$1000,4, FALSE)</f>
        <v>8</v>
      </c>
      <c r="M406" t="str">
        <f>VLOOKUP($C406,samples!$D$2:$I$1000,5, FALSE)</f>
        <v>G</v>
      </c>
      <c r="N406" t="str">
        <f>VLOOKUP($C406,samples!$D$2:$I$1000,6, FALSE)</f>
        <v>4,5,6</v>
      </c>
      <c r="O406" s="1">
        <f>VLOOKUP($C406,samples!$D$2:$I$689,3, FALSE)</f>
        <v>43418</v>
      </c>
      <c r="P406" s="2">
        <f t="shared" si="23"/>
        <v>28</v>
      </c>
      <c r="Q406" s="1" t="str">
        <f>VLOOKUP($C406,samples!$D$2:$R$1000,8, FALSE)</f>
        <v>CGPLPA865P1</v>
      </c>
      <c r="R406" t="s">
        <v>297</v>
      </c>
      <c r="S406" t="e">
        <f>VLOOKUP($C406,subset1!$D:$BX,S$2,FALSE)</f>
        <v>#N/A</v>
      </c>
      <c r="T406" s="1" t="e">
        <f>VLOOKUP($C406,subset1!$D:$BX,T$2,FALSE)</f>
        <v>#N/A</v>
      </c>
      <c r="U406" t="e">
        <f>VLOOKUP($C406,subset1!$D:$BX,U$2,FALSE)</f>
        <v>#N/A</v>
      </c>
      <c r="V406" t="e">
        <f>VLOOKUP($C406,subset1!$D:$BX,V$2,FALSE)</f>
        <v>#N/A</v>
      </c>
      <c r="W406" t="e">
        <f>VLOOKUP($C406,subset1!$D:$BX,W$2,FALSE)</f>
        <v>#N/A</v>
      </c>
      <c r="X406" t="e">
        <f>VLOOKUP($C406,subset1!$D:$BX,X$2,FALSE)</f>
        <v>#N/A</v>
      </c>
      <c r="Y406" t="e">
        <f>VLOOKUP($C406,subset1!$D:$BX,Y$2,FALSE)</f>
        <v>#N/A</v>
      </c>
      <c r="Z406" t="e">
        <f>VLOOKUP($C406,subset1!$D:$BX,Z$2,FALSE)</f>
        <v>#N/A</v>
      </c>
      <c r="AA406" t="e">
        <f>VLOOKUP($C406,subset1!$D:$BX,AA$2,FALSE)</f>
        <v>#N/A</v>
      </c>
      <c r="AB406" t="e">
        <f>VLOOKUP($C406,subset1!$D:$BX,AB$2,FALSE)</f>
        <v>#N/A</v>
      </c>
      <c r="AC406" t="e">
        <f>VLOOKUP($C406,subset1!$D:$BX,AC$2,FALSE)</f>
        <v>#N/A</v>
      </c>
      <c r="AD406" t="e">
        <f>VLOOKUP($C406,subset1!$D:$BX,AD$2,FALSE)</f>
        <v>#N/A</v>
      </c>
      <c r="AE406" t="e">
        <f>VLOOKUP($C406,subset1!$D:$BX,AE$2,FALSE)</f>
        <v>#N/A</v>
      </c>
      <c r="AF406" t="e">
        <f>VLOOKUP($C406,subset1!$D:$BX,AF$2,FALSE)</f>
        <v>#N/A</v>
      </c>
      <c r="AG406" t="e">
        <f>VLOOKUP($C406,subset1!$D:$BX,AG$2,FALSE)</f>
        <v>#N/A</v>
      </c>
      <c r="AH406" t="e">
        <f>VLOOKUP($C406,subset1!$D:$BX,AH$2,FALSE)</f>
        <v>#N/A</v>
      </c>
      <c r="AI406" t="e">
        <f>VLOOKUP($C406,subset1!$D:$BX,AI$2,FALSE)</f>
        <v>#N/A</v>
      </c>
      <c r="AJ406" t="e">
        <f>VLOOKUP($C406,subset1!$D:$BX,AJ$2,FALSE)</f>
        <v>#N/A</v>
      </c>
      <c r="AK406" t="e">
        <f>VLOOKUP($C406,subset1!$D:$BX,AK$2,FALSE)</f>
        <v>#N/A</v>
      </c>
      <c r="AL406" t="e">
        <f>VLOOKUP($C406,subset1!$D:$BX,AL$2,FALSE)</f>
        <v>#N/A</v>
      </c>
      <c r="AM406" t="e">
        <f>VLOOKUP($C406,subset1!$D:$BX,AM$2,FALSE)</f>
        <v>#N/A</v>
      </c>
      <c r="AN406" t="e">
        <f>VLOOKUP($C406,subset1!$D:$BX,AN$2,FALSE)</f>
        <v>#N/A</v>
      </c>
      <c r="AO406" t="e">
        <f>VLOOKUP($C406,subset1!$D:$BX,AO$2,FALSE)</f>
        <v>#N/A</v>
      </c>
      <c r="AP406" t="e">
        <f>VLOOKUP($C406,subset1!$D:$BX,AP$2,FALSE)</f>
        <v>#N/A</v>
      </c>
      <c r="AQ406" t="e">
        <f>VLOOKUP($C406,subset1!$D:$BX,AQ$2,FALSE)</f>
        <v>#N/A</v>
      </c>
      <c r="AR406" t="e">
        <f>VLOOKUP($C406,subset1!$D:$BX,AR$2,FALSE)</f>
        <v>#N/A</v>
      </c>
      <c r="AS406" t="e">
        <f>VLOOKUP($C406,subset1!$D:$BX,AS$2,FALSE)</f>
        <v>#N/A</v>
      </c>
      <c r="AT406" s="1" t="e">
        <f>VLOOKUP($C406,subset1!$D:$BX,AT$2,FALSE)</f>
        <v>#N/A</v>
      </c>
      <c r="AU406" t="e">
        <f>VLOOKUP($C406,subset1!$D:$BX,AU$2,FALSE)</f>
        <v>#N/A</v>
      </c>
      <c r="AV406" t="e">
        <f>VLOOKUP($C406,subset1!$D:$BX,AV$2,FALSE)</f>
        <v>#N/A</v>
      </c>
      <c r="AW406" t="e">
        <f>VLOOKUP($C406,subset1!$D:$BX,AW$2,FALSE)</f>
        <v>#N/A</v>
      </c>
      <c r="AX406" t="e">
        <f>VLOOKUP($C406,subset1!$D:$BX,AX$2,FALSE)</f>
        <v>#N/A</v>
      </c>
      <c r="AY406" t="e">
        <f>VLOOKUP($C406,subset1!$D:$BX,AY$2,FALSE)</f>
        <v>#N/A</v>
      </c>
      <c r="AZ406" t="e">
        <f>VLOOKUP($C406,subset1!$D:$BX,AZ$2,FALSE)</f>
        <v>#N/A</v>
      </c>
      <c r="BA406" t="e">
        <f>VLOOKUP($C406,subset1!$D:$BX,BA$2,FALSE)</f>
        <v>#N/A</v>
      </c>
      <c r="BB406" t="e">
        <f>VLOOKUP($C406,subset1!$D:$BX,BB$2,FALSE)</f>
        <v>#N/A</v>
      </c>
      <c r="BC406" t="e">
        <f>VLOOKUP($C406,subset1!$D:$BX,BC$2,FALSE)</f>
        <v>#N/A</v>
      </c>
      <c r="BD406" t="e">
        <f>VLOOKUP($C406,subset1!$D:$BX,BD$2,FALSE)</f>
        <v>#N/A</v>
      </c>
      <c r="BE406" t="e">
        <f>VLOOKUP($C406,subset1!$D:$BX,BE$2,FALSE)</f>
        <v>#N/A</v>
      </c>
      <c r="BF406" t="e">
        <f>VLOOKUP($C406,subset1!$D:$BX,BF$2,FALSE)</f>
        <v>#N/A</v>
      </c>
      <c r="BG406" t="e">
        <f>VLOOKUP($C406,subset1!$D:$BX,BG$2,FALSE)</f>
        <v>#N/A</v>
      </c>
      <c r="BH406" t="e">
        <f>VLOOKUP($C406,subset1!$D:$BX,BH$2,FALSE)</f>
        <v>#N/A</v>
      </c>
      <c r="BI406" t="e">
        <f>VLOOKUP($C406,subset1!$D:$BX,BI$2,FALSE)</f>
        <v>#N/A</v>
      </c>
      <c r="BJ406" t="e">
        <f>VLOOKUP($C406,subset1!$D:$BX,BJ$2,FALSE)</f>
        <v>#N/A</v>
      </c>
      <c r="BK406" t="e">
        <f>VLOOKUP($C406,subset1!$D:$BX,BK$2,FALSE)</f>
        <v>#N/A</v>
      </c>
      <c r="BL406" t="e">
        <f>VLOOKUP($C406,subset1!$D:$BX,BL$2,FALSE)</f>
        <v>#N/A</v>
      </c>
      <c r="BM406" t="e">
        <f>VLOOKUP($C406,subset1!$D:$BX,BM$2,FALSE)</f>
        <v>#N/A</v>
      </c>
      <c r="BN406" t="e">
        <f>VLOOKUP($C406,subset1!$D:$BX,BN$2,FALSE)</f>
        <v>#N/A</v>
      </c>
      <c r="BO406" t="e">
        <f>VLOOKUP($C406,subset1!$D:$BX,BO$2,FALSE)</f>
        <v>#N/A</v>
      </c>
      <c r="BP406" t="e">
        <f>VLOOKUP($C406,subset1!$D:$BX,BP$2,FALSE)</f>
        <v>#N/A</v>
      </c>
      <c r="BQ406" t="e">
        <f>VLOOKUP($C406,subset1!$D:$BX,BQ$2,FALSE)</f>
        <v>#N/A</v>
      </c>
      <c r="BR406" t="e">
        <f>VLOOKUP($C406,subset1!$D:$BX,BR$2,FALSE)</f>
        <v>#N/A</v>
      </c>
      <c r="BS406" t="e">
        <f>VLOOKUP($C406,subset1!$D:$BX,BS$2,FALSE)</f>
        <v>#N/A</v>
      </c>
      <c r="BT406" t="e">
        <f>VLOOKUP($C406,subset1!$D:$BX,BT$2,FALSE)</f>
        <v>#N/A</v>
      </c>
      <c r="BU406" t="e">
        <f>VLOOKUP($C406,subset1!$D:$BX,BU$2,FALSE)</f>
        <v>#N/A</v>
      </c>
    </row>
    <row r="407" spans="1:73" x14ac:dyDescent="0.2">
      <c r="A407">
        <v>1012</v>
      </c>
      <c r="B407" t="s">
        <v>9</v>
      </c>
      <c r="C407" t="str">
        <f t="shared" si="21"/>
        <v>1012E1</v>
      </c>
      <c r="D407" t="str">
        <f t="shared" si="22"/>
        <v>E1</v>
      </c>
      <c r="E407">
        <v>71</v>
      </c>
      <c r="F407" s="1">
        <v>43390</v>
      </c>
      <c r="G407">
        <v>3.8</v>
      </c>
      <c r="H407" t="s">
        <v>6</v>
      </c>
      <c r="I407">
        <v>861.88062003672303</v>
      </c>
      <c r="J407" t="s">
        <v>25</v>
      </c>
      <c r="K407">
        <v>413</v>
      </c>
      <c r="L407">
        <f>VLOOKUP($C407,samples!$D$2:$I$1000,4, FALSE)</f>
        <v>12</v>
      </c>
      <c r="M407" t="str">
        <f>VLOOKUP($C407,samples!$D$2:$I$1000,5, FALSE)</f>
        <v>F</v>
      </c>
      <c r="N407" t="str">
        <f>VLOOKUP($C407,samples!$D$2:$I$1000,6, FALSE)</f>
        <v>1,2,3</v>
      </c>
      <c r="O407" s="1">
        <f>VLOOKUP($C407,samples!$D$2:$I$689,3, FALSE)</f>
        <v>43447</v>
      </c>
      <c r="P407" s="2">
        <f t="shared" si="23"/>
        <v>57</v>
      </c>
      <c r="Q407" s="1" t="str">
        <f>VLOOKUP($C407,samples!$D$2:$R$1000,8, FALSE)</f>
        <v>CGPLPA865P2</v>
      </c>
      <c r="R407" t="s">
        <v>297</v>
      </c>
      <c r="S407" t="e">
        <f>VLOOKUP($C407,subset1!$D:$BX,S$2,FALSE)</f>
        <v>#N/A</v>
      </c>
      <c r="T407" s="1" t="e">
        <f>VLOOKUP($C407,subset1!$D:$BX,T$2,FALSE)</f>
        <v>#N/A</v>
      </c>
      <c r="U407" t="e">
        <f>VLOOKUP($C407,subset1!$D:$BX,U$2,FALSE)</f>
        <v>#N/A</v>
      </c>
      <c r="V407" t="e">
        <f>VLOOKUP($C407,subset1!$D:$BX,V$2,FALSE)</f>
        <v>#N/A</v>
      </c>
      <c r="W407" t="e">
        <f>VLOOKUP($C407,subset1!$D:$BX,W$2,FALSE)</f>
        <v>#N/A</v>
      </c>
      <c r="X407" t="e">
        <f>VLOOKUP($C407,subset1!$D:$BX,X$2,FALSE)</f>
        <v>#N/A</v>
      </c>
      <c r="Y407" t="e">
        <f>VLOOKUP($C407,subset1!$D:$BX,Y$2,FALSE)</f>
        <v>#N/A</v>
      </c>
      <c r="Z407" t="e">
        <f>VLOOKUP($C407,subset1!$D:$BX,Z$2,FALSE)</f>
        <v>#N/A</v>
      </c>
      <c r="AA407" t="e">
        <f>VLOOKUP($C407,subset1!$D:$BX,AA$2,FALSE)</f>
        <v>#N/A</v>
      </c>
      <c r="AB407" t="e">
        <f>VLOOKUP($C407,subset1!$D:$BX,AB$2,FALSE)</f>
        <v>#N/A</v>
      </c>
      <c r="AC407" t="e">
        <f>VLOOKUP($C407,subset1!$D:$BX,AC$2,FALSE)</f>
        <v>#N/A</v>
      </c>
      <c r="AD407" t="e">
        <f>VLOOKUP($C407,subset1!$D:$BX,AD$2,FALSE)</f>
        <v>#N/A</v>
      </c>
      <c r="AE407" t="e">
        <f>VLOOKUP($C407,subset1!$D:$BX,AE$2,FALSE)</f>
        <v>#N/A</v>
      </c>
      <c r="AF407" t="e">
        <f>VLOOKUP($C407,subset1!$D:$BX,AF$2,FALSE)</f>
        <v>#N/A</v>
      </c>
      <c r="AG407" t="e">
        <f>VLOOKUP($C407,subset1!$D:$BX,AG$2,FALSE)</f>
        <v>#N/A</v>
      </c>
      <c r="AH407" t="e">
        <f>VLOOKUP($C407,subset1!$D:$BX,AH$2,FALSE)</f>
        <v>#N/A</v>
      </c>
      <c r="AI407" t="e">
        <f>VLOOKUP($C407,subset1!$D:$BX,AI$2,FALSE)</f>
        <v>#N/A</v>
      </c>
      <c r="AJ407" t="e">
        <f>VLOOKUP($C407,subset1!$D:$BX,AJ$2,FALSE)</f>
        <v>#N/A</v>
      </c>
      <c r="AK407" t="e">
        <f>VLOOKUP($C407,subset1!$D:$BX,AK$2,FALSE)</f>
        <v>#N/A</v>
      </c>
      <c r="AL407" t="e">
        <f>VLOOKUP($C407,subset1!$D:$BX,AL$2,FALSE)</f>
        <v>#N/A</v>
      </c>
      <c r="AM407" t="e">
        <f>VLOOKUP($C407,subset1!$D:$BX,AM$2,FALSE)</f>
        <v>#N/A</v>
      </c>
      <c r="AN407" t="e">
        <f>VLOOKUP($C407,subset1!$D:$BX,AN$2,FALSE)</f>
        <v>#N/A</v>
      </c>
      <c r="AO407" t="e">
        <f>VLOOKUP($C407,subset1!$D:$BX,AO$2,FALSE)</f>
        <v>#N/A</v>
      </c>
      <c r="AP407" t="e">
        <f>VLOOKUP($C407,subset1!$D:$BX,AP$2,FALSE)</f>
        <v>#N/A</v>
      </c>
      <c r="AQ407" t="e">
        <f>VLOOKUP($C407,subset1!$D:$BX,AQ$2,FALSE)</f>
        <v>#N/A</v>
      </c>
      <c r="AR407" t="e">
        <f>VLOOKUP($C407,subset1!$D:$BX,AR$2,FALSE)</f>
        <v>#N/A</v>
      </c>
      <c r="AS407" t="e">
        <f>VLOOKUP($C407,subset1!$D:$BX,AS$2,FALSE)</f>
        <v>#N/A</v>
      </c>
      <c r="AT407" s="1" t="e">
        <f>VLOOKUP($C407,subset1!$D:$BX,AT$2,FALSE)</f>
        <v>#N/A</v>
      </c>
      <c r="AU407" t="e">
        <f>VLOOKUP($C407,subset1!$D:$BX,AU$2,FALSE)</f>
        <v>#N/A</v>
      </c>
      <c r="AV407" t="e">
        <f>VLOOKUP($C407,subset1!$D:$BX,AV$2,FALSE)</f>
        <v>#N/A</v>
      </c>
      <c r="AW407" t="e">
        <f>VLOOKUP($C407,subset1!$D:$BX,AW$2,FALSE)</f>
        <v>#N/A</v>
      </c>
      <c r="AX407" t="e">
        <f>VLOOKUP($C407,subset1!$D:$BX,AX$2,FALSE)</f>
        <v>#N/A</v>
      </c>
      <c r="AY407" t="e">
        <f>VLOOKUP($C407,subset1!$D:$BX,AY$2,FALSE)</f>
        <v>#N/A</v>
      </c>
      <c r="AZ407" t="e">
        <f>VLOOKUP($C407,subset1!$D:$BX,AZ$2,FALSE)</f>
        <v>#N/A</v>
      </c>
      <c r="BA407" t="e">
        <f>VLOOKUP($C407,subset1!$D:$BX,BA$2,FALSE)</f>
        <v>#N/A</v>
      </c>
      <c r="BB407" t="e">
        <f>VLOOKUP($C407,subset1!$D:$BX,BB$2,FALSE)</f>
        <v>#N/A</v>
      </c>
      <c r="BC407" t="e">
        <f>VLOOKUP($C407,subset1!$D:$BX,BC$2,FALSE)</f>
        <v>#N/A</v>
      </c>
      <c r="BD407" t="e">
        <f>VLOOKUP($C407,subset1!$D:$BX,BD$2,FALSE)</f>
        <v>#N/A</v>
      </c>
      <c r="BE407" t="e">
        <f>VLOOKUP($C407,subset1!$D:$BX,BE$2,FALSE)</f>
        <v>#N/A</v>
      </c>
      <c r="BF407" t="e">
        <f>VLOOKUP($C407,subset1!$D:$BX,BF$2,FALSE)</f>
        <v>#N/A</v>
      </c>
      <c r="BG407" t="e">
        <f>VLOOKUP($C407,subset1!$D:$BX,BG$2,FALSE)</f>
        <v>#N/A</v>
      </c>
      <c r="BH407" t="e">
        <f>VLOOKUP($C407,subset1!$D:$BX,BH$2,FALSE)</f>
        <v>#N/A</v>
      </c>
      <c r="BI407" t="e">
        <f>VLOOKUP($C407,subset1!$D:$BX,BI$2,FALSE)</f>
        <v>#N/A</v>
      </c>
      <c r="BJ407" t="e">
        <f>VLOOKUP($C407,subset1!$D:$BX,BJ$2,FALSE)</f>
        <v>#N/A</v>
      </c>
      <c r="BK407" t="e">
        <f>VLOOKUP($C407,subset1!$D:$BX,BK$2,FALSE)</f>
        <v>#N/A</v>
      </c>
      <c r="BL407" t="e">
        <f>VLOOKUP($C407,subset1!$D:$BX,BL$2,FALSE)</f>
        <v>#N/A</v>
      </c>
      <c r="BM407" t="e">
        <f>VLOOKUP($C407,subset1!$D:$BX,BM$2,FALSE)</f>
        <v>#N/A</v>
      </c>
      <c r="BN407" t="e">
        <f>VLOOKUP($C407,subset1!$D:$BX,BN$2,FALSE)</f>
        <v>#N/A</v>
      </c>
      <c r="BO407" t="e">
        <f>VLOOKUP($C407,subset1!$D:$BX,BO$2,FALSE)</f>
        <v>#N/A</v>
      </c>
      <c r="BP407" t="e">
        <f>VLOOKUP($C407,subset1!$D:$BX,BP$2,FALSE)</f>
        <v>#N/A</v>
      </c>
      <c r="BQ407" t="e">
        <f>VLOOKUP($C407,subset1!$D:$BX,BQ$2,FALSE)</f>
        <v>#N/A</v>
      </c>
      <c r="BR407" t="e">
        <f>VLOOKUP($C407,subset1!$D:$BX,BR$2,FALSE)</f>
        <v>#N/A</v>
      </c>
      <c r="BS407" t="e">
        <f>VLOOKUP($C407,subset1!$D:$BX,BS$2,FALSE)</f>
        <v>#N/A</v>
      </c>
      <c r="BT407" t="e">
        <f>VLOOKUP($C407,subset1!$D:$BX,BT$2,FALSE)</f>
        <v>#N/A</v>
      </c>
      <c r="BU407" t="e">
        <f>VLOOKUP($C407,subset1!$D:$BX,BU$2,FALSE)</f>
        <v>#N/A</v>
      </c>
    </row>
    <row r="408" spans="1:73" x14ac:dyDescent="0.2">
      <c r="A408">
        <v>1012</v>
      </c>
      <c r="B408" t="s">
        <v>10</v>
      </c>
      <c r="C408" t="str">
        <f t="shared" si="21"/>
        <v>1012E2</v>
      </c>
      <c r="D408" t="str">
        <f t="shared" si="22"/>
        <v>E2</v>
      </c>
      <c r="E408">
        <v>71</v>
      </c>
      <c r="F408" s="1">
        <v>43390</v>
      </c>
      <c r="G408">
        <v>3.8</v>
      </c>
      <c r="H408" t="s">
        <v>6</v>
      </c>
      <c r="I408">
        <v>861.88062003672303</v>
      </c>
      <c r="J408" t="s">
        <v>25</v>
      </c>
      <c r="K408">
        <v>414</v>
      </c>
      <c r="L408">
        <f>VLOOKUP($C408,samples!$D$2:$I$1000,4, FALSE)</f>
        <v>0</v>
      </c>
      <c r="M408">
        <f>VLOOKUP($C408,samples!$D$2:$I$1000,5, FALSE)</f>
        <v>0</v>
      </c>
      <c r="N408">
        <f>VLOOKUP($C408,samples!$D$2:$I$1000,6, FALSE)</f>
        <v>0</v>
      </c>
      <c r="O408" s="1">
        <f>VLOOKUP($C408,samples!$D$2:$I$1000,3, FALSE)</f>
        <v>43516</v>
      </c>
      <c r="P408" s="2">
        <f t="shared" si="23"/>
        <v>126</v>
      </c>
      <c r="Q408" s="1" t="str">
        <f>VLOOKUP($C408,samples!$D$2:$R$1000,8, FALSE)</f>
        <v>CGPLPA865P3</v>
      </c>
      <c r="R408" t="s">
        <v>297</v>
      </c>
      <c r="S408" t="e">
        <f>VLOOKUP($C408,subset1!$D:$BX,S$2,FALSE)</f>
        <v>#N/A</v>
      </c>
      <c r="T408" s="1" t="e">
        <f>VLOOKUP($C408,subset1!$D:$BX,T$2,FALSE)</f>
        <v>#N/A</v>
      </c>
      <c r="U408" t="e">
        <f>VLOOKUP($C408,subset1!$D:$BX,U$2,FALSE)</f>
        <v>#N/A</v>
      </c>
      <c r="V408" t="e">
        <f>VLOOKUP($C408,subset1!$D:$BX,V$2,FALSE)</f>
        <v>#N/A</v>
      </c>
      <c r="W408" t="e">
        <f>VLOOKUP($C408,subset1!$D:$BX,W$2,FALSE)</f>
        <v>#N/A</v>
      </c>
      <c r="X408" t="e">
        <f>VLOOKUP($C408,subset1!$D:$BX,X$2,FALSE)</f>
        <v>#N/A</v>
      </c>
      <c r="Y408" t="e">
        <f>VLOOKUP($C408,subset1!$D:$BX,Y$2,FALSE)</f>
        <v>#N/A</v>
      </c>
      <c r="Z408" t="e">
        <f>VLOOKUP($C408,subset1!$D:$BX,Z$2,FALSE)</f>
        <v>#N/A</v>
      </c>
      <c r="AA408" t="e">
        <f>VLOOKUP($C408,subset1!$D:$BX,AA$2,FALSE)</f>
        <v>#N/A</v>
      </c>
      <c r="AB408" t="e">
        <f>VLOOKUP($C408,subset1!$D:$BX,AB$2,FALSE)</f>
        <v>#N/A</v>
      </c>
      <c r="AC408" t="e">
        <f>VLOOKUP($C408,subset1!$D:$BX,AC$2,FALSE)</f>
        <v>#N/A</v>
      </c>
      <c r="AD408" t="e">
        <f>VLOOKUP($C408,subset1!$D:$BX,AD$2,FALSE)</f>
        <v>#N/A</v>
      </c>
      <c r="AE408" t="e">
        <f>VLOOKUP($C408,subset1!$D:$BX,AE$2,FALSE)</f>
        <v>#N/A</v>
      </c>
      <c r="AF408" t="e">
        <f>VLOOKUP($C408,subset1!$D:$BX,AF$2,FALSE)</f>
        <v>#N/A</v>
      </c>
      <c r="AG408" t="e">
        <f>VLOOKUP($C408,subset1!$D:$BX,AG$2,FALSE)</f>
        <v>#N/A</v>
      </c>
      <c r="AH408" t="e">
        <f>VLOOKUP($C408,subset1!$D:$BX,AH$2,FALSE)</f>
        <v>#N/A</v>
      </c>
      <c r="AI408" t="e">
        <f>VLOOKUP($C408,subset1!$D:$BX,AI$2,FALSE)</f>
        <v>#N/A</v>
      </c>
      <c r="AJ408" t="e">
        <f>VLOOKUP($C408,subset1!$D:$BX,AJ$2,FALSE)</f>
        <v>#N/A</v>
      </c>
      <c r="AK408" t="e">
        <f>VLOOKUP($C408,subset1!$D:$BX,AK$2,FALSE)</f>
        <v>#N/A</v>
      </c>
      <c r="AL408" t="e">
        <f>VLOOKUP($C408,subset1!$D:$BX,AL$2,FALSE)</f>
        <v>#N/A</v>
      </c>
      <c r="AM408" t="e">
        <f>VLOOKUP($C408,subset1!$D:$BX,AM$2,FALSE)</f>
        <v>#N/A</v>
      </c>
      <c r="AN408" t="e">
        <f>VLOOKUP($C408,subset1!$D:$BX,AN$2,FALSE)</f>
        <v>#N/A</v>
      </c>
      <c r="AO408" t="e">
        <f>VLOOKUP($C408,subset1!$D:$BX,AO$2,FALSE)</f>
        <v>#N/A</v>
      </c>
      <c r="AP408" t="e">
        <f>VLOOKUP($C408,subset1!$D:$BX,AP$2,FALSE)</f>
        <v>#N/A</v>
      </c>
      <c r="AQ408" t="e">
        <f>VLOOKUP($C408,subset1!$D:$BX,AQ$2,FALSE)</f>
        <v>#N/A</v>
      </c>
      <c r="AR408" t="e">
        <f>VLOOKUP($C408,subset1!$D:$BX,AR$2,FALSE)</f>
        <v>#N/A</v>
      </c>
      <c r="AS408" t="e">
        <f>VLOOKUP($C408,subset1!$D:$BX,AS$2,FALSE)</f>
        <v>#N/A</v>
      </c>
      <c r="AT408" s="1" t="e">
        <f>VLOOKUP($C408,subset1!$D:$BX,AT$2,FALSE)</f>
        <v>#N/A</v>
      </c>
      <c r="AU408" t="e">
        <f>VLOOKUP($C408,subset1!$D:$BX,AU$2,FALSE)</f>
        <v>#N/A</v>
      </c>
      <c r="AV408" t="e">
        <f>VLOOKUP($C408,subset1!$D:$BX,AV$2,FALSE)</f>
        <v>#N/A</v>
      </c>
      <c r="AW408" t="e">
        <f>VLOOKUP($C408,subset1!$D:$BX,AW$2,FALSE)</f>
        <v>#N/A</v>
      </c>
      <c r="AX408" t="e">
        <f>VLOOKUP($C408,subset1!$D:$BX,AX$2,FALSE)</f>
        <v>#N/A</v>
      </c>
      <c r="AY408" t="e">
        <f>VLOOKUP($C408,subset1!$D:$BX,AY$2,FALSE)</f>
        <v>#N/A</v>
      </c>
      <c r="AZ408" t="e">
        <f>VLOOKUP($C408,subset1!$D:$BX,AZ$2,FALSE)</f>
        <v>#N/A</v>
      </c>
      <c r="BA408" t="e">
        <f>VLOOKUP($C408,subset1!$D:$BX,BA$2,FALSE)</f>
        <v>#N/A</v>
      </c>
      <c r="BB408" t="e">
        <f>VLOOKUP($C408,subset1!$D:$BX,BB$2,FALSE)</f>
        <v>#N/A</v>
      </c>
      <c r="BC408" t="e">
        <f>VLOOKUP($C408,subset1!$D:$BX,BC$2,FALSE)</f>
        <v>#N/A</v>
      </c>
      <c r="BD408" t="e">
        <f>VLOOKUP($C408,subset1!$D:$BX,BD$2,FALSE)</f>
        <v>#N/A</v>
      </c>
      <c r="BE408" t="e">
        <f>VLOOKUP($C408,subset1!$D:$BX,BE$2,FALSE)</f>
        <v>#N/A</v>
      </c>
      <c r="BF408" t="e">
        <f>VLOOKUP($C408,subset1!$D:$BX,BF$2,FALSE)</f>
        <v>#N/A</v>
      </c>
      <c r="BG408" t="e">
        <f>VLOOKUP($C408,subset1!$D:$BX,BG$2,FALSE)</f>
        <v>#N/A</v>
      </c>
      <c r="BH408" t="e">
        <f>VLOOKUP($C408,subset1!$D:$BX,BH$2,FALSE)</f>
        <v>#N/A</v>
      </c>
      <c r="BI408" t="e">
        <f>VLOOKUP($C408,subset1!$D:$BX,BI$2,FALSE)</f>
        <v>#N/A</v>
      </c>
      <c r="BJ408" t="e">
        <f>VLOOKUP($C408,subset1!$D:$BX,BJ$2,FALSE)</f>
        <v>#N/A</v>
      </c>
      <c r="BK408" t="e">
        <f>VLOOKUP($C408,subset1!$D:$BX,BK$2,FALSE)</f>
        <v>#N/A</v>
      </c>
      <c r="BL408" t="e">
        <f>VLOOKUP($C408,subset1!$D:$BX,BL$2,FALSE)</f>
        <v>#N/A</v>
      </c>
      <c r="BM408" t="e">
        <f>VLOOKUP($C408,subset1!$D:$BX,BM$2,FALSE)</f>
        <v>#N/A</v>
      </c>
      <c r="BN408" t="e">
        <f>VLOOKUP($C408,subset1!$D:$BX,BN$2,FALSE)</f>
        <v>#N/A</v>
      </c>
      <c r="BO408" t="e">
        <f>VLOOKUP($C408,subset1!$D:$BX,BO$2,FALSE)</f>
        <v>#N/A</v>
      </c>
      <c r="BP408" t="e">
        <f>VLOOKUP($C408,subset1!$D:$BX,BP$2,FALSE)</f>
        <v>#N/A</v>
      </c>
      <c r="BQ408" t="e">
        <f>VLOOKUP($C408,subset1!$D:$BX,BQ$2,FALSE)</f>
        <v>#N/A</v>
      </c>
      <c r="BR408" t="e">
        <f>VLOOKUP($C408,subset1!$D:$BX,BR$2,FALSE)</f>
        <v>#N/A</v>
      </c>
      <c r="BS408" t="e">
        <f>VLOOKUP($C408,subset1!$D:$BX,BS$2,FALSE)</f>
        <v>#N/A</v>
      </c>
      <c r="BT408" t="e">
        <f>VLOOKUP($C408,subset1!$D:$BX,BT$2,FALSE)</f>
        <v>#N/A</v>
      </c>
      <c r="BU408" t="e">
        <f>VLOOKUP($C408,subset1!$D:$BX,BU$2,FALSE)</f>
        <v>#N/A</v>
      </c>
    </row>
    <row r="409" spans="1:73" x14ac:dyDescent="0.2">
      <c r="A409">
        <v>1020</v>
      </c>
      <c r="B409" t="s">
        <v>2</v>
      </c>
      <c r="C409" t="str">
        <f t="shared" si="21"/>
        <v>1020A</v>
      </c>
      <c r="D409" t="str">
        <f t="shared" si="22"/>
        <v>A</v>
      </c>
      <c r="E409">
        <v>72</v>
      </c>
      <c r="F409" s="1">
        <v>43410</v>
      </c>
      <c r="G409">
        <v>18.399999999999999</v>
      </c>
      <c r="H409" t="s">
        <v>22</v>
      </c>
      <c r="I409">
        <v>841.88062003672303</v>
      </c>
      <c r="J409" t="s">
        <v>23</v>
      </c>
      <c r="K409">
        <v>415</v>
      </c>
      <c r="L409">
        <f>VLOOKUP($C409,samples!$D$2:$I$1000,4, FALSE)</f>
        <v>3</v>
      </c>
      <c r="M409" t="str">
        <f>VLOOKUP($C409,samples!$D$2:$I$1000,5, FALSE)</f>
        <v>D</v>
      </c>
      <c r="N409" t="str">
        <f>VLOOKUP($C409,samples!$D$2:$I$1000,6, FALSE)</f>
        <v>4,5,6</v>
      </c>
      <c r="O409" s="1">
        <f>VLOOKUP($C409,samples!$D$2:$I$689,3, FALSE)</f>
        <v>43410</v>
      </c>
      <c r="P409" s="2">
        <f t="shared" si="23"/>
        <v>0</v>
      </c>
      <c r="Q409" s="1" t="str">
        <f>VLOOKUP($C409,samples!$D$2:$R$1000,8, FALSE)</f>
        <v>CGPLPA866P</v>
      </c>
      <c r="R409" t="s">
        <v>297</v>
      </c>
      <c r="S409">
        <f>VLOOKUP($C409,subset1!$D:$BX,S$2,FALSE)</f>
        <v>0</v>
      </c>
      <c r="T409" s="1" t="str">
        <f>VLOOKUP($C409,subset1!$D:$BX,T$2,FALSE)</f>
        <v>Subset 1</v>
      </c>
      <c r="U409">
        <f>VLOOKUP($C409,subset1!$D:$BX,U$2,FALSE)</f>
        <v>0</v>
      </c>
      <c r="V409">
        <f>VLOOKUP($C409,subset1!$D:$BX,V$2,FALSE)</f>
        <v>44264</v>
      </c>
      <c r="W409" t="str">
        <f>VLOOKUP($C409,subset1!$D:$BX,W$2,FALSE)</f>
        <v>ZF</v>
      </c>
      <c r="X409">
        <f>VLOOKUP($C409,subset1!$D:$BX,X$2,FALSE)</f>
        <v>533</v>
      </c>
      <c r="Y409">
        <f>VLOOKUP($C409,subset1!$D:$BX,Y$2,FALSE)</f>
        <v>4</v>
      </c>
      <c r="Z409">
        <f>VLOOKUP($C409,subset1!$D:$BX,Z$2,FALSE)</f>
        <v>0</v>
      </c>
      <c r="AA409" t="str">
        <f>VLOOKUP($C409,subset1!$D:$BX,AA$2,FALSE)</f>
        <v>cfDNAPACTO030921</v>
      </c>
      <c r="AB409">
        <f>VLOOKUP($C409,subset1!$D:$BX,AB$2,FALSE)</f>
        <v>155</v>
      </c>
      <c r="AC409">
        <f>VLOOKUP($C409,subset1!$D:$BX,AC$2,FALSE)</f>
        <v>2845.75</v>
      </c>
      <c r="AD409">
        <f>VLOOKUP($C409,subset1!$D:$BX,AD$2,FALSE)</f>
        <v>289</v>
      </c>
      <c r="AE409">
        <f>VLOOKUP($C409,subset1!$D:$BX,AE$2,FALSE)</f>
        <v>174.19</v>
      </c>
      <c r="AF409">
        <f>VLOOKUP($C409,subset1!$D:$BX,AF$2,FALSE)</f>
        <v>459</v>
      </c>
      <c r="AG409">
        <f>VLOOKUP($C409,subset1!$D:$BX,AG$2,FALSE)</f>
        <v>44.15</v>
      </c>
      <c r="AH409">
        <f>VLOOKUP($C409,subset1!$D:$BX,AH$2,FALSE)</f>
        <v>0</v>
      </c>
      <c r="AI409">
        <f>VLOOKUP($C409,subset1!$D:$BX,AI$2,FALSE)</f>
        <v>50</v>
      </c>
      <c r="AJ409">
        <f>VLOOKUP($C409,subset1!$D:$BX,AJ$2,FALSE)</f>
        <v>3064.09</v>
      </c>
      <c r="AK409">
        <f>VLOOKUP($C409,subset1!$D:$BX,AK$2,FALSE)</f>
        <v>153.2045</v>
      </c>
      <c r="AL409">
        <f>VLOOKUP($C409,subset1!$D:$BX,AL$2,FALSE)</f>
        <v>38.301124999999999</v>
      </c>
      <c r="AM409">
        <f>VLOOKUP($C409,subset1!$D:$BX,AM$2,FALSE)</f>
        <v>532</v>
      </c>
      <c r="AN409" t="str">
        <f>VLOOKUP($C409,subset1!$D:$BX,AN$2,FALSE)</f>
        <v>Revco -20</v>
      </c>
      <c r="AO409" t="str">
        <f>VLOOKUP($C409,subset1!$D:$BX,AO$2,FALSE)</f>
        <v>PACTO CfDNA Box 1</v>
      </c>
      <c r="AP409" t="str">
        <f>VLOOKUP($C409,subset1!$D:$BX,AP$2,FALSE)</f>
        <v>A8</v>
      </c>
      <c r="AQ409">
        <f>VLOOKUP($C409,subset1!$D:$BX,AQ$2,FALSE)</f>
        <v>0</v>
      </c>
      <c r="AR409">
        <f>VLOOKUP($C409,subset1!$D:$BX,AR$2,FALSE)</f>
        <v>15</v>
      </c>
      <c r="AS409">
        <f>VLOOKUP($C409,subset1!$D:$BX,AS$2,FALSE)</f>
        <v>4.8954175628000485</v>
      </c>
      <c r="AT409" s="1">
        <f>VLOOKUP($C409,subset1!$D:$BX,AT$2,FALSE)</f>
        <v>45.104582437199952</v>
      </c>
      <c r="AU409">
        <f>VLOOKUP($C409,subset1!$D:$BX,AU$2,FALSE)</f>
        <v>10</v>
      </c>
      <c r="AV409">
        <f>VLOOKUP($C409,subset1!$D:$BX,AV$2,FALSE)</f>
        <v>44419</v>
      </c>
      <c r="AW409">
        <f>VLOOKUP($C409,subset1!$D:$BX,AW$2,FALSE)</f>
        <v>0</v>
      </c>
      <c r="AX409" t="str">
        <f>VLOOKUP($C409,subset1!$D:$BX,AX$2,FALSE)</f>
        <v>IDT8_UDI_172</v>
      </c>
      <c r="AY409">
        <f>VLOOKUP($C409,subset1!$D:$BX,AY$2,FALSE)</f>
        <v>0</v>
      </c>
      <c r="AZ409">
        <f>VLOOKUP($C409,subset1!$D:$BX,AZ$2,FALSE)</f>
        <v>4</v>
      </c>
      <c r="BA409" t="str">
        <f>VLOOKUP($C409,subset1!$D:$BX,BA$2,FALSE)</f>
        <v>ZF</v>
      </c>
      <c r="BB409">
        <f>VLOOKUP($C409,subset1!$D:$BX,BB$2,FALSE)</f>
        <v>10</v>
      </c>
      <c r="BC409" t="str">
        <f>VLOOKUP($C409,subset1!$D:$BX,BC$2,FALSE)</f>
        <v>2pactopcr813_DNA 1000_DE13805124_2021-08-13_13-22-42.xad</v>
      </c>
      <c r="BD409">
        <f>VLOOKUP($C409,subset1!$D:$BX,BD$2,FALSE)</f>
        <v>305</v>
      </c>
      <c r="BE409">
        <f>VLOOKUP($C409,subset1!$D:$BX,BE$2,FALSE)</f>
        <v>7.57</v>
      </c>
      <c r="BF409">
        <f>VLOOKUP($C409,subset1!$D:$BX,BF$2,FALSE)</f>
        <v>37.6</v>
      </c>
      <c r="BG409">
        <f>VLOOKUP($C409,subset1!$D:$BX,BG$2,FALSE)</f>
        <v>467</v>
      </c>
      <c r="BH409">
        <f>VLOOKUP($C409,subset1!$D:$BX,BH$2,FALSE)</f>
        <v>0.2</v>
      </c>
      <c r="BI409">
        <f>VLOOKUP($C409,subset1!$D:$BX,BI$2,FALSE)</f>
        <v>0.6</v>
      </c>
      <c r="BJ409">
        <f>VLOOKUP($C409,subset1!$D:$BX,BJ$2,FALSE)</f>
        <v>0</v>
      </c>
      <c r="BK409">
        <f>VLOOKUP($C409,subset1!$D:$BX,BK$2,FALSE)</f>
        <v>0</v>
      </c>
      <c r="BL409">
        <f>VLOOKUP($C409,subset1!$D:$BX,BL$2,FALSE)</f>
        <v>0</v>
      </c>
      <c r="BM409">
        <f>VLOOKUP($C409,subset1!$D:$BX,BM$2,FALSE)</f>
        <v>0</v>
      </c>
      <c r="BN409">
        <f>VLOOKUP($C409,subset1!$D:$BX,BN$2,FALSE)</f>
        <v>0</v>
      </c>
      <c r="BO409">
        <f>VLOOKUP($C409,subset1!$D:$BX,BO$2,FALSE)</f>
        <v>20</v>
      </c>
      <c r="BP409">
        <f>VLOOKUP($C409,subset1!$D:$BX,BP$2,FALSE)</f>
        <v>7.7700000000000005</v>
      </c>
      <c r="BQ409">
        <f>VLOOKUP($C409,subset1!$D:$BX,BQ$2,FALSE)</f>
        <v>38.200000000000003</v>
      </c>
      <c r="BR409">
        <f>VLOOKUP($C409,subset1!$D:$BX,BR$2,FALSE)</f>
        <v>155.4</v>
      </c>
      <c r="BS409">
        <f>VLOOKUP($C409,subset1!$D:$BX,BS$2,FALSE)</f>
        <v>532</v>
      </c>
      <c r="BT409" t="str">
        <f>VLOOKUP($C409,subset1!$D:$BX,BT$2,FALSE)</f>
        <v>Revco -20</v>
      </c>
      <c r="BU409" t="str">
        <f>VLOOKUP($C409,subset1!$D:$BX,BU$2,FALSE)</f>
        <v>Pacto PCR1 Box 3</v>
      </c>
    </row>
    <row r="410" spans="1:73" x14ac:dyDescent="0.2">
      <c r="A410">
        <v>1020</v>
      </c>
      <c r="B410" t="s">
        <v>8</v>
      </c>
      <c r="C410" t="str">
        <f t="shared" si="21"/>
        <v>1020B1</v>
      </c>
      <c r="D410" t="str">
        <f t="shared" si="22"/>
        <v>B1</v>
      </c>
      <c r="E410">
        <v>72</v>
      </c>
      <c r="F410" s="1">
        <v>43410</v>
      </c>
      <c r="G410">
        <v>18.399999999999999</v>
      </c>
      <c r="H410" t="s">
        <v>22</v>
      </c>
      <c r="I410">
        <v>841.88062003672303</v>
      </c>
      <c r="J410" t="s">
        <v>23</v>
      </c>
      <c r="K410">
        <v>416</v>
      </c>
      <c r="L410">
        <f>VLOOKUP($C410,samples!$D$2:$I$1000,4, FALSE)</f>
        <v>8</v>
      </c>
      <c r="M410" t="str">
        <f>VLOOKUP($C410,samples!$D$2:$I$1000,5, FALSE)</f>
        <v>G</v>
      </c>
      <c r="N410" t="str">
        <f>VLOOKUP($C410,samples!$D$2:$I$1000,6, FALSE)</f>
        <v>7,8,9</v>
      </c>
      <c r="O410" s="1">
        <f>VLOOKUP($C410,samples!$D$2:$I$689,3, FALSE)</f>
        <v>43445</v>
      </c>
      <c r="P410" s="2">
        <f t="shared" si="23"/>
        <v>35</v>
      </c>
      <c r="Q410" s="1" t="str">
        <f>VLOOKUP($C410,samples!$D$2:$R$1000,8, FALSE)</f>
        <v>CGPLPA866P1</v>
      </c>
      <c r="R410" t="s">
        <v>297</v>
      </c>
      <c r="S410">
        <f>VLOOKUP($C410,subset1!$D:$BX,S$2,FALSE)</f>
        <v>0</v>
      </c>
      <c r="T410" s="1" t="str">
        <f>VLOOKUP($C410,subset1!$D:$BX,T$2,FALSE)</f>
        <v>Subset 1</v>
      </c>
      <c r="U410">
        <f>VLOOKUP($C410,subset1!$D:$BX,U$2,FALSE)</f>
        <v>0</v>
      </c>
      <c r="V410">
        <f>VLOOKUP($C410,subset1!$D:$BX,V$2,FALSE)</f>
        <v>44264</v>
      </c>
      <c r="W410" t="str">
        <f>VLOOKUP($C410,subset1!$D:$BX,W$2,FALSE)</f>
        <v>ZF</v>
      </c>
      <c r="X410">
        <f>VLOOKUP($C410,subset1!$D:$BX,X$2,FALSE)</f>
        <v>533</v>
      </c>
      <c r="Y410">
        <f>VLOOKUP($C410,subset1!$D:$BX,Y$2,FALSE)</f>
        <v>4</v>
      </c>
      <c r="Z410">
        <f>VLOOKUP($C410,subset1!$D:$BX,Z$2,FALSE)</f>
        <v>0</v>
      </c>
      <c r="AA410" t="str">
        <f>VLOOKUP($C410,subset1!$D:$BX,AA$2,FALSE)</f>
        <v>cfDNAPACTO030921</v>
      </c>
      <c r="AB410">
        <f>VLOOKUP($C410,subset1!$D:$BX,AB$2,FALSE)</f>
        <v>155</v>
      </c>
      <c r="AC410">
        <f>VLOOKUP($C410,subset1!$D:$BX,AC$2,FALSE)</f>
        <v>2005.4</v>
      </c>
      <c r="AD410">
        <f>VLOOKUP($C410,subset1!$D:$BX,AD$2,FALSE)</f>
        <v>294</v>
      </c>
      <c r="AE410">
        <f>VLOOKUP($C410,subset1!$D:$BX,AE$2,FALSE)</f>
        <v>94.67</v>
      </c>
      <c r="AF410">
        <f>VLOOKUP($C410,subset1!$D:$BX,AF$2,FALSE)</f>
        <v>492</v>
      </c>
      <c r="AG410">
        <f>VLOOKUP($C410,subset1!$D:$BX,AG$2,FALSE)</f>
        <v>49.03</v>
      </c>
      <c r="AH410">
        <f>VLOOKUP($C410,subset1!$D:$BX,AH$2,FALSE)</f>
        <v>0</v>
      </c>
      <c r="AI410">
        <f>VLOOKUP($C410,subset1!$D:$BX,AI$2,FALSE)</f>
        <v>50</v>
      </c>
      <c r="AJ410">
        <f>VLOOKUP($C410,subset1!$D:$BX,AJ$2,FALSE)</f>
        <v>2149.1000000000004</v>
      </c>
      <c r="AK410">
        <f>VLOOKUP($C410,subset1!$D:$BX,AK$2,FALSE)</f>
        <v>107.45500000000001</v>
      </c>
      <c r="AL410">
        <f>VLOOKUP($C410,subset1!$D:$BX,AL$2,FALSE)</f>
        <v>26.863750000000003</v>
      </c>
      <c r="AM410">
        <f>VLOOKUP($C410,subset1!$D:$BX,AM$2,FALSE)</f>
        <v>532</v>
      </c>
      <c r="AN410" t="str">
        <f>VLOOKUP($C410,subset1!$D:$BX,AN$2,FALSE)</f>
        <v>Revco -20</v>
      </c>
      <c r="AO410" t="str">
        <f>VLOOKUP($C410,subset1!$D:$BX,AO$2,FALSE)</f>
        <v>PACTO CfDNA Box 1</v>
      </c>
      <c r="AP410" t="str">
        <f>VLOOKUP($C410,subset1!$D:$BX,AP$2,FALSE)</f>
        <v>A9</v>
      </c>
      <c r="AQ410">
        <f>VLOOKUP($C410,subset1!$D:$BX,AQ$2,FALSE)</f>
        <v>0</v>
      </c>
      <c r="AR410">
        <f>VLOOKUP($C410,subset1!$D:$BX,AR$2,FALSE)</f>
        <v>15</v>
      </c>
      <c r="AS410">
        <f>VLOOKUP($C410,subset1!$D:$BX,AS$2,FALSE)</f>
        <v>6.9796659066586013</v>
      </c>
      <c r="AT410" s="1">
        <f>VLOOKUP($C410,subset1!$D:$BX,AT$2,FALSE)</f>
        <v>43.020334093341397</v>
      </c>
      <c r="AU410">
        <f>VLOOKUP($C410,subset1!$D:$BX,AU$2,FALSE)</f>
        <v>10</v>
      </c>
      <c r="AV410">
        <f>VLOOKUP($C410,subset1!$D:$BX,AV$2,FALSE)</f>
        <v>44419</v>
      </c>
      <c r="AW410">
        <f>VLOOKUP($C410,subset1!$D:$BX,AW$2,FALSE)</f>
        <v>0</v>
      </c>
      <c r="AX410" t="str">
        <f>VLOOKUP($C410,subset1!$D:$BX,AX$2,FALSE)</f>
        <v>IDT8_UDI_174</v>
      </c>
      <c r="AY410">
        <f>VLOOKUP($C410,subset1!$D:$BX,AY$2,FALSE)</f>
        <v>0</v>
      </c>
      <c r="AZ410">
        <f>VLOOKUP($C410,subset1!$D:$BX,AZ$2,FALSE)</f>
        <v>4</v>
      </c>
      <c r="BA410" t="str">
        <f>VLOOKUP($C410,subset1!$D:$BX,BA$2,FALSE)</f>
        <v>ZF</v>
      </c>
      <c r="BB410">
        <f>VLOOKUP($C410,subset1!$D:$BX,BB$2,FALSE)</f>
        <v>10</v>
      </c>
      <c r="BC410" t="str">
        <f>VLOOKUP($C410,subset1!$D:$BX,BC$2,FALSE)</f>
        <v>2pactopcr813_DNA 1000_DE13805124_2021-08-13_13-22-42.xad</v>
      </c>
      <c r="BD410">
        <f>VLOOKUP($C410,subset1!$D:$BX,BD$2,FALSE)</f>
        <v>303</v>
      </c>
      <c r="BE410">
        <f>VLOOKUP($C410,subset1!$D:$BX,BE$2,FALSE)</f>
        <v>0.59</v>
      </c>
      <c r="BF410">
        <f>VLOOKUP($C410,subset1!$D:$BX,BF$2,FALSE)</f>
        <v>2.9</v>
      </c>
      <c r="BG410">
        <f>VLOOKUP($C410,subset1!$D:$BX,BG$2,FALSE)</f>
        <v>443</v>
      </c>
      <c r="BH410">
        <f>VLOOKUP($C410,subset1!$D:$BX,BH$2,FALSE)</f>
        <v>0.05</v>
      </c>
      <c r="BI410">
        <f>VLOOKUP($C410,subset1!$D:$BX,BI$2,FALSE)</f>
        <v>0.2</v>
      </c>
      <c r="BJ410">
        <f>VLOOKUP($C410,subset1!$D:$BX,BJ$2,FALSE)</f>
        <v>0</v>
      </c>
      <c r="BK410">
        <f>VLOOKUP($C410,subset1!$D:$BX,BK$2,FALSE)</f>
        <v>0</v>
      </c>
      <c r="BL410">
        <f>VLOOKUP($C410,subset1!$D:$BX,BL$2,FALSE)</f>
        <v>0</v>
      </c>
      <c r="BM410">
        <f>VLOOKUP($C410,subset1!$D:$BX,BM$2,FALSE)</f>
        <v>0</v>
      </c>
      <c r="BN410">
        <f>VLOOKUP($C410,subset1!$D:$BX,BN$2,FALSE)</f>
        <v>0</v>
      </c>
      <c r="BO410">
        <f>VLOOKUP($C410,subset1!$D:$BX,BO$2,FALSE)</f>
        <v>20</v>
      </c>
      <c r="BP410">
        <f>VLOOKUP($C410,subset1!$D:$BX,BP$2,FALSE)</f>
        <v>0.64</v>
      </c>
      <c r="BQ410">
        <f>VLOOKUP($C410,subset1!$D:$BX,BQ$2,FALSE)</f>
        <v>3.1</v>
      </c>
      <c r="BR410">
        <f>VLOOKUP($C410,subset1!$D:$BX,BR$2,FALSE)</f>
        <v>12.8</v>
      </c>
      <c r="BS410">
        <f>VLOOKUP($C410,subset1!$D:$BX,BS$2,FALSE)</f>
        <v>532</v>
      </c>
      <c r="BT410" t="str">
        <f>VLOOKUP($C410,subset1!$D:$BX,BT$2,FALSE)</f>
        <v>Revco -20</v>
      </c>
      <c r="BU410" t="str">
        <f>VLOOKUP($C410,subset1!$D:$BX,BU$2,FALSE)</f>
        <v>Pacto PCR1 Box 3</v>
      </c>
    </row>
    <row r="411" spans="1:73" x14ac:dyDescent="0.2">
      <c r="A411">
        <v>1020</v>
      </c>
      <c r="B411" t="s">
        <v>9</v>
      </c>
      <c r="C411" t="str">
        <f t="shared" si="21"/>
        <v>1020E1</v>
      </c>
      <c r="D411" t="str">
        <f t="shared" si="22"/>
        <v>E1</v>
      </c>
      <c r="E411">
        <v>72</v>
      </c>
      <c r="F411" s="1">
        <v>43410</v>
      </c>
      <c r="G411">
        <v>18.399999999999999</v>
      </c>
      <c r="H411" t="s">
        <v>22</v>
      </c>
      <c r="I411">
        <v>841.88062003672303</v>
      </c>
      <c r="J411" t="s">
        <v>23</v>
      </c>
      <c r="K411">
        <v>417</v>
      </c>
      <c r="L411">
        <f>VLOOKUP($C411,samples!$D$2:$I$1000,4, FALSE)</f>
        <v>12</v>
      </c>
      <c r="M411" t="str">
        <f>VLOOKUP($C411,samples!$D$2:$I$1000,5, FALSE)</f>
        <v>F</v>
      </c>
      <c r="N411" t="str">
        <f>VLOOKUP($C411,samples!$D$2:$I$1000,6, FALSE)</f>
        <v>4,5,6</v>
      </c>
      <c r="O411" s="1">
        <f>VLOOKUP($C411,samples!$D$2:$I$689,3, FALSE)</f>
        <v>43473</v>
      </c>
      <c r="P411" s="2">
        <f t="shared" si="23"/>
        <v>63</v>
      </c>
      <c r="Q411" s="1" t="str">
        <f>VLOOKUP($C411,samples!$D$2:$R$1000,8, FALSE)</f>
        <v>CGPLPA866P2</v>
      </c>
      <c r="R411" t="s">
        <v>297</v>
      </c>
      <c r="S411">
        <f>VLOOKUP($C411,subset1!$D:$BX,S$2,FALSE)</f>
        <v>0</v>
      </c>
      <c r="T411" s="1" t="str">
        <f>VLOOKUP($C411,subset1!$D:$BX,T$2,FALSE)</f>
        <v>Subset 1</v>
      </c>
      <c r="U411">
        <f>VLOOKUP($C411,subset1!$D:$BX,U$2,FALSE)</f>
        <v>0</v>
      </c>
      <c r="V411">
        <f>VLOOKUP($C411,subset1!$D:$BX,V$2,FALSE)</f>
        <v>44264</v>
      </c>
      <c r="W411" t="str">
        <f>VLOOKUP($C411,subset1!$D:$BX,W$2,FALSE)</f>
        <v>ZF</v>
      </c>
      <c r="X411">
        <f>VLOOKUP($C411,subset1!$D:$BX,X$2,FALSE)</f>
        <v>533</v>
      </c>
      <c r="Y411">
        <f>VLOOKUP($C411,subset1!$D:$BX,Y$2,FALSE)</f>
        <v>3.7</v>
      </c>
      <c r="Z411">
        <f>VLOOKUP($C411,subset1!$D:$BX,Z$2,FALSE)</f>
        <v>0.29999999999999982</v>
      </c>
      <c r="AA411" t="str">
        <f>VLOOKUP($C411,subset1!$D:$BX,AA$2,FALSE)</f>
        <v>cfDNAPACTO030921</v>
      </c>
      <c r="AB411">
        <f>VLOOKUP($C411,subset1!$D:$BX,AB$2,FALSE)</f>
        <v>150</v>
      </c>
      <c r="AC411">
        <f>VLOOKUP($C411,subset1!$D:$BX,AC$2,FALSE)</f>
        <v>2033.9</v>
      </c>
      <c r="AD411">
        <f>VLOOKUP($C411,subset1!$D:$BX,AD$2,FALSE)</f>
        <v>283</v>
      </c>
      <c r="AE411">
        <f>VLOOKUP($C411,subset1!$D:$BX,AE$2,FALSE)</f>
        <v>91.45</v>
      </c>
      <c r="AF411">
        <f>VLOOKUP($C411,subset1!$D:$BX,AF$2,FALSE)</f>
        <v>432</v>
      </c>
      <c r="AG411">
        <f>VLOOKUP($C411,subset1!$D:$BX,AG$2,FALSE)</f>
        <v>23.92</v>
      </c>
      <c r="AH411">
        <f>VLOOKUP($C411,subset1!$D:$BX,AH$2,FALSE)</f>
        <v>0</v>
      </c>
      <c r="AI411">
        <f>VLOOKUP($C411,subset1!$D:$BX,AI$2,FALSE)</f>
        <v>50</v>
      </c>
      <c r="AJ411">
        <f>VLOOKUP($C411,subset1!$D:$BX,AJ$2,FALSE)</f>
        <v>2149.27</v>
      </c>
      <c r="AK411">
        <f>VLOOKUP($C411,subset1!$D:$BX,AK$2,FALSE)</f>
        <v>107.4635</v>
      </c>
      <c r="AL411">
        <f>VLOOKUP($C411,subset1!$D:$BX,AL$2,FALSE)</f>
        <v>29.044189189189186</v>
      </c>
      <c r="AM411">
        <f>VLOOKUP($C411,subset1!$D:$BX,AM$2,FALSE)</f>
        <v>532</v>
      </c>
      <c r="AN411" t="str">
        <f>VLOOKUP($C411,subset1!$D:$BX,AN$2,FALSE)</f>
        <v>Revco -20</v>
      </c>
      <c r="AO411" t="str">
        <f>VLOOKUP($C411,subset1!$D:$BX,AO$2,FALSE)</f>
        <v>PACTO CfDNA Box 1</v>
      </c>
      <c r="AP411" t="str">
        <f>VLOOKUP($C411,subset1!$D:$BX,AP$2,FALSE)</f>
        <v>A10</v>
      </c>
      <c r="AQ411">
        <f>VLOOKUP($C411,subset1!$D:$BX,AQ$2,FALSE)</f>
        <v>0</v>
      </c>
      <c r="AR411">
        <f>VLOOKUP($C411,subset1!$D:$BX,AR$2,FALSE)</f>
        <v>15</v>
      </c>
      <c r="AS411">
        <f>VLOOKUP($C411,subset1!$D:$BX,AS$2,FALSE)</f>
        <v>6.9791138386521938</v>
      </c>
      <c r="AT411" s="1">
        <f>VLOOKUP($C411,subset1!$D:$BX,AT$2,FALSE)</f>
        <v>43.020886161347804</v>
      </c>
      <c r="AU411">
        <f>VLOOKUP($C411,subset1!$D:$BX,AU$2,FALSE)</f>
        <v>10</v>
      </c>
      <c r="AV411">
        <f>VLOOKUP($C411,subset1!$D:$BX,AV$2,FALSE)</f>
        <v>44419</v>
      </c>
      <c r="AW411">
        <f>VLOOKUP($C411,subset1!$D:$BX,AW$2,FALSE)</f>
        <v>0</v>
      </c>
      <c r="AX411" t="str">
        <f>VLOOKUP($C411,subset1!$D:$BX,AX$2,FALSE)</f>
        <v>IDT8_UDI_177</v>
      </c>
      <c r="AY411">
        <f>VLOOKUP($C411,subset1!$D:$BX,AY$2,FALSE)</f>
        <v>0</v>
      </c>
      <c r="AZ411">
        <f>VLOOKUP($C411,subset1!$D:$BX,AZ$2,FALSE)</f>
        <v>4</v>
      </c>
      <c r="BA411" t="str">
        <f>VLOOKUP($C411,subset1!$D:$BX,BA$2,FALSE)</f>
        <v>ZF</v>
      </c>
      <c r="BB411">
        <f>VLOOKUP($C411,subset1!$D:$BX,BB$2,FALSE)</f>
        <v>10</v>
      </c>
      <c r="BC411" t="str">
        <f>VLOOKUP($C411,subset1!$D:$BX,BC$2,FALSE)</f>
        <v>2pactopcr813_DNA 1000_DE13805124_2021-08-13_13-22-42.xad</v>
      </c>
      <c r="BD411">
        <f>VLOOKUP($C411,subset1!$D:$BX,BD$2,FALSE)</f>
        <v>301</v>
      </c>
      <c r="BE411">
        <f>VLOOKUP($C411,subset1!$D:$BX,BE$2,FALSE)</f>
        <v>6.47</v>
      </c>
      <c r="BF411">
        <f>VLOOKUP($C411,subset1!$D:$BX,BF$2,FALSE)</f>
        <v>32.5</v>
      </c>
      <c r="BG411">
        <f>VLOOKUP($C411,subset1!$D:$BX,BG$2,FALSE)</f>
        <v>462</v>
      </c>
      <c r="BH411">
        <f>VLOOKUP($C411,subset1!$D:$BX,BH$2,FALSE)</f>
        <v>0.13</v>
      </c>
      <c r="BI411">
        <f>VLOOKUP($C411,subset1!$D:$BX,BI$2,FALSE)</f>
        <v>0.4</v>
      </c>
      <c r="BJ411">
        <f>VLOOKUP($C411,subset1!$D:$BX,BJ$2,FALSE)</f>
        <v>0</v>
      </c>
      <c r="BK411">
        <f>VLOOKUP($C411,subset1!$D:$BX,BK$2,FALSE)</f>
        <v>0</v>
      </c>
      <c r="BL411">
        <f>VLOOKUP($C411,subset1!$D:$BX,BL$2,FALSE)</f>
        <v>0</v>
      </c>
      <c r="BM411">
        <f>VLOOKUP($C411,subset1!$D:$BX,BM$2,FALSE)</f>
        <v>0</v>
      </c>
      <c r="BN411">
        <f>VLOOKUP($C411,subset1!$D:$BX,BN$2,FALSE)</f>
        <v>0</v>
      </c>
      <c r="BO411">
        <f>VLOOKUP($C411,subset1!$D:$BX,BO$2,FALSE)</f>
        <v>20</v>
      </c>
      <c r="BP411">
        <f>VLOOKUP($C411,subset1!$D:$BX,BP$2,FALSE)</f>
        <v>6.6</v>
      </c>
      <c r="BQ411">
        <f>VLOOKUP($C411,subset1!$D:$BX,BQ$2,FALSE)</f>
        <v>32.9</v>
      </c>
      <c r="BR411">
        <f>VLOOKUP($C411,subset1!$D:$BX,BR$2,FALSE)</f>
        <v>132</v>
      </c>
      <c r="BS411">
        <f>VLOOKUP($C411,subset1!$D:$BX,BS$2,FALSE)</f>
        <v>532</v>
      </c>
      <c r="BT411" t="str">
        <f>VLOOKUP($C411,subset1!$D:$BX,BT$2,FALSE)</f>
        <v>Revco -20</v>
      </c>
      <c r="BU411" t="str">
        <f>VLOOKUP($C411,subset1!$D:$BX,BU$2,FALSE)</f>
        <v>Pacto PCR1 Box 3</v>
      </c>
    </row>
    <row r="412" spans="1:73" x14ac:dyDescent="0.2">
      <c r="A412">
        <v>1020</v>
      </c>
      <c r="B412" t="s">
        <v>10</v>
      </c>
      <c r="C412" t="str">
        <f t="shared" si="21"/>
        <v>1020E2</v>
      </c>
      <c r="D412" t="str">
        <f t="shared" si="22"/>
        <v>E2</v>
      </c>
      <c r="E412">
        <v>72</v>
      </c>
      <c r="F412" s="1">
        <v>43410</v>
      </c>
      <c r="G412">
        <v>18.399999999999999</v>
      </c>
      <c r="H412" t="s">
        <v>22</v>
      </c>
      <c r="I412">
        <v>841.88062003672303</v>
      </c>
      <c r="J412" t="s">
        <v>23</v>
      </c>
      <c r="K412">
        <v>418</v>
      </c>
      <c r="L412">
        <f>VLOOKUP($C412,samples!$D$2:$I$1000,4, FALSE)</f>
        <v>15</v>
      </c>
      <c r="M412" t="str">
        <f>VLOOKUP($C412,samples!$D$2:$I$1000,5, FALSE)</f>
        <v>B</v>
      </c>
      <c r="N412" t="str">
        <f>VLOOKUP($C412,samples!$D$2:$I$1000,6, FALSE)</f>
        <v>7,8,9</v>
      </c>
      <c r="O412" s="1">
        <f>VLOOKUP($C412,samples!$D$2:$I$689,3, FALSE)</f>
        <v>43543</v>
      </c>
      <c r="P412" s="2">
        <f t="shared" si="23"/>
        <v>133</v>
      </c>
      <c r="Q412" s="1" t="str">
        <f>VLOOKUP($C412,samples!$D$2:$R$1000,8, FALSE)</f>
        <v>CGPLPA866P3</v>
      </c>
      <c r="R412" t="s">
        <v>297</v>
      </c>
      <c r="S412">
        <f>VLOOKUP($C412,subset1!$D:$BX,S$2,FALSE)</f>
        <v>0</v>
      </c>
      <c r="T412" s="1" t="str">
        <f>VLOOKUP($C412,subset1!$D:$BX,T$2,FALSE)</f>
        <v>Subset 1</v>
      </c>
      <c r="U412">
        <f>VLOOKUP($C412,subset1!$D:$BX,U$2,FALSE)</f>
        <v>0</v>
      </c>
      <c r="V412">
        <f>VLOOKUP($C412,subset1!$D:$BX,V$2,FALSE)</f>
        <v>44264</v>
      </c>
      <c r="W412" t="str">
        <f>VLOOKUP($C412,subset1!$D:$BX,W$2,FALSE)</f>
        <v>ZF</v>
      </c>
      <c r="X412">
        <f>VLOOKUP($C412,subset1!$D:$BX,X$2,FALSE)</f>
        <v>533</v>
      </c>
      <c r="Y412">
        <f>VLOOKUP($C412,subset1!$D:$BX,Y$2,FALSE)</f>
        <v>3.3</v>
      </c>
      <c r="Z412">
        <f>VLOOKUP($C412,subset1!$D:$BX,Z$2,FALSE)</f>
        <v>0.70000000000000018</v>
      </c>
      <c r="AA412" t="str">
        <f>VLOOKUP($C412,subset1!$D:$BX,AA$2,FALSE)</f>
        <v>cfDNAPACTO030921</v>
      </c>
      <c r="AB412">
        <f>VLOOKUP($C412,subset1!$D:$BX,AB$2,FALSE)</f>
        <v>164</v>
      </c>
      <c r="AC412">
        <f>VLOOKUP($C412,subset1!$D:$BX,AC$2,FALSE)</f>
        <v>1140.53</v>
      </c>
      <c r="AD412">
        <f>VLOOKUP($C412,subset1!$D:$BX,AD$2,FALSE)</f>
        <v>315</v>
      </c>
      <c r="AE412">
        <f>VLOOKUP($C412,subset1!$D:$BX,AE$2,FALSE)</f>
        <v>68.13</v>
      </c>
      <c r="AF412">
        <f>VLOOKUP($C412,subset1!$D:$BX,AF$2,FALSE)</f>
        <v>510</v>
      </c>
      <c r="AG412">
        <f>VLOOKUP($C412,subset1!$D:$BX,AG$2,FALSE)</f>
        <v>37.97</v>
      </c>
      <c r="AH412">
        <f>VLOOKUP($C412,subset1!$D:$BX,AH$2,FALSE)</f>
        <v>0</v>
      </c>
      <c r="AI412">
        <f>VLOOKUP($C412,subset1!$D:$BX,AI$2,FALSE)</f>
        <v>50</v>
      </c>
      <c r="AJ412">
        <f>VLOOKUP($C412,subset1!$D:$BX,AJ$2,FALSE)</f>
        <v>1246.6299999999999</v>
      </c>
      <c r="AK412">
        <f>VLOOKUP($C412,subset1!$D:$BX,AK$2,FALSE)</f>
        <v>62.331499999999991</v>
      </c>
      <c r="AL412">
        <f>VLOOKUP($C412,subset1!$D:$BX,AL$2,FALSE)</f>
        <v>18.888333333333332</v>
      </c>
      <c r="AM412">
        <f>VLOOKUP($C412,subset1!$D:$BX,AM$2,FALSE)</f>
        <v>532</v>
      </c>
      <c r="AN412" t="str">
        <f>VLOOKUP($C412,subset1!$D:$BX,AN$2,FALSE)</f>
        <v>Revco -20</v>
      </c>
      <c r="AO412" t="str">
        <f>VLOOKUP($C412,subset1!$D:$BX,AO$2,FALSE)</f>
        <v>PACTO CfDNA Box 1</v>
      </c>
      <c r="AP412" t="str">
        <f>VLOOKUP($C412,subset1!$D:$BX,AP$2,FALSE)</f>
        <v>B1</v>
      </c>
      <c r="AQ412">
        <f>VLOOKUP($C412,subset1!$D:$BX,AQ$2,FALSE)</f>
        <v>0</v>
      </c>
      <c r="AR412">
        <f>VLOOKUP($C412,subset1!$D:$BX,AR$2,FALSE)</f>
        <v>15</v>
      </c>
      <c r="AS412">
        <f>VLOOKUP($C412,subset1!$D:$BX,AS$2,FALSE)</f>
        <v>12.032439456775467</v>
      </c>
      <c r="AT412" s="1">
        <f>VLOOKUP($C412,subset1!$D:$BX,AT$2,FALSE)</f>
        <v>37.967560543224536</v>
      </c>
      <c r="AU412">
        <f>VLOOKUP($C412,subset1!$D:$BX,AU$2,FALSE)</f>
        <v>10</v>
      </c>
      <c r="AV412">
        <f>VLOOKUP($C412,subset1!$D:$BX,AV$2,FALSE)</f>
        <v>44419</v>
      </c>
      <c r="AW412">
        <f>VLOOKUP($C412,subset1!$D:$BX,AW$2,FALSE)</f>
        <v>0</v>
      </c>
      <c r="AX412" t="str">
        <f>VLOOKUP($C412,subset1!$D:$BX,AX$2,FALSE)</f>
        <v>IDT8_UDI_185</v>
      </c>
      <c r="AY412">
        <f>VLOOKUP($C412,subset1!$D:$BX,AY$2,FALSE)</f>
        <v>0</v>
      </c>
      <c r="AZ412">
        <f>VLOOKUP($C412,subset1!$D:$BX,AZ$2,FALSE)</f>
        <v>4</v>
      </c>
      <c r="BA412" t="str">
        <f>VLOOKUP($C412,subset1!$D:$BX,BA$2,FALSE)</f>
        <v>ZF</v>
      </c>
      <c r="BB412">
        <f>VLOOKUP($C412,subset1!$D:$BX,BB$2,FALSE)</f>
        <v>10</v>
      </c>
      <c r="BC412" t="str">
        <f>VLOOKUP($C412,subset1!$D:$BX,BC$2,FALSE)</f>
        <v>2pactopcr813_DNA 1000_DE13805124_2021-08-13_13-22-42.xad</v>
      </c>
      <c r="BD412">
        <f>VLOOKUP($C412,subset1!$D:$BX,BD$2,FALSE)</f>
        <v>307</v>
      </c>
      <c r="BE412">
        <f>VLOOKUP($C412,subset1!$D:$BX,BE$2,FALSE)</f>
        <v>7.29</v>
      </c>
      <c r="BF412">
        <f>VLOOKUP($C412,subset1!$D:$BX,BF$2,FALSE)</f>
        <v>35.9</v>
      </c>
      <c r="BG412">
        <f>VLOOKUP($C412,subset1!$D:$BX,BG$2,FALSE)</f>
        <v>481</v>
      </c>
      <c r="BH412">
        <f>VLOOKUP($C412,subset1!$D:$BX,BH$2,FALSE)</f>
        <v>0.21</v>
      </c>
      <c r="BI412">
        <f>VLOOKUP($C412,subset1!$D:$BX,BI$2,FALSE)</f>
        <v>0.7</v>
      </c>
      <c r="BJ412">
        <f>VLOOKUP($C412,subset1!$D:$BX,BJ$2,FALSE)</f>
        <v>0</v>
      </c>
      <c r="BK412">
        <f>VLOOKUP($C412,subset1!$D:$BX,BK$2,FALSE)</f>
        <v>0</v>
      </c>
      <c r="BL412">
        <f>VLOOKUP($C412,subset1!$D:$BX,BL$2,FALSE)</f>
        <v>0</v>
      </c>
      <c r="BM412">
        <f>VLOOKUP($C412,subset1!$D:$BX,BM$2,FALSE)</f>
        <v>0</v>
      </c>
      <c r="BN412">
        <f>VLOOKUP($C412,subset1!$D:$BX,BN$2,FALSE)</f>
        <v>0</v>
      </c>
      <c r="BO412">
        <f>VLOOKUP($C412,subset1!$D:$BX,BO$2,FALSE)</f>
        <v>20</v>
      </c>
      <c r="BP412">
        <f>VLOOKUP($C412,subset1!$D:$BX,BP$2,FALSE)</f>
        <v>7.5</v>
      </c>
      <c r="BQ412">
        <f>VLOOKUP($C412,subset1!$D:$BX,BQ$2,FALSE)</f>
        <v>36.6</v>
      </c>
      <c r="BR412">
        <f>VLOOKUP($C412,subset1!$D:$BX,BR$2,FALSE)</f>
        <v>150</v>
      </c>
      <c r="BS412">
        <f>VLOOKUP($C412,subset1!$D:$BX,BS$2,FALSE)</f>
        <v>532</v>
      </c>
      <c r="BT412" t="str">
        <f>VLOOKUP($C412,subset1!$D:$BX,BT$2,FALSE)</f>
        <v>Revco -20</v>
      </c>
      <c r="BU412" t="str">
        <f>VLOOKUP($C412,subset1!$D:$BX,BU$2,FALSE)</f>
        <v>Pacto PCR1 Box 3</v>
      </c>
    </row>
    <row r="413" spans="1:73" x14ac:dyDescent="0.2">
      <c r="A413">
        <v>1020</v>
      </c>
      <c r="B413" t="s">
        <v>11</v>
      </c>
      <c r="C413" t="str">
        <f t="shared" si="21"/>
        <v>1020E3</v>
      </c>
      <c r="D413" t="str">
        <f t="shared" si="22"/>
        <v>E3</v>
      </c>
      <c r="E413">
        <v>72</v>
      </c>
      <c r="F413" s="1">
        <v>43410</v>
      </c>
      <c r="G413">
        <v>18.399999999999999</v>
      </c>
      <c r="H413" t="s">
        <v>22</v>
      </c>
      <c r="I413">
        <v>841.88062003672303</v>
      </c>
      <c r="J413" t="s">
        <v>23</v>
      </c>
      <c r="K413">
        <v>419</v>
      </c>
      <c r="L413">
        <f>VLOOKUP($C413,samples!$D$2:$I$1000,4, FALSE)</f>
        <v>18</v>
      </c>
      <c r="M413" t="str">
        <f>VLOOKUP($C413,samples!$D$2:$I$1000,5, FALSE)</f>
        <v>I</v>
      </c>
      <c r="N413" t="str">
        <f>VLOOKUP($C413,samples!$D$2:$I$1000,6, FALSE)</f>
        <v>4,5,6</v>
      </c>
      <c r="O413" s="1">
        <f>VLOOKUP($C413,samples!$D$2:$I$689,3, FALSE)</f>
        <v>43557</v>
      </c>
      <c r="P413" s="2">
        <f t="shared" si="23"/>
        <v>147</v>
      </c>
      <c r="Q413" s="1" t="str">
        <f>VLOOKUP($C413,samples!$D$2:$R$1000,8, FALSE)</f>
        <v>CGPLPA866P4</v>
      </c>
      <c r="R413" t="s">
        <v>297</v>
      </c>
      <c r="S413">
        <f>VLOOKUP($C413,subset1!$D:$BX,S$2,FALSE)</f>
        <v>0</v>
      </c>
      <c r="T413" s="1" t="str">
        <f>VLOOKUP($C413,subset1!$D:$BX,T$2,FALSE)</f>
        <v>Subset 1</v>
      </c>
      <c r="U413">
        <f>VLOOKUP($C413,subset1!$D:$BX,U$2,FALSE)</f>
        <v>0</v>
      </c>
      <c r="V413">
        <f>VLOOKUP($C413,subset1!$D:$BX,V$2,FALSE)</f>
        <v>44264</v>
      </c>
      <c r="W413" t="str">
        <f>VLOOKUP($C413,subset1!$D:$BX,W$2,FALSE)</f>
        <v>ZF</v>
      </c>
      <c r="X413">
        <f>VLOOKUP($C413,subset1!$D:$BX,X$2,FALSE)</f>
        <v>533</v>
      </c>
      <c r="Y413">
        <f>VLOOKUP($C413,subset1!$D:$BX,Y$2,FALSE)</f>
        <v>5.3</v>
      </c>
      <c r="Z413">
        <f>VLOOKUP($C413,subset1!$D:$BX,Z$2,FALSE)</f>
        <v>0.70000000000000018</v>
      </c>
      <c r="AA413" t="str">
        <f>VLOOKUP($C413,subset1!$D:$BX,AA$2,FALSE)</f>
        <v>31521pacto</v>
      </c>
      <c r="AB413">
        <f>VLOOKUP($C413,subset1!$D:$BX,AB$2,FALSE)</f>
        <v>171</v>
      </c>
      <c r="AC413">
        <f>VLOOKUP($C413,subset1!$D:$BX,AC$2,FALSE)</f>
        <v>391.29</v>
      </c>
      <c r="AD413">
        <f>VLOOKUP($C413,subset1!$D:$BX,AD$2,FALSE)</f>
        <v>322</v>
      </c>
      <c r="AE413">
        <f>VLOOKUP($C413,subset1!$D:$BX,AE$2,FALSE)</f>
        <v>59.49</v>
      </c>
      <c r="AF413">
        <f>VLOOKUP($C413,subset1!$D:$BX,AF$2,FALSE)</f>
        <v>496</v>
      </c>
      <c r="AG413">
        <f>VLOOKUP($C413,subset1!$D:$BX,AG$2,FALSE)</f>
        <v>20.09</v>
      </c>
      <c r="AH413" t="str">
        <f>VLOOKUP($C413,subset1!$D:$BX,AH$2,FALSE)</f>
        <v>electric spikes</v>
      </c>
      <c r="AI413">
        <f>VLOOKUP($C413,subset1!$D:$BX,AI$2,FALSE)</f>
        <v>50</v>
      </c>
      <c r="AJ413">
        <f>VLOOKUP($C413,subset1!$D:$BX,AJ$2,FALSE)</f>
        <v>470.87</v>
      </c>
      <c r="AK413">
        <f>VLOOKUP($C413,subset1!$D:$BX,AK$2,FALSE)</f>
        <v>23.543500000000002</v>
      </c>
      <c r="AL413">
        <f>VLOOKUP($C413,subset1!$D:$BX,AL$2,FALSE)</f>
        <v>4.4421698113207553</v>
      </c>
      <c r="AM413">
        <f>VLOOKUP($C413,subset1!$D:$BX,AM$2,FALSE)</f>
        <v>532</v>
      </c>
      <c r="AN413" t="str">
        <f>VLOOKUP($C413,subset1!$D:$BX,AN$2,FALSE)</f>
        <v>Revco -20</v>
      </c>
      <c r="AO413" t="str">
        <f>VLOOKUP($C413,subset1!$D:$BX,AO$2,FALSE)</f>
        <v>PACTO CfDNA Box 1</v>
      </c>
      <c r="AP413" t="str">
        <f>VLOOKUP($C413,subset1!$D:$BX,AP$2,FALSE)</f>
        <v>B2</v>
      </c>
      <c r="AQ413">
        <f>VLOOKUP($C413,subset1!$D:$BX,AQ$2,FALSE)</f>
        <v>0</v>
      </c>
      <c r="AR413">
        <f>VLOOKUP($C413,subset1!$D:$BX,AR$2,FALSE)</f>
        <v>15</v>
      </c>
      <c r="AS413">
        <f>VLOOKUP($C413,subset1!$D:$BX,AS$2,FALSE)</f>
        <v>31.855926264149335</v>
      </c>
      <c r="AT413" s="1">
        <f>VLOOKUP($C413,subset1!$D:$BX,AT$2,FALSE)</f>
        <v>18.144073735850665</v>
      </c>
      <c r="AU413">
        <f>VLOOKUP($C413,subset1!$D:$BX,AU$2,FALSE)</f>
        <v>10</v>
      </c>
      <c r="AV413">
        <f>VLOOKUP($C413,subset1!$D:$BX,AV$2,FALSE)</f>
        <v>44419</v>
      </c>
      <c r="AW413">
        <f>VLOOKUP($C413,subset1!$D:$BX,AW$2,FALSE)</f>
        <v>0</v>
      </c>
      <c r="AX413" t="str">
        <f>VLOOKUP($C413,subset1!$D:$BX,AX$2,FALSE)</f>
        <v>IDT8_UDI_188</v>
      </c>
      <c r="AY413">
        <f>VLOOKUP($C413,subset1!$D:$BX,AY$2,FALSE)</f>
        <v>0</v>
      </c>
      <c r="AZ413">
        <f>VLOOKUP($C413,subset1!$D:$BX,AZ$2,FALSE)</f>
        <v>4</v>
      </c>
      <c r="BA413" t="str">
        <f>VLOOKUP($C413,subset1!$D:$BX,BA$2,FALSE)</f>
        <v>ZF</v>
      </c>
      <c r="BB413">
        <f>VLOOKUP($C413,subset1!$D:$BX,BB$2,FALSE)</f>
        <v>10</v>
      </c>
      <c r="BC413" t="str">
        <f>VLOOKUP($C413,subset1!$D:$BX,BC$2,FALSE)</f>
        <v>2pactopcr813_DNA 1000_DE13805124_2021-08-13_13-22-42.xad</v>
      </c>
      <c r="BD413">
        <f>VLOOKUP($C413,subset1!$D:$BX,BD$2,FALSE)</f>
        <v>304</v>
      </c>
      <c r="BE413">
        <f>VLOOKUP($C413,subset1!$D:$BX,BE$2,FALSE)</f>
        <v>1.1499999999999999</v>
      </c>
      <c r="BF413">
        <f>VLOOKUP($C413,subset1!$D:$BX,BF$2,FALSE)</f>
        <v>5.7</v>
      </c>
      <c r="BG413">
        <f>VLOOKUP($C413,subset1!$D:$BX,BG$2,FALSE)</f>
        <v>487</v>
      </c>
      <c r="BH413">
        <f>VLOOKUP($C413,subset1!$D:$BX,BH$2,FALSE)</f>
        <v>0.23</v>
      </c>
      <c r="BI413">
        <f>VLOOKUP($C413,subset1!$D:$BX,BI$2,FALSE)</f>
        <v>0.7</v>
      </c>
      <c r="BJ413">
        <f>VLOOKUP($C413,subset1!$D:$BX,BJ$2,FALSE)</f>
        <v>0</v>
      </c>
      <c r="BK413">
        <f>VLOOKUP($C413,subset1!$D:$BX,BK$2,FALSE)</f>
        <v>0</v>
      </c>
      <c r="BL413">
        <f>VLOOKUP($C413,subset1!$D:$BX,BL$2,FALSE)</f>
        <v>0</v>
      </c>
      <c r="BM413">
        <f>VLOOKUP($C413,subset1!$D:$BX,BM$2,FALSE)</f>
        <v>0</v>
      </c>
      <c r="BN413">
        <f>VLOOKUP($C413,subset1!$D:$BX,BN$2,FALSE)</f>
        <v>0</v>
      </c>
      <c r="BO413">
        <f>VLOOKUP($C413,subset1!$D:$BX,BO$2,FALSE)</f>
        <v>20</v>
      </c>
      <c r="BP413">
        <f>VLOOKUP($C413,subset1!$D:$BX,BP$2,FALSE)</f>
        <v>1.38</v>
      </c>
      <c r="BQ413">
        <f>VLOOKUP($C413,subset1!$D:$BX,BQ$2,FALSE)</f>
        <v>6.4</v>
      </c>
      <c r="BR413">
        <f>VLOOKUP($C413,subset1!$D:$BX,BR$2,FALSE)</f>
        <v>27.599999999999998</v>
      </c>
      <c r="BS413">
        <f>VLOOKUP($C413,subset1!$D:$BX,BS$2,FALSE)</f>
        <v>532</v>
      </c>
      <c r="BT413" t="str">
        <f>VLOOKUP($C413,subset1!$D:$BX,BT$2,FALSE)</f>
        <v>Revco -20</v>
      </c>
      <c r="BU413" t="str">
        <f>VLOOKUP($C413,subset1!$D:$BX,BU$2,FALSE)</f>
        <v>Pacto PCR1 Box 3</v>
      </c>
    </row>
    <row r="414" spans="1:73" x14ac:dyDescent="0.2">
      <c r="A414">
        <v>1020</v>
      </c>
      <c r="B414" t="s">
        <v>12</v>
      </c>
      <c r="C414" t="str">
        <f t="shared" si="21"/>
        <v>1020E4</v>
      </c>
      <c r="D414" t="str">
        <f t="shared" si="22"/>
        <v>E4</v>
      </c>
      <c r="E414">
        <v>72</v>
      </c>
      <c r="F414" s="1">
        <v>43410</v>
      </c>
      <c r="G414">
        <v>18.399999999999999</v>
      </c>
      <c r="H414" t="s">
        <v>22</v>
      </c>
      <c r="I414">
        <v>841.88062003672303</v>
      </c>
      <c r="J414" t="s">
        <v>23</v>
      </c>
      <c r="K414">
        <v>420</v>
      </c>
      <c r="L414">
        <f>VLOOKUP($C414,samples!$D$2:$I$1000,4, FALSE)</f>
        <v>20</v>
      </c>
      <c r="M414" t="str">
        <f>VLOOKUP($C414,samples!$D$2:$I$1000,5, FALSE)</f>
        <v>H</v>
      </c>
      <c r="N414" t="str">
        <f>VLOOKUP($C414,samples!$D$2:$I$1000,6, FALSE)</f>
        <v>4,5,6</v>
      </c>
      <c r="O414" s="1">
        <f>VLOOKUP($C414,samples!$D$2:$I$689,3, FALSE)</f>
        <v>43599</v>
      </c>
      <c r="P414" s="2">
        <f t="shared" si="23"/>
        <v>189</v>
      </c>
      <c r="Q414" s="1" t="str">
        <f>VLOOKUP($C414,samples!$D$2:$R$1000,8, FALSE)</f>
        <v>CGPLPA866P5</v>
      </c>
      <c r="R414" t="s">
        <v>297</v>
      </c>
      <c r="S414">
        <f>VLOOKUP($C414,subset1!$D:$BX,S$2,FALSE)</f>
        <v>0</v>
      </c>
      <c r="T414" s="1" t="str">
        <f>VLOOKUP($C414,subset1!$D:$BX,T$2,FALSE)</f>
        <v>Subset 1</v>
      </c>
      <c r="U414">
        <f>VLOOKUP($C414,subset1!$D:$BX,U$2,FALSE)</f>
        <v>0</v>
      </c>
      <c r="V414">
        <f>VLOOKUP($C414,subset1!$D:$BX,V$2,FALSE)</f>
        <v>44264</v>
      </c>
      <c r="W414" t="str">
        <f>VLOOKUP($C414,subset1!$D:$BX,W$2,FALSE)</f>
        <v>ZF</v>
      </c>
      <c r="X414">
        <f>VLOOKUP($C414,subset1!$D:$BX,X$2,FALSE)</f>
        <v>533</v>
      </c>
      <c r="Y414">
        <f>VLOOKUP($C414,subset1!$D:$BX,Y$2,FALSE)</f>
        <v>4.3</v>
      </c>
      <c r="Z414">
        <f>VLOOKUP($C414,subset1!$D:$BX,Z$2,FALSE)</f>
        <v>0.70000000000000018</v>
      </c>
      <c r="AA414" t="str">
        <f>VLOOKUP($C414,subset1!$D:$BX,AA$2,FALSE)</f>
        <v>31521pacto</v>
      </c>
      <c r="AB414">
        <f>VLOOKUP($C414,subset1!$D:$BX,AB$2,FALSE)</f>
        <v>156</v>
      </c>
      <c r="AC414">
        <f>VLOOKUP($C414,subset1!$D:$BX,AC$2,FALSE)</f>
        <v>2282.6982319323733</v>
      </c>
      <c r="AD414">
        <f>VLOOKUP($C414,subset1!$D:$BX,AD$2,FALSE)</f>
        <v>278</v>
      </c>
      <c r="AE414">
        <f>VLOOKUP($C414,subset1!$D:$BX,AE$2,FALSE)</f>
        <v>307.8253167662582</v>
      </c>
      <c r="AF414">
        <f>VLOOKUP($C414,subset1!$D:$BX,AF$2,FALSE)</f>
        <v>474</v>
      </c>
      <c r="AG414">
        <f>VLOOKUP($C414,subset1!$D:$BX,AG$2,FALSE)</f>
        <v>1.8716728067781632</v>
      </c>
      <c r="AH414" t="str">
        <f>VLOOKUP($C414,subset1!$D:$BX,AH$2,FALSE)</f>
        <v>Estimated peaks</v>
      </c>
      <c r="AI414">
        <f>VLOOKUP($C414,subset1!$D:$BX,AI$2,FALSE)</f>
        <v>50</v>
      </c>
      <c r="AJ414">
        <f>VLOOKUP($C414,subset1!$D:$BX,AJ$2,FALSE)</f>
        <v>2592.3952215054096</v>
      </c>
      <c r="AK414">
        <f>VLOOKUP($C414,subset1!$D:$BX,AK$2,FALSE)</f>
        <v>129.61976107527047</v>
      </c>
      <c r="AL414">
        <f>VLOOKUP($C414,subset1!$D:$BX,AL$2,FALSE)</f>
        <v>30.144130482621041</v>
      </c>
      <c r="AM414">
        <f>VLOOKUP($C414,subset1!$D:$BX,AM$2,FALSE)</f>
        <v>532</v>
      </c>
      <c r="AN414" t="str">
        <f>VLOOKUP($C414,subset1!$D:$BX,AN$2,FALSE)</f>
        <v>Revco -20</v>
      </c>
      <c r="AO414" t="str">
        <f>VLOOKUP($C414,subset1!$D:$BX,AO$2,FALSE)</f>
        <v>PACTO CfDNA Box 1</v>
      </c>
      <c r="AP414" t="str">
        <f>VLOOKUP($C414,subset1!$D:$BX,AP$2,FALSE)</f>
        <v>B3</v>
      </c>
      <c r="AQ414">
        <f>VLOOKUP($C414,subset1!$D:$BX,AQ$2,FALSE)</f>
        <v>0</v>
      </c>
      <c r="AR414">
        <f>VLOOKUP($C414,subset1!$D:$BX,AR$2,FALSE)</f>
        <v>15</v>
      </c>
      <c r="AS414">
        <f>VLOOKUP($C414,subset1!$D:$BX,AS$2,FALSE)</f>
        <v>5.7861547790114614</v>
      </c>
      <c r="AT414" s="1">
        <f>VLOOKUP($C414,subset1!$D:$BX,AT$2,FALSE)</f>
        <v>44.213845220988539</v>
      </c>
      <c r="AU414">
        <f>VLOOKUP($C414,subset1!$D:$BX,AU$2,FALSE)</f>
        <v>10</v>
      </c>
      <c r="AV414">
        <f>VLOOKUP($C414,subset1!$D:$BX,AV$2,FALSE)</f>
        <v>44419</v>
      </c>
      <c r="AW414">
        <f>VLOOKUP($C414,subset1!$D:$BX,AW$2,FALSE)</f>
        <v>0</v>
      </c>
      <c r="AX414" t="str">
        <f>VLOOKUP($C414,subset1!$D:$BX,AX$2,FALSE)</f>
        <v>IDT8_UDI_189</v>
      </c>
      <c r="AY414">
        <f>VLOOKUP($C414,subset1!$D:$BX,AY$2,FALSE)</f>
        <v>0</v>
      </c>
      <c r="AZ414">
        <f>VLOOKUP($C414,subset1!$D:$BX,AZ$2,FALSE)</f>
        <v>4</v>
      </c>
      <c r="BA414" t="str">
        <f>VLOOKUP($C414,subset1!$D:$BX,BA$2,FALSE)</f>
        <v>ZF</v>
      </c>
      <c r="BB414">
        <f>VLOOKUP($C414,subset1!$D:$BX,BB$2,FALSE)</f>
        <v>10</v>
      </c>
      <c r="BC414" t="str">
        <f>VLOOKUP($C414,subset1!$D:$BX,BC$2,FALSE)</f>
        <v>2pactopcr813_DNA 1000_DE13805124_2021-08-13_13-22-42.xad</v>
      </c>
      <c r="BD414">
        <f>VLOOKUP($C414,subset1!$D:$BX,BD$2,FALSE)</f>
        <v>306</v>
      </c>
      <c r="BE414">
        <f>VLOOKUP($C414,subset1!$D:$BX,BE$2,FALSE)</f>
        <v>0.89</v>
      </c>
      <c r="BF414">
        <f>VLOOKUP($C414,subset1!$D:$BX,BF$2,FALSE)</f>
        <v>4.4000000000000004</v>
      </c>
      <c r="BG414">
        <f>VLOOKUP($C414,subset1!$D:$BX,BG$2,FALSE)</f>
        <v>465</v>
      </c>
      <c r="BH414">
        <f>VLOOKUP($C414,subset1!$D:$BX,BH$2,FALSE)</f>
        <v>0.12</v>
      </c>
      <c r="BI414">
        <f>VLOOKUP($C414,subset1!$D:$BX,BI$2,FALSE)</f>
        <v>0.4</v>
      </c>
      <c r="BJ414">
        <f>VLOOKUP($C414,subset1!$D:$BX,BJ$2,FALSE)</f>
        <v>0</v>
      </c>
      <c r="BK414">
        <f>VLOOKUP($C414,subset1!$D:$BX,BK$2,FALSE)</f>
        <v>0</v>
      </c>
      <c r="BL414">
        <f>VLOOKUP($C414,subset1!$D:$BX,BL$2,FALSE)</f>
        <v>0</v>
      </c>
      <c r="BM414">
        <f>VLOOKUP($C414,subset1!$D:$BX,BM$2,FALSE)</f>
        <v>0</v>
      </c>
      <c r="BN414">
        <f>VLOOKUP($C414,subset1!$D:$BX,BN$2,FALSE)</f>
        <v>0</v>
      </c>
      <c r="BO414">
        <f>VLOOKUP($C414,subset1!$D:$BX,BO$2,FALSE)</f>
        <v>20</v>
      </c>
      <c r="BP414">
        <f>VLOOKUP($C414,subset1!$D:$BX,BP$2,FALSE)</f>
        <v>1.01</v>
      </c>
      <c r="BQ414">
        <f>VLOOKUP($C414,subset1!$D:$BX,BQ$2,FALSE)</f>
        <v>4.8000000000000007</v>
      </c>
      <c r="BR414">
        <f>VLOOKUP($C414,subset1!$D:$BX,BR$2,FALSE)</f>
        <v>20.2</v>
      </c>
      <c r="BS414">
        <f>VLOOKUP($C414,subset1!$D:$BX,BS$2,FALSE)</f>
        <v>532</v>
      </c>
      <c r="BT414" t="str">
        <f>VLOOKUP($C414,subset1!$D:$BX,BT$2,FALSE)</f>
        <v>Revco -20</v>
      </c>
      <c r="BU414" t="str">
        <f>VLOOKUP($C414,subset1!$D:$BX,BU$2,FALSE)</f>
        <v>Pacto PCR1 Box 3</v>
      </c>
    </row>
    <row r="415" spans="1:73" x14ac:dyDescent="0.2">
      <c r="A415">
        <v>1020</v>
      </c>
      <c r="B415" t="s">
        <v>13</v>
      </c>
      <c r="C415" t="str">
        <f t="shared" si="21"/>
        <v>1020E5</v>
      </c>
      <c r="D415" t="str">
        <f t="shared" si="22"/>
        <v>E5</v>
      </c>
      <c r="E415">
        <v>72</v>
      </c>
      <c r="F415" s="1">
        <v>43410</v>
      </c>
      <c r="G415">
        <v>18.399999999999999</v>
      </c>
      <c r="H415" t="s">
        <v>22</v>
      </c>
      <c r="I415">
        <v>841.88062003672303</v>
      </c>
      <c r="J415" t="s">
        <v>23</v>
      </c>
      <c r="K415">
        <v>421</v>
      </c>
      <c r="L415">
        <f>VLOOKUP($C415,samples!$D$2:$I$1000,4, FALSE)</f>
        <v>21</v>
      </c>
      <c r="M415" t="str">
        <f>VLOOKUP($C415,samples!$D$2:$I$1000,5, FALSE)</f>
        <v>A</v>
      </c>
      <c r="N415" t="str">
        <f>VLOOKUP($C415,samples!$D$2:$I$1000,6, FALSE)</f>
        <v>1,2,3</v>
      </c>
      <c r="O415" s="1">
        <f>VLOOKUP($C415,samples!$D$2:$I$689,3, FALSE)</f>
        <v>43613</v>
      </c>
      <c r="P415" s="2">
        <f t="shared" si="23"/>
        <v>203</v>
      </c>
      <c r="Q415" s="1" t="str">
        <f>VLOOKUP($C415,samples!$D$2:$R$1000,8, FALSE)</f>
        <v>CGPLPA866P6</v>
      </c>
      <c r="R415" t="s">
        <v>297</v>
      </c>
      <c r="S415">
        <f>VLOOKUP($C415,subset1!$D:$BX,S$2,FALSE)</f>
        <v>0</v>
      </c>
      <c r="T415" s="1" t="str">
        <f>VLOOKUP($C415,subset1!$D:$BX,T$2,FALSE)</f>
        <v>Subset 1</v>
      </c>
      <c r="U415">
        <f>VLOOKUP($C415,subset1!$D:$BX,U$2,FALSE)</f>
        <v>0</v>
      </c>
      <c r="V415">
        <f>VLOOKUP($C415,subset1!$D:$BX,V$2,FALSE)</f>
        <v>44264</v>
      </c>
      <c r="W415" t="str">
        <f>VLOOKUP($C415,subset1!$D:$BX,W$2,FALSE)</f>
        <v>ZF</v>
      </c>
      <c r="X415">
        <f>VLOOKUP($C415,subset1!$D:$BX,X$2,FALSE)</f>
        <v>533</v>
      </c>
      <c r="Y415">
        <f>VLOOKUP($C415,subset1!$D:$BX,Y$2,FALSE)</f>
        <v>4</v>
      </c>
      <c r="Z415">
        <f>VLOOKUP($C415,subset1!$D:$BX,Z$2,FALSE)</f>
        <v>0</v>
      </c>
      <c r="AA415" t="str">
        <f>VLOOKUP($C415,subset1!$D:$BX,AA$2,FALSE)</f>
        <v>31521pacto</v>
      </c>
      <c r="AB415">
        <f>VLOOKUP($C415,subset1!$D:$BX,AB$2,FALSE)</f>
        <v>154</v>
      </c>
      <c r="AC415">
        <f>VLOOKUP($C415,subset1!$D:$BX,AC$2,FALSE)</f>
        <v>8098.79</v>
      </c>
      <c r="AD415">
        <f>VLOOKUP($C415,subset1!$D:$BX,AD$2,FALSE)</f>
        <v>286</v>
      </c>
      <c r="AE415">
        <f>VLOOKUP($C415,subset1!$D:$BX,AE$2,FALSE)</f>
        <v>1674.68</v>
      </c>
      <c r="AF415">
        <f>VLOOKUP($C415,subset1!$D:$BX,AF$2,FALSE)</f>
        <v>377</v>
      </c>
      <c r="AG415">
        <f>VLOOKUP($C415,subset1!$D:$BX,AG$2,FALSE)</f>
        <v>254.38</v>
      </c>
      <c r="AH415" t="str">
        <f>VLOOKUP($C415,subset1!$D:$BX,AH$2,FALSE)</f>
        <v>electric spikes</v>
      </c>
      <c r="AI415">
        <f>VLOOKUP($C415,subset1!$D:$BX,AI$2,FALSE)</f>
        <v>50</v>
      </c>
      <c r="AJ415">
        <f>VLOOKUP($C415,subset1!$D:$BX,AJ$2,FALSE)</f>
        <v>10027.849999999999</v>
      </c>
      <c r="AK415">
        <f>VLOOKUP($C415,subset1!$D:$BX,AK$2,FALSE)</f>
        <v>501.39249999999993</v>
      </c>
      <c r="AL415">
        <f>VLOOKUP($C415,subset1!$D:$BX,AL$2,FALSE)</f>
        <v>125.34812499999998</v>
      </c>
      <c r="AM415">
        <f>VLOOKUP($C415,subset1!$D:$BX,AM$2,FALSE)</f>
        <v>532</v>
      </c>
      <c r="AN415" t="str">
        <f>VLOOKUP($C415,subset1!$D:$BX,AN$2,FALSE)</f>
        <v>Revco -20</v>
      </c>
      <c r="AO415" t="str">
        <f>VLOOKUP($C415,subset1!$D:$BX,AO$2,FALSE)</f>
        <v>PACTO CfDNA Box 1</v>
      </c>
      <c r="AP415" t="str">
        <f>VLOOKUP($C415,subset1!$D:$BX,AP$2,FALSE)</f>
        <v>B4</v>
      </c>
      <c r="AQ415">
        <f>VLOOKUP($C415,subset1!$D:$BX,AQ$2,FALSE)</f>
        <v>0</v>
      </c>
      <c r="AR415">
        <f>VLOOKUP($C415,subset1!$D:$BX,AR$2,FALSE)</f>
        <v>15</v>
      </c>
      <c r="AS415">
        <f>VLOOKUP($C415,subset1!$D:$BX,AS$2,FALSE)</f>
        <v>1.4958341020258581</v>
      </c>
      <c r="AT415" s="1">
        <f>VLOOKUP($C415,subset1!$D:$BX,AT$2,FALSE)</f>
        <v>48.50416589797414</v>
      </c>
      <c r="AU415">
        <f>VLOOKUP($C415,subset1!$D:$BX,AU$2,FALSE)</f>
        <v>10</v>
      </c>
      <c r="AV415">
        <f>VLOOKUP($C415,subset1!$D:$BX,AV$2,FALSE)</f>
        <v>44419</v>
      </c>
      <c r="AW415">
        <f>VLOOKUP($C415,subset1!$D:$BX,AW$2,FALSE)</f>
        <v>0</v>
      </c>
      <c r="AX415" t="str">
        <f>VLOOKUP($C415,subset1!$D:$BX,AX$2,FALSE)</f>
        <v>IDT8_UDI_227</v>
      </c>
      <c r="AY415">
        <f>VLOOKUP($C415,subset1!$D:$BX,AY$2,FALSE)</f>
        <v>0</v>
      </c>
      <c r="AZ415">
        <f>VLOOKUP($C415,subset1!$D:$BX,AZ$2,FALSE)</f>
        <v>4</v>
      </c>
      <c r="BA415" t="str">
        <f>VLOOKUP($C415,subset1!$D:$BX,BA$2,FALSE)</f>
        <v>ZF</v>
      </c>
      <c r="BB415">
        <f>VLOOKUP($C415,subset1!$D:$BX,BB$2,FALSE)</f>
        <v>10</v>
      </c>
      <c r="BC415" t="str">
        <f>VLOOKUP($C415,subset1!$D:$BX,BC$2,FALSE)</f>
        <v>2pactopcr813_DNA 1000_DE13805124_2021-08-13_13-22-42.xad</v>
      </c>
      <c r="BD415">
        <f>VLOOKUP($C415,subset1!$D:$BX,BD$2,FALSE)</f>
        <v>305</v>
      </c>
      <c r="BE415">
        <f>VLOOKUP($C415,subset1!$D:$BX,BE$2,FALSE)</f>
        <v>1.98</v>
      </c>
      <c r="BF415">
        <f>VLOOKUP($C415,subset1!$D:$BX,BF$2,FALSE)</f>
        <v>9.8000000000000007</v>
      </c>
      <c r="BG415">
        <f>VLOOKUP($C415,subset1!$D:$BX,BG$2,FALSE)</f>
        <v>470</v>
      </c>
      <c r="BH415">
        <f>VLOOKUP($C415,subset1!$D:$BX,BH$2,FALSE)</f>
        <v>0.31</v>
      </c>
      <c r="BI415">
        <f>VLOOKUP($C415,subset1!$D:$BX,BI$2,FALSE)</f>
        <v>1</v>
      </c>
      <c r="BJ415">
        <f>VLOOKUP($C415,subset1!$D:$BX,BJ$2,FALSE)</f>
        <v>0</v>
      </c>
      <c r="BK415">
        <f>VLOOKUP($C415,subset1!$D:$BX,BK$2,FALSE)</f>
        <v>0</v>
      </c>
      <c r="BL415">
        <f>VLOOKUP($C415,subset1!$D:$BX,BL$2,FALSE)</f>
        <v>0</v>
      </c>
      <c r="BM415">
        <f>VLOOKUP($C415,subset1!$D:$BX,BM$2,FALSE)</f>
        <v>0</v>
      </c>
      <c r="BN415">
        <f>VLOOKUP($C415,subset1!$D:$BX,BN$2,FALSE)</f>
        <v>0</v>
      </c>
      <c r="BO415">
        <f>VLOOKUP($C415,subset1!$D:$BX,BO$2,FALSE)</f>
        <v>20</v>
      </c>
      <c r="BP415">
        <f>VLOOKUP($C415,subset1!$D:$BX,BP$2,FALSE)</f>
        <v>2.29</v>
      </c>
      <c r="BQ415">
        <f>VLOOKUP($C415,subset1!$D:$BX,BQ$2,FALSE)</f>
        <v>10.8</v>
      </c>
      <c r="BR415">
        <f>VLOOKUP($C415,subset1!$D:$BX,BR$2,FALSE)</f>
        <v>45.8</v>
      </c>
      <c r="BS415">
        <f>VLOOKUP($C415,subset1!$D:$BX,BS$2,FALSE)</f>
        <v>532</v>
      </c>
      <c r="BT415" t="str">
        <f>VLOOKUP($C415,subset1!$D:$BX,BT$2,FALSE)</f>
        <v>Revco -20</v>
      </c>
      <c r="BU415" t="str">
        <f>VLOOKUP($C415,subset1!$D:$BX,BU$2,FALSE)</f>
        <v>Pacto PCR1 Box 3</v>
      </c>
    </row>
    <row r="416" spans="1:73" x14ac:dyDescent="0.2">
      <c r="A416">
        <v>1023</v>
      </c>
      <c r="B416" t="s">
        <v>2</v>
      </c>
      <c r="C416" t="str">
        <f t="shared" si="21"/>
        <v>1023A</v>
      </c>
      <c r="D416" t="str">
        <f t="shared" si="22"/>
        <v>A</v>
      </c>
      <c r="E416">
        <v>73</v>
      </c>
      <c r="F416" s="1">
        <v>43417</v>
      </c>
      <c r="I416">
        <v>834.88062003672303</v>
      </c>
      <c r="J416" t="s">
        <v>7</v>
      </c>
      <c r="K416">
        <v>422</v>
      </c>
      <c r="L416">
        <f>VLOOKUP($C416,samples!$D$2:$I$1000,4, FALSE)</f>
        <v>3</v>
      </c>
      <c r="M416" t="str">
        <f>VLOOKUP($C416,samples!$D$2:$I$1000,5, FALSE)</f>
        <v>D</v>
      </c>
      <c r="N416" t="str">
        <f>VLOOKUP($C416,samples!$D$2:$I$1000,6, FALSE)</f>
        <v>7,8,9</v>
      </c>
      <c r="O416" s="1">
        <f>VLOOKUP($C416,samples!$D$2:$I$689,3, FALSE)</f>
        <v>43417</v>
      </c>
      <c r="P416" s="2">
        <f t="shared" si="23"/>
        <v>0</v>
      </c>
      <c r="Q416" s="1" t="str">
        <f>VLOOKUP($C416,samples!$D$2:$R$1000,8, FALSE)</f>
        <v>CGPLPA867P</v>
      </c>
      <c r="S416" t="e">
        <f>VLOOKUP($C416,subset1!$D:$BX,S$2,FALSE)</f>
        <v>#N/A</v>
      </c>
      <c r="T416" s="1" t="e">
        <f>VLOOKUP($C416,subset1!$D:$BX,T$2,FALSE)</f>
        <v>#N/A</v>
      </c>
      <c r="U416" t="e">
        <f>VLOOKUP($C416,subset1!$D:$BX,U$2,FALSE)</f>
        <v>#N/A</v>
      </c>
      <c r="V416" t="e">
        <f>VLOOKUP($C416,subset1!$D:$BX,V$2,FALSE)</f>
        <v>#N/A</v>
      </c>
      <c r="W416" t="e">
        <f>VLOOKUP($C416,subset1!$D:$BX,W$2,FALSE)</f>
        <v>#N/A</v>
      </c>
      <c r="X416" t="e">
        <f>VLOOKUP($C416,subset1!$D:$BX,X$2,FALSE)</f>
        <v>#N/A</v>
      </c>
      <c r="Y416" t="e">
        <f>VLOOKUP($C416,subset1!$D:$BX,Y$2,FALSE)</f>
        <v>#N/A</v>
      </c>
      <c r="Z416" t="e">
        <f>VLOOKUP($C416,subset1!$D:$BX,Z$2,FALSE)</f>
        <v>#N/A</v>
      </c>
      <c r="AA416" t="e">
        <f>VLOOKUP($C416,subset1!$D:$BX,AA$2,FALSE)</f>
        <v>#N/A</v>
      </c>
      <c r="AB416" t="e">
        <f>VLOOKUP($C416,subset1!$D:$BX,AB$2,FALSE)</f>
        <v>#N/A</v>
      </c>
      <c r="AC416" t="e">
        <f>VLOOKUP($C416,subset1!$D:$BX,AC$2,FALSE)</f>
        <v>#N/A</v>
      </c>
      <c r="AD416" t="e">
        <f>VLOOKUP($C416,subset1!$D:$BX,AD$2,FALSE)</f>
        <v>#N/A</v>
      </c>
      <c r="AE416" t="e">
        <f>VLOOKUP($C416,subset1!$D:$BX,AE$2,FALSE)</f>
        <v>#N/A</v>
      </c>
      <c r="AF416" t="e">
        <f>VLOOKUP($C416,subset1!$D:$BX,AF$2,FALSE)</f>
        <v>#N/A</v>
      </c>
      <c r="AG416" t="e">
        <f>VLOOKUP($C416,subset1!$D:$BX,AG$2,FALSE)</f>
        <v>#N/A</v>
      </c>
      <c r="AH416" t="e">
        <f>VLOOKUP($C416,subset1!$D:$BX,AH$2,FALSE)</f>
        <v>#N/A</v>
      </c>
      <c r="AI416" t="e">
        <f>VLOOKUP($C416,subset1!$D:$BX,AI$2,FALSE)</f>
        <v>#N/A</v>
      </c>
      <c r="AJ416" t="e">
        <f>VLOOKUP($C416,subset1!$D:$BX,AJ$2,FALSE)</f>
        <v>#N/A</v>
      </c>
      <c r="AK416" t="e">
        <f>VLOOKUP($C416,subset1!$D:$BX,AK$2,FALSE)</f>
        <v>#N/A</v>
      </c>
      <c r="AL416" t="e">
        <f>VLOOKUP($C416,subset1!$D:$BX,AL$2,FALSE)</f>
        <v>#N/A</v>
      </c>
      <c r="AM416" t="e">
        <f>VLOOKUP($C416,subset1!$D:$BX,AM$2,FALSE)</f>
        <v>#N/A</v>
      </c>
      <c r="AN416" t="e">
        <f>VLOOKUP($C416,subset1!$D:$BX,AN$2,FALSE)</f>
        <v>#N/A</v>
      </c>
      <c r="AO416" t="e">
        <f>VLOOKUP($C416,subset1!$D:$BX,AO$2,FALSE)</f>
        <v>#N/A</v>
      </c>
      <c r="AP416" t="e">
        <f>VLOOKUP($C416,subset1!$D:$BX,AP$2,FALSE)</f>
        <v>#N/A</v>
      </c>
      <c r="AQ416" t="e">
        <f>VLOOKUP($C416,subset1!$D:$BX,AQ$2,FALSE)</f>
        <v>#N/A</v>
      </c>
      <c r="AR416" t="e">
        <f>VLOOKUP($C416,subset1!$D:$BX,AR$2,FALSE)</f>
        <v>#N/A</v>
      </c>
      <c r="AS416" t="e">
        <f>VLOOKUP($C416,subset1!$D:$BX,AS$2,FALSE)</f>
        <v>#N/A</v>
      </c>
      <c r="AT416" s="1" t="e">
        <f>VLOOKUP($C416,subset1!$D:$BX,AT$2,FALSE)</f>
        <v>#N/A</v>
      </c>
      <c r="AU416" t="e">
        <f>VLOOKUP($C416,subset1!$D:$BX,AU$2,FALSE)</f>
        <v>#N/A</v>
      </c>
      <c r="AV416" t="e">
        <f>VLOOKUP($C416,subset1!$D:$BX,AV$2,FALSE)</f>
        <v>#N/A</v>
      </c>
      <c r="AW416" t="e">
        <f>VLOOKUP($C416,subset1!$D:$BX,AW$2,FALSE)</f>
        <v>#N/A</v>
      </c>
      <c r="AX416" t="e">
        <f>VLOOKUP($C416,subset1!$D:$BX,AX$2,FALSE)</f>
        <v>#N/A</v>
      </c>
      <c r="AY416" t="e">
        <f>VLOOKUP($C416,subset1!$D:$BX,AY$2,FALSE)</f>
        <v>#N/A</v>
      </c>
      <c r="AZ416" t="e">
        <f>VLOOKUP($C416,subset1!$D:$BX,AZ$2,FALSE)</f>
        <v>#N/A</v>
      </c>
      <c r="BA416" t="e">
        <f>VLOOKUP($C416,subset1!$D:$BX,BA$2,FALSE)</f>
        <v>#N/A</v>
      </c>
      <c r="BB416" t="e">
        <f>VLOOKUP($C416,subset1!$D:$BX,BB$2,FALSE)</f>
        <v>#N/A</v>
      </c>
      <c r="BC416" t="e">
        <f>VLOOKUP($C416,subset1!$D:$BX,BC$2,FALSE)</f>
        <v>#N/A</v>
      </c>
      <c r="BD416" t="e">
        <f>VLOOKUP($C416,subset1!$D:$BX,BD$2,FALSE)</f>
        <v>#N/A</v>
      </c>
      <c r="BE416" t="e">
        <f>VLOOKUP($C416,subset1!$D:$BX,BE$2,FALSE)</f>
        <v>#N/A</v>
      </c>
      <c r="BF416" t="e">
        <f>VLOOKUP($C416,subset1!$D:$BX,BF$2,FALSE)</f>
        <v>#N/A</v>
      </c>
      <c r="BG416" t="e">
        <f>VLOOKUP($C416,subset1!$D:$BX,BG$2,FALSE)</f>
        <v>#N/A</v>
      </c>
      <c r="BH416" t="e">
        <f>VLOOKUP($C416,subset1!$D:$BX,BH$2,FALSE)</f>
        <v>#N/A</v>
      </c>
      <c r="BI416" t="e">
        <f>VLOOKUP($C416,subset1!$D:$BX,BI$2,FALSE)</f>
        <v>#N/A</v>
      </c>
      <c r="BJ416" t="e">
        <f>VLOOKUP($C416,subset1!$D:$BX,BJ$2,FALSE)</f>
        <v>#N/A</v>
      </c>
      <c r="BK416" t="e">
        <f>VLOOKUP($C416,subset1!$D:$BX,BK$2,FALSE)</f>
        <v>#N/A</v>
      </c>
      <c r="BL416" t="e">
        <f>VLOOKUP($C416,subset1!$D:$BX,BL$2,FALSE)</f>
        <v>#N/A</v>
      </c>
      <c r="BM416" t="e">
        <f>VLOOKUP($C416,subset1!$D:$BX,BM$2,FALSE)</f>
        <v>#N/A</v>
      </c>
      <c r="BN416" t="e">
        <f>VLOOKUP($C416,subset1!$D:$BX,BN$2,FALSE)</f>
        <v>#N/A</v>
      </c>
      <c r="BO416" t="e">
        <f>VLOOKUP($C416,subset1!$D:$BX,BO$2,FALSE)</f>
        <v>#N/A</v>
      </c>
      <c r="BP416" t="e">
        <f>VLOOKUP($C416,subset1!$D:$BX,BP$2,FALSE)</f>
        <v>#N/A</v>
      </c>
      <c r="BQ416" t="e">
        <f>VLOOKUP($C416,subset1!$D:$BX,BQ$2,FALSE)</f>
        <v>#N/A</v>
      </c>
      <c r="BR416" t="e">
        <f>VLOOKUP($C416,subset1!$D:$BX,BR$2,FALSE)</f>
        <v>#N/A</v>
      </c>
      <c r="BS416" t="e">
        <f>VLOOKUP($C416,subset1!$D:$BX,BS$2,FALSE)</f>
        <v>#N/A</v>
      </c>
      <c r="BT416" t="e">
        <f>VLOOKUP($C416,subset1!$D:$BX,BT$2,FALSE)</f>
        <v>#N/A</v>
      </c>
      <c r="BU416" t="e">
        <f>VLOOKUP($C416,subset1!$D:$BX,BU$2,FALSE)</f>
        <v>#N/A</v>
      </c>
    </row>
    <row r="417" spans="1:73" x14ac:dyDescent="0.2">
      <c r="A417">
        <v>1023</v>
      </c>
      <c r="B417" t="s">
        <v>8</v>
      </c>
      <c r="C417" t="str">
        <f t="shared" si="21"/>
        <v>1023B1</v>
      </c>
      <c r="D417" t="str">
        <f t="shared" si="22"/>
        <v>B1</v>
      </c>
      <c r="E417">
        <v>73</v>
      </c>
      <c r="F417" s="1">
        <v>43417</v>
      </c>
      <c r="I417">
        <v>834.88062003672303</v>
      </c>
      <c r="J417" t="s">
        <v>7</v>
      </c>
      <c r="K417">
        <v>423</v>
      </c>
      <c r="L417">
        <f>VLOOKUP($C417,samples!$D$2:$I$1000,4, FALSE)</f>
        <v>8</v>
      </c>
      <c r="M417" t="str">
        <f>VLOOKUP($C417,samples!$D$2:$I$1000,5, FALSE)</f>
        <v>F</v>
      </c>
      <c r="N417" t="str">
        <f>VLOOKUP($C417,samples!$D$2:$I$1000,6, FALSE)</f>
        <v>1,2,3</v>
      </c>
      <c r="O417" s="1">
        <f>VLOOKUP($C417,samples!$D$2:$I$689,3, FALSE)</f>
        <v>43453</v>
      </c>
      <c r="P417" s="2">
        <f t="shared" si="23"/>
        <v>36</v>
      </c>
      <c r="Q417" s="1" t="str">
        <f>VLOOKUP($C417,samples!$D$2:$R$1000,8, FALSE)</f>
        <v>CGPLPA867P1</v>
      </c>
      <c r="S417" t="e">
        <f>VLOOKUP($C417,subset1!$D:$BX,S$2,FALSE)</f>
        <v>#N/A</v>
      </c>
      <c r="T417" s="1" t="e">
        <f>VLOOKUP($C417,subset1!$D:$BX,T$2,FALSE)</f>
        <v>#N/A</v>
      </c>
      <c r="U417" t="e">
        <f>VLOOKUP($C417,subset1!$D:$BX,U$2,FALSE)</f>
        <v>#N/A</v>
      </c>
      <c r="V417" t="e">
        <f>VLOOKUP($C417,subset1!$D:$BX,V$2,FALSE)</f>
        <v>#N/A</v>
      </c>
      <c r="W417" t="e">
        <f>VLOOKUP($C417,subset1!$D:$BX,W$2,FALSE)</f>
        <v>#N/A</v>
      </c>
      <c r="X417" t="e">
        <f>VLOOKUP($C417,subset1!$D:$BX,X$2,FALSE)</f>
        <v>#N/A</v>
      </c>
      <c r="Y417" t="e">
        <f>VLOOKUP($C417,subset1!$D:$BX,Y$2,FALSE)</f>
        <v>#N/A</v>
      </c>
      <c r="Z417" t="e">
        <f>VLOOKUP($C417,subset1!$D:$BX,Z$2,FALSE)</f>
        <v>#N/A</v>
      </c>
      <c r="AA417" t="e">
        <f>VLOOKUP($C417,subset1!$D:$BX,AA$2,FALSE)</f>
        <v>#N/A</v>
      </c>
      <c r="AB417" t="e">
        <f>VLOOKUP($C417,subset1!$D:$BX,AB$2,FALSE)</f>
        <v>#N/A</v>
      </c>
      <c r="AC417" t="e">
        <f>VLOOKUP($C417,subset1!$D:$BX,AC$2,FALSE)</f>
        <v>#N/A</v>
      </c>
      <c r="AD417" t="e">
        <f>VLOOKUP($C417,subset1!$D:$BX,AD$2,FALSE)</f>
        <v>#N/A</v>
      </c>
      <c r="AE417" t="e">
        <f>VLOOKUP($C417,subset1!$D:$BX,AE$2,FALSE)</f>
        <v>#N/A</v>
      </c>
      <c r="AF417" t="e">
        <f>VLOOKUP($C417,subset1!$D:$BX,AF$2,FALSE)</f>
        <v>#N/A</v>
      </c>
      <c r="AG417" t="e">
        <f>VLOOKUP($C417,subset1!$D:$BX,AG$2,FALSE)</f>
        <v>#N/A</v>
      </c>
      <c r="AH417" t="e">
        <f>VLOOKUP($C417,subset1!$D:$BX,AH$2,FALSE)</f>
        <v>#N/A</v>
      </c>
      <c r="AI417" t="e">
        <f>VLOOKUP($C417,subset1!$D:$BX,AI$2,FALSE)</f>
        <v>#N/A</v>
      </c>
      <c r="AJ417" t="e">
        <f>VLOOKUP($C417,subset1!$D:$BX,AJ$2,FALSE)</f>
        <v>#N/A</v>
      </c>
      <c r="AK417" t="e">
        <f>VLOOKUP($C417,subset1!$D:$BX,AK$2,FALSE)</f>
        <v>#N/A</v>
      </c>
      <c r="AL417" t="e">
        <f>VLOOKUP($C417,subset1!$D:$BX,AL$2,FALSE)</f>
        <v>#N/A</v>
      </c>
      <c r="AM417" t="e">
        <f>VLOOKUP($C417,subset1!$D:$BX,AM$2,FALSE)</f>
        <v>#N/A</v>
      </c>
      <c r="AN417" t="e">
        <f>VLOOKUP($C417,subset1!$D:$BX,AN$2,FALSE)</f>
        <v>#N/A</v>
      </c>
      <c r="AO417" t="e">
        <f>VLOOKUP($C417,subset1!$D:$BX,AO$2,FALSE)</f>
        <v>#N/A</v>
      </c>
      <c r="AP417" t="e">
        <f>VLOOKUP($C417,subset1!$D:$BX,AP$2,FALSE)</f>
        <v>#N/A</v>
      </c>
      <c r="AQ417" t="e">
        <f>VLOOKUP($C417,subset1!$D:$BX,AQ$2,FALSE)</f>
        <v>#N/A</v>
      </c>
      <c r="AR417" t="e">
        <f>VLOOKUP($C417,subset1!$D:$BX,AR$2,FALSE)</f>
        <v>#N/A</v>
      </c>
      <c r="AS417" t="e">
        <f>VLOOKUP($C417,subset1!$D:$BX,AS$2,FALSE)</f>
        <v>#N/A</v>
      </c>
      <c r="AT417" s="1" t="e">
        <f>VLOOKUP($C417,subset1!$D:$BX,AT$2,FALSE)</f>
        <v>#N/A</v>
      </c>
      <c r="AU417" t="e">
        <f>VLOOKUP($C417,subset1!$D:$BX,AU$2,FALSE)</f>
        <v>#N/A</v>
      </c>
      <c r="AV417" t="e">
        <f>VLOOKUP($C417,subset1!$D:$BX,AV$2,FALSE)</f>
        <v>#N/A</v>
      </c>
      <c r="AW417" t="e">
        <f>VLOOKUP($C417,subset1!$D:$BX,AW$2,FALSE)</f>
        <v>#N/A</v>
      </c>
      <c r="AX417" t="e">
        <f>VLOOKUP($C417,subset1!$D:$BX,AX$2,FALSE)</f>
        <v>#N/A</v>
      </c>
      <c r="AY417" t="e">
        <f>VLOOKUP($C417,subset1!$D:$BX,AY$2,FALSE)</f>
        <v>#N/A</v>
      </c>
      <c r="AZ417" t="e">
        <f>VLOOKUP($C417,subset1!$D:$BX,AZ$2,FALSE)</f>
        <v>#N/A</v>
      </c>
      <c r="BA417" t="e">
        <f>VLOOKUP($C417,subset1!$D:$BX,BA$2,FALSE)</f>
        <v>#N/A</v>
      </c>
      <c r="BB417" t="e">
        <f>VLOOKUP($C417,subset1!$D:$BX,BB$2,FALSE)</f>
        <v>#N/A</v>
      </c>
      <c r="BC417" t="e">
        <f>VLOOKUP($C417,subset1!$D:$BX,BC$2,FALSE)</f>
        <v>#N/A</v>
      </c>
      <c r="BD417" t="e">
        <f>VLOOKUP($C417,subset1!$D:$BX,BD$2,FALSE)</f>
        <v>#N/A</v>
      </c>
      <c r="BE417" t="e">
        <f>VLOOKUP($C417,subset1!$D:$BX,BE$2,FALSE)</f>
        <v>#N/A</v>
      </c>
      <c r="BF417" t="e">
        <f>VLOOKUP($C417,subset1!$D:$BX,BF$2,FALSE)</f>
        <v>#N/A</v>
      </c>
      <c r="BG417" t="e">
        <f>VLOOKUP($C417,subset1!$D:$BX,BG$2,FALSE)</f>
        <v>#N/A</v>
      </c>
      <c r="BH417" t="e">
        <f>VLOOKUP($C417,subset1!$D:$BX,BH$2,FALSE)</f>
        <v>#N/A</v>
      </c>
      <c r="BI417" t="e">
        <f>VLOOKUP($C417,subset1!$D:$BX,BI$2,FALSE)</f>
        <v>#N/A</v>
      </c>
      <c r="BJ417" t="e">
        <f>VLOOKUP($C417,subset1!$D:$BX,BJ$2,FALSE)</f>
        <v>#N/A</v>
      </c>
      <c r="BK417" t="e">
        <f>VLOOKUP($C417,subset1!$D:$BX,BK$2,FALSE)</f>
        <v>#N/A</v>
      </c>
      <c r="BL417" t="e">
        <f>VLOOKUP($C417,subset1!$D:$BX,BL$2,FALSE)</f>
        <v>#N/A</v>
      </c>
      <c r="BM417" t="e">
        <f>VLOOKUP($C417,subset1!$D:$BX,BM$2,FALSE)</f>
        <v>#N/A</v>
      </c>
      <c r="BN417" t="e">
        <f>VLOOKUP($C417,subset1!$D:$BX,BN$2,FALSE)</f>
        <v>#N/A</v>
      </c>
      <c r="BO417" t="e">
        <f>VLOOKUP($C417,subset1!$D:$BX,BO$2,FALSE)</f>
        <v>#N/A</v>
      </c>
      <c r="BP417" t="e">
        <f>VLOOKUP($C417,subset1!$D:$BX,BP$2,FALSE)</f>
        <v>#N/A</v>
      </c>
      <c r="BQ417" t="e">
        <f>VLOOKUP($C417,subset1!$D:$BX,BQ$2,FALSE)</f>
        <v>#N/A</v>
      </c>
      <c r="BR417" t="e">
        <f>VLOOKUP($C417,subset1!$D:$BX,BR$2,FALSE)</f>
        <v>#N/A</v>
      </c>
      <c r="BS417" t="e">
        <f>VLOOKUP($C417,subset1!$D:$BX,BS$2,FALSE)</f>
        <v>#N/A</v>
      </c>
      <c r="BT417" t="e">
        <f>VLOOKUP($C417,subset1!$D:$BX,BT$2,FALSE)</f>
        <v>#N/A</v>
      </c>
      <c r="BU417" t="e">
        <f>VLOOKUP($C417,subset1!$D:$BX,BU$2,FALSE)</f>
        <v>#N/A</v>
      </c>
    </row>
    <row r="418" spans="1:73" x14ac:dyDescent="0.2">
      <c r="A418">
        <v>1023</v>
      </c>
      <c r="B418" t="s">
        <v>9</v>
      </c>
      <c r="C418" t="str">
        <f t="shared" si="21"/>
        <v>1023E1</v>
      </c>
      <c r="D418" t="str">
        <f t="shared" si="22"/>
        <v>E1</v>
      </c>
      <c r="E418">
        <v>73</v>
      </c>
      <c r="F418" s="1">
        <v>43417</v>
      </c>
      <c r="I418">
        <v>834.88062003672303</v>
      </c>
      <c r="J418" t="s">
        <v>7</v>
      </c>
      <c r="K418">
        <v>424</v>
      </c>
      <c r="L418">
        <f>VLOOKUP($C418,samples!$D$2:$I$1000,4, FALSE)</f>
        <v>12</v>
      </c>
      <c r="M418" t="str">
        <f>VLOOKUP($C418,samples!$D$2:$I$1000,5, FALSE)</f>
        <v>F</v>
      </c>
      <c r="N418" t="str">
        <f>VLOOKUP($C418,samples!$D$2:$I$1000,6, FALSE)</f>
        <v>7,8,9</v>
      </c>
      <c r="O418" s="1">
        <f>VLOOKUP($C418,samples!$D$2:$I$689,3, FALSE)</f>
        <v>43481</v>
      </c>
      <c r="P418" s="2">
        <f t="shared" si="23"/>
        <v>64</v>
      </c>
      <c r="Q418" s="1" t="str">
        <f>VLOOKUP($C418,samples!$D$2:$R$1000,8, FALSE)</f>
        <v>CGPLPA867P2</v>
      </c>
      <c r="S418" t="e">
        <f>VLOOKUP($C418,subset1!$D:$BX,S$2,FALSE)</f>
        <v>#N/A</v>
      </c>
      <c r="T418" s="1" t="e">
        <f>VLOOKUP($C418,subset1!$D:$BX,T$2,FALSE)</f>
        <v>#N/A</v>
      </c>
      <c r="U418" t="e">
        <f>VLOOKUP($C418,subset1!$D:$BX,U$2,FALSE)</f>
        <v>#N/A</v>
      </c>
      <c r="V418" t="e">
        <f>VLOOKUP($C418,subset1!$D:$BX,V$2,FALSE)</f>
        <v>#N/A</v>
      </c>
      <c r="W418" t="e">
        <f>VLOOKUP($C418,subset1!$D:$BX,W$2,FALSE)</f>
        <v>#N/A</v>
      </c>
      <c r="X418" t="e">
        <f>VLOOKUP($C418,subset1!$D:$BX,X$2,FALSE)</f>
        <v>#N/A</v>
      </c>
      <c r="Y418" t="e">
        <f>VLOOKUP($C418,subset1!$D:$BX,Y$2,FALSE)</f>
        <v>#N/A</v>
      </c>
      <c r="Z418" t="e">
        <f>VLOOKUP($C418,subset1!$D:$BX,Z$2,FALSE)</f>
        <v>#N/A</v>
      </c>
      <c r="AA418" t="e">
        <f>VLOOKUP($C418,subset1!$D:$BX,AA$2,FALSE)</f>
        <v>#N/A</v>
      </c>
      <c r="AB418" t="e">
        <f>VLOOKUP($C418,subset1!$D:$BX,AB$2,FALSE)</f>
        <v>#N/A</v>
      </c>
      <c r="AC418" t="e">
        <f>VLOOKUP($C418,subset1!$D:$BX,AC$2,FALSE)</f>
        <v>#N/A</v>
      </c>
      <c r="AD418" t="e">
        <f>VLOOKUP($C418,subset1!$D:$BX,AD$2,FALSE)</f>
        <v>#N/A</v>
      </c>
      <c r="AE418" t="e">
        <f>VLOOKUP($C418,subset1!$D:$BX,AE$2,FALSE)</f>
        <v>#N/A</v>
      </c>
      <c r="AF418" t="e">
        <f>VLOOKUP($C418,subset1!$D:$BX,AF$2,FALSE)</f>
        <v>#N/A</v>
      </c>
      <c r="AG418" t="e">
        <f>VLOOKUP($C418,subset1!$D:$BX,AG$2,FALSE)</f>
        <v>#N/A</v>
      </c>
      <c r="AH418" t="e">
        <f>VLOOKUP($C418,subset1!$D:$BX,AH$2,FALSE)</f>
        <v>#N/A</v>
      </c>
      <c r="AI418" t="e">
        <f>VLOOKUP($C418,subset1!$D:$BX,AI$2,FALSE)</f>
        <v>#N/A</v>
      </c>
      <c r="AJ418" t="e">
        <f>VLOOKUP($C418,subset1!$D:$BX,AJ$2,FALSE)</f>
        <v>#N/A</v>
      </c>
      <c r="AK418" t="e">
        <f>VLOOKUP($C418,subset1!$D:$BX,AK$2,FALSE)</f>
        <v>#N/A</v>
      </c>
      <c r="AL418" t="e">
        <f>VLOOKUP($C418,subset1!$D:$BX,AL$2,FALSE)</f>
        <v>#N/A</v>
      </c>
      <c r="AM418" t="e">
        <f>VLOOKUP($C418,subset1!$D:$BX,AM$2,FALSE)</f>
        <v>#N/A</v>
      </c>
      <c r="AN418" t="e">
        <f>VLOOKUP($C418,subset1!$D:$BX,AN$2,FALSE)</f>
        <v>#N/A</v>
      </c>
      <c r="AO418" t="e">
        <f>VLOOKUP($C418,subset1!$D:$BX,AO$2,FALSE)</f>
        <v>#N/A</v>
      </c>
      <c r="AP418" t="e">
        <f>VLOOKUP($C418,subset1!$D:$BX,AP$2,FALSE)</f>
        <v>#N/A</v>
      </c>
      <c r="AQ418" t="e">
        <f>VLOOKUP($C418,subset1!$D:$BX,AQ$2,FALSE)</f>
        <v>#N/A</v>
      </c>
      <c r="AR418" t="e">
        <f>VLOOKUP($C418,subset1!$D:$BX,AR$2,FALSE)</f>
        <v>#N/A</v>
      </c>
      <c r="AS418" t="e">
        <f>VLOOKUP($C418,subset1!$D:$BX,AS$2,FALSE)</f>
        <v>#N/A</v>
      </c>
      <c r="AT418" s="1" t="e">
        <f>VLOOKUP($C418,subset1!$D:$BX,AT$2,FALSE)</f>
        <v>#N/A</v>
      </c>
      <c r="AU418" t="e">
        <f>VLOOKUP($C418,subset1!$D:$BX,AU$2,FALSE)</f>
        <v>#N/A</v>
      </c>
      <c r="AV418" t="e">
        <f>VLOOKUP($C418,subset1!$D:$BX,AV$2,FALSE)</f>
        <v>#N/A</v>
      </c>
      <c r="AW418" t="e">
        <f>VLOOKUP($C418,subset1!$D:$BX,AW$2,FALSE)</f>
        <v>#N/A</v>
      </c>
      <c r="AX418" t="e">
        <f>VLOOKUP($C418,subset1!$D:$BX,AX$2,FALSE)</f>
        <v>#N/A</v>
      </c>
      <c r="AY418" t="e">
        <f>VLOOKUP($C418,subset1!$D:$BX,AY$2,FALSE)</f>
        <v>#N/A</v>
      </c>
      <c r="AZ418" t="e">
        <f>VLOOKUP($C418,subset1!$D:$BX,AZ$2,FALSE)</f>
        <v>#N/A</v>
      </c>
      <c r="BA418" t="e">
        <f>VLOOKUP($C418,subset1!$D:$BX,BA$2,FALSE)</f>
        <v>#N/A</v>
      </c>
      <c r="BB418" t="e">
        <f>VLOOKUP($C418,subset1!$D:$BX,BB$2,FALSE)</f>
        <v>#N/A</v>
      </c>
      <c r="BC418" t="e">
        <f>VLOOKUP($C418,subset1!$D:$BX,BC$2,FALSE)</f>
        <v>#N/A</v>
      </c>
      <c r="BD418" t="e">
        <f>VLOOKUP($C418,subset1!$D:$BX,BD$2,FALSE)</f>
        <v>#N/A</v>
      </c>
      <c r="BE418" t="e">
        <f>VLOOKUP($C418,subset1!$D:$BX,BE$2,FALSE)</f>
        <v>#N/A</v>
      </c>
      <c r="BF418" t="e">
        <f>VLOOKUP($C418,subset1!$D:$BX,BF$2,FALSE)</f>
        <v>#N/A</v>
      </c>
      <c r="BG418" t="e">
        <f>VLOOKUP($C418,subset1!$D:$BX,BG$2,FALSE)</f>
        <v>#N/A</v>
      </c>
      <c r="BH418" t="e">
        <f>VLOOKUP($C418,subset1!$D:$BX,BH$2,FALSE)</f>
        <v>#N/A</v>
      </c>
      <c r="BI418" t="e">
        <f>VLOOKUP($C418,subset1!$D:$BX,BI$2,FALSE)</f>
        <v>#N/A</v>
      </c>
      <c r="BJ418" t="e">
        <f>VLOOKUP($C418,subset1!$D:$BX,BJ$2,FALSE)</f>
        <v>#N/A</v>
      </c>
      <c r="BK418" t="e">
        <f>VLOOKUP($C418,subset1!$D:$BX,BK$2,FALSE)</f>
        <v>#N/A</v>
      </c>
      <c r="BL418" t="e">
        <f>VLOOKUP($C418,subset1!$D:$BX,BL$2,FALSE)</f>
        <v>#N/A</v>
      </c>
      <c r="BM418" t="e">
        <f>VLOOKUP($C418,subset1!$D:$BX,BM$2,FALSE)</f>
        <v>#N/A</v>
      </c>
      <c r="BN418" t="e">
        <f>VLOOKUP($C418,subset1!$D:$BX,BN$2,FALSE)</f>
        <v>#N/A</v>
      </c>
      <c r="BO418" t="e">
        <f>VLOOKUP($C418,subset1!$D:$BX,BO$2,FALSE)</f>
        <v>#N/A</v>
      </c>
      <c r="BP418" t="e">
        <f>VLOOKUP($C418,subset1!$D:$BX,BP$2,FALSE)</f>
        <v>#N/A</v>
      </c>
      <c r="BQ418" t="e">
        <f>VLOOKUP($C418,subset1!$D:$BX,BQ$2,FALSE)</f>
        <v>#N/A</v>
      </c>
      <c r="BR418" t="e">
        <f>VLOOKUP($C418,subset1!$D:$BX,BR$2,FALSE)</f>
        <v>#N/A</v>
      </c>
      <c r="BS418" t="e">
        <f>VLOOKUP($C418,subset1!$D:$BX,BS$2,FALSE)</f>
        <v>#N/A</v>
      </c>
      <c r="BT418" t="e">
        <f>VLOOKUP($C418,subset1!$D:$BX,BT$2,FALSE)</f>
        <v>#N/A</v>
      </c>
      <c r="BU418" t="e">
        <f>VLOOKUP($C418,subset1!$D:$BX,BU$2,FALSE)</f>
        <v>#N/A</v>
      </c>
    </row>
    <row r="419" spans="1:73" x14ac:dyDescent="0.2">
      <c r="A419">
        <v>1023</v>
      </c>
      <c r="B419" t="s">
        <v>10</v>
      </c>
      <c r="C419" t="str">
        <f t="shared" si="21"/>
        <v>1023E2</v>
      </c>
      <c r="D419" t="str">
        <f t="shared" si="22"/>
        <v>E2</v>
      </c>
      <c r="E419">
        <v>73</v>
      </c>
      <c r="F419" s="1">
        <v>43417</v>
      </c>
      <c r="I419">
        <v>834.88062003672303</v>
      </c>
      <c r="J419" t="s">
        <v>7</v>
      </c>
      <c r="K419">
        <v>425</v>
      </c>
      <c r="L419">
        <f>VLOOKUP($C419,samples!$D$2:$I$1000,4, FALSE)</f>
        <v>0</v>
      </c>
      <c r="M419">
        <f>VLOOKUP($C419,samples!$D$2:$I$1000,5, FALSE)</f>
        <v>0</v>
      </c>
      <c r="N419">
        <f>VLOOKUP($C419,samples!$D$2:$I$1000,6, FALSE)</f>
        <v>0</v>
      </c>
      <c r="O419" s="1">
        <f>VLOOKUP($C419,samples!$D$2:$I$1000,3, FALSE)</f>
        <v>43488</v>
      </c>
      <c r="P419" s="2">
        <f t="shared" si="23"/>
        <v>71</v>
      </c>
      <c r="Q419" s="1" t="str">
        <f>VLOOKUP($C419,samples!$D$2:$R$1000,8, FALSE)</f>
        <v>CGPLPA867P3</v>
      </c>
      <c r="S419" t="e">
        <f>VLOOKUP($C419,subset1!$D:$BX,S$2,FALSE)</f>
        <v>#N/A</v>
      </c>
      <c r="T419" s="1" t="e">
        <f>VLOOKUP($C419,subset1!$D:$BX,T$2,FALSE)</f>
        <v>#N/A</v>
      </c>
      <c r="U419" t="e">
        <f>VLOOKUP($C419,subset1!$D:$BX,U$2,FALSE)</f>
        <v>#N/A</v>
      </c>
      <c r="V419" t="e">
        <f>VLOOKUP($C419,subset1!$D:$BX,V$2,FALSE)</f>
        <v>#N/A</v>
      </c>
      <c r="W419" t="e">
        <f>VLOOKUP($C419,subset1!$D:$BX,W$2,FALSE)</f>
        <v>#N/A</v>
      </c>
      <c r="X419" t="e">
        <f>VLOOKUP($C419,subset1!$D:$BX,X$2,FALSE)</f>
        <v>#N/A</v>
      </c>
      <c r="Y419" t="e">
        <f>VLOOKUP($C419,subset1!$D:$BX,Y$2,FALSE)</f>
        <v>#N/A</v>
      </c>
      <c r="Z419" t="e">
        <f>VLOOKUP($C419,subset1!$D:$BX,Z$2,FALSE)</f>
        <v>#N/A</v>
      </c>
      <c r="AA419" t="e">
        <f>VLOOKUP($C419,subset1!$D:$BX,AA$2,FALSE)</f>
        <v>#N/A</v>
      </c>
      <c r="AB419" t="e">
        <f>VLOOKUP($C419,subset1!$D:$BX,AB$2,FALSE)</f>
        <v>#N/A</v>
      </c>
      <c r="AC419" t="e">
        <f>VLOOKUP($C419,subset1!$D:$BX,AC$2,FALSE)</f>
        <v>#N/A</v>
      </c>
      <c r="AD419" t="e">
        <f>VLOOKUP($C419,subset1!$D:$BX,AD$2,FALSE)</f>
        <v>#N/A</v>
      </c>
      <c r="AE419" t="e">
        <f>VLOOKUP($C419,subset1!$D:$BX,AE$2,FALSE)</f>
        <v>#N/A</v>
      </c>
      <c r="AF419" t="e">
        <f>VLOOKUP($C419,subset1!$D:$BX,AF$2,FALSE)</f>
        <v>#N/A</v>
      </c>
      <c r="AG419" t="e">
        <f>VLOOKUP($C419,subset1!$D:$BX,AG$2,FALSE)</f>
        <v>#N/A</v>
      </c>
      <c r="AH419" t="e">
        <f>VLOOKUP($C419,subset1!$D:$BX,AH$2,FALSE)</f>
        <v>#N/A</v>
      </c>
      <c r="AI419" t="e">
        <f>VLOOKUP($C419,subset1!$D:$BX,AI$2,FALSE)</f>
        <v>#N/A</v>
      </c>
      <c r="AJ419" t="e">
        <f>VLOOKUP($C419,subset1!$D:$BX,AJ$2,FALSE)</f>
        <v>#N/A</v>
      </c>
      <c r="AK419" t="e">
        <f>VLOOKUP($C419,subset1!$D:$BX,AK$2,FALSE)</f>
        <v>#N/A</v>
      </c>
      <c r="AL419" t="e">
        <f>VLOOKUP($C419,subset1!$D:$BX,AL$2,FALSE)</f>
        <v>#N/A</v>
      </c>
      <c r="AM419" t="e">
        <f>VLOOKUP($C419,subset1!$D:$BX,AM$2,FALSE)</f>
        <v>#N/A</v>
      </c>
      <c r="AN419" t="e">
        <f>VLOOKUP($C419,subset1!$D:$BX,AN$2,FALSE)</f>
        <v>#N/A</v>
      </c>
      <c r="AO419" t="e">
        <f>VLOOKUP($C419,subset1!$D:$BX,AO$2,FALSE)</f>
        <v>#N/A</v>
      </c>
      <c r="AP419" t="e">
        <f>VLOOKUP($C419,subset1!$D:$BX,AP$2,FALSE)</f>
        <v>#N/A</v>
      </c>
      <c r="AQ419" t="e">
        <f>VLOOKUP($C419,subset1!$D:$BX,AQ$2,FALSE)</f>
        <v>#N/A</v>
      </c>
      <c r="AR419" t="e">
        <f>VLOOKUP($C419,subset1!$D:$BX,AR$2,FALSE)</f>
        <v>#N/A</v>
      </c>
      <c r="AS419" t="e">
        <f>VLOOKUP($C419,subset1!$D:$BX,AS$2,FALSE)</f>
        <v>#N/A</v>
      </c>
      <c r="AT419" s="1" t="e">
        <f>VLOOKUP($C419,subset1!$D:$BX,AT$2,FALSE)</f>
        <v>#N/A</v>
      </c>
      <c r="AU419" t="e">
        <f>VLOOKUP($C419,subset1!$D:$BX,AU$2,FALSE)</f>
        <v>#N/A</v>
      </c>
      <c r="AV419" t="e">
        <f>VLOOKUP($C419,subset1!$D:$BX,AV$2,FALSE)</f>
        <v>#N/A</v>
      </c>
      <c r="AW419" t="e">
        <f>VLOOKUP($C419,subset1!$D:$BX,AW$2,FALSE)</f>
        <v>#N/A</v>
      </c>
      <c r="AX419" t="e">
        <f>VLOOKUP($C419,subset1!$D:$BX,AX$2,FALSE)</f>
        <v>#N/A</v>
      </c>
      <c r="AY419" t="e">
        <f>VLOOKUP($C419,subset1!$D:$BX,AY$2,FALSE)</f>
        <v>#N/A</v>
      </c>
      <c r="AZ419" t="e">
        <f>VLOOKUP($C419,subset1!$D:$BX,AZ$2,FALSE)</f>
        <v>#N/A</v>
      </c>
      <c r="BA419" t="e">
        <f>VLOOKUP($C419,subset1!$D:$BX,BA$2,FALSE)</f>
        <v>#N/A</v>
      </c>
      <c r="BB419" t="e">
        <f>VLOOKUP($C419,subset1!$D:$BX,BB$2,FALSE)</f>
        <v>#N/A</v>
      </c>
      <c r="BC419" t="e">
        <f>VLOOKUP($C419,subset1!$D:$BX,BC$2,FALSE)</f>
        <v>#N/A</v>
      </c>
      <c r="BD419" t="e">
        <f>VLOOKUP($C419,subset1!$D:$BX,BD$2,FALSE)</f>
        <v>#N/A</v>
      </c>
      <c r="BE419" t="e">
        <f>VLOOKUP($C419,subset1!$D:$BX,BE$2,FALSE)</f>
        <v>#N/A</v>
      </c>
      <c r="BF419" t="e">
        <f>VLOOKUP($C419,subset1!$D:$BX,BF$2,FALSE)</f>
        <v>#N/A</v>
      </c>
      <c r="BG419" t="e">
        <f>VLOOKUP($C419,subset1!$D:$BX,BG$2,FALSE)</f>
        <v>#N/A</v>
      </c>
      <c r="BH419" t="e">
        <f>VLOOKUP($C419,subset1!$D:$BX,BH$2,FALSE)</f>
        <v>#N/A</v>
      </c>
      <c r="BI419" t="e">
        <f>VLOOKUP($C419,subset1!$D:$BX,BI$2,FALSE)</f>
        <v>#N/A</v>
      </c>
      <c r="BJ419" t="e">
        <f>VLOOKUP($C419,subset1!$D:$BX,BJ$2,FALSE)</f>
        <v>#N/A</v>
      </c>
      <c r="BK419" t="e">
        <f>VLOOKUP($C419,subset1!$D:$BX,BK$2,FALSE)</f>
        <v>#N/A</v>
      </c>
      <c r="BL419" t="e">
        <f>VLOOKUP($C419,subset1!$D:$BX,BL$2,FALSE)</f>
        <v>#N/A</v>
      </c>
      <c r="BM419" t="e">
        <f>VLOOKUP($C419,subset1!$D:$BX,BM$2,FALSE)</f>
        <v>#N/A</v>
      </c>
      <c r="BN419" t="e">
        <f>VLOOKUP($C419,subset1!$D:$BX,BN$2,FALSE)</f>
        <v>#N/A</v>
      </c>
      <c r="BO419" t="e">
        <f>VLOOKUP($C419,subset1!$D:$BX,BO$2,FALSE)</f>
        <v>#N/A</v>
      </c>
      <c r="BP419" t="e">
        <f>VLOOKUP($C419,subset1!$D:$BX,BP$2,FALSE)</f>
        <v>#N/A</v>
      </c>
      <c r="BQ419" t="e">
        <f>VLOOKUP($C419,subset1!$D:$BX,BQ$2,FALSE)</f>
        <v>#N/A</v>
      </c>
      <c r="BR419" t="e">
        <f>VLOOKUP($C419,subset1!$D:$BX,BR$2,FALSE)</f>
        <v>#N/A</v>
      </c>
      <c r="BS419" t="e">
        <f>VLOOKUP($C419,subset1!$D:$BX,BS$2,FALSE)</f>
        <v>#N/A</v>
      </c>
      <c r="BT419" t="e">
        <f>VLOOKUP($C419,subset1!$D:$BX,BT$2,FALSE)</f>
        <v>#N/A</v>
      </c>
      <c r="BU419" t="e">
        <f>VLOOKUP($C419,subset1!$D:$BX,BU$2,FALSE)</f>
        <v>#N/A</v>
      </c>
    </row>
    <row r="420" spans="1:73" x14ac:dyDescent="0.2">
      <c r="A420">
        <v>1023</v>
      </c>
      <c r="B420" t="s">
        <v>11</v>
      </c>
      <c r="C420" t="str">
        <f t="shared" si="21"/>
        <v>1023E3</v>
      </c>
      <c r="D420" t="str">
        <f t="shared" si="22"/>
        <v>E3</v>
      </c>
      <c r="E420">
        <v>73</v>
      </c>
      <c r="F420" s="1">
        <v>43417</v>
      </c>
      <c r="I420">
        <v>834.88062003672303</v>
      </c>
      <c r="J420" t="s">
        <v>7</v>
      </c>
      <c r="K420">
        <v>426</v>
      </c>
      <c r="L420">
        <f>VLOOKUP($C420,samples!$D$2:$I$1000,4, FALSE)</f>
        <v>18</v>
      </c>
      <c r="M420" t="str">
        <f>VLOOKUP($C420,samples!$D$2:$I$1000,5, FALSE)</f>
        <v>I</v>
      </c>
      <c r="N420" t="str">
        <f>VLOOKUP($C420,samples!$D$2:$I$1000,6, FALSE)</f>
        <v>7,8,9</v>
      </c>
      <c r="O420" s="1">
        <f>VLOOKUP($C420,samples!$D$2:$I$689,3, FALSE)</f>
        <v>43544</v>
      </c>
      <c r="P420" s="2">
        <f t="shared" si="23"/>
        <v>127</v>
      </c>
      <c r="Q420" s="1" t="str">
        <f>VLOOKUP($C420,samples!$D$2:$R$1000,8, FALSE)</f>
        <v>CGPLPA867P4</v>
      </c>
      <c r="S420" t="e">
        <f>VLOOKUP($C420,subset1!$D:$BX,S$2,FALSE)</f>
        <v>#N/A</v>
      </c>
      <c r="T420" s="1" t="e">
        <f>VLOOKUP($C420,subset1!$D:$BX,T$2,FALSE)</f>
        <v>#N/A</v>
      </c>
      <c r="U420" t="e">
        <f>VLOOKUP($C420,subset1!$D:$BX,U$2,FALSE)</f>
        <v>#N/A</v>
      </c>
      <c r="V420" t="e">
        <f>VLOOKUP($C420,subset1!$D:$BX,V$2,FALSE)</f>
        <v>#N/A</v>
      </c>
      <c r="W420" t="e">
        <f>VLOOKUP($C420,subset1!$D:$BX,W$2,FALSE)</f>
        <v>#N/A</v>
      </c>
      <c r="X420" t="e">
        <f>VLOOKUP($C420,subset1!$D:$BX,X$2,FALSE)</f>
        <v>#N/A</v>
      </c>
      <c r="Y420" t="e">
        <f>VLOOKUP($C420,subset1!$D:$BX,Y$2,FALSE)</f>
        <v>#N/A</v>
      </c>
      <c r="Z420" t="e">
        <f>VLOOKUP($C420,subset1!$D:$BX,Z$2,FALSE)</f>
        <v>#N/A</v>
      </c>
      <c r="AA420" t="e">
        <f>VLOOKUP($C420,subset1!$D:$BX,AA$2,FALSE)</f>
        <v>#N/A</v>
      </c>
      <c r="AB420" t="e">
        <f>VLOOKUP($C420,subset1!$D:$BX,AB$2,FALSE)</f>
        <v>#N/A</v>
      </c>
      <c r="AC420" t="e">
        <f>VLOOKUP($C420,subset1!$D:$BX,AC$2,FALSE)</f>
        <v>#N/A</v>
      </c>
      <c r="AD420" t="e">
        <f>VLOOKUP($C420,subset1!$D:$BX,AD$2,FALSE)</f>
        <v>#N/A</v>
      </c>
      <c r="AE420" t="e">
        <f>VLOOKUP($C420,subset1!$D:$BX,AE$2,FALSE)</f>
        <v>#N/A</v>
      </c>
      <c r="AF420" t="e">
        <f>VLOOKUP($C420,subset1!$D:$BX,AF$2,FALSE)</f>
        <v>#N/A</v>
      </c>
      <c r="AG420" t="e">
        <f>VLOOKUP($C420,subset1!$D:$BX,AG$2,FALSE)</f>
        <v>#N/A</v>
      </c>
      <c r="AH420" t="e">
        <f>VLOOKUP($C420,subset1!$D:$BX,AH$2,FALSE)</f>
        <v>#N/A</v>
      </c>
      <c r="AI420" t="e">
        <f>VLOOKUP($C420,subset1!$D:$BX,AI$2,FALSE)</f>
        <v>#N/A</v>
      </c>
      <c r="AJ420" t="e">
        <f>VLOOKUP($C420,subset1!$D:$BX,AJ$2,FALSE)</f>
        <v>#N/A</v>
      </c>
      <c r="AK420" t="e">
        <f>VLOOKUP($C420,subset1!$D:$BX,AK$2,FALSE)</f>
        <v>#N/A</v>
      </c>
      <c r="AL420" t="e">
        <f>VLOOKUP($C420,subset1!$D:$BX,AL$2,FALSE)</f>
        <v>#N/A</v>
      </c>
      <c r="AM420" t="e">
        <f>VLOOKUP($C420,subset1!$D:$BX,AM$2,FALSE)</f>
        <v>#N/A</v>
      </c>
      <c r="AN420" t="e">
        <f>VLOOKUP($C420,subset1!$D:$BX,AN$2,FALSE)</f>
        <v>#N/A</v>
      </c>
      <c r="AO420" t="e">
        <f>VLOOKUP($C420,subset1!$D:$BX,AO$2,FALSE)</f>
        <v>#N/A</v>
      </c>
      <c r="AP420" t="e">
        <f>VLOOKUP($C420,subset1!$D:$BX,AP$2,FALSE)</f>
        <v>#N/A</v>
      </c>
      <c r="AQ420" t="e">
        <f>VLOOKUP($C420,subset1!$D:$BX,AQ$2,FALSE)</f>
        <v>#N/A</v>
      </c>
      <c r="AR420" t="e">
        <f>VLOOKUP($C420,subset1!$D:$BX,AR$2,FALSE)</f>
        <v>#N/A</v>
      </c>
      <c r="AS420" t="e">
        <f>VLOOKUP($C420,subset1!$D:$BX,AS$2,FALSE)</f>
        <v>#N/A</v>
      </c>
      <c r="AT420" s="1" t="e">
        <f>VLOOKUP($C420,subset1!$D:$BX,AT$2,FALSE)</f>
        <v>#N/A</v>
      </c>
      <c r="AU420" t="e">
        <f>VLOOKUP($C420,subset1!$D:$BX,AU$2,FALSE)</f>
        <v>#N/A</v>
      </c>
      <c r="AV420" t="e">
        <f>VLOOKUP($C420,subset1!$D:$BX,AV$2,FALSE)</f>
        <v>#N/A</v>
      </c>
      <c r="AW420" t="e">
        <f>VLOOKUP($C420,subset1!$D:$BX,AW$2,FALSE)</f>
        <v>#N/A</v>
      </c>
      <c r="AX420" t="e">
        <f>VLOOKUP($C420,subset1!$D:$BX,AX$2,FALSE)</f>
        <v>#N/A</v>
      </c>
      <c r="AY420" t="e">
        <f>VLOOKUP($C420,subset1!$D:$BX,AY$2,FALSE)</f>
        <v>#N/A</v>
      </c>
      <c r="AZ420" t="e">
        <f>VLOOKUP($C420,subset1!$D:$BX,AZ$2,FALSE)</f>
        <v>#N/A</v>
      </c>
      <c r="BA420" t="e">
        <f>VLOOKUP($C420,subset1!$D:$BX,BA$2,FALSE)</f>
        <v>#N/A</v>
      </c>
      <c r="BB420" t="e">
        <f>VLOOKUP($C420,subset1!$D:$BX,BB$2,FALSE)</f>
        <v>#N/A</v>
      </c>
      <c r="BC420" t="e">
        <f>VLOOKUP($C420,subset1!$D:$BX,BC$2,FALSE)</f>
        <v>#N/A</v>
      </c>
      <c r="BD420" t="e">
        <f>VLOOKUP($C420,subset1!$D:$BX,BD$2,FALSE)</f>
        <v>#N/A</v>
      </c>
      <c r="BE420" t="e">
        <f>VLOOKUP($C420,subset1!$D:$BX,BE$2,FALSE)</f>
        <v>#N/A</v>
      </c>
      <c r="BF420" t="e">
        <f>VLOOKUP($C420,subset1!$D:$BX,BF$2,FALSE)</f>
        <v>#N/A</v>
      </c>
      <c r="BG420" t="e">
        <f>VLOOKUP($C420,subset1!$D:$BX,BG$2,FALSE)</f>
        <v>#N/A</v>
      </c>
      <c r="BH420" t="e">
        <f>VLOOKUP($C420,subset1!$D:$BX,BH$2,FALSE)</f>
        <v>#N/A</v>
      </c>
      <c r="BI420" t="e">
        <f>VLOOKUP($C420,subset1!$D:$BX,BI$2,FALSE)</f>
        <v>#N/A</v>
      </c>
      <c r="BJ420" t="e">
        <f>VLOOKUP($C420,subset1!$D:$BX,BJ$2,FALSE)</f>
        <v>#N/A</v>
      </c>
      <c r="BK420" t="e">
        <f>VLOOKUP($C420,subset1!$D:$BX,BK$2,FALSE)</f>
        <v>#N/A</v>
      </c>
      <c r="BL420" t="e">
        <f>VLOOKUP($C420,subset1!$D:$BX,BL$2,FALSE)</f>
        <v>#N/A</v>
      </c>
      <c r="BM420" t="e">
        <f>VLOOKUP($C420,subset1!$D:$BX,BM$2,FALSE)</f>
        <v>#N/A</v>
      </c>
      <c r="BN420" t="e">
        <f>VLOOKUP($C420,subset1!$D:$BX,BN$2,FALSE)</f>
        <v>#N/A</v>
      </c>
      <c r="BO420" t="e">
        <f>VLOOKUP($C420,subset1!$D:$BX,BO$2,FALSE)</f>
        <v>#N/A</v>
      </c>
      <c r="BP420" t="e">
        <f>VLOOKUP($C420,subset1!$D:$BX,BP$2,FALSE)</f>
        <v>#N/A</v>
      </c>
      <c r="BQ420" t="e">
        <f>VLOOKUP($C420,subset1!$D:$BX,BQ$2,FALSE)</f>
        <v>#N/A</v>
      </c>
      <c r="BR420" t="e">
        <f>VLOOKUP($C420,subset1!$D:$BX,BR$2,FALSE)</f>
        <v>#N/A</v>
      </c>
      <c r="BS420" t="e">
        <f>VLOOKUP($C420,subset1!$D:$BX,BS$2,FALSE)</f>
        <v>#N/A</v>
      </c>
      <c r="BT420" t="e">
        <f>VLOOKUP($C420,subset1!$D:$BX,BT$2,FALSE)</f>
        <v>#N/A</v>
      </c>
      <c r="BU420" t="e">
        <f>VLOOKUP($C420,subset1!$D:$BX,BU$2,FALSE)</f>
        <v>#N/A</v>
      </c>
    </row>
    <row r="421" spans="1:73" x14ac:dyDescent="0.2">
      <c r="A421">
        <v>1023</v>
      </c>
      <c r="B421" t="s">
        <v>12</v>
      </c>
      <c r="C421" t="str">
        <f t="shared" si="21"/>
        <v>1023E4</v>
      </c>
      <c r="D421" t="str">
        <f t="shared" si="22"/>
        <v>E4</v>
      </c>
      <c r="E421">
        <v>73</v>
      </c>
      <c r="F421" s="1">
        <v>43417</v>
      </c>
      <c r="I421">
        <v>834.88062003672303</v>
      </c>
      <c r="J421" t="s">
        <v>7</v>
      </c>
      <c r="K421">
        <v>427</v>
      </c>
      <c r="L421">
        <f>VLOOKUP($C421,samples!$D$2:$I$1000,4, FALSE)</f>
        <v>20</v>
      </c>
      <c r="M421" t="str">
        <f>VLOOKUP($C421,samples!$D$2:$I$1000,5, FALSE)</f>
        <v>H</v>
      </c>
      <c r="N421" t="str">
        <f>VLOOKUP($C421,samples!$D$2:$I$1000,6, FALSE)</f>
        <v>7,8,9</v>
      </c>
      <c r="O421" s="1">
        <f>VLOOKUP($C421,samples!$D$2:$I$689,3, FALSE)</f>
        <v>43600</v>
      </c>
      <c r="P421" s="2">
        <f t="shared" si="23"/>
        <v>183</v>
      </c>
      <c r="Q421" s="1" t="str">
        <f>VLOOKUP($C421,samples!$D$2:$R$1000,8, FALSE)</f>
        <v>CGPLPA867P5</v>
      </c>
      <c r="S421" t="e">
        <f>VLOOKUP($C421,subset1!$D:$BX,S$2,FALSE)</f>
        <v>#N/A</v>
      </c>
      <c r="T421" s="1" t="e">
        <f>VLOOKUP($C421,subset1!$D:$BX,T$2,FALSE)</f>
        <v>#N/A</v>
      </c>
      <c r="U421" t="e">
        <f>VLOOKUP($C421,subset1!$D:$BX,U$2,FALSE)</f>
        <v>#N/A</v>
      </c>
      <c r="V421" t="e">
        <f>VLOOKUP($C421,subset1!$D:$BX,V$2,FALSE)</f>
        <v>#N/A</v>
      </c>
      <c r="W421" t="e">
        <f>VLOOKUP($C421,subset1!$D:$BX,W$2,FALSE)</f>
        <v>#N/A</v>
      </c>
      <c r="X421" t="e">
        <f>VLOOKUP($C421,subset1!$D:$BX,X$2,FALSE)</f>
        <v>#N/A</v>
      </c>
      <c r="Y421" t="e">
        <f>VLOOKUP($C421,subset1!$D:$BX,Y$2,FALSE)</f>
        <v>#N/A</v>
      </c>
      <c r="Z421" t="e">
        <f>VLOOKUP($C421,subset1!$D:$BX,Z$2,FALSE)</f>
        <v>#N/A</v>
      </c>
      <c r="AA421" t="e">
        <f>VLOOKUP($C421,subset1!$D:$BX,AA$2,FALSE)</f>
        <v>#N/A</v>
      </c>
      <c r="AB421" t="e">
        <f>VLOOKUP($C421,subset1!$D:$BX,AB$2,FALSE)</f>
        <v>#N/A</v>
      </c>
      <c r="AC421" t="e">
        <f>VLOOKUP($C421,subset1!$D:$BX,AC$2,FALSE)</f>
        <v>#N/A</v>
      </c>
      <c r="AD421" t="e">
        <f>VLOOKUP($C421,subset1!$D:$BX,AD$2,FALSE)</f>
        <v>#N/A</v>
      </c>
      <c r="AE421" t="e">
        <f>VLOOKUP($C421,subset1!$D:$BX,AE$2,FALSE)</f>
        <v>#N/A</v>
      </c>
      <c r="AF421" t="e">
        <f>VLOOKUP($C421,subset1!$D:$BX,AF$2,FALSE)</f>
        <v>#N/A</v>
      </c>
      <c r="AG421" t="e">
        <f>VLOOKUP($C421,subset1!$D:$BX,AG$2,FALSE)</f>
        <v>#N/A</v>
      </c>
      <c r="AH421" t="e">
        <f>VLOOKUP($C421,subset1!$D:$BX,AH$2,FALSE)</f>
        <v>#N/A</v>
      </c>
      <c r="AI421" t="e">
        <f>VLOOKUP($C421,subset1!$D:$BX,AI$2,FALSE)</f>
        <v>#N/A</v>
      </c>
      <c r="AJ421" t="e">
        <f>VLOOKUP($C421,subset1!$D:$BX,AJ$2,FALSE)</f>
        <v>#N/A</v>
      </c>
      <c r="AK421" t="e">
        <f>VLOOKUP($C421,subset1!$D:$BX,AK$2,FALSE)</f>
        <v>#N/A</v>
      </c>
      <c r="AL421" t="e">
        <f>VLOOKUP($C421,subset1!$D:$BX,AL$2,FALSE)</f>
        <v>#N/A</v>
      </c>
      <c r="AM421" t="e">
        <f>VLOOKUP($C421,subset1!$D:$BX,AM$2,FALSE)</f>
        <v>#N/A</v>
      </c>
      <c r="AN421" t="e">
        <f>VLOOKUP($C421,subset1!$D:$BX,AN$2,FALSE)</f>
        <v>#N/A</v>
      </c>
      <c r="AO421" t="e">
        <f>VLOOKUP($C421,subset1!$D:$BX,AO$2,FALSE)</f>
        <v>#N/A</v>
      </c>
      <c r="AP421" t="e">
        <f>VLOOKUP($C421,subset1!$D:$BX,AP$2,FALSE)</f>
        <v>#N/A</v>
      </c>
      <c r="AQ421" t="e">
        <f>VLOOKUP($C421,subset1!$D:$BX,AQ$2,FALSE)</f>
        <v>#N/A</v>
      </c>
      <c r="AR421" t="e">
        <f>VLOOKUP($C421,subset1!$D:$BX,AR$2,FALSE)</f>
        <v>#N/A</v>
      </c>
      <c r="AS421" t="e">
        <f>VLOOKUP($C421,subset1!$D:$BX,AS$2,FALSE)</f>
        <v>#N/A</v>
      </c>
      <c r="AT421" s="1" t="e">
        <f>VLOOKUP($C421,subset1!$D:$BX,AT$2,FALSE)</f>
        <v>#N/A</v>
      </c>
      <c r="AU421" t="e">
        <f>VLOOKUP($C421,subset1!$D:$BX,AU$2,FALSE)</f>
        <v>#N/A</v>
      </c>
      <c r="AV421" t="e">
        <f>VLOOKUP($C421,subset1!$D:$BX,AV$2,FALSE)</f>
        <v>#N/A</v>
      </c>
      <c r="AW421" t="e">
        <f>VLOOKUP($C421,subset1!$D:$BX,AW$2,FALSE)</f>
        <v>#N/A</v>
      </c>
      <c r="AX421" t="e">
        <f>VLOOKUP($C421,subset1!$D:$BX,AX$2,FALSE)</f>
        <v>#N/A</v>
      </c>
      <c r="AY421" t="e">
        <f>VLOOKUP($C421,subset1!$D:$BX,AY$2,FALSE)</f>
        <v>#N/A</v>
      </c>
      <c r="AZ421" t="e">
        <f>VLOOKUP($C421,subset1!$D:$BX,AZ$2,FALSE)</f>
        <v>#N/A</v>
      </c>
      <c r="BA421" t="e">
        <f>VLOOKUP($C421,subset1!$D:$BX,BA$2,FALSE)</f>
        <v>#N/A</v>
      </c>
      <c r="BB421" t="e">
        <f>VLOOKUP($C421,subset1!$D:$BX,BB$2,FALSE)</f>
        <v>#N/A</v>
      </c>
      <c r="BC421" t="e">
        <f>VLOOKUP($C421,subset1!$D:$BX,BC$2,FALSE)</f>
        <v>#N/A</v>
      </c>
      <c r="BD421" t="e">
        <f>VLOOKUP($C421,subset1!$D:$BX,BD$2,FALSE)</f>
        <v>#N/A</v>
      </c>
      <c r="BE421" t="e">
        <f>VLOOKUP($C421,subset1!$D:$BX,BE$2,FALSE)</f>
        <v>#N/A</v>
      </c>
      <c r="BF421" t="e">
        <f>VLOOKUP($C421,subset1!$D:$BX,BF$2,FALSE)</f>
        <v>#N/A</v>
      </c>
      <c r="BG421" t="e">
        <f>VLOOKUP($C421,subset1!$D:$BX,BG$2,FALSE)</f>
        <v>#N/A</v>
      </c>
      <c r="BH421" t="e">
        <f>VLOOKUP($C421,subset1!$D:$BX,BH$2,FALSE)</f>
        <v>#N/A</v>
      </c>
      <c r="BI421" t="e">
        <f>VLOOKUP($C421,subset1!$D:$BX,BI$2,FALSE)</f>
        <v>#N/A</v>
      </c>
      <c r="BJ421" t="e">
        <f>VLOOKUP($C421,subset1!$D:$BX,BJ$2,FALSE)</f>
        <v>#N/A</v>
      </c>
      <c r="BK421" t="e">
        <f>VLOOKUP($C421,subset1!$D:$BX,BK$2,FALSE)</f>
        <v>#N/A</v>
      </c>
      <c r="BL421" t="e">
        <f>VLOOKUP($C421,subset1!$D:$BX,BL$2,FALSE)</f>
        <v>#N/A</v>
      </c>
      <c r="BM421" t="e">
        <f>VLOOKUP($C421,subset1!$D:$BX,BM$2,FALSE)</f>
        <v>#N/A</v>
      </c>
      <c r="BN421" t="e">
        <f>VLOOKUP($C421,subset1!$D:$BX,BN$2,FALSE)</f>
        <v>#N/A</v>
      </c>
      <c r="BO421" t="e">
        <f>VLOOKUP($C421,subset1!$D:$BX,BO$2,FALSE)</f>
        <v>#N/A</v>
      </c>
      <c r="BP421" t="e">
        <f>VLOOKUP($C421,subset1!$D:$BX,BP$2,FALSE)</f>
        <v>#N/A</v>
      </c>
      <c r="BQ421" t="e">
        <f>VLOOKUP($C421,subset1!$D:$BX,BQ$2,FALSE)</f>
        <v>#N/A</v>
      </c>
      <c r="BR421" t="e">
        <f>VLOOKUP($C421,subset1!$D:$BX,BR$2,FALSE)</f>
        <v>#N/A</v>
      </c>
      <c r="BS421" t="e">
        <f>VLOOKUP($C421,subset1!$D:$BX,BS$2,FALSE)</f>
        <v>#N/A</v>
      </c>
      <c r="BT421" t="e">
        <f>VLOOKUP($C421,subset1!$D:$BX,BT$2,FALSE)</f>
        <v>#N/A</v>
      </c>
      <c r="BU421" t="e">
        <f>VLOOKUP($C421,subset1!$D:$BX,BU$2,FALSE)</f>
        <v>#N/A</v>
      </c>
    </row>
    <row r="422" spans="1:73" x14ac:dyDescent="0.2">
      <c r="A422">
        <v>1023</v>
      </c>
      <c r="B422" t="s">
        <v>13</v>
      </c>
      <c r="C422" t="str">
        <f t="shared" si="21"/>
        <v>1023E5</v>
      </c>
      <c r="D422" t="str">
        <f t="shared" si="22"/>
        <v>E5</v>
      </c>
      <c r="E422">
        <v>73</v>
      </c>
      <c r="F422" s="1">
        <v>43417</v>
      </c>
      <c r="I422">
        <v>834.88062003672303</v>
      </c>
      <c r="J422" t="s">
        <v>7</v>
      </c>
      <c r="K422">
        <v>428</v>
      </c>
      <c r="L422">
        <f>VLOOKUP($C422,samples!$D$2:$I$1000,4, FALSE)</f>
        <v>21</v>
      </c>
      <c r="M422" t="str">
        <f>VLOOKUP($C422,samples!$D$2:$I$1000,5, FALSE)</f>
        <v>A</v>
      </c>
      <c r="N422" t="str">
        <f>VLOOKUP($C422,samples!$D$2:$I$1000,6, FALSE)</f>
        <v>4,5,6</v>
      </c>
      <c r="O422" s="1">
        <f>VLOOKUP($C422,samples!$D$2:$I$689,3, FALSE)</f>
        <v>43656</v>
      </c>
      <c r="P422" s="2">
        <f t="shared" si="23"/>
        <v>239</v>
      </c>
      <c r="Q422" s="1" t="str">
        <f>VLOOKUP($C422,samples!$D$2:$R$1000,8, FALSE)</f>
        <v>CGPLPA867P6</v>
      </c>
      <c r="S422" t="e">
        <f>VLOOKUP($C422,subset1!$D:$BX,S$2,FALSE)</f>
        <v>#N/A</v>
      </c>
      <c r="T422" s="1" t="e">
        <f>VLOOKUP($C422,subset1!$D:$BX,T$2,FALSE)</f>
        <v>#N/A</v>
      </c>
      <c r="U422" t="e">
        <f>VLOOKUP($C422,subset1!$D:$BX,U$2,FALSE)</f>
        <v>#N/A</v>
      </c>
      <c r="V422" t="e">
        <f>VLOOKUP($C422,subset1!$D:$BX,V$2,FALSE)</f>
        <v>#N/A</v>
      </c>
      <c r="W422" t="e">
        <f>VLOOKUP($C422,subset1!$D:$BX,W$2,FALSE)</f>
        <v>#N/A</v>
      </c>
      <c r="X422" t="e">
        <f>VLOOKUP($C422,subset1!$D:$BX,X$2,FALSE)</f>
        <v>#N/A</v>
      </c>
      <c r="Y422" t="e">
        <f>VLOOKUP($C422,subset1!$D:$BX,Y$2,FALSE)</f>
        <v>#N/A</v>
      </c>
      <c r="Z422" t="e">
        <f>VLOOKUP($C422,subset1!$D:$BX,Z$2,FALSE)</f>
        <v>#N/A</v>
      </c>
      <c r="AA422" t="e">
        <f>VLOOKUP($C422,subset1!$D:$BX,AA$2,FALSE)</f>
        <v>#N/A</v>
      </c>
      <c r="AB422" t="e">
        <f>VLOOKUP($C422,subset1!$D:$BX,AB$2,FALSE)</f>
        <v>#N/A</v>
      </c>
      <c r="AC422" t="e">
        <f>VLOOKUP($C422,subset1!$D:$BX,AC$2,FALSE)</f>
        <v>#N/A</v>
      </c>
      <c r="AD422" t="e">
        <f>VLOOKUP($C422,subset1!$D:$BX,AD$2,FALSE)</f>
        <v>#N/A</v>
      </c>
      <c r="AE422" t="e">
        <f>VLOOKUP($C422,subset1!$D:$BX,AE$2,FALSE)</f>
        <v>#N/A</v>
      </c>
      <c r="AF422" t="e">
        <f>VLOOKUP($C422,subset1!$D:$BX,AF$2,FALSE)</f>
        <v>#N/A</v>
      </c>
      <c r="AG422" t="e">
        <f>VLOOKUP($C422,subset1!$D:$BX,AG$2,FALSE)</f>
        <v>#N/A</v>
      </c>
      <c r="AH422" t="e">
        <f>VLOOKUP($C422,subset1!$D:$BX,AH$2,FALSE)</f>
        <v>#N/A</v>
      </c>
      <c r="AI422" t="e">
        <f>VLOOKUP($C422,subset1!$D:$BX,AI$2,FALSE)</f>
        <v>#N/A</v>
      </c>
      <c r="AJ422" t="e">
        <f>VLOOKUP($C422,subset1!$D:$BX,AJ$2,FALSE)</f>
        <v>#N/A</v>
      </c>
      <c r="AK422" t="e">
        <f>VLOOKUP($C422,subset1!$D:$BX,AK$2,FALSE)</f>
        <v>#N/A</v>
      </c>
      <c r="AL422" t="e">
        <f>VLOOKUP($C422,subset1!$D:$BX,AL$2,FALSE)</f>
        <v>#N/A</v>
      </c>
      <c r="AM422" t="e">
        <f>VLOOKUP($C422,subset1!$D:$BX,AM$2,FALSE)</f>
        <v>#N/A</v>
      </c>
      <c r="AN422" t="e">
        <f>VLOOKUP($C422,subset1!$D:$BX,AN$2,FALSE)</f>
        <v>#N/A</v>
      </c>
      <c r="AO422" t="e">
        <f>VLOOKUP($C422,subset1!$D:$BX,AO$2,FALSE)</f>
        <v>#N/A</v>
      </c>
      <c r="AP422" t="e">
        <f>VLOOKUP($C422,subset1!$D:$BX,AP$2,FALSE)</f>
        <v>#N/A</v>
      </c>
      <c r="AQ422" t="e">
        <f>VLOOKUP($C422,subset1!$D:$BX,AQ$2,FALSE)</f>
        <v>#N/A</v>
      </c>
      <c r="AR422" t="e">
        <f>VLOOKUP($C422,subset1!$D:$BX,AR$2,FALSE)</f>
        <v>#N/A</v>
      </c>
      <c r="AS422" t="e">
        <f>VLOOKUP($C422,subset1!$D:$BX,AS$2,FALSE)</f>
        <v>#N/A</v>
      </c>
      <c r="AT422" s="1" t="e">
        <f>VLOOKUP($C422,subset1!$D:$BX,AT$2,FALSE)</f>
        <v>#N/A</v>
      </c>
      <c r="AU422" t="e">
        <f>VLOOKUP($C422,subset1!$D:$BX,AU$2,FALSE)</f>
        <v>#N/A</v>
      </c>
      <c r="AV422" t="e">
        <f>VLOOKUP($C422,subset1!$D:$BX,AV$2,FALSE)</f>
        <v>#N/A</v>
      </c>
      <c r="AW422" t="e">
        <f>VLOOKUP($C422,subset1!$D:$BX,AW$2,FALSE)</f>
        <v>#N/A</v>
      </c>
      <c r="AX422" t="e">
        <f>VLOOKUP($C422,subset1!$D:$BX,AX$2,FALSE)</f>
        <v>#N/A</v>
      </c>
      <c r="AY422" t="e">
        <f>VLOOKUP($C422,subset1!$D:$BX,AY$2,FALSE)</f>
        <v>#N/A</v>
      </c>
      <c r="AZ422" t="e">
        <f>VLOOKUP($C422,subset1!$D:$BX,AZ$2,FALSE)</f>
        <v>#N/A</v>
      </c>
      <c r="BA422" t="e">
        <f>VLOOKUP($C422,subset1!$D:$BX,BA$2,FALSE)</f>
        <v>#N/A</v>
      </c>
      <c r="BB422" t="e">
        <f>VLOOKUP($C422,subset1!$D:$BX,BB$2,FALSE)</f>
        <v>#N/A</v>
      </c>
      <c r="BC422" t="e">
        <f>VLOOKUP($C422,subset1!$D:$BX,BC$2,FALSE)</f>
        <v>#N/A</v>
      </c>
      <c r="BD422" t="e">
        <f>VLOOKUP($C422,subset1!$D:$BX,BD$2,FALSE)</f>
        <v>#N/A</v>
      </c>
      <c r="BE422" t="e">
        <f>VLOOKUP($C422,subset1!$D:$BX,BE$2,FALSE)</f>
        <v>#N/A</v>
      </c>
      <c r="BF422" t="e">
        <f>VLOOKUP($C422,subset1!$D:$BX,BF$2,FALSE)</f>
        <v>#N/A</v>
      </c>
      <c r="BG422" t="e">
        <f>VLOOKUP($C422,subset1!$D:$BX,BG$2,FALSE)</f>
        <v>#N/A</v>
      </c>
      <c r="BH422" t="e">
        <f>VLOOKUP($C422,subset1!$D:$BX,BH$2,FALSE)</f>
        <v>#N/A</v>
      </c>
      <c r="BI422" t="e">
        <f>VLOOKUP($C422,subset1!$D:$BX,BI$2,FALSE)</f>
        <v>#N/A</v>
      </c>
      <c r="BJ422" t="e">
        <f>VLOOKUP($C422,subset1!$D:$BX,BJ$2,FALSE)</f>
        <v>#N/A</v>
      </c>
      <c r="BK422" t="e">
        <f>VLOOKUP($C422,subset1!$D:$BX,BK$2,FALSE)</f>
        <v>#N/A</v>
      </c>
      <c r="BL422" t="e">
        <f>VLOOKUP($C422,subset1!$D:$BX,BL$2,FALSE)</f>
        <v>#N/A</v>
      </c>
      <c r="BM422" t="e">
        <f>VLOOKUP($C422,subset1!$D:$BX,BM$2,FALSE)</f>
        <v>#N/A</v>
      </c>
      <c r="BN422" t="e">
        <f>VLOOKUP($C422,subset1!$D:$BX,BN$2,FALSE)</f>
        <v>#N/A</v>
      </c>
      <c r="BO422" t="e">
        <f>VLOOKUP($C422,subset1!$D:$BX,BO$2,FALSE)</f>
        <v>#N/A</v>
      </c>
      <c r="BP422" t="e">
        <f>VLOOKUP($C422,subset1!$D:$BX,BP$2,FALSE)</f>
        <v>#N/A</v>
      </c>
      <c r="BQ422" t="e">
        <f>VLOOKUP($C422,subset1!$D:$BX,BQ$2,FALSE)</f>
        <v>#N/A</v>
      </c>
      <c r="BR422" t="e">
        <f>VLOOKUP($C422,subset1!$D:$BX,BR$2,FALSE)</f>
        <v>#N/A</v>
      </c>
      <c r="BS422" t="e">
        <f>VLOOKUP($C422,subset1!$D:$BX,BS$2,FALSE)</f>
        <v>#N/A</v>
      </c>
      <c r="BT422" t="e">
        <f>VLOOKUP($C422,subset1!$D:$BX,BT$2,FALSE)</f>
        <v>#N/A</v>
      </c>
      <c r="BU422" t="e">
        <f>VLOOKUP($C422,subset1!$D:$BX,BU$2,FALSE)</f>
        <v>#N/A</v>
      </c>
    </row>
    <row r="423" spans="1:73" x14ac:dyDescent="0.2">
      <c r="A423">
        <v>1023</v>
      </c>
      <c r="B423" t="s">
        <v>14</v>
      </c>
      <c r="C423" t="str">
        <f t="shared" si="21"/>
        <v>1023E6</v>
      </c>
      <c r="D423" t="str">
        <f t="shared" si="22"/>
        <v>E6</v>
      </c>
      <c r="E423">
        <v>73</v>
      </c>
      <c r="F423" s="1">
        <v>43417</v>
      </c>
      <c r="I423">
        <v>834.88062003672303</v>
      </c>
      <c r="J423" t="s">
        <v>7</v>
      </c>
      <c r="K423">
        <v>429</v>
      </c>
      <c r="L423">
        <f>VLOOKUP($C423,samples!$D$2:$I$1000,4, FALSE)</f>
        <v>24</v>
      </c>
      <c r="M423" t="str">
        <f>VLOOKUP($C423,samples!$D$2:$I$1000,5, FALSE)</f>
        <v>I</v>
      </c>
      <c r="N423" t="str">
        <f>VLOOKUP($C423,samples!$D$2:$I$1000,6, FALSE)</f>
        <v>1,2,3</v>
      </c>
      <c r="O423" s="1">
        <f>VLOOKUP($C423,samples!$D$2:$I$689,3, FALSE)</f>
        <v>43702</v>
      </c>
      <c r="P423" s="2">
        <f t="shared" si="23"/>
        <v>285</v>
      </c>
      <c r="Q423" s="1" t="str">
        <f>VLOOKUP($C423,samples!$D$2:$R$1000,8, FALSE)</f>
        <v>CGPLPA867P7</v>
      </c>
      <c r="S423" t="e">
        <f>VLOOKUP($C423,subset1!$D:$BX,S$2,FALSE)</f>
        <v>#N/A</v>
      </c>
      <c r="T423" s="1" t="e">
        <f>VLOOKUP($C423,subset1!$D:$BX,T$2,FALSE)</f>
        <v>#N/A</v>
      </c>
      <c r="U423" t="e">
        <f>VLOOKUP($C423,subset1!$D:$BX,U$2,FALSE)</f>
        <v>#N/A</v>
      </c>
      <c r="V423" t="e">
        <f>VLOOKUP($C423,subset1!$D:$BX,V$2,FALSE)</f>
        <v>#N/A</v>
      </c>
      <c r="W423" t="e">
        <f>VLOOKUP($C423,subset1!$D:$BX,W$2,FALSE)</f>
        <v>#N/A</v>
      </c>
      <c r="X423" t="e">
        <f>VLOOKUP($C423,subset1!$D:$BX,X$2,FALSE)</f>
        <v>#N/A</v>
      </c>
      <c r="Y423" t="e">
        <f>VLOOKUP($C423,subset1!$D:$BX,Y$2,FALSE)</f>
        <v>#N/A</v>
      </c>
      <c r="Z423" t="e">
        <f>VLOOKUP($C423,subset1!$D:$BX,Z$2,FALSE)</f>
        <v>#N/A</v>
      </c>
      <c r="AA423" t="e">
        <f>VLOOKUP($C423,subset1!$D:$BX,AA$2,FALSE)</f>
        <v>#N/A</v>
      </c>
      <c r="AB423" t="e">
        <f>VLOOKUP($C423,subset1!$D:$BX,AB$2,FALSE)</f>
        <v>#N/A</v>
      </c>
      <c r="AC423" t="e">
        <f>VLOOKUP($C423,subset1!$D:$BX,AC$2,FALSE)</f>
        <v>#N/A</v>
      </c>
      <c r="AD423" t="e">
        <f>VLOOKUP($C423,subset1!$D:$BX,AD$2,FALSE)</f>
        <v>#N/A</v>
      </c>
      <c r="AE423" t="e">
        <f>VLOOKUP($C423,subset1!$D:$BX,AE$2,FALSE)</f>
        <v>#N/A</v>
      </c>
      <c r="AF423" t="e">
        <f>VLOOKUP($C423,subset1!$D:$BX,AF$2,FALSE)</f>
        <v>#N/A</v>
      </c>
      <c r="AG423" t="e">
        <f>VLOOKUP($C423,subset1!$D:$BX,AG$2,FALSE)</f>
        <v>#N/A</v>
      </c>
      <c r="AH423" t="e">
        <f>VLOOKUP($C423,subset1!$D:$BX,AH$2,FALSE)</f>
        <v>#N/A</v>
      </c>
      <c r="AI423" t="e">
        <f>VLOOKUP($C423,subset1!$D:$BX,AI$2,FALSE)</f>
        <v>#N/A</v>
      </c>
      <c r="AJ423" t="e">
        <f>VLOOKUP($C423,subset1!$D:$BX,AJ$2,FALSE)</f>
        <v>#N/A</v>
      </c>
      <c r="AK423" t="e">
        <f>VLOOKUP($C423,subset1!$D:$BX,AK$2,FALSE)</f>
        <v>#N/A</v>
      </c>
      <c r="AL423" t="e">
        <f>VLOOKUP($C423,subset1!$D:$BX,AL$2,FALSE)</f>
        <v>#N/A</v>
      </c>
      <c r="AM423" t="e">
        <f>VLOOKUP($C423,subset1!$D:$BX,AM$2,FALSE)</f>
        <v>#N/A</v>
      </c>
      <c r="AN423" t="e">
        <f>VLOOKUP($C423,subset1!$D:$BX,AN$2,FALSE)</f>
        <v>#N/A</v>
      </c>
      <c r="AO423" t="e">
        <f>VLOOKUP($C423,subset1!$D:$BX,AO$2,FALSE)</f>
        <v>#N/A</v>
      </c>
      <c r="AP423" t="e">
        <f>VLOOKUP($C423,subset1!$D:$BX,AP$2,FALSE)</f>
        <v>#N/A</v>
      </c>
      <c r="AQ423" t="e">
        <f>VLOOKUP($C423,subset1!$D:$BX,AQ$2,FALSE)</f>
        <v>#N/A</v>
      </c>
      <c r="AR423" t="e">
        <f>VLOOKUP($C423,subset1!$D:$BX,AR$2,FALSE)</f>
        <v>#N/A</v>
      </c>
      <c r="AS423" t="e">
        <f>VLOOKUP($C423,subset1!$D:$BX,AS$2,FALSE)</f>
        <v>#N/A</v>
      </c>
      <c r="AT423" s="1" t="e">
        <f>VLOOKUP($C423,subset1!$D:$BX,AT$2,FALSE)</f>
        <v>#N/A</v>
      </c>
      <c r="AU423" t="e">
        <f>VLOOKUP($C423,subset1!$D:$BX,AU$2,FALSE)</f>
        <v>#N/A</v>
      </c>
      <c r="AV423" t="e">
        <f>VLOOKUP($C423,subset1!$D:$BX,AV$2,FALSE)</f>
        <v>#N/A</v>
      </c>
      <c r="AW423" t="e">
        <f>VLOOKUP($C423,subset1!$D:$BX,AW$2,FALSE)</f>
        <v>#N/A</v>
      </c>
      <c r="AX423" t="e">
        <f>VLOOKUP($C423,subset1!$D:$BX,AX$2,FALSE)</f>
        <v>#N/A</v>
      </c>
      <c r="AY423" t="e">
        <f>VLOOKUP($C423,subset1!$D:$BX,AY$2,FALSE)</f>
        <v>#N/A</v>
      </c>
      <c r="AZ423" t="e">
        <f>VLOOKUP($C423,subset1!$D:$BX,AZ$2,FALSE)</f>
        <v>#N/A</v>
      </c>
      <c r="BA423" t="e">
        <f>VLOOKUP($C423,subset1!$D:$BX,BA$2,FALSE)</f>
        <v>#N/A</v>
      </c>
      <c r="BB423" t="e">
        <f>VLOOKUP($C423,subset1!$D:$BX,BB$2,FALSE)</f>
        <v>#N/A</v>
      </c>
      <c r="BC423" t="e">
        <f>VLOOKUP($C423,subset1!$D:$BX,BC$2,FALSE)</f>
        <v>#N/A</v>
      </c>
      <c r="BD423" t="e">
        <f>VLOOKUP($C423,subset1!$D:$BX,BD$2,FALSE)</f>
        <v>#N/A</v>
      </c>
      <c r="BE423" t="e">
        <f>VLOOKUP($C423,subset1!$D:$BX,BE$2,FALSE)</f>
        <v>#N/A</v>
      </c>
      <c r="BF423" t="e">
        <f>VLOOKUP($C423,subset1!$D:$BX,BF$2,FALSE)</f>
        <v>#N/A</v>
      </c>
      <c r="BG423" t="e">
        <f>VLOOKUP($C423,subset1!$D:$BX,BG$2,FALSE)</f>
        <v>#N/A</v>
      </c>
      <c r="BH423" t="e">
        <f>VLOOKUP($C423,subset1!$D:$BX,BH$2,FALSE)</f>
        <v>#N/A</v>
      </c>
      <c r="BI423" t="e">
        <f>VLOOKUP($C423,subset1!$D:$BX,BI$2,FALSE)</f>
        <v>#N/A</v>
      </c>
      <c r="BJ423" t="e">
        <f>VLOOKUP($C423,subset1!$D:$BX,BJ$2,FALSE)</f>
        <v>#N/A</v>
      </c>
      <c r="BK423" t="e">
        <f>VLOOKUP($C423,subset1!$D:$BX,BK$2,FALSE)</f>
        <v>#N/A</v>
      </c>
      <c r="BL423" t="e">
        <f>VLOOKUP($C423,subset1!$D:$BX,BL$2,FALSE)</f>
        <v>#N/A</v>
      </c>
      <c r="BM423" t="e">
        <f>VLOOKUP($C423,subset1!$D:$BX,BM$2,FALSE)</f>
        <v>#N/A</v>
      </c>
      <c r="BN423" t="e">
        <f>VLOOKUP($C423,subset1!$D:$BX,BN$2,FALSE)</f>
        <v>#N/A</v>
      </c>
      <c r="BO423" t="e">
        <f>VLOOKUP($C423,subset1!$D:$BX,BO$2,FALSE)</f>
        <v>#N/A</v>
      </c>
      <c r="BP423" t="e">
        <f>VLOOKUP($C423,subset1!$D:$BX,BP$2,FALSE)</f>
        <v>#N/A</v>
      </c>
      <c r="BQ423" t="e">
        <f>VLOOKUP($C423,subset1!$D:$BX,BQ$2,FALSE)</f>
        <v>#N/A</v>
      </c>
      <c r="BR423" t="e">
        <f>VLOOKUP($C423,subset1!$D:$BX,BR$2,FALSE)</f>
        <v>#N/A</v>
      </c>
      <c r="BS423" t="e">
        <f>VLOOKUP($C423,subset1!$D:$BX,BS$2,FALSE)</f>
        <v>#N/A</v>
      </c>
      <c r="BT423" t="e">
        <f>VLOOKUP($C423,subset1!$D:$BX,BT$2,FALSE)</f>
        <v>#N/A</v>
      </c>
      <c r="BU423" t="e">
        <f>VLOOKUP($C423,subset1!$D:$BX,BU$2,FALSE)</f>
        <v>#N/A</v>
      </c>
    </row>
    <row r="424" spans="1:73" x14ac:dyDescent="0.2">
      <c r="A424">
        <v>1023</v>
      </c>
      <c r="B424" t="s">
        <v>15</v>
      </c>
      <c r="C424" t="str">
        <f t="shared" si="21"/>
        <v>1023E7</v>
      </c>
      <c r="D424" t="str">
        <f t="shared" si="22"/>
        <v>E7</v>
      </c>
      <c r="E424">
        <v>73</v>
      </c>
      <c r="F424" s="1">
        <v>43417</v>
      </c>
      <c r="I424">
        <v>834.88062003672303</v>
      </c>
      <c r="J424" t="s">
        <v>7</v>
      </c>
      <c r="K424">
        <v>430</v>
      </c>
      <c r="L424">
        <f>VLOOKUP($C424,samples!$D$2:$I$1000,4, FALSE)</f>
        <v>24</v>
      </c>
      <c r="M424" t="str">
        <f>VLOOKUP($C424,samples!$D$2:$I$1000,5, FALSE)</f>
        <v>F</v>
      </c>
      <c r="N424" t="str">
        <f>VLOOKUP($C424,samples!$D$2:$I$1000,6, FALSE)</f>
        <v>1,2,3</v>
      </c>
      <c r="O424" s="1">
        <f>VLOOKUP($C424,samples!$D$2:$I$689,3, FALSE)</f>
        <v>43762</v>
      </c>
      <c r="P424" s="2">
        <f t="shared" si="23"/>
        <v>345</v>
      </c>
      <c r="Q424" s="1" t="str">
        <f>VLOOKUP($C424,samples!$D$2:$R$1000,8, FALSE)</f>
        <v>CGPLPA867P8</v>
      </c>
      <c r="S424" t="e">
        <f>VLOOKUP($C424,subset1!$D:$BX,S$2,FALSE)</f>
        <v>#N/A</v>
      </c>
      <c r="T424" s="1" t="e">
        <f>VLOOKUP($C424,subset1!$D:$BX,T$2,FALSE)</f>
        <v>#N/A</v>
      </c>
      <c r="U424" t="e">
        <f>VLOOKUP($C424,subset1!$D:$BX,U$2,FALSE)</f>
        <v>#N/A</v>
      </c>
      <c r="V424" t="e">
        <f>VLOOKUP($C424,subset1!$D:$BX,V$2,FALSE)</f>
        <v>#N/A</v>
      </c>
      <c r="W424" t="e">
        <f>VLOOKUP($C424,subset1!$D:$BX,W$2,FALSE)</f>
        <v>#N/A</v>
      </c>
      <c r="X424" t="e">
        <f>VLOOKUP($C424,subset1!$D:$BX,X$2,FALSE)</f>
        <v>#N/A</v>
      </c>
      <c r="Y424" t="e">
        <f>VLOOKUP($C424,subset1!$D:$BX,Y$2,FALSE)</f>
        <v>#N/A</v>
      </c>
      <c r="Z424" t="e">
        <f>VLOOKUP($C424,subset1!$D:$BX,Z$2,FALSE)</f>
        <v>#N/A</v>
      </c>
      <c r="AA424" t="e">
        <f>VLOOKUP($C424,subset1!$D:$BX,AA$2,FALSE)</f>
        <v>#N/A</v>
      </c>
      <c r="AB424" t="e">
        <f>VLOOKUP($C424,subset1!$D:$BX,AB$2,FALSE)</f>
        <v>#N/A</v>
      </c>
      <c r="AC424" t="e">
        <f>VLOOKUP($C424,subset1!$D:$BX,AC$2,FALSE)</f>
        <v>#N/A</v>
      </c>
      <c r="AD424" t="e">
        <f>VLOOKUP($C424,subset1!$D:$BX,AD$2,FALSE)</f>
        <v>#N/A</v>
      </c>
      <c r="AE424" t="e">
        <f>VLOOKUP($C424,subset1!$D:$BX,AE$2,FALSE)</f>
        <v>#N/A</v>
      </c>
      <c r="AF424" t="e">
        <f>VLOOKUP($C424,subset1!$D:$BX,AF$2,FALSE)</f>
        <v>#N/A</v>
      </c>
      <c r="AG424" t="e">
        <f>VLOOKUP($C424,subset1!$D:$BX,AG$2,FALSE)</f>
        <v>#N/A</v>
      </c>
      <c r="AH424" t="e">
        <f>VLOOKUP($C424,subset1!$D:$BX,AH$2,FALSE)</f>
        <v>#N/A</v>
      </c>
      <c r="AI424" t="e">
        <f>VLOOKUP($C424,subset1!$D:$BX,AI$2,FALSE)</f>
        <v>#N/A</v>
      </c>
      <c r="AJ424" t="e">
        <f>VLOOKUP($C424,subset1!$D:$BX,AJ$2,FALSE)</f>
        <v>#N/A</v>
      </c>
      <c r="AK424" t="e">
        <f>VLOOKUP($C424,subset1!$D:$BX,AK$2,FALSE)</f>
        <v>#N/A</v>
      </c>
      <c r="AL424" t="e">
        <f>VLOOKUP($C424,subset1!$D:$BX,AL$2,FALSE)</f>
        <v>#N/A</v>
      </c>
      <c r="AM424" t="e">
        <f>VLOOKUP($C424,subset1!$D:$BX,AM$2,FALSE)</f>
        <v>#N/A</v>
      </c>
      <c r="AN424" t="e">
        <f>VLOOKUP($C424,subset1!$D:$BX,AN$2,FALSE)</f>
        <v>#N/A</v>
      </c>
      <c r="AO424" t="e">
        <f>VLOOKUP($C424,subset1!$D:$BX,AO$2,FALSE)</f>
        <v>#N/A</v>
      </c>
      <c r="AP424" t="e">
        <f>VLOOKUP($C424,subset1!$D:$BX,AP$2,FALSE)</f>
        <v>#N/A</v>
      </c>
      <c r="AQ424" t="e">
        <f>VLOOKUP($C424,subset1!$D:$BX,AQ$2,FALSE)</f>
        <v>#N/A</v>
      </c>
      <c r="AR424" t="e">
        <f>VLOOKUP($C424,subset1!$D:$BX,AR$2,FALSE)</f>
        <v>#N/A</v>
      </c>
      <c r="AS424" t="e">
        <f>VLOOKUP($C424,subset1!$D:$BX,AS$2,FALSE)</f>
        <v>#N/A</v>
      </c>
      <c r="AT424" s="1" t="e">
        <f>VLOOKUP($C424,subset1!$D:$BX,AT$2,FALSE)</f>
        <v>#N/A</v>
      </c>
      <c r="AU424" t="e">
        <f>VLOOKUP($C424,subset1!$D:$BX,AU$2,FALSE)</f>
        <v>#N/A</v>
      </c>
      <c r="AV424" t="e">
        <f>VLOOKUP($C424,subset1!$D:$BX,AV$2,FALSE)</f>
        <v>#N/A</v>
      </c>
      <c r="AW424" t="e">
        <f>VLOOKUP($C424,subset1!$D:$BX,AW$2,FALSE)</f>
        <v>#N/A</v>
      </c>
      <c r="AX424" t="e">
        <f>VLOOKUP($C424,subset1!$D:$BX,AX$2,FALSE)</f>
        <v>#N/A</v>
      </c>
      <c r="AY424" t="e">
        <f>VLOOKUP($C424,subset1!$D:$BX,AY$2,FALSE)</f>
        <v>#N/A</v>
      </c>
      <c r="AZ424" t="e">
        <f>VLOOKUP($C424,subset1!$D:$BX,AZ$2,FALSE)</f>
        <v>#N/A</v>
      </c>
      <c r="BA424" t="e">
        <f>VLOOKUP($C424,subset1!$D:$BX,BA$2,FALSE)</f>
        <v>#N/A</v>
      </c>
      <c r="BB424" t="e">
        <f>VLOOKUP($C424,subset1!$D:$BX,BB$2,FALSE)</f>
        <v>#N/A</v>
      </c>
      <c r="BC424" t="e">
        <f>VLOOKUP($C424,subset1!$D:$BX,BC$2,FALSE)</f>
        <v>#N/A</v>
      </c>
      <c r="BD424" t="e">
        <f>VLOOKUP($C424,subset1!$D:$BX,BD$2,FALSE)</f>
        <v>#N/A</v>
      </c>
      <c r="BE424" t="e">
        <f>VLOOKUP($C424,subset1!$D:$BX,BE$2,FALSE)</f>
        <v>#N/A</v>
      </c>
      <c r="BF424" t="e">
        <f>VLOOKUP($C424,subset1!$D:$BX,BF$2,FALSE)</f>
        <v>#N/A</v>
      </c>
      <c r="BG424" t="e">
        <f>VLOOKUP($C424,subset1!$D:$BX,BG$2,FALSE)</f>
        <v>#N/A</v>
      </c>
      <c r="BH424" t="e">
        <f>VLOOKUP($C424,subset1!$D:$BX,BH$2,FALSE)</f>
        <v>#N/A</v>
      </c>
      <c r="BI424" t="e">
        <f>VLOOKUP($C424,subset1!$D:$BX,BI$2,FALSE)</f>
        <v>#N/A</v>
      </c>
      <c r="BJ424" t="e">
        <f>VLOOKUP($C424,subset1!$D:$BX,BJ$2,FALSE)</f>
        <v>#N/A</v>
      </c>
      <c r="BK424" t="e">
        <f>VLOOKUP($C424,subset1!$D:$BX,BK$2,FALSE)</f>
        <v>#N/A</v>
      </c>
      <c r="BL424" t="e">
        <f>VLOOKUP($C424,subset1!$D:$BX,BL$2,FALSE)</f>
        <v>#N/A</v>
      </c>
      <c r="BM424" t="e">
        <f>VLOOKUP($C424,subset1!$D:$BX,BM$2,FALSE)</f>
        <v>#N/A</v>
      </c>
      <c r="BN424" t="e">
        <f>VLOOKUP($C424,subset1!$D:$BX,BN$2,FALSE)</f>
        <v>#N/A</v>
      </c>
      <c r="BO424" t="e">
        <f>VLOOKUP($C424,subset1!$D:$BX,BO$2,FALSE)</f>
        <v>#N/A</v>
      </c>
      <c r="BP424" t="e">
        <f>VLOOKUP($C424,subset1!$D:$BX,BP$2,FALSE)</f>
        <v>#N/A</v>
      </c>
      <c r="BQ424" t="e">
        <f>VLOOKUP($C424,subset1!$D:$BX,BQ$2,FALSE)</f>
        <v>#N/A</v>
      </c>
      <c r="BR424" t="e">
        <f>VLOOKUP($C424,subset1!$D:$BX,BR$2,FALSE)</f>
        <v>#N/A</v>
      </c>
      <c r="BS424" t="e">
        <f>VLOOKUP($C424,subset1!$D:$BX,BS$2,FALSE)</f>
        <v>#N/A</v>
      </c>
      <c r="BT424" t="e">
        <f>VLOOKUP($C424,subset1!$D:$BX,BT$2,FALSE)</f>
        <v>#N/A</v>
      </c>
      <c r="BU424" t="e">
        <f>VLOOKUP($C424,subset1!$D:$BX,BU$2,FALSE)</f>
        <v>#N/A</v>
      </c>
    </row>
    <row r="425" spans="1:73" x14ac:dyDescent="0.2">
      <c r="A425">
        <v>1023</v>
      </c>
      <c r="B425" t="s">
        <v>16</v>
      </c>
      <c r="C425" t="str">
        <f t="shared" si="21"/>
        <v>1023E8</v>
      </c>
      <c r="D425" t="str">
        <f t="shared" si="22"/>
        <v>E8</v>
      </c>
      <c r="E425">
        <v>73</v>
      </c>
      <c r="F425" s="1">
        <v>43417</v>
      </c>
      <c r="I425">
        <v>834.88062003672303</v>
      </c>
      <c r="J425" t="s">
        <v>7</v>
      </c>
      <c r="K425">
        <v>431</v>
      </c>
      <c r="L425">
        <f>VLOOKUP($C425,samples!$D$2:$I$1000,4, FALSE)</f>
        <v>23</v>
      </c>
      <c r="M425" t="str">
        <f>VLOOKUP($C425,samples!$D$2:$I$1000,5, FALSE)</f>
        <v>H</v>
      </c>
      <c r="N425" t="str">
        <f>VLOOKUP($C425,samples!$D$2:$I$1000,6, FALSE)</f>
        <v>7,8,9</v>
      </c>
      <c r="O425" s="1">
        <f>VLOOKUP($C425,samples!$D$2:$I$689,3, FALSE)</f>
        <v>43790</v>
      </c>
      <c r="P425" s="2">
        <f t="shared" si="23"/>
        <v>373</v>
      </c>
      <c r="Q425" s="1" t="str">
        <f>VLOOKUP($C425,samples!$D$2:$R$1000,8, FALSE)</f>
        <v>CGPLPA867P9</v>
      </c>
      <c r="S425" t="e">
        <f>VLOOKUP($C425,subset1!$D:$BX,S$2,FALSE)</f>
        <v>#N/A</v>
      </c>
      <c r="T425" s="1" t="e">
        <f>VLOOKUP($C425,subset1!$D:$BX,T$2,FALSE)</f>
        <v>#N/A</v>
      </c>
      <c r="U425" t="e">
        <f>VLOOKUP($C425,subset1!$D:$BX,U$2,FALSE)</f>
        <v>#N/A</v>
      </c>
      <c r="V425" t="e">
        <f>VLOOKUP($C425,subset1!$D:$BX,V$2,FALSE)</f>
        <v>#N/A</v>
      </c>
      <c r="W425" t="e">
        <f>VLOOKUP($C425,subset1!$D:$BX,W$2,FALSE)</f>
        <v>#N/A</v>
      </c>
      <c r="X425" t="e">
        <f>VLOOKUP($C425,subset1!$D:$BX,X$2,FALSE)</f>
        <v>#N/A</v>
      </c>
      <c r="Y425" t="e">
        <f>VLOOKUP($C425,subset1!$D:$BX,Y$2,FALSE)</f>
        <v>#N/A</v>
      </c>
      <c r="Z425" t="e">
        <f>VLOOKUP($C425,subset1!$D:$BX,Z$2,FALSE)</f>
        <v>#N/A</v>
      </c>
      <c r="AA425" t="e">
        <f>VLOOKUP($C425,subset1!$D:$BX,AA$2,FALSE)</f>
        <v>#N/A</v>
      </c>
      <c r="AB425" t="e">
        <f>VLOOKUP($C425,subset1!$D:$BX,AB$2,FALSE)</f>
        <v>#N/A</v>
      </c>
      <c r="AC425" t="e">
        <f>VLOOKUP($C425,subset1!$D:$BX,AC$2,FALSE)</f>
        <v>#N/A</v>
      </c>
      <c r="AD425" t="e">
        <f>VLOOKUP($C425,subset1!$D:$BX,AD$2,FALSE)</f>
        <v>#N/A</v>
      </c>
      <c r="AE425" t="e">
        <f>VLOOKUP($C425,subset1!$D:$BX,AE$2,FALSE)</f>
        <v>#N/A</v>
      </c>
      <c r="AF425" t="e">
        <f>VLOOKUP($C425,subset1!$D:$BX,AF$2,FALSE)</f>
        <v>#N/A</v>
      </c>
      <c r="AG425" t="e">
        <f>VLOOKUP($C425,subset1!$D:$BX,AG$2,FALSE)</f>
        <v>#N/A</v>
      </c>
      <c r="AH425" t="e">
        <f>VLOOKUP($C425,subset1!$D:$BX,AH$2,FALSE)</f>
        <v>#N/A</v>
      </c>
      <c r="AI425" t="e">
        <f>VLOOKUP($C425,subset1!$D:$BX,AI$2,FALSE)</f>
        <v>#N/A</v>
      </c>
      <c r="AJ425" t="e">
        <f>VLOOKUP($C425,subset1!$D:$BX,AJ$2,FALSE)</f>
        <v>#N/A</v>
      </c>
      <c r="AK425" t="e">
        <f>VLOOKUP($C425,subset1!$D:$BX,AK$2,FALSE)</f>
        <v>#N/A</v>
      </c>
      <c r="AL425" t="e">
        <f>VLOOKUP($C425,subset1!$D:$BX,AL$2,FALSE)</f>
        <v>#N/A</v>
      </c>
      <c r="AM425" t="e">
        <f>VLOOKUP($C425,subset1!$D:$BX,AM$2,FALSE)</f>
        <v>#N/A</v>
      </c>
      <c r="AN425" t="e">
        <f>VLOOKUP($C425,subset1!$D:$BX,AN$2,FALSE)</f>
        <v>#N/A</v>
      </c>
      <c r="AO425" t="e">
        <f>VLOOKUP($C425,subset1!$D:$BX,AO$2,FALSE)</f>
        <v>#N/A</v>
      </c>
      <c r="AP425" t="e">
        <f>VLOOKUP($C425,subset1!$D:$BX,AP$2,FALSE)</f>
        <v>#N/A</v>
      </c>
      <c r="AQ425" t="e">
        <f>VLOOKUP($C425,subset1!$D:$BX,AQ$2,FALSE)</f>
        <v>#N/A</v>
      </c>
      <c r="AR425" t="e">
        <f>VLOOKUP($C425,subset1!$D:$BX,AR$2,FALSE)</f>
        <v>#N/A</v>
      </c>
      <c r="AS425" t="e">
        <f>VLOOKUP($C425,subset1!$D:$BX,AS$2,FALSE)</f>
        <v>#N/A</v>
      </c>
      <c r="AT425" s="1" t="e">
        <f>VLOOKUP($C425,subset1!$D:$BX,AT$2,FALSE)</f>
        <v>#N/A</v>
      </c>
      <c r="AU425" t="e">
        <f>VLOOKUP($C425,subset1!$D:$BX,AU$2,FALSE)</f>
        <v>#N/A</v>
      </c>
      <c r="AV425" t="e">
        <f>VLOOKUP($C425,subset1!$D:$BX,AV$2,FALSE)</f>
        <v>#N/A</v>
      </c>
      <c r="AW425" t="e">
        <f>VLOOKUP($C425,subset1!$D:$BX,AW$2,FALSE)</f>
        <v>#N/A</v>
      </c>
      <c r="AX425" t="e">
        <f>VLOOKUP($C425,subset1!$D:$BX,AX$2,FALSE)</f>
        <v>#N/A</v>
      </c>
      <c r="AY425" t="e">
        <f>VLOOKUP($C425,subset1!$D:$BX,AY$2,FALSE)</f>
        <v>#N/A</v>
      </c>
      <c r="AZ425" t="e">
        <f>VLOOKUP($C425,subset1!$D:$BX,AZ$2,FALSE)</f>
        <v>#N/A</v>
      </c>
      <c r="BA425" t="e">
        <f>VLOOKUP($C425,subset1!$D:$BX,BA$2,FALSE)</f>
        <v>#N/A</v>
      </c>
      <c r="BB425" t="e">
        <f>VLOOKUP($C425,subset1!$D:$BX,BB$2,FALSE)</f>
        <v>#N/A</v>
      </c>
      <c r="BC425" t="e">
        <f>VLOOKUP($C425,subset1!$D:$BX,BC$2,FALSE)</f>
        <v>#N/A</v>
      </c>
      <c r="BD425" t="e">
        <f>VLOOKUP($C425,subset1!$D:$BX,BD$2,FALSE)</f>
        <v>#N/A</v>
      </c>
      <c r="BE425" t="e">
        <f>VLOOKUP($C425,subset1!$D:$BX,BE$2,FALSE)</f>
        <v>#N/A</v>
      </c>
      <c r="BF425" t="e">
        <f>VLOOKUP($C425,subset1!$D:$BX,BF$2,FALSE)</f>
        <v>#N/A</v>
      </c>
      <c r="BG425" t="e">
        <f>VLOOKUP($C425,subset1!$D:$BX,BG$2,FALSE)</f>
        <v>#N/A</v>
      </c>
      <c r="BH425" t="e">
        <f>VLOOKUP($C425,subset1!$D:$BX,BH$2,FALSE)</f>
        <v>#N/A</v>
      </c>
      <c r="BI425" t="e">
        <f>VLOOKUP($C425,subset1!$D:$BX,BI$2,FALSE)</f>
        <v>#N/A</v>
      </c>
      <c r="BJ425" t="e">
        <f>VLOOKUP($C425,subset1!$D:$BX,BJ$2,FALSE)</f>
        <v>#N/A</v>
      </c>
      <c r="BK425" t="e">
        <f>VLOOKUP($C425,subset1!$D:$BX,BK$2,FALSE)</f>
        <v>#N/A</v>
      </c>
      <c r="BL425" t="e">
        <f>VLOOKUP($C425,subset1!$D:$BX,BL$2,FALSE)</f>
        <v>#N/A</v>
      </c>
      <c r="BM425" t="e">
        <f>VLOOKUP($C425,subset1!$D:$BX,BM$2,FALSE)</f>
        <v>#N/A</v>
      </c>
      <c r="BN425" t="e">
        <f>VLOOKUP($C425,subset1!$D:$BX,BN$2,FALSE)</f>
        <v>#N/A</v>
      </c>
      <c r="BO425" t="e">
        <f>VLOOKUP($C425,subset1!$D:$BX,BO$2,FALSE)</f>
        <v>#N/A</v>
      </c>
      <c r="BP425" t="e">
        <f>VLOOKUP($C425,subset1!$D:$BX,BP$2,FALSE)</f>
        <v>#N/A</v>
      </c>
      <c r="BQ425" t="e">
        <f>VLOOKUP($C425,subset1!$D:$BX,BQ$2,FALSE)</f>
        <v>#N/A</v>
      </c>
      <c r="BR425" t="e">
        <f>VLOOKUP($C425,subset1!$D:$BX,BR$2,FALSE)</f>
        <v>#N/A</v>
      </c>
      <c r="BS425" t="e">
        <f>VLOOKUP($C425,subset1!$D:$BX,BS$2,FALSE)</f>
        <v>#N/A</v>
      </c>
      <c r="BT425" t="e">
        <f>VLOOKUP($C425,subset1!$D:$BX,BT$2,FALSE)</f>
        <v>#N/A</v>
      </c>
      <c r="BU425" t="e">
        <f>VLOOKUP($C425,subset1!$D:$BX,BU$2,FALSE)</f>
        <v>#N/A</v>
      </c>
    </row>
    <row r="426" spans="1:73" x14ac:dyDescent="0.2">
      <c r="A426">
        <v>1023</v>
      </c>
      <c r="B426" t="s">
        <v>17</v>
      </c>
      <c r="C426" t="str">
        <f t="shared" si="21"/>
        <v>1023E9</v>
      </c>
      <c r="D426" t="str">
        <f t="shared" si="22"/>
        <v>E9</v>
      </c>
      <c r="E426">
        <v>73</v>
      </c>
      <c r="F426" s="1">
        <v>43417</v>
      </c>
      <c r="I426">
        <v>834.88062003672303</v>
      </c>
      <c r="J426" t="s">
        <v>7</v>
      </c>
      <c r="K426">
        <v>432</v>
      </c>
      <c r="L426">
        <f>VLOOKUP($C426,samples!$D$2:$I$1000,4, FALSE)</f>
        <v>24</v>
      </c>
      <c r="M426" t="str">
        <f>VLOOKUP($C426,samples!$D$2:$I$1000,5, FALSE)</f>
        <v>C</v>
      </c>
      <c r="N426" t="str">
        <f>VLOOKUP($C426,samples!$D$2:$I$1000,6, FALSE)</f>
        <v>1,2,3</v>
      </c>
      <c r="O426" s="1">
        <f>VLOOKUP($C426,samples!$D$2:$I$689,3, FALSE)</f>
        <v>43885</v>
      </c>
      <c r="P426" s="2">
        <f t="shared" si="23"/>
        <v>468</v>
      </c>
      <c r="Q426" s="1" t="str">
        <f>VLOOKUP($C426,samples!$D$2:$R$1000,8, FALSE)</f>
        <v>CGPLPA867P10</v>
      </c>
      <c r="S426" t="e">
        <f>VLOOKUP($C426,subset1!$D:$BX,S$2,FALSE)</f>
        <v>#N/A</v>
      </c>
      <c r="T426" s="1" t="e">
        <f>VLOOKUP($C426,subset1!$D:$BX,T$2,FALSE)</f>
        <v>#N/A</v>
      </c>
      <c r="U426" t="e">
        <f>VLOOKUP($C426,subset1!$D:$BX,U$2,FALSE)</f>
        <v>#N/A</v>
      </c>
      <c r="V426" t="e">
        <f>VLOOKUP($C426,subset1!$D:$BX,V$2,FALSE)</f>
        <v>#N/A</v>
      </c>
      <c r="W426" t="e">
        <f>VLOOKUP($C426,subset1!$D:$BX,W$2,FALSE)</f>
        <v>#N/A</v>
      </c>
      <c r="X426" t="e">
        <f>VLOOKUP($C426,subset1!$D:$BX,X$2,FALSE)</f>
        <v>#N/A</v>
      </c>
      <c r="Y426" t="e">
        <f>VLOOKUP($C426,subset1!$D:$BX,Y$2,FALSE)</f>
        <v>#N/A</v>
      </c>
      <c r="Z426" t="e">
        <f>VLOOKUP($C426,subset1!$D:$BX,Z$2,FALSE)</f>
        <v>#N/A</v>
      </c>
      <c r="AA426" t="e">
        <f>VLOOKUP($C426,subset1!$D:$BX,AA$2,FALSE)</f>
        <v>#N/A</v>
      </c>
      <c r="AB426" t="e">
        <f>VLOOKUP($C426,subset1!$D:$BX,AB$2,FALSE)</f>
        <v>#N/A</v>
      </c>
      <c r="AC426" t="e">
        <f>VLOOKUP($C426,subset1!$D:$BX,AC$2,FALSE)</f>
        <v>#N/A</v>
      </c>
      <c r="AD426" t="e">
        <f>VLOOKUP($C426,subset1!$D:$BX,AD$2,FALSE)</f>
        <v>#N/A</v>
      </c>
      <c r="AE426" t="e">
        <f>VLOOKUP($C426,subset1!$D:$BX,AE$2,FALSE)</f>
        <v>#N/A</v>
      </c>
      <c r="AF426" t="e">
        <f>VLOOKUP($C426,subset1!$D:$BX,AF$2,FALSE)</f>
        <v>#N/A</v>
      </c>
      <c r="AG426" t="e">
        <f>VLOOKUP($C426,subset1!$D:$BX,AG$2,FALSE)</f>
        <v>#N/A</v>
      </c>
      <c r="AH426" t="e">
        <f>VLOOKUP($C426,subset1!$D:$BX,AH$2,FALSE)</f>
        <v>#N/A</v>
      </c>
      <c r="AI426" t="e">
        <f>VLOOKUP($C426,subset1!$D:$BX,AI$2,FALSE)</f>
        <v>#N/A</v>
      </c>
      <c r="AJ426" t="e">
        <f>VLOOKUP($C426,subset1!$D:$BX,AJ$2,FALSE)</f>
        <v>#N/A</v>
      </c>
      <c r="AK426" t="e">
        <f>VLOOKUP($C426,subset1!$D:$BX,AK$2,FALSE)</f>
        <v>#N/A</v>
      </c>
      <c r="AL426" t="e">
        <f>VLOOKUP($C426,subset1!$D:$BX,AL$2,FALSE)</f>
        <v>#N/A</v>
      </c>
      <c r="AM426" t="e">
        <f>VLOOKUP($C426,subset1!$D:$BX,AM$2,FALSE)</f>
        <v>#N/A</v>
      </c>
      <c r="AN426" t="e">
        <f>VLOOKUP($C426,subset1!$D:$BX,AN$2,FALSE)</f>
        <v>#N/A</v>
      </c>
      <c r="AO426" t="e">
        <f>VLOOKUP($C426,subset1!$D:$BX,AO$2,FALSE)</f>
        <v>#N/A</v>
      </c>
      <c r="AP426" t="e">
        <f>VLOOKUP($C426,subset1!$D:$BX,AP$2,FALSE)</f>
        <v>#N/A</v>
      </c>
      <c r="AQ426" t="e">
        <f>VLOOKUP($C426,subset1!$D:$BX,AQ$2,FALSE)</f>
        <v>#N/A</v>
      </c>
      <c r="AR426" t="e">
        <f>VLOOKUP($C426,subset1!$D:$BX,AR$2,FALSE)</f>
        <v>#N/A</v>
      </c>
      <c r="AS426" t="e">
        <f>VLOOKUP($C426,subset1!$D:$BX,AS$2,FALSE)</f>
        <v>#N/A</v>
      </c>
      <c r="AT426" s="1" t="e">
        <f>VLOOKUP($C426,subset1!$D:$BX,AT$2,FALSE)</f>
        <v>#N/A</v>
      </c>
      <c r="AU426" t="e">
        <f>VLOOKUP($C426,subset1!$D:$BX,AU$2,FALSE)</f>
        <v>#N/A</v>
      </c>
      <c r="AV426" t="e">
        <f>VLOOKUP($C426,subset1!$D:$BX,AV$2,FALSE)</f>
        <v>#N/A</v>
      </c>
      <c r="AW426" t="e">
        <f>VLOOKUP($C426,subset1!$D:$BX,AW$2,FALSE)</f>
        <v>#N/A</v>
      </c>
      <c r="AX426" t="e">
        <f>VLOOKUP($C426,subset1!$D:$BX,AX$2,FALSE)</f>
        <v>#N/A</v>
      </c>
      <c r="AY426" t="e">
        <f>VLOOKUP($C426,subset1!$D:$BX,AY$2,FALSE)</f>
        <v>#N/A</v>
      </c>
      <c r="AZ426" t="e">
        <f>VLOOKUP($C426,subset1!$D:$BX,AZ$2,FALSE)</f>
        <v>#N/A</v>
      </c>
      <c r="BA426" t="e">
        <f>VLOOKUP($C426,subset1!$D:$BX,BA$2,FALSE)</f>
        <v>#N/A</v>
      </c>
      <c r="BB426" t="e">
        <f>VLOOKUP($C426,subset1!$D:$BX,BB$2,FALSE)</f>
        <v>#N/A</v>
      </c>
      <c r="BC426" t="e">
        <f>VLOOKUP($C426,subset1!$D:$BX,BC$2,FALSE)</f>
        <v>#N/A</v>
      </c>
      <c r="BD426" t="e">
        <f>VLOOKUP($C426,subset1!$D:$BX,BD$2,FALSE)</f>
        <v>#N/A</v>
      </c>
      <c r="BE426" t="e">
        <f>VLOOKUP($C426,subset1!$D:$BX,BE$2,FALSE)</f>
        <v>#N/A</v>
      </c>
      <c r="BF426" t="e">
        <f>VLOOKUP($C426,subset1!$D:$BX,BF$2,FALSE)</f>
        <v>#N/A</v>
      </c>
      <c r="BG426" t="e">
        <f>VLOOKUP($C426,subset1!$D:$BX,BG$2,FALSE)</f>
        <v>#N/A</v>
      </c>
      <c r="BH426" t="e">
        <f>VLOOKUP($C426,subset1!$D:$BX,BH$2,FALSE)</f>
        <v>#N/A</v>
      </c>
      <c r="BI426" t="e">
        <f>VLOOKUP($C426,subset1!$D:$BX,BI$2,FALSE)</f>
        <v>#N/A</v>
      </c>
      <c r="BJ426" t="e">
        <f>VLOOKUP($C426,subset1!$D:$BX,BJ$2,FALSE)</f>
        <v>#N/A</v>
      </c>
      <c r="BK426" t="e">
        <f>VLOOKUP($C426,subset1!$D:$BX,BK$2,FALSE)</f>
        <v>#N/A</v>
      </c>
      <c r="BL426" t="e">
        <f>VLOOKUP($C426,subset1!$D:$BX,BL$2,FALSE)</f>
        <v>#N/A</v>
      </c>
      <c r="BM426" t="e">
        <f>VLOOKUP($C426,subset1!$D:$BX,BM$2,FALSE)</f>
        <v>#N/A</v>
      </c>
      <c r="BN426" t="e">
        <f>VLOOKUP($C426,subset1!$D:$BX,BN$2,FALSE)</f>
        <v>#N/A</v>
      </c>
      <c r="BO426" t="e">
        <f>VLOOKUP($C426,subset1!$D:$BX,BO$2,FALSE)</f>
        <v>#N/A</v>
      </c>
      <c r="BP426" t="e">
        <f>VLOOKUP($C426,subset1!$D:$BX,BP$2,FALSE)</f>
        <v>#N/A</v>
      </c>
      <c r="BQ426" t="e">
        <f>VLOOKUP($C426,subset1!$D:$BX,BQ$2,FALSE)</f>
        <v>#N/A</v>
      </c>
      <c r="BR426" t="e">
        <f>VLOOKUP($C426,subset1!$D:$BX,BR$2,FALSE)</f>
        <v>#N/A</v>
      </c>
      <c r="BS426" t="e">
        <f>VLOOKUP($C426,subset1!$D:$BX,BS$2,FALSE)</f>
        <v>#N/A</v>
      </c>
      <c r="BT426" t="e">
        <f>VLOOKUP($C426,subset1!$D:$BX,BT$2,FALSE)</f>
        <v>#N/A</v>
      </c>
      <c r="BU426" t="e">
        <f>VLOOKUP($C426,subset1!$D:$BX,BU$2,FALSE)</f>
        <v>#N/A</v>
      </c>
    </row>
    <row r="427" spans="1:73" x14ac:dyDescent="0.2">
      <c r="A427">
        <v>1024</v>
      </c>
      <c r="B427" t="s">
        <v>2</v>
      </c>
      <c r="C427" t="str">
        <f t="shared" si="21"/>
        <v>1024A</v>
      </c>
      <c r="D427" t="str">
        <f t="shared" si="22"/>
        <v>A</v>
      </c>
      <c r="E427">
        <v>74</v>
      </c>
      <c r="F427" s="1">
        <v>43418</v>
      </c>
      <c r="G427">
        <v>0</v>
      </c>
      <c r="H427" t="s">
        <v>289</v>
      </c>
      <c r="I427">
        <v>833.88062003672303</v>
      </c>
      <c r="J427" t="s">
        <v>7</v>
      </c>
      <c r="K427">
        <v>433</v>
      </c>
      <c r="L427">
        <f>VLOOKUP($C427,samples!$D$2:$I$1000,4, FALSE)</f>
        <v>3</v>
      </c>
      <c r="M427" t="str">
        <f>VLOOKUP($C427,samples!$D$2:$I$1000,5, FALSE)</f>
        <v>C</v>
      </c>
      <c r="N427" t="str">
        <f>VLOOKUP($C427,samples!$D$2:$I$1000,6, FALSE)</f>
        <v>1,2,3</v>
      </c>
      <c r="O427" s="1">
        <f>VLOOKUP($C427,samples!$D$2:$I$689,3, FALSE)</f>
        <v>43418</v>
      </c>
      <c r="P427" s="2">
        <f t="shared" si="23"/>
        <v>0</v>
      </c>
      <c r="Q427" s="1" t="str">
        <f>VLOOKUP($C427,samples!$D$2:$R$1000,8, FALSE)</f>
        <v>CGPLPA868P</v>
      </c>
      <c r="R427" t="s">
        <v>295</v>
      </c>
      <c r="S427">
        <f>VLOOKUP($C427,subset1!$D:$BX,S$2,FALSE)</f>
        <v>0</v>
      </c>
      <c r="T427" s="1" t="str">
        <f>VLOOKUP($C427,subset1!$D:$BX,T$2,FALSE)</f>
        <v>JAK2 High</v>
      </c>
      <c r="U427">
        <f>VLOOKUP($C427,subset1!$D:$BX,U$2,FALSE)</f>
        <v>0</v>
      </c>
      <c r="V427">
        <f>VLOOKUP($C427,subset1!$D:$BX,V$2,FALSE)</f>
        <v>44322</v>
      </c>
      <c r="W427" t="str">
        <f>VLOOKUP($C427,subset1!$D:$BX,W$2,FALSE)</f>
        <v>ZF</v>
      </c>
      <c r="X427">
        <f>VLOOKUP($C427,subset1!$D:$BX,X$2,FALSE)</f>
        <v>533</v>
      </c>
      <c r="Y427">
        <f>VLOOKUP($C427,subset1!$D:$BX,Y$2,FALSE)</f>
        <v>3.5</v>
      </c>
      <c r="Z427">
        <f>VLOOKUP($C427,subset1!$D:$BX,Z$2,FALSE)</f>
        <v>0.5</v>
      </c>
      <c r="AA427" t="str">
        <f>VLOOKUP($C427,subset1!$D:$BX,AA$2,FALSE)</f>
        <v>3actocfdna050621_High Sensitivity DNA Assay_DE13805124_2021-05-06_14-13-41.xad</v>
      </c>
      <c r="AB427">
        <f>VLOOKUP($C427,subset1!$D:$BX,AB$2,FALSE)</f>
        <v>162</v>
      </c>
      <c r="AC427">
        <f>VLOOKUP($C427,subset1!$D:$BX,AC$2,FALSE)</f>
        <v>328.38</v>
      </c>
      <c r="AD427">
        <f>VLOOKUP($C427,subset1!$D:$BX,AD$2,FALSE)</f>
        <v>315</v>
      </c>
      <c r="AE427">
        <f>VLOOKUP($C427,subset1!$D:$BX,AE$2,FALSE)</f>
        <v>28.5</v>
      </c>
      <c r="AF427">
        <f>VLOOKUP($C427,subset1!$D:$BX,AF$2,FALSE)</f>
        <v>445</v>
      </c>
      <c r="AG427">
        <f>VLOOKUP($C427,subset1!$D:$BX,AG$2,FALSE)</f>
        <v>7.01</v>
      </c>
      <c r="AH427">
        <f>VLOOKUP($C427,subset1!$D:$BX,AH$2,FALSE)</f>
        <v>0</v>
      </c>
      <c r="AI427">
        <f>VLOOKUP($C427,subset1!$D:$BX,AI$2,FALSE)</f>
        <v>50</v>
      </c>
      <c r="AJ427">
        <f>VLOOKUP($C427,subset1!$D:$BX,AJ$2,FALSE)</f>
        <v>363.89</v>
      </c>
      <c r="AK427">
        <f>VLOOKUP($C427,subset1!$D:$BX,AK$2,FALSE)</f>
        <v>18.194500000000001</v>
      </c>
      <c r="AL427">
        <f>VLOOKUP($C427,subset1!$D:$BX,AL$2,FALSE)</f>
        <v>5.1984285714285718</v>
      </c>
      <c r="AM427">
        <f>VLOOKUP($C427,subset1!$D:$BX,AM$2,FALSE)</f>
        <v>532</v>
      </c>
      <c r="AN427" t="str">
        <f>VLOOKUP($C427,subset1!$D:$BX,AN$2,FALSE)</f>
        <v>Revco -20</v>
      </c>
      <c r="AO427" t="str">
        <f>VLOOKUP($C427,subset1!$D:$BX,AO$2,FALSE)</f>
        <v>PACTO CfDNA Box 4</v>
      </c>
      <c r="AP427" t="str">
        <f>VLOOKUP($C427,subset1!$D:$BX,AP$2,FALSE)</f>
        <v>D8</v>
      </c>
      <c r="AQ427">
        <f>VLOOKUP($C427,subset1!$D:$BX,AQ$2,FALSE)</f>
        <v>0</v>
      </c>
      <c r="AR427">
        <f>VLOOKUP($C427,subset1!$D:$BX,AR$2,FALSE)</f>
        <v>15</v>
      </c>
      <c r="AS427">
        <f>VLOOKUP($C427,subset1!$D:$BX,AS$2,FALSE)</f>
        <v>41.22124817939487</v>
      </c>
      <c r="AT427" s="1">
        <f>VLOOKUP($C427,subset1!$D:$BX,AT$2,FALSE)</f>
        <v>8.7787518206051303</v>
      </c>
      <c r="AU427">
        <f>VLOOKUP($C427,subset1!$D:$BX,AU$2,FALSE)</f>
        <v>2</v>
      </c>
      <c r="AV427">
        <f>VLOOKUP($C427,subset1!$D:$BX,AV$2,FALSE)</f>
        <v>44354</v>
      </c>
      <c r="AW427">
        <f>VLOOKUP($C427,subset1!$D:$BX,AW$2,FALSE)</f>
        <v>0</v>
      </c>
      <c r="AX427" t="str">
        <f>VLOOKUP($C427,subset1!$D:$BX,AX$2,FALSE)</f>
        <v>IDT8_UDI_71</v>
      </c>
      <c r="AY427">
        <f>VLOOKUP($C427,subset1!$D:$BX,AY$2,FALSE)</f>
        <v>0</v>
      </c>
      <c r="AZ427">
        <f>VLOOKUP($C427,subset1!$D:$BX,AZ$2,FALSE)</f>
        <v>4</v>
      </c>
      <c r="BA427" t="str">
        <f>VLOOKUP($C427,subset1!$D:$BX,BA$2,FALSE)</f>
        <v>ZF</v>
      </c>
      <c r="BB427">
        <f>VLOOKUP($C427,subset1!$D:$BX,BB$2,FALSE)</f>
        <v>2</v>
      </c>
      <c r="BC427" t="str">
        <f>VLOOKUP($C427,subset1!$D:$BX,BC$2,FALSE)</f>
        <v>pactopcr6921_2_DNA 1000_DE13805124_2021-06-09_12-53-41</v>
      </c>
      <c r="BD427">
        <f>VLOOKUP($C427,subset1!$D:$BX,BD$2,FALSE)</f>
        <v>305</v>
      </c>
      <c r="BE427">
        <f>VLOOKUP($C427,subset1!$D:$BX,BE$2,FALSE)</f>
        <v>7.09</v>
      </c>
      <c r="BF427">
        <f>VLOOKUP($C427,subset1!$D:$BX,BF$2,FALSE)</f>
        <v>35.200000000000003</v>
      </c>
      <c r="BG427">
        <f>VLOOKUP($C427,subset1!$D:$BX,BG$2,FALSE)</f>
        <v>468</v>
      </c>
      <c r="BH427">
        <f>VLOOKUP($C427,subset1!$D:$BX,BH$2,FALSE)</f>
        <v>0.38</v>
      </c>
      <c r="BI427">
        <f>VLOOKUP($C427,subset1!$D:$BX,BI$2,FALSE)</f>
        <v>1.2</v>
      </c>
      <c r="BJ427">
        <f>VLOOKUP($C427,subset1!$D:$BX,BJ$2,FALSE)</f>
        <v>0</v>
      </c>
      <c r="BK427">
        <f>VLOOKUP($C427,subset1!$D:$BX,BK$2,FALSE)</f>
        <v>0</v>
      </c>
      <c r="BL427">
        <f>VLOOKUP($C427,subset1!$D:$BX,BL$2,FALSE)</f>
        <v>0</v>
      </c>
      <c r="BM427">
        <f>VLOOKUP($C427,subset1!$D:$BX,BM$2,FALSE)</f>
        <v>0</v>
      </c>
      <c r="BN427">
        <f>VLOOKUP($C427,subset1!$D:$BX,BN$2,FALSE)</f>
        <v>0</v>
      </c>
      <c r="BO427">
        <f>VLOOKUP($C427,subset1!$D:$BX,BO$2,FALSE)</f>
        <v>20</v>
      </c>
      <c r="BP427">
        <f>VLOOKUP($C427,subset1!$D:$BX,BP$2,FALSE)</f>
        <v>7.47</v>
      </c>
      <c r="BQ427">
        <f>VLOOKUP($C427,subset1!$D:$BX,BQ$2,FALSE)</f>
        <v>36.400000000000006</v>
      </c>
      <c r="BR427">
        <f>VLOOKUP($C427,subset1!$D:$BX,BR$2,FALSE)</f>
        <v>149.4</v>
      </c>
      <c r="BS427">
        <f>VLOOKUP($C427,subset1!$D:$BX,BS$2,FALSE)</f>
        <v>532</v>
      </c>
      <c r="BT427" t="str">
        <f>VLOOKUP($C427,subset1!$D:$BX,BT$2,FALSE)</f>
        <v>Revco -20</v>
      </c>
      <c r="BU427" t="str">
        <f>VLOOKUP($C427,subset1!$D:$BX,BU$2,FALSE)</f>
        <v>Pacto PCR1 Box 1</v>
      </c>
    </row>
    <row r="428" spans="1:73" x14ac:dyDescent="0.2">
      <c r="A428">
        <v>1024</v>
      </c>
      <c r="B428" t="s">
        <v>8</v>
      </c>
      <c r="C428" t="str">
        <f t="shared" si="21"/>
        <v>1024B1</v>
      </c>
      <c r="D428" t="str">
        <f t="shared" si="22"/>
        <v>B1</v>
      </c>
      <c r="E428">
        <v>74</v>
      </c>
      <c r="F428" s="1">
        <v>43418</v>
      </c>
      <c r="G428">
        <v>0</v>
      </c>
      <c r="H428" t="s">
        <v>289</v>
      </c>
      <c r="I428">
        <v>833.88062003672303</v>
      </c>
      <c r="J428" t="s">
        <v>7</v>
      </c>
      <c r="K428">
        <v>434</v>
      </c>
      <c r="L428">
        <f>VLOOKUP($C428,samples!$D$2:$I$1000,4, FALSE)</f>
        <v>8</v>
      </c>
      <c r="M428" t="str">
        <f>VLOOKUP($C428,samples!$D$2:$I$1000,5, FALSE)</f>
        <v>F</v>
      </c>
      <c r="N428" t="str">
        <f>VLOOKUP($C428,samples!$D$2:$I$1000,6, FALSE)</f>
        <v>4,5,6</v>
      </c>
      <c r="O428" s="1">
        <f>VLOOKUP($C428,samples!$D$2:$I$689,3, FALSE)</f>
        <v>43448</v>
      </c>
      <c r="P428" s="2">
        <f t="shared" si="23"/>
        <v>30</v>
      </c>
      <c r="Q428" s="1" t="str">
        <f>VLOOKUP($C428,samples!$D$2:$R$1000,8, FALSE)</f>
        <v>CGPLPA868P1</v>
      </c>
      <c r="R428" t="s">
        <v>295</v>
      </c>
      <c r="S428">
        <f>VLOOKUP($C428,subset1!$D:$BX,S$2,FALSE)</f>
        <v>0</v>
      </c>
      <c r="T428" s="1" t="str">
        <f>VLOOKUP($C428,subset1!$D:$BX,T$2,FALSE)</f>
        <v>JAK2 High</v>
      </c>
      <c r="U428">
        <f>VLOOKUP($C428,subset1!$D:$BX,U$2,FALSE)</f>
        <v>0</v>
      </c>
      <c r="V428">
        <f>VLOOKUP($C428,subset1!$D:$BX,V$2,FALSE)</f>
        <v>44322</v>
      </c>
      <c r="W428" t="str">
        <f>VLOOKUP($C428,subset1!$D:$BX,W$2,FALSE)</f>
        <v>ZF</v>
      </c>
      <c r="X428">
        <f>VLOOKUP($C428,subset1!$D:$BX,X$2,FALSE)</f>
        <v>533</v>
      </c>
      <c r="Y428">
        <f>VLOOKUP($C428,subset1!$D:$BX,Y$2,FALSE)</f>
        <v>3.5</v>
      </c>
      <c r="Z428">
        <f>VLOOKUP($C428,subset1!$D:$BX,Z$2,FALSE)</f>
        <v>0.5</v>
      </c>
      <c r="AA428" t="str">
        <f>VLOOKUP($C428,subset1!$D:$BX,AA$2,FALSE)</f>
        <v>3actocfdna050621_High Sensitivity DNA Assay_DE13805124_2021-05-06_14-13-41.xad</v>
      </c>
      <c r="AB428">
        <f>VLOOKUP($C428,subset1!$D:$BX,AB$2,FALSE)</f>
        <v>153</v>
      </c>
      <c r="AC428">
        <f>VLOOKUP($C428,subset1!$D:$BX,AC$2,FALSE)</f>
        <v>309.23</v>
      </c>
      <c r="AD428">
        <f>VLOOKUP($C428,subset1!$D:$BX,AD$2,FALSE)</f>
        <v>332</v>
      </c>
      <c r="AE428">
        <f>VLOOKUP($C428,subset1!$D:$BX,AE$2,FALSE)</f>
        <v>54.76</v>
      </c>
      <c r="AF428">
        <f>VLOOKUP($C428,subset1!$D:$BX,AF$2,FALSE)</f>
        <v>490</v>
      </c>
      <c r="AG428">
        <f>VLOOKUP($C428,subset1!$D:$BX,AG$2,FALSE)</f>
        <v>14.91</v>
      </c>
      <c r="AH428" t="str">
        <f>VLOOKUP($C428,subset1!$D:$BX,AH$2,FALSE)</f>
        <v>genomic</v>
      </c>
      <c r="AI428">
        <f>VLOOKUP($C428,subset1!$D:$BX,AI$2,FALSE)</f>
        <v>50</v>
      </c>
      <c r="AJ428">
        <f>VLOOKUP($C428,subset1!$D:$BX,AJ$2,FALSE)</f>
        <v>378.90000000000003</v>
      </c>
      <c r="AK428">
        <f>VLOOKUP($C428,subset1!$D:$BX,AK$2,FALSE)</f>
        <v>18.945</v>
      </c>
      <c r="AL428">
        <f>VLOOKUP($C428,subset1!$D:$BX,AL$2,FALSE)</f>
        <v>5.4128571428571428</v>
      </c>
      <c r="AM428">
        <f>VLOOKUP($C428,subset1!$D:$BX,AM$2,FALSE)</f>
        <v>532</v>
      </c>
      <c r="AN428" t="str">
        <f>VLOOKUP($C428,subset1!$D:$BX,AN$2,FALSE)</f>
        <v>Revco -20</v>
      </c>
      <c r="AO428" t="str">
        <f>VLOOKUP($C428,subset1!$D:$BX,AO$2,FALSE)</f>
        <v>PACTO CfDNA Box 4</v>
      </c>
      <c r="AP428" t="str">
        <f>VLOOKUP($C428,subset1!$D:$BX,AP$2,FALSE)</f>
        <v>D9</v>
      </c>
      <c r="AQ428">
        <f>VLOOKUP($C428,subset1!$D:$BX,AQ$2,FALSE)</f>
        <v>0</v>
      </c>
      <c r="AR428">
        <f>VLOOKUP($C428,subset1!$D:$BX,AR$2,FALSE)</f>
        <v>15</v>
      </c>
      <c r="AS428">
        <f>VLOOKUP($C428,subset1!$D:$BX,AS$2,FALSE)</f>
        <v>39.588281868566902</v>
      </c>
      <c r="AT428" s="1">
        <f>VLOOKUP($C428,subset1!$D:$BX,AT$2,FALSE)</f>
        <v>10.411718131433098</v>
      </c>
      <c r="AU428">
        <f>VLOOKUP($C428,subset1!$D:$BX,AU$2,FALSE)</f>
        <v>2</v>
      </c>
      <c r="AV428">
        <f>VLOOKUP($C428,subset1!$D:$BX,AV$2,FALSE)</f>
        <v>44354</v>
      </c>
      <c r="AW428">
        <f>VLOOKUP($C428,subset1!$D:$BX,AW$2,FALSE)</f>
        <v>0</v>
      </c>
      <c r="AX428" t="str">
        <f>VLOOKUP($C428,subset1!$D:$BX,AX$2,FALSE)</f>
        <v>IDT8_UDI_72</v>
      </c>
      <c r="AY428">
        <f>VLOOKUP($C428,subset1!$D:$BX,AY$2,FALSE)</f>
        <v>0</v>
      </c>
      <c r="AZ428">
        <f>VLOOKUP($C428,subset1!$D:$BX,AZ$2,FALSE)</f>
        <v>4</v>
      </c>
      <c r="BA428" t="str">
        <f>VLOOKUP($C428,subset1!$D:$BX,BA$2,FALSE)</f>
        <v>ZF</v>
      </c>
      <c r="BB428">
        <f>VLOOKUP($C428,subset1!$D:$BX,BB$2,FALSE)</f>
        <v>2</v>
      </c>
      <c r="BC428" t="str">
        <f>VLOOKUP($C428,subset1!$D:$BX,BC$2,FALSE)</f>
        <v>pactopcr6921_2_DNA 1000_DE13805124_2021-06-09_12-53-41</v>
      </c>
      <c r="BD428">
        <f>VLOOKUP($C428,subset1!$D:$BX,BD$2,FALSE)</f>
        <v>303</v>
      </c>
      <c r="BE428">
        <f>VLOOKUP($C428,subset1!$D:$BX,BE$2,FALSE)</f>
        <v>2.4700000000000002</v>
      </c>
      <c r="BF428">
        <f>VLOOKUP($C428,subset1!$D:$BX,BF$2,FALSE)</f>
        <v>12.4</v>
      </c>
      <c r="BG428">
        <f>VLOOKUP($C428,subset1!$D:$BX,BG$2,FALSE)</f>
        <v>451</v>
      </c>
      <c r="BH428">
        <f>VLOOKUP($C428,subset1!$D:$BX,BH$2,FALSE)</f>
        <v>0.39</v>
      </c>
      <c r="BI428">
        <f>VLOOKUP($C428,subset1!$D:$BX,BI$2,FALSE)</f>
        <v>1.3</v>
      </c>
      <c r="BJ428">
        <f>VLOOKUP($C428,subset1!$D:$BX,BJ$2,FALSE)</f>
        <v>0</v>
      </c>
      <c r="BK428">
        <f>VLOOKUP($C428,subset1!$D:$BX,BK$2,FALSE)</f>
        <v>0</v>
      </c>
      <c r="BL428">
        <f>VLOOKUP($C428,subset1!$D:$BX,BL$2,FALSE)</f>
        <v>0</v>
      </c>
      <c r="BM428">
        <f>VLOOKUP($C428,subset1!$D:$BX,BM$2,FALSE)</f>
        <v>0</v>
      </c>
      <c r="BN428">
        <f>VLOOKUP($C428,subset1!$D:$BX,BN$2,FALSE)</f>
        <v>0</v>
      </c>
      <c r="BO428">
        <f>VLOOKUP($C428,subset1!$D:$BX,BO$2,FALSE)</f>
        <v>20</v>
      </c>
      <c r="BP428">
        <f>VLOOKUP($C428,subset1!$D:$BX,BP$2,FALSE)</f>
        <v>2.8600000000000003</v>
      </c>
      <c r="BQ428">
        <f>VLOOKUP($C428,subset1!$D:$BX,BQ$2,FALSE)</f>
        <v>13.700000000000001</v>
      </c>
      <c r="BR428">
        <f>VLOOKUP($C428,subset1!$D:$BX,BR$2,FALSE)</f>
        <v>57.2</v>
      </c>
      <c r="BS428">
        <f>VLOOKUP($C428,subset1!$D:$BX,BS$2,FALSE)</f>
        <v>532</v>
      </c>
      <c r="BT428" t="str">
        <f>VLOOKUP($C428,subset1!$D:$BX,BT$2,FALSE)</f>
        <v>Revco -20</v>
      </c>
      <c r="BU428" t="str">
        <f>VLOOKUP($C428,subset1!$D:$BX,BU$2,FALSE)</f>
        <v>Pacto PCR1 Box 1</v>
      </c>
    </row>
    <row r="429" spans="1:73" x14ac:dyDescent="0.2">
      <c r="A429">
        <v>1024</v>
      </c>
      <c r="B429" t="s">
        <v>9</v>
      </c>
      <c r="C429" t="str">
        <f t="shared" si="21"/>
        <v>1024E1</v>
      </c>
      <c r="D429" t="str">
        <f t="shared" si="22"/>
        <v>E1</v>
      </c>
      <c r="E429">
        <v>74</v>
      </c>
      <c r="F429" s="1">
        <v>43418</v>
      </c>
      <c r="G429">
        <v>0</v>
      </c>
      <c r="H429" t="s">
        <v>289</v>
      </c>
      <c r="I429">
        <v>833.88062003672303</v>
      </c>
      <c r="J429" t="s">
        <v>7</v>
      </c>
      <c r="K429">
        <v>435</v>
      </c>
      <c r="L429">
        <f>VLOOKUP($C429,samples!$D$2:$I$1000,4, FALSE)</f>
        <v>12</v>
      </c>
      <c r="M429" t="str">
        <f>VLOOKUP($C429,samples!$D$2:$I$1000,5, FALSE)</f>
        <v>E</v>
      </c>
      <c r="N429" t="str">
        <f>VLOOKUP($C429,samples!$D$2:$I$1000,6, FALSE)</f>
        <v>1,2,3</v>
      </c>
      <c r="O429" s="1">
        <f>VLOOKUP($C429,samples!$D$2:$I$689,3, FALSE)</f>
        <v>43537</v>
      </c>
      <c r="P429" s="2">
        <f t="shared" si="23"/>
        <v>119</v>
      </c>
      <c r="Q429" s="1" t="str">
        <f>VLOOKUP($C429,samples!$D$2:$R$1000,8, FALSE)</f>
        <v>CGPLPA868P2</v>
      </c>
      <c r="R429" t="s">
        <v>295</v>
      </c>
      <c r="S429">
        <f>VLOOKUP($C429,subset1!$D:$BX,S$2,FALSE)</f>
        <v>0</v>
      </c>
      <c r="T429" s="1" t="str">
        <f>VLOOKUP($C429,subset1!$D:$BX,T$2,FALSE)</f>
        <v>JAK2 High</v>
      </c>
      <c r="U429">
        <f>VLOOKUP($C429,subset1!$D:$BX,U$2,FALSE)</f>
        <v>0</v>
      </c>
      <c r="V429">
        <f>VLOOKUP($C429,subset1!$D:$BX,V$2,FALSE)</f>
        <v>44322</v>
      </c>
      <c r="W429" t="str">
        <f>VLOOKUP($C429,subset1!$D:$BX,W$2,FALSE)</f>
        <v>ZF</v>
      </c>
      <c r="X429">
        <f>VLOOKUP($C429,subset1!$D:$BX,X$2,FALSE)</f>
        <v>533</v>
      </c>
      <c r="Y429">
        <f>VLOOKUP($C429,subset1!$D:$BX,Y$2,FALSE)</f>
        <v>5</v>
      </c>
      <c r="Z429">
        <f>VLOOKUP($C429,subset1!$D:$BX,Z$2,FALSE)</f>
        <v>0</v>
      </c>
      <c r="AA429" t="str">
        <f>VLOOKUP($C429,subset1!$D:$BX,AA$2,FALSE)</f>
        <v>3actocfdna050621_High Sensitivity DNA Assay_DE13805124_2021-05-06_14-13-41.xad</v>
      </c>
      <c r="AB429">
        <f>VLOOKUP($C429,subset1!$D:$BX,AB$2,FALSE)</f>
        <v>155</v>
      </c>
      <c r="AC429">
        <f>VLOOKUP($C429,subset1!$D:$BX,AC$2,FALSE)</f>
        <v>622.23</v>
      </c>
      <c r="AD429">
        <f>VLOOKUP($C429,subset1!$D:$BX,AD$2,FALSE)</f>
        <v>331</v>
      </c>
      <c r="AE429">
        <f>VLOOKUP($C429,subset1!$D:$BX,AE$2,FALSE)</f>
        <v>63.5</v>
      </c>
      <c r="AF429">
        <f>VLOOKUP($C429,subset1!$D:$BX,AF$2,FALSE)</f>
        <v>445</v>
      </c>
      <c r="AG429">
        <f>VLOOKUP($C429,subset1!$D:$BX,AG$2,FALSE)</f>
        <v>21.62</v>
      </c>
      <c r="AH429">
        <f>VLOOKUP($C429,subset1!$D:$BX,AH$2,FALSE)</f>
        <v>0</v>
      </c>
      <c r="AI429">
        <f>VLOOKUP($C429,subset1!$D:$BX,AI$2,FALSE)</f>
        <v>50</v>
      </c>
      <c r="AJ429">
        <f>VLOOKUP($C429,subset1!$D:$BX,AJ$2,FALSE)</f>
        <v>707.35</v>
      </c>
      <c r="AK429">
        <f>VLOOKUP($C429,subset1!$D:$BX,AK$2,FALSE)</f>
        <v>35.3675</v>
      </c>
      <c r="AL429">
        <f>VLOOKUP($C429,subset1!$D:$BX,AL$2,FALSE)</f>
        <v>7.0735000000000001</v>
      </c>
      <c r="AM429">
        <f>VLOOKUP($C429,subset1!$D:$BX,AM$2,FALSE)</f>
        <v>532</v>
      </c>
      <c r="AN429" t="str">
        <f>VLOOKUP($C429,subset1!$D:$BX,AN$2,FALSE)</f>
        <v>Revco -20</v>
      </c>
      <c r="AO429" t="str">
        <f>VLOOKUP($C429,subset1!$D:$BX,AO$2,FALSE)</f>
        <v>PACTO CfDNA Box 4</v>
      </c>
      <c r="AP429" t="str">
        <f>VLOOKUP($C429,subset1!$D:$BX,AP$2,FALSE)</f>
        <v>D10</v>
      </c>
      <c r="AQ429">
        <f>VLOOKUP($C429,subset1!$D:$BX,AQ$2,FALSE)</f>
        <v>0</v>
      </c>
      <c r="AR429">
        <f>VLOOKUP($C429,subset1!$D:$BX,AR$2,FALSE)</f>
        <v>15</v>
      </c>
      <c r="AS429">
        <f>VLOOKUP($C429,subset1!$D:$BX,AS$2,FALSE)</f>
        <v>21.20590938008058</v>
      </c>
      <c r="AT429" s="1">
        <f>VLOOKUP($C429,subset1!$D:$BX,AT$2,FALSE)</f>
        <v>28.79409061991942</v>
      </c>
      <c r="AU429">
        <f>VLOOKUP($C429,subset1!$D:$BX,AU$2,FALSE)</f>
        <v>2</v>
      </c>
      <c r="AV429">
        <f>VLOOKUP($C429,subset1!$D:$BX,AV$2,FALSE)</f>
        <v>44354</v>
      </c>
      <c r="AW429">
        <f>VLOOKUP($C429,subset1!$D:$BX,AW$2,FALSE)</f>
        <v>0</v>
      </c>
      <c r="AX429" t="str">
        <f>VLOOKUP($C429,subset1!$D:$BX,AX$2,FALSE)</f>
        <v>IDT8_UDI_73</v>
      </c>
      <c r="AY429">
        <f>VLOOKUP($C429,subset1!$D:$BX,AY$2,FALSE)</f>
        <v>0</v>
      </c>
      <c r="AZ429">
        <f>VLOOKUP($C429,subset1!$D:$BX,AZ$2,FALSE)</f>
        <v>4</v>
      </c>
      <c r="BA429" t="str">
        <f>VLOOKUP($C429,subset1!$D:$BX,BA$2,FALSE)</f>
        <v>ZF</v>
      </c>
      <c r="BB429">
        <f>VLOOKUP($C429,subset1!$D:$BX,BB$2,FALSE)</f>
        <v>2</v>
      </c>
      <c r="BC429" t="str">
        <f>VLOOKUP($C429,subset1!$D:$BX,BC$2,FALSE)</f>
        <v>pactopcr16821_DNA 1000_DE13805124_2021-06-08_11-42-50</v>
      </c>
      <c r="BD429">
        <f>VLOOKUP($C429,subset1!$D:$BX,BD$2,FALSE)</f>
        <v>307</v>
      </c>
      <c r="BE429">
        <f>VLOOKUP($C429,subset1!$D:$BX,BE$2,FALSE)</f>
        <v>1.78</v>
      </c>
      <c r="BF429">
        <f>VLOOKUP($C429,subset1!$D:$BX,BF$2,FALSE)</f>
        <v>8.8000000000000007</v>
      </c>
      <c r="BG429">
        <f>VLOOKUP($C429,subset1!$D:$BX,BG$2,FALSE)</f>
        <v>0</v>
      </c>
      <c r="BH429">
        <f>VLOOKUP($C429,subset1!$D:$BX,BH$2,FALSE)</f>
        <v>0</v>
      </c>
      <c r="BI429">
        <f>VLOOKUP($C429,subset1!$D:$BX,BI$2,FALSE)</f>
        <v>0</v>
      </c>
      <c r="BJ429">
        <f>VLOOKUP($C429,subset1!$D:$BX,BJ$2,FALSE)</f>
        <v>0</v>
      </c>
      <c r="BK429">
        <f>VLOOKUP($C429,subset1!$D:$BX,BK$2,FALSE)</f>
        <v>0</v>
      </c>
      <c r="BL429">
        <f>VLOOKUP($C429,subset1!$D:$BX,BL$2,FALSE)</f>
        <v>0</v>
      </c>
      <c r="BM429">
        <f>VLOOKUP($C429,subset1!$D:$BX,BM$2,FALSE)</f>
        <v>0</v>
      </c>
      <c r="BN429">
        <f>VLOOKUP($C429,subset1!$D:$BX,BN$2,FALSE)</f>
        <v>0</v>
      </c>
      <c r="BO429">
        <f>VLOOKUP($C429,subset1!$D:$BX,BO$2,FALSE)</f>
        <v>20</v>
      </c>
      <c r="BP429">
        <f>VLOOKUP($C429,subset1!$D:$BX,BP$2,FALSE)</f>
        <v>1.78</v>
      </c>
      <c r="BQ429">
        <f>VLOOKUP($C429,subset1!$D:$BX,BQ$2,FALSE)</f>
        <v>8.8000000000000007</v>
      </c>
      <c r="BR429">
        <f>VLOOKUP($C429,subset1!$D:$BX,BR$2,FALSE)</f>
        <v>35.6</v>
      </c>
      <c r="BS429">
        <f>VLOOKUP($C429,subset1!$D:$BX,BS$2,FALSE)</f>
        <v>532</v>
      </c>
      <c r="BT429" t="str">
        <f>VLOOKUP($C429,subset1!$D:$BX,BT$2,FALSE)</f>
        <v>Revco -20</v>
      </c>
      <c r="BU429" t="str">
        <f>VLOOKUP($C429,subset1!$D:$BX,BU$2,FALSE)</f>
        <v>Pacto PCR1 Box 1</v>
      </c>
    </row>
    <row r="430" spans="1:73" x14ac:dyDescent="0.2">
      <c r="A430">
        <v>1024</v>
      </c>
      <c r="B430" t="s">
        <v>10</v>
      </c>
      <c r="C430" t="str">
        <f t="shared" si="21"/>
        <v>1024E2</v>
      </c>
      <c r="D430" t="str">
        <f t="shared" si="22"/>
        <v>E2</v>
      </c>
      <c r="E430">
        <v>74</v>
      </c>
      <c r="F430" s="1">
        <v>43418</v>
      </c>
      <c r="G430">
        <v>0</v>
      </c>
      <c r="H430" t="s">
        <v>289</v>
      </c>
      <c r="I430">
        <v>833.88062003672303</v>
      </c>
      <c r="J430" t="s">
        <v>7</v>
      </c>
      <c r="K430">
        <v>436</v>
      </c>
      <c r="L430">
        <f>VLOOKUP($C430,samples!$D$2:$I$1000,4, FALSE)</f>
        <v>14</v>
      </c>
      <c r="M430" t="str">
        <f>VLOOKUP($C430,samples!$D$2:$I$1000,5, FALSE)</f>
        <v>I</v>
      </c>
      <c r="N430" t="str">
        <f>VLOOKUP($C430,samples!$D$2:$I$1000,6, FALSE)</f>
        <v>7,8,9</v>
      </c>
      <c r="O430" s="1">
        <f>VLOOKUP($C430,samples!$D$2:$I$689,3, FALSE)</f>
        <v>43592</v>
      </c>
      <c r="P430" s="2">
        <f t="shared" si="23"/>
        <v>174</v>
      </c>
      <c r="Q430" s="1" t="str">
        <f>VLOOKUP($C430,samples!$D$2:$R$1000,8, FALSE)</f>
        <v>CGPLPA868P3</v>
      </c>
      <c r="R430" t="s">
        <v>295</v>
      </c>
      <c r="S430">
        <f>VLOOKUP($C430,subset1!$D:$BX,S$2,FALSE)</f>
        <v>0</v>
      </c>
      <c r="T430" s="1" t="str">
        <f>VLOOKUP($C430,subset1!$D:$BX,T$2,FALSE)</f>
        <v>JAK2 High</v>
      </c>
      <c r="U430">
        <f>VLOOKUP($C430,subset1!$D:$BX,U$2,FALSE)</f>
        <v>0</v>
      </c>
      <c r="V430">
        <f>VLOOKUP($C430,subset1!$D:$BX,V$2,FALSE)</f>
        <v>44322</v>
      </c>
      <c r="W430" t="str">
        <f>VLOOKUP($C430,subset1!$D:$BX,W$2,FALSE)</f>
        <v>ZF</v>
      </c>
      <c r="X430">
        <f>VLOOKUP($C430,subset1!$D:$BX,X$2,FALSE)</f>
        <v>533</v>
      </c>
      <c r="Y430">
        <f>VLOOKUP($C430,subset1!$D:$BX,Y$2,FALSE)</f>
        <v>3</v>
      </c>
      <c r="Z430">
        <f>VLOOKUP($C430,subset1!$D:$BX,Z$2,FALSE)</f>
        <v>0</v>
      </c>
      <c r="AA430" t="str">
        <f>VLOOKUP($C430,subset1!$D:$BX,AA$2,FALSE)</f>
        <v>3actocfdna050621_High Sensitivity DNA Assay_DE13805124_2021-05-06_14-13-41.xad</v>
      </c>
      <c r="AB430">
        <f>VLOOKUP($C430,subset1!$D:$BX,AB$2,FALSE)</f>
        <v>165</v>
      </c>
      <c r="AC430">
        <f>VLOOKUP($C430,subset1!$D:$BX,AC$2,FALSE)</f>
        <v>151.58000000000001</v>
      </c>
      <c r="AD430">
        <f>VLOOKUP($C430,subset1!$D:$BX,AD$2,FALSE)</f>
        <v>311</v>
      </c>
      <c r="AE430">
        <f>VLOOKUP($C430,subset1!$D:$BX,AE$2,FALSE)</f>
        <v>11.71</v>
      </c>
      <c r="AF430">
        <f>VLOOKUP($C430,subset1!$D:$BX,AF$2,FALSE)</f>
        <v>463</v>
      </c>
      <c r="AG430">
        <f>VLOOKUP($C430,subset1!$D:$BX,AG$2,FALSE)</f>
        <v>4.8899999999999997</v>
      </c>
      <c r="AH430">
        <f>VLOOKUP($C430,subset1!$D:$BX,AH$2,FALSE)</f>
        <v>0</v>
      </c>
      <c r="AI430">
        <f>VLOOKUP($C430,subset1!$D:$BX,AI$2,FALSE)</f>
        <v>50</v>
      </c>
      <c r="AJ430">
        <f>VLOOKUP($C430,subset1!$D:$BX,AJ$2,FALSE)</f>
        <v>168.18</v>
      </c>
      <c r="AK430">
        <f>VLOOKUP($C430,subset1!$D:$BX,AK$2,FALSE)</f>
        <v>8.4090000000000007</v>
      </c>
      <c r="AL430">
        <f>VLOOKUP($C430,subset1!$D:$BX,AL$2,FALSE)</f>
        <v>2.8030000000000004</v>
      </c>
      <c r="AM430">
        <f>VLOOKUP($C430,subset1!$D:$BX,AM$2,FALSE)</f>
        <v>532</v>
      </c>
      <c r="AN430" t="str">
        <f>VLOOKUP($C430,subset1!$D:$BX,AN$2,FALSE)</f>
        <v>Revco -20</v>
      </c>
      <c r="AO430" t="str">
        <f>VLOOKUP($C430,subset1!$D:$BX,AO$2,FALSE)</f>
        <v>PACTO CfDNA Box 4</v>
      </c>
      <c r="AP430" t="str">
        <f>VLOOKUP($C430,subset1!$D:$BX,AP$2,FALSE)</f>
        <v>E1</v>
      </c>
      <c r="AQ430">
        <f>VLOOKUP($C430,subset1!$D:$BX,AQ$2,FALSE)</f>
        <v>0</v>
      </c>
      <c r="AR430">
        <f>VLOOKUP($C430,subset1!$D:$BX,AR$2,FALSE)</f>
        <v>8.4090000000000007</v>
      </c>
      <c r="AS430">
        <f>VLOOKUP($C430,subset1!$D:$BX,AS$2,FALSE)</f>
        <v>50</v>
      </c>
      <c r="AT430" s="1">
        <f>VLOOKUP($C430,subset1!$D:$BX,AT$2,FALSE)</f>
        <v>0</v>
      </c>
      <c r="AU430">
        <f>VLOOKUP($C430,subset1!$D:$BX,AU$2,FALSE)</f>
        <v>2</v>
      </c>
      <c r="AV430">
        <f>VLOOKUP($C430,subset1!$D:$BX,AV$2,FALSE)</f>
        <v>44354</v>
      </c>
      <c r="AW430">
        <f>VLOOKUP($C430,subset1!$D:$BX,AW$2,FALSE)</f>
        <v>0</v>
      </c>
      <c r="AX430" t="str">
        <f>VLOOKUP($C430,subset1!$D:$BX,AX$2,FALSE)</f>
        <v>IDT8_UDI_74</v>
      </c>
      <c r="AY430">
        <f>VLOOKUP($C430,subset1!$D:$BX,AY$2,FALSE)</f>
        <v>0</v>
      </c>
      <c r="AZ430">
        <f>VLOOKUP($C430,subset1!$D:$BX,AZ$2,FALSE)</f>
        <v>4</v>
      </c>
      <c r="BA430" t="str">
        <f>VLOOKUP($C430,subset1!$D:$BX,BA$2,FALSE)</f>
        <v>ZF</v>
      </c>
      <c r="BB430">
        <f>VLOOKUP($C430,subset1!$D:$BX,BB$2,FALSE)</f>
        <v>2</v>
      </c>
      <c r="BC430" t="str">
        <f>VLOOKUP($C430,subset1!$D:$BX,BC$2,FALSE)</f>
        <v>pactopcr16821_DNA 1000_DE13805124_2021-06-08_11-42-50</v>
      </c>
      <c r="BD430">
        <f>VLOOKUP($C430,subset1!$D:$BX,BD$2,FALSE)</f>
        <v>302</v>
      </c>
      <c r="BE430">
        <f>VLOOKUP($C430,subset1!$D:$BX,BE$2,FALSE)</f>
        <v>3.06</v>
      </c>
      <c r="BF430">
        <f>VLOOKUP($C430,subset1!$D:$BX,BF$2,FALSE)</f>
        <v>15.4</v>
      </c>
      <c r="BG430">
        <f>VLOOKUP($C430,subset1!$D:$BX,BG$2,FALSE)</f>
        <v>0</v>
      </c>
      <c r="BH430">
        <f>VLOOKUP($C430,subset1!$D:$BX,BH$2,FALSE)</f>
        <v>0</v>
      </c>
      <c r="BI430">
        <f>VLOOKUP($C430,subset1!$D:$BX,BI$2,FALSE)</f>
        <v>0</v>
      </c>
      <c r="BJ430">
        <f>VLOOKUP($C430,subset1!$D:$BX,BJ$2,FALSE)</f>
        <v>0</v>
      </c>
      <c r="BK430">
        <f>VLOOKUP($C430,subset1!$D:$BX,BK$2,FALSE)</f>
        <v>0</v>
      </c>
      <c r="BL430">
        <f>VLOOKUP($C430,subset1!$D:$BX,BL$2,FALSE)</f>
        <v>0</v>
      </c>
      <c r="BM430">
        <f>VLOOKUP($C430,subset1!$D:$BX,BM$2,FALSE)</f>
        <v>0</v>
      </c>
      <c r="BN430">
        <f>VLOOKUP($C430,subset1!$D:$BX,BN$2,FALSE)</f>
        <v>0</v>
      </c>
      <c r="BO430">
        <f>VLOOKUP($C430,subset1!$D:$BX,BO$2,FALSE)</f>
        <v>20</v>
      </c>
      <c r="BP430">
        <f>VLOOKUP($C430,subset1!$D:$BX,BP$2,FALSE)</f>
        <v>3.06</v>
      </c>
      <c r="BQ430">
        <f>VLOOKUP($C430,subset1!$D:$BX,BQ$2,FALSE)</f>
        <v>15.4</v>
      </c>
      <c r="BR430">
        <f>VLOOKUP($C430,subset1!$D:$BX,BR$2,FALSE)</f>
        <v>61.2</v>
      </c>
      <c r="BS430">
        <f>VLOOKUP($C430,subset1!$D:$BX,BS$2,FALSE)</f>
        <v>532</v>
      </c>
      <c r="BT430" t="str">
        <f>VLOOKUP($C430,subset1!$D:$BX,BT$2,FALSE)</f>
        <v>Revco -20</v>
      </c>
      <c r="BU430" t="str">
        <f>VLOOKUP($C430,subset1!$D:$BX,BU$2,FALSE)</f>
        <v>Pacto PCR1 Box 1</v>
      </c>
    </row>
    <row r="431" spans="1:73" x14ac:dyDescent="0.2">
      <c r="A431">
        <v>1024</v>
      </c>
      <c r="B431" t="s">
        <v>11</v>
      </c>
      <c r="C431" t="str">
        <f t="shared" si="21"/>
        <v>1024E3</v>
      </c>
      <c r="D431" t="str">
        <f t="shared" si="22"/>
        <v>E3</v>
      </c>
      <c r="E431">
        <v>74</v>
      </c>
      <c r="F431" s="1">
        <v>43418</v>
      </c>
      <c r="G431">
        <v>0</v>
      </c>
      <c r="H431" t="s">
        <v>289</v>
      </c>
      <c r="I431">
        <v>833.88062003672303</v>
      </c>
      <c r="J431" t="s">
        <v>7</v>
      </c>
      <c r="K431">
        <v>437</v>
      </c>
      <c r="L431">
        <f>VLOOKUP($C431,samples!$D$2:$I$1000,4, FALSE)</f>
        <v>18</v>
      </c>
      <c r="M431" t="str">
        <f>VLOOKUP($C431,samples!$D$2:$I$1000,5, FALSE)</f>
        <v>H</v>
      </c>
      <c r="N431" t="str">
        <f>VLOOKUP($C431,samples!$D$2:$I$1000,6, FALSE)</f>
        <v>1,2,3</v>
      </c>
      <c r="O431" s="1">
        <f>VLOOKUP($C431,samples!$D$2:$I$689,3, FALSE)</f>
        <v>43620</v>
      </c>
      <c r="P431" s="2">
        <f t="shared" si="23"/>
        <v>202</v>
      </c>
      <c r="Q431" s="1" t="str">
        <f>VLOOKUP($C431,samples!$D$2:$R$1000,8, FALSE)</f>
        <v>CGPLPA868P4</v>
      </c>
      <c r="R431" t="s">
        <v>295</v>
      </c>
      <c r="S431">
        <f>VLOOKUP($C431,subset1!$D:$BX,S$2,FALSE)</f>
        <v>0</v>
      </c>
      <c r="T431" s="1" t="str">
        <f>VLOOKUP($C431,subset1!$D:$BX,T$2,FALSE)</f>
        <v>JAK2 High</v>
      </c>
      <c r="U431">
        <f>VLOOKUP($C431,subset1!$D:$BX,U$2,FALSE)</f>
        <v>0</v>
      </c>
      <c r="V431">
        <f>VLOOKUP($C431,subset1!$D:$BX,V$2,FALSE)</f>
        <v>44322</v>
      </c>
      <c r="W431" t="str">
        <f>VLOOKUP($C431,subset1!$D:$BX,W$2,FALSE)</f>
        <v>ZF</v>
      </c>
      <c r="X431">
        <f>VLOOKUP($C431,subset1!$D:$BX,X$2,FALSE)</f>
        <v>533</v>
      </c>
      <c r="Y431">
        <f>VLOOKUP($C431,subset1!$D:$BX,Y$2,FALSE)</f>
        <v>4.5</v>
      </c>
      <c r="Z431">
        <f>VLOOKUP($C431,subset1!$D:$BX,Z$2,FALSE)</f>
        <v>0.5</v>
      </c>
      <c r="AA431" t="str">
        <f>VLOOKUP($C431,subset1!$D:$BX,AA$2,FALSE)</f>
        <v>3actocfdna050621_High Sensitivity DNA Assay_DE13805124_2021-05-06_14-13-41.xad</v>
      </c>
      <c r="AB431">
        <f>VLOOKUP($C431,subset1!$D:$BX,AB$2,FALSE)</f>
        <v>163</v>
      </c>
      <c r="AC431">
        <f>VLOOKUP($C431,subset1!$D:$BX,AC$2,FALSE)</f>
        <v>233.82</v>
      </c>
      <c r="AD431">
        <f>VLOOKUP($C431,subset1!$D:$BX,AD$2,FALSE)</f>
        <v>315</v>
      </c>
      <c r="AE431">
        <f>VLOOKUP($C431,subset1!$D:$BX,AE$2,FALSE)</f>
        <v>13.77</v>
      </c>
      <c r="AF431">
        <f>VLOOKUP($C431,subset1!$D:$BX,AF$2,FALSE)</f>
        <v>508</v>
      </c>
      <c r="AG431">
        <f>VLOOKUP($C431,subset1!$D:$BX,AG$2,FALSE)</f>
        <v>5.34</v>
      </c>
      <c r="AH431">
        <f>VLOOKUP($C431,subset1!$D:$BX,AH$2,FALSE)</f>
        <v>0</v>
      </c>
      <c r="AI431">
        <f>VLOOKUP($C431,subset1!$D:$BX,AI$2,FALSE)</f>
        <v>50</v>
      </c>
      <c r="AJ431">
        <f>VLOOKUP($C431,subset1!$D:$BX,AJ$2,FALSE)</f>
        <v>252.93</v>
      </c>
      <c r="AK431">
        <f>VLOOKUP($C431,subset1!$D:$BX,AK$2,FALSE)</f>
        <v>12.6465</v>
      </c>
      <c r="AL431">
        <f>VLOOKUP($C431,subset1!$D:$BX,AL$2,FALSE)</f>
        <v>2.8103333333333333</v>
      </c>
      <c r="AM431">
        <f>VLOOKUP($C431,subset1!$D:$BX,AM$2,FALSE)</f>
        <v>532</v>
      </c>
      <c r="AN431" t="str">
        <f>VLOOKUP($C431,subset1!$D:$BX,AN$2,FALSE)</f>
        <v>Revco -20</v>
      </c>
      <c r="AO431" t="str">
        <f>VLOOKUP($C431,subset1!$D:$BX,AO$2,FALSE)</f>
        <v>PACTO CfDNA Box 4</v>
      </c>
      <c r="AP431" t="str">
        <f>VLOOKUP($C431,subset1!$D:$BX,AP$2,FALSE)</f>
        <v>E2</v>
      </c>
      <c r="AQ431">
        <f>VLOOKUP($C431,subset1!$D:$BX,AQ$2,FALSE)</f>
        <v>0</v>
      </c>
      <c r="AR431">
        <f>VLOOKUP($C431,subset1!$D:$BX,AR$2,FALSE)</f>
        <v>12.6465</v>
      </c>
      <c r="AS431">
        <f>VLOOKUP($C431,subset1!$D:$BX,AS$2,FALSE)</f>
        <v>50</v>
      </c>
      <c r="AT431" s="1">
        <f>VLOOKUP($C431,subset1!$D:$BX,AT$2,FALSE)</f>
        <v>0</v>
      </c>
      <c r="AU431">
        <f>VLOOKUP($C431,subset1!$D:$BX,AU$2,FALSE)</f>
        <v>2</v>
      </c>
      <c r="AV431">
        <f>VLOOKUP($C431,subset1!$D:$BX,AV$2,FALSE)</f>
        <v>44354</v>
      </c>
      <c r="AW431">
        <f>VLOOKUP($C431,subset1!$D:$BX,AW$2,FALSE)</f>
        <v>0</v>
      </c>
      <c r="AX431" t="str">
        <f>VLOOKUP($C431,subset1!$D:$BX,AX$2,FALSE)</f>
        <v>IDT8_UDI_75</v>
      </c>
      <c r="AY431">
        <f>VLOOKUP($C431,subset1!$D:$BX,AY$2,FALSE)</f>
        <v>0</v>
      </c>
      <c r="AZ431">
        <f>VLOOKUP($C431,subset1!$D:$BX,AZ$2,FALSE)</f>
        <v>4</v>
      </c>
      <c r="BA431" t="str">
        <f>VLOOKUP($C431,subset1!$D:$BX,BA$2,FALSE)</f>
        <v>ZF</v>
      </c>
      <c r="BB431">
        <f>VLOOKUP($C431,subset1!$D:$BX,BB$2,FALSE)</f>
        <v>2</v>
      </c>
      <c r="BC431" t="str">
        <f>VLOOKUP($C431,subset1!$D:$BX,BC$2,FALSE)</f>
        <v>pactopcr16821_DNA 1000_DE13805124_2021-06-08_11-42-50</v>
      </c>
      <c r="BD431">
        <f>VLOOKUP($C431,subset1!$D:$BX,BD$2,FALSE)</f>
        <v>308</v>
      </c>
      <c r="BE431">
        <f>VLOOKUP($C431,subset1!$D:$BX,BE$2,FALSE)</f>
        <v>2.96</v>
      </c>
      <c r="BF431">
        <f>VLOOKUP($C431,subset1!$D:$BX,BF$2,FALSE)</f>
        <v>14.6</v>
      </c>
      <c r="BG431">
        <f>VLOOKUP($C431,subset1!$D:$BX,BG$2,FALSE)</f>
        <v>484</v>
      </c>
      <c r="BH431">
        <f>VLOOKUP($C431,subset1!$D:$BX,BH$2,FALSE)</f>
        <v>4.67</v>
      </c>
      <c r="BI431">
        <f>VLOOKUP($C431,subset1!$D:$BX,BI$2,FALSE)</f>
        <v>14.6</v>
      </c>
      <c r="BJ431">
        <f>VLOOKUP($C431,subset1!$D:$BX,BJ$2,FALSE)</f>
        <v>0</v>
      </c>
      <c r="BK431">
        <f>VLOOKUP($C431,subset1!$D:$BX,BK$2,FALSE)</f>
        <v>0</v>
      </c>
      <c r="BL431">
        <f>VLOOKUP($C431,subset1!$D:$BX,BL$2,FALSE)</f>
        <v>0</v>
      </c>
      <c r="BM431">
        <f>VLOOKUP($C431,subset1!$D:$BX,BM$2,FALSE)</f>
        <v>0</v>
      </c>
      <c r="BN431">
        <f>VLOOKUP($C431,subset1!$D:$BX,BN$2,FALSE)</f>
        <v>0</v>
      </c>
      <c r="BO431">
        <f>VLOOKUP($C431,subset1!$D:$BX,BO$2,FALSE)</f>
        <v>20</v>
      </c>
      <c r="BP431">
        <f>VLOOKUP($C431,subset1!$D:$BX,BP$2,FALSE)</f>
        <v>7.63</v>
      </c>
      <c r="BQ431">
        <f>VLOOKUP($C431,subset1!$D:$BX,BQ$2,FALSE)</f>
        <v>29.2</v>
      </c>
      <c r="BR431">
        <f>VLOOKUP($C431,subset1!$D:$BX,BR$2,FALSE)</f>
        <v>152.6</v>
      </c>
      <c r="BS431">
        <f>VLOOKUP($C431,subset1!$D:$BX,BS$2,FALSE)</f>
        <v>532</v>
      </c>
      <c r="BT431" t="str">
        <f>VLOOKUP($C431,subset1!$D:$BX,BT$2,FALSE)</f>
        <v>Revco -20</v>
      </c>
      <c r="BU431" t="str">
        <f>VLOOKUP($C431,subset1!$D:$BX,BU$2,FALSE)</f>
        <v>Pacto PCR1 Box 1</v>
      </c>
    </row>
    <row r="432" spans="1:73" x14ac:dyDescent="0.2">
      <c r="A432">
        <v>1024</v>
      </c>
      <c r="B432" t="s">
        <v>12</v>
      </c>
      <c r="C432" t="str">
        <f t="shared" si="21"/>
        <v>1024E4</v>
      </c>
      <c r="D432" t="str">
        <f t="shared" si="22"/>
        <v>E4</v>
      </c>
      <c r="E432">
        <v>74</v>
      </c>
      <c r="F432" s="1">
        <v>43418</v>
      </c>
      <c r="G432">
        <v>0</v>
      </c>
      <c r="H432" t="s">
        <v>289</v>
      </c>
      <c r="I432">
        <v>833.88062003672303</v>
      </c>
      <c r="J432" t="s">
        <v>7</v>
      </c>
      <c r="K432">
        <v>438</v>
      </c>
      <c r="L432">
        <f>VLOOKUP($C432,samples!$D$2:$I$1000,4, FALSE)</f>
        <v>20</v>
      </c>
      <c r="M432" t="str">
        <f>VLOOKUP($C432,samples!$D$2:$I$1000,5, FALSE)</f>
        <v>G</v>
      </c>
      <c r="N432" t="str">
        <f>VLOOKUP($C432,samples!$D$2:$I$1000,6, FALSE)</f>
        <v>1,2,3</v>
      </c>
      <c r="O432" s="1">
        <f>VLOOKUP($C432,samples!$D$2:$I$689,3, FALSE)</f>
        <v>43648</v>
      </c>
      <c r="P432" s="2">
        <f t="shared" si="23"/>
        <v>230</v>
      </c>
      <c r="Q432" s="1" t="str">
        <f>VLOOKUP($C432,samples!$D$2:$R$1000,8, FALSE)</f>
        <v>CGPLPA868P5</v>
      </c>
      <c r="R432" t="s">
        <v>295</v>
      </c>
      <c r="S432">
        <f>VLOOKUP($C432,subset1!$D:$BX,S$2,FALSE)</f>
        <v>0</v>
      </c>
      <c r="T432" s="1" t="str">
        <f>VLOOKUP($C432,subset1!$D:$BX,T$2,FALSE)</f>
        <v>JAK2 High</v>
      </c>
      <c r="U432">
        <f>VLOOKUP($C432,subset1!$D:$BX,U$2,FALSE)</f>
        <v>0</v>
      </c>
      <c r="V432">
        <f>VLOOKUP($C432,subset1!$D:$BX,V$2,FALSE)</f>
        <v>44322</v>
      </c>
      <c r="W432" t="str">
        <f>VLOOKUP($C432,subset1!$D:$BX,W$2,FALSE)</f>
        <v>ZF</v>
      </c>
      <c r="X432">
        <f>VLOOKUP($C432,subset1!$D:$BX,X$2,FALSE)</f>
        <v>533</v>
      </c>
      <c r="Y432">
        <f>VLOOKUP($C432,subset1!$D:$BX,Y$2,FALSE)</f>
        <v>4.5</v>
      </c>
      <c r="Z432">
        <f>VLOOKUP($C432,subset1!$D:$BX,Z$2,FALSE)</f>
        <v>0.5</v>
      </c>
      <c r="AA432" t="str">
        <f>VLOOKUP($C432,subset1!$D:$BX,AA$2,FALSE)</f>
        <v>3actocfdna050621_High Sensitivity DNA Assay_DE13805124_2021-05-06_14-13-41.xad</v>
      </c>
      <c r="AB432">
        <f>VLOOKUP($C432,subset1!$D:$BX,AB$2,FALSE)</f>
        <v>162</v>
      </c>
      <c r="AC432">
        <f>VLOOKUP($C432,subset1!$D:$BX,AC$2,FALSE)</f>
        <v>207.73</v>
      </c>
      <c r="AD432">
        <f>VLOOKUP($C432,subset1!$D:$BX,AD$2,FALSE)</f>
        <v>333</v>
      </c>
      <c r="AE432">
        <f>VLOOKUP($C432,subset1!$D:$BX,AE$2,FALSE)</f>
        <v>20.84</v>
      </c>
      <c r="AF432">
        <f>VLOOKUP($C432,subset1!$D:$BX,AF$2,FALSE)</f>
        <v>496</v>
      </c>
      <c r="AG432">
        <f>VLOOKUP($C432,subset1!$D:$BX,AG$2,FALSE)</f>
        <v>7.85</v>
      </c>
      <c r="AH432">
        <f>VLOOKUP($C432,subset1!$D:$BX,AH$2,FALSE)</f>
        <v>0</v>
      </c>
      <c r="AI432">
        <f>VLOOKUP($C432,subset1!$D:$BX,AI$2,FALSE)</f>
        <v>50</v>
      </c>
      <c r="AJ432">
        <f>VLOOKUP($C432,subset1!$D:$BX,AJ$2,FALSE)</f>
        <v>236.42</v>
      </c>
      <c r="AK432">
        <f>VLOOKUP($C432,subset1!$D:$BX,AK$2,FALSE)</f>
        <v>11.821</v>
      </c>
      <c r="AL432">
        <f>VLOOKUP($C432,subset1!$D:$BX,AL$2,FALSE)</f>
        <v>2.6268888888888888</v>
      </c>
      <c r="AM432">
        <f>VLOOKUP($C432,subset1!$D:$BX,AM$2,FALSE)</f>
        <v>532</v>
      </c>
      <c r="AN432" t="str">
        <f>VLOOKUP($C432,subset1!$D:$BX,AN$2,FALSE)</f>
        <v>Revco -20</v>
      </c>
      <c r="AO432" t="str">
        <f>VLOOKUP($C432,subset1!$D:$BX,AO$2,FALSE)</f>
        <v>PACTO CfDNA Box 4</v>
      </c>
      <c r="AP432" t="str">
        <f>VLOOKUP($C432,subset1!$D:$BX,AP$2,FALSE)</f>
        <v>E3</v>
      </c>
      <c r="AQ432">
        <f>VLOOKUP($C432,subset1!$D:$BX,AQ$2,FALSE)</f>
        <v>0</v>
      </c>
      <c r="AR432">
        <f>VLOOKUP($C432,subset1!$D:$BX,AR$2,FALSE)</f>
        <v>11.821</v>
      </c>
      <c r="AS432">
        <f>VLOOKUP($C432,subset1!$D:$BX,AS$2,FALSE)</f>
        <v>50</v>
      </c>
      <c r="AT432" s="1">
        <f>VLOOKUP($C432,subset1!$D:$BX,AT$2,FALSE)</f>
        <v>0</v>
      </c>
      <c r="AU432">
        <f>VLOOKUP($C432,subset1!$D:$BX,AU$2,FALSE)</f>
        <v>2</v>
      </c>
      <c r="AV432">
        <f>VLOOKUP($C432,subset1!$D:$BX,AV$2,FALSE)</f>
        <v>44354</v>
      </c>
      <c r="AW432">
        <f>VLOOKUP($C432,subset1!$D:$BX,AW$2,FALSE)</f>
        <v>0</v>
      </c>
      <c r="AX432" t="str">
        <f>VLOOKUP($C432,subset1!$D:$BX,AX$2,FALSE)</f>
        <v>IDT8_UDI_79</v>
      </c>
      <c r="AY432">
        <f>VLOOKUP($C432,subset1!$D:$BX,AY$2,FALSE)</f>
        <v>0</v>
      </c>
      <c r="AZ432">
        <f>VLOOKUP($C432,subset1!$D:$BX,AZ$2,FALSE)</f>
        <v>4</v>
      </c>
      <c r="BA432" t="str">
        <f>VLOOKUP($C432,subset1!$D:$BX,BA$2,FALSE)</f>
        <v>ZF</v>
      </c>
      <c r="BB432">
        <f>VLOOKUP($C432,subset1!$D:$BX,BB$2,FALSE)</f>
        <v>2</v>
      </c>
      <c r="BC432" t="str">
        <f>VLOOKUP($C432,subset1!$D:$BX,BC$2,FALSE)</f>
        <v>pactopcr16821_DNA 1000_DE13805124_2021-06-08_11-42-50</v>
      </c>
      <c r="BD432">
        <f>VLOOKUP($C432,subset1!$D:$BX,BD$2,FALSE)</f>
        <v>306</v>
      </c>
      <c r="BE432">
        <f>VLOOKUP($C432,subset1!$D:$BX,BE$2,FALSE)</f>
        <v>2.31</v>
      </c>
      <c r="BF432">
        <f>VLOOKUP($C432,subset1!$D:$BX,BF$2,FALSE)</f>
        <v>11.4</v>
      </c>
      <c r="BG432">
        <f>VLOOKUP($C432,subset1!$D:$BX,BG$2,FALSE)</f>
        <v>488</v>
      </c>
      <c r="BH432">
        <f>VLOOKUP($C432,subset1!$D:$BX,BH$2,FALSE)</f>
        <v>0.27</v>
      </c>
      <c r="BI432">
        <f>VLOOKUP($C432,subset1!$D:$BX,BI$2,FALSE)</f>
        <v>0.8</v>
      </c>
      <c r="BJ432">
        <f>VLOOKUP($C432,subset1!$D:$BX,BJ$2,FALSE)</f>
        <v>0</v>
      </c>
      <c r="BK432">
        <f>VLOOKUP($C432,subset1!$D:$BX,BK$2,FALSE)</f>
        <v>0</v>
      </c>
      <c r="BL432">
        <f>VLOOKUP($C432,subset1!$D:$BX,BL$2,FALSE)</f>
        <v>0</v>
      </c>
      <c r="BM432">
        <f>VLOOKUP($C432,subset1!$D:$BX,BM$2,FALSE)</f>
        <v>0</v>
      </c>
      <c r="BN432">
        <f>VLOOKUP($C432,subset1!$D:$BX,BN$2,FALSE)</f>
        <v>0</v>
      </c>
      <c r="BO432">
        <f>VLOOKUP($C432,subset1!$D:$BX,BO$2,FALSE)</f>
        <v>20</v>
      </c>
      <c r="BP432">
        <f>VLOOKUP($C432,subset1!$D:$BX,BP$2,FALSE)</f>
        <v>2.58</v>
      </c>
      <c r="BQ432">
        <f>VLOOKUP($C432,subset1!$D:$BX,BQ$2,FALSE)</f>
        <v>12.200000000000001</v>
      </c>
      <c r="BR432">
        <f>VLOOKUP($C432,subset1!$D:$BX,BR$2,FALSE)</f>
        <v>51.6</v>
      </c>
      <c r="BS432">
        <f>VLOOKUP($C432,subset1!$D:$BX,BS$2,FALSE)</f>
        <v>532</v>
      </c>
      <c r="BT432" t="str">
        <f>VLOOKUP($C432,subset1!$D:$BX,BT$2,FALSE)</f>
        <v>Revco -20</v>
      </c>
      <c r="BU432" t="str">
        <f>VLOOKUP($C432,subset1!$D:$BX,BU$2,FALSE)</f>
        <v>Pacto PCR1 Box 1</v>
      </c>
    </row>
    <row r="433" spans="1:73" x14ac:dyDescent="0.2">
      <c r="A433">
        <v>1024</v>
      </c>
      <c r="B433" t="s">
        <v>13</v>
      </c>
      <c r="C433" t="str">
        <f t="shared" si="21"/>
        <v>1024E5</v>
      </c>
      <c r="D433" t="str">
        <f t="shared" si="22"/>
        <v>E5</v>
      </c>
      <c r="E433">
        <v>74</v>
      </c>
      <c r="F433" s="1">
        <v>43418</v>
      </c>
      <c r="G433">
        <v>0</v>
      </c>
      <c r="H433" t="s">
        <v>289</v>
      </c>
      <c r="I433">
        <v>833.88062003672303</v>
      </c>
      <c r="J433" t="s">
        <v>7</v>
      </c>
      <c r="K433">
        <v>439</v>
      </c>
      <c r="L433">
        <f>VLOOKUP($C433,samples!$D$2:$I$1000,4, FALSE)</f>
        <v>21</v>
      </c>
      <c r="M433" t="str">
        <f>VLOOKUP($C433,samples!$D$2:$I$1000,5, FALSE)</f>
        <v>A</v>
      </c>
      <c r="N433" t="str">
        <f>VLOOKUP($C433,samples!$D$2:$I$1000,6, FALSE)</f>
        <v>7,8,9</v>
      </c>
      <c r="O433" s="1">
        <f>VLOOKUP($C433,samples!$D$2:$I$689,3, FALSE)</f>
        <v>43677</v>
      </c>
      <c r="P433" s="2">
        <f t="shared" si="23"/>
        <v>259</v>
      </c>
      <c r="Q433" s="1" t="str">
        <f>VLOOKUP($C433,samples!$D$2:$R$1000,8, FALSE)</f>
        <v>CGPLPA868P6</v>
      </c>
      <c r="R433" t="s">
        <v>295</v>
      </c>
      <c r="S433">
        <f>VLOOKUP($C433,subset1!$D:$BX,S$2,FALSE)</f>
        <v>0</v>
      </c>
      <c r="T433" s="1" t="str">
        <f>VLOOKUP($C433,subset1!$D:$BX,T$2,FALSE)</f>
        <v>JAK2 High</v>
      </c>
      <c r="U433">
        <f>VLOOKUP($C433,subset1!$D:$BX,U$2,FALSE)</f>
        <v>0</v>
      </c>
      <c r="V433">
        <f>VLOOKUP($C433,subset1!$D:$BX,V$2,FALSE)</f>
        <v>44322</v>
      </c>
      <c r="W433" t="str">
        <f>VLOOKUP($C433,subset1!$D:$BX,W$2,FALSE)</f>
        <v>ZF</v>
      </c>
      <c r="X433">
        <f>VLOOKUP($C433,subset1!$D:$BX,X$2,FALSE)</f>
        <v>533</v>
      </c>
      <c r="Y433">
        <f>VLOOKUP($C433,subset1!$D:$BX,Y$2,FALSE)</f>
        <v>4</v>
      </c>
      <c r="Z433">
        <f>VLOOKUP($C433,subset1!$D:$BX,Z$2,FALSE)</f>
        <v>0</v>
      </c>
      <c r="AA433" t="str">
        <f>VLOOKUP($C433,subset1!$D:$BX,AA$2,FALSE)</f>
        <v>3actocfdna050621_High Sensitivity DNA Assay_DE13805124_2021-05-06_14-13-41.xad</v>
      </c>
      <c r="AB433">
        <f>VLOOKUP($C433,subset1!$D:$BX,AB$2,FALSE)</f>
        <v>163</v>
      </c>
      <c r="AC433">
        <f>VLOOKUP($C433,subset1!$D:$BX,AC$2,FALSE)</f>
        <v>234.73</v>
      </c>
      <c r="AD433">
        <f>VLOOKUP($C433,subset1!$D:$BX,AD$2,FALSE)</f>
        <v>311</v>
      </c>
      <c r="AE433">
        <f>VLOOKUP($C433,subset1!$D:$BX,AE$2,FALSE)</f>
        <v>23.06</v>
      </c>
      <c r="AF433">
        <f>VLOOKUP($C433,subset1!$D:$BX,AF$2,FALSE)</f>
        <v>469</v>
      </c>
      <c r="AG433">
        <f>VLOOKUP($C433,subset1!$D:$BX,AG$2,FALSE)</f>
        <v>9.8699999999999992</v>
      </c>
      <c r="AH433">
        <f>VLOOKUP($C433,subset1!$D:$BX,AH$2,FALSE)</f>
        <v>0</v>
      </c>
      <c r="AI433">
        <f>VLOOKUP($C433,subset1!$D:$BX,AI$2,FALSE)</f>
        <v>50</v>
      </c>
      <c r="AJ433">
        <f>VLOOKUP($C433,subset1!$D:$BX,AJ$2,FALSE)</f>
        <v>267.65999999999997</v>
      </c>
      <c r="AK433">
        <f>VLOOKUP($C433,subset1!$D:$BX,AK$2,FALSE)</f>
        <v>13.382999999999997</v>
      </c>
      <c r="AL433">
        <f>VLOOKUP($C433,subset1!$D:$BX,AL$2,FALSE)</f>
        <v>3.3457499999999993</v>
      </c>
      <c r="AM433">
        <f>VLOOKUP($C433,subset1!$D:$BX,AM$2,FALSE)</f>
        <v>532</v>
      </c>
      <c r="AN433" t="str">
        <f>VLOOKUP($C433,subset1!$D:$BX,AN$2,FALSE)</f>
        <v>Revco -20</v>
      </c>
      <c r="AO433" t="str">
        <f>VLOOKUP($C433,subset1!$D:$BX,AO$2,FALSE)</f>
        <v>PACTO CfDNA Box 4</v>
      </c>
      <c r="AP433" t="str">
        <f>VLOOKUP($C433,subset1!$D:$BX,AP$2,FALSE)</f>
        <v>E4</v>
      </c>
      <c r="AQ433">
        <f>VLOOKUP($C433,subset1!$D:$BX,AQ$2,FALSE)</f>
        <v>0</v>
      </c>
      <c r="AR433">
        <f>VLOOKUP($C433,subset1!$D:$BX,AR$2,FALSE)</f>
        <v>13.382999999999997</v>
      </c>
      <c r="AS433">
        <f>VLOOKUP($C433,subset1!$D:$BX,AS$2,FALSE)</f>
        <v>50</v>
      </c>
      <c r="AT433" s="1">
        <f>VLOOKUP($C433,subset1!$D:$BX,AT$2,FALSE)</f>
        <v>0</v>
      </c>
      <c r="AU433">
        <f>VLOOKUP($C433,subset1!$D:$BX,AU$2,FALSE)</f>
        <v>2</v>
      </c>
      <c r="AV433">
        <f>VLOOKUP($C433,subset1!$D:$BX,AV$2,FALSE)</f>
        <v>44354</v>
      </c>
      <c r="AW433">
        <f>VLOOKUP($C433,subset1!$D:$BX,AW$2,FALSE)</f>
        <v>0</v>
      </c>
      <c r="AX433" t="str">
        <f>VLOOKUP($C433,subset1!$D:$BX,AX$2,FALSE)</f>
        <v>IDT8_UDI_88</v>
      </c>
      <c r="AY433">
        <f>VLOOKUP($C433,subset1!$D:$BX,AY$2,FALSE)</f>
        <v>0</v>
      </c>
      <c r="AZ433">
        <f>VLOOKUP($C433,subset1!$D:$BX,AZ$2,FALSE)</f>
        <v>4</v>
      </c>
      <c r="BA433" t="str">
        <f>VLOOKUP($C433,subset1!$D:$BX,BA$2,FALSE)</f>
        <v>ZF</v>
      </c>
      <c r="BB433">
        <f>VLOOKUP($C433,subset1!$D:$BX,BB$2,FALSE)</f>
        <v>2</v>
      </c>
      <c r="BC433" t="str">
        <f>VLOOKUP($C433,subset1!$D:$BX,BC$2,FALSE)</f>
        <v>pactopcr16821_DNA 1000_DE13805124_2021-06-08_11-42-50</v>
      </c>
      <c r="BD433">
        <f>VLOOKUP($C433,subset1!$D:$BX,BD$2,FALSE)</f>
        <v>306</v>
      </c>
      <c r="BE433">
        <f>VLOOKUP($C433,subset1!$D:$BX,BE$2,FALSE)</f>
        <v>3.34</v>
      </c>
      <c r="BF433">
        <f>VLOOKUP($C433,subset1!$D:$BX,BF$2,FALSE)</f>
        <v>16.5</v>
      </c>
      <c r="BG433">
        <f>VLOOKUP($C433,subset1!$D:$BX,BG$2,FALSE)</f>
        <v>471</v>
      </c>
      <c r="BH433">
        <f>VLOOKUP($C433,subset1!$D:$BX,BH$2,FALSE)</f>
        <v>0.2</v>
      </c>
      <c r="BI433">
        <f>VLOOKUP($C433,subset1!$D:$BX,BI$2,FALSE)</f>
        <v>0.6</v>
      </c>
      <c r="BJ433">
        <f>VLOOKUP($C433,subset1!$D:$BX,BJ$2,FALSE)</f>
        <v>0</v>
      </c>
      <c r="BK433">
        <f>VLOOKUP($C433,subset1!$D:$BX,BK$2,FALSE)</f>
        <v>0</v>
      </c>
      <c r="BL433">
        <f>VLOOKUP($C433,subset1!$D:$BX,BL$2,FALSE)</f>
        <v>0</v>
      </c>
      <c r="BM433">
        <f>VLOOKUP($C433,subset1!$D:$BX,BM$2,FALSE)</f>
        <v>0</v>
      </c>
      <c r="BN433">
        <f>VLOOKUP($C433,subset1!$D:$BX,BN$2,FALSE)</f>
        <v>0</v>
      </c>
      <c r="BO433">
        <f>VLOOKUP($C433,subset1!$D:$BX,BO$2,FALSE)</f>
        <v>20</v>
      </c>
      <c r="BP433">
        <f>VLOOKUP($C433,subset1!$D:$BX,BP$2,FALSE)</f>
        <v>3.54</v>
      </c>
      <c r="BQ433">
        <f>VLOOKUP($C433,subset1!$D:$BX,BQ$2,FALSE)</f>
        <v>17.100000000000001</v>
      </c>
      <c r="BR433">
        <f>VLOOKUP($C433,subset1!$D:$BX,BR$2,FALSE)</f>
        <v>70.8</v>
      </c>
      <c r="BS433">
        <f>VLOOKUP($C433,subset1!$D:$BX,BS$2,FALSE)</f>
        <v>532</v>
      </c>
      <c r="BT433" t="str">
        <f>VLOOKUP($C433,subset1!$D:$BX,BT$2,FALSE)</f>
        <v>Revco -20</v>
      </c>
      <c r="BU433" t="str">
        <f>VLOOKUP($C433,subset1!$D:$BX,BU$2,FALSE)</f>
        <v>Pacto PCR1 Box 1</v>
      </c>
    </row>
    <row r="434" spans="1:73" x14ac:dyDescent="0.2">
      <c r="A434">
        <v>1024</v>
      </c>
      <c r="B434" t="s">
        <v>14</v>
      </c>
      <c r="C434" t="str">
        <f t="shared" si="21"/>
        <v>1024E6</v>
      </c>
      <c r="D434" t="str">
        <f t="shared" si="22"/>
        <v>E6</v>
      </c>
      <c r="E434">
        <v>74</v>
      </c>
      <c r="F434" s="1">
        <v>43418</v>
      </c>
      <c r="G434">
        <v>0</v>
      </c>
      <c r="H434" t="s">
        <v>289</v>
      </c>
      <c r="I434">
        <v>833.88062003672303</v>
      </c>
      <c r="J434" t="s">
        <v>7</v>
      </c>
      <c r="K434">
        <v>440</v>
      </c>
      <c r="L434">
        <f>VLOOKUP($C434,samples!$D$2:$I$1000,4, FALSE)</f>
        <v>24</v>
      </c>
      <c r="M434" t="str">
        <f>VLOOKUP($C434,samples!$D$2:$I$1000,5, FALSE)</f>
        <v>I</v>
      </c>
      <c r="N434" t="str">
        <f>VLOOKUP($C434,samples!$D$2:$I$1000,6, FALSE)</f>
        <v>4,5,6</v>
      </c>
      <c r="O434" s="1">
        <f>VLOOKUP($C434,samples!$D$2:$I$689,3, FALSE)</f>
        <v>43705</v>
      </c>
      <c r="P434" s="2">
        <f t="shared" si="23"/>
        <v>287</v>
      </c>
      <c r="Q434" s="1" t="str">
        <f>VLOOKUP($C434,samples!$D$2:$R$1000,8, FALSE)</f>
        <v>CGPLPA868P7</v>
      </c>
      <c r="R434" t="s">
        <v>295</v>
      </c>
      <c r="S434">
        <f>VLOOKUP($C434,subset1!$D:$BX,S$2,FALSE)</f>
        <v>0</v>
      </c>
      <c r="T434" s="1" t="str">
        <f>VLOOKUP($C434,subset1!$D:$BX,T$2,FALSE)</f>
        <v>JAK2 High</v>
      </c>
      <c r="U434">
        <f>VLOOKUP($C434,subset1!$D:$BX,U$2,FALSE)</f>
        <v>0</v>
      </c>
      <c r="V434">
        <f>VLOOKUP($C434,subset1!$D:$BX,V$2,FALSE)</f>
        <v>44322</v>
      </c>
      <c r="W434" t="str">
        <f>VLOOKUP($C434,subset1!$D:$BX,W$2,FALSE)</f>
        <v>ZF</v>
      </c>
      <c r="X434">
        <f>VLOOKUP($C434,subset1!$D:$BX,X$2,FALSE)</f>
        <v>533</v>
      </c>
      <c r="Y434">
        <f>VLOOKUP($C434,subset1!$D:$BX,Y$2,FALSE)</f>
        <v>3.5</v>
      </c>
      <c r="Z434">
        <f>VLOOKUP($C434,subset1!$D:$BX,Z$2,FALSE)</f>
        <v>0.5</v>
      </c>
      <c r="AA434" t="str">
        <f>VLOOKUP($C434,subset1!$D:$BX,AA$2,FALSE)</f>
        <v>4actocfdna050621_High Sensitivity DNA Assay_DE13805124_2021-05-06_15-37-09.xad</v>
      </c>
      <c r="AB434">
        <f>VLOOKUP($C434,subset1!$D:$BX,AB$2,FALSE)</f>
        <v>159</v>
      </c>
      <c r="AC434">
        <f>VLOOKUP($C434,subset1!$D:$BX,AC$2,FALSE)</f>
        <v>493.9</v>
      </c>
      <c r="AD434">
        <f>VLOOKUP($C434,subset1!$D:$BX,AD$2,FALSE)</f>
        <v>299</v>
      </c>
      <c r="AE434">
        <f>VLOOKUP($C434,subset1!$D:$BX,AE$2,FALSE)</f>
        <v>36.15</v>
      </c>
      <c r="AF434">
        <f>VLOOKUP($C434,subset1!$D:$BX,AF$2,FALSE)</f>
        <v>514</v>
      </c>
      <c r="AG434">
        <f>VLOOKUP($C434,subset1!$D:$BX,AG$2,FALSE)</f>
        <v>6.35</v>
      </c>
      <c r="AH434">
        <f>VLOOKUP($C434,subset1!$D:$BX,AH$2,FALSE)</f>
        <v>0</v>
      </c>
      <c r="AI434">
        <f>VLOOKUP($C434,subset1!$D:$BX,AI$2,FALSE)</f>
        <v>50</v>
      </c>
      <c r="AJ434">
        <f>VLOOKUP($C434,subset1!$D:$BX,AJ$2,FALSE)</f>
        <v>536.4</v>
      </c>
      <c r="AK434">
        <f>VLOOKUP($C434,subset1!$D:$BX,AK$2,FALSE)</f>
        <v>26.82</v>
      </c>
      <c r="AL434">
        <f>VLOOKUP($C434,subset1!$D:$BX,AL$2,FALSE)</f>
        <v>7.6628571428571428</v>
      </c>
      <c r="AM434">
        <f>VLOOKUP($C434,subset1!$D:$BX,AM$2,FALSE)</f>
        <v>532</v>
      </c>
      <c r="AN434" t="str">
        <f>VLOOKUP($C434,subset1!$D:$BX,AN$2,FALSE)</f>
        <v>Revco -20</v>
      </c>
      <c r="AO434" t="str">
        <f>VLOOKUP($C434,subset1!$D:$BX,AO$2,FALSE)</f>
        <v>PACTO CfDNA Box 4</v>
      </c>
      <c r="AP434" t="str">
        <f>VLOOKUP($C434,subset1!$D:$BX,AP$2,FALSE)</f>
        <v>E5</v>
      </c>
      <c r="AQ434">
        <f>VLOOKUP($C434,subset1!$D:$BX,AQ$2,FALSE)</f>
        <v>0</v>
      </c>
      <c r="AR434">
        <f>VLOOKUP($C434,subset1!$D:$BX,AR$2,FALSE)</f>
        <v>15</v>
      </c>
      <c r="AS434">
        <f>VLOOKUP($C434,subset1!$D:$BX,AS$2,FALSE)</f>
        <v>27.964205816554809</v>
      </c>
      <c r="AT434" s="1">
        <f>VLOOKUP($C434,subset1!$D:$BX,AT$2,FALSE)</f>
        <v>22.035794183445191</v>
      </c>
      <c r="AU434">
        <f>VLOOKUP($C434,subset1!$D:$BX,AU$2,FALSE)</f>
        <v>2</v>
      </c>
      <c r="AV434">
        <f>VLOOKUP($C434,subset1!$D:$BX,AV$2,FALSE)</f>
        <v>44354</v>
      </c>
      <c r="AW434">
        <f>VLOOKUP($C434,subset1!$D:$BX,AW$2,FALSE)</f>
        <v>0</v>
      </c>
      <c r="AX434" t="str">
        <f>VLOOKUP($C434,subset1!$D:$BX,AX$2,FALSE)</f>
        <v>IDT8_UDI_89</v>
      </c>
      <c r="AY434">
        <f>VLOOKUP($C434,subset1!$D:$BX,AY$2,FALSE)</f>
        <v>0</v>
      </c>
      <c r="AZ434">
        <f>VLOOKUP($C434,subset1!$D:$BX,AZ$2,FALSE)</f>
        <v>4</v>
      </c>
      <c r="BA434" t="str">
        <f>VLOOKUP($C434,subset1!$D:$BX,BA$2,FALSE)</f>
        <v>ZF</v>
      </c>
      <c r="BB434">
        <f>VLOOKUP($C434,subset1!$D:$BX,BB$2,FALSE)</f>
        <v>2</v>
      </c>
      <c r="BC434" t="str">
        <f>VLOOKUP($C434,subset1!$D:$BX,BC$2,FALSE)</f>
        <v>pactopcr16821_DNA 1000_DE13805124_2021-06-08_11-42-50</v>
      </c>
      <c r="BD434">
        <f>VLOOKUP($C434,subset1!$D:$BX,BD$2,FALSE)</f>
        <v>306</v>
      </c>
      <c r="BE434">
        <f>VLOOKUP($C434,subset1!$D:$BX,BE$2,FALSE)</f>
        <v>2.17</v>
      </c>
      <c r="BF434">
        <f>VLOOKUP($C434,subset1!$D:$BX,BF$2,FALSE)</f>
        <v>10.8</v>
      </c>
      <c r="BG434">
        <f>VLOOKUP($C434,subset1!$D:$BX,BG$2,FALSE)</f>
        <v>0</v>
      </c>
      <c r="BH434">
        <f>VLOOKUP($C434,subset1!$D:$BX,BH$2,FALSE)</f>
        <v>0</v>
      </c>
      <c r="BI434">
        <f>VLOOKUP($C434,subset1!$D:$BX,BI$2,FALSE)</f>
        <v>0</v>
      </c>
      <c r="BJ434">
        <f>VLOOKUP($C434,subset1!$D:$BX,BJ$2,FALSE)</f>
        <v>0</v>
      </c>
      <c r="BK434">
        <f>VLOOKUP($C434,subset1!$D:$BX,BK$2,FALSE)</f>
        <v>0</v>
      </c>
      <c r="BL434">
        <f>VLOOKUP($C434,subset1!$D:$BX,BL$2,FALSE)</f>
        <v>0</v>
      </c>
      <c r="BM434">
        <f>VLOOKUP($C434,subset1!$D:$BX,BM$2,FALSE)</f>
        <v>0</v>
      </c>
      <c r="BN434">
        <f>VLOOKUP($C434,subset1!$D:$BX,BN$2,FALSE)</f>
        <v>0</v>
      </c>
      <c r="BO434">
        <f>VLOOKUP($C434,subset1!$D:$BX,BO$2,FALSE)</f>
        <v>20</v>
      </c>
      <c r="BP434">
        <f>VLOOKUP($C434,subset1!$D:$BX,BP$2,FALSE)</f>
        <v>2.17</v>
      </c>
      <c r="BQ434">
        <f>VLOOKUP($C434,subset1!$D:$BX,BQ$2,FALSE)</f>
        <v>10.8</v>
      </c>
      <c r="BR434">
        <f>VLOOKUP($C434,subset1!$D:$BX,BR$2,FALSE)</f>
        <v>43.4</v>
      </c>
      <c r="BS434">
        <f>VLOOKUP($C434,subset1!$D:$BX,BS$2,FALSE)</f>
        <v>532</v>
      </c>
      <c r="BT434" t="str">
        <f>VLOOKUP($C434,subset1!$D:$BX,BT$2,FALSE)</f>
        <v>Revco -20</v>
      </c>
      <c r="BU434" t="str">
        <f>VLOOKUP($C434,subset1!$D:$BX,BU$2,FALSE)</f>
        <v>Pacto PCR1 Box 1</v>
      </c>
    </row>
    <row r="435" spans="1:73" x14ac:dyDescent="0.2">
      <c r="A435">
        <v>1024</v>
      </c>
      <c r="B435" t="s">
        <v>15</v>
      </c>
      <c r="C435" t="str">
        <f t="shared" si="21"/>
        <v>1024E7</v>
      </c>
      <c r="D435" t="str">
        <f t="shared" si="22"/>
        <v>E7</v>
      </c>
      <c r="E435">
        <v>74</v>
      </c>
      <c r="F435" s="1">
        <v>43418</v>
      </c>
      <c r="G435">
        <v>0</v>
      </c>
      <c r="H435" t="s">
        <v>289</v>
      </c>
      <c r="I435">
        <v>833.88062003672303</v>
      </c>
      <c r="J435" t="s">
        <v>7</v>
      </c>
      <c r="K435">
        <v>441</v>
      </c>
      <c r="L435">
        <f>VLOOKUP($C435,samples!$D$2:$I$1000,4, FALSE)</f>
        <v>0</v>
      </c>
      <c r="M435">
        <f>VLOOKUP($C435,samples!$D$2:$I$1000,5, FALSE)</f>
        <v>0</v>
      </c>
      <c r="N435">
        <f>VLOOKUP($C435,samples!$D$2:$I$1000,6, FALSE)</f>
        <v>0</v>
      </c>
      <c r="O435" s="1">
        <f>VLOOKUP($C435,samples!$D$2:$I$1000,3, FALSE)</f>
        <v>43735</v>
      </c>
      <c r="P435" s="2">
        <f t="shared" si="23"/>
        <v>317</v>
      </c>
      <c r="Q435" s="1" t="str">
        <f>VLOOKUP($C435,samples!$D$2:$R$1000,8, FALSE)</f>
        <v>CGPLPA868P8</v>
      </c>
      <c r="R435" t="s">
        <v>295</v>
      </c>
      <c r="S435" t="e">
        <f>VLOOKUP($C435,subset1!$D:$BX,S$2,FALSE)</f>
        <v>#N/A</v>
      </c>
      <c r="T435" s="1" t="e">
        <f>VLOOKUP($C435,subset1!$D:$BX,T$2,FALSE)</f>
        <v>#N/A</v>
      </c>
      <c r="U435" t="e">
        <f>VLOOKUP($C435,subset1!$D:$BX,U$2,FALSE)</f>
        <v>#N/A</v>
      </c>
      <c r="V435" t="e">
        <f>VLOOKUP($C435,subset1!$D:$BX,V$2,FALSE)</f>
        <v>#N/A</v>
      </c>
      <c r="W435" t="e">
        <f>VLOOKUP($C435,subset1!$D:$BX,W$2,FALSE)</f>
        <v>#N/A</v>
      </c>
      <c r="X435" t="e">
        <f>VLOOKUP($C435,subset1!$D:$BX,X$2,FALSE)</f>
        <v>#N/A</v>
      </c>
      <c r="Y435" t="e">
        <f>VLOOKUP($C435,subset1!$D:$BX,Y$2,FALSE)</f>
        <v>#N/A</v>
      </c>
      <c r="Z435" t="e">
        <f>VLOOKUP($C435,subset1!$D:$BX,Z$2,FALSE)</f>
        <v>#N/A</v>
      </c>
      <c r="AA435" t="e">
        <f>VLOOKUP($C435,subset1!$D:$BX,AA$2,FALSE)</f>
        <v>#N/A</v>
      </c>
      <c r="AB435" t="e">
        <f>VLOOKUP($C435,subset1!$D:$BX,AB$2,FALSE)</f>
        <v>#N/A</v>
      </c>
      <c r="AC435" t="e">
        <f>VLOOKUP($C435,subset1!$D:$BX,AC$2,FALSE)</f>
        <v>#N/A</v>
      </c>
      <c r="AD435" t="e">
        <f>VLOOKUP($C435,subset1!$D:$BX,AD$2,FALSE)</f>
        <v>#N/A</v>
      </c>
      <c r="AE435" t="e">
        <f>VLOOKUP($C435,subset1!$D:$BX,AE$2,FALSE)</f>
        <v>#N/A</v>
      </c>
      <c r="AF435" t="e">
        <f>VLOOKUP($C435,subset1!$D:$BX,AF$2,FALSE)</f>
        <v>#N/A</v>
      </c>
      <c r="AG435" t="e">
        <f>VLOOKUP($C435,subset1!$D:$BX,AG$2,FALSE)</f>
        <v>#N/A</v>
      </c>
      <c r="AH435" t="e">
        <f>VLOOKUP($C435,subset1!$D:$BX,AH$2,FALSE)</f>
        <v>#N/A</v>
      </c>
      <c r="AI435" t="e">
        <f>VLOOKUP($C435,subset1!$D:$BX,AI$2,FALSE)</f>
        <v>#N/A</v>
      </c>
      <c r="AJ435" t="e">
        <f>VLOOKUP($C435,subset1!$D:$BX,AJ$2,FALSE)</f>
        <v>#N/A</v>
      </c>
      <c r="AK435" t="e">
        <f>VLOOKUP($C435,subset1!$D:$BX,AK$2,FALSE)</f>
        <v>#N/A</v>
      </c>
      <c r="AL435" t="e">
        <f>VLOOKUP($C435,subset1!$D:$BX,AL$2,FALSE)</f>
        <v>#N/A</v>
      </c>
      <c r="AM435" t="e">
        <f>VLOOKUP($C435,subset1!$D:$BX,AM$2,FALSE)</f>
        <v>#N/A</v>
      </c>
      <c r="AN435" t="e">
        <f>VLOOKUP($C435,subset1!$D:$BX,AN$2,FALSE)</f>
        <v>#N/A</v>
      </c>
      <c r="AO435" t="e">
        <f>VLOOKUP($C435,subset1!$D:$BX,AO$2,FALSE)</f>
        <v>#N/A</v>
      </c>
      <c r="AP435" t="e">
        <f>VLOOKUP($C435,subset1!$D:$BX,AP$2,FALSE)</f>
        <v>#N/A</v>
      </c>
      <c r="AQ435" t="e">
        <f>VLOOKUP($C435,subset1!$D:$BX,AQ$2,FALSE)</f>
        <v>#N/A</v>
      </c>
      <c r="AR435" t="e">
        <f>VLOOKUP($C435,subset1!$D:$BX,AR$2,FALSE)</f>
        <v>#N/A</v>
      </c>
      <c r="AS435" t="e">
        <f>VLOOKUP($C435,subset1!$D:$BX,AS$2,FALSE)</f>
        <v>#N/A</v>
      </c>
      <c r="AT435" s="1" t="e">
        <f>VLOOKUP($C435,subset1!$D:$BX,AT$2,FALSE)</f>
        <v>#N/A</v>
      </c>
      <c r="AU435" t="e">
        <f>VLOOKUP($C435,subset1!$D:$BX,AU$2,FALSE)</f>
        <v>#N/A</v>
      </c>
      <c r="AV435" t="e">
        <f>VLOOKUP($C435,subset1!$D:$BX,AV$2,FALSE)</f>
        <v>#N/A</v>
      </c>
      <c r="AW435" t="e">
        <f>VLOOKUP($C435,subset1!$D:$BX,AW$2,FALSE)</f>
        <v>#N/A</v>
      </c>
      <c r="AX435" t="e">
        <f>VLOOKUP($C435,subset1!$D:$BX,AX$2,FALSE)</f>
        <v>#N/A</v>
      </c>
      <c r="AY435" t="e">
        <f>VLOOKUP($C435,subset1!$D:$BX,AY$2,FALSE)</f>
        <v>#N/A</v>
      </c>
      <c r="AZ435" t="e">
        <f>VLOOKUP($C435,subset1!$D:$BX,AZ$2,FALSE)</f>
        <v>#N/A</v>
      </c>
      <c r="BA435" t="e">
        <f>VLOOKUP($C435,subset1!$D:$BX,BA$2,FALSE)</f>
        <v>#N/A</v>
      </c>
      <c r="BB435" t="e">
        <f>VLOOKUP($C435,subset1!$D:$BX,BB$2,FALSE)</f>
        <v>#N/A</v>
      </c>
      <c r="BC435" t="e">
        <f>VLOOKUP($C435,subset1!$D:$BX,BC$2,FALSE)</f>
        <v>#N/A</v>
      </c>
      <c r="BD435" t="e">
        <f>VLOOKUP($C435,subset1!$D:$BX,BD$2,FALSE)</f>
        <v>#N/A</v>
      </c>
      <c r="BE435" t="e">
        <f>VLOOKUP($C435,subset1!$D:$BX,BE$2,FALSE)</f>
        <v>#N/A</v>
      </c>
      <c r="BF435" t="e">
        <f>VLOOKUP($C435,subset1!$D:$BX,BF$2,FALSE)</f>
        <v>#N/A</v>
      </c>
      <c r="BG435" t="e">
        <f>VLOOKUP($C435,subset1!$D:$BX,BG$2,FALSE)</f>
        <v>#N/A</v>
      </c>
      <c r="BH435" t="e">
        <f>VLOOKUP($C435,subset1!$D:$BX,BH$2,FALSE)</f>
        <v>#N/A</v>
      </c>
      <c r="BI435" t="e">
        <f>VLOOKUP($C435,subset1!$D:$BX,BI$2,FALSE)</f>
        <v>#N/A</v>
      </c>
      <c r="BJ435" t="e">
        <f>VLOOKUP($C435,subset1!$D:$BX,BJ$2,FALSE)</f>
        <v>#N/A</v>
      </c>
      <c r="BK435" t="e">
        <f>VLOOKUP($C435,subset1!$D:$BX,BK$2,FALSE)</f>
        <v>#N/A</v>
      </c>
      <c r="BL435" t="e">
        <f>VLOOKUP($C435,subset1!$D:$BX,BL$2,FALSE)</f>
        <v>#N/A</v>
      </c>
      <c r="BM435" t="e">
        <f>VLOOKUP($C435,subset1!$D:$BX,BM$2,FALSE)</f>
        <v>#N/A</v>
      </c>
      <c r="BN435" t="e">
        <f>VLOOKUP($C435,subset1!$D:$BX,BN$2,FALSE)</f>
        <v>#N/A</v>
      </c>
      <c r="BO435" t="e">
        <f>VLOOKUP($C435,subset1!$D:$BX,BO$2,FALSE)</f>
        <v>#N/A</v>
      </c>
      <c r="BP435" t="e">
        <f>VLOOKUP($C435,subset1!$D:$BX,BP$2,FALSE)</f>
        <v>#N/A</v>
      </c>
      <c r="BQ435" t="e">
        <f>VLOOKUP($C435,subset1!$D:$BX,BQ$2,FALSE)</f>
        <v>#N/A</v>
      </c>
      <c r="BR435" t="e">
        <f>VLOOKUP($C435,subset1!$D:$BX,BR$2,FALSE)</f>
        <v>#N/A</v>
      </c>
      <c r="BS435" t="e">
        <f>VLOOKUP($C435,subset1!$D:$BX,BS$2,FALSE)</f>
        <v>#N/A</v>
      </c>
      <c r="BT435" t="e">
        <f>VLOOKUP($C435,subset1!$D:$BX,BT$2,FALSE)</f>
        <v>#N/A</v>
      </c>
      <c r="BU435" t="e">
        <f>VLOOKUP($C435,subset1!$D:$BX,BU$2,FALSE)</f>
        <v>#N/A</v>
      </c>
    </row>
    <row r="436" spans="1:73" x14ac:dyDescent="0.2">
      <c r="A436">
        <v>1024</v>
      </c>
      <c r="B436" t="s">
        <v>16</v>
      </c>
      <c r="C436" t="str">
        <f t="shared" si="21"/>
        <v>1024E8</v>
      </c>
      <c r="D436" t="str">
        <f t="shared" si="22"/>
        <v>E8</v>
      </c>
      <c r="E436">
        <v>74</v>
      </c>
      <c r="F436" s="1">
        <v>43418</v>
      </c>
      <c r="G436">
        <v>0</v>
      </c>
      <c r="H436" t="s">
        <v>289</v>
      </c>
      <c r="I436">
        <v>833.88062003672303</v>
      </c>
      <c r="J436" t="s">
        <v>7</v>
      </c>
      <c r="K436">
        <v>442</v>
      </c>
      <c r="L436">
        <f>VLOOKUP($C436,samples!$D$2:$I$1000,4, FALSE)</f>
        <v>23</v>
      </c>
      <c r="M436" t="str">
        <f>VLOOKUP($C436,samples!$D$2:$I$1000,5, FALSE)</f>
        <v>I</v>
      </c>
      <c r="N436" t="str">
        <f>VLOOKUP($C436,samples!$D$2:$I$1000,6, FALSE)</f>
        <v>1,2,3</v>
      </c>
      <c r="O436" s="1">
        <f>VLOOKUP($C436,samples!$D$2:$I$689,3, FALSE)</f>
        <v>43761</v>
      </c>
      <c r="P436" s="2">
        <f t="shared" si="23"/>
        <v>343</v>
      </c>
      <c r="Q436" s="1" t="str">
        <f>VLOOKUP($C436,samples!$D$2:$R$1000,8, FALSE)</f>
        <v>CGPLPA868P9</v>
      </c>
      <c r="R436" t="s">
        <v>295</v>
      </c>
      <c r="S436">
        <f>VLOOKUP($C436,subset1!$D:$BX,S$2,FALSE)</f>
        <v>0</v>
      </c>
      <c r="T436" s="1" t="str">
        <f>VLOOKUP($C436,subset1!$D:$BX,T$2,FALSE)</f>
        <v>JAK2 High</v>
      </c>
      <c r="U436">
        <f>VLOOKUP($C436,subset1!$D:$BX,U$2,FALSE)</f>
        <v>0</v>
      </c>
      <c r="V436">
        <f>VLOOKUP($C436,subset1!$D:$BX,V$2,FALSE)</f>
        <v>44322</v>
      </c>
      <c r="W436" t="str">
        <f>VLOOKUP($C436,subset1!$D:$BX,W$2,FALSE)</f>
        <v>ZF</v>
      </c>
      <c r="X436">
        <f>VLOOKUP($C436,subset1!$D:$BX,X$2,FALSE)</f>
        <v>533</v>
      </c>
      <c r="Y436">
        <f>VLOOKUP($C436,subset1!$D:$BX,Y$2,FALSE)</f>
        <v>5.5</v>
      </c>
      <c r="Z436">
        <f>VLOOKUP($C436,subset1!$D:$BX,Z$2,FALSE)</f>
        <v>0.5</v>
      </c>
      <c r="AA436" t="str">
        <f>VLOOKUP($C436,subset1!$D:$BX,AA$2,FALSE)</f>
        <v>4actocfdna050621_High Sensitivity DNA Assay_DE13805124_2021-05-06_15-37-09.xad</v>
      </c>
      <c r="AB436">
        <f>VLOOKUP($C436,subset1!$D:$BX,AB$2,FALSE)</f>
        <v>169</v>
      </c>
      <c r="AC436">
        <f>VLOOKUP($C436,subset1!$D:$BX,AC$2,FALSE)</f>
        <v>388.72</v>
      </c>
      <c r="AD436">
        <f>VLOOKUP($C436,subset1!$D:$BX,AD$2,FALSE)</f>
        <v>347</v>
      </c>
      <c r="AE436">
        <f>VLOOKUP($C436,subset1!$D:$BX,AE$2,FALSE)</f>
        <v>43.24</v>
      </c>
      <c r="AF436">
        <f>VLOOKUP($C436,subset1!$D:$BX,AF$2,FALSE)</f>
        <v>0</v>
      </c>
      <c r="AG436">
        <f>VLOOKUP($C436,subset1!$D:$BX,AG$2,FALSE)</f>
        <v>0</v>
      </c>
      <c r="AH436">
        <f>VLOOKUP($C436,subset1!$D:$BX,AH$2,FALSE)</f>
        <v>0</v>
      </c>
      <c r="AI436">
        <f>VLOOKUP($C436,subset1!$D:$BX,AI$2,FALSE)</f>
        <v>50</v>
      </c>
      <c r="AJ436">
        <f>VLOOKUP($C436,subset1!$D:$BX,AJ$2,FALSE)</f>
        <v>431.96000000000004</v>
      </c>
      <c r="AK436">
        <f>VLOOKUP($C436,subset1!$D:$BX,AK$2,FALSE)</f>
        <v>21.597999999999999</v>
      </c>
      <c r="AL436">
        <f>VLOOKUP($C436,subset1!$D:$BX,AL$2,FALSE)</f>
        <v>3.9269090909090907</v>
      </c>
      <c r="AM436">
        <f>VLOOKUP($C436,subset1!$D:$BX,AM$2,FALSE)</f>
        <v>532</v>
      </c>
      <c r="AN436" t="str">
        <f>VLOOKUP($C436,subset1!$D:$BX,AN$2,FALSE)</f>
        <v>Revco -20</v>
      </c>
      <c r="AO436" t="str">
        <f>VLOOKUP($C436,subset1!$D:$BX,AO$2,FALSE)</f>
        <v>PACTO CfDNA Box 4</v>
      </c>
      <c r="AP436" t="str">
        <f>VLOOKUP($C436,subset1!$D:$BX,AP$2,FALSE)</f>
        <v>E6</v>
      </c>
      <c r="AQ436">
        <f>VLOOKUP($C436,subset1!$D:$BX,AQ$2,FALSE)</f>
        <v>0</v>
      </c>
      <c r="AR436">
        <f>VLOOKUP($C436,subset1!$D:$BX,AR$2,FALSE)</f>
        <v>15</v>
      </c>
      <c r="AS436">
        <f>VLOOKUP($C436,subset1!$D:$BX,AS$2,FALSE)</f>
        <v>34.725437540513013</v>
      </c>
      <c r="AT436" s="1">
        <f>VLOOKUP($C436,subset1!$D:$BX,AT$2,FALSE)</f>
        <v>15.274562459486987</v>
      </c>
      <c r="AU436">
        <f>VLOOKUP($C436,subset1!$D:$BX,AU$2,FALSE)</f>
        <v>2</v>
      </c>
      <c r="AV436">
        <f>VLOOKUP($C436,subset1!$D:$BX,AV$2,FALSE)</f>
        <v>44354</v>
      </c>
      <c r="AW436">
        <f>VLOOKUP($C436,subset1!$D:$BX,AW$2,FALSE)</f>
        <v>0</v>
      </c>
      <c r="AX436" t="str">
        <f>VLOOKUP($C436,subset1!$D:$BX,AX$2,FALSE)</f>
        <v>IDT8_UDI_103</v>
      </c>
      <c r="AY436">
        <f>VLOOKUP($C436,subset1!$D:$BX,AY$2,FALSE)</f>
        <v>0</v>
      </c>
      <c r="AZ436">
        <f>VLOOKUP($C436,subset1!$D:$BX,AZ$2,FALSE)</f>
        <v>4</v>
      </c>
      <c r="BA436" t="str">
        <f>VLOOKUP($C436,subset1!$D:$BX,BA$2,FALSE)</f>
        <v>ZF</v>
      </c>
      <c r="BB436">
        <f>VLOOKUP($C436,subset1!$D:$BX,BB$2,FALSE)</f>
        <v>2</v>
      </c>
      <c r="BC436" t="str">
        <f>VLOOKUP($C436,subset1!$D:$BX,BC$2,FALSE)</f>
        <v>pactopcr6921_DNA 1000_DE13805124_2021-06-09_09-56-33</v>
      </c>
      <c r="BD436">
        <f>VLOOKUP($C436,subset1!$D:$BX,BD$2,FALSE)</f>
        <v>322</v>
      </c>
      <c r="BE436">
        <f>VLOOKUP($C436,subset1!$D:$BX,BE$2,FALSE)</f>
        <v>7.27</v>
      </c>
      <c r="BF436">
        <f>VLOOKUP($C436,subset1!$D:$BX,BF$2,FALSE)</f>
        <v>34.200000000000003</v>
      </c>
      <c r="BG436">
        <f>VLOOKUP($C436,subset1!$D:$BX,BG$2,FALSE)</f>
        <v>479</v>
      </c>
      <c r="BH436">
        <f>VLOOKUP($C436,subset1!$D:$BX,BH$2,FALSE)</f>
        <v>0.47</v>
      </c>
      <c r="BI436">
        <f>VLOOKUP($C436,subset1!$D:$BX,BI$2,FALSE)</f>
        <v>1.5</v>
      </c>
      <c r="BJ436">
        <f>VLOOKUP($C436,subset1!$D:$BX,BJ$2,FALSE)</f>
        <v>0</v>
      </c>
      <c r="BK436">
        <f>VLOOKUP($C436,subset1!$D:$BX,BK$2,FALSE)</f>
        <v>0</v>
      </c>
      <c r="BL436">
        <f>VLOOKUP($C436,subset1!$D:$BX,BL$2,FALSE)</f>
        <v>0</v>
      </c>
      <c r="BM436">
        <f>VLOOKUP($C436,subset1!$D:$BX,BM$2,FALSE)</f>
        <v>0</v>
      </c>
      <c r="BN436">
        <f>VLOOKUP($C436,subset1!$D:$BX,BN$2,FALSE)</f>
        <v>0</v>
      </c>
      <c r="BO436">
        <f>VLOOKUP($C436,subset1!$D:$BX,BO$2,FALSE)</f>
        <v>20</v>
      </c>
      <c r="BP436">
        <f>VLOOKUP($C436,subset1!$D:$BX,BP$2,FALSE)</f>
        <v>7.7399999999999993</v>
      </c>
      <c r="BQ436">
        <f>VLOOKUP($C436,subset1!$D:$BX,BQ$2,FALSE)</f>
        <v>35.700000000000003</v>
      </c>
      <c r="BR436">
        <f>VLOOKUP($C436,subset1!$D:$BX,BR$2,FALSE)</f>
        <v>154.79999999999998</v>
      </c>
      <c r="BS436">
        <f>VLOOKUP($C436,subset1!$D:$BX,BS$2,FALSE)</f>
        <v>532</v>
      </c>
      <c r="BT436" t="str">
        <f>VLOOKUP($C436,subset1!$D:$BX,BT$2,FALSE)</f>
        <v>Revco -20</v>
      </c>
      <c r="BU436" t="str">
        <f>VLOOKUP($C436,subset1!$D:$BX,BU$2,FALSE)</f>
        <v>Pacto PCR1 Box 1</v>
      </c>
    </row>
    <row r="437" spans="1:73" x14ac:dyDescent="0.2">
      <c r="A437">
        <v>1024</v>
      </c>
      <c r="B437" t="s">
        <v>17</v>
      </c>
      <c r="C437" t="str">
        <f t="shared" si="21"/>
        <v>1024E9</v>
      </c>
      <c r="D437" t="str">
        <f t="shared" si="22"/>
        <v>E9</v>
      </c>
      <c r="E437">
        <v>74</v>
      </c>
      <c r="F437" s="1">
        <v>43418</v>
      </c>
      <c r="G437">
        <v>0</v>
      </c>
      <c r="H437" t="s">
        <v>289</v>
      </c>
      <c r="I437">
        <v>833.88062003672303</v>
      </c>
      <c r="J437" t="s">
        <v>7</v>
      </c>
      <c r="K437">
        <v>443</v>
      </c>
      <c r="L437">
        <f>VLOOKUP($C437,samples!$D$2:$I$1000,4, FALSE)</f>
        <v>23</v>
      </c>
      <c r="M437" t="str">
        <f>VLOOKUP($C437,samples!$D$2:$I$1000,5, FALSE)</f>
        <v>A</v>
      </c>
      <c r="N437" t="str">
        <f>VLOOKUP($C437,samples!$D$2:$I$1000,6, FALSE)</f>
        <v>4,5,6</v>
      </c>
      <c r="O437" s="1">
        <f>VLOOKUP($C437,samples!$D$2:$I$689,3, FALSE)</f>
        <v>43796</v>
      </c>
      <c r="P437" s="2">
        <f t="shared" si="23"/>
        <v>378</v>
      </c>
      <c r="Q437" s="1" t="str">
        <f>VLOOKUP($C437,samples!$D$2:$R$1000,8, FALSE)</f>
        <v>CGPLPA868P10</v>
      </c>
      <c r="R437" t="s">
        <v>295</v>
      </c>
      <c r="S437">
        <f>VLOOKUP($C437,subset1!$D:$BX,S$2,FALSE)</f>
        <v>0</v>
      </c>
      <c r="T437" s="1" t="str">
        <f>VLOOKUP($C437,subset1!$D:$BX,T$2,FALSE)</f>
        <v>JAK2 High</v>
      </c>
      <c r="U437">
        <f>VLOOKUP($C437,subset1!$D:$BX,U$2,FALSE)</f>
        <v>0</v>
      </c>
      <c r="V437">
        <f>VLOOKUP($C437,subset1!$D:$BX,V$2,FALSE)</f>
        <v>44322</v>
      </c>
      <c r="W437" t="str">
        <f>VLOOKUP($C437,subset1!$D:$BX,W$2,FALSE)</f>
        <v>ZF</v>
      </c>
      <c r="X437">
        <f>VLOOKUP($C437,subset1!$D:$BX,X$2,FALSE)</f>
        <v>533</v>
      </c>
      <c r="Y437">
        <f>VLOOKUP($C437,subset1!$D:$BX,Y$2,FALSE)</f>
        <v>4.5</v>
      </c>
      <c r="Z437">
        <f>VLOOKUP($C437,subset1!$D:$BX,Z$2,FALSE)</f>
        <v>0.5</v>
      </c>
      <c r="AA437" t="str">
        <f>VLOOKUP($C437,subset1!$D:$BX,AA$2,FALSE)</f>
        <v>4actocfdna050621_High Sensitivity DNA Assay_DE13805124_2021-05-06_15-37-09.xad</v>
      </c>
      <c r="AB437">
        <f>VLOOKUP($C437,subset1!$D:$BX,AB$2,FALSE)</f>
        <v>163</v>
      </c>
      <c r="AC437">
        <f>VLOOKUP($C437,subset1!$D:$BX,AC$2,FALSE)</f>
        <v>467.3</v>
      </c>
      <c r="AD437">
        <f>VLOOKUP($C437,subset1!$D:$BX,AD$2,FALSE)</f>
        <v>322</v>
      </c>
      <c r="AE437">
        <f>VLOOKUP($C437,subset1!$D:$BX,AE$2,FALSE)</f>
        <v>42</v>
      </c>
      <c r="AF437">
        <f>VLOOKUP($C437,subset1!$D:$BX,AF$2,FALSE)</f>
        <v>440</v>
      </c>
      <c r="AG437">
        <f>VLOOKUP($C437,subset1!$D:$BX,AG$2,FALSE)</f>
        <v>7.07</v>
      </c>
      <c r="AH437">
        <f>VLOOKUP($C437,subset1!$D:$BX,AH$2,FALSE)</f>
        <v>0</v>
      </c>
      <c r="AI437">
        <f>VLOOKUP($C437,subset1!$D:$BX,AI$2,FALSE)</f>
        <v>50</v>
      </c>
      <c r="AJ437">
        <f>VLOOKUP($C437,subset1!$D:$BX,AJ$2,FALSE)</f>
        <v>516.37</v>
      </c>
      <c r="AK437">
        <f>VLOOKUP($C437,subset1!$D:$BX,AK$2,FALSE)</f>
        <v>25.8185</v>
      </c>
      <c r="AL437">
        <f>VLOOKUP($C437,subset1!$D:$BX,AL$2,FALSE)</f>
        <v>5.7374444444444448</v>
      </c>
      <c r="AM437">
        <f>VLOOKUP($C437,subset1!$D:$BX,AM$2,FALSE)</f>
        <v>532</v>
      </c>
      <c r="AN437" t="str">
        <f>VLOOKUP($C437,subset1!$D:$BX,AN$2,FALSE)</f>
        <v>Revco -20</v>
      </c>
      <c r="AO437" t="str">
        <f>VLOOKUP($C437,subset1!$D:$BX,AO$2,FALSE)</f>
        <v>PACTO CfDNA Box 4</v>
      </c>
      <c r="AP437" t="str">
        <f>VLOOKUP($C437,subset1!$D:$BX,AP$2,FALSE)</f>
        <v>E7</v>
      </c>
      <c r="AQ437">
        <f>VLOOKUP($C437,subset1!$D:$BX,AQ$2,FALSE)</f>
        <v>0</v>
      </c>
      <c r="AR437">
        <f>VLOOKUP($C437,subset1!$D:$BX,AR$2,FALSE)</f>
        <v>15</v>
      </c>
      <c r="AS437">
        <f>VLOOKUP($C437,subset1!$D:$BX,AS$2,FALSE)</f>
        <v>29.048937777175283</v>
      </c>
      <c r="AT437" s="1">
        <f>VLOOKUP($C437,subset1!$D:$BX,AT$2,FALSE)</f>
        <v>20.951062222824717</v>
      </c>
      <c r="AU437">
        <f>VLOOKUP($C437,subset1!$D:$BX,AU$2,FALSE)</f>
        <v>2</v>
      </c>
      <c r="AV437">
        <f>VLOOKUP($C437,subset1!$D:$BX,AV$2,FALSE)</f>
        <v>44354</v>
      </c>
      <c r="AW437">
        <f>VLOOKUP($C437,subset1!$D:$BX,AW$2,FALSE)</f>
        <v>0</v>
      </c>
      <c r="AX437" t="str">
        <f>VLOOKUP($C437,subset1!$D:$BX,AX$2,FALSE)</f>
        <v>IDT8_UDI_112</v>
      </c>
      <c r="AY437">
        <f>VLOOKUP($C437,subset1!$D:$BX,AY$2,FALSE)</f>
        <v>0</v>
      </c>
      <c r="AZ437">
        <f>VLOOKUP($C437,subset1!$D:$BX,AZ$2,FALSE)</f>
        <v>4</v>
      </c>
      <c r="BA437" t="str">
        <f>VLOOKUP($C437,subset1!$D:$BX,BA$2,FALSE)</f>
        <v>ZF</v>
      </c>
      <c r="BB437">
        <f>VLOOKUP($C437,subset1!$D:$BX,BB$2,FALSE)</f>
        <v>2</v>
      </c>
      <c r="BC437" t="str">
        <f>VLOOKUP($C437,subset1!$D:$BX,BC$2,FALSE)</f>
        <v>pactopcr6921_DNA 1000_DE13805124_2021-06-09_09-56-33</v>
      </c>
      <c r="BD437">
        <f>VLOOKUP($C437,subset1!$D:$BX,BD$2,FALSE)</f>
        <v>309</v>
      </c>
      <c r="BE437">
        <f>VLOOKUP($C437,subset1!$D:$BX,BE$2,FALSE)</f>
        <v>4.67</v>
      </c>
      <c r="BF437">
        <f>VLOOKUP($C437,subset1!$D:$BX,BF$2,FALSE)</f>
        <v>22.9</v>
      </c>
      <c r="BG437">
        <f>VLOOKUP($C437,subset1!$D:$BX,BG$2,FALSE)</f>
        <v>426</v>
      </c>
      <c r="BH437">
        <f>VLOOKUP($C437,subset1!$D:$BX,BH$2,FALSE)</f>
        <v>1.02</v>
      </c>
      <c r="BI437">
        <f>VLOOKUP($C437,subset1!$D:$BX,BI$2,FALSE)</f>
        <v>3.6</v>
      </c>
      <c r="BJ437">
        <f>VLOOKUP($C437,subset1!$D:$BX,BJ$2,FALSE)</f>
        <v>0</v>
      </c>
      <c r="BK437">
        <f>VLOOKUP($C437,subset1!$D:$BX,BK$2,FALSE)</f>
        <v>0</v>
      </c>
      <c r="BL437">
        <f>VLOOKUP($C437,subset1!$D:$BX,BL$2,FALSE)</f>
        <v>0</v>
      </c>
      <c r="BM437">
        <f>VLOOKUP($C437,subset1!$D:$BX,BM$2,FALSE)</f>
        <v>0</v>
      </c>
      <c r="BN437">
        <f>VLOOKUP($C437,subset1!$D:$BX,BN$2,FALSE)</f>
        <v>0</v>
      </c>
      <c r="BO437">
        <f>VLOOKUP($C437,subset1!$D:$BX,BO$2,FALSE)</f>
        <v>20</v>
      </c>
      <c r="BP437">
        <f>VLOOKUP($C437,subset1!$D:$BX,BP$2,FALSE)</f>
        <v>5.6899999999999995</v>
      </c>
      <c r="BQ437">
        <f>VLOOKUP($C437,subset1!$D:$BX,BQ$2,FALSE)</f>
        <v>26.5</v>
      </c>
      <c r="BR437">
        <f>VLOOKUP($C437,subset1!$D:$BX,BR$2,FALSE)</f>
        <v>113.79999999999998</v>
      </c>
      <c r="BS437">
        <f>VLOOKUP($C437,subset1!$D:$BX,BS$2,FALSE)</f>
        <v>532</v>
      </c>
      <c r="BT437" t="str">
        <f>VLOOKUP($C437,subset1!$D:$BX,BT$2,FALSE)</f>
        <v>Revco -20</v>
      </c>
      <c r="BU437" t="str">
        <f>VLOOKUP($C437,subset1!$D:$BX,BU$2,FALSE)</f>
        <v>Pacto PCR1 Box 1</v>
      </c>
    </row>
    <row r="438" spans="1:73" x14ac:dyDescent="0.2">
      <c r="A438">
        <v>1024</v>
      </c>
      <c r="B438" t="s">
        <v>18</v>
      </c>
      <c r="C438" t="str">
        <f t="shared" si="21"/>
        <v>1024E10</v>
      </c>
      <c r="D438" t="str">
        <f t="shared" si="22"/>
        <v>E10</v>
      </c>
      <c r="E438">
        <v>74</v>
      </c>
      <c r="F438" s="1">
        <v>43418</v>
      </c>
      <c r="G438">
        <v>0</v>
      </c>
      <c r="H438" t="s">
        <v>289</v>
      </c>
      <c r="I438">
        <v>833.88062003672303</v>
      </c>
      <c r="J438" t="s">
        <v>7</v>
      </c>
      <c r="K438">
        <v>444</v>
      </c>
      <c r="L438">
        <f>VLOOKUP($C438,samples!$D$2:$I$1000,4, FALSE)</f>
        <v>25</v>
      </c>
      <c r="M438" t="str">
        <f>VLOOKUP($C438,samples!$D$2:$I$1000,5, FALSE)</f>
        <v>H</v>
      </c>
      <c r="N438" t="str">
        <f>VLOOKUP($C438,samples!$D$2:$I$1000,6, FALSE)</f>
        <v>7,8,9</v>
      </c>
      <c r="O438" s="1">
        <f>VLOOKUP($C438,samples!$D$2:$I$689,3, FALSE)</f>
        <v>43826</v>
      </c>
      <c r="P438" s="2">
        <f t="shared" si="23"/>
        <v>408</v>
      </c>
      <c r="Q438" s="1" t="str">
        <f>VLOOKUP($C438,samples!$D$2:$R$1000,8, FALSE)</f>
        <v>CGPLPA868P11</v>
      </c>
      <c r="R438" t="s">
        <v>295</v>
      </c>
      <c r="S438">
        <f>VLOOKUP($C438,subset1!$D:$BX,S$2,FALSE)</f>
        <v>0</v>
      </c>
      <c r="T438" s="1" t="str">
        <f>VLOOKUP($C438,subset1!$D:$BX,T$2,FALSE)</f>
        <v>JAK2 High</v>
      </c>
      <c r="U438">
        <f>VLOOKUP($C438,subset1!$D:$BX,U$2,FALSE)</f>
        <v>0</v>
      </c>
      <c r="V438">
        <f>VLOOKUP($C438,subset1!$D:$BX,V$2,FALSE)</f>
        <v>44322</v>
      </c>
      <c r="W438" t="str">
        <f>VLOOKUP($C438,subset1!$D:$BX,W$2,FALSE)</f>
        <v>ZF</v>
      </c>
      <c r="X438">
        <f>VLOOKUP($C438,subset1!$D:$BX,X$2,FALSE)</f>
        <v>533</v>
      </c>
      <c r="Y438">
        <f>VLOOKUP($C438,subset1!$D:$BX,Y$2,FALSE)</f>
        <v>4.5</v>
      </c>
      <c r="Z438">
        <f>VLOOKUP($C438,subset1!$D:$BX,Z$2,FALSE)</f>
        <v>0.5</v>
      </c>
      <c r="AA438" t="str">
        <f>VLOOKUP($C438,subset1!$D:$BX,AA$2,FALSE)</f>
        <v>4actocfdna050621_High Sensitivity DNA Assay_DE13805124_2021-05-06_15-37-09.xad</v>
      </c>
      <c r="AB438">
        <f>VLOOKUP($C438,subset1!$D:$BX,AB$2,FALSE)</f>
        <v>160</v>
      </c>
      <c r="AC438">
        <f>VLOOKUP($C438,subset1!$D:$BX,AC$2,FALSE)</f>
        <v>411.99</v>
      </c>
      <c r="AD438">
        <f>VLOOKUP($C438,subset1!$D:$BX,AD$2,FALSE)</f>
        <v>314</v>
      </c>
      <c r="AE438">
        <f>VLOOKUP($C438,subset1!$D:$BX,AE$2,FALSE)</f>
        <v>40.03</v>
      </c>
      <c r="AF438">
        <f>VLOOKUP($C438,subset1!$D:$BX,AF$2,FALSE)</f>
        <v>425</v>
      </c>
      <c r="AG438">
        <f>VLOOKUP($C438,subset1!$D:$BX,AG$2,FALSE)</f>
        <v>5.92</v>
      </c>
      <c r="AH438">
        <f>VLOOKUP($C438,subset1!$D:$BX,AH$2,FALSE)</f>
        <v>0</v>
      </c>
      <c r="AI438">
        <f>VLOOKUP($C438,subset1!$D:$BX,AI$2,FALSE)</f>
        <v>50</v>
      </c>
      <c r="AJ438">
        <f>VLOOKUP($C438,subset1!$D:$BX,AJ$2,FALSE)</f>
        <v>457.94</v>
      </c>
      <c r="AK438">
        <f>VLOOKUP($C438,subset1!$D:$BX,AK$2,FALSE)</f>
        <v>22.896999999999998</v>
      </c>
      <c r="AL438">
        <f>VLOOKUP($C438,subset1!$D:$BX,AL$2,FALSE)</f>
        <v>5.088222222222222</v>
      </c>
      <c r="AM438">
        <f>VLOOKUP($C438,subset1!$D:$BX,AM$2,FALSE)</f>
        <v>532</v>
      </c>
      <c r="AN438" t="str">
        <f>VLOOKUP($C438,subset1!$D:$BX,AN$2,FALSE)</f>
        <v>Revco -20</v>
      </c>
      <c r="AO438" t="str">
        <f>VLOOKUP($C438,subset1!$D:$BX,AO$2,FALSE)</f>
        <v>PACTO CfDNA Box 4</v>
      </c>
      <c r="AP438" t="str">
        <f>VLOOKUP($C438,subset1!$D:$BX,AP$2,FALSE)</f>
        <v>E8</v>
      </c>
      <c r="AQ438">
        <f>VLOOKUP($C438,subset1!$D:$BX,AQ$2,FALSE)</f>
        <v>0</v>
      </c>
      <c r="AR438">
        <f>VLOOKUP($C438,subset1!$D:$BX,AR$2,FALSE)</f>
        <v>15</v>
      </c>
      <c r="AS438">
        <f>VLOOKUP($C438,subset1!$D:$BX,AS$2,FALSE)</f>
        <v>32.755382801240337</v>
      </c>
      <c r="AT438" s="1">
        <f>VLOOKUP($C438,subset1!$D:$BX,AT$2,FALSE)</f>
        <v>17.244617198759663</v>
      </c>
      <c r="AU438">
        <f>VLOOKUP($C438,subset1!$D:$BX,AU$2,FALSE)</f>
        <v>2</v>
      </c>
      <c r="AV438">
        <f>VLOOKUP($C438,subset1!$D:$BX,AV$2,FALSE)</f>
        <v>44354</v>
      </c>
      <c r="AW438">
        <f>VLOOKUP($C438,subset1!$D:$BX,AW$2,FALSE)</f>
        <v>0</v>
      </c>
      <c r="AX438" t="str">
        <f>VLOOKUP($C438,subset1!$D:$BX,AX$2,FALSE)</f>
        <v>IDT8_UDI_117</v>
      </c>
      <c r="AY438">
        <f>VLOOKUP($C438,subset1!$D:$BX,AY$2,FALSE)</f>
        <v>0</v>
      </c>
      <c r="AZ438">
        <f>VLOOKUP($C438,subset1!$D:$BX,AZ$2,FALSE)</f>
        <v>4</v>
      </c>
      <c r="BA438" t="str">
        <f>VLOOKUP($C438,subset1!$D:$BX,BA$2,FALSE)</f>
        <v>ZF</v>
      </c>
      <c r="BB438">
        <f>VLOOKUP($C438,subset1!$D:$BX,BB$2,FALSE)</f>
        <v>2</v>
      </c>
      <c r="BC438" t="str">
        <f>VLOOKUP($C438,subset1!$D:$BX,BC$2,FALSE)</f>
        <v>pactopcr6921_2_DNA 1000_DE13805124_2021-06-09_12-53-41</v>
      </c>
      <c r="BD438">
        <f>VLOOKUP($C438,subset1!$D:$BX,BD$2,FALSE)</f>
        <v>303</v>
      </c>
      <c r="BE438">
        <f>VLOOKUP($C438,subset1!$D:$BX,BE$2,FALSE)</f>
        <v>5.07</v>
      </c>
      <c r="BF438">
        <f>VLOOKUP($C438,subset1!$D:$BX,BF$2,FALSE)</f>
        <v>25.3</v>
      </c>
      <c r="BG438">
        <f>VLOOKUP($C438,subset1!$D:$BX,BG$2,FALSE)</f>
        <v>0</v>
      </c>
      <c r="BH438">
        <f>VLOOKUP($C438,subset1!$D:$BX,BH$2,FALSE)</f>
        <v>0</v>
      </c>
      <c r="BI438">
        <f>VLOOKUP($C438,subset1!$D:$BX,BI$2,FALSE)</f>
        <v>0</v>
      </c>
      <c r="BJ438">
        <f>VLOOKUP($C438,subset1!$D:$BX,BJ$2,FALSE)</f>
        <v>0</v>
      </c>
      <c r="BK438">
        <f>VLOOKUP($C438,subset1!$D:$BX,BK$2,FALSE)</f>
        <v>0</v>
      </c>
      <c r="BL438">
        <f>VLOOKUP($C438,subset1!$D:$BX,BL$2,FALSE)</f>
        <v>0</v>
      </c>
      <c r="BM438">
        <f>VLOOKUP($C438,subset1!$D:$BX,BM$2,FALSE)</f>
        <v>0</v>
      </c>
      <c r="BN438">
        <f>VLOOKUP($C438,subset1!$D:$BX,BN$2,FALSE)</f>
        <v>0</v>
      </c>
      <c r="BO438">
        <f>VLOOKUP($C438,subset1!$D:$BX,BO$2,FALSE)</f>
        <v>20</v>
      </c>
      <c r="BP438">
        <f>VLOOKUP($C438,subset1!$D:$BX,BP$2,FALSE)</f>
        <v>5.07</v>
      </c>
      <c r="BQ438">
        <f>VLOOKUP($C438,subset1!$D:$BX,BQ$2,FALSE)</f>
        <v>25.3</v>
      </c>
      <c r="BR438">
        <f>VLOOKUP($C438,subset1!$D:$BX,BR$2,FALSE)</f>
        <v>101.4</v>
      </c>
      <c r="BS438">
        <f>VLOOKUP($C438,subset1!$D:$BX,BS$2,FALSE)</f>
        <v>532</v>
      </c>
      <c r="BT438" t="str">
        <f>VLOOKUP($C438,subset1!$D:$BX,BT$2,FALSE)</f>
        <v>Revco -20</v>
      </c>
      <c r="BU438" t="str">
        <f>VLOOKUP($C438,subset1!$D:$BX,BU$2,FALSE)</f>
        <v>Pacto PCR1 Box 1</v>
      </c>
    </row>
    <row r="439" spans="1:73" x14ac:dyDescent="0.2">
      <c r="A439">
        <v>1024</v>
      </c>
      <c r="B439" t="s">
        <v>19</v>
      </c>
      <c r="C439" t="str">
        <f t="shared" si="21"/>
        <v>1024E11</v>
      </c>
      <c r="D439" t="str">
        <f t="shared" si="22"/>
        <v>E11</v>
      </c>
      <c r="E439">
        <v>74</v>
      </c>
      <c r="F439" s="1">
        <v>43418</v>
      </c>
      <c r="G439">
        <v>0</v>
      </c>
      <c r="H439" t="s">
        <v>289</v>
      </c>
      <c r="I439">
        <v>833.88062003672303</v>
      </c>
      <c r="J439" t="s">
        <v>7</v>
      </c>
      <c r="K439">
        <v>445</v>
      </c>
      <c r="L439">
        <f>VLOOKUP($C439,samples!$D$2:$I$1000,4, FALSE)</f>
        <v>25</v>
      </c>
      <c r="M439" t="str">
        <f>VLOOKUP($C439,samples!$D$2:$I$1000,5, FALSE)</f>
        <v>B</v>
      </c>
      <c r="N439" t="str">
        <f>VLOOKUP($C439,samples!$D$2:$I$1000,6, FALSE)</f>
        <v>7,8,9</v>
      </c>
      <c r="O439" s="1">
        <f>VLOOKUP($C439,samples!$D$2:$I$689,3, FALSE)</f>
        <v>43859</v>
      </c>
      <c r="P439" s="2">
        <f t="shared" si="23"/>
        <v>441</v>
      </c>
      <c r="Q439" s="1" t="str">
        <f>VLOOKUP($C439,samples!$D$2:$R$1000,8, FALSE)</f>
        <v>CGPLPA868P12</v>
      </c>
      <c r="R439" t="s">
        <v>295</v>
      </c>
      <c r="S439">
        <f>VLOOKUP($C439,subset1!$D:$BX,S$2,FALSE)</f>
        <v>0</v>
      </c>
      <c r="T439" s="1" t="str">
        <f>VLOOKUP($C439,subset1!$D:$BX,T$2,FALSE)</f>
        <v>JAK2 High</v>
      </c>
      <c r="U439">
        <f>VLOOKUP($C439,subset1!$D:$BX,U$2,FALSE)</f>
        <v>0</v>
      </c>
      <c r="V439">
        <f>VLOOKUP($C439,subset1!$D:$BX,V$2,FALSE)</f>
        <v>44322</v>
      </c>
      <c r="W439" t="str">
        <f>VLOOKUP($C439,subset1!$D:$BX,W$2,FALSE)</f>
        <v>ZF</v>
      </c>
      <c r="X439">
        <f>VLOOKUP($C439,subset1!$D:$BX,X$2,FALSE)</f>
        <v>533</v>
      </c>
      <c r="Y439">
        <f>VLOOKUP($C439,subset1!$D:$BX,Y$2,FALSE)</f>
        <v>3.5</v>
      </c>
      <c r="Z439">
        <f>VLOOKUP($C439,subset1!$D:$BX,Z$2,FALSE)</f>
        <v>0.5</v>
      </c>
      <c r="AA439" t="str">
        <f>VLOOKUP($C439,subset1!$D:$BX,AA$2,FALSE)</f>
        <v>4actocfdna050621_High Sensitivity DNA Assay_DE13805124_2021-05-06_15-37-09.xad</v>
      </c>
      <c r="AB439">
        <f>VLOOKUP($C439,subset1!$D:$BX,AB$2,FALSE)</f>
        <v>172</v>
      </c>
      <c r="AC439">
        <f>VLOOKUP($C439,subset1!$D:$BX,AC$2,FALSE)</f>
        <v>256.04000000000002</v>
      </c>
      <c r="AD439">
        <f>VLOOKUP($C439,subset1!$D:$BX,AD$2,FALSE)</f>
        <v>352</v>
      </c>
      <c r="AE439">
        <f>VLOOKUP($C439,subset1!$D:$BX,AE$2,FALSE)</f>
        <v>27.2</v>
      </c>
      <c r="AF439">
        <f>VLOOKUP($C439,subset1!$D:$BX,AF$2,FALSE)</f>
        <v>471</v>
      </c>
      <c r="AG439">
        <f>VLOOKUP($C439,subset1!$D:$BX,AG$2,FALSE)</f>
        <v>8.39</v>
      </c>
      <c r="AH439">
        <f>VLOOKUP($C439,subset1!$D:$BX,AH$2,FALSE)</f>
        <v>0</v>
      </c>
      <c r="AI439">
        <f>VLOOKUP($C439,subset1!$D:$BX,AI$2,FALSE)</f>
        <v>50</v>
      </c>
      <c r="AJ439">
        <f>VLOOKUP($C439,subset1!$D:$BX,AJ$2,FALSE)</f>
        <v>291.63</v>
      </c>
      <c r="AK439">
        <f>VLOOKUP($C439,subset1!$D:$BX,AK$2,FALSE)</f>
        <v>14.5815</v>
      </c>
      <c r="AL439">
        <f>VLOOKUP($C439,subset1!$D:$BX,AL$2,FALSE)</f>
        <v>4.1661428571428569</v>
      </c>
      <c r="AM439">
        <f>VLOOKUP($C439,subset1!$D:$BX,AM$2,FALSE)</f>
        <v>532</v>
      </c>
      <c r="AN439" t="str">
        <f>VLOOKUP($C439,subset1!$D:$BX,AN$2,FALSE)</f>
        <v>Revco -20</v>
      </c>
      <c r="AO439" t="str">
        <f>VLOOKUP($C439,subset1!$D:$BX,AO$2,FALSE)</f>
        <v>PACTO CfDNA Box 4</v>
      </c>
      <c r="AP439" t="str">
        <f>VLOOKUP($C439,subset1!$D:$BX,AP$2,FALSE)</f>
        <v>E9</v>
      </c>
      <c r="AQ439">
        <f>VLOOKUP($C439,subset1!$D:$BX,AQ$2,FALSE)</f>
        <v>0</v>
      </c>
      <c r="AR439">
        <f>VLOOKUP($C439,subset1!$D:$BX,AR$2,FALSE)</f>
        <v>14.5815</v>
      </c>
      <c r="AS439">
        <f>VLOOKUP($C439,subset1!$D:$BX,AS$2,FALSE)</f>
        <v>50</v>
      </c>
      <c r="AT439" s="1">
        <f>VLOOKUP($C439,subset1!$D:$BX,AT$2,FALSE)</f>
        <v>0</v>
      </c>
      <c r="AU439">
        <f>VLOOKUP($C439,subset1!$D:$BX,AU$2,FALSE)</f>
        <v>2</v>
      </c>
      <c r="AV439">
        <f>VLOOKUP($C439,subset1!$D:$BX,AV$2,FALSE)</f>
        <v>44354</v>
      </c>
      <c r="AW439">
        <f>VLOOKUP($C439,subset1!$D:$BX,AW$2,FALSE)</f>
        <v>0</v>
      </c>
      <c r="AX439" t="str">
        <f>VLOOKUP($C439,subset1!$D:$BX,AX$2,FALSE)</f>
        <v>IDT8_UDI_121</v>
      </c>
      <c r="AY439">
        <f>VLOOKUP($C439,subset1!$D:$BX,AY$2,FALSE)</f>
        <v>0</v>
      </c>
      <c r="AZ439">
        <f>VLOOKUP($C439,subset1!$D:$BX,AZ$2,FALSE)</f>
        <v>4</v>
      </c>
      <c r="BA439" t="str">
        <f>VLOOKUP($C439,subset1!$D:$BX,BA$2,FALSE)</f>
        <v>ZF</v>
      </c>
      <c r="BB439">
        <f>VLOOKUP($C439,subset1!$D:$BX,BB$2,FALSE)</f>
        <v>2</v>
      </c>
      <c r="BC439" t="str">
        <f>VLOOKUP($C439,subset1!$D:$BX,BC$2,FALSE)</f>
        <v>pactopcr6921_2_DNA 1000_DE13805124_2021-06-09_12-53-41</v>
      </c>
      <c r="BD439">
        <f>VLOOKUP($C439,subset1!$D:$BX,BD$2,FALSE)</f>
        <v>303</v>
      </c>
      <c r="BE439">
        <f>VLOOKUP($C439,subset1!$D:$BX,BE$2,FALSE)</f>
        <v>12.05</v>
      </c>
      <c r="BF439">
        <f>VLOOKUP($C439,subset1!$D:$BX,BF$2,FALSE)</f>
        <v>60.2</v>
      </c>
      <c r="BG439">
        <f>VLOOKUP($C439,subset1!$D:$BX,BG$2,FALSE)</f>
        <v>487</v>
      </c>
      <c r="BH439">
        <f>VLOOKUP($C439,subset1!$D:$BX,BH$2,FALSE)</f>
        <v>0.64</v>
      </c>
      <c r="BI439">
        <f>VLOOKUP($C439,subset1!$D:$BX,BI$2,FALSE)</f>
        <v>2</v>
      </c>
      <c r="BJ439">
        <f>VLOOKUP($C439,subset1!$D:$BX,BJ$2,FALSE)</f>
        <v>0</v>
      </c>
      <c r="BK439">
        <f>VLOOKUP($C439,subset1!$D:$BX,BK$2,FALSE)</f>
        <v>0</v>
      </c>
      <c r="BL439">
        <f>VLOOKUP($C439,subset1!$D:$BX,BL$2,FALSE)</f>
        <v>0</v>
      </c>
      <c r="BM439">
        <f>VLOOKUP($C439,subset1!$D:$BX,BM$2,FALSE)</f>
        <v>0</v>
      </c>
      <c r="BN439">
        <f>VLOOKUP($C439,subset1!$D:$BX,BN$2,FALSE)</f>
        <v>0</v>
      </c>
      <c r="BO439">
        <f>VLOOKUP($C439,subset1!$D:$BX,BO$2,FALSE)</f>
        <v>20</v>
      </c>
      <c r="BP439">
        <f>VLOOKUP($C439,subset1!$D:$BX,BP$2,FALSE)</f>
        <v>12.690000000000001</v>
      </c>
      <c r="BQ439">
        <f>VLOOKUP($C439,subset1!$D:$BX,BQ$2,FALSE)</f>
        <v>62.2</v>
      </c>
      <c r="BR439">
        <f>VLOOKUP($C439,subset1!$D:$BX,BR$2,FALSE)</f>
        <v>253.8</v>
      </c>
      <c r="BS439">
        <f>VLOOKUP($C439,subset1!$D:$BX,BS$2,FALSE)</f>
        <v>532</v>
      </c>
      <c r="BT439" t="str">
        <f>VLOOKUP($C439,subset1!$D:$BX,BT$2,FALSE)</f>
        <v>Revco -20</v>
      </c>
      <c r="BU439" t="str">
        <f>VLOOKUP($C439,subset1!$D:$BX,BU$2,FALSE)</f>
        <v>Pacto PCR1 Box 1</v>
      </c>
    </row>
    <row r="440" spans="1:73" x14ac:dyDescent="0.2">
      <c r="A440">
        <v>1024</v>
      </c>
      <c r="B440" t="s">
        <v>20</v>
      </c>
      <c r="C440" t="str">
        <f t="shared" si="21"/>
        <v>1024E12</v>
      </c>
      <c r="D440" t="str">
        <f t="shared" si="22"/>
        <v>E12</v>
      </c>
      <c r="E440">
        <v>74</v>
      </c>
      <c r="F440" s="1">
        <v>43418</v>
      </c>
      <c r="G440">
        <v>0</v>
      </c>
      <c r="H440" t="s">
        <v>289</v>
      </c>
      <c r="I440">
        <v>833.88062003672303</v>
      </c>
      <c r="J440" t="s">
        <v>7</v>
      </c>
      <c r="K440">
        <v>446</v>
      </c>
      <c r="L440">
        <f>VLOOKUP($C440,samples!$D$2:$I$1000,4, FALSE)</f>
        <v>25</v>
      </c>
      <c r="M440" t="str">
        <f>VLOOKUP($C440,samples!$D$2:$I$1000,5, FALSE)</f>
        <v>G</v>
      </c>
      <c r="N440" t="str">
        <f>VLOOKUP($C440,samples!$D$2:$I$1000,6, FALSE)</f>
        <v>7,8,9</v>
      </c>
      <c r="O440" s="1">
        <f>VLOOKUP($C440,samples!$D$2:$I$689,3, FALSE)</f>
        <v>43888</v>
      </c>
      <c r="P440" s="2">
        <f t="shared" si="23"/>
        <v>470</v>
      </c>
      <c r="Q440" s="1" t="str">
        <f>VLOOKUP($C440,samples!$D$2:$R$1000,8, FALSE)</f>
        <v>CGPLPA868P13</v>
      </c>
      <c r="R440" t="s">
        <v>295</v>
      </c>
      <c r="S440">
        <f>VLOOKUP($C440,subset1!$D:$BX,S$2,FALSE)</f>
        <v>0</v>
      </c>
      <c r="T440" s="1" t="str">
        <f>VLOOKUP($C440,subset1!$D:$BX,T$2,FALSE)</f>
        <v>JAK2 High</v>
      </c>
      <c r="U440">
        <f>VLOOKUP($C440,subset1!$D:$BX,U$2,FALSE)</f>
        <v>0</v>
      </c>
      <c r="V440">
        <f>VLOOKUP($C440,subset1!$D:$BX,V$2,FALSE)</f>
        <v>44322</v>
      </c>
      <c r="W440" t="str">
        <f>VLOOKUP($C440,subset1!$D:$BX,W$2,FALSE)</f>
        <v>ZF</v>
      </c>
      <c r="X440">
        <f>VLOOKUP($C440,subset1!$D:$BX,X$2,FALSE)</f>
        <v>533</v>
      </c>
      <c r="Y440">
        <f>VLOOKUP($C440,subset1!$D:$BX,Y$2,FALSE)</f>
        <v>5</v>
      </c>
      <c r="Z440">
        <f>VLOOKUP($C440,subset1!$D:$BX,Z$2,FALSE)</f>
        <v>0</v>
      </c>
      <c r="AA440" t="str">
        <f>VLOOKUP($C440,subset1!$D:$BX,AA$2,FALSE)</f>
        <v>4actocfdna050621_High Sensitivity DNA Assay_DE13805124_2021-05-06_15-37-09.xad</v>
      </c>
      <c r="AB440">
        <f>VLOOKUP($C440,subset1!$D:$BX,AB$2,FALSE)</f>
        <v>170</v>
      </c>
      <c r="AC440">
        <f>VLOOKUP($C440,subset1!$D:$BX,AC$2,FALSE)</f>
        <v>564.87</v>
      </c>
      <c r="AD440">
        <f>VLOOKUP($C440,subset1!$D:$BX,AD$2,FALSE)</f>
        <v>339</v>
      </c>
      <c r="AE440">
        <f>VLOOKUP($C440,subset1!$D:$BX,AE$2,FALSE)</f>
        <v>44.37</v>
      </c>
      <c r="AF440">
        <f>VLOOKUP($C440,subset1!$D:$BX,AF$2,FALSE)</f>
        <v>475</v>
      </c>
      <c r="AG440">
        <f>VLOOKUP($C440,subset1!$D:$BX,AG$2,FALSE)</f>
        <v>18.43</v>
      </c>
      <c r="AH440">
        <f>VLOOKUP($C440,subset1!$D:$BX,AH$2,FALSE)</f>
        <v>0</v>
      </c>
      <c r="AI440">
        <f>VLOOKUP($C440,subset1!$D:$BX,AI$2,FALSE)</f>
        <v>50</v>
      </c>
      <c r="AJ440">
        <f>VLOOKUP($C440,subset1!$D:$BX,AJ$2,FALSE)</f>
        <v>627.66999999999996</v>
      </c>
      <c r="AK440">
        <f>VLOOKUP($C440,subset1!$D:$BX,AK$2,FALSE)</f>
        <v>31.383499999999998</v>
      </c>
      <c r="AL440">
        <f>VLOOKUP($C440,subset1!$D:$BX,AL$2,FALSE)</f>
        <v>6.2766999999999999</v>
      </c>
      <c r="AM440">
        <f>VLOOKUP($C440,subset1!$D:$BX,AM$2,FALSE)</f>
        <v>532</v>
      </c>
      <c r="AN440" t="str">
        <f>VLOOKUP($C440,subset1!$D:$BX,AN$2,FALSE)</f>
        <v>Revco -20</v>
      </c>
      <c r="AO440" t="str">
        <f>VLOOKUP($C440,subset1!$D:$BX,AO$2,FALSE)</f>
        <v>PACTO CfDNA Box 4</v>
      </c>
      <c r="AP440" t="str">
        <f>VLOOKUP($C440,subset1!$D:$BX,AP$2,FALSE)</f>
        <v>E10</v>
      </c>
      <c r="AQ440">
        <f>VLOOKUP($C440,subset1!$D:$BX,AQ$2,FALSE)</f>
        <v>0</v>
      </c>
      <c r="AR440">
        <f>VLOOKUP($C440,subset1!$D:$BX,AR$2,FALSE)</f>
        <v>15</v>
      </c>
      <c r="AS440">
        <f>VLOOKUP($C440,subset1!$D:$BX,AS$2,FALSE)</f>
        <v>23.897908136441124</v>
      </c>
      <c r="AT440" s="1">
        <f>VLOOKUP($C440,subset1!$D:$BX,AT$2,FALSE)</f>
        <v>26.102091863558876</v>
      </c>
      <c r="AU440">
        <f>VLOOKUP($C440,subset1!$D:$BX,AU$2,FALSE)</f>
        <v>2</v>
      </c>
      <c r="AV440">
        <f>VLOOKUP($C440,subset1!$D:$BX,AV$2,FALSE)</f>
        <v>44354</v>
      </c>
      <c r="AW440">
        <f>VLOOKUP($C440,subset1!$D:$BX,AW$2,FALSE)</f>
        <v>0</v>
      </c>
      <c r="AX440" t="str">
        <f>VLOOKUP($C440,subset1!$D:$BX,AX$2,FALSE)</f>
        <v>IDT8_UDI_140</v>
      </c>
      <c r="AY440">
        <f>VLOOKUP($C440,subset1!$D:$BX,AY$2,FALSE)</f>
        <v>0</v>
      </c>
      <c r="AZ440">
        <f>VLOOKUP($C440,subset1!$D:$BX,AZ$2,FALSE)</f>
        <v>4</v>
      </c>
      <c r="BA440" t="str">
        <f>VLOOKUP($C440,subset1!$D:$BX,BA$2,FALSE)</f>
        <v>ZF</v>
      </c>
      <c r="BB440">
        <f>VLOOKUP($C440,subset1!$D:$BX,BB$2,FALSE)</f>
        <v>2</v>
      </c>
      <c r="BC440" t="str">
        <f>VLOOKUP($C440,subset1!$D:$BX,BC$2,FALSE)</f>
        <v>pactopcr6921_2_DNA 1000_DE13805124_2021-06-09_12-53-41</v>
      </c>
      <c r="BD440">
        <f>VLOOKUP($C440,subset1!$D:$BX,BD$2,FALSE)</f>
        <v>304</v>
      </c>
      <c r="BE440">
        <f>VLOOKUP($C440,subset1!$D:$BX,BE$2,FALSE)</f>
        <v>6.24</v>
      </c>
      <c r="BF440">
        <f>VLOOKUP($C440,subset1!$D:$BX,BF$2,FALSE)</f>
        <v>31.1</v>
      </c>
      <c r="BG440">
        <f>VLOOKUP($C440,subset1!$D:$BX,BG$2,FALSE)</f>
        <v>478</v>
      </c>
      <c r="BH440">
        <f>VLOOKUP($C440,subset1!$D:$BX,BH$2,FALSE)</f>
        <v>0.36</v>
      </c>
      <c r="BI440">
        <f>VLOOKUP($C440,subset1!$D:$BX,BI$2,FALSE)</f>
        <v>1.1000000000000001</v>
      </c>
      <c r="BJ440">
        <f>VLOOKUP($C440,subset1!$D:$BX,BJ$2,FALSE)</f>
        <v>0</v>
      </c>
      <c r="BK440">
        <f>VLOOKUP($C440,subset1!$D:$BX,BK$2,FALSE)</f>
        <v>0</v>
      </c>
      <c r="BL440">
        <f>VLOOKUP($C440,subset1!$D:$BX,BL$2,FALSE)</f>
        <v>0</v>
      </c>
      <c r="BM440">
        <f>VLOOKUP($C440,subset1!$D:$BX,BM$2,FALSE)</f>
        <v>0</v>
      </c>
      <c r="BN440">
        <f>VLOOKUP($C440,subset1!$D:$BX,BN$2,FALSE)</f>
        <v>0</v>
      </c>
      <c r="BO440">
        <f>VLOOKUP($C440,subset1!$D:$BX,BO$2,FALSE)</f>
        <v>20</v>
      </c>
      <c r="BP440">
        <f>VLOOKUP($C440,subset1!$D:$BX,BP$2,FALSE)</f>
        <v>6.6000000000000005</v>
      </c>
      <c r="BQ440">
        <f>VLOOKUP($C440,subset1!$D:$BX,BQ$2,FALSE)</f>
        <v>32.200000000000003</v>
      </c>
      <c r="BR440">
        <f>VLOOKUP($C440,subset1!$D:$BX,BR$2,FALSE)</f>
        <v>132</v>
      </c>
      <c r="BS440">
        <f>VLOOKUP($C440,subset1!$D:$BX,BS$2,FALSE)</f>
        <v>532</v>
      </c>
      <c r="BT440" t="str">
        <f>VLOOKUP($C440,subset1!$D:$BX,BT$2,FALSE)</f>
        <v>Revco -20</v>
      </c>
      <c r="BU440" t="str">
        <f>VLOOKUP($C440,subset1!$D:$BX,BU$2,FALSE)</f>
        <v>Pacto PCR1 Box 1</v>
      </c>
    </row>
    <row r="441" spans="1:73" x14ac:dyDescent="0.2">
      <c r="A441">
        <v>1024</v>
      </c>
      <c r="B441" t="s">
        <v>21</v>
      </c>
      <c r="C441" t="str">
        <f t="shared" si="21"/>
        <v>1024E13</v>
      </c>
      <c r="D441" t="str">
        <f t="shared" si="22"/>
        <v>E13</v>
      </c>
      <c r="E441">
        <v>74</v>
      </c>
      <c r="F441" s="1">
        <v>43418</v>
      </c>
      <c r="G441">
        <v>0</v>
      </c>
      <c r="H441" t="s">
        <v>289</v>
      </c>
      <c r="I441">
        <v>833.88062003672303</v>
      </c>
      <c r="J441" t="s">
        <v>7</v>
      </c>
      <c r="K441">
        <v>447</v>
      </c>
      <c r="L441">
        <f>VLOOKUP($C441,samples!$D$2:$I$1000,4, FALSE)</f>
        <v>23</v>
      </c>
      <c r="M441" t="str">
        <f>VLOOKUP($C441,samples!$D$2:$I$1000,5, FALSE)</f>
        <v>I</v>
      </c>
      <c r="N441" t="str">
        <f>VLOOKUP($C441,samples!$D$2:$I$1000,6, FALSE)</f>
        <v>7,8,9</v>
      </c>
      <c r="O441" s="1">
        <f>VLOOKUP($C441,samples!$D$2:$I$689,3, FALSE)</f>
        <v>43952</v>
      </c>
      <c r="P441" s="2">
        <f t="shared" si="23"/>
        <v>534</v>
      </c>
      <c r="Q441" s="1" t="str">
        <f>VLOOKUP($C441,samples!$D$2:$R$1000,8, FALSE)</f>
        <v>CGPLPA868P14</v>
      </c>
      <c r="R441" t="s">
        <v>295</v>
      </c>
      <c r="S441">
        <f>VLOOKUP($C441,subset1!$D:$BX,S$2,FALSE)</f>
        <v>0</v>
      </c>
      <c r="T441" s="1" t="str">
        <f>VLOOKUP($C441,subset1!$D:$BX,T$2,FALSE)</f>
        <v>JAK2 High</v>
      </c>
      <c r="U441">
        <f>VLOOKUP($C441,subset1!$D:$BX,U$2,FALSE)</f>
        <v>0</v>
      </c>
      <c r="V441">
        <f>VLOOKUP($C441,subset1!$D:$BX,V$2,FALSE)</f>
        <v>44322</v>
      </c>
      <c r="W441" t="str">
        <f>VLOOKUP($C441,subset1!$D:$BX,W$2,FALSE)</f>
        <v>ZF</v>
      </c>
      <c r="X441">
        <f>VLOOKUP($C441,subset1!$D:$BX,X$2,FALSE)</f>
        <v>533</v>
      </c>
      <c r="Y441">
        <f>VLOOKUP($C441,subset1!$D:$BX,Y$2,FALSE)</f>
        <v>4.5</v>
      </c>
      <c r="Z441">
        <f>VLOOKUP($C441,subset1!$D:$BX,Z$2,FALSE)</f>
        <v>0.5</v>
      </c>
      <c r="AA441" t="str">
        <f>VLOOKUP($C441,subset1!$D:$BX,AA$2,FALSE)</f>
        <v>4actocfdna050621_High Sensitivity DNA Assay_DE13805124_2021-05-06_15-37-09.xad</v>
      </c>
      <c r="AB441">
        <f>VLOOKUP($C441,subset1!$D:$BX,AB$2,FALSE)</f>
        <v>161</v>
      </c>
      <c r="AC441">
        <f>VLOOKUP($C441,subset1!$D:$BX,AC$2,FALSE)</f>
        <v>332.54</v>
      </c>
      <c r="AD441">
        <f>VLOOKUP($C441,subset1!$D:$BX,AD$2,FALSE)</f>
        <v>324</v>
      </c>
      <c r="AE441">
        <f>VLOOKUP($C441,subset1!$D:$BX,AE$2,FALSE)</f>
        <v>25.24</v>
      </c>
      <c r="AF441">
        <f>VLOOKUP($C441,subset1!$D:$BX,AF$2,FALSE)</f>
        <v>0</v>
      </c>
      <c r="AG441">
        <f>VLOOKUP($C441,subset1!$D:$BX,AG$2,FALSE)</f>
        <v>0</v>
      </c>
      <c r="AH441">
        <f>VLOOKUP($C441,subset1!$D:$BX,AH$2,FALSE)</f>
        <v>0</v>
      </c>
      <c r="AI441">
        <f>VLOOKUP($C441,subset1!$D:$BX,AI$2,FALSE)</f>
        <v>50</v>
      </c>
      <c r="AJ441">
        <f>VLOOKUP($C441,subset1!$D:$BX,AJ$2,FALSE)</f>
        <v>357.78000000000003</v>
      </c>
      <c r="AK441">
        <f>VLOOKUP($C441,subset1!$D:$BX,AK$2,FALSE)</f>
        <v>17.888999999999999</v>
      </c>
      <c r="AL441">
        <f>VLOOKUP($C441,subset1!$D:$BX,AL$2,FALSE)</f>
        <v>3.9753333333333334</v>
      </c>
      <c r="AM441">
        <f>VLOOKUP($C441,subset1!$D:$BX,AM$2,FALSE)</f>
        <v>532</v>
      </c>
      <c r="AN441" t="str">
        <f>VLOOKUP($C441,subset1!$D:$BX,AN$2,FALSE)</f>
        <v>Revco -20</v>
      </c>
      <c r="AO441" t="str">
        <f>VLOOKUP($C441,subset1!$D:$BX,AO$2,FALSE)</f>
        <v>PACTO CfDNA Box 4</v>
      </c>
      <c r="AP441" t="str">
        <f>VLOOKUP($C441,subset1!$D:$BX,AP$2,FALSE)</f>
        <v>F1</v>
      </c>
      <c r="AQ441">
        <f>VLOOKUP($C441,subset1!$D:$BX,AQ$2,FALSE)</f>
        <v>0</v>
      </c>
      <c r="AR441">
        <f>VLOOKUP($C441,subset1!$D:$BX,AR$2,FALSE)</f>
        <v>15</v>
      </c>
      <c r="AS441">
        <f>VLOOKUP($C441,subset1!$D:$BX,AS$2,FALSE)</f>
        <v>41.925205433506626</v>
      </c>
      <c r="AT441" s="1">
        <f>VLOOKUP($C441,subset1!$D:$BX,AT$2,FALSE)</f>
        <v>8.0747945664933738</v>
      </c>
      <c r="AU441">
        <f>VLOOKUP($C441,subset1!$D:$BX,AU$2,FALSE)</f>
        <v>2</v>
      </c>
      <c r="AV441">
        <f>VLOOKUP($C441,subset1!$D:$BX,AV$2,FALSE)</f>
        <v>44354</v>
      </c>
      <c r="AW441">
        <f>VLOOKUP($C441,subset1!$D:$BX,AW$2,FALSE)</f>
        <v>0</v>
      </c>
      <c r="AX441" t="str">
        <f>VLOOKUP($C441,subset1!$D:$BX,AX$2,FALSE)</f>
        <v>IDT8_UDI_143</v>
      </c>
      <c r="AY441">
        <f>VLOOKUP($C441,subset1!$D:$BX,AY$2,FALSE)</f>
        <v>0</v>
      </c>
      <c r="AZ441">
        <f>VLOOKUP($C441,subset1!$D:$BX,AZ$2,FALSE)</f>
        <v>4</v>
      </c>
      <c r="BA441" t="str">
        <f>VLOOKUP($C441,subset1!$D:$BX,BA$2,FALSE)</f>
        <v>ZF</v>
      </c>
      <c r="BB441">
        <f>VLOOKUP($C441,subset1!$D:$BX,BB$2,FALSE)</f>
        <v>2</v>
      </c>
      <c r="BC441" t="str">
        <f>VLOOKUP($C441,subset1!$D:$BX,BC$2,FALSE)</f>
        <v>pactopcr6921_2_DNA 1000_DE13805124_2021-06-09_12-53-41</v>
      </c>
      <c r="BD441">
        <f>VLOOKUP($C441,subset1!$D:$BX,BD$2,FALSE)</f>
        <v>302</v>
      </c>
      <c r="BE441">
        <f>VLOOKUP($C441,subset1!$D:$BX,BE$2,FALSE)</f>
        <v>6.59</v>
      </c>
      <c r="BF441">
        <f>VLOOKUP($C441,subset1!$D:$BX,BF$2,FALSE)</f>
        <v>33</v>
      </c>
      <c r="BG441">
        <f>VLOOKUP($C441,subset1!$D:$BX,BG$2,FALSE)</f>
        <v>462</v>
      </c>
      <c r="BH441">
        <f>VLOOKUP($C441,subset1!$D:$BX,BH$2,FALSE)</f>
        <v>0.7</v>
      </c>
      <c r="BI441">
        <f>VLOOKUP($C441,subset1!$D:$BX,BI$2,FALSE)</f>
        <v>2.2999999999999998</v>
      </c>
      <c r="BJ441">
        <f>VLOOKUP($C441,subset1!$D:$BX,BJ$2,FALSE)</f>
        <v>0</v>
      </c>
      <c r="BK441">
        <f>VLOOKUP($C441,subset1!$D:$BX,BK$2,FALSE)</f>
        <v>0</v>
      </c>
      <c r="BL441">
        <f>VLOOKUP($C441,subset1!$D:$BX,BL$2,FALSE)</f>
        <v>0</v>
      </c>
      <c r="BM441">
        <f>VLOOKUP($C441,subset1!$D:$BX,BM$2,FALSE)</f>
        <v>0</v>
      </c>
      <c r="BN441">
        <f>VLOOKUP($C441,subset1!$D:$BX,BN$2,FALSE)</f>
        <v>0</v>
      </c>
      <c r="BO441">
        <f>VLOOKUP($C441,subset1!$D:$BX,BO$2,FALSE)</f>
        <v>20</v>
      </c>
      <c r="BP441">
        <f>VLOOKUP($C441,subset1!$D:$BX,BP$2,FALSE)</f>
        <v>7.29</v>
      </c>
      <c r="BQ441">
        <f>VLOOKUP($C441,subset1!$D:$BX,BQ$2,FALSE)</f>
        <v>35.299999999999997</v>
      </c>
      <c r="BR441">
        <f>VLOOKUP($C441,subset1!$D:$BX,BR$2,FALSE)</f>
        <v>145.80000000000001</v>
      </c>
      <c r="BS441">
        <f>VLOOKUP($C441,subset1!$D:$BX,BS$2,FALSE)</f>
        <v>532</v>
      </c>
      <c r="BT441" t="str">
        <f>VLOOKUP($C441,subset1!$D:$BX,BT$2,FALSE)</f>
        <v>Revco -20</v>
      </c>
      <c r="BU441" t="str">
        <f>VLOOKUP($C441,subset1!$D:$BX,BU$2,FALSE)</f>
        <v>Pacto PCR1 Box 1</v>
      </c>
    </row>
    <row r="442" spans="1:73" x14ac:dyDescent="0.2">
      <c r="A442">
        <v>1024</v>
      </c>
      <c r="B442" t="s">
        <v>252</v>
      </c>
      <c r="C442" t="str">
        <f t="shared" si="21"/>
        <v>1024E14</v>
      </c>
      <c r="D442" t="str">
        <f t="shared" si="22"/>
        <v>E14</v>
      </c>
      <c r="E442">
        <v>74</v>
      </c>
      <c r="F442" s="1">
        <v>43418</v>
      </c>
      <c r="G442">
        <v>0</v>
      </c>
      <c r="H442" t="s">
        <v>289</v>
      </c>
      <c r="I442">
        <v>833.88062003672303</v>
      </c>
      <c r="J442" t="s">
        <v>7</v>
      </c>
      <c r="K442">
        <v>448</v>
      </c>
      <c r="L442">
        <f>VLOOKUP($C442,samples!$D$2:$I$1000,4, FALSE)</f>
        <v>25</v>
      </c>
      <c r="M442" t="str">
        <f>VLOOKUP($C442,samples!$D$2:$I$1000,5, FALSE)</f>
        <v>c</v>
      </c>
      <c r="N442" t="str">
        <f>VLOOKUP($C442,samples!$D$2:$I$1000,6, FALSE)</f>
        <v>4,5,6</v>
      </c>
      <c r="O442" s="1">
        <f>VLOOKUP($C442,samples!$D$2:$I$689,3, FALSE)</f>
        <v>44000</v>
      </c>
      <c r="P442" s="2">
        <f t="shared" si="23"/>
        <v>582</v>
      </c>
      <c r="Q442" s="1" t="str">
        <f>VLOOKUP($C442,samples!$D$2:$R$1000,8, FALSE)</f>
        <v>CGPLPA868P15</v>
      </c>
      <c r="R442" t="s">
        <v>295</v>
      </c>
      <c r="S442">
        <f>VLOOKUP($C442,subset1!$D:$BX,S$2,FALSE)</f>
        <v>0</v>
      </c>
      <c r="T442" s="1" t="str">
        <f>VLOOKUP($C442,subset1!$D:$BX,T$2,FALSE)</f>
        <v>JAK2 High</v>
      </c>
      <c r="U442">
        <f>VLOOKUP($C442,subset1!$D:$BX,U$2,FALSE)</f>
        <v>0</v>
      </c>
      <c r="V442">
        <f>VLOOKUP($C442,subset1!$D:$BX,V$2,FALSE)</f>
        <v>44322</v>
      </c>
      <c r="W442" t="str">
        <f>VLOOKUP($C442,subset1!$D:$BX,W$2,FALSE)</f>
        <v>ZF</v>
      </c>
      <c r="X442">
        <f>VLOOKUP($C442,subset1!$D:$BX,X$2,FALSE)</f>
        <v>533</v>
      </c>
      <c r="Y442">
        <f>VLOOKUP($C442,subset1!$D:$BX,Y$2,FALSE)</f>
        <v>5</v>
      </c>
      <c r="Z442">
        <f>VLOOKUP($C442,subset1!$D:$BX,Z$2,FALSE)</f>
        <v>0</v>
      </c>
      <c r="AA442" t="str">
        <f>VLOOKUP($C442,subset1!$D:$BX,AA$2,FALSE)</f>
        <v>4actocfdna050621_High Sensitivity DNA Assay_DE13805124_2021-05-06_15-37-09.xad</v>
      </c>
      <c r="AB442">
        <f>VLOOKUP($C442,subset1!$D:$BX,AB$2,FALSE)</f>
        <v>167</v>
      </c>
      <c r="AC442">
        <f>VLOOKUP($C442,subset1!$D:$BX,AC$2,FALSE)</f>
        <v>275.98</v>
      </c>
      <c r="AD442">
        <f>VLOOKUP($C442,subset1!$D:$BX,AD$2,FALSE)</f>
        <v>324</v>
      </c>
      <c r="AE442">
        <f>VLOOKUP($C442,subset1!$D:$BX,AE$2,FALSE)</f>
        <v>29.72</v>
      </c>
      <c r="AF442">
        <f>VLOOKUP($C442,subset1!$D:$BX,AF$2,FALSE)</f>
        <v>523</v>
      </c>
      <c r="AG442">
        <f>VLOOKUP($C442,subset1!$D:$BX,AG$2,FALSE)</f>
        <v>17.98</v>
      </c>
      <c r="AH442" t="str">
        <f>VLOOKUP($C442,subset1!$D:$BX,AH$2,FALSE)</f>
        <v>electric spikes</v>
      </c>
      <c r="AI442">
        <f>VLOOKUP($C442,subset1!$D:$BX,AI$2,FALSE)</f>
        <v>50</v>
      </c>
      <c r="AJ442">
        <f>VLOOKUP($C442,subset1!$D:$BX,AJ$2,FALSE)</f>
        <v>323.68000000000006</v>
      </c>
      <c r="AK442">
        <f>VLOOKUP($C442,subset1!$D:$BX,AK$2,FALSE)</f>
        <v>16.184000000000005</v>
      </c>
      <c r="AL442">
        <f>VLOOKUP($C442,subset1!$D:$BX,AL$2,FALSE)</f>
        <v>3.236800000000001</v>
      </c>
      <c r="AM442">
        <f>VLOOKUP($C442,subset1!$D:$BX,AM$2,FALSE)</f>
        <v>532</v>
      </c>
      <c r="AN442" t="str">
        <f>VLOOKUP($C442,subset1!$D:$BX,AN$2,FALSE)</f>
        <v>Revco -20</v>
      </c>
      <c r="AO442" t="str">
        <f>VLOOKUP($C442,subset1!$D:$BX,AO$2,FALSE)</f>
        <v>PACTO CfDNA Box 4</v>
      </c>
      <c r="AP442" t="str">
        <f>VLOOKUP($C442,subset1!$D:$BX,AP$2,FALSE)</f>
        <v>F2</v>
      </c>
      <c r="AQ442">
        <f>VLOOKUP($C442,subset1!$D:$BX,AQ$2,FALSE)</f>
        <v>0</v>
      </c>
      <c r="AR442">
        <f>VLOOKUP($C442,subset1!$D:$BX,AR$2,FALSE)</f>
        <v>15</v>
      </c>
      <c r="AS442">
        <f>VLOOKUP($C442,subset1!$D:$BX,AS$2,FALSE)</f>
        <v>46.342066238259996</v>
      </c>
      <c r="AT442" s="1">
        <f>VLOOKUP($C442,subset1!$D:$BX,AT$2,FALSE)</f>
        <v>3.6579337617400043</v>
      </c>
      <c r="AU442">
        <f>VLOOKUP($C442,subset1!$D:$BX,AU$2,FALSE)</f>
        <v>2</v>
      </c>
      <c r="AV442">
        <f>VLOOKUP($C442,subset1!$D:$BX,AV$2,FALSE)</f>
        <v>44354</v>
      </c>
      <c r="AW442">
        <f>VLOOKUP($C442,subset1!$D:$BX,AW$2,FALSE)</f>
        <v>0</v>
      </c>
      <c r="AX442" t="str">
        <f>VLOOKUP($C442,subset1!$D:$BX,AX$2,FALSE)</f>
        <v>IDT8_UDI_151</v>
      </c>
      <c r="AY442">
        <f>VLOOKUP($C442,subset1!$D:$BX,AY$2,FALSE)</f>
        <v>0</v>
      </c>
      <c r="AZ442">
        <f>VLOOKUP($C442,subset1!$D:$BX,AZ$2,FALSE)</f>
        <v>4</v>
      </c>
      <c r="BA442" t="str">
        <f>VLOOKUP($C442,subset1!$D:$BX,BA$2,FALSE)</f>
        <v>ZF</v>
      </c>
      <c r="BB442">
        <f>VLOOKUP($C442,subset1!$D:$BX,BB$2,FALSE)</f>
        <v>2</v>
      </c>
      <c r="BC442" t="str">
        <f>VLOOKUP($C442,subset1!$D:$BX,BC$2,FALSE)</f>
        <v>pactopcr6921_2_DNA 1000_DE13805124_2021-06-09_12-53-41</v>
      </c>
      <c r="BD442">
        <f>VLOOKUP($C442,subset1!$D:$BX,BD$2,FALSE)</f>
        <v>301</v>
      </c>
      <c r="BE442">
        <f>VLOOKUP($C442,subset1!$D:$BX,BE$2,FALSE)</f>
        <v>7.72</v>
      </c>
      <c r="BF442">
        <f>VLOOKUP($C442,subset1!$D:$BX,BF$2,FALSE)</f>
        <v>38.799999999999997</v>
      </c>
      <c r="BG442">
        <f>VLOOKUP($C442,subset1!$D:$BX,BG$2,FALSE)</f>
        <v>477</v>
      </c>
      <c r="BH442">
        <f>VLOOKUP($C442,subset1!$D:$BX,BH$2,FALSE)</f>
        <v>0.76</v>
      </c>
      <c r="BI442">
        <f>VLOOKUP($C442,subset1!$D:$BX,BI$2,FALSE)</f>
        <v>2.4</v>
      </c>
      <c r="BJ442">
        <f>VLOOKUP($C442,subset1!$D:$BX,BJ$2,FALSE)</f>
        <v>655</v>
      </c>
      <c r="BK442">
        <f>VLOOKUP($C442,subset1!$D:$BX,BK$2,FALSE)</f>
        <v>0.21</v>
      </c>
      <c r="BL442">
        <f>VLOOKUP($C442,subset1!$D:$BX,BL$2,FALSE)</f>
        <v>0.5</v>
      </c>
      <c r="BM442">
        <f>VLOOKUP($C442,subset1!$D:$BX,BM$2,FALSE)</f>
        <v>0</v>
      </c>
      <c r="BN442">
        <f>VLOOKUP($C442,subset1!$D:$BX,BN$2,FALSE)</f>
        <v>5.896226415094339E-2</v>
      </c>
      <c r="BO442">
        <f>VLOOKUP($C442,subset1!$D:$BX,BO$2,FALSE)</f>
        <v>20</v>
      </c>
      <c r="BP442">
        <f>VLOOKUP($C442,subset1!$D:$BX,BP$2,FALSE)</f>
        <v>8.6900000000000013</v>
      </c>
      <c r="BQ442">
        <f>VLOOKUP($C442,subset1!$D:$BX,BQ$2,FALSE)</f>
        <v>41.699999999999996</v>
      </c>
      <c r="BR442">
        <f>VLOOKUP($C442,subset1!$D:$BX,BR$2,FALSE)</f>
        <v>173.8</v>
      </c>
      <c r="BS442">
        <f>VLOOKUP($C442,subset1!$D:$BX,BS$2,FALSE)</f>
        <v>532</v>
      </c>
      <c r="BT442" t="str">
        <f>VLOOKUP($C442,subset1!$D:$BX,BT$2,FALSE)</f>
        <v>Revco -20</v>
      </c>
      <c r="BU442" t="str">
        <f>VLOOKUP($C442,subset1!$D:$BX,BU$2,FALSE)</f>
        <v>Pacto PCR1 Box 1</v>
      </c>
    </row>
    <row r="443" spans="1:73" x14ac:dyDescent="0.2">
      <c r="A443">
        <v>1024</v>
      </c>
      <c r="B443" t="s">
        <v>253</v>
      </c>
      <c r="C443" t="str">
        <f t="shared" si="21"/>
        <v>1024E15</v>
      </c>
      <c r="D443" t="str">
        <f t="shared" si="22"/>
        <v>E15</v>
      </c>
      <c r="E443">
        <v>74</v>
      </c>
      <c r="F443" s="1">
        <v>43418</v>
      </c>
      <c r="G443">
        <v>0</v>
      </c>
      <c r="H443" t="s">
        <v>289</v>
      </c>
      <c r="I443">
        <v>833.88062003672303</v>
      </c>
      <c r="J443" t="s">
        <v>7</v>
      </c>
      <c r="K443">
        <v>449</v>
      </c>
      <c r="L443">
        <f>VLOOKUP($C443,samples!$D$2:$I$1000,4, FALSE)</f>
        <v>25</v>
      </c>
      <c r="M443" t="str">
        <f>VLOOKUP($C443,samples!$D$2:$I$1000,5, FALSE)</f>
        <v>B</v>
      </c>
      <c r="N443" t="str">
        <f>VLOOKUP($C443,samples!$D$2:$I$1000,6, FALSE)</f>
        <v>4,5,6</v>
      </c>
      <c r="O443" s="1">
        <f>VLOOKUP($C443,samples!$D$2:$I$689,3, FALSE)</f>
        <v>44085</v>
      </c>
      <c r="P443" s="2">
        <f t="shared" si="23"/>
        <v>667</v>
      </c>
      <c r="Q443" s="1" t="str">
        <f>VLOOKUP($C443,samples!$D$2:$R$1000,8, FALSE)</f>
        <v>CGPLPA868P16</v>
      </c>
      <c r="R443" t="s">
        <v>295</v>
      </c>
      <c r="S443">
        <f>VLOOKUP($C443,subset1!$D:$BX,S$2,FALSE)</f>
        <v>0</v>
      </c>
      <c r="T443" s="1" t="str">
        <f>VLOOKUP($C443,subset1!$D:$BX,T$2,FALSE)</f>
        <v>JAK2 High</v>
      </c>
      <c r="U443">
        <f>VLOOKUP($C443,subset1!$D:$BX,U$2,FALSE)</f>
        <v>0</v>
      </c>
      <c r="V443">
        <f>VLOOKUP($C443,subset1!$D:$BX,V$2,FALSE)</f>
        <v>44322</v>
      </c>
      <c r="W443" t="str">
        <f>VLOOKUP($C443,subset1!$D:$BX,W$2,FALSE)</f>
        <v>ZF</v>
      </c>
      <c r="X443">
        <f>VLOOKUP($C443,subset1!$D:$BX,X$2,FALSE)</f>
        <v>533</v>
      </c>
      <c r="Y443">
        <f>VLOOKUP($C443,subset1!$D:$BX,Y$2,FALSE)</f>
        <v>5</v>
      </c>
      <c r="Z443">
        <f>VLOOKUP($C443,subset1!$D:$BX,Z$2,FALSE)</f>
        <v>0</v>
      </c>
      <c r="AA443" t="str">
        <f>VLOOKUP($C443,subset1!$D:$BX,AA$2,FALSE)</f>
        <v>4actocfdna050621_High Sensitivity DNA Assay_DE13805124_2021-05-06_15-37-09.xad</v>
      </c>
      <c r="AB443">
        <f>VLOOKUP($C443,subset1!$D:$BX,AB$2,FALSE)</f>
        <v>161</v>
      </c>
      <c r="AC443">
        <f>VLOOKUP($C443,subset1!$D:$BX,AC$2,FALSE)</f>
        <v>415.76</v>
      </c>
      <c r="AD443">
        <f>VLOOKUP($C443,subset1!$D:$BX,AD$2,FALSE)</f>
        <v>312</v>
      </c>
      <c r="AE443">
        <f>VLOOKUP($C443,subset1!$D:$BX,AE$2,FALSE)</f>
        <v>32.54</v>
      </c>
      <c r="AF443">
        <f>VLOOKUP($C443,subset1!$D:$BX,AF$2,FALSE)</f>
        <v>513</v>
      </c>
      <c r="AG443">
        <f>VLOOKUP($C443,subset1!$D:$BX,AG$2,FALSE)</f>
        <v>13.01</v>
      </c>
      <c r="AH443">
        <f>VLOOKUP($C443,subset1!$D:$BX,AH$2,FALSE)</f>
        <v>0</v>
      </c>
      <c r="AI443">
        <f>VLOOKUP($C443,subset1!$D:$BX,AI$2,FALSE)</f>
        <v>50</v>
      </c>
      <c r="AJ443">
        <f>VLOOKUP($C443,subset1!$D:$BX,AJ$2,FALSE)</f>
        <v>461.31</v>
      </c>
      <c r="AK443">
        <f>VLOOKUP($C443,subset1!$D:$BX,AK$2,FALSE)</f>
        <v>23.0655</v>
      </c>
      <c r="AL443">
        <f>VLOOKUP($C443,subset1!$D:$BX,AL$2,FALSE)</f>
        <v>4.6131000000000002</v>
      </c>
      <c r="AM443">
        <f>VLOOKUP($C443,subset1!$D:$BX,AM$2,FALSE)</f>
        <v>532</v>
      </c>
      <c r="AN443" t="str">
        <f>VLOOKUP($C443,subset1!$D:$BX,AN$2,FALSE)</f>
        <v>Revco -20</v>
      </c>
      <c r="AO443" t="str">
        <f>VLOOKUP($C443,subset1!$D:$BX,AO$2,FALSE)</f>
        <v>PACTO CfDNA Box 4</v>
      </c>
      <c r="AP443" t="str">
        <f>VLOOKUP($C443,subset1!$D:$BX,AP$2,FALSE)</f>
        <v>F3</v>
      </c>
      <c r="AQ443">
        <f>VLOOKUP($C443,subset1!$D:$BX,AQ$2,FALSE)</f>
        <v>0</v>
      </c>
      <c r="AR443">
        <f>VLOOKUP($C443,subset1!$D:$BX,AR$2,FALSE)</f>
        <v>15</v>
      </c>
      <c r="AS443">
        <f>VLOOKUP($C443,subset1!$D:$BX,AS$2,FALSE)</f>
        <v>32.516095467256292</v>
      </c>
      <c r="AT443" s="1">
        <f>VLOOKUP($C443,subset1!$D:$BX,AT$2,FALSE)</f>
        <v>17.483904532743708</v>
      </c>
      <c r="AU443">
        <f>VLOOKUP($C443,subset1!$D:$BX,AU$2,FALSE)</f>
        <v>3</v>
      </c>
      <c r="AV443">
        <f>VLOOKUP($C443,subset1!$D:$BX,AV$2,FALSE)</f>
        <v>44355</v>
      </c>
      <c r="AW443">
        <f>VLOOKUP($C443,subset1!$D:$BX,AW$2,FALSE)</f>
        <v>0</v>
      </c>
      <c r="AX443" t="str">
        <f>VLOOKUP($C443,subset1!$D:$BX,AX$2,FALSE)</f>
        <v>IDT8_UDI_251</v>
      </c>
      <c r="AY443">
        <f>VLOOKUP($C443,subset1!$D:$BX,AY$2,FALSE)</f>
        <v>0</v>
      </c>
      <c r="AZ443">
        <f>VLOOKUP($C443,subset1!$D:$BX,AZ$2,FALSE)</f>
        <v>4</v>
      </c>
      <c r="BA443" t="str">
        <f>VLOOKUP($C443,subset1!$D:$BX,BA$2,FALSE)</f>
        <v>ZF</v>
      </c>
      <c r="BB443">
        <f>VLOOKUP($C443,subset1!$D:$BX,BB$2,FALSE)</f>
        <v>3</v>
      </c>
      <c r="BC443" t="str">
        <f>VLOOKUP($C443,subset1!$D:$BX,BC$2,FALSE)</f>
        <v>pactopcr6921_3_DNA 1000_DE13805124_2021-06-09_14-28-39.xad</v>
      </c>
      <c r="BD443">
        <f>VLOOKUP($C443,subset1!$D:$BX,BD$2,FALSE)</f>
        <v>305</v>
      </c>
      <c r="BE443">
        <f>VLOOKUP($C443,subset1!$D:$BX,BE$2,FALSE)</f>
        <v>6.16</v>
      </c>
      <c r="BF443">
        <f>VLOOKUP($C443,subset1!$D:$BX,BF$2,FALSE)</f>
        <v>30.6</v>
      </c>
      <c r="BG443">
        <f>VLOOKUP($C443,subset1!$D:$BX,BG$2,FALSE)</f>
        <v>473</v>
      </c>
      <c r="BH443">
        <f>VLOOKUP($C443,subset1!$D:$BX,BH$2,FALSE)</f>
        <v>0.46</v>
      </c>
      <c r="BI443">
        <f>VLOOKUP($C443,subset1!$D:$BX,BI$2,FALSE)</f>
        <v>1.5</v>
      </c>
      <c r="BJ443">
        <f>VLOOKUP($C443,subset1!$D:$BX,BJ$2,FALSE)</f>
        <v>0</v>
      </c>
      <c r="BK443">
        <f>VLOOKUP($C443,subset1!$D:$BX,BK$2,FALSE)</f>
        <v>0</v>
      </c>
      <c r="BL443">
        <f>VLOOKUP($C443,subset1!$D:$BX,BL$2,FALSE)</f>
        <v>0</v>
      </c>
      <c r="BM443">
        <f>VLOOKUP($C443,subset1!$D:$BX,BM$2,FALSE)</f>
        <v>0</v>
      </c>
      <c r="BN443">
        <f>VLOOKUP($C443,subset1!$D:$BX,BN$2,FALSE)</f>
        <v>0</v>
      </c>
      <c r="BO443">
        <f>VLOOKUP($C443,subset1!$D:$BX,BO$2,FALSE)</f>
        <v>20</v>
      </c>
      <c r="BP443">
        <f>VLOOKUP($C443,subset1!$D:$BX,BP$2,FALSE)</f>
        <v>6.62</v>
      </c>
      <c r="BQ443">
        <f>VLOOKUP($C443,subset1!$D:$BX,BQ$2,FALSE)</f>
        <v>32.1</v>
      </c>
      <c r="BR443">
        <f>VLOOKUP($C443,subset1!$D:$BX,BR$2,FALSE)</f>
        <v>132.4</v>
      </c>
      <c r="BS443">
        <f>VLOOKUP($C443,subset1!$D:$BX,BS$2,FALSE)</f>
        <v>532</v>
      </c>
      <c r="BT443" t="str">
        <f>VLOOKUP($C443,subset1!$D:$BX,BT$2,FALSE)</f>
        <v>Revco -20</v>
      </c>
      <c r="BU443" t="str">
        <f>VLOOKUP($C443,subset1!$D:$BX,BU$2,FALSE)</f>
        <v>Pacto PCR1 Box 1</v>
      </c>
    </row>
    <row r="444" spans="1:73" x14ac:dyDescent="0.2">
      <c r="A444">
        <v>1026</v>
      </c>
      <c r="B444" t="s">
        <v>2</v>
      </c>
      <c r="C444" t="str">
        <f t="shared" si="21"/>
        <v>1026A</v>
      </c>
      <c r="D444" t="str">
        <f t="shared" si="22"/>
        <v>A</v>
      </c>
      <c r="E444">
        <v>75</v>
      </c>
      <c r="F444" s="1">
        <v>43425</v>
      </c>
      <c r="G444">
        <v>12.7</v>
      </c>
      <c r="H444" t="s">
        <v>22</v>
      </c>
      <c r="I444">
        <v>826.88062003672303</v>
      </c>
      <c r="J444" t="s">
        <v>23</v>
      </c>
      <c r="K444">
        <v>450</v>
      </c>
      <c r="L444">
        <f>VLOOKUP($C444,samples!$D$2:$I$1000,4, FALSE)</f>
        <v>3</v>
      </c>
      <c r="M444" t="str">
        <f>VLOOKUP($C444,samples!$D$2:$I$1000,5, FALSE)</f>
        <v>C</v>
      </c>
      <c r="N444" t="str">
        <f>VLOOKUP($C444,samples!$D$2:$I$1000,6, FALSE)</f>
        <v>4,5,6</v>
      </c>
      <c r="O444" s="1">
        <f>VLOOKUP($C444,samples!$D$2:$I$689,3, FALSE)</f>
        <v>43425</v>
      </c>
      <c r="P444" s="2">
        <f t="shared" si="23"/>
        <v>0</v>
      </c>
      <c r="Q444" s="1" t="str">
        <f>VLOOKUP($C444,samples!$D$2:$R$1000,8, FALSE)</f>
        <v>CGPLPA248P_5</v>
      </c>
      <c r="R444" t="s">
        <v>297</v>
      </c>
      <c r="S444">
        <f>VLOOKUP($C444,subset1!$D:$BX,S$2,FALSE)</f>
        <v>0</v>
      </c>
      <c r="T444" s="1" t="str">
        <f>VLOOKUP($C444,subset1!$D:$BX,T$2,FALSE)</f>
        <v>Subset 1</v>
      </c>
      <c r="U444">
        <f>VLOOKUP($C444,subset1!$D:$BX,U$2,FALSE)</f>
        <v>0</v>
      </c>
      <c r="V444">
        <f>VLOOKUP($C444,subset1!$D:$BX,V$2,FALSE)</f>
        <v>44264</v>
      </c>
      <c r="W444" t="str">
        <f>VLOOKUP($C444,subset1!$D:$BX,W$2,FALSE)</f>
        <v>ZF</v>
      </c>
      <c r="X444">
        <f>VLOOKUP($C444,subset1!$D:$BX,X$2,FALSE)</f>
        <v>533</v>
      </c>
      <c r="Y444">
        <f>VLOOKUP($C444,subset1!$D:$BX,Y$2,FALSE)</f>
        <v>3</v>
      </c>
      <c r="Z444">
        <f>VLOOKUP($C444,subset1!$D:$BX,Z$2,FALSE)</f>
        <v>0</v>
      </c>
      <c r="AA444" t="str">
        <f>VLOOKUP($C444,subset1!$D:$BX,AA$2,FALSE)</f>
        <v>31521pacto</v>
      </c>
      <c r="AB444">
        <f>VLOOKUP($C444,subset1!$D:$BX,AB$2,FALSE)</f>
        <v>153</v>
      </c>
      <c r="AC444">
        <f>VLOOKUP($C444,subset1!$D:$BX,AC$2,FALSE)</f>
        <v>358.17</v>
      </c>
      <c r="AD444">
        <f>VLOOKUP($C444,subset1!$D:$BX,AD$2,FALSE)</f>
        <v>287</v>
      </c>
      <c r="AE444">
        <f>VLOOKUP($C444,subset1!$D:$BX,AE$2,FALSE)</f>
        <v>30.18</v>
      </c>
      <c r="AF444">
        <f>VLOOKUP($C444,subset1!$D:$BX,AF$2,FALSE)</f>
        <v>453</v>
      </c>
      <c r="AG444">
        <f>VLOOKUP($C444,subset1!$D:$BX,AG$2,FALSE)</f>
        <v>20.07</v>
      </c>
      <c r="AH444">
        <f>VLOOKUP($C444,subset1!$D:$BX,AH$2,FALSE)</f>
        <v>0</v>
      </c>
      <c r="AI444">
        <f>VLOOKUP($C444,subset1!$D:$BX,AI$2,FALSE)</f>
        <v>50</v>
      </c>
      <c r="AJ444">
        <f>VLOOKUP($C444,subset1!$D:$BX,AJ$2,FALSE)</f>
        <v>408.42</v>
      </c>
      <c r="AK444">
        <f>VLOOKUP($C444,subset1!$D:$BX,AK$2,FALSE)</f>
        <v>20.420999999999999</v>
      </c>
      <c r="AL444">
        <f>VLOOKUP($C444,subset1!$D:$BX,AL$2,FALSE)</f>
        <v>6.8069999999999995</v>
      </c>
      <c r="AM444">
        <f>VLOOKUP($C444,subset1!$D:$BX,AM$2,FALSE)</f>
        <v>532</v>
      </c>
      <c r="AN444" t="str">
        <f>VLOOKUP($C444,subset1!$D:$BX,AN$2,FALSE)</f>
        <v>Revco -20</v>
      </c>
      <c r="AO444" t="str">
        <f>VLOOKUP($C444,subset1!$D:$BX,AO$2,FALSE)</f>
        <v>PACTO CfDNA Box 1</v>
      </c>
      <c r="AP444" t="str">
        <f>VLOOKUP($C444,subset1!$D:$BX,AP$2,FALSE)</f>
        <v>B5</v>
      </c>
      <c r="AQ444">
        <f>VLOOKUP($C444,subset1!$D:$BX,AQ$2,FALSE)</f>
        <v>0</v>
      </c>
      <c r="AR444">
        <f>VLOOKUP($C444,subset1!$D:$BX,AR$2,FALSE)</f>
        <v>15</v>
      </c>
      <c r="AS444">
        <f>VLOOKUP($C444,subset1!$D:$BX,AS$2,FALSE)</f>
        <v>36.726898780666964</v>
      </c>
      <c r="AT444" s="1">
        <f>VLOOKUP($C444,subset1!$D:$BX,AT$2,FALSE)</f>
        <v>13.273101219333036</v>
      </c>
      <c r="AU444">
        <f>VLOOKUP($C444,subset1!$D:$BX,AU$2,FALSE)</f>
        <v>9</v>
      </c>
      <c r="AV444">
        <f>VLOOKUP($C444,subset1!$D:$BX,AV$2,FALSE)</f>
        <v>44417</v>
      </c>
      <c r="AW444">
        <f>VLOOKUP($C444,subset1!$D:$BX,AW$2,FALSE)</f>
        <v>0</v>
      </c>
      <c r="AX444" t="str">
        <f>VLOOKUP($C444,subset1!$D:$BX,AX$2,FALSE)</f>
        <v>IDT8_UDI_74</v>
      </c>
      <c r="AY444">
        <f>VLOOKUP($C444,subset1!$D:$BX,AY$2,FALSE)</f>
        <v>0</v>
      </c>
      <c r="AZ444">
        <f>VLOOKUP($C444,subset1!$D:$BX,AZ$2,FALSE)</f>
        <v>4</v>
      </c>
      <c r="BA444" t="str">
        <f>VLOOKUP($C444,subset1!$D:$BX,BA$2,FALSE)</f>
        <v>ZF</v>
      </c>
      <c r="BB444">
        <f>VLOOKUP($C444,subset1!$D:$BX,BB$2,FALSE)</f>
        <v>9</v>
      </c>
      <c r="BC444" t="str">
        <f>VLOOKUP($C444,subset1!$D:$BX,BC$2,FALSE)</f>
        <v>pactopcr8131</v>
      </c>
      <c r="BD444">
        <f>VLOOKUP($C444,subset1!$D:$BX,BD$2,FALSE)</f>
        <v>306</v>
      </c>
      <c r="BE444">
        <f>VLOOKUP($C444,subset1!$D:$BX,BE$2,FALSE)</f>
        <v>9.01</v>
      </c>
      <c r="BF444">
        <f>VLOOKUP($C444,subset1!$D:$BX,BF$2,FALSE)</f>
        <v>44.7</v>
      </c>
      <c r="BG444">
        <f>VLOOKUP($C444,subset1!$D:$BX,BG$2,FALSE)</f>
        <v>459</v>
      </c>
      <c r="BH444">
        <f>VLOOKUP($C444,subset1!$D:$BX,BH$2,FALSE)</f>
        <v>0.53</v>
      </c>
      <c r="BI444">
        <f>VLOOKUP($C444,subset1!$D:$BX,BI$2,FALSE)</f>
        <v>1.8</v>
      </c>
      <c r="BJ444">
        <f>VLOOKUP($C444,subset1!$D:$BX,BJ$2,FALSE)</f>
        <v>0</v>
      </c>
      <c r="BK444">
        <f>VLOOKUP($C444,subset1!$D:$BX,BK$2,FALSE)</f>
        <v>0</v>
      </c>
      <c r="BL444">
        <f>VLOOKUP($C444,subset1!$D:$BX,BL$2,FALSE)</f>
        <v>0</v>
      </c>
      <c r="BM444">
        <f>VLOOKUP($C444,subset1!$D:$BX,BM$2,FALSE)</f>
        <v>0</v>
      </c>
      <c r="BN444">
        <f>VLOOKUP($C444,subset1!$D:$BX,BN$2,FALSE)</f>
        <v>0</v>
      </c>
      <c r="BO444">
        <f>VLOOKUP($C444,subset1!$D:$BX,BO$2,FALSE)</f>
        <v>20</v>
      </c>
      <c r="BP444">
        <f>VLOOKUP($C444,subset1!$D:$BX,BP$2,FALSE)</f>
        <v>9.5399999999999991</v>
      </c>
      <c r="BQ444">
        <f>VLOOKUP($C444,subset1!$D:$BX,BQ$2,FALSE)</f>
        <v>46.5</v>
      </c>
      <c r="BR444">
        <f>VLOOKUP($C444,subset1!$D:$BX,BR$2,FALSE)</f>
        <v>190.79999999999998</v>
      </c>
      <c r="BS444">
        <f>VLOOKUP($C444,subset1!$D:$BX,BS$2,FALSE)</f>
        <v>532</v>
      </c>
      <c r="BT444" t="str">
        <f>VLOOKUP($C444,subset1!$D:$BX,BT$2,FALSE)</f>
        <v>Revco -20</v>
      </c>
      <c r="BU444" t="str">
        <f>VLOOKUP($C444,subset1!$D:$BX,BU$2,FALSE)</f>
        <v>Pacto PCR1 Box 3</v>
      </c>
    </row>
    <row r="445" spans="1:73" x14ac:dyDescent="0.2">
      <c r="A445">
        <v>1026</v>
      </c>
      <c r="B445" t="s">
        <v>8</v>
      </c>
      <c r="C445" t="str">
        <f t="shared" si="21"/>
        <v>1026B1</v>
      </c>
      <c r="D445" t="str">
        <f t="shared" si="22"/>
        <v>B1</v>
      </c>
      <c r="E445">
        <v>75</v>
      </c>
      <c r="F445" s="1">
        <v>43425</v>
      </c>
      <c r="G445">
        <v>12.7</v>
      </c>
      <c r="H445" t="s">
        <v>22</v>
      </c>
      <c r="I445">
        <v>826.88062003672303</v>
      </c>
      <c r="J445" t="s">
        <v>23</v>
      </c>
      <c r="K445">
        <v>451</v>
      </c>
      <c r="L445">
        <f>VLOOKUP($C445,samples!$D$2:$I$1000,4, FALSE)</f>
        <v>8</v>
      </c>
      <c r="M445" t="str">
        <f>VLOOKUP($C445,samples!$D$2:$I$1000,5, FALSE)</f>
        <v>F</v>
      </c>
      <c r="N445" t="str">
        <f>VLOOKUP($C445,samples!$D$2:$I$1000,6, FALSE)</f>
        <v>7,8,9</v>
      </c>
      <c r="O445" s="1">
        <f>VLOOKUP($C445,samples!$D$2:$I$689,3, FALSE)</f>
        <v>43454</v>
      </c>
      <c r="P445" s="2">
        <f t="shared" si="23"/>
        <v>29</v>
      </c>
      <c r="Q445" s="1" t="str">
        <f>VLOOKUP($C445,samples!$D$2:$R$1000,8, FALSE)</f>
        <v>CGPLPA248P1</v>
      </c>
      <c r="R445" t="s">
        <v>297</v>
      </c>
      <c r="S445">
        <f>VLOOKUP($C445,subset1!$D:$BX,S$2,FALSE)</f>
        <v>0</v>
      </c>
      <c r="T445" s="1" t="str">
        <f>VLOOKUP($C445,subset1!$D:$BX,T$2,FALSE)</f>
        <v>Subset 1</v>
      </c>
      <c r="U445">
        <f>VLOOKUP($C445,subset1!$D:$BX,U$2,FALSE)</f>
        <v>0</v>
      </c>
      <c r="V445">
        <f>VLOOKUP($C445,subset1!$D:$BX,V$2,FALSE)</f>
        <v>44264</v>
      </c>
      <c r="W445" t="str">
        <f>VLOOKUP($C445,subset1!$D:$BX,W$2,FALSE)</f>
        <v>ZF</v>
      </c>
      <c r="X445">
        <f>VLOOKUP($C445,subset1!$D:$BX,X$2,FALSE)</f>
        <v>533</v>
      </c>
      <c r="Y445">
        <f>VLOOKUP($C445,subset1!$D:$BX,Y$2,FALSE)</f>
        <v>3.7</v>
      </c>
      <c r="Z445">
        <f>VLOOKUP($C445,subset1!$D:$BX,Z$2,FALSE)</f>
        <v>0.29999999999999982</v>
      </c>
      <c r="AA445" t="str">
        <f>VLOOKUP($C445,subset1!$D:$BX,AA$2,FALSE)</f>
        <v>31521pacto</v>
      </c>
      <c r="AB445">
        <f>VLOOKUP($C445,subset1!$D:$BX,AB$2,FALSE)</f>
        <v>173</v>
      </c>
      <c r="AC445">
        <f>VLOOKUP($C445,subset1!$D:$BX,AC$2,FALSE)</f>
        <v>521.79999999999995</v>
      </c>
      <c r="AD445">
        <f>VLOOKUP($C445,subset1!$D:$BX,AD$2,FALSE)</f>
        <v>323</v>
      </c>
      <c r="AE445">
        <f>VLOOKUP($C445,subset1!$D:$BX,AE$2,FALSE)</f>
        <v>70.89</v>
      </c>
      <c r="AF445">
        <f>VLOOKUP($C445,subset1!$D:$BX,AF$2,FALSE)</f>
        <v>540</v>
      </c>
      <c r="AG445">
        <f>VLOOKUP($C445,subset1!$D:$BX,AG$2,FALSE)</f>
        <v>33.409999999999997</v>
      </c>
      <c r="AH445">
        <f>VLOOKUP($C445,subset1!$D:$BX,AH$2,FALSE)</f>
        <v>0</v>
      </c>
      <c r="AI445">
        <f>VLOOKUP($C445,subset1!$D:$BX,AI$2,FALSE)</f>
        <v>50</v>
      </c>
      <c r="AJ445">
        <f>VLOOKUP($C445,subset1!$D:$BX,AJ$2,FALSE)</f>
        <v>626.09999999999991</v>
      </c>
      <c r="AK445">
        <f>VLOOKUP($C445,subset1!$D:$BX,AK$2,FALSE)</f>
        <v>31.304999999999996</v>
      </c>
      <c r="AL445">
        <f>VLOOKUP($C445,subset1!$D:$BX,AL$2,FALSE)</f>
        <v>8.4608108108108091</v>
      </c>
      <c r="AM445">
        <f>VLOOKUP($C445,subset1!$D:$BX,AM$2,FALSE)</f>
        <v>532</v>
      </c>
      <c r="AN445" t="str">
        <f>VLOOKUP($C445,subset1!$D:$BX,AN$2,FALSE)</f>
        <v>Revco -20</v>
      </c>
      <c r="AO445" t="str">
        <f>VLOOKUP($C445,subset1!$D:$BX,AO$2,FALSE)</f>
        <v>PACTO CfDNA Box 1</v>
      </c>
      <c r="AP445" t="str">
        <f>VLOOKUP($C445,subset1!$D:$BX,AP$2,FALSE)</f>
        <v>B6</v>
      </c>
      <c r="AQ445">
        <f>VLOOKUP($C445,subset1!$D:$BX,AQ$2,FALSE)</f>
        <v>0</v>
      </c>
      <c r="AR445">
        <f>VLOOKUP($C445,subset1!$D:$BX,AR$2,FALSE)</f>
        <v>15</v>
      </c>
      <c r="AS445">
        <f>VLOOKUP($C445,subset1!$D:$BX,AS$2,FALSE)</f>
        <v>23.957834211787258</v>
      </c>
      <c r="AT445" s="1">
        <f>VLOOKUP($C445,subset1!$D:$BX,AT$2,FALSE)</f>
        <v>26.042165788212742</v>
      </c>
      <c r="AU445">
        <f>VLOOKUP($C445,subset1!$D:$BX,AU$2,FALSE)</f>
        <v>9</v>
      </c>
      <c r="AV445">
        <f>VLOOKUP($C445,subset1!$D:$BX,AV$2,FALSE)</f>
        <v>44417</v>
      </c>
      <c r="AW445">
        <f>VLOOKUP($C445,subset1!$D:$BX,AW$2,FALSE)</f>
        <v>0</v>
      </c>
      <c r="AX445" t="str">
        <f>VLOOKUP($C445,subset1!$D:$BX,AX$2,FALSE)</f>
        <v>IDT8_UDI_75</v>
      </c>
      <c r="AY445">
        <f>VLOOKUP($C445,subset1!$D:$BX,AY$2,FALSE)</f>
        <v>0</v>
      </c>
      <c r="AZ445">
        <f>VLOOKUP($C445,subset1!$D:$BX,AZ$2,FALSE)</f>
        <v>4</v>
      </c>
      <c r="BA445" t="str">
        <f>VLOOKUP($C445,subset1!$D:$BX,BA$2,FALSE)</f>
        <v>ZF</v>
      </c>
      <c r="BB445">
        <f>VLOOKUP($C445,subset1!$D:$BX,BB$2,FALSE)</f>
        <v>9</v>
      </c>
      <c r="BC445" t="str">
        <f>VLOOKUP($C445,subset1!$D:$BX,BC$2,FALSE)</f>
        <v>pactopcr8131</v>
      </c>
      <c r="BD445">
        <f>VLOOKUP($C445,subset1!$D:$BX,BD$2,FALSE)</f>
        <v>305</v>
      </c>
      <c r="BE445">
        <f>VLOOKUP($C445,subset1!$D:$BX,BE$2,FALSE)</f>
        <v>6.22</v>
      </c>
      <c r="BF445">
        <f>VLOOKUP($C445,subset1!$D:$BX,BF$2,FALSE)</f>
        <v>30.9</v>
      </c>
      <c r="BG445">
        <f>VLOOKUP($C445,subset1!$D:$BX,BG$2,FALSE)</f>
        <v>490</v>
      </c>
      <c r="BH445">
        <f>VLOOKUP($C445,subset1!$D:$BX,BH$2,FALSE)</f>
        <v>0.66</v>
      </c>
      <c r="BI445">
        <f>VLOOKUP($C445,subset1!$D:$BX,BI$2,FALSE)</f>
        <v>2</v>
      </c>
      <c r="BJ445">
        <f>VLOOKUP($C445,subset1!$D:$BX,BJ$2,FALSE)</f>
        <v>0</v>
      </c>
      <c r="BK445">
        <f>VLOOKUP($C445,subset1!$D:$BX,BK$2,FALSE)</f>
        <v>0</v>
      </c>
      <c r="BL445">
        <f>VLOOKUP($C445,subset1!$D:$BX,BL$2,FALSE)</f>
        <v>0</v>
      </c>
      <c r="BM445">
        <f>VLOOKUP($C445,subset1!$D:$BX,BM$2,FALSE)</f>
        <v>0</v>
      </c>
      <c r="BN445">
        <f>VLOOKUP($C445,subset1!$D:$BX,BN$2,FALSE)</f>
        <v>0</v>
      </c>
      <c r="BO445">
        <f>VLOOKUP($C445,subset1!$D:$BX,BO$2,FALSE)</f>
        <v>20</v>
      </c>
      <c r="BP445">
        <f>VLOOKUP($C445,subset1!$D:$BX,BP$2,FALSE)</f>
        <v>6.88</v>
      </c>
      <c r="BQ445">
        <f>VLOOKUP($C445,subset1!$D:$BX,BQ$2,FALSE)</f>
        <v>32.9</v>
      </c>
      <c r="BR445">
        <f>VLOOKUP($C445,subset1!$D:$BX,BR$2,FALSE)</f>
        <v>137.6</v>
      </c>
      <c r="BS445">
        <f>VLOOKUP($C445,subset1!$D:$BX,BS$2,FALSE)</f>
        <v>532</v>
      </c>
      <c r="BT445" t="str">
        <f>VLOOKUP($C445,subset1!$D:$BX,BT$2,FALSE)</f>
        <v>Revco -20</v>
      </c>
      <c r="BU445" t="str">
        <f>VLOOKUP($C445,subset1!$D:$BX,BU$2,FALSE)</f>
        <v>Pacto PCR1 Box 3</v>
      </c>
    </row>
    <row r="446" spans="1:73" x14ac:dyDescent="0.2">
      <c r="A446">
        <v>1026</v>
      </c>
      <c r="B446" t="s">
        <v>9</v>
      </c>
      <c r="C446" t="str">
        <f t="shared" si="21"/>
        <v>1026E1</v>
      </c>
      <c r="D446" t="str">
        <f t="shared" si="22"/>
        <v>E1</v>
      </c>
      <c r="E446">
        <v>75</v>
      </c>
      <c r="F446" s="1">
        <v>43425</v>
      </c>
      <c r="G446">
        <v>12.7</v>
      </c>
      <c r="H446" t="s">
        <v>22</v>
      </c>
      <c r="I446">
        <v>826.88062003672303</v>
      </c>
      <c r="J446" t="s">
        <v>23</v>
      </c>
      <c r="K446">
        <v>452</v>
      </c>
      <c r="L446">
        <f>VLOOKUP($C446,samples!$D$2:$I$1000,4, FALSE)</f>
        <v>12</v>
      </c>
      <c r="M446" t="str">
        <f>VLOOKUP($C446,samples!$D$2:$I$1000,5, FALSE)</f>
        <v>E</v>
      </c>
      <c r="N446" t="str">
        <f>VLOOKUP($C446,samples!$D$2:$I$1000,6, FALSE)</f>
        <v>4,5,6</v>
      </c>
      <c r="O446" s="1">
        <f>VLOOKUP($C446,samples!$D$2:$I$689,3, FALSE)</f>
        <v>43488</v>
      </c>
      <c r="P446" s="2">
        <f t="shared" si="23"/>
        <v>63</v>
      </c>
      <c r="Q446" s="1" t="str">
        <f>VLOOKUP($C446,samples!$D$2:$R$1000,8, FALSE)</f>
        <v>CGPLPA248P2</v>
      </c>
      <c r="R446" t="s">
        <v>297</v>
      </c>
      <c r="S446" t="e">
        <f>VLOOKUP($C446,subset1!$D:$BX,S$2,FALSE)</f>
        <v>#N/A</v>
      </c>
      <c r="T446" s="1" t="str">
        <f>VLOOKUP($C446,subset1!$D:$BX,T$2,FALSE)</f>
        <v>Subset 1</v>
      </c>
      <c r="U446">
        <f>VLOOKUP($C446,subset1!$D:$BX,U$2,FALSE)</f>
        <v>0</v>
      </c>
      <c r="V446">
        <f>VLOOKUP($C446,subset1!$D:$BX,V$2,FALSE)</f>
        <v>44266</v>
      </c>
      <c r="W446" t="str">
        <f>VLOOKUP($C446,subset1!$D:$BX,W$2,FALSE)</f>
        <v>ZF</v>
      </c>
      <c r="X446">
        <f>VLOOKUP($C446,subset1!$D:$BX,X$2,FALSE)</f>
        <v>533</v>
      </c>
      <c r="Y446">
        <f>VLOOKUP($C446,subset1!$D:$BX,Y$2,FALSE)</f>
        <v>4.3</v>
      </c>
      <c r="Z446">
        <f>VLOOKUP($C446,subset1!$D:$BX,Z$2,FALSE)</f>
        <v>0.70000000000000018</v>
      </c>
      <c r="AA446" t="str">
        <f>VLOOKUP($C446,subset1!$D:$BX,AA$2,FALSE)</f>
        <v>PactocfDNA031121</v>
      </c>
      <c r="AB446">
        <f>VLOOKUP($C446,subset1!$D:$BX,AB$2,FALSE)</f>
        <v>171</v>
      </c>
      <c r="AC446">
        <f>VLOOKUP($C446,subset1!$D:$BX,AC$2,FALSE)</f>
        <v>4050.03</v>
      </c>
      <c r="AD446">
        <f>VLOOKUP($C446,subset1!$D:$BX,AD$2,FALSE)</f>
        <v>379</v>
      </c>
      <c r="AE446">
        <f>VLOOKUP($C446,subset1!$D:$BX,AE$2,FALSE)</f>
        <v>321.23</v>
      </c>
      <c r="AF446">
        <f>VLOOKUP($C446,subset1!$D:$BX,AF$2,FALSE)</f>
        <v>579</v>
      </c>
      <c r="AG446">
        <f>VLOOKUP($C446,subset1!$D:$BX,AG$2,FALSE)</f>
        <v>147.35</v>
      </c>
      <c r="AH446">
        <f>VLOOKUP($C446,subset1!$D:$BX,AH$2,FALSE)</f>
        <v>0</v>
      </c>
      <c r="AI446">
        <f>VLOOKUP($C446,subset1!$D:$BX,AI$2,FALSE)</f>
        <v>50</v>
      </c>
      <c r="AJ446">
        <f>VLOOKUP($C446,subset1!$D:$BX,AJ$2,FALSE)</f>
        <v>4518.6100000000006</v>
      </c>
      <c r="AK446">
        <f>VLOOKUP($C446,subset1!$D:$BX,AK$2,FALSE)</f>
        <v>225.93050000000002</v>
      </c>
      <c r="AL446">
        <f>VLOOKUP($C446,subset1!$D:$BX,AL$2,FALSE)</f>
        <v>52.541976744186051</v>
      </c>
      <c r="AM446">
        <f>VLOOKUP($C446,subset1!$D:$BX,AM$2,FALSE)</f>
        <v>532</v>
      </c>
      <c r="AN446" t="str">
        <f>VLOOKUP($C446,subset1!$D:$BX,AN$2,FALSE)</f>
        <v>Revco -20</v>
      </c>
      <c r="AO446" t="str">
        <f>VLOOKUP($C446,subset1!$D:$BX,AO$2,FALSE)</f>
        <v>PACTO CfDNA Box 1</v>
      </c>
      <c r="AP446" t="str">
        <f>VLOOKUP($C446,subset1!$D:$BX,AP$2,FALSE)</f>
        <v>B7</v>
      </c>
      <c r="AQ446">
        <f>VLOOKUP($C446,subset1!$D:$BX,AQ$2,FALSE)</f>
        <v>0</v>
      </c>
      <c r="AR446">
        <f>VLOOKUP($C446,subset1!$D:$BX,AR$2,FALSE)</f>
        <v>15</v>
      </c>
      <c r="AS446">
        <f>VLOOKUP($C446,subset1!$D:$BX,AS$2,FALSE)</f>
        <v>3.3196049227527933</v>
      </c>
      <c r="AT446" s="1">
        <f>VLOOKUP($C446,subset1!$D:$BX,AT$2,FALSE)</f>
        <v>46.680395077247205</v>
      </c>
      <c r="AU446">
        <f>VLOOKUP($C446,subset1!$D:$BX,AU$2,FALSE)</f>
        <v>9</v>
      </c>
      <c r="AV446">
        <f>VLOOKUP($C446,subset1!$D:$BX,AV$2,FALSE)</f>
        <v>44417</v>
      </c>
      <c r="AW446">
        <f>VLOOKUP($C446,subset1!$D:$BX,AW$2,FALSE)</f>
        <v>0</v>
      </c>
      <c r="AX446" t="str">
        <f>VLOOKUP($C446,subset1!$D:$BX,AX$2,FALSE)</f>
        <v>IDT8_UDI_79</v>
      </c>
      <c r="AY446">
        <f>VLOOKUP($C446,subset1!$D:$BX,AY$2,FALSE)</f>
        <v>0</v>
      </c>
      <c r="AZ446">
        <f>VLOOKUP($C446,subset1!$D:$BX,AZ$2,FALSE)</f>
        <v>4</v>
      </c>
      <c r="BA446" t="str">
        <f>VLOOKUP($C446,subset1!$D:$BX,BA$2,FALSE)</f>
        <v>ZF</v>
      </c>
      <c r="BB446">
        <f>VLOOKUP($C446,subset1!$D:$BX,BB$2,FALSE)</f>
        <v>9</v>
      </c>
      <c r="BC446" t="str">
        <f>VLOOKUP($C446,subset1!$D:$BX,BC$2,FALSE)</f>
        <v>pactopcr8131</v>
      </c>
      <c r="BD446">
        <f>VLOOKUP($C446,subset1!$D:$BX,BD$2,FALSE)</f>
        <v>303</v>
      </c>
      <c r="BE446">
        <f>VLOOKUP($C446,subset1!$D:$BX,BE$2,FALSE)</f>
        <v>8.4</v>
      </c>
      <c r="BF446">
        <f>VLOOKUP($C446,subset1!$D:$BX,BF$2,FALSE)</f>
        <v>42</v>
      </c>
      <c r="BG446">
        <f>VLOOKUP($C446,subset1!$D:$BX,BG$2,FALSE)</f>
        <v>506</v>
      </c>
      <c r="BH446">
        <f>VLOOKUP($C446,subset1!$D:$BX,BH$2,FALSE)</f>
        <v>0.55000000000000004</v>
      </c>
      <c r="BI446">
        <f>VLOOKUP($C446,subset1!$D:$BX,BI$2,FALSE)</f>
        <v>1.6</v>
      </c>
      <c r="BJ446">
        <f>VLOOKUP($C446,subset1!$D:$BX,BJ$2,FALSE)</f>
        <v>0</v>
      </c>
      <c r="BK446">
        <f>VLOOKUP($C446,subset1!$D:$BX,BK$2,FALSE)</f>
        <v>0</v>
      </c>
      <c r="BL446">
        <f>VLOOKUP($C446,subset1!$D:$BX,BL$2,FALSE)</f>
        <v>0</v>
      </c>
      <c r="BM446">
        <f>VLOOKUP($C446,subset1!$D:$BX,BM$2,FALSE)</f>
        <v>0</v>
      </c>
      <c r="BN446">
        <f>VLOOKUP($C446,subset1!$D:$BX,BN$2,FALSE)</f>
        <v>0</v>
      </c>
      <c r="BO446">
        <f>VLOOKUP($C446,subset1!$D:$BX,BO$2,FALSE)</f>
        <v>20</v>
      </c>
      <c r="BP446">
        <f>VLOOKUP($C446,subset1!$D:$BX,BP$2,FALSE)</f>
        <v>8.9500000000000011</v>
      </c>
      <c r="BQ446">
        <f>VLOOKUP($C446,subset1!$D:$BX,BQ$2,FALSE)</f>
        <v>43.6</v>
      </c>
      <c r="BR446">
        <f>VLOOKUP($C446,subset1!$D:$BX,BR$2,FALSE)</f>
        <v>179.00000000000003</v>
      </c>
      <c r="BS446">
        <f>VLOOKUP($C446,subset1!$D:$BX,BS$2,FALSE)</f>
        <v>532</v>
      </c>
      <c r="BT446" t="str">
        <f>VLOOKUP($C446,subset1!$D:$BX,BT$2,FALSE)</f>
        <v>Revco -20</v>
      </c>
      <c r="BU446" t="str">
        <f>VLOOKUP($C446,subset1!$D:$BX,BU$2,FALSE)</f>
        <v>Pacto PCR1 Box 3</v>
      </c>
    </row>
    <row r="447" spans="1:73" x14ac:dyDescent="0.2">
      <c r="A447">
        <v>1026</v>
      </c>
      <c r="B447" t="s">
        <v>10</v>
      </c>
      <c r="C447" t="str">
        <f t="shared" si="21"/>
        <v>1026E2</v>
      </c>
      <c r="D447" t="str">
        <f t="shared" si="22"/>
        <v>E2</v>
      </c>
      <c r="E447">
        <v>75</v>
      </c>
      <c r="F447" s="1">
        <v>43425</v>
      </c>
      <c r="G447">
        <v>12.7</v>
      </c>
      <c r="H447" t="s">
        <v>22</v>
      </c>
      <c r="I447">
        <v>826.88062003672303</v>
      </c>
      <c r="J447" t="s">
        <v>23</v>
      </c>
      <c r="K447">
        <v>453</v>
      </c>
      <c r="L447">
        <f>VLOOKUP($C447,samples!$D$2:$I$1000,4, FALSE)</f>
        <v>14</v>
      </c>
      <c r="M447" t="str">
        <f>VLOOKUP($C447,samples!$D$2:$I$1000,5, FALSE)</f>
        <v>H</v>
      </c>
      <c r="N447" t="str">
        <f>VLOOKUP($C447,samples!$D$2:$I$1000,6, FALSE)</f>
        <v>1,2,3</v>
      </c>
      <c r="O447" s="1">
        <f>VLOOKUP($C447,samples!$D$2:$I$689,3, FALSE)</f>
        <v>43545</v>
      </c>
      <c r="P447" s="2">
        <f t="shared" si="23"/>
        <v>120</v>
      </c>
      <c r="Q447" s="1" t="str">
        <f>VLOOKUP($C447,samples!$D$2:$R$1000,8, FALSE)</f>
        <v>CGPLPA248P3</v>
      </c>
      <c r="R447" t="s">
        <v>297</v>
      </c>
      <c r="S447">
        <f>VLOOKUP($C447,subset1!$D:$BX,S$2,FALSE)</f>
        <v>0</v>
      </c>
      <c r="T447" s="1" t="str">
        <f>VLOOKUP($C447,subset1!$D:$BX,T$2,FALSE)</f>
        <v>Subset 1</v>
      </c>
      <c r="U447">
        <f>VLOOKUP($C447,subset1!$D:$BX,U$2,FALSE)</f>
        <v>0</v>
      </c>
      <c r="V447">
        <f>VLOOKUP($C447,subset1!$D:$BX,V$2,FALSE)</f>
        <v>44266</v>
      </c>
      <c r="W447" t="str">
        <f>VLOOKUP($C447,subset1!$D:$BX,W$2,FALSE)</f>
        <v>ZF</v>
      </c>
      <c r="X447">
        <f>VLOOKUP($C447,subset1!$D:$BX,X$2,FALSE)</f>
        <v>533</v>
      </c>
      <c r="Y447">
        <f>VLOOKUP($C447,subset1!$D:$BX,Y$2,FALSE)</f>
        <v>4</v>
      </c>
      <c r="Z447">
        <f>VLOOKUP($C447,subset1!$D:$BX,Z$2,FALSE)</f>
        <v>0</v>
      </c>
      <c r="AA447" t="str">
        <f>VLOOKUP($C447,subset1!$D:$BX,AA$2,FALSE)</f>
        <v>PactocfDNA031121</v>
      </c>
      <c r="AB447">
        <f>VLOOKUP($C447,subset1!$D:$BX,AB$2,FALSE)</f>
        <v>171</v>
      </c>
      <c r="AC447">
        <f>VLOOKUP($C447,subset1!$D:$BX,AC$2,FALSE)</f>
        <v>182.67</v>
      </c>
      <c r="AD447">
        <f>VLOOKUP($C447,subset1!$D:$BX,AD$2,FALSE)</f>
        <v>316</v>
      </c>
      <c r="AE447">
        <f>VLOOKUP($C447,subset1!$D:$BX,AE$2,FALSE)</f>
        <v>30.45</v>
      </c>
      <c r="AF447">
        <f>VLOOKUP($C447,subset1!$D:$BX,AF$2,FALSE)</f>
        <v>509</v>
      </c>
      <c r="AG447">
        <f>VLOOKUP($C447,subset1!$D:$BX,AG$2,FALSE)</f>
        <v>9.61</v>
      </c>
      <c r="AH447">
        <f>VLOOKUP($C447,subset1!$D:$BX,AH$2,FALSE)</f>
        <v>0</v>
      </c>
      <c r="AI447">
        <f>VLOOKUP($C447,subset1!$D:$BX,AI$2,FALSE)</f>
        <v>50</v>
      </c>
      <c r="AJ447">
        <f>VLOOKUP($C447,subset1!$D:$BX,AJ$2,FALSE)</f>
        <v>222.72999999999996</v>
      </c>
      <c r="AK447">
        <f>VLOOKUP($C447,subset1!$D:$BX,AK$2,FALSE)</f>
        <v>11.136499999999998</v>
      </c>
      <c r="AL447">
        <f>VLOOKUP($C447,subset1!$D:$BX,AL$2,FALSE)</f>
        <v>2.7841249999999995</v>
      </c>
      <c r="AM447">
        <f>VLOOKUP($C447,subset1!$D:$BX,AM$2,FALSE)</f>
        <v>532</v>
      </c>
      <c r="AN447" t="str">
        <f>VLOOKUP($C447,subset1!$D:$BX,AN$2,FALSE)</f>
        <v>Revco -20</v>
      </c>
      <c r="AO447" t="str">
        <f>VLOOKUP($C447,subset1!$D:$BX,AO$2,FALSE)</f>
        <v>PACTO CfDNA Box 1</v>
      </c>
      <c r="AP447" t="str">
        <f>VLOOKUP($C447,subset1!$D:$BX,AP$2,FALSE)</f>
        <v>B8</v>
      </c>
      <c r="AQ447">
        <f>VLOOKUP($C447,subset1!$D:$BX,AQ$2,FALSE)</f>
        <v>0</v>
      </c>
      <c r="AR447">
        <f>VLOOKUP($C447,subset1!$D:$BX,AR$2,FALSE)</f>
        <v>11.136499999999998</v>
      </c>
      <c r="AS447">
        <f>VLOOKUP($C447,subset1!$D:$BX,AS$2,FALSE)</f>
        <v>50</v>
      </c>
      <c r="AT447" s="1">
        <f>VLOOKUP($C447,subset1!$D:$BX,AT$2,FALSE)</f>
        <v>0</v>
      </c>
      <c r="AU447">
        <f>VLOOKUP($C447,subset1!$D:$BX,AU$2,FALSE)</f>
        <v>9</v>
      </c>
      <c r="AV447">
        <f>VLOOKUP($C447,subset1!$D:$BX,AV$2,FALSE)</f>
        <v>44417</v>
      </c>
      <c r="AW447">
        <f>VLOOKUP($C447,subset1!$D:$BX,AW$2,FALSE)</f>
        <v>0</v>
      </c>
      <c r="AX447" t="str">
        <f>VLOOKUP($C447,subset1!$D:$BX,AX$2,FALSE)</f>
        <v>IDT8_UDI_88</v>
      </c>
      <c r="AY447">
        <f>VLOOKUP($C447,subset1!$D:$BX,AY$2,FALSE)</f>
        <v>0</v>
      </c>
      <c r="AZ447">
        <f>VLOOKUP($C447,subset1!$D:$BX,AZ$2,FALSE)</f>
        <v>4</v>
      </c>
      <c r="BA447" t="str">
        <f>VLOOKUP($C447,subset1!$D:$BX,BA$2,FALSE)</f>
        <v>ZF</v>
      </c>
      <c r="BB447">
        <f>VLOOKUP($C447,subset1!$D:$BX,BB$2,FALSE)</f>
        <v>9</v>
      </c>
      <c r="BC447" t="str">
        <f>VLOOKUP($C447,subset1!$D:$BX,BC$2,FALSE)</f>
        <v>pactopcr813_DNA 1000_DE13805124_2021-08-13_11-27-59.xad</v>
      </c>
      <c r="BD447">
        <f>VLOOKUP($C447,subset1!$D:$BX,BD$2,FALSE)</f>
        <v>302</v>
      </c>
      <c r="BE447">
        <f>VLOOKUP($C447,subset1!$D:$BX,BE$2,FALSE)</f>
        <v>7.47</v>
      </c>
      <c r="BF447">
        <f>VLOOKUP($C447,subset1!$D:$BX,BF$2,FALSE)</f>
        <v>37.5</v>
      </c>
      <c r="BG447">
        <f>VLOOKUP($C447,subset1!$D:$BX,BG$2,FALSE)</f>
        <v>469</v>
      </c>
      <c r="BH447">
        <f>VLOOKUP($C447,subset1!$D:$BX,BH$2,FALSE)</f>
        <v>0.42</v>
      </c>
      <c r="BI447">
        <f>VLOOKUP($C447,subset1!$D:$BX,BI$2,FALSE)</f>
        <v>1.3</v>
      </c>
      <c r="BJ447">
        <f>VLOOKUP($C447,subset1!$D:$BX,BJ$2,FALSE)</f>
        <v>0</v>
      </c>
      <c r="BK447">
        <f>VLOOKUP($C447,subset1!$D:$BX,BK$2,FALSE)</f>
        <v>0</v>
      </c>
      <c r="BL447">
        <f>VLOOKUP($C447,subset1!$D:$BX,BL$2,FALSE)</f>
        <v>0</v>
      </c>
      <c r="BM447">
        <f>VLOOKUP($C447,subset1!$D:$BX,BM$2,FALSE)</f>
        <v>0</v>
      </c>
      <c r="BN447">
        <f>VLOOKUP($C447,subset1!$D:$BX,BN$2,FALSE)</f>
        <v>0</v>
      </c>
      <c r="BO447">
        <f>VLOOKUP($C447,subset1!$D:$BX,BO$2,FALSE)</f>
        <v>20</v>
      </c>
      <c r="BP447">
        <f>VLOOKUP($C447,subset1!$D:$BX,BP$2,FALSE)</f>
        <v>7.89</v>
      </c>
      <c r="BQ447">
        <f>VLOOKUP($C447,subset1!$D:$BX,BQ$2,FALSE)</f>
        <v>38.799999999999997</v>
      </c>
      <c r="BR447">
        <f>VLOOKUP($C447,subset1!$D:$BX,BR$2,FALSE)</f>
        <v>157.79999999999998</v>
      </c>
      <c r="BS447">
        <f>VLOOKUP($C447,subset1!$D:$BX,BS$2,FALSE)</f>
        <v>532</v>
      </c>
      <c r="BT447" t="str">
        <f>VLOOKUP($C447,subset1!$D:$BX,BT$2,FALSE)</f>
        <v>Revco -20</v>
      </c>
      <c r="BU447" t="str">
        <f>VLOOKUP($C447,subset1!$D:$BX,BU$2,FALSE)</f>
        <v>Pacto PCR1 Box 3</v>
      </c>
    </row>
    <row r="448" spans="1:73" x14ac:dyDescent="0.2">
      <c r="A448">
        <v>1026</v>
      </c>
      <c r="B448" t="s">
        <v>11</v>
      </c>
      <c r="C448" t="str">
        <f t="shared" si="21"/>
        <v>1026E3</v>
      </c>
      <c r="D448" t="str">
        <f t="shared" si="22"/>
        <v>E3</v>
      </c>
      <c r="E448">
        <v>75</v>
      </c>
      <c r="F448" s="1">
        <v>43425</v>
      </c>
      <c r="G448">
        <v>12.7</v>
      </c>
      <c r="H448" t="s">
        <v>22</v>
      </c>
      <c r="I448">
        <v>826.88062003672303</v>
      </c>
      <c r="J448" t="s">
        <v>23</v>
      </c>
      <c r="K448">
        <v>454</v>
      </c>
      <c r="L448">
        <f>VLOOKUP($C448,samples!$D$2:$I$1000,4, FALSE)</f>
        <v>18</v>
      </c>
      <c r="M448" t="str">
        <f>VLOOKUP($C448,samples!$D$2:$I$1000,5, FALSE)</f>
        <v>H</v>
      </c>
      <c r="N448" t="str">
        <f>VLOOKUP($C448,samples!$D$2:$I$1000,6, FALSE)</f>
        <v>4,5,6</v>
      </c>
      <c r="O448" s="1">
        <f>VLOOKUP($C448,samples!$D$2:$I$689,3, FALSE)</f>
        <v>43551</v>
      </c>
      <c r="P448" s="2">
        <f t="shared" si="23"/>
        <v>126</v>
      </c>
      <c r="Q448" s="1" t="str">
        <f>VLOOKUP($C448,samples!$D$2:$R$1000,8, FALSE)</f>
        <v>CGPLPA248P4</v>
      </c>
      <c r="R448" t="s">
        <v>297</v>
      </c>
      <c r="S448">
        <f>VLOOKUP($C448,subset1!$D:$BX,S$2,FALSE)</f>
        <v>0</v>
      </c>
      <c r="T448" s="1" t="str">
        <f>VLOOKUP($C448,subset1!$D:$BX,T$2,FALSE)</f>
        <v>Subset 1</v>
      </c>
      <c r="U448">
        <f>VLOOKUP($C448,subset1!$D:$BX,U$2,FALSE)</f>
        <v>0</v>
      </c>
      <c r="V448">
        <f>VLOOKUP($C448,subset1!$D:$BX,V$2,FALSE)</f>
        <v>44266</v>
      </c>
      <c r="W448" t="str">
        <f>VLOOKUP($C448,subset1!$D:$BX,W$2,FALSE)</f>
        <v>ZF</v>
      </c>
      <c r="X448">
        <f>VLOOKUP($C448,subset1!$D:$BX,X$2,FALSE)</f>
        <v>533</v>
      </c>
      <c r="Y448">
        <f>VLOOKUP($C448,subset1!$D:$BX,Y$2,FALSE)</f>
        <v>4.5</v>
      </c>
      <c r="Z448">
        <f>VLOOKUP($C448,subset1!$D:$BX,Z$2,FALSE)</f>
        <v>0.5</v>
      </c>
      <c r="AA448" t="str">
        <f>VLOOKUP($C448,subset1!$D:$BX,AA$2,FALSE)</f>
        <v>PactocfDNA031121</v>
      </c>
      <c r="AB448">
        <f>VLOOKUP($C448,subset1!$D:$BX,AB$2,FALSE)</f>
        <v>170</v>
      </c>
      <c r="AC448">
        <f>VLOOKUP($C448,subset1!$D:$BX,AC$2,FALSE)</f>
        <v>379.59</v>
      </c>
      <c r="AD448">
        <f>VLOOKUP($C448,subset1!$D:$BX,AD$2,FALSE)</f>
        <v>330</v>
      </c>
      <c r="AE448">
        <f>VLOOKUP($C448,subset1!$D:$BX,AE$2,FALSE)</f>
        <v>30.06</v>
      </c>
      <c r="AF448">
        <f>VLOOKUP($C448,subset1!$D:$BX,AF$2,FALSE)</f>
        <v>514</v>
      </c>
      <c r="AG448">
        <f>VLOOKUP($C448,subset1!$D:$BX,AG$2,FALSE)</f>
        <v>19.489999999999998</v>
      </c>
      <c r="AH448">
        <f>VLOOKUP($C448,subset1!$D:$BX,AH$2,FALSE)</f>
        <v>0</v>
      </c>
      <c r="AI448">
        <f>VLOOKUP($C448,subset1!$D:$BX,AI$2,FALSE)</f>
        <v>50</v>
      </c>
      <c r="AJ448">
        <f>VLOOKUP($C448,subset1!$D:$BX,AJ$2,FALSE)</f>
        <v>429.14</v>
      </c>
      <c r="AK448">
        <f>VLOOKUP($C448,subset1!$D:$BX,AK$2,FALSE)</f>
        <v>21.457000000000001</v>
      </c>
      <c r="AL448">
        <f>VLOOKUP($C448,subset1!$D:$BX,AL$2,FALSE)</f>
        <v>4.7682222222222226</v>
      </c>
      <c r="AM448">
        <f>VLOOKUP($C448,subset1!$D:$BX,AM$2,FALSE)</f>
        <v>532</v>
      </c>
      <c r="AN448" t="str">
        <f>VLOOKUP($C448,subset1!$D:$BX,AN$2,FALSE)</f>
        <v>Revco -20</v>
      </c>
      <c r="AO448" t="str">
        <f>VLOOKUP($C448,subset1!$D:$BX,AO$2,FALSE)</f>
        <v>PACTO CfDNA Box 1</v>
      </c>
      <c r="AP448" t="str">
        <f>VLOOKUP($C448,subset1!$D:$BX,AP$2,FALSE)</f>
        <v>B9</v>
      </c>
      <c r="AQ448">
        <f>VLOOKUP($C448,subset1!$D:$BX,AQ$2,FALSE)</f>
        <v>0</v>
      </c>
      <c r="AR448">
        <f>VLOOKUP($C448,subset1!$D:$BX,AR$2,FALSE)</f>
        <v>15</v>
      </c>
      <c r="AS448">
        <f>VLOOKUP($C448,subset1!$D:$BX,AS$2,FALSE)</f>
        <v>34.953628186605769</v>
      </c>
      <c r="AT448" s="1">
        <f>VLOOKUP($C448,subset1!$D:$BX,AT$2,FALSE)</f>
        <v>15.046371813394231</v>
      </c>
      <c r="AU448">
        <f>VLOOKUP($C448,subset1!$D:$BX,AU$2,FALSE)</f>
        <v>9</v>
      </c>
      <c r="AV448">
        <f>VLOOKUP($C448,subset1!$D:$BX,AV$2,FALSE)</f>
        <v>44417</v>
      </c>
      <c r="AW448">
        <f>VLOOKUP($C448,subset1!$D:$BX,AW$2,FALSE)</f>
        <v>0</v>
      </c>
      <c r="AX448" t="str">
        <f>VLOOKUP($C448,subset1!$D:$BX,AX$2,FALSE)</f>
        <v>IDT8_UDI_89</v>
      </c>
      <c r="AY448">
        <f>VLOOKUP($C448,subset1!$D:$BX,AY$2,FALSE)</f>
        <v>0</v>
      </c>
      <c r="AZ448">
        <f>VLOOKUP($C448,subset1!$D:$BX,AZ$2,FALSE)</f>
        <v>4</v>
      </c>
      <c r="BA448" t="str">
        <f>VLOOKUP($C448,subset1!$D:$BX,BA$2,FALSE)</f>
        <v>ZF</v>
      </c>
      <c r="BB448">
        <f>VLOOKUP($C448,subset1!$D:$BX,BB$2,FALSE)</f>
        <v>9</v>
      </c>
      <c r="BC448" t="str">
        <f>VLOOKUP($C448,subset1!$D:$BX,BC$2,FALSE)</f>
        <v>pactopcr813_DNA 1000_DE13805124_2021-08-13_11-27-59.xad</v>
      </c>
      <c r="BD448">
        <f>VLOOKUP($C448,subset1!$D:$BX,BD$2,FALSE)</f>
        <v>308</v>
      </c>
      <c r="BE448">
        <f>VLOOKUP($C448,subset1!$D:$BX,BE$2,FALSE)</f>
        <v>1.03</v>
      </c>
      <c r="BF448">
        <f>VLOOKUP($C448,subset1!$D:$BX,BF$2,FALSE)</f>
        <v>5.0999999999999996</v>
      </c>
      <c r="BG448">
        <f>VLOOKUP($C448,subset1!$D:$BX,BG$2,FALSE)</f>
        <v>0</v>
      </c>
      <c r="BH448">
        <f>VLOOKUP($C448,subset1!$D:$BX,BH$2,FALSE)</f>
        <v>0</v>
      </c>
      <c r="BI448">
        <f>VLOOKUP($C448,subset1!$D:$BX,BI$2,FALSE)</f>
        <v>0</v>
      </c>
      <c r="BJ448">
        <f>VLOOKUP($C448,subset1!$D:$BX,BJ$2,FALSE)</f>
        <v>0</v>
      </c>
      <c r="BK448">
        <f>VLOOKUP($C448,subset1!$D:$BX,BK$2,FALSE)</f>
        <v>0</v>
      </c>
      <c r="BL448">
        <f>VLOOKUP($C448,subset1!$D:$BX,BL$2,FALSE)</f>
        <v>0</v>
      </c>
      <c r="BM448">
        <f>VLOOKUP($C448,subset1!$D:$BX,BM$2,FALSE)</f>
        <v>0</v>
      </c>
      <c r="BN448">
        <f>VLOOKUP($C448,subset1!$D:$BX,BN$2,FALSE)</f>
        <v>0</v>
      </c>
      <c r="BO448">
        <f>VLOOKUP($C448,subset1!$D:$BX,BO$2,FALSE)</f>
        <v>20</v>
      </c>
      <c r="BP448">
        <f>VLOOKUP($C448,subset1!$D:$BX,BP$2,FALSE)</f>
        <v>1.03</v>
      </c>
      <c r="BQ448">
        <f>VLOOKUP($C448,subset1!$D:$BX,BQ$2,FALSE)</f>
        <v>5.0999999999999996</v>
      </c>
      <c r="BR448">
        <f>VLOOKUP($C448,subset1!$D:$BX,BR$2,FALSE)</f>
        <v>20.6</v>
      </c>
      <c r="BS448">
        <f>VLOOKUP($C448,subset1!$D:$BX,BS$2,FALSE)</f>
        <v>532</v>
      </c>
      <c r="BT448" t="str">
        <f>VLOOKUP($C448,subset1!$D:$BX,BT$2,FALSE)</f>
        <v>Revco -20</v>
      </c>
      <c r="BU448" t="str">
        <f>VLOOKUP($C448,subset1!$D:$BX,BU$2,FALSE)</f>
        <v>Pacto PCR1 Box 3</v>
      </c>
    </row>
    <row r="449" spans="1:73" x14ac:dyDescent="0.2">
      <c r="A449">
        <v>1026</v>
      </c>
      <c r="B449" t="s">
        <v>12</v>
      </c>
      <c r="C449" t="str">
        <f t="shared" si="21"/>
        <v>1026E4</v>
      </c>
      <c r="D449" t="str">
        <f t="shared" si="22"/>
        <v>E4</v>
      </c>
      <c r="E449">
        <v>75</v>
      </c>
      <c r="F449" s="1">
        <v>43425</v>
      </c>
      <c r="G449">
        <v>12.7</v>
      </c>
      <c r="H449" t="s">
        <v>22</v>
      </c>
      <c r="I449">
        <v>826.88062003672303</v>
      </c>
      <c r="J449" t="s">
        <v>23</v>
      </c>
      <c r="K449">
        <v>455</v>
      </c>
      <c r="L449">
        <f>VLOOKUP($C449,samples!$D$2:$I$1000,4, FALSE)</f>
        <v>20</v>
      </c>
      <c r="M449" t="str">
        <f>VLOOKUP($C449,samples!$D$2:$I$1000,5, FALSE)</f>
        <v>G</v>
      </c>
      <c r="N449" t="str">
        <f>VLOOKUP($C449,samples!$D$2:$I$1000,6, FALSE)</f>
        <v>4,5,6</v>
      </c>
      <c r="O449" s="1">
        <f>VLOOKUP($C449,samples!$D$2:$I$689,3, FALSE)</f>
        <v>43567</v>
      </c>
      <c r="P449" s="2">
        <f t="shared" si="23"/>
        <v>142</v>
      </c>
      <c r="Q449" s="1" t="str">
        <f>VLOOKUP($C449,samples!$D$2:$R$1000,8, FALSE)</f>
        <v>CGPLPA248P5</v>
      </c>
      <c r="R449" t="s">
        <v>297</v>
      </c>
      <c r="S449">
        <f>VLOOKUP($C449,subset1!$D:$BX,S$2,FALSE)</f>
        <v>0</v>
      </c>
      <c r="T449" s="1" t="str">
        <f>VLOOKUP($C449,subset1!$D:$BX,T$2,FALSE)</f>
        <v>Subset 1</v>
      </c>
      <c r="U449">
        <f>VLOOKUP($C449,subset1!$D:$BX,U$2,FALSE)</f>
        <v>0</v>
      </c>
      <c r="V449">
        <f>VLOOKUP($C449,subset1!$D:$BX,V$2,FALSE)</f>
        <v>44266</v>
      </c>
      <c r="W449" t="str">
        <f>VLOOKUP($C449,subset1!$D:$BX,W$2,FALSE)</f>
        <v>ZF</v>
      </c>
      <c r="X449">
        <f>VLOOKUP($C449,subset1!$D:$BX,X$2,FALSE)</f>
        <v>533</v>
      </c>
      <c r="Y449">
        <f>VLOOKUP($C449,subset1!$D:$BX,Y$2,FALSE)</f>
        <v>2.7</v>
      </c>
      <c r="Z449">
        <f>VLOOKUP($C449,subset1!$D:$BX,Z$2,FALSE)</f>
        <v>0.29999999999999982</v>
      </c>
      <c r="AA449" t="str">
        <f>VLOOKUP($C449,subset1!$D:$BX,AA$2,FALSE)</f>
        <v>PactocfDNA031121</v>
      </c>
      <c r="AB449">
        <f>VLOOKUP($C449,subset1!$D:$BX,AB$2,FALSE)</f>
        <v>159</v>
      </c>
      <c r="AC449">
        <f>VLOOKUP($C449,subset1!$D:$BX,AC$2,FALSE)</f>
        <v>946.87</v>
      </c>
      <c r="AD449">
        <f>VLOOKUP($C449,subset1!$D:$BX,AD$2,FALSE)</f>
        <v>296</v>
      </c>
      <c r="AE449">
        <f>VLOOKUP($C449,subset1!$D:$BX,AE$2,FALSE)</f>
        <v>87.81</v>
      </c>
      <c r="AF449">
        <f>VLOOKUP($C449,subset1!$D:$BX,AF$2,FALSE)</f>
        <v>447</v>
      </c>
      <c r="AG449">
        <f>VLOOKUP($C449,subset1!$D:$BX,AG$2,FALSE)</f>
        <v>21.33</v>
      </c>
      <c r="AH449">
        <f>VLOOKUP($C449,subset1!$D:$BX,AH$2,FALSE)</f>
        <v>0</v>
      </c>
      <c r="AI449">
        <f>VLOOKUP($C449,subset1!$D:$BX,AI$2,FALSE)</f>
        <v>50</v>
      </c>
      <c r="AJ449">
        <f>VLOOKUP($C449,subset1!$D:$BX,AJ$2,FALSE)</f>
        <v>1056.01</v>
      </c>
      <c r="AK449">
        <f>VLOOKUP($C449,subset1!$D:$BX,AK$2,FALSE)</f>
        <v>52.8005</v>
      </c>
      <c r="AL449">
        <f>VLOOKUP($C449,subset1!$D:$BX,AL$2,FALSE)</f>
        <v>19.555740740740738</v>
      </c>
      <c r="AM449">
        <f>VLOOKUP($C449,subset1!$D:$BX,AM$2,FALSE)</f>
        <v>532</v>
      </c>
      <c r="AN449" t="str">
        <f>VLOOKUP($C449,subset1!$D:$BX,AN$2,FALSE)</f>
        <v>Revco -20</v>
      </c>
      <c r="AO449" t="str">
        <f>VLOOKUP($C449,subset1!$D:$BX,AO$2,FALSE)</f>
        <v>PACTO CfDNA Box 1</v>
      </c>
      <c r="AP449" t="str">
        <f>VLOOKUP($C449,subset1!$D:$BX,AP$2,FALSE)</f>
        <v>B10</v>
      </c>
      <c r="AQ449">
        <f>VLOOKUP($C449,subset1!$D:$BX,AQ$2,FALSE)</f>
        <v>0</v>
      </c>
      <c r="AR449">
        <f>VLOOKUP($C449,subset1!$D:$BX,AR$2,FALSE)</f>
        <v>15</v>
      </c>
      <c r="AS449">
        <f>VLOOKUP($C449,subset1!$D:$BX,AS$2,FALSE)</f>
        <v>14.204410943078191</v>
      </c>
      <c r="AT449" s="1">
        <f>VLOOKUP($C449,subset1!$D:$BX,AT$2,FALSE)</f>
        <v>35.795589056921813</v>
      </c>
      <c r="AU449">
        <f>VLOOKUP($C449,subset1!$D:$BX,AU$2,FALSE)</f>
        <v>9</v>
      </c>
      <c r="AV449">
        <f>VLOOKUP($C449,subset1!$D:$BX,AV$2,FALSE)</f>
        <v>44417</v>
      </c>
      <c r="AW449">
        <f>VLOOKUP($C449,subset1!$D:$BX,AW$2,FALSE)</f>
        <v>0</v>
      </c>
      <c r="AX449" t="str">
        <f>VLOOKUP($C449,subset1!$D:$BX,AX$2,FALSE)</f>
        <v>IDT8_UDI_103</v>
      </c>
      <c r="AY449">
        <f>VLOOKUP($C449,subset1!$D:$BX,AY$2,FALSE)</f>
        <v>0</v>
      </c>
      <c r="AZ449">
        <f>VLOOKUP($C449,subset1!$D:$BX,AZ$2,FALSE)</f>
        <v>4</v>
      </c>
      <c r="BA449" t="str">
        <f>VLOOKUP($C449,subset1!$D:$BX,BA$2,FALSE)</f>
        <v>ZF</v>
      </c>
      <c r="BB449">
        <f>VLOOKUP($C449,subset1!$D:$BX,BB$2,FALSE)</f>
        <v>9</v>
      </c>
      <c r="BC449" t="str">
        <f>VLOOKUP($C449,subset1!$D:$BX,BC$2,FALSE)</f>
        <v>pactopcr813_DNA 1000_DE13805124_2021-08-13_11-27-59.xad</v>
      </c>
      <c r="BD449">
        <f>VLOOKUP($C449,subset1!$D:$BX,BD$2,FALSE)</f>
        <v>301</v>
      </c>
      <c r="BE449">
        <f>VLOOKUP($C449,subset1!$D:$BX,BE$2,FALSE)</f>
        <v>3.05</v>
      </c>
      <c r="BF449">
        <f>VLOOKUP($C449,subset1!$D:$BX,BF$2,FALSE)</f>
        <v>15.3</v>
      </c>
      <c r="BG449">
        <f>VLOOKUP($C449,subset1!$D:$BX,BG$2,FALSE)</f>
        <v>0</v>
      </c>
      <c r="BH449">
        <f>VLOOKUP($C449,subset1!$D:$BX,BH$2,FALSE)</f>
        <v>0</v>
      </c>
      <c r="BI449">
        <f>VLOOKUP($C449,subset1!$D:$BX,BI$2,FALSE)</f>
        <v>0</v>
      </c>
      <c r="BJ449">
        <f>VLOOKUP($C449,subset1!$D:$BX,BJ$2,FALSE)</f>
        <v>0</v>
      </c>
      <c r="BK449">
        <f>VLOOKUP($C449,subset1!$D:$BX,BK$2,FALSE)</f>
        <v>0</v>
      </c>
      <c r="BL449">
        <f>VLOOKUP($C449,subset1!$D:$BX,BL$2,FALSE)</f>
        <v>0</v>
      </c>
      <c r="BM449">
        <f>VLOOKUP($C449,subset1!$D:$BX,BM$2,FALSE)</f>
        <v>0</v>
      </c>
      <c r="BN449">
        <f>VLOOKUP($C449,subset1!$D:$BX,BN$2,FALSE)</f>
        <v>0</v>
      </c>
      <c r="BO449">
        <f>VLOOKUP($C449,subset1!$D:$BX,BO$2,FALSE)</f>
        <v>20</v>
      </c>
      <c r="BP449">
        <f>VLOOKUP($C449,subset1!$D:$BX,BP$2,FALSE)</f>
        <v>3.05</v>
      </c>
      <c r="BQ449">
        <f>VLOOKUP($C449,subset1!$D:$BX,BQ$2,FALSE)</f>
        <v>15.3</v>
      </c>
      <c r="BR449">
        <f>VLOOKUP($C449,subset1!$D:$BX,BR$2,FALSE)</f>
        <v>61</v>
      </c>
      <c r="BS449">
        <f>VLOOKUP($C449,subset1!$D:$BX,BS$2,FALSE)</f>
        <v>532</v>
      </c>
      <c r="BT449" t="str">
        <f>VLOOKUP($C449,subset1!$D:$BX,BT$2,FALSE)</f>
        <v>Revco -20</v>
      </c>
      <c r="BU449" t="str">
        <f>VLOOKUP($C449,subset1!$D:$BX,BU$2,FALSE)</f>
        <v>Pacto PCR1 Box 3</v>
      </c>
    </row>
    <row r="450" spans="1:73" x14ac:dyDescent="0.2">
      <c r="A450">
        <v>1026</v>
      </c>
      <c r="B450" t="s">
        <v>13</v>
      </c>
      <c r="C450" t="str">
        <f t="shared" si="21"/>
        <v>1026E5</v>
      </c>
      <c r="D450" t="str">
        <f t="shared" si="22"/>
        <v>E5</v>
      </c>
      <c r="E450">
        <v>75</v>
      </c>
      <c r="F450" s="1">
        <v>43425</v>
      </c>
      <c r="G450">
        <v>12.7</v>
      </c>
      <c r="H450" t="s">
        <v>22</v>
      </c>
      <c r="I450">
        <v>826.88062003672303</v>
      </c>
      <c r="J450" t="s">
        <v>23</v>
      </c>
      <c r="K450">
        <v>456</v>
      </c>
      <c r="L450">
        <f>VLOOKUP($C450,samples!$D$2:$I$1000,4, FALSE)</f>
        <v>22</v>
      </c>
      <c r="M450" t="str">
        <f>VLOOKUP($C450,samples!$D$2:$I$1000,5, FALSE)</f>
        <v>C</v>
      </c>
      <c r="N450" t="str">
        <f>VLOOKUP($C450,samples!$D$2:$I$1000,6, FALSE)</f>
        <v>7,8,9</v>
      </c>
      <c r="O450" s="1">
        <f>VLOOKUP($C450,samples!$D$2:$I$689,3, FALSE)</f>
        <v>43601</v>
      </c>
      <c r="P450" s="2">
        <f t="shared" si="23"/>
        <v>176</v>
      </c>
      <c r="Q450" s="1" t="str">
        <f>VLOOKUP($C450,samples!$D$2:$R$1000,8, FALSE)</f>
        <v>CGPLPA248P6</v>
      </c>
      <c r="R450" t="s">
        <v>297</v>
      </c>
      <c r="S450">
        <f>VLOOKUP($C450,subset1!$D:$BX,S$2,FALSE)</f>
        <v>0</v>
      </c>
      <c r="T450" s="1" t="str">
        <f>VLOOKUP($C450,subset1!$D:$BX,T$2,FALSE)</f>
        <v>Subset 1</v>
      </c>
      <c r="U450">
        <f>VLOOKUP($C450,subset1!$D:$BX,U$2,FALSE)</f>
        <v>0</v>
      </c>
      <c r="V450">
        <f>VLOOKUP($C450,subset1!$D:$BX,V$2,FALSE)</f>
        <v>44266</v>
      </c>
      <c r="W450" t="str">
        <f>VLOOKUP($C450,subset1!$D:$BX,W$2,FALSE)</f>
        <v>ZF</v>
      </c>
      <c r="X450">
        <f>VLOOKUP($C450,subset1!$D:$BX,X$2,FALSE)</f>
        <v>533</v>
      </c>
      <c r="Y450">
        <f>VLOOKUP($C450,subset1!$D:$BX,Y$2,FALSE)</f>
        <v>3.3</v>
      </c>
      <c r="Z450">
        <f>VLOOKUP($C450,subset1!$D:$BX,Z$2,FALSE)</f>
        <v>0.70000000000000018</v>
      </c>
      <c r="AA450" t="str">
        <f>VLOOKUP($C450,subset1!$D:$BX,AA$2,FALSE)</f>
        <v>PactocfDNA031121</v>
      </c>
      <c r="AB450">
        <f>VLOOKUP($C450,subset1!$D:$BX,AB$2,FALSE)</f>
        <v>141</v>
      </c>
      <c r="AC450">
        <f>VLOOKUP($C450,subset1!$D:$BX,AC$2,FALSE)</f>
        <v>6260.14</v>
      </c>
      <c r="AD450">
        <f>VLOOKUP($C450,subset1!$D:$BX,AD$2,FALSE)</f>
        <v>276</v>
      </c>
      <c r="AE450">
        <f>VLOOKUP($C450,subset1!$D:$BX,AE$2,FALSE)</f>
        <v>851.31</v>
      </c>
      <c r="AF450">
        <f>VLOOKUP($C450,subset1!$D:$BX,AF$2,FALSE)</f>
        <v>394</v>
      </c>
      <c r="AG450">
        <f>VLOOKUP($C450,subset1!$D:$BX,AG$2,FALSE)</f>
        <v>234.49</v>
      </c>
      <c r="AH450">
        <f>VLOOKUP($C450,subset1!$D:$BX,AH$2,FALSE)</f>
        <v>0</v>
      </c>
      <c r="AI450">
        <f>VLOOKUP($C450,subset1!$D:$BX,AI$2,FALSE)</f>
        <v>50</v>
      </c>
      <c r="AJ450">
        <f>VLOOKUP($C450,subset1!$D:$BX,AJ$2,FALSE)</f>
        <v>7345.9400000000005</v>
      </c>
      <c r="AK450">
        <f>VLOOKUP($C450,subset1!$D:$BX,AK$2,FALSE)</f>
        <v>367.29700000000003</v>
      </c>
      <c r="AL450">
        <f>VLOOKUP($C450,subset1!$D:$BX,AL$2,FALSE)</f>
        <v>111.30212121212122</v>
      </c>
      <c r="AM450">
        <f>VLOOKUP($C450,subset1!$D:$BX,AM$2,FALSE)</f>
        <v>532</v>
      </c>
      <c r="AN450" t="str">
        <f>VLOOKUP($C450,subset1!$D:$BX,AN$2,FALSE)</f>
        <v>Revco -20</v>
      </c>
      <c r="AO450" t="str">
        <f>VLOOKUP($C450,subset1!$D:$BX,AO$2,FALSE)</f>
        <v>PACTO CfDNA Box 1</v>
      </c>
      <c r="AP450" t="str">
        <f>VLOOKUP($C450,subset1!$D:$BX,AP$2,FALSE)</f>
        <v>C1</v>
      </c>
      <c r="AQ450">
        <f>VLOOKUP($C450,subset1!$D:$BX,AQ$2,FALSE)</f>
        <v>0</v>
      </c>
      <c r="AR450">
        <f>VLOOKUP($C450,subset1!$D:$BX,AR$2,FALSE)</f>
        <v>15</v>
      </c>
      <c r="AS450">
        <f>VLOOKUP($C450,subset1!$D:$BX,AS$2,FALSE)</f>
        <v>2.0419442576443587</v>
      </c>
      <c r="AT450" s="1">
        <f>VLOOKUP($C450,subset1!$D:$BX,AT$2,FALSE)</f>
        <v>47.95805574235564</v>
      </c>
      <c r="AU450">
        <f>VLOOKUP($C450,subset1!$D:$BX,AU$2,FALSE)</f>
        <v>9</v>
      </c>
      <c r="AV450">
        <f>VLOOKUP($C450,subset1!$D:$BX,AV$2,FALSE)</f>
        <v>44417</v>
      </c>
      <c r="AW450">
        <f>VLOOKUP($C450,subset1!$D:$BX,AW$2,FALSE)</f>
        <v>0</v>
      </c>
      <c r="AX450" t="str">
        <f>VLOOKUP($C450,subset1!$D:$BX,AX$2,FALSE)</f>
        <v>IDT8_UDI_112</v>
      </c>
      <c r="AY450">
        <f>VLOOKUP($C450,subset1!$D:$BX,AY$2,FALSE)</f>
        <v>0</v>
      </c>
      <c r="AZ450">
        <f>VLOOKUP($C450,subset1!$D:$BX,AZ$2,FALSE)</f>
        <v>4</v>
      </c>
      <c r="BA450" t="str">
        <f>VLOOKUP($C450,subset1!$D:$BX,BA$2,FALSE)</f>
        <v>ZF</v>
      </c>
      <c r="BB450">
        <f>VLOOKUP($C450,subset1!$D:$BX,BB$2,FALSE)</f>
        <v>9</v>
      </c>
      <c r="BC450" t="str">
        <f>VLOOKUP($C450,subset1!$D:$BX,BC$2,FALSE)</f>
        <v>pactopcr813_DNA 1000_DE13805124_2021-08-13_11-27-59.xad</v>
      </c>
      <c r="BD450">
        <f>VLOOKUP($C450,subset1!$D:$BX,BD$2,FALSE)</f>
        <v>304</v>
      </c>
      <c r="BE450">
        <f>VLOOKUP($C450,subset1!$D:$BX,BE$2,FALSE)</f>
        <v>2.84</v>
      </c>
      <c r="BF450">
        <f>VLOOKUP($C450,subset1!$D:$BX,BF$2,FALSE)</f>
        <v>14.1</v>
      </c>
      <c r="BG450">
        <f>VLOOKUP($C450,subset1!$D:$BX,BG$2,FALSE)</f>
        <v>0</v>
      </c>
      <c r="BH450">
        <f>VLOOKUP($C450,subset1!$D:$BX,BH$2,FALSE)</f>
        <v>0</v>
      </c>
      <c r="BI450">
        <f>VLOOKUP($C450,subset1!$D:$BX,BI$2,FALSE)</f>
        <v>0</v>
      </c>
      <c r="BJ450">
        <f>VLOOKUP($C450,subset1!$D:$BX,BJ$2,FALSE)</f>
        <v>0</v>
      </c>
      <c r="BK450">
        <f>VLOOKUP($C450,subset1!$D:$BX,BK$2,FALSE)</f>
        <v>0</v>
      </c>
      <c r="BL450">
        <f>VLOOKUP($C450,subset1!$D:$BX,BL$2,FALSE)</f>
        <v>0</v>
      </c>
      <c r="BM450">
        <f>VLOOKUP($C450,subset1!$D:$BX,BM$2,FALSE)</f>
        <v>0</v>
      </c>
      <c r="BN450">
        <f>VLOOKUP($C450,subset1!$D:$BX,BN$2,FALSE)</f>
        <v>0</v>
      </c>
      <c r="BO450">
        <f>VLOOKUP($C450,subset1!$D:$BX,BO$2,FALSE)</f>
        <v>20</v>
      </c>
      <c r="BP450">
        <f>VLOOKUP($C450,subset1!$D:$BX,BP$2,FALSE)</f>
        <v>2.84</v>
      </c>
      <c r="BQ450">
        <f>VLOOKUP($C450,subset1!$D:$BX,BQ$2,FALSE)</f>
        <v>14.1</v>
      </c>
      <c r="BR450">
        <f>VLOOKUP($C450,subset1!$D:$BX,BR$2,FALSE)</f>
        <v>56.8</v>
      </c>
      <c r="BS450">
        <f>VLOOKUP($C450,subset1!$D:$BX,BS$2,FALSE)</f>
        <v>532</v>
      </c>
      <c r="BT450" t="str">
        <f>VLOOKUP($C450,subset1!$D:$BX,BT$2,FALSE)</f>
        <v>Revco -20</v>
      </c>
      <c r="BU450" t="str">
        <f>VLOOKUP($C450,subset1!$D:$BX,BU$2,FALSE)</f>
        <v>Pacto PCR1 Box 3</v>
      </c>
    </row>
    <row r="451" spans="1:73" x14ac:dyDescent="0.2">
      <c r="A451">
        <v>1027</v>
      </c>
      <c r="B451" t="s">
        <v>2</v>
      </c>
      <c r="C451" t="str">
        <f t="shared" si="21"/>
        <v>1027A</v>
      </c>
      <c r="D451" t="str">
        <f t="shared" si="22"/>
        <v>A</v>
      </c>
      <c r="E451">
        <v>76</v>
      </c>
      <c r="F451" s="1">
        <v>43431</v>
      </c>
      <c r="G451">
        <v>0</v>
      </c>
      <c r="H451" t="s">
        <v>289</v>
      </c>
      <c r="I451">
        <v>820.88062003672303</v>
      </c>
      <c r="J451" t="s">
        <v>24</v>
      </c>
      <c r="K451">
        <v>457</v>
      </c>
      <c r="L451">
        <f>VLOOKUP($C451,samples!$D$2:$I$1000,4, FALSE)</f>
        <v>3</v>
      </c>
      <c r="M451" t="str">
        <f>VLOOKUP($C451,samples!$D$2:$I$1000,5, FALSE)</f>
        <v>C</v>
      </c>
      <c r="N451" t="str">
        <f>VLOOKUP($C451,samples!$D$2:$I$1000,6, FALSE)</f>
        <v>7,8,9</v>
      </c>
      <c r="O451" s="1">
        <f>VLOOKUP($C451,samples!$D$2:$I$689,3, FALSE)</f>
        <v>43431</v>
      </c>
      <c r="P451" s="2">
        <f t="shared" si="23"/>
        <v>0</v>
      </c>
      <c r="Q451" s="1" t="str">
        <f>VLOOKUP($C451,samples!$D$2:$R$1000,8, FALSE)</f>
        <v>CGPLPA869P</v>
      </c>
      <c r="R451" t="s">
        <v>294</v>
      </c>
      <c r="S451">
        <f>VLOOKUP($C451,subset1!$D:$BX,S$2,FALSE)</f>
        <v>0</v>
      </c>
      <c r="T451" s="1" t="str">
        <f>VLOOKUP($C451,subset1!$D:$BX,T$2,FALSE)</f>
        <v>P53 High</v>
      </c>
      <c r="U451">
        <f>VLOOKUP($C451,subset1!$D:$BX,U$2,FALSE)</f>
        <v>0</v>
      </c>
      <c r="V451">
        <f>VLOOKUP($C451,subset1!$D:$BX,V$2,FALSE)</f>
        <v>44266</v>
      </c>
      <c r="W451" t="str">
        <f>VLOOKUP($C451,subset1!$D:$BX,W$2,FALSE)</f>
        <v>ZF</v>
      </c>
      <c r="X451">
        <f>VLOOKUP($C451,subset1!$D:$BX,X$2,FALSE)</f>
        <v>533</v>
      </c>
      <c r="Y451">
        <f>VLOOKUP($C451,subset1!$D:$BX,Y$2,FALSE)</f>
        <v>3.7</v>
      </c>
      <c r="Z451">
        <f>VLOOKUP($C451,subset1!$D:$BX,Z$2,FALSE)</f>
        <v>0.29999999999999982</v>
      </c>
      <c r="AA451" t="str">
        <f>VLOOKUP($C451,subset1!$D:$BX,AA$2,FALSE)</f>
        <v>PactocfDNA031121</v>
      </c>
      <c r="AB451">
        <f>VLOOKUP($C451,subset1!$D:$BX,AB$2,FALSE)</f>
        <v>162</v>
      </c>
      <c r="AC451">
        <f>VLOOKUP($C451,subset1!$D:$BX,AC$2,FALSE)</f>
        <v>1033</v>
      </c>
      <c r="AD451">
        <f>VLOOKUP($C451,subset1!$D:$BX,AD$2,FALSE)</f>
        <v>305</v>
      </c>
      <c r="AE451">
        <f>VLOOKUP($C451,subset1!$D:$BX,AE$2,FALSE)</f>
        <v>69.77</v>
      </c>
      <c r="AF451">
        <f>VLOOKUP($C451,subset1!$D:$BX,AF$2,FALSE)</f>
        <v>452</v>
      </c>
      <c r="AG451">
        <f>VLOOKUP($C451,subset1!$D:$BX,AG$2,FALSE)</f>
        <v>19.79</v>
      </c>
      <c r="AH451">
        <f>VLOOKUP($C451,subset1!$D:$BX,AH$2,FALSE)</f>
        <v>0</v>
      </c>
      <c r="AI451">
        <f>VLOOKUP($C451,subset1!$D:$BX,AI$2,FALSE)</f>
        <v>50</v>
      </c>
      <c r="AJ451">
        <f>VLOOKUP($C451,subset1!$D:$BX,AJ$2,FALSE)</f>
        <v>1122.56</v>
      </c>
      <c r="AK451">
        <f>VLOOKUP($C451,subset1!$D:$BX,AK$2,FALSE)</f>
        <v>56.128</v>
      </c>
      <c r="AL451">
        <f>VLOOKUP($C451,subset1!$D:$BX,AL$2,FALSE)</f>
        <v>15.169729729729729</v>
      </c>
      <c r="AM451">
        <f>VLOOKUP($C451,subset1!$D:$BX,AM$2,FALSE)</f>
        <v>532</v>
      </c>
      <c r="AN451" t="str">
        <f>VLOOKUP($C451,subset1!$D:$BX,AN$2,FALSE)</f>
        <v>Revco -20</v>
      </c>
      <c r="AO451" t="str">
        <f>VLOOKUP($C451,subset1!$D:$BX,AO$2,FALSE)</f>
        <v>PACTO CfDNA Box 1</v>
      </c>
      <c r="AP451" t="str">
        <f>VLOOKUP($C451,subset1!$D:$BX,AP$2,FALSE)</f>
        <v>C2</v>
      </c>
      <c r="AQ451">
        <f>VLOOKUP($C451,subset1!$D:$BX,AQ$2,FALSE)</f>
        <v>0</v>
      </c>
      <c r="AR451">
        <f>VLOOKUP($C451,subset1!$D:$BX,AR$2,FALSE)</f>
        <v>15</v>
      </c>
      <c r="AS451">
        <f>VLOOKUP($C451,subset1!$D:$BX,AS$2,FALSE)</f>
        <v>13.362314709236031</v>
      </c>
      <c r="AT451" s="1">
        <f>VLOOKUP($C451,subset1!$D:$BX,AT$2,FALSE)</f>
        <v>36.637685290763969</v>
      </c>
      <c r="AU451">
        <f>VLOOKUP($C451,subset1!$D:$BX,AU$2,FALSE)</f>
        <v>1</v>
      </c>
      <c r="AV451">
        <f>VLOOKUP($C451,subset1!$D:$BX,AV$2,FALSE)</f>
        <v>44305</v>
      </c>
      <c r="AW451">
        <f>VLOOKUP($C451,subset1!$D:$BX,AW$2,FALSE)</f>
        <v>0</v>
      </c>
      <c r="AX451" t="str">
        <f>VLOOKUP($C451,subset1!$D:$BX,AX$2,FALSE)</f>
        <v>IDT8_UDI_1</v>
      </c>
      <c r="AY451">
        <f>VLOOKUP($C451,subset1!$D:$BX,AY$2,FALSE)</f>
        <v>0</v>
      </c>
      <c r="AZ451">
        <f>VLOOKUP($C451,subset1!$D:$BX,AZ$2,FALSE)</f>
        <v>4</v>
      </c>
      <c r="BA451" t="str">
        <f>VLOOKUP($C451,subset1!$D:$BX,BA$2,FALSE)</f>
        <v>ZF</v>
      </c>
      <c r="BB451">
        <f>VLOOKUP($C451,subset1!$D:$BX,BB$2,FALSE)</f>
        <v>1</v>
      </c>
      <c r="BC451" t="str">
        <f>VLOOKUP($C451,subset1!$D:$BX,BC$2,FALSE)</f>
        <v>PactoPCR42021_DNA 1000_DE13805124_2021-04-20_10-34-18</v>
      </c>
      <c r="BD451">
        <f>VLOOKUP($C451,subset1!$D:$BX,BD$2,FALSE)</f>
        <v>308</v>
      </c>
      <c r="BE451">
        <f>VLOOKUP($C451,subset1!$D:$BX,BE$2,FALSE)</f>
        <v>5.86</v>
      </c>
      <c r="BF451">
        <f>VLOOKUP($C451,subset1!$D:$BX,BF$2,FALSE)</f>
        <v>28.9</v>
      </c>
      <c r="BG451">
        <f>VLOOKUP($C451,subset1!$D:$BX,BG$2,FALSE)</f>
        <v>409</v>
      </c>
      <c r="BH451">
        <f>VLOOKUP($C451,subset1!$D:$BX,BH$2,FALSE)</f>
        <v>0.21</v>
      </c>
      <c r="BI451">
        <f>VLOOKUP($C451,subset1!$D:$BX,BI$2,FALSE)</f>
        <v>0.8</v>
      </c>
      <c r="BJ451">
        <f>VLOOKUP($C451,subset1!$D:$BX,BJ$2,FALSE)</f>
        <v>0</v>
      </c>
      <c r="BK451">
        <f>VLOOKUP($C451,subset1!$D:$BX,BK$2,FALSE)</f>
        <v>0</v>
      </c>
      <c r="BL451">
        <f>VLOOKUP($C451,subset1!$D:$BX,BL$2,FALSE)</f>
        <v>0</v>
      </c>
      <c r="BM451">
        <f>VLOOKUP($C451,subset1!$D:$BX,BM$2,FALSE)</f>
        <v>1.8</v>
      </c>
      <c r="BN451">
        <f>VLOOKUP($C451,subset1!$D:$BX,BN$2,FALSE)</f>
        <v>6.0606060606060608E-2</v>
      </c>
      <c r="BO451">
        <f>VLOOKUP($C451,subset1!$D:$BX,BO$2,FALSE)</f>
        <v>20</v>
      </c>
      <c r="BP451">
        <f>VLOOKUP($C451,subset1!$D:$BX,BP$2,FALSE)</f>
        <v>6.07</v>
      </c>
      <c r="BQ451">
        <f>VLOOKUP($C451,subset1!$D:$BX,BQ$2,FALSE)</f>
        <v>29.7</v>
      </c>
      <c r="BR451">
        <f>VLOOKUP($C451,subset1!$D:$BX,BR$2,FALSE)</f>
        <v>121.4</v>
      </c>
      <c r="BS451">
        <f>VLOOKUP($C451,subset1!$D:$BX,BS$2,FALSE)</f>
        <v>532</v>
      </c>
      <c r="BT451" t="str">
        <f>VLOOKUP($C451,subset1!$D:$BX,BT$2,FALSE)</f>
        <v>Revco -20</v>
      </c>
      <c r="BU451" t="str">
        <f>VLOOKUP($C451,subset1!$D:$BX,BU$2,FALSE)</f>
        <v>Pacto PCR1 Box 1</v>
      </c>
    </row>
    <row r="452" spans="1:73" x14ac:dyDescent="0.2">
      <c r="A452">
        <v>1027</v>
      </c>
      <c r="B452" t="s">
        <v>8</v>
      </c>
      <c r="C452" t="str">
        <f t="shared" si="21"/>
        <v>1027B1</v>
      </c>
      <c r="D452" t="str">
        <f t="shared" si="22"/>
        <v>B1</v>
      </c>
      <c r="E452">
        <v>76</v>
      </c>
      <c r="F452" s="1">
        <v>43431</v>
      </c>
      <c r="G452">
        <v>0</v>
      </c>
      <c r="H452" t="s">
        <v>289</v>
      </c>
      <c r="I452">
        <v>820.88062003672303</v>
      </c>
      <c r="J452" t="s">
        <v>24</v>
      </c>
      <c r="K452">
        <v>458</v>
      </c>
      <c r="L452">
        <f>VLOOKUP($C452,samples!$D$2:$I$1000,4, FALSE)</f>
        <v>8</v>
      </c>
      <c r="M452" t="str">
        <f>VLOOKUP($C452,samples!$D$2:$I$1000,5, FALSE)</f>
        <v>E</v>
      </c>
      <c r="N452" t="str">
        <f>VLOOKUP($C452,samples!$D$2:$I$1000,6, FALSE)</f>
        <v>1,2,3</v>
      </c>
      <c r="O452" s="1">
        <f>VLOOKUP($C452,samples!$D$2:$I$689,3, FALSE)</f>
        <v>43475</v>
      </c>
      <c r="P452" s="2">
        <f t="shared" si="23"/>
        <v>44</v>
      </c>
      <c r="Q452" s="1" t="str">
        <f>VLOOKUP($C452,samples!$D$2:$R$1000,8, FALSE)</f>
        <v>CGPLPA869P1</v>
      </c>
      <c r="R452" t="s">
        <v>294</v>
      </c>
      <c r="S452">
        <f>VLOOKUP($C452,subset1!$D:$BX,S$2,FALSE)</f>
        <v>0</v>
      </c>
      <c r="T452" s="1" t="str">
        <f>VLOOKUP($C452,subset1!$D:$BX,T$2,FALSE)</f>
        <v>P53 High</v>
      </c>
      <c r="U452">
        <f>VLOOKUP($C452,subset1!$D:$BX,U$2,FALSE)</f>
        <v>0</v>
      </c>
      <c r="V452">
        <f>VLOOKUP($C452,subset1!$D:$BX,V$2,FALSE)</f>
        <v>44266</v>
      </c>
      <c r="W452" t="str">
        <f>VLOOKUP($C452,subset1!$D:$BX,W$2,FALSE)</f>
        <v>ZF</v>
      </c>
      <c r="X452">
        <f>VLOOKUP($C452,subset1!$D:$BX,X$2,FALSE)</f>
        <v>533</v>
      </c>
      <c r="Y452">
        <f>VLOOKUP($C452,subset1!$D:$BX,Y$2,FALSE)</f>
        <v>3.3</v>
      </c>
      <c r="Z452">
        <f>VLOOKUP($C452,subset1!$D:$BX,Z$2,FALSE)</f>
        <v>0.70000000000000018</v>
      </c>
      <c r="AA452" t="str">
        <f>VLOOKUP($C452,subset1!$D:$BX,AA$2,FALSE)</f>
        <v>PactocfDNA031121</v>
      </c>
      <c r="AB452">
        <f>VLOOKUP($C452,subset1!$D:$BX,AB$2,FALSE)</f>
        <v>159</v>
      </c>
      <c r="AC452">
        <f>VLOOKUP($C452,subset1!$D:$BX,AC$2,FALSE)</f>
        <v>3294.38</v>
      </c>
      <c r="AD452">
        <f>VLOOKUP($C452,subset1!$D:$BX,AD$2,FALSE)</f>
        <v>302</v>
      </c>
      <c r="AE452">
        <f>VLOOKUP($C452,subset1!$D:$BX,AE$2,FALSE)</f>
        <v>182.27</v>
      </c>
      <c r="AF452">
        <f>VLOOKUP($C452,subset1!$D:$BX,AF$2,FALSE)</f>
        <v>464</v>
      </c>
      <c r="AG452">
        <f>VLOOKUP($C452,subset1!$D:$BX,AG$2,FALSE)</f>
        <v>67.95</v>
      </c>
      <c r="AH452">
        <f>VLOOKUP($C452,subset1!$D:$BX,AH$2,FALSE)</f>
        <v>0</v>
      </c>
      <c r="AI452">
        <f>VLOOKUP($C452,subset1!$D:$BX,AI$2,FALSE)</f>
        <v>50</v>
      </c>
      <c r="AJ452">
        <f>VLOOKUP($C452,subset1!$D:$BX,AJ$2,FALSE)</f>
        <v>3544.6</v>
      </c>
      <c r="AK452">
        <f>VLOOKUP($C452,subset1!$D:$BX,AK$2,FALSE)</f>
        <v>177.23</v>
      </c>
      <c r="AL452">
        <f>VLOOKUP($C452,subset1!$D:$BX,AL$2,FALSE)</f>
        <v>53.706060606060603</v>
      </c>
      <c r="AM452">
        <f>VLOOKUP($C452,subset1!$D:$BX,AM$2,FALSE)</f>
        <v>532</v>
      </c>
      <c r="AN452" t="str">
        <f>VLOOKUP($C452,subset1!$D:$BX,AN$2,FALSE)</f>
        <v>Revco -20</v>
      </c>
      <c r="AO452" t="str">
        <f>VLOOKUP($C452,subset1!$D:$BX,AO$2,FALSE)</f>
        <v>PACTO CfDNA Box 1</v>
      </c>
      <c r="AP452" t="str">
        <f>VLOOKUP($C452,subset1!$D:$BX,AP$2,FALSE)</f>
        <v>C3</v>
      </c>
      <c r="AQ452">
        <f>VLOOKUP($C452,subset1!$D:$BX,AQ$2,FALSE)</f>
        <v>0</v>
      </c>
      <c r="AR452">
        <f>VLOOKUP($C452,subset1!$D:$BX,AR$2,FALSE)</f>
        <v>15</v>
      </c>
      <c r="AS452">
        <f>VLOOKUP($C452,subset1!$D:$BX,AS$2,FALSE)</f>
        <v>4.231789200473961</v>
      </c>
      <c r="AT452" s="1">
        <f>VLOOKUP($C452,subset1!$D:$BX,AT$2,FALSE)</f>
        <v>45.768210799526038</v>
      </c>
      <c r="AU452">
        <f>VLOOKUP($C452,subset1!$D:$BX,AU$2,FALSE)</f>
        <v>1</v>
      </c>
      <c r="AV452">
        <f>VLOOKUP($C452,subset1!$D:$BX,AV$2,FALSE)</f>
        <v>44305</v>
      </c>
      <c r="AW452">
        <f>VLOOKUP($C452,subset1!$D:$BX,AW$2,FALSE)</f>
        <v>0</v>
      </c>
      <c r="AX452" t="str">
        <f>VLOOKUP($C452,subset1!$D:$BX,AX$2,FALSE)</f>
        <v>IDT8_UDI_2</v>
      </c>
      <c r="AY452">
        <f>VLOOKUP($C452,subset1!$D:$BX,AY$2,FALSE)</f>
        <v>0</v>
      </c>
      <c r="AZ452">
        <f>VLOOKUP($C452,subset1!$D:$BX,AZ$2,FALSE)</f>
        <v>4</v>
      </c>
      <c r="BA452" t="str">
        <f>VLOOKUP($C452,subset1!$D:$BX,BA$2,FALSE)</f>
        <v>ZF</v>
      </c>
      <c r="BB452">
        <f>VLOOKUP($C452,subset1!$D:$BX,BB$2,FALSE)</f>
        <v>1</v>
      </c>
      <c r="BC452" t="str">
        <f>VLOOKUP($C452,subset1!$D:$BX,BC$2,FALSE)</f>
        <v>PactoPCR42021_DNA 1000_DE13805124_2021-04-20_10-34-18</v>
      </c>
      <c r="BD452">
        <f>VLOOKUP($C452,subset1!$D:$BX,BD$2,FALSE)</f>
        <v>306</v>
      </c>
      <c r="BE452">
        <f>VLOOKUP($C452,subset1!$D:$BX,BE$2,FALSE)</f>
        <v>3.86</v>
      </c>
      <c r="BF452">
        <f>VLOOKUP($C452,subset1!$D:$BX,BF$2,FALSE)</f>
        <v>19.100000000000001</v>
      </c>
      <c r="BG452">
        <f>VLOOKUP($C452,subset1!$D:$BX,BG$2,FALSE)</f>
        <v>433</v>
      </c>
      <c r="BH452">
        <f>VLOOKUP($C452,subset1!$D:$BX,BH$2,FALSE)</f>
        <v>0.06</v>
      </c>
      <c r="BI452">
        <f>VLOOKUP($C452,subset1!$D:$BX,BI$2,FALSE)</f>
        <v>0.2</v>
      </c>
      <c r="BJ452">
        <f>VLOOKUP($C452,subset1!$D:$BX,BJ$2,FALSE)</f>
        <v>0</v>
      </c>
      <c r="BK452">
        <f>VLOOKUP($C452,subset1!$D:$BX,BK$2,FALSE)</f>
        <v>0</v>
      </c>
      <c r="BL452">
        <f>VLOOKUP($C452,subset1!$D:$BX,BL$2,FALSE)</f>
        <v>0</v>
      </c>
      <c r="BM452">
        <f>VLOOKUP($C452,subset1!$D:$BX,BM$2,FALSE)</f>
        <v>2.2000000000000002</v>
      </c>
      <c r="BN452">
        <f>VLOOKUP($C452,subset1!$D:$BX,BN$2,FALSE)</f>
        <v>0.11398963730569948</v>
      </c>
      <c r="BO452">
        <f>VLOOKUP($C452,subset1!$D:$BX,BO$2,FALSE)</f>
        <v>20</v>
      </c>
      <c r="BP452">
        <f>VLOOKUP($C452,subset1!$D:$BX,BP$2,FALSE)</f>
        <v>3.92</v>
      </c>
      <c r="BQ452">
        <f>VLOOKUP($C452,subset1!$D:$BX,BQ$2,FALSE)</f>
        <v>19.3</v>
      </c>
      <c r="BR452">
        <f>VLOOKUP($C452,subset1!$D:$BX,BR$2,FALSE)</f>
        <v>78.400000000000006</v>
      </c>
      <c r="BS452">
        <f>VLOOKUP($C452,subset1!$D:$BX,BS$2,FALSE)</f>
        <v>532</v>
      </c>
      <c r="BT452" t="str">
        <f>VLOOKUP($C452,subset1!$D:$BX,BT$2,FALSE)</f>
        <v>Revco -20</v>
      </c>
      <c r="BU452" t="str">
        <f>VLOOKUP($C452,subset1!$D:$BX,BU$2,FALSE)</f>
        <v>Pacto PCR1 Box 1</v>
      </c>
    </row>
    <row r="453" spans="1:73" x14ac:dyDescent="0.2">
      <c r="A453">
        <v>1029</v>
      </c>
      <c r="B453" t="s">
        <v>2</v>
      </c>
      <c r="C453" t="str">
        <f t="shared" si="21"/>
        <v>1029A</v>
      </c>
      <c r="D453" t="str">
        <f t="shared" si="22"/>
        <v>A</v>
      </c>
      <c r="E453">
        <v>77</v>
      </c>
      <c r="F453" s="1">
        <v>43444</v>
      </c>
      <c r="G453">
        <v>0</v>
      </c>
      <c r="H453" t="s">
        <v>289</v>
      </c>
      <c r="I453">
        <v>807.88062003672303</v>
      </c>
      <c r="J453" t="s">
        <v>25</v>
      </c>
      <c r="K453">
        <v>459</v>
      </c>
      <c r="L453">
        <f>VLOOKUP($C453,samples!$D$2:$I$1000,4, FALSE)</f>
        <v>3</v>
      </c>
      <c r="M453" t="str">
        <f>VLOOKUP($C453,samples!$D$2:$I$1000,5, FALSE)</f>
        <v>B</v>
      </c>
      <c r="N453" t="str">
        <f>VLOOKUP($C453,samples!$D$2:$I$1000,6, FALSE)</f>
        <v>1,2,3</v>
      </c>
      <c r="O453" s="1">
        <f>VLOOKUP($C453,samples!$D$2:$I$689,3, FALSE)</f>
        <v>43444</v>
      </c>
      <c r="P453" s="2">
        <f t="shared" si="23"/>
        <v>0</v>
      </c>
      <c r="Q453" s="1" t="str">
        <f>VLOOKUP($C453,samples!$D$2:$R$1000,8, FALSE)</f>
        <v>CGPLPA870P</v>
      </c>
      <c r="S453" t="e">
        <f>VLOOKUP($C453,subset1!$D:$BX,S$2,FALSE)</f>
        <v>#N/A</v>
      </c>
      <c r="T453" s="1" t="e">
        <f>VLOOKUP($C453,subset1!$D:$BX,T$2,FALSE)</f>
        <v>#N/A</v>
      </c>
      <c r="U453" t="e">
        <f>VLOOKUP($C453,subset1!$D:$BX,U$2,FALSE)</f>
        <v>#N/A</v>
      </c>
      <c r="V453" t="e">
        <f>VLOOKUP($C453,subset1!$D:$BX,V$2,FALSE)</f>
        <v>#N/A</v>
      </c>
      <c r="W453" t="e">
        <f>VLOOKUP($C453,subset1!$D:$BX,W$2,FALSE)</f>
        <v>#N/A</v>
      </c>
      <c r="X453" t="e">
        <f>VLOOKUP($C453,subset1!$D:$BX,X$2,FALSE)</f>
        <v>#N/A</v>
      </c>
      <c r="Y453" t="e">
        <f>VLOOKUP($C453,subset1!$D:$BX,Y$2,FALSE)</f>
        <v>#N/A</v>
      </c>
      <c r="Z453" t="e">
        <f>VLOOKUP($C453,subset1!$D:$BX,Z$2,FALSE)</f>
        <v>#N/A</v>
      </c>
      <c r="AA453" t="e">
        <f>VLOOKUP($C453,subset1!$D:$BX,AA$2,FALSE)</f>
        <v>#N/A</v>
      </c>
      <c r="AB453" t="e">
        <f>VLOOKUP($C453,subset1!$D:$BX,AB$2,FALSE)</f>
        <v>#N/A</v>
      </c>
      <c r="AC453" t="e">
        <f>VLOOKUP($C453,subset1!$D:$BX,AC$2,FALSE)</f>
        <v>#N/A</v>
      </c>
      <c r="AD453" t="e">
        <f>VLOOKUP($C453,subset1!$D:$BX,AD$2,FALSE)</f>
        <v>#N/A</v>
      </c>
      <c r="AE453" t="e">
        <f>VLOOKUP($C453,subset1!$D:$BX,AE$2,FALSE)</f>
        <v>#N/A</v>
      </c>
      <c r="AF453" t="e">
        <f>VLOOKUP($C453,subset1!$D:$BX,AF$2,FALSE)</f>
        <v>#N/A</v>
      </c>
      <c r="AG453" t="e">
        <f>VLOOKUP($C453,subset1!$D:$BX,AG$2,FALSE)</f>
        <v>#N/A</v>
      </c>
      <c r="AH453" t="e">
        <f>VLOOKUP($C453,subset1!$D:$BX,AH$2,FALSE)</f>
        <v>#N/A</v>
      </c>
      <c r="AI453" t="e">
        <f>VLOOKUP($C453,subset1!$D:$BX,AI$2,FALSE)</f>
        <v>#N/A</v>
      </c>
      <c r="AJ453" t="e">
        <f>VLOOKUP($C453,subset1!$D:$BX,AJ$2,FALSE)</f>
        <v>#N/A</v>
      </c>
      <c r="AK453" t="e">
        <f>VLOOKUP($C453,subset1!$D:$BX,AK$2,FALSE)</f>
        <v>#N/A</v>
      </c>
      <c r="AL453" t="e">
        <f>VLOOKUP($C453,subset1!$D:$BX,AL$2,FALSE)</f>
        <v>#N/A</v>
      </c>
      <c r="AM453" t="e">
        <f>VLOOKUP($C453,subset1!$D:$BX,AM$2,FALSE)</f>
        <v>#N/A</v>
      </c>
      <c r="AN453" t="e">
        <f>VLOOKUP($C453,subset1!$D:$BX,AN$2,FALSE)</f>
        <v>#N/A</v>
      </c>
      <c r="AO453" t="e">
        <f>VLOOKUP($C453,subset1!$D:$BX,AO$2,FALSE)</f>
        <v>#N/A</v>
      </c>
      <c r="AP453" t="e">
        <f>VLOOKUP($C453,subset1!$D:$BX,AP$2,FALSE)</f>
        <v>#N/A</v>
      </c>
      <c r="AQ453" t="e">
        <f>VLOOKUP($C453,subset1!$D:$BX,AQ$2,FALSE)</f>
        <v>#N/A</v>
      </c>
      <c r="AR453" t="e">
        <f>VLOOKUP($C453,subset1!$D:$BX,AR$2,FALSE)</f>
        <v>#N/A</v>
      </c>
      <c r="AS453" t="e">
        <f>VLOOKUP($C453,subset1!$D:$BX,AS$2,FALSE)</f>
        <v>#N/A</v>
      </c>
      <c r="AT453" s="1" t="e">
        <f>VLOOKUP($C453,subset1!$D:$BX,AT$2,FALSE)</f>
        <v>#N/A</v>
      </c>
      <c r="AU453" t="e">
        <f>VLOOKUP($C453,subset1!$D:$BX,AU$2,FALSE)</f>
        <v>#N/A</v>
      </c>
      <c r="AV453" t="e">
        <f>VLOOKUP($C453,subset1!$D:$BX,AV$2,FALSE)</f>
        <v>#N/A</v>
      </c>
      <c r="AW453" t="e">
        <f>VLOOKUP($C453,subset1!$D:$BX,AW$2,FALSE)</f>
        <v>#N/A</v>
      </c>
      <c r="AX453" t="e">
        <f>VLOOKUP($C453,subset1!$D:$BX,AX$2,FALSE)</f>
        <v>#N/A</v>
      </c>
      <c r="AY453" t="e">
        <f>VLOOKUP($C453,subset1!$D:$BX,AY$2,FALSE)</f>
        <v>#N/A</v>
      </c>
      <c r="AZ453" t="e">
        <f>VLOOKUP($C453,subset1!$D:$BX,AZ$2,FALSE)</f>
        <v>#N/A</v>
      </c>
      <c r="BA453" t="e">
        <f>VLOOKUP($C453,subset1!$D:$BX,BA$2,FALSE)</f>
        <v>#N/A</v>
      </c>
      <c r="BB453" t="e">
        <f>VLOOKUP($C453,subset1!$D:$BX,BB$2,FALSE)</f>
        <v>#N/A</v>
      </c>
      <c r="BC453" t="e">
        <f>VLOOKUP($C453,subset1!$D:$BX,BC$2,FALSE)</f>
        <v>#N/A</v>
      </c>
      <c r="BD453" t="e">
        <f>VLOOKUP($C453,subset1!$D:$BX,BD$2,FALSE)</f>
        <v>#N/A</v>
      </c>
      <c r="BE453" t="e">
        <f>VLOOKUP($C453,subset1!$D:$BX,BE$2,FALSE)</f>
        <v>#N/A</v>
      </c>
      <c r="BF453" t="e">
        <f>VLOOKUP($C453,subset1!$D:$BX,BF$2,FALSE)</f>
        <v>#N/A</v>
      </c>
      <c r="BG453" t="e">
        <f>VLOOKUP($C453,subset1!$D:$BX,BG$2,FALSE)</f>
        <v>#N/A</v>
      </c>
      <c r="BH453" t="e">
        <f>VLOOKUP($C453,subset1!$D:$BX,BH$2,FALSE)</f>
        <v>#N/A</v>
      </c>
      <c r="BI453" t="e">
        <f>VLOOKUP($C453,subset1!$D:$BX,BI$2,FALSE)</f>
        <v>#N/A</v>
      </c>
      <c r="BJ453" t="e">
        <f>VLOOKUP($C453,subset1!$D:$BX,BJ$2,FALSE)</f>
        <v>#N/A</v>
      </c>
      <c r="BK453" t="e">
        <f>VLOOKUP($C453,subset1!$D:$BX,BK$2,FALSE)</f>
        <v>#N/A</v>
      </c>
      <c r="BL453" t="e">
        <f>VLOOKUP($C453,subset1!$D:$BX,BL$2,FALSE)</f>
        <v>#N/A</v>
      </c>
      <c r="BM453" t="e">
        <f>VLOOKUP($C453,subset1!$D:$BX,BM$2,FALSE)</f>
        <v>#N/A</v>
      </c>
      <c r="BN453" t="e">
        <f>VLOOKUP($C453,subset1!$D:$BX,BN$2,FALSE)</f>
        <v>#N/A</v>
      </c>
      <c r="BO453" t="e">
        <f>VLOOKUP($C453,subset1!$D:$BX,BO$2,FALSE)</f>
        <v>#N/A</v>
      </c>
      <c r="BP453" t="e">
        <f>VLOOKUP($C453,subset1!$D:$BX,BP$2,FALSE)</f>
        <v>#N/A</v>
      </c>
      <c r="BQ453" t="e">
        <f>VLOOKUP($C453,subset1!$D:$BX,BQ$2,FALSE)</f>
        <v>#N/A</v>
      </c>
      <c r="BR453" t="e">
        <f>VLOOKUP($C453,subset1!$D:$BX,BR$2,FALSE)</f>
        <v>#N/A</v>
      </c>
      <c r="BS453" t="e">
        <f>VLOOKUP($C453,subset1!$D:$BX,BS$2,FALSE)</f>
        <v>#N/A</v>
      </c>
      <c r="BT453" t="e">
        <f>VLOOKUP($C453,subset1!$D:$BX,BT$2,FALSE)</f>
        <v>#N/A</v>
      </c>
      <c r="BU453" t="e">
        <f>VLOOKUP($C453,subset1!$D:$BX,BU$2,FALSE)</f>
        <v>#N/A</v>
      </c>
    </row>
    <row r="454" spans="1:73" x14ac:dyDescent="0.2">
      <c r="A454">
        <v>1029</v>
      </c>
      <c r="B454" t="s">
        <v>8</v>
      </c>
      <c r="C454" t="str">
        <f t="shared" si="21"/>
        <v>1029B1</v>
      </c>
      <c r="D454" t="str">
        <f t="shared" si="22"/>
        <v>B1</v>
      </c>
      <c r="E454">
        <v>77</v>
      </c>
      <c r="F454" s="1">
        <v>43444</v>
      </c>
      <c r="G454">
        <v>0</v>
      </c>
      <c r="H454" t="s">
        <v>289</v>
      </c>
      <c r="I454">
        <v>807.88062003672303</v>
      </c>
      <c r="J454" t="s">
        <v>25</v>
      </c>
      <c r="K454">
        <v>460</v>
      </c>
      <c r="L454">
        <f>VLOOKUP($C454,samples!$D$2:$I$1000,4, FALSE)</f>
        <v>8</v>
      </c>
      <c r="M454" t="str">
        <f>VLOOKUP($C454,samples!$D$2:$I$1000,5, FALSE)</f>
        <v>E</v>
      </c>
      <c r="N454" t="str">
        <f>VLOOKUP($C454,samples!$D$2:$I$1000,6, FALSE)</f>
        <v>4,5,6</v>
      </c>
      <c r="O454" s="1">
        <f>VLOOKUP($C454,samples!$D$2:$I$689,3, FALSE)</f>
        <v>43480</v>
      </c>
      <c r="P454" s="2">
        <f t="shared" si="23"/>
        <v>36</v>
      </c>
      <c r="Q454" s="1" t="str">
        <f>VLOOKUP($C454,samples!$D$2:$R$1000,8, FALSE)</f>
        <v>CGPLPA870P1</v>
      </c>
      <c r="S454" t="e">
        <f>VLOOKUP($C454,subset1!$D:$BX,S$2,FALSE)</f>
        <v>#N/A</v>
      </c>
      <c r="T454" s="1" t="e">
        <f>VLOOKUP($C454,subset1!$D:$BX,T$2,FALSE)</f>
        <v>#N/A</v>
      </c>
      <c r="U454" t="e">
        <f>VLOOKUP($C454,subset1!$D:$BX,U$2,FALSE)</f>
        <v>#N/A</v>
      </c>
      <c r="V454" t="e">
        <f>VLOOKUP($C454,subset1!$D:$BX,V$2,FALSE)</f>
        <v>#N/A</v>
      </c>
      <c r="W454" t="e">
        <f>VLOOKUP($C454,subset1!$D:$BX,W$2,FALSE)</f>
        <v>#N/A</v>
      </c>
      <c r="X454" t="e">
        <f>VLOOKUP($C454,subset1!$D:$BX,X$2,FALSE)</f>
        <v>#N/A</v>
      </c>
      <c r="Y454" t="e">
        <f>VLOOKUP($C454,subset1!$D:$BX,Y$2,FALSE)</f>
        <v>#N/A</v>
      </c>
      <c r="Z454" t="e">
        <f>VLOOKUP($C454,subset1!$D:$BX,Z$2,FALSE)</f>
        <v>#N/A</v>
      </c>
      <c r="AA454" t="e">
        <f>VLOOKUP($C454,subset1!$D:$BX,AA$2,FALSE)</f>
        <v>#N/A</v>
      </c>
      <c r="AB454" t="e">
        <f>VLOOKUP($C454,subset1!$D:$BX,AB$2,FALSE)</f>
        <v>#N/A</v>
      </c>
      <c r="AC454" t="e">
        <f>VLOOKUP($C454,subset1!$D:$BX,AC$2,FALSE)</f>
        <v>#N/A</v>
      </c>
      <c r="AD454" t="e">
        <f>VLOOKUP($C454,subset1!$D:$BX,AD$2,FALSE)</f>
        <v>#N/A</v>
      </c>
      <c r="AE454" t="e">
        <f>VLOOKUP($C454,subset1!$D:$BX,AE$2,FALSE)</f>
        <v>#N/A</v>
      </c>
      <c r="AF454" t="e">
        <f>VLOOKUP($C454,subset1!$D:$BX,AF$2,FALSE)</f>
        <v>#N/A</v>
      </c>
      <c r="AG454" t="e">
        <f>VLOOKUP($C454,subset1!$D:$BX,AG$2,FALSE)</f>
        <v>#N/A</v>
      </c>
      <c r="AH454" t="e">
        <f>VLOOKUP($C454,subset1!$D:$BX,AH$2,FALSE)</f>
        <v>#N/A</v>
      </c>
      <c r="AI454" t="e">
        <f>VLOOKUP($C454,subset1!$D:$BX,AI$2,FALSE)</f>
        <v>#N/A</v>
      </c>
      <c r="AJ454" t="e">
        <f>VLOOKUP($C454,subset1!$D:$BX,AJ$2,FALSE)</f>
        <v>#N/A</v>
      </c>
      <c r="AK454" t="e">
        <f>VLOOKUP($C454,subset1!$D:$BX,AK$2,FALSE)</f>
        <v>#N/A</v>
      </c>
      <c r="AL454" t="e">
        <f>VLOOKUP($C454,subset1!$D:$BX,AL$2,FALSE)</f>
        <v>#N/A</v>
      </c>
      <c r="AM454" t="e">
        <f>VLOOKUP($C454,subset1!$D:$BX,AM$2,FALSE)</f>
        <v>#N/A</v>
      </c>
      <c r="AN454" t="e">
        <f>VLOOKUP($C454,subset1!$D:$BX,AN$2,FALSE)</f>
        <v>#N/A</v>
      </c>
      <c r="AO454" t="e">
        <f>VLOOKUP($C454,subset1!$D:$BX,AO$2,FALSE)</f>
        <v>#N/A</v>
      </c>
      <c r="AP454" t="e">
        <f>VLOOKUP($C454,subset1!$D:$BX,AP$2,FALSE)</f>
        <v>#N/A</v>
      </c>
      <c r="AQ454" t="e">
        <f>VLOOKUP($C454,subset1!$D:$BX,AQ$2,FALSE)</f>
        <v>#N/A</v>
      </c>
      <c r="AR454" t="e">
        <f>VLOOKUP($C454,subset1!$D:$BX,AR$2,FALSE)</f>
        <v>#N/A</v>
      </c>
      <c r="AS454" t="e">
        <f>VLOOKUP($C454,subset1!$D:$BX,AS$2,FALSE)</f>
        <v>#N/A</v>
      </c>
      <c r="AT454" s="1" t="e">
        <f>VLOOKUP($C454,subset1!$D:$BX,AT$2,FALSE)</f>
        <v>#N/A</v>
      </c>
      <c r="AU454" t="e">
        <f>VLOOKUP($C454,subset1!$D:$BX,AU$2,FALSE)</f>
        <v>#N/A</v>
      </c>
      <c r="AV454" t="e">
        <f>VLOOKUP($C454,subset1!$D:$BX,AV$2,FALSE)</f>
        <v>#N/A</v>
      </c>
      <c r="AW454" t="e">
        <f>VLOOKUP($C454,subset1!$D:$BX,AW$2,FALSE)</f>
        <v>#N/A</v>
      </c>
      <c r="AX454" t="e">
        <f>VLOOKUP($C454,subset1!$D:$BX,AX$2,FALSE)</f>
        <v>#N/A</v>
      </c>
      <c r="AY454" t="e">
        <f>VLOOKUP($C454,subset1!$D:$BX,AY$2,FALSE)</f>
        <v>#N/A</v>
      </c>
      <c r="AZ454" t="e">
        <f>VLOOKUP($C454,subset1!$D:$BX,AZ$2,FALSE)</f>
        <v>#N/A</v>
      </c>
      <c r="BA454" t="e">
        <f>VLOOKUP($C454,subset1!$D:$BX,BA$2,FALSE)</f>
        <v>#N/A</v>
      </c>
      <c r="BB454" t="e">
        <f>VLOOKUP($C454,subset1!$D:$BX,BB$2,FALSE)</f>
        <v>#N/A</v>
      </c>
      <c r="BC454" t="e">
        <f>VLOOKUP($C454,subset1!$D:$BX,BC$2,FALSE)</f>
        <v>#N/A</v>
      </c>
      <c r="BD454" t="e">
        <f>VLOOKUP($C454,subset1!$D:$BX,BD$2,FALSE)</f>
        <v>#N/A</v>
      </c>
      <c r="BE454" t="e">
        <f>VLOOKUP($C454,subset1!$D:$BX,BE$2,FALSE)</f>
        <v>#N/A</v>
      </c>
      <c r="BF454" t="e">
        <f>VLOOKUP($C454,subset1!$D:$BX,BF$2,FALSE)</f>
        <v>#N/A</v>
      </c>
      <c r="BG454" t="e">
        <f>VLOOKUP($C454,subset1!$D:$BX,BG$2,FALSE)</f>
        <v>#N/A</v>
      </c>
      <c r="BH454" t="e">
        <f>VLOOKUP($C454,subset1!$D:$BX,BH$2,FALSE)</f>
        <v>#N/A</v>
      </c>
      <c r="BI454" t="e">
        <f>VLOOKUP($C454,subset1!$D:$BX,BI$2,FALSE)</f>
        <v>#N/A</v>
      </c>
      <c r="BJ454" t="e">
        <f>VLOOKUP($C454,subset1!$D:$BX,BJ$2,FALSE)</f>
        <v>#N/A</v>
      </c>
      <c r="BK454" t="e">
        <f>VLOOKUP($C454,subset1!$D:$BX,BK$2,FALSE)</f>
        <v>#N/A</v>
      </c>
      <c r="BL454" t="e">
        <f>VLOOKUP($C454,subset1!$D:$BX,BL$2,FALSE)</f>
        <v>#N/A</v>
      </c>
      <c r="BM454" t="e">
        <f>VLOOKUP($C454,subset1!$D:$BX,BM$2,FALSE)</f>
        <v>#N/A</v>
      </c>
      <c r="BN454" t="e">
        <f>VLOOKUP($C454,subset1!$D:$BX,BN$2,FALSE)</f>
        <v>#N/A</v>
      </c>
      <c r="BO454" t="e">
        <f>VLOOKUP($C454,subset1!$D:$BX,BO$2,FALSE)</f>
        <v>#N/A</v>
      </c>
      <c r="BP454" t="e">
        <f>VLOOKUP($C454,subset1!$D:$BX,BP$2,FALSE)</f>
        <v>#N/A</v>
      </c>
      <c r="BQ454" t="e">
        <f>VLOOKUP($C454,subset1!$D:$BX,BQ$2,FALSE)</f>
        <v>#N/A</v>
      </c>
      <c r="BR454" t="e">
        <f>VLOOKUP($C454,subset1!$D:$BX,BR$2,FALSE)</f>
        <v>#N/A</v>
      </c>
      <c r="BS454" t="e">
        <f>VLOOKUP($C454,subset1!$D:$BX,BS$2,FALSE)</f>
        <v>#N/A</v>
      </c>
      <c r="BT454" t="e">
        <f>VLOOKUP($C454,subset1!$D:$BX,BT$2,FALSE)</f>
        <v>#N/A</v>
      </c>
      <c r="BU454" t="e">
        <f>VLOOKUP($C454,subset1!$D:$BX,BU$2,FALSE)</f>
        <v>#N/A</v>
      </c>
    </row>
    <row r="455" spans="1:73" x14ac:dyDescent="0.2">
      <c r="A455">
        <v>1029</v>
      </c>
      <c r="B455" t="s">
        <v>9</v>
      </c>
      <c r="C455" t="str">
        <f t="shared" si="21"/>
        <v>1029E1</v>
      </c>
      <c r="D455" t="str">
        <f t="shared" si="22"/>
        <v>E1</v>
      </c>
      <c r="E455">
        <v>77</v>
      </c>
      <c r="F455" s="1">
        <v>43444</v>
      </c>
      <c r="G455">
        <v>0</v>
      </c>
      <c r="H455" t="s">
        <v>289</v>
      </c>
      <c r="I455">
        <v>807.88062003672303</v>
      </c>
      <c r="J455" t="s">
        <v>25</v>
      </c>
      <c r="K455">
        <v>461</v>
      </c>
      <c r="L455">
        <f>VLOOKUP($C455,samples!$D$2:$I$1000,4, FALSE)</f>
        <v>12</v>
      </c>
      <c r="M455" t="str">
        <f>VLOOKUP($C455,samples!$D$2:$I$1000,5, FALSE)</f>
        <v>E</v>
      </c>
      <c r="N455" t="str">
        <f>VLOOKUP($C455,samples!$D$2:$I$1000,6, FALSE)</f>
        <v>7,8,9</v>
      </c>
      <c r="O455" s="1">
        <f>VLOOKUP($C455,samples!$D$2:$I$689,3, FALSE)</f>
        <v>43563</v>
      </c>
      <c r="P455" s="2">
        <f t="shared" si="23"/>
        <v>119</v>
      </c>
      <c r="Q455" s="1" t="str">
        <f>VLOOKUP($C455,samples!$D$2:$R$1000,8, FALSE)</f>
        <v>CGPLPA870P2</v>
      </c>
      <c r="S455" t="e">
        <f>VLOOKUP($C455,subset1!$D:$BX,S$2,FALSE)</f>
        <v>#N/A</v>
      </c>
      <c r="T455" s="1" t="e">
        <f>VLOOKUP($C455,subset1!$D:$BX,T$2,FALSE)</f>
        <v>#N/A</v>
      </c>
      <c r="U455" t="e">
        <f>VLOOKUP($C455,subset1!$D:$BX,U$2,FALSE)</f>
        <v>#N/A</v>
      </c>
      <c r="V455" t="e">
        <f>VLOOKUP($C455,subset1!$D:$BX,V$2,FALSE)</f>
        <v>#N/A</v>
      </c>
      <c r="W455" t="e">
        <f>VLOOKUP($C455,subset1!$D:$BX,W$2,FALSE)</f>
        <v>#N/A</v>
      </c>
      <c r="X455" t="e">
        <f>VLOOKUP($C455,subset1!$D:$BX,X$2,FALSE)</f>
        <v>#N/A</v>
      </c>
      <c r="Y455" t="e">
        <f>VLOOKUP($C455,subset1!$D:$BX,Y$2,FALSE)</f>
        <v>#N/A</v>
      </c>
      <c r="Z455" t="e">
        <f>VLOOKUP($C455,subset1!$D:$BX,Z$2,FALSE)</f>
        <v>#N/A</v>
      </c>
      <c r="AA455" t="e">
        <f>VLOOKUP($C455,subset1!$D:$BX,AA$2,FALSE)</f>
        <v>#N/A</v>
      </c>
      <c r="AB455" t="e">
        <f>VLOOKUP($C455,subset1!$D:$BX,AB$2,FALSE)</f>
        <v>#N/A</v>
      </c>
      <c r="AC455" t="e">
        <f>VLOOKUP($C455,subset1!$D:$BX,AC$2,FALSE)</f>
        <v>#N/A</v>
      </c>
      <c r="AD455" t="e">
        <f>VLOOKUP($C455,subset1!$D:$BX,AD$2,FALSE)</f>
        <v>#N/A</v>
      </c>
      <c r="AE455" t="e">
        <f>VLOOKUP($C455,subset1!$D:$BX,AE$2,FALSE)</f>
        <v>#N/A</v>
      </c>
      <c r="AF455" t="e">
        <f>VLOOKUP($C455,subset1!$D:$BX,AF$2,FALSE)</f>
        <v>#N/A</v>
      </c>
      <c r="AG455" t="e">
        <f>VLOOKUP($C455,subset1!$D:$BX,AG$2,FALSE)</f>
        <v>#N/A</v>
      </c>
      <c r="AH455" t="e">
        <f>VLOOKUP($C455,subset1!$D:$BX,AH$2,FALSE)</f>
        <v>#N/A</v>
      </c>
      <c r="AI455" t="e">
        <f>VLOOKUP($C455,subset1!$D:$BX,AI$2,FALSE)</f>
        <v>#N/A</v>
      </c>
      <c r="AJ455" t="e">
        <f>VLOOKUP($C455,subset1!$D:$BX,AJ$2,FALSE)</f>
        <v>#N/A</v>
      </c>
      <c r="AK455" t="e">
        <f>VLOOKUP($C455,subset1!$D:$BX,AK$2,FALSE)</f>
        <v>#N/A</v>
      </c>
      <c r="AL455" t="e">
        <f>VLOOKUP($C455,subset1!$D:$BX,AL$2,FALSE)</f>
        <v>#N/A</v>
      </c>
      <c r="AM455" t="e">
        <f>VLOOKUP($C455,subset1!$D:$BX,AM$2,FALSE)</f>
        <v>#N/A</v>
      </c>
      <c r="AN455" t="e">
        <f>VLOOKUP($C455,subset1!$D:$BX,AN$2,FALSE)</f>
        <v>#N/A</v>
      </c>
      <c r="AO455" t="e">
        <f>VLOOKUP($C455,subset1!$D:$BX,AO$2,FALSE)</f>
        <v>#N/A</v>
      </c>
      <c r="AP455" t="e">
        <f>VLOOKUP($C455,subset1!$D:$BX,AP$2,FALSE)</f>
        <v>#N/A</v>
      </c>
      <c r="AQ455" t="e">
        <f>VLOOKUP($C455,subset1!$D:$BX,AQ$2,FALSE)</f>
        <v>#N/A</v>
      </c>
      <c r="AR455" t="e">
        <f>VLOOKUP($C455,subset1!$D:$BX,AR$2,FALSE)</f>
        <v>#N/A</v>
      </c>
      <c r="AS455" t="e">
        <f>VLOOKUP($C455,subset1!$D:$BX,AS$2,FALSE)</f>
        <v>#N/A</v>
      </c>
      <c r="AT455" s="1" t="e">
        <f>VLOOKUP($C455,subset1!$D:$BX,AT$2,FALSE)</f>
        <v>#N/A</v>
      </c>
      <c r="AU455" t="e">
        <f>VLOOKUP($C455,subset1!$D:$BX,AU$2,FALSE)</f>
        <v>#N/A</v>
      </c>
      <c r="AV455" t="e">
        <f>VLOOKUP($C455,subset1!$D:$BX,AV$2,FALSE)</f>
        <v>#N/A</v>
      </c>
      <c r="AW455" t="e">
        <f>VLOOKUP($C455,subset1!$D:$BX,AW$2,FALSE)</f>
        <v>#N/A</v>
      </c>
      <c r="AX455" t="e">
        <f>VLOOKUP($C455,subset1!$D:$BX,AX$2,FALSE)</f>
        <v>#N/A</v>
      </c>
      <c r="AY455" t="e">
        <f>VLOOKUP($C455,subset1!$D:$BX,AY$2,FALSE)</f>
        <v>#N/A</v>
      </c>
      <c r="AZ455" t="e">
        <f>VLOOKUP($C455,subset1!$D:$BX,AZ$2,FALSE)</f>
        <v>#N/A</v>
      </c>
      <c r="BA455" t="e">
        <f>VLOOKUP($C455,subset1!$D:$BX,BA$2,FALSE)</f>
        <v>#N/A</v>
      </c>
      <c r="BB455" t="e">
        <f>VLOOKUP($C455,subset1!$D:$BX,BB$2,FALSE)</f>
        <v>#N/A</v>
      </c>
      <c r="BC455" t="e">
        <f>VLOOKUP($C455,subset1!$D:$BX,BC$2,FALSE)</f>
        <v>#N/A</v>
      </c>
      <c r="BD455" t="e">
        <f>VLOOKUP($C455,subset1!$D:$BX,BD$2,FALSE)</f>
        <v>#N/A</v>
      </c>
      <c r="BE455" t="e">
        <f>VLOOKUP($C455,subset1!$D:$BX,BE$2,FALSE)</f>
        <v>#N/A</v>
      </c>
      <c r="BF455" t="e">
        <f>VLOOKUP($C455,subset1!$D:$BX,BF$2,FALSE)</f>
        <v>#N/A</v>
      </c>
      <c r="BG455" t="e">
        <f>VLOOKUP($C455,subset1!$D:$BX,BG$2,FALSE)</f>
        <v>#N/A</v>
      </c>
      <c r="BH455" t="e">
        <f>VLOOKUP($C455,subset1!$D:$BX,BH$2,FALSE)</f>
        <v>#N/A</v>
      </c>
      <c r="BI455" t="e">
        <f>VLOOKUP($C455,subset1!$D:$BX,BI$2,FALSE)</f>
        <v>#N/A</v>
      </c>
      <c r="BJ455" t="e">
        <f>VLOOKUP($C455,subset1!$D:$BX,BJ$2,FALSE)</f>
        <v>#N/A</v>
      </c>
      <c r="BK455" t="e">
        <f>VLOOKUP($C455,subset1!$D:$BX,BK$2,FALSE)</f>
        <v>#N/A</v>
      </c>
      <c r="BL455" t="e">
        <f>VLOOKUP($C455,subset1!$D:$BX,BL$2,FALSE)</f>
        <v>#N/A</v>
      </c>
      <c r="BM455" t="e">
        <f>VLOOKUP($C455,subset1!$D:$BX,BM$2,FALSE)</f>
        <v>#N/A</v>
      </c>
      <c r="BN455" t="e">
        <f>VLOOKUP($C455,subset1!$D:$BX,BN$2,FALSE)</f>
        <v>#N/A</v>
      </c>
      <c r="BO455" t="e">
        <f>VLOOKUP($C455,subset1!$D:$BX,BO$2,FALSE)</f>
        <v>#N/A</v>
      </c>
      <c r="BP455" t="e">
        <f>VLOOKUP($C455,subset1!$D:$BX,BP$2,FALSE)</f>
        <v>#N/A</v>
      </c>
      <c r="BQ455" t="e">
        <f>VLOOKUP($C455,subset1!$D:$BX,BQ$2,FALSE)</f>
        <v>#N/A</v>
      </c>
      <c r="BR455" t="e">
        <f>VLOOKUP($C455,subset1!$D:$BX,BR$2,FALSE)</f>
        <v>#N/A</v>
      </c>
      <c r="BS455" t="e">
        <f>VLOOKUP($C455,subset1!$D:$BX,BS$2,FALSE)</f>
        <v>#N/A</v>
      </c>
      <c r="BT455" t="e">
        <f>VLOOKUP($C455,subset1!$D:$BX,BT$2,FALSE)</f>
        <v>#N/A</v>
      </c>
      <c r="BU455" t="e">
        <f>VLOOKUP($C455,subset1!$D:$BX,BU$2,FALSE)</f>
        <v>#N/A</v>
      </c>
    </row>
    <row r="456" spans="1:73" x14ac:dyDescent="0.2">
      <c r="A456">
        <v>1029</v>
      </c>
      <c r="B456" t="s">
        <v>10</v>
      </c>
      <c r="C456" t="str">
        <f t="shared" si="21"/>
        <v>1029E2</v>
      </c>
      <c r="D456" t="str">
        <f t="shared" si="22"/>
        <v>E2</v>
      </c>
      <c r="E456">
        <v>77</v>
      </c>
      <c r="F456" s="1">
        <v>43444</v>
      </c>
      <c r="G456">
        <v>0</v>
      </c>
      <c r="H456" t="s">
        <v>289</v>
      </c>
      <c r="I456">
        <v>807.88062003672303</v>
      </c>
      <c r="J456" t="s">
        <v>25</v>
      </c>
      <c r="K456">
        <v>462</v>
      </c>
      <c r="L456">
        <f>VLOOKUP($C456,samples!$D$2:$I$1000,4, FALSE)</f>
        <v>14</v>
      </c>
      <c r="M456" t="str">
        <f>VLOOKUP($C456,samples!$D$2:$I$1000,5, FALSE)</f>
        <v>D</v>
      </c>
      <c r="N456" t="str">
        <f>VLOOKUP($C456,samples!$D$2:$I$1000,6, FALSE)</f>
        <v>7,8,9</v>
      </c>
      <c r="O456" s="1">
        <f>VLOOKUP($C456,samples!$D$2:$I$689,3, FALSE)</f>
        <v>43700</v>
      </c>
      <c r="P456" s="2">
        <f t="shared" si="23"/>
        <v>256</v>
      </c>
      <c r="Q456" s="1" t="str">
        <f>VLOOKUP($C456,samples!$D$2:$R$1000,8, FALSE)</f>
        <v>CGPLPA870P3</v>
      </c>
      <c r="S456" t="e">
        <f>VLOOKUP($C456,subset1!$D:$BX,S$2,FALSE)</f>
        <v>#N/A</v>
      </c>
      <c r="T456" s="1" t="e">
        <f>VLOOKUP($C456,subset1!$D:$BX,T$2,FALSE)</f>
        <v>#N/A</v>
      </c>
      <c r="U456" t="e">
        <f>VLOOKUP($C456,subset1!$D:$BX,U$2,FALSE)</f>
        <v>#N/A</v>
      </c>
      <c r="V456" t="e">
        <f>VLOOKUP($C456,subset1!$D:$BX,V$2,FALSE)</f>
        <v>#N/A</v>
      </c>
      <c r="W456" t="e">
        <f>VLOOKUP($C456,subset1!$D:$BX,W$2,FALSE)</f>
        <v>#N/A</v>
      </c>
      <c r="X456" t="e">
        <f>VLOOKUP($C456,subset1!$D:$BX,X$2,FALSE)</f>
        <v>#N/A</v>
      </c>
      <c r="Y456" t="e">
        <f>VLOOKUP($C456,subset1!$D:$BX,Y$2,FALSE)</f>
        <v>#N/A</v>
      </c>
      <c r="Z456" t="e">
        <f>VLOOKUP($C456,subset1!$D:$BX,Z$2,FALSE)</f>
        <v>#N/A</v>
      </c>
      <c r="AA456" t="e">
        <f>VLOOKUP($C456,subset1!$D:$BX,AA$2,FALSE)</f>
        <v>#N/A</v>
      </c>
      <c r="AB456" t="e">
        <f>VLOOKUP($C456,subset1!$D:$BX,AB$2,FALSE)</f>
        <v>#N/A</v>
      </c>
      <c r="AC456" t="e">
        <f>VLOOKUP($C456,subset1!$D:$BX,AC$2,FALSE)</f>
        <v>#N/A</v>
      </c>
      <c r="AD456" t="e">
        <f>VLOOKUP($C456,subset1!$D:$BX,AD$2,FALSE)</f>
        <v>#N/A</v>
      </c>
      <c r="AE456" t="e">
        <f>VLOOKUP($C456,subset1!$D:$BX,AE$2,FALSE)</f>
        <v>#N/A</v>
      </c>
      <c r="AF456" t="e">
        <f>VLOOKUP($C456,subset1!$D:$BX,AF$2,FALSE)</f>
        <v>#N/A</v>
      </c>
      <c r="AG456" t="e">
        <f>VLOOKUP($C456,subset1!$D:$BX,AG$2,FALSE)</f>
        <v>#N/A</v>
      </c>
      <c r="AH456" t="e">
        <f>VLOOKUP($C456,subset1!$D:$BX,AH$2,FALSE)</f>
        <v>#N/A</v>
      </c>
      <c r="AI456" t="e">
        <f>VLOOKUP($C456,subset1!$D:$BX,AI$2,FALSE)</f>
        <v>#N/A</v>
      </c>
      <c r="AJ456" t="e">
        <f>VLOOKUP($C456,subset1!$D:$BX,AJ$2,FALSE)</f>
        <v>#N/A</v>
      </c>
      <c r="AK456" t="e">
        <f>VLOOKUP($C456,subset1!$D:$BX,AK$2,FALSE)</f>
        <v>#N/A</v>
      </c>
      <c r="AL456" t="e">
        <f>VLOOKUP($C456,subset1!$D:$BX,AL$2,FALSE)</f>
        <v>#N/A</v>
      </c>
      <c r="AM456" t="e">
        <f>VLOOKUP($C456,subset1!$D:$BX,AM$2,FALSE)</f>
        <v>#N/A</v>
      </c>
      <c r="AN456" t="e">
        <f>VLOOKUP($C456,subset1!$D:$BX,AN$2,FALSE)</f>
        <v>#N/A</v>
      </c>
      <c r="AO456" t="e">
        <f>VLOOKUP($C456,subset1!$D:$BX,AO$2,FALSE)</f>
        <v>#N/A</v>
      </c>
      <c r="AP456" t="e">
        <f>VLOOKUP($C456,subset1!$D:$BX,AP$2,FALSE)</f>
        <v>#N/A</v>
      </c>
      <c r="AQ456" t="e">
        <f>VLOOKUP($C456,subset1!$D:$BX,AQ$2,FALSE)</f>
        <v>#N/A</v>
      </c>
      <c r="AR456" t="e">
        <f>VLOOKUP($C456,subset1!$D:$BX,AR$2,FALSE)</f>
        <v>#N/A</v>
      </c>
      <c r="AS456" t="e">
        <f>VLOOKUP($C456,subset1!$D:$BX,AS$2,FALSE)</f>
        <v>#N/A</v>
      </c>
      <c r="AT456" s="1" t="e">
        <f>VLOOKUP($C456,subset1!$D:$BX,AT$2,FALSE)</f>
        <v>#N/A</v>
      </c>
      <c r="AU456" t="e">
        <f>VLOOKUP($C456,subset1!$D:$BX,AU$2,FALSE)</f>
        <v>#N/A</v>
      </c>
      <c r="AV456" t="e">
        <f>VLOOKUP($C456,subset1!$D:$BX,AV$2,FALSE)</f>
        <v>#N/A</v>
      </c>
      <c r="AW456" t="e">
        <f>VLOOKUP($C456,subset1!$D:$BX,AW$2,FALSE)</f>
        <v>#N/A</v>
      </c>
      <c r="AX456" t="e">
        <f>VLOOKUP($C456,subset1!$D:$BX,AX$2,FALSE)</f>
        <v>#N/A</v>
      </c>
      <c r="AY456" t="e">
        <f>VLOOKUP($C456,subset1!$D:$BX,AY$2,FALSE)</f>
        <v>#N/A</v>
      </c>
      <c r="AZ456" t="e">
        <f>VLOOKUP($C456,subset1!$D:$BX,AZ$2,FALSE)</f>
        <v>#N/A</v>
      </c>
      <c r="BA456" t="e">
        <f>VLOOKUP($C456,subset1!$D:$BX,BA$2,FALSE)</f>
        <v>#N/A</v>
      </c>
      <c r="BB456" t="e">
        <f>VLOOKUP($C456,subset1!$D:$BX,BB$2,FALSE)</f>
        <v>#N/A</v>
      </c>
      <c r="BC456" t="e">
        <f>VLOOKUP($C456,subset1!$D:$BX,BC$2,FALSE)</f>
        <v>#N/A</v>
      </c>
      <c r="BD456" t="e">
        <f>VLOOKUP($C456,subset1!$D:$BX,BD$2,FALSE)</f>
        <v>#N/A</v>
      </c>
      <c r="BE456" t="e">
        <f>VLOOKUP($C456,subset1!$D:$BX,BE$2,FALSE)</f>
        <v>#N/A</v>
      </c>
      <c r="BF456" t="e">
        <f>VLOOKUP($C456,subset1!$D:$BX,BF$2,FALSE)</f>
        <v>#N/A</v>
      </c>
      <c r="BG456" t="e">
        <f>VLOOKUP($C456,subset1!$D:$BX,BG$2,FALSE)</f>
        <v>#N/A</v>
      </c>
      <c r="BH456" t="e">
        <f>VLOOKUP($C456,subset1!$D:$BX,BH$2,FALSE)</f>
        <v>#N/A</v>
      </c>
      <c r="BI456" t="e">
        <f>VLOOKUP($C456,subset1!$D:$BX,BI$2,FALSE)</f>
        <v>#N/A</v>
      </c>
      <c r="BJ456" t="e">
        <f>VLOOKUP($C456,subset1!$D:$BX,BJ$2,FALSE)</f>
        <v>#N/A</v>
      </c>
      <c r="BK456" t="e">
        <f>VLOOKUP($C456,subset1!$D:$BX,BK$2,FALSE)</f>
        <v>#N/A</v>
      </c>
      <c r="BL456" t="e">
        <f>VLOOKUP($C456,subset1!$D:$BX,BL$2,FALSE)</f>
        <v>#N/A</v>
      </c>
      <c r="BM456" t="e">
        <f>VLOOKUP($C456,subset1!$D:$BX,BM$2,FALSE)</f>
        <v>#N/A</v>
      </c>
      <c r="BN456" t="e">
        <f>VLOOKUP($C456,subset1!$D:$BX,BN$2,FALSE)</f>
        <v>#N/A</v>
      </c>
      <c r="BO456" t="e">
        <f>VLOOKUP($C456,subset1!$D:$BX,BO$2,FALSE)</f>
        <v>#N/A</v>
      </c>
      <c r="BP456" t="e">
        <f>VLOOKUP($C456,subset1!$D:$BX,BP$2,FALSE)</f>
        <v>#N/A</v>
      </c>
      <c r="BQ456" t="e">
        <f>VLOOKUP($C456,subset1!$D:$BX,BQ$2,FALSE)</f>
        <v>#N/A</v>
      </c>
      <c r="BR456" t="e">
        <f>VLOOKUP($C456,subset1!$D:$BX,BR$2,FALSE)</f>
        <v>#N/A</v>
      </c>
      <c r="BS456" t="e">
        <f>VLOOKUP($C456,subset1!$D:$BX,BS$2,FALSE)</f>
        <v>#N/A</v>
      </c>
      <c r="BT456" t="e">
        <f>VLOOKUP($C456,subset1!$D:$BX,BT$2,FALSE)</f>
        <v>#N/A</v>
      </c>
      <c r="BU456" t="e">
        <f>VLOOKUP($C456,subset1!$D:$BX,BU$2,FALSE)</f>
        <v>#N/A</v>
      </c>
    </row>
    <row r="457" spans="1:73" x14ac:dyDescent="0.2">
      <c r="A457">
        <v>1030</v>
      </c>
      <c r="B457" t="s">
        <v>2</v>
      </c>
      <c r="C457" t="str">
        <f t="shared" ref="C457:C520" si="24">_xlfn.CONCAT(A457:B457)</f>
        <v>1030A</v>
      </c>
      <c r="D457" t="str">
        <f t="shared" ref="D457:D520" si="25">B457</f>
        <v>A</v>
      </c>
      <c r="E457">
        <v>78</v>
      </c>
      <c r="F457" s="1">
        <v>43445</v>
      </c>
      <c r="G457">
        <v>11.1</v>
      </c>
      <c r="H457" t="s">
        <v>22</v>
      </c>
      <c r="I457">
        <v>806.88062003672303</v>
      </c>
      <c r="J457" t="s">
        <v>23</v>
      </c>
      <c r="K457">
        <v>463</v>
      </c>
      <c r="L457">
        <f>VLOOKUP($C457,samples!$D$2:$I$1000,4, FALSE)</f>
        <v>3</v>
      </c>
      <c r="M457" t="str">
        <f>VLOOKUP($C457,samples!$D$2:$I$1000,5, FALSE)</f>
        <v>B</v>
      </c>
      <c r="N457" t="str">
        <f>VLOOKUP($C457,samples!$D$2:$I$1000,6, FALSE)</f>
        <v>4,5,6</v>
      </c>
      <c r="O457" s="1">
        <f>VLOOKUP($C457,samples!$D$2:$I$689,3, FALSE)</f>
        <v>43445</v>
      </c>
      <c r="P457" s="2">
        <f t="shared" ref="P457:P520" si="26">O457-F457</f>
        <v>0</v>
      </c>
      <c r="Q457" s="1" t="str">
        <f>VLOOKUP($C457,samples!$D$2:$R$1000,8, FALSE)</f>
        <v>CGPLPA871P</v>
      </c>
      <c r="R457" t="s">
        <v>297</v>
      </c>
      <c r="S457">
        <f>VLOOKUP($C457,subset1!$D:$BX,S$2,FALSE)</f>
        <v>0</v>
      </c>
      <c r="T457" s="1" t="str">
        <f>VLOOKUP($C457,subset1!$D:$BX,T$2,FALSE)</f>
        <v>Subset 1</v>
      </c>
      <c r="U457">
        <f>VLOOKUP($C457,subset1!$D:$BX,U$2,FALSE)</f>
        <v>0</v>
      </c>
      <c r="V457">
        <f>VLOOKUP($C457,subset1!$D:$BX,V$2,FALSE)</f>
        <v>44266</v>
      </c>
      <c r="W457" t="str">
        <f>VLOOKUP($C457,subset1!$D:$BX,W$2,FALSE)</f>
        <v>ZF</v>
      </c>
      <c r="X457">
        <f>VLOOKUP($C457,subset1!$D:$BX,X$2,FALSE)</f>
        <v>533</v>
      </c>
      <c r="Y457">
        <f>VLOOKUP($C457,subset1!$D:$BX,Y$2,FALSE)</f>
        <v>4.7</v>
      </c>
      <c r="Z457">
        <f>VLOOKUP($C457,subset1!$D:$BX,Z$2,FALSE)</f>
        <v>0.29999999999999982</v>
      </c>
      <c r="AA457" t="str">
        <f>VLOOKUP($C457,subset1!$D:$BX,AA$2,FALSE)</f>
        <v>PactocfDNA031121</v>
      </c>
      <c r="AB457">
        <f>VLOOKUP($C457,subset1!$D:$BX,AB$2,FALSE)</f>
        <v>166</v>
      </c>
      <c r="AC457">
        <f>VLOOKUP($C457,subset1!$D:$BX,AC$2,FALSE)</f>
        <v>1362.6</v>
      </c>
      <c r="AD457">
        <f>VLOOKUP($C457,subset1!$D:$BX,AD$2,FALSE)</f>
        <v>310</v>
      </c>
      <c r="AE457">
        <f>VLOOKUP($C457,subset1!$D:$BX,AE$2,FALSE)</f>
        <v>158.03</v>
      </c>
      <c r="AF457">
        <f>VLOOKUP($C457,subset1!$D:$BX,AF$2,FALSE)</f>
        <v>518</v>
      </c>
      <c r="AG457">
        <f>VLOOKUP($C457,subset1!$D:$BX,AG$2,FALSE)</f>
        <v>56.43</v>
      </c>
      <c r="AH457">
        <f>VLOOKUP($C457,subset1!$D:$BX,AH$2,FALSE)</f>
        <v>0</v>
      </c>
      <c r="AI457">
        <f>VLOOKUP($C457,subset1!$D:$BX,AI$2,FALSE)</f>
        <v>50</v>
      </c>
      <c r="AJ457">
        <f>VLOOKUP($C457,subset1!$D:$BX,AJ$2,FALSE)</f>
        <v>1577.06</v>
      </c>
      <c r="AK457">
        <f>VLOOKUP($C457,subset1!$D:$BX,AK$2,FALSE)</f>
        <v>78.852999999999994</v>
      </c>
      <c r="AL457">
        <f>VLOOKUP($C457,subset1!$D:$BX,AL$2,FALSE)</f>
        <v>16.777234042553189</v>
      </c>
      <c r="AM457">
        <f>VLOOKUP($C457,subset1!$D:$BX,AM$2,FALSE)</f>
        <v>532</v>
      </c>
      <c r="AN457" t="str">
        <f>VLOOKUP($C457,subset1!$D:$BX,AN$2,FALSE)</f>
        <v>Revco -20</v>
      </c>
      <c r="AO457" t="str">
        <f>VLOOKUP($C457,subset1!$D:$BX,AO$2,FALSE)</f>
        <v>PACTO CfDNA Box 1</v>
      </c>
      <c r="AP457" t="str">
        <f>VLOOKUP($C457,subset1!$D:$BX,AP$2,FALSE)</f>
        <v>C4</v>
      </c>
      <c r="AQ457">
        <f>VLOOKUP($C457,subset1!$D:$BX,AQ$2,FALSE)</f>
        <v>0</v>
      </c>
      <c r="AR457">
        <f>VLOOKUP($C457,subset1!$D:$BX,AR$2,FALSE)</f>
        <v>15</v>
      </c>
      <c r="AS457">
        <f>VLOOKUP($C457,subset1!$D:$BX,AS$2,FALSE)</f>
        <v>9.5113692567181989</v>
      </c>
      <c r="AT457" s="1">
        <f>VLOOKUP($C457,subset1!$D:$BX,AT$2,FALSE)</f>
        <v>40.488630743281803</v>
      </c>
      <c r="AU457">
        <f>VLOOKUP($C457,subset1!$D:$BX,AU$2,FALSE)</f>
        <v>7</v>
      </c>
      <c r="AV457">
        <f>VLOOKUP($C457,subset1!$D:$BX,AV$2,FALSE)</f>
        <v>44386</v>
      </c>
      <c r="AW457">
        <f>VLOOKUP($C457,subset1!$D:$BX,AW$2,FALSE)</f>
        <v>0</v>
      </c>
      <c r="AX457" t="str">
        <f>VLOOKUP($C457,subset1!$D:$BX,AX$2,FALSE)</f>
        <v>IDT8_UDI_90</v>
      </c>
      <c r="AY457">
        <f>VLOOKUP($C457,subset1!$D:$BX,AY$2,FALSE)</f>
        <v>0</v>
      </c>
      <c r="AZ457">
        <f>VLOOKUP($C457,subset1!$D:$BX,AZ$2,FALSE)</f>
        <v>4</v>
      </c>
      <c r="BA457" t="str">
        <f>VLOOKUP($C457,subset1!$D:$BX,BA$2,FALSE)</f>
        <v>ZF</v>
      </c>
      <c r="BB457">
        <f>VLOOKUP($C457,subset1!$D:$BX,BB$2,FALSE)</f>
        <v>7</v>
      </c>
      <c r="BC457" t="str">
        <f>VLOOKUP($C457,subset1!$D:$BX,BC$2,FALSE)</f>
        <v>22pactopcr714_DNA 1000_DE13805124_2021-07-14_11-43-06.xad</v>
      </c>
      <c r="BD457">
        <f>VLOOKUP($C457,subset1!$D:$BX,BD$2,FALSE)</f>
        <v>305</v>
      </c>
      <c r="BE457">
        <f>VLOOKUP($C457,subset1!$D:$BX,BE$2,FALSE)</f>
        <v>2.02</v>
      </c>
      <c r="BF457">
        <f>VLOOKUP($C457,subset1!$D:$BX,BF$2,FALSE)</f>
        <v>10</v>
      </c>
      <c r="BG457">
        <f>VLOOKUP($C457,subset1!$D:$BX,BG$2,FALSE)</f>
        <v>0</v>
      </c>
      <c r="BH457">
        <f>VLOOKUP($C457,subset1!$D:$BX,BH$2,FALSE)</f>
        <v>0</v>
      </c>
      <c r="BI457">
        <f>VLOOKUP($C457,subset1!$D:$BX,BI$2,FALSE)</f>
        <v>0</v>
      </c>
      <c r="BJ457">
        <f>VLOOKUP($C457,subset1!$D:$BX,BJ$2,FALSE)</f>
        <v>0</v>
      </c>
      <c r="BK457">
        <f>VLOOKUP($C457,subset1!$D:$BX,BK$2,FALSE)</f>
        <v>0</v>
      </c>
      <c r="BL457">
        <f>VLOOKUP($C457,subset1!$D:$BX,BL$2,FALSE)</f>
        <v>0</v>
      </c>
      <c r="BM457">
        <f>VLOOKUP($C457,subset1!$D:$BX,BM$2,FALSE)</f>
        <v>0</v>
      </c>
      <c r="BN457">
        <f>VLOOKUP($C457,subset1!$D:$BX,BN$2,FALSE)</f>
        <v>0</v>
      </c>
      <c r="BO457">
        <f>VLOOKUP($C457,subset1!$D:$BX,BO$2,FALSE)</f>
        <v>20</v>
      </c>
      <c r="BP457">
        <f>VLOOKUP($C457,subset1!$D:$BX,BP$2,FALSE)</f>
        <v>2.02</v>
      </c>
      <c r="BQ457">
        <f>VLOOKUP($C457,subset1!$D:$BX,BQ$2,FALSE)</f>
        <v>10</v>
      </c>
      <c r="BR457">
        <f>VLOOKUP($C457,subset1!$D:$BX,BR$2,FALSE)</f>
        <v>40.4</v>
      </c>
      <c r="BS457">
        <f>VLOOKUP($C457,subset1!$D:$BX,BS$2,FALSE)</f>
        <v>532</v>
      </c>
      <c r="BT457" t="str">
        <f>VLOOKUP($C457,subset1!$D:$BX,BT$2,FALSE)</f>
        <v>Revco -20</v>
      </c>
      <c r="BU457" t="str">
        <f>VLOOKUP($C457,subset1!$D:$BX,BU$2,FALSE)</f>
        <v>Pacto PCR1 Box 2</v>
      </c>
    </row>
    <row r="458" spans="1:73" x14ac:dyDescent="0.2">
      <c r="A458">
        <v>1030</v>
      </c>
      <c r="B458" t="s">
        <v>8</v>
      </c>
      <c r="C458" t="str">
        <f t="shared" si="24"/>
        <v>1030B1</v>
      </c>
      <c r="D458" t="str">
        <f t="shared" si="25"/>
        <v>B1</v>
      </c>
      <c r="E458">
        <v>78</v>
      </c>
      <c r="F458" s="1">
        <v>43445</v>
      </c>
      <c r="G458">
        <v>11.1</v>
      </c>
      <c r="H458" t="s">
        <v>22</v>
      </c>
      <c r="I458">
        <v>806.88062003672303</v>
      </c>
      <c r="J458" t="s">
        <v>23</v>
      </c>
      <c r="K458">
        <v>464</v>
      </c>
      <c r="L458">
        <f>VLOOKUP($C458,samples!$D$2:$I$1000,4, FALSE)</f>
        <v>8</v>
      </c>
      <c r="M458" t="str">
        <f>VLOOKUP($C458,samples!$D$2:$I$1000,5, FALSE)</f>
        <v>E</v>
      </c>
      <c r="N458" t="str">
        <f>VLOOKUP($C458,samples!$D$2:$I$1000,6, FALSE)</f>
        <v>7,8,9</v>
      </c>
      <c r="O458" s="1">
        <f>VLOOKUP($C458,samples!$D$2:$I$689,3, FALSE)</f>
        <v>43473</v>
      </c>
      <c r="P458" s="2">
        <f t="shared" si="26"/>
        <v>28</v>
      </c>
      <c r="Q458" s="1" t="str">
        <f>VLOOKUP($C458,samples!$D$2:$R$1000,8, FALSE)</f>
        <v>CGPLPA871P1</v>
      </c>
      <c r="R458" t="s">
        <v>297</v>
      </c>
      <c r="S458">
        <f>VLOOKUP($C458,subset1!$D:$BX,S$2,FALSE)</f>
        <v>0</v>
      </c>
      <c r="T458" s="1" t="str">
        <f>VLOOKUP($C458,subset1!$D:$BX,T$2,FALSE)</f>
        <v>Subset 1</v>
      </c>
      <c r="U458">
        <f>VLOOKUP($C458,subset1!$D:$BX,U$2,FALSE)</f>
        <v>0</v>
      </c>
      <c r="V458">
        <f>VLOOKUP($C458,subset1!$D:$BX,V$2,FALSE)</f>
        <v>44266</v>
      </c>
      <c r="W458" t="str">
        <f>VLOOKUP($C458,subset1!$D:$BX,W$2,FALSE)</f>
        <v>ZF</v>
      </c>
      <c r="X458">
        <f>VLOOKUP($C458,subset1!$D:$BX,X$2,FALSE)</f>
        <v>533</v>
      </c>
      <c r="Y458">
        <f>VLOOKUP($C458,subset1!$D:$BX,Y$2,FALSE)</f>
        <v>5</v>
      </c>
      <c r="Z458">
        <f>VLOOKUP($C458,subset1!$D:$BX,Z$2,FALSE)</f>
        <v>0</v>
      </c>
      <c r="AA458" t="str">
        <f>VLOOKUP($C458,subset1!$D:$BX,AA$2,FALSE)</f>
        <v>PactocfDNA031121</v>
      </c>
      <c r="AB458">
        <f>VLOOKUP($C458,subset1!$D:$BX,AB$2,FALSE)</f>
        <v>166</v>
      </c>
      <c r="AC458">
        <f>VLOOKUP($C458,subset1!$D:$BX,AC$2,FALSE)</f>
        <v>779.06</v>
      </c>
      <c r="AD458">
        <f>VLOOKUP($C458,subset1!$D:$BX,AD$2,FALSE)</f>
        <v>358</v>
      </c>
      <c r="AE458">
        <f>VLOOKUP($C458,subset1!$D:$BX,AE$2,FALSE)</f>
        <v>78.33</v>
      </c>
      <c r="AF458">
        <f>VLOOKUP($C458,subset1!$D:$BX,AF$2,FALSE)</f>
        <v>535</v>
      </c>
      <c r="AG458">
        <f>VLOOKUP($C458,subset1!$D:$BX,AG$2,FALSE)</f>
        <v>52.69</v>
      </c>
      <c r="AH458">
        <f>VLOOKUP($C458,subset1!$D:$BX,AH$2,FALSE)</f>
        <v>0</v>
      </c>
      <c r="AI458">
        <f>VLOOKUP($C458,subset1!$D:$BX,AI$2,FALSE)</f>
        <v>50</v>
      </c>
      <c r="AJ458">
        <f>VLOOKUP($C458,subset1!$D:$BX,AJ$2,FALSE)</f>
        <v>910.07999999999993</v>
      </c>
      <c r="AK458">
        <f>VLOOKUP($C458,subset1!$D:$BX,AK$2,FALSE)</f>
        <v>45.503999999999998</v>
      </c>
      <c r="AL458">
        <f>VLOOKUP($C458,subset1!$D:$BX,AL$2,FALSE)</f>
        <v>9.1007999999999996</v>
      </c>
      <c r="AM458">
        <f>VLOOKUP($C458,subset1!$D:$BX,AM$2,FALSE)</f>
        <v>532</v>
      </c>
      <c r="AN458" t="str">
        <f>VLOOKUP($C458,subset1!$D:$BX,AN$2,FALSE)</f>
        <v>Revco -20</v>
      </c>
      <c r="AO458" t="str">
        <f>VLOOKUP($C458,subset1!$D:$BX,AO$2,FALSE)</f>
        <v>PACTO CfDNA Box 1</v>
      </c>
      <c r="AP458" t="str">
        <f>VLOOKUP($C458,subset1!$D:$BX,AP$2,FALSE)</f>
        <v>C5</v>
      </c>
      <c r="AQ458">
        <f>VLOOKUP($C458,subset1!$D:$BX,AQ$2,FALSE)</f>
        <v>0</v>
      </c>
      <c r="AR458">
        <f>VLOOKUP($C458,subset1!$D:$BX,AR$2,FALSE)</f>
        <v>15</v>
      </c>
      <c r="AS458">
        <f>VLOOKUP($C458,subset1!$D:$BX,AS$2,FALSE)</f>
        <v>16.482067510548521</v>
      </c>
      <c r="AT458" s="1">
        <f>VLOOKUP($C458,subset1!$D:$BX,AT$2,FALSE)</f>
        <v>33.517932489451482</v>
      </c>
      <c r="AU458">
        <f>VLOOKUP($C458,subset1!$D:$BX,AU$2,FALSE)</f>
        <v>7</v>
      </c>
      <c r="AV458">
        <f>VLOOKUP($C458,subset1!$D:$BX,AV$2,FALSE)</f>
        <v>44386</v>
      </c>
      <c r="AW458">
        <f>VLOOKUP($C458,subset1!$D:$BX,AW$2,FALSE)</f>
        <v>0</v>
      </c>
      <c r="AX458" t="str">
        <f>VLOOKUP($C458,subset1!$D:$BX,AX$2,FALSE)</f>
        <v>IDT8_UDI_91</v>
      </c>
      <c r="AY458">
        <f>VLOOKUP($C458,subset1!$D:$BX,AY$2,FALSE)</f>
        <v>0</v>
      </c>
      <c r="AZ458">
        <f>VLOOKUP($C458,subset1!$D:$BX,AZ$2,FALSE)</f>
        <v>4</v>
      </c>
      <c r="BA458" t="str">
        <f>VLOOKUP($C458,subset1!$D:$BX,BA$2,FALSE)</f>
        <v>ZF</v>
      </c>
      <c r="BB458">
        <f>VLOOKUP($C458,subset1!$D:$BX,BB$2,FALSE)</f>
        <v>7</v>
      </c>
      <c r="BC458" t="str">
        <f>VLOOKUP($C458,subset1!$D:$BX,BC$2,FALSE)</f>
        <v>22pactopcr714_DNA 1000_DE13805124_2021-07-14_11-43-06.xad</v>
      </c>
      <c r="BD458">
        <f>VLOOKUP($C458,subset1!$D:$BX,BD$2,FALSE)</f>
        <v>295</v>
      </c>
      <c r="BE458">
        <f>VLOOKUP($C458,subset1!$D:$BX,BE$2,FALSE)</f>
        <v>4.1100000000000003</v>
      </c>
      <c r="BF458">
        <f>VLOOKUP($C458,subset1!$D:$BX,BF$2,FALSE)</f>
        <v>21.1</v>
      </c>
      <c r="BG458">
        <f>VLOOKUP($C458,subset1!$D:$BX,BG$2,FALSE)</f>
        <v>462</v>
      </c>
      <c r="BH458">
        <f>VLOOKUP($C458,subset1!$D:$BX,BH$2,FALSE)</f>
        <v>0.27</v>
      </c>
      <c r="BI458">
        <f>VLOOKUP($C458,subset1!$D:$BX,BI$2,FALSE)</f>
        <v>0.9</v>
      </c>
      <c r="BJ458">
        <f>VLOOKUP($C458,subset1!$D:$BX,BJ$2,FALSE)</f>
        <v>0</v>
      </c>
      <c r="BK458">
        <f>VLOOKUP($C458,subset1!$D:$BX,BK$2,FALSE)</f>
        <v>0</v>
      </c>
      <c r="BL458">
        <f>VLOOKUP($C458,subset1!$D:$BX,BL$2,FALSE)</f>
        <v>0</v>
      </c>
      <c r="BM458">
        <f>VLOOKUP($C458,subset1!$D:$BX,BM$2,FALSE)</f>
        <v>0</v>
      </c>
      <c r="BN458">
        <f>VLOOKUP($C458,subset1!$D:$BX,BN$2,FALSE)</f>
        <v>0</v>
      </c>
      <c r="BO458">
        <f>VLOOKUP($C458,subset1!$D:$BX,BO$2,FALSE)</f>
        <v>20</v>
      </c>
      <c r="BP458">
        <f>VLOOKUP($C458,subset1!$D:$BX,BP$2,FALSE)</f>
        <v>4.3800000000000008</v>
      </c>
      <c r="BQ458">
        <f>VLOOKUP($C458,subset1!$D:$BX,BQ$2,FALSE)</f>
        <v>22</v>
      </c>
      <c r="BR458">
        <f>VLOOKUP($C458,subset1!$D:$BX,BR$2,FALSE)</f>
        <v>87.600000000000023</v>
      </c>
      <c r="BS458">
        <f>VLOOKUP($C458,subset1!$D:$BX,BS$2,FALSE)</f>
        <v>532</v>
      </c>
      <c r="BT458" t="str">
        <f>VLOOKUP($C458,subset1!$D:$BX,BT$2,FALSE)</f>
        <v>Revco -20</v>
      </c>
      <c r="BU458" t="str">
        <f>VLOOKUP($C458,subset1!$D:$BX,BU$2,FALSE)</f>
        <v>Pacto PCR1 Box 3</v>
      </c>
    </row>
    <row r="459" spans="1:73" x14ac:dyDescent="0.2">
      <c r="A459">
        <v>1030</v>
      </c>
      <c r="B459" t="s">
        <v>9</v>
      </c>
      <c r="C459" t="str">
        <f t="shared" si="24"/>
        <v>1030E1</v>
      </c>
      <c r="D459" t="str">
        <f t="shared" si="25"/>
        <v>E1</v>
      </c>
      <c r="E459">
        <v>78</v>
      </c>
      <c r="F459" s="1">
        <v>43445</v>
      </c>
      <c r="G459">
        <v>11.1</v>
      </c>
      <c r="H459" t="s">
        <v>22</v>
      </c>
      <c r="I459">
        <v>806.88062003672303</v>
      </c>
      <c r="J459" t="s">
        <v>23</v>
      </c>
      <c r="K459">
        <v>465</v>
      </c>
      <c r="L459">
        <f>VLOOKUP($C459,samples!$D$2:$I$1000,4, FALSE)</f>
        <v>12</v>
      </c>
      <c r="M459" t="str">
        <f>VLOOKUP($C459,samples!$D$2:$I$1000,5, FALSE)</f>
        <v>D</v>
      </c>
      <c r="N459" t="str">
        <f>VLOOKUP($C459,samples!$D$2:$I$1000,6, FALSE)</f>
        <v>1,2,3</v>
      </c>
      <c r="O459" s="1">
        <f>VLOOKUP($C459,samples!$D$2:$I$689,3, FALSE)</f>
        <v>43494</v>
      </c>
      <c r="P459" s="2">
        <f t="shared" si="26"/>
        <v>49</v>
      </c>
      <c r="Q459" s="1" t="str">
        <f>VLOOKUP($C459,samples!$D$2:$R$1000,8, FALSE)</f>
        <v>CGPLPA871P2</v>
      </c>
      <c r="R459" t="s">
        <v>297</v>
      </c>
      <c r="S459">
        <f>VLOOKUP($C459,subset1!$D:$BX,S$2,FALSE)</f>
        <v>0</v>
      </c>
      <c r="T459" s="1" t="str">
        <f>VLOOKUP($C459,subset1!$D:$BX,T$2,FALSE)</f>
        <v>Subset 1</v>
      </c>
      <c r="U459">
        <f>VLOOKUP($C459,subset1!$D:$BX,U$2,FALSE)</f>
        <v>0</v>
      </c>
      <c r="V459">
        <f>VLOOKUP($C459,subset1!$D:$BX,V$2,FALSE)</f>
        <v>44266</v>
      </c>
      <c r="W459" t="str">
        <f>VLOOKUP($C459,subset1!$D:$BX,W$2,FALSE)</f>
        <v>ZF</v>
      </c>
      <c r="X459">
        <f>VLOOKUP($C459,subset1!$D:$BX,X$2,FALSE)</f>
        <v>533</v>
      </c>
      <c r="Y459">
        <f>VLOOKUP($C459,subset1!$D:$BX,Y$2,FALSE)</f>
        <v>3.3</v>
      </c>
      <c r="Z459">
        <f>VLOOKUP($C459,subset1!$D:$BX,Z$2,FALSE)</f>
        <v>0.70000000000000018</v>
      </c>
      <c r="AA459" t="str">
        <f>VLOOKUP($C459,subset1!$D:$BX,AA$2,FALSE)</f>
        <v>PactocfDNA031121</v>
      </c>
      <c r="AB459">
        <f>VLOOKUP($C459,subset1!$D:$BX,AB$2,FALSE)</f>
        <v>172</v>
      </c>
      <c r="AC459">
        <f>VLOOKUP($C459,subset1!$D:$BX,AC$2,FALSE)</f>
        <v>308.68</v>
      </c>
      <c r="AD459">
        <f>VLOOKUP($C459,subset1!$D:$BX,AD$2,FALSE)</f>
        <v>349</v>
      </c>
      <c r="AE459">
        <f>VLOOKUP($C459,subset1!$D:$BX,AE$2,FALSE)</f>
        <v>37</v>
      </c>
      <c r="AF459">
        <f>VLOOKUP($C459,subset1!$D:$BX,AF$2,FALSE)</f>
        <v>524</v>
      </c>
      <c r="AG459">
        <f>VLOOKUP($C459,subset1!$D:$BX,AG$2,FALSE)</f>
        <v>16.7</v>
      </c>
      <c r="AH459">
        <f>VLOOKUP($C459,subset1!$D:$BX,AH$2,FALSE)</f>
        <v>0</v>
      </c>
      <c r="AI459">
        <f>VLOOKUP($C459,subset1!$D:$BX,AI$2,FALSE)</f>
        <v>50</v>
      </c>
      <c r="AJ459">
        <f>VLOOKUP($C459,subset1!$D:$BX,AJ$2,FALSE)</f>
        <v>362.38</v>
      </c>
      <c r="AK459">
        <f>VLOOKUP($C459,subset1!$D:$BX,AK$2,FALSE)</f>
        <v>18.119</v>
      </c>
      <c r="AL459">
        <f>VLOOKUP($C459,subset1!$D:$BX,AL$2,FALSE)</f>
        <v>5.4906060606060612</v>
      </c>
      <c r="AM459">
        <f>VLOOKUP($C459,subset1!$D:$BX,AM$2,FALSE)</f>
        <v>532</v>
      </c>
      <c r="AN459" t="str">
        <f>VLOOKUP($C459,subset1!$D:$BX,AN$2,FALSE)</f>
        <v>Revco -20</v>
      </c>
      <c r="AO459" t="str">
        <f>VLOOKUP($C459,subset1!$D:$BX,AO$2,FALSE)</f>
        <v>PACTO CfDNA Box 1</v>
      </c>
      <c r="AP459" t="str">
        <f>VLOOKUP($C459,subset1!$D:$BX,AP$2,FALSE)</f>
        <v>C6</v>
      </c>
      <c r="AQ459">
        <f>VLOOKUP($C459,subset1!$D:$BX,AQ$2,FALSE)</f>
        <v>0</v>
      </c>
      <c r="AR459">
        <f>VLOOKUP($C459,subset1!$D:$BX,AR$2,FALSE)</f>
        <v>15</v>
      </c>
      <c r="AS459">
        <f>VLOOKUP($C459,subset1!$D:$BX,AS$2,FALSE)</f>
        <v>41.393012859429327</v>
      </c>
      <c r="AT459" s="1">
        <f>VLOOKUP($C459,subset1!$D:$BX,AT$2,FALSE)</f>
        <v>8.6069871405706735</v>
      </c>
      <c r="AU459">
        <f>VLOOKUP($C459,subset1!$D:$BX,AU$2,FALSE)</f>
        <v>7</v>
      </c>
      <c r="AV459">
        <f>VLOOKUP($C459,subset1!$D:$BX,AV$2,FALSE)</f>
        <v>44386</v>
      </c>
      <c r="AW459">
        <f>VLOOKUP($C459,subset1!$D:$BX,AW$2,FALSE)</f>
        <v>0</v>
      </c>
      <c r="AX459" t="str">
        <f>VLOOKUP($C459,subset1!$D:$BX,AX$2,FALSE)</f>
        <v>IDT8_UDI_92</v>
      </c>
      <c r="AY459">
        <f>VLOOKUP($C459,subset1!$D:$BX,AY$2,FALSE)</f>
        <v>0</v>
      </c>
      <c r="AZ459">
        <f>VLOOKUP($C459,subset1!$D:$BX,AZ$2,FALSE)</f>
        <v>4</v>
      </c>
      <c r="BA459" t="str">
        <f>VLOOKUP($C459,subset1!$D:$BX,BA$2,FALSE)</f>
        <v>ZF</v>
      </c>
      <c r="BB459">
        <f>VLOOKUP($C459,subset1!$D:$BX,BB$2,FALSE)</f>
        <v>7</v>
      </c>
      <c r="BC459" t="str">
        <f>VLOOKUP($C459,subset1!$D:$BX,BC$2,FALSE)</f>
        <v>22pactopcr714_DNA 1000_DE13805124_2021-07-14_11-43-06.xad</v>
      </c>
      <c r="BD459">
        <f>VLOOKUP($C459,subset1!$D:$BX,BD$2,FALSE)</f>
        <v>294</v>
      </c>
      <c r="BE459">
        <f>VLOOKUP($C459,subset1!$D:$BX,BE$2,FALSE)</f>
        <v>2.21</v>
      </c>
      <c r="BF459">
        <f>VLOOKUP($C459,subset1!$D:$BX,BF$2,FALSE)</f>
        <v>11.4</v>
      </c>
      <c r="BG459">
        <f>VLOOKUP($C459,subset1!$D:$BX,BG$2,FALSE)</f>
        <v>492</v>
      </c>
      <c r="BH459">
        <f>VLOOKUP($C459,subset1!$D:$BX,BH$2,FALSE)</f>
        <v>0.25</v>
      </c>
      <c r="BI459">
        <f>VLOOKUP($C459,subset1!$D:$BX,BI$2,FALSE)</f>
        <v>0.8</v>
      </c>
      <c r="BJ459">
        <f>VLOOKUP($C459,subset1!$D:$BX,BJ$2,FALSE)</f>
        <v>0</v>
      </c>
      <c r="BK459">
        <f>VLOOKUP($C459,subset1!$D:$BX,BK$2,FALSE)</f>
        <v>0</v>
      </c>
      <c r="BL459">
        <f>VLOOKUP($C459,subset1!$D:$BX,BL$2,FALSE)</f>
        <v>0</v>
      </c>
      <c r="BM459">
        <f>VLOOKUP($C459,subset1!$D:$BX,BM$2,FALSE)</f>
        <v>0</v>
      </c>
      <c r="BN459">
        <f>VLOOKUP($C459,subset1!$D:$BX,BN$2,FALSE)</f>
        <v>0</v>
      </c>
      <c r="BO459">
        <f>VLOOKUP($C459,subset1!$D:$BX,BO$2,FALSE)</f>
        <v>20</v>
      </c>
      <c r="BP459">
        <f>VLOOKUP($C459,subset1!$D:$BX,BP$2,FALSE)</f>
        <v>2.46</v>
      </c>
      <c r="BQ459">
        <f>VLOOKUP($C459,subset1!$D:$BX,BQ$2,FALSE)</f>
        <v>12.200000000000001</v>
      </c>
      <c r="BR459">
        <f>VLOOKUP($C459,subset1!$D:$BX,BR$2,FALSE)</f>
        <v>49.2</v>
      </c>
      <c r="BS459">
        <f>VLOOKUP($C459,subset1!$D:$BX,BS$2,FALSE)</f>
        <v>532</v>
      </c>
      <c r="BT459" t="str">
        <f>VLOOKUP($C459,subset1!$D:$BX,BT$2,FALSE)</f>
        <v>Revco -20</v>
      </c>
      <c r="BU459" t="str">
        <f>VLOOKUP($C459,subset1!$D:$BX,BU$2,FALSE)</f>
        <v>Pacto PCR1 Box 3</v>
      </c>
    </row>
    <row r="460" spans="1:73" x14ac:dyDescent="0.2">
      <c r="A460">
        <v>1030</v>
      </c>
      <c r="B460" t="s">
        <v>10</v>
      </c>
      <c r="C460" t="str">
        <f t="shared" si="24"/>
        <v>1030E2</v>
      </c>
      <c r="D460" t="str">
        <f t="shared" si="25"/>
        <v>E2</v>
      </c>
      <c r="E460">
        <v>78</v>
      </c>
      <c r="F460" s="1">
        <v>43445</v>
      </c>
      <c r="G460">
        <v>11.1</v>
      </c>
      <c r="H460" t="s">
        <v>22</v>
      </c>
      <c r="I460">
        <v>806.88062003672303</v>
      </c>
      <c r="J460" t="s">
        <v>23</v>
      </c>
      <c r="K460">
        <v>466</v>
      </c>
      <c r="L460">
        <f>VLOOKUP($C460,samples!$D$2:$I$1000,4, FALSE)</f>
        <v>15</v>
      </c>
      <c r="M460" t="str">
        <f>VLOOKUP($C460,samples!$D$2:$I$1000,5, FALSE)</f>
        <v>A</v>
      </c>
      <c r="N460" t="str">
        <f>VLOOKUP($C460,samples!$D$2:$I$1000,6, FALSE)</f>
        <v>1,2,3</v>
      </c>
      <c r="O460" s="1">
        <f>VLOOKUP($C460,samples!$D$2:$I$689,3, FALSE)</f>
        <v>43564</v>
      </c>
      <c r="P460" s="2">
        <f t="shared" si="26"/>
        <v>119</v>
      </c>
      <c r="Q460" s="1" t="str">
        <f>VLOOKUP($C460,samples!$D$2:$R$1000,8, FALSE)</f>
        <v>CGPLPA871P3</v>
      </c>
      <c r="R460" t="s">
        <v>297</v>
      </c>
      <c r="S460">
        <f>VLOOKUP($C460,subset1!$D:$BX,S$2,FALSE)</f>
        <v>0</v>
      </c>
      <c r="T460" s="1" t="str">
        <f>VLOOKUP($C460,subset1!$D:$BX,T$2,FALSE)</f>
        <v>Subset 1</v>
      </c>
      <c r="U460">
        <f>VLOOKUP($C460,subset1!$D:$BX,U$2,FALSE)</f>
        <v>0</v>
      </c>
      <c r="V460">
        <f>VLOOKUP($C460,subset1!$D:$BX,V$2,FALSE)</f>
        <v>44266</v>
      </c>
      <c r="W460" t="str">
        <f>VLOOKUP($C460,subset1!$D:$BX,W$2,FALSE)</f>
        <v>ZF</v>
      </c>
      <c r="X460">
        <f>VLOOKUP($C460,subset1!$D:$BX,X$2,FALSE)</f>
        <v>533</v>
      </c>
      <c r="Y460">
        <f>VLOOKUP($C460,subset1!$D:$BX,Y$2,FALSE)</f>
        <v>4</v>
      </c>
      <c r="Z460">
        <f>VLOOKUP($C460,subset1!$D:$BX,Z$2,FALSE)</f>
        <v>0</v>
      </c>
      <c r="AA460" t="str">
        <f>VLOOKUP($C460,subset1!$D:$BX,AA$2,FALSE)</f>
        <v>PactocfDNA031121</v>
      </c>
      <c r="AB460">
        <f>VLOOKUP($C460,subset1!$D:$BX,AB$2,FALSE)</f>
        <v>171</v>
      </c>
      <c r="AC460">
        <f>VLOOKUP($C460,subset1!$D:$BX,AC$2,FALSE)</f>
        <v>433.96</v>
      </c>
      <c r="AD460">
        <f>VLOOKUP($C460,subset1!$D:$BX,AD$2,FALSE)</f>
        <v>338</v>
      </c>
      <c r="AE460">
        <f>VLOOKUP($C460,subset1!$D:$BX,AE$2,FALSE)</f>
        <v>63.39</v>
      </c>
      <c r="AF460">
        <f>VLOOKUP($C460,subset1!$D:$BX,AF$2,FALSE)</f>
        <v>565</v>
      </c>
      <c r="AG460">
        <f>VLOOKUP($C460,subset1!$D:$BX,AG$2,FALSE)</f>
        <v>20.93</v>
      </c>
      <c r="AH460">
        <f>VLOOKUP($C460,subset1!$D:$BX,AH$2,FALSE)</f>
        <v>0</v>
      </c>
      <c r="AI460">
        <f>VLOOKUP($C460,subset1!$D:$BX,AI$2,FALSE)</f>
        <v>50</v>
      </c>
      <c r="AJ460">
        <f>VLOOKUP($C460,subset1!$D:$BX,AJ$2,FALSE)</f>
        <v>518.28</v>
      </c>
      <c r="AK460">
        <f>VLOOKUP($C460,subset1!$D:$BX,AK$2,FALSE)</f>
        <v>25.914000000000001</v>
      </c>
      <c r="AL460">
        <f>VLOOKUP($C460,subset1!$D:$BX,AL$2,FALSE)</f>
        <v>6.4785000000000004</v>
      </c>
      <c r="AM460">
        <f>VLOOKUP($C460,subset1!$D:$BX,AM$2,FALSE)</f>
        <v>532</v>
      </c>
      <c r="AN460" t="str">
        <f>VLOOKUP($C460,subset1!$D:$BX,AN$2,FALSE)</f>
        <v>Revco -20</v>
      </c>
      <c r="AO460" t="str">
        <f>VLOOKUP($C460,subset1!$D:$BX,AO$2,FALSE)</f>
        <v>PACTO CfDNA Box 1</v>
      </c>
      <c r="AP460" t="str">
        <f>VLOOKUP($C460,subset1!$D:$BX,AP$2,FALSE)</f>
        <v>C7</v>
      </c>
      <c r="AQ460">
        <f>VLOOKUP($C460,subset1!$D:$BX,AQ$2,FALSE)</f>
        <v>0</v>
      </c>
      <c r="AR460">
        <f>VLOOKUP($C460,subset1!$D:$BX,AR$2,FALSE)</f>
        <v>15</v>
      </c>
      <c r="AS460">
        <f>VLOOKUP($C460,subset1!$D:$BX,AS$2,FALSE)</f>
        <v>28.941884695531371</v>
      </c>
      <c r="AT460" s="1">
        <f>VLOOKUP($C460,subset1!$D:$BX,AT$2,FALSE)</f>
        <v>21.058115304468629</v>
      </c>
      <c r="AU460">
        <f>VLOOKUP($C460,subset1!$D:$BX,AU$2,FALSE)</f>
        <v>7</v>
      </c>
      <c r="AV460">
        <f>VLOOKUP($C460,subset1!$D:$BX,AV$2,FALSE)</f>
        <v>44386</v>
      </c>
      <c r="AW460">
        <f>VLOOKUP($C460,subset1!$D:$BX,AW$2,FALSE)</f>
        <v>0</v>
      </c>
      <c r="AX460" t="str">
        <f>VLOOKUP($C460,subset1!$D:$BX,AX$2,FALSE)</f>
        <v>IDT8_UDI_93</v>
      </c>
      <c r="AY460">
        <f>VLOOKUP($C460,subset1!$D:$BX,AY$2,FALSE)</f>
        <v>0</v>
      </c>
      <c r="AZ460">
        <f>VLOOKUP($C460,subset1!$D:$BX,AZ$2,FALSE)</f>
        <v>4</v>
      </c>
      <c r="BA460" t="str">
        <f>VLOOKUP($C460,subset1!$D:$BX,BA$2,FALSE)</f>
        <v>ZF</v>
      </c>
      <c r="BB460">
        <f>VLOOKUP($C460,subset1!$D:$BX,BB$2,FALSE)</f>
        <v>7</v>
      </c>
      <c r="BC460" t="str">
        <f>VLOOKUP($C460,subset1!$D:$BX,BC$2,FALSE)</f>
        <v>22pactopcr714_DNA 1000_DE13805124_2021-07-14_11-43-06.xad</v>
      </c>
      <c r="BD460">
        <f>VLOOKUP($C460,subset1!$D:$BX,BD$2,FALSE)</f>
        <v>297</v>
      </c>
      <c r="BE460">
        <f>VLOOKUP($C460,subset1!$D:$BX,BE$2,FALSE)</f>
        <v>7.2</v>
      </c>
      <c r="BF460">
        <f>VLOOKUP($C460,subset1!$D:$BX,BF$2,FALSE)</f>
        <v>36.700000000000003</v>
      </c>
      <c r="BG460">
        <f>VLOOKUP($C460,subset1!$D:$BX,BG$2,FALSE)</f>
        <v>0</v>
      </c>
      <c r="BH460">
        <f>VLOOKUP($C460,subset1!$D:$BX,BH$2,FALSE)</f>
        <v>0</v>
      </c>
      <c r="BI460">
        <f>VLOOKUP($C460,subset1!$D:$BX,BI$2,FALSE)</f>
        <v>0</v>
      </c>
      <c r="BJ460">
        <f>VLOOKUP($C460,subset1!$D:$BX,BJ$2,FALSE)</f>
        <v>0</v>
      </c>
      <c r="BK460">
        <f>VLOOKUP($C460,subset1!$D:$BX,BK$2,FALSE)</f>
        <v>0</v>
      </c>
      <c r="BL460">
        <f>VLOOKUP($C460,subset1!$D:$BX,BL$2,FALSE)</f>
        <v>0</v>
      </c>
      <c r="BM460">
        <f>VLOOKUP($C460,subset1!$D:$BX,BM$2,FALSE)</f>
        <v>0</v>
      </c>
      <c r="BN460">
        <f>VLOOKUP($C460,subset1!$D:$BX,BN$2,FALSE)</f>
        <v>0</v>
      </c>
      <c r="BO460">
        <f>VLOOKUP($C460,subset1!$D:$BX,BO$2,FALSE)</f>
        <v>20</v>
      </c>
      <c r="BP460">
        <f>VLOOKUP($C460,subset1!$D:$BX,BP$2,FALSE)</f>
        <v>7.2</v>
      </c>
      <c r="BQ460">
        <f>VLOOKUP($C460,subset1!$D:$BX,BQ$2,FALSE)</f>
        <v>36.700000000000003</v>
      </c>
      <c r="BR460">
        <f>VLOOKUP($C460,subset1!$D:$BX,BR$2,FALSE)</f>
        <v>144</v>
      </c>
      <c r="BS460">
        <f>VLOOKUP($C460,subset1!$D:$BX,BS$2,FALSE)</f>
        <v>532</v>
      </c>
      <c r="BT460" t="str">
        <f>VLOOKUP($C460,subset1!$D:$BX,BT$2,FALSE)</f>
        <v>Revco -20</v>
      </c>
      <c r="BU460" t="str">
        <f>VLOOKUP($C460,subset1!$D:$BX,BU$2,FALSE)</f>
        <v>Pacto PCR1 Box 3</v>
      </c>
    </row>
    <row r="461" spans="1:73" x14ac:dyDescent="0.2">
      <c r="A461">
        <v>1030</v>
      </c>
      <c r="B461" t="s">
        <v>11</v>
      </c>
      <c r="C461" t="str">
        <f t="shared" si="24"/>
        <v>1030E3</v>
      </c>
      <c r="D461" t="str">
        <f t="shared" si="25"/>
        <v>E3</v>
      </c>
      <c r="E461">
        <v>78</v>
      </c>
      <c r="F461" s="1">
        <v>43445</v>
      </c>
      <c r="G461">
        <v>11.1</v>
      </c>
      <c r="H461" t="s">
        <v>22</v>
      </c>
      <c r="I461">
        <v>806.88062003672303</v>
      </c>
      <c r="J461" t="s">
        <v>23</v>
      </c>
      <c r="K461">
        <v>467</v>
      </c>
      <c r="L461">
        <f>VLOOKUP($C461,samples!$D$2:$I$1000,4, FALSE)</f>
        <v>18</v>
      </c>
      <c r="M461" t="str">
        <f>VLOOKUP($C461,samples!$D$2:$I$1000,5, FALSE)</f>
        <v>H</v>
      </c>
      <c r="N461" t="str">
        <f>VLOOKUP($C461,samples!$D$2:$I$1000,6, FALSE)</f>
        <v>7,8,9</v>
      </c>
      <c r="O461" s="1">
        <f>VLOOKUP($C461,samples!$D$2:$I$689,3, FALSE)</f>
        <v>43620</v>
      </c>
      <c r="P461" s="2">
        <f t="shared" si="26"/>
        <v>175</v>
      </c>
      <c r="Q461" s="1" t="str">
        <f>VLOOKUP($C461,samples!$D$2:$R$1000,8, FALSE)</f>
        <v>CGPLPA871P4</v>
      </c>
      <c r="R461" t="s">
        <v>297</v>
      </c>
      <c r="S461">
        <f>VLOOKUP($C461,subset1!$D:$BX,S$2,FALSE)</f>
        <v>0</v>
      </c>
      <c r="T461" s="1" t="str">
        <f>VLOOKUP($C461,subset1!$D:$BX,T$2,FALSE)</f>
        <v>Subset 1</v>
      </c>
      <c r="U461">
        <f>VLOOKUP($C461,subset1!$D:$BX,U$2,FALSE)</f>
        <v>0</v>
      </c>
      <c r="V461">
        <f>VLOOKUP($C461,subset1!$D:$BX,V$2,FALSE)</f>
        <v>44266</v>
      </c>
      <c r="W461" t="str">
        <f>VLOOKUP($C461,subset1!$D:$BX,W$2,FALSE)</f>
        <v>ZF</v>
      </c>
      <c r="X461">
        <f>VLOOKUP($C461,subset1!$D:$BX,X$2,FALSE)</f>
        <v>533</v>
      </c>
      <c r="Y461">
        <f>VLOOKUP($C461,subset1!$D:$BX,Y$2,FALSE)</f>
        <v>5</v>
      </c>
      <c r="Z461">
        <f>VLOOKUP($C461,subset1!$D:$BX,Z$2,FALSE)</f>
        <v>0</v>
      </c>
      <c r="AA461" t="str">
        <f>VLOOKUP($C461,subset1!$D:$BX,AA$2,FALSE)</f>
        <v>31521pacto</v>
      </c>
      <c r="AB461">
        <f>VLOOKUP($C461,subset1!$D:$BX,AB$2,FALSE)</f>
        <v>169</v>
      </c>
      <c r="AC461">
        <f>VLOOKUP($C461,subset1!$D:$BX,AC$2,FALSE)</f>
        <v>1030.68</v>
      </c>
      <c r="AD461">
        <f>VLOOKUP($C461,subset1!$D:$BX,AD$2,FALSE)</f>
        <v>365</v>
      </c>
      <c r="AE461">
        <f>VLOOKUP($C461,subset1!$D:$BX,AE$2,FALSE)</f>
        <v>133.55000000000001</v>
      </c>
      <c r="AF461">
        <f>VLOOKUP($C461,subset1!$D:$BX,AF$2,FALSE)</f>
        <v>553</v>
      </c>
      <c r="AG461">
        <f>VLOOKUP($C461,subset1!$D:$BX,AG$2,FALSE)</f>
        <v>48.1</v>
      </c>
      <c r="AH461">
        <f>VLOOKUP($C461,subset1!$D:$BX,AH$2,FALSE)</f>
        <v>0</v>
      </c>
      <c r="AI461">
        <f>VLOOKUP($C461,subset1!$D:$BX,AI$2,FALSE)</f>
        <v>50</v>
      </c>
      <c r="AJ461">
        <f>VLOOKUP($C461,subset1!$D:$BX,AJ$2,FALSE)</f>
        <v>1212.33</v>
      </c>
      <c r="AK461">
        <f>VLOOKUP($C461,subset1!$D:$BX,AK$2,FALSE)</f>
        <v>60.616500000000002</v>
      </c>
      <c r="AL461">
        <f>VLOOKUP($C461,subset1!$D:$BX,AL$2,FALSE)</f>
        <v>12.1233</v>
      </c>
      <c r="AM461">
        <f>VLOOKUP($C461,subset1!$D:$BX,AM$2,FALSE)</f>
        <v>532</v>
      </c>
      <c r="AN461" t="str">
        <f>VLOOKUP($C461,subset1!$D:$BX,AN$2,FALSE)</f>
        <v>Revco -20</v>
      </c>
      <c r="AO461" t="str">
        <f>VLOOKUP($C461,subset1!$D:$BX,AO$2,FALSE)</f>
        <v>PACTO CfDNA Box 1</v>
      </c>
      <c r="AP461" t="str">
        <f>VLOOKUP($C461,subset1!$D:$BX,AP$2,FALSE)</f>
        <v>C8</v>
      </c>
      <c r="AQ461">
        <f>VLOOKUP($C461,subset1!$D:$BX,AQ$2,FALSE)</f>
        <v>0</v>
      </c>
      <c r="AR461">
        <f>VLOOKUP($C461,subset1!$D:$BX,AR$2,FALSE)</f>
        <v>15</v>
      </c>
      <c r="AS461">
        <f>VLOOKUP($C461,subset1!$D:$BX,AS$2,FALSE)</f>
        <v>12.372868773353789</v>
      </c>
      <c r="AT461" s="1">
        <f>VLOOKUP($C461,subset1!$D:$BX,AT$2,FALSE)</f>
        <v>37.627131226646213</v>
      </c>
      <c r="AU461">
        <f>VLOOKUP($C461,subset1!$D:$BX,AU$2,FALSE)</f>
        <v>7</v>
      </c>
      <c r="AV461">
        <f>VLOOKUP($C461,subset1!$D:$BX,AV$2,FALSE)</f>
        <v>44386</v>
      </c>
      <c r="AW461">
        <f>VLOOKUP($C461,subset1!$D:$BX,AW$2,FALSE)</f>
        <v>0</v>
      </c>
      <c r="AX461" t="str">
        <f>VLOOKUP($C461,subset1!$D:$BX,AX$2,FALSE)</f>
        <v>IDT8_UDI_94</v>
      </c>
      <c r="AY461">
        <f>VLOOKUP($C461,subset1!$D:$BX,AY$2,FALSE)</f>
        <v>0</v>
      </c>
      <c r="AZ461">
        <f>VLOOKUP($C461,subset1!$D:$BX,AZ$2,FALSE)</f>
        <v>4</v>
      </c>
      <c r="BA461" t="str">
        <f>VLOOKUP($C461,subset1!$D:$BX,BA$2,FALSE)</f>
        <v>ZF</v>
      </c>
      <c r="BB461">
        <f>VLOOKUP($C461,subset1!$D:$BX,BB$2,FALSE)</f>
        <v>7</v>
      </c>
      <c r="BC461" t="str">
        <f>VLOOKUP($C461,subset1!$D:$BX,BC$2,FALSE)</f>
        <v>22pactopcr714_DNA 1000_DE13805124_2021-07-14_11-43-06.xad</v>
      </c>
      <c r="BD461">
        <f>VLOOKUP($C461,subset1!$D:$BX,BD$2,FALSE)</f>
        <v>297</v>
      </c>
      <c r="BE461">
        <f>VLOOKUP($C461,subset1!$D:$BX,BE$2,FALSE)</f>
        <v>9.76</v>
      </c>
      <c r="BF461">
        <f>VLOOKUP($C461,subset1!$D:$BX,BF$2,FALSE)</f>
        <v>49.8</v>
      </c>
      <c r="BG461">
        <f>VLOOKUP($C461,subset1!$D:$BX,BG$2,FALSE)</f>
        <v>450</v>
      </c>
      <c r="BH461">
        <f>VLOOKUP($C461,subset1!$D:$BX,BH$2,FALSE)</f>
        <v>0.72</v>
      </c>
      <c r="BI461">
        <f>VLOOKUP($C461,subset1!$D:$BX,BI$2,FALSE)</f>
        <v>2.4</v>
      </c>
      <c r="BJ461">
        <f>VLOOKUP($C461,subset1!$D:$BX,BJ$2,FALSE)</f>
        <v>0</v>
      </c>
      <c r="BK461">
        <f>VLOOKUP($C461,subset1!$D:$BX,BK$2,FALSE)</f>
        <v>0</v>
      </c>
      <c r="BL461">
        <f>VLOOKUP($C461,subset1!$D:$BX,BL$2,FALSE)</f>
        <v>0</v>
      </c>
      <c r="BM461">
        <f>VLOOKUP($C461,subset1!$D:$BX,BM$2,FALSE)</f>
        <v>0</v>
      </c>
      <c r="BN461">
        <f>VLOOKUP($C461,subset1!$D:$BX,BN$2,FALSE)</f>
        <v>0</v>
      </c>
      <c r="BO461">
        <f>VLOOKUP($C461,subset1!$D:$BX,BO$2,FALSE)</f>
        <v>20</v>
      </c>
      <c r="BP461">
        <f>VLOOKUP($C461,subset1!$D:$BX,BP$2,FALSE)</f>
        <v>10.48</v>
      </c>
      <c r="BQ461">
        <f>VLOOKUP($C461,subset1!$D:$BX,BQ$2,FALSE)</f>
        <v>52.199999999999996</v>
      </c>
      <c r="BR461">
        <f>VLOOKUP($C461,subset1!$D:$BX,BR$2,FALSE)</f>
        <v>209.60000000000002</v>
      </c>
      <c r="BS461">
        <f>VLOOKUP($C461,subset1!$D:$BX,BS$2,FALSE)</f>
        <v>532</v>
      </c>
      <c r="BT461" t="str">
        <f>VLOOKUP($C461,subset1!$D:$BX,BT$2,FALSE)</f>
        <v>Revco -20</v>
      </c>
      <c r="BU461" t="str">
        <f>VLOOKUP($C461,subset1!$D:$BX,BU$2,FALSE)</f>
        <v>Pacto PCR1 Box 3</v>
      </c>
    </row>
    <row r="462" spans="1:73" x14ac:dyDescent="0.2">
      <c r="A462">
        <v>1031</v>
      </c>
      <c r="B462" t="s">
        <v>2</v>
      </c>
      <c r="C462" t="str">
        <f t="shared" si="24"/>
        <v>1031A</v>
      </c>
      <c r="D462" t="str">
        <f t="shared" si="25"/>
        <v>A</v>
      </c>
      <c r="E462">
        <v>79</v>
      </c>
      <c r="F462" s="1">
        <v>43446</v>
      </c>
      <c r="G462">
        <v>2</v>
      </c>
      <c r="H462" t="s">
        <v>6</v>
      </c>
      <c r="I462">
        <v>805.88062003672303</v>
      </c>
      <c r="J462" t="s">
        <v>23</v>
      </c>
      <c r="K462">
        <v>468</v>
      </c>
      <c r="L462">
        <f>VLOOKUP($C462,samples!$D$2:$I$1000,4, FALSE)</f>
        <v>3</v>
      </c>
      <c r="M462" t="str">
        <f>VLOOKUP($C462,samples!$D$2:$I$1000,5, FALSE)</f>
        <v>B</v>
      </c>
      <c r="N462" t="str">
        <f>VLOOKUP($C462,samples!$D$2:$I$1000,6, FALSE)</f>
        <v>7,8,9</v>
      </c>
      <c r="O462" s="1">
        <f>VLOOKUP($C462,samples!$D$2:$I$689,3, FALSE)</f>
        <v>43446</v>
      </c>
      <c r="P462" s="2">
        <f t="shared" si="26"/>
        <v>0</v>
      </c>
      <c r="Q462" s="1" t="str">
        <f>VLOOKUP($C462,samples!$D$2:$R$1000,8, FALSE)</f>
        <v>CGPLPA872P</v>
      </c>
      <c r="R462" t="s">
        <v>297</v>
      </c>
      <c r="S462">
        <f>VLOOKUP($C462,subset1!$D:$BX,S$2,FALSE)</f>
        <v>0</v>
      </c>
      <c r="T462" s="1" t="str">
        <f>VLOOKUP($C462,subset1!$D:$BX,T$2,FALSE)</f>
        <v>Subset 1</v>
      </c>
      <c r="U462">
        <f>VLOOKUP($C462,subset1!$D:$BX,U$2,FALSE)</f>
        <v>0</v>
      </c>
      <c r="V462">
        <f>VLOOKUP($C462,subset1!$D:$BX,V$2,FALSE)</f>
        <v>44266</v>
      </c>
      <c r="W462" t="str">
        <f>VLOOKUP($C462,subset1!$D:$BX,W$2,FALSE)</f>
        <v>ZF</v>
      </c>
      <c r="X462">
        <f>VLOOKUP($C462,subset1!$D:$BX,X$2,FALSE)</f>
        <v>533</v>
      </c>
      <c r="Y462">
        <f>VLOOKUP($C462,subset1!$D:$BX,Y$2,FALSE)</f>
        <v>2.7</v>
      </c>
      <c r="Z462">
        <f>VLOOKUP($C462,subset1!$D:$BX,Z$2,FALSE)</f>
        <v>0.29999999999999982</v>
      </c>
      <c r="AA462" t="str">
        <f>VLOOKUP($C462,subset1!$D:$BX,AA$2,FALSE)</f>
        <v>31521pacto</v>
      </c>
      <c r="AB462">
        <f>VLOOKUP($C462,subset1!$D:$BX,AB$2,FALSE)</f>
        <v>162</v>
      </c>
      <c r="AC462">
        <f>VLOOKUP($C462,subset1!$D:$BX,AC$2,FALSE)</f>
        <v>141.16999999999999</v>
      </c>
      <c r="AD462">
        <f>VLOOKUP($C462,subset1!$D:$BX,AD$2,FALSE)</f>
        <v>358</v>
      </c>
      <c r="AE462">
        <f>VLOOKUP($C462,subset1!$D:$BX,AE$2,FALSE)</f>
        <v>33.58</v>
      </c>
      <c r="AF462">
        <f>VLOOKUP($C462,subset1!$D:$BX,AF$2,FALSE)</f>
        <v>561</v>
      </c>
      <c r="AG462">
        <f>VLOOKUP($C462,subset1!$D:$BX,AG$2,FALSE)</f>
        <v>6.6</v>
      </c>
      <c r="AH462" t="str">
        <f>VLOOKUP($C462,subset1!$D:$BX,AH$2,FALSE)</f>
        <v>Genomic DNA Electric spikes</v>
      </c>
      <c r="AI462">
        <f>VLOOKUP($C462,subset1!$D:$BX,AI$2,FALSE)</f>
        <v>50</v>
      </c>
      <c r="AJ462">
        <f>VLOOKUP($C462,subset1!$D:$BX,AJ$2,FALSE)</f>
        <v>181.35</v>
      </c>
      <c r="AK462">
        <f>VLOOKUP($C462,subset1!$D:$BX,AK$2,FALSE)</f>
        <v>9.0675000000000008</v>
      </c>
      <c r="AL462">
        <f>VLOOKUP($C462,subset1!$D:$BX,AL$2,FALSE)</f>
        <v>3.3583333333333334</v>
      </c>
      <c r="AM462">
        <f>VLOOKUP($C462,subset1!$D:$BX,AM$2,FALSE)</f>
        <v>532</v>
      </c>
      <c r="AN462" t="str">
        <f>VLOOKUP($C462,subset1!$D:$BX,AN$2,FALSE)</f>
        <v>Revco -20</v>
      </c>
      <c r="AO462" t="str">
        <f>VLOOKUP($C462,subset1!$D:$BX,AO$2,FALSE)</f>
        <v>PACTO CfDNA Box 1</v>
      </c>
      <c r="AP462" t="str">
        <f>VLOOKUP($C462,subset1!$D:$BX,AP$2,FALSE)</f>
        <v>C9</v>
      </c>
      <c r="AQ462">
        <f>VLOOKUP($C462,subset1!$D:$BX,AQ$2,FALSE)</f>
        <v>0</v>
      </c>
      <c r="AR462">
        <f>VLOOKUP($C462,subset1!$D:$BX,AR$2,FALSE)</f>
        <v>9.0675000000000008</v>
      </c>
      <c r="AS462">
        <f>VLOOKUP($C462,subset1!$D:$BX,AS$2,FALSE)</f>
        <v>50</v>
      </c>
      <c r="AT462" s="1">
        <f>VLOOKUP($C462,subset1!$D:$BX,AT$2,FALSE)</f>
        <v>0</v>
      </c>
      <c r="AU462">
        <f>VLOOKUP($C462,subset1!$D:$BX,AU$2,FALSE)</f>
        <v>6</v>
      </c>
      <c r="AV462">
        <f>VLOOKUP($C462,subset1!$D:$BX,AV$2,FALSE)</f>
        <v>44362</v>
      </c>
      <c r="AW462">
        <f>VLOOKUP($C462,subset1!$D:$BX,AW$2,FALSE)</f>
        <v>0</v>
      </c>
      <c r="AX462" t="str">
        <f>VLOOKUP($C462,subset1!$D:$BX,AX$2,FALSE)</f>
        <v>IDT8_UDI_27</v>
      </c>
      <c r="AY462">
        <f>VLOOKUP($C462,subset1!$D:$BX,AY$2,FALSE)</f>
        <v>0</v>
      </c>
      <c r="AZ462">
        <f>VLOOKUP($C462,subset1!$D:$BX,AZ$2,FALSE)</f>
        <v>4</v>
      </c>
      <c r="BA462" t="str">
        <f>VLOOKUP($C462,subset1!$D:$BX,BA$2,FALSE)</f>
        <v>ZF</v>
      </c>
      <c r="BB462">
        <f>VLOOKUP($C462,subset1!$D:$BX,BB$2,FALSE)</f>
        <v>6</v>
      </c>
      <c r="BC462" t="str">
        <f>VLOOKUP($C462,subset1!$D:$BX,BC$2,FALSE)</f>
        <v>2pacto79pcr1_DNA 1000_DE13805124_2021-07-09_14-05-29</v>
      </c>
      <c r="BD462">
        <f>VLOOKUP($C462,subset1!$D:$BX,BD$2,FALSE)</f>
        <v>297</v>
      </c>
      <c r="BE462">
        <f>VLOOKUP($C462,subset1!$D:$BX,BE$2,FALSE)</f>
        <v>9.3800000000000008</v>
      </c>
      <c r="BF462">
        <f>VLOOKUP($C462,subset1!$D:$BX,BF$2,FALSE)</f>
        <v>47.8</v>
      </c>
      <c r="BG462">
        <f>VLOOKUP($C462,subset1!$D:$BX,BG$2,FALSE)</f>
        <v>0</v>
      </c>
      <c r="BH462">
        <f>VLOOKUP($C462,subset1!$D:$BX,BH$2,FALSE)</f>
        <v>0</v>
      </c>
      <c r="BI462">
        <f>VLOOKUP($C462,subset1!$D:$BX,BI$2,FALSE)</f>
        <v>0</v>
      </c>
      <c r="BJ462">
        <f>VLOOKUP($C462,subset1!$D:$BX,BJ$2,FALSE)</f>
        <v>0</v>
      </c>
      <c r="BK462">
        <f>VLOOKUP($C462,subset1!$D:$BX,BK$2,FALSE)</f>
        <v>0</v>
      </c>
      <c r="BL462">
        <f>VLOOKUP($C462,subset1!$D:$BX,BL$2,FALSE)</f>
        <v>0</v>
      </c>
      <c r="BM462">
        <f>VLOOKUP($C462,subset1!$D:$BX,BM$2,FALSE)</f>
        <v>0</v>
      </c>
      <c r="BN462">
        <f>VLOOKUP($C462,subset1!$D:$BX,BN$2,FALSE)</f>
        <v>0</v>
      </c>
      <c r="BO462">
        <f>VLOOKUP($C462,subset1!$D:$BX,BO$2,FALSE)</f>
        <v>20</v>
      </c>
      <c r="BP462">
        <f>VLOOKUP($C462,subset1!$D:$BX,BP$2,FALSE)</f>
        <v>9.3800000000000008</v>
      </c>
      <c r="BQ462">
        <f>VLOOKUP($C462,subset1!$D:$BX,BQ$2,FALSE)</f>
        <v>47.8</v>
      </c>
      <c r="BR462">
        <f>VLOOKUP($C462,subset1!$D:$BX,BR$2,FALSE)</f>
        <v>187.60000000000002</v>
      </c>
      <c r="BS462">
        <f>VLOOKUP($C462,subset1!$D:$BX,BS$2,FALSE)</f>
        <v>532</v>
      </c>
      <c r="BT462" t="str">
        <f>VLOOKUP($C462,subset1!$D:$BX,BT$2,FALSE)</f>
        <v>Revco -20</v>
      </c>
      <c r="BU462" t="str">
        <f>VLOOKUP($C462,subset1!$D:$BX,BU$2,FALSE)</f>
        <v>Pacto PCR1 Box 2</v>
      </c>
    </row>
    <row r="463" spans="1:73" x14ac:dyDescent="0.2">
      <c r="A463">
        <v>1031</v>
      </c>
      <c r="B463" t="s">
        <v>8</v>
      </c>
      <c r="C463" t="str">
        <f t="shared" si="24"/>
        <v>1031B1</v>
      </c>
      <c r="D463" t="str">
        <f t="shared" si="25"/>
        <v>B1</v>
      </c>
      <c r="E463">
        <v>79</v>
      </c>
      <c r="F463" s="1">
        <v>43446</v>
      </c>
      <c r="G463">
        <v>2</v>
      </c>
      <c r="H463" t="s">
        <v>6</v>
      </c>
      <c r="I463">
        <v>805.88062003672303</v>
      </c>
      <c r="J463" t="s">
        <v>23</v>
      </c>
      <c r="K463">
        <v>469</v>
      </c>
      <c r="L463">
        <f>VLOOKUP($C463,samples!$D$2:$I$1000,4, FALSE)</f>
        <v>8</v>
      </c>
      <c r="M463" t="str">
        <f>VLOOKUP($C463,samples!$D$2:$I$1000,5, FALSE)</f>
        <v>D</v>
      </c>
      <c r="N463" t="str">
        <f>VLOOKUP($C463,samples!$D$2:$I$1000,6, FALSE)</f>
        <v>1,2,3</v>
      </c>
      <c r="O463" s="1">
        <f>VLOOKUP($C463,samples!$D$2:$I$689,3, FALSE)</f>
        <v>43503</v>
      </c>
      <c r="P463" s="2">
        <f t="shared" si="26"/>
        <v>57</v>
      </c>
      <c r="Q463" s="1" t="str">
        <f>VLOOKUP($C463,samples!$D$2:$R$1000,8, FALSE)</f>
        <v>CGPLPA872P1</v>
      </c>
      <c r="R463" t="s">
        <v>297</v>
      </c>
      <c r="S463">
        <f>VLOOKUP($C463,subset1!$D:$BX,S$2,FALSE)</f>
        <v>0</v>
      </c>
      <c r="T463" s="1" t="str">
        <f>VLOOKUP($C463,subset1!$D:$BX,T$2,FALSE)</f>
        <v>Subset 1</v>
      </c>
      <c r="U463">
        <f>VLOOKUP($C463,subset1!$D:$BX,U$2,FALSE)</f>
        <v>0</v>
      </c>
      <c r="V463">
        <f>VLOOKUP($C463,subset1!$D:$BX,V$2,FALSE)</f>
        <v>44266</v>
      </c>
      <c r="W463" t="str">
        <f>VLOOKUP($C463,subset1!$D:$BX,W$2,FALSE)</f>
        <v>ZF</v>
      </c>
      <c r="X463">
        <f>VLOOKUP($C463,subset1!$D:$BX,X$2,FALSE)</f>
        <v>533</v>
      </c>
      <c r="Y463">
        <f>VLOOKUP($C463,subset1!$D:$BX,Y$2,FALSE)</f>
        <v>3.7</v>
      </c>
      <c r="Z463">
        <f>VLOOKUP($C463,subset1!$D:$BX,Z$2,FALSE)</f>
        <v>0.29999999999999982</v>
      </c>
      <c r="AA463" t="str">
        <f>VLOOKUP($C463,subset1!$D:$BX,AA$2,FALSE)</f>
        <v>31521pacto</v>
      </c>
      <c r="AB463">
        <f>VLOOKUP($C463,subset1!$D:$BX,AB$2,FALSE)</f>
        <v>172</v>
      </c>
      <c r="AC463">
        <f>VLOOKUP($C463,subset1!$D:$BX,AC$2,FALSE)</f>
        <v>169.49765954280275</v>
      </c>
      <c r="AD463">
        <f>VLOOKUP($C463,subset1!$D:$BX,AD$2,FALSE)</f>
        <v>326</v>
      </c>
      <c r="AE463">
        <f>VLOOKUP($C463,subset1!$D:$BX,AE$2,FALSE)</f>
        <v>17.286921642604792</v>
      </c>
      <c r="AF463">
        <f>VLOOKUP($C463,subset1!$D:$BX,AF$2,FALSE)</f>
        <v>547</v>
      </c>
      <c r="AG463">
        <f>VLOOKUP($C463,subset1!$D:$BX,AG$2,FALSE)</f>
        <v>1.0916903337101869</v>
      </c>
      <c r="AH463" t="str">
        <f>VLOOKUP($C463,subset1!$D:$BX,AH$2,FALSE)</f>
        <v>Estimated peaks</v>
      </c>
      <c r="AI463">
        <f>VLOOKUP($C463,subset1!$D:$BX,AI$2,FALSE)</f>
        <v>50</v>
      </c>
      <c r="AJ463">
        <f>VLOOKUP($C463,subset1!$D:$BX,AJ$2,FALSE)</f>
        <v>187.87627151911772</v>
      </c>
      <c r="AK463">
        <f>VLOOKUP($C463,subset1!$D:$BX,AK$2,FALSE)</f>
        <v>9.3938135759558872</v>
      </c>
      <c r="AL463">
        <f>VLOOKUP($C463,subset1!$D:$BX,AL$2,FALSE)</f>
        <v>2.5388685340421318</v>
      </c>
      <c r="AM463">
        <f>VLOOKUP($C463,subset1!$D:$BX,AM$2,FALSE)</f>
        <v>532</v>
      </c>
      <c r="AN463" t="str">
        <f>VLOOKUP($C463,subset1!$D:$BX,AN$2,FALSE)</f>
        <v>Revco -20</v>
      </c>
      <c r="AO463" t="str">
        <f>VLOOKUP($C463,subset1!$D:$BX,AO$2,FALSE)</f>
        <v>PACTO CfDNA Box 1</v>
      </c>
      <c r="AP463" t="str">
        <f>VLOOKUP($C463,subset1!$D:$BX,AP$2,FALSE)</f>
        <v>C10</v>
      </c>
      <c r="AQ463">
        <f>VLOOKUP($C463,subset1!$D:$BX,AQ$2,FALSE)</f>
        <v>0</v>
      </c>
      <c r="AR463">
        <f>VLOOKUP($C463,subset1!$D:$BX,AR$2,FALSE)</f>
        <v>9.3938135759558872</v>
      </c>
      <c r="AS463">
        <f>VLOOKUP($C463,subset1!$D:$BX,AS$2,FALSE)</f>
        <v>50</v>
      </c>
      <c r="AT463" s="1">
        <f>VLOOKUP($C463,subset1!$D:$BX,AT$2,FALSE)</f>
        <v>0</v>
      </c>
      <c r="AU463">
        <f>VLOOKUP($C463,subset1!$D:$BX,AU$2,FALSE)</f>
        <v>6</v>
      </c>
      <c r="AV463">
        <f>VLOOKUP($C463,subset1!$D:$BX,AV$2,FALSE)</f>
        <v>44362</v>
      </c>
      <c r="AW463">
        <f>VLOOKUP($C463,subset1!$D:$BX,AW$2,FALSE)</f>
        <v>0</v>
      </c>
      <c r="AX463" t="str">
        <f>VLOOKUP($C463,subset1!$D:$BX,AX$2,FALSE)</f>
        <v>IDT8_UDI_28</v>
      </c>
      <c r="AY463">
        <f>VLOOKUP($C463,subset1!$D:$BX,AY$2,FALSE)</f>
        <v>0</v>
      </c>
      <c r="AZ463">
        <f>VLOOKUP($C463,subset1!$D:$BX,AZ$2,FALSE)</f>
        <v>4</v>
      </c>
      <c r="BA463" t="str">
        <f>VLOOKUP($C463,subset1!$D:$BX,BA$2,FALSE)</f>
        <v>ZF</v>
      </c>
      <c r="BB463">
        <f>VLOOKUP($C463,subset1!$D:$BX,BB$2,FALSE)</f>
        <v>6</v>
      </c>
      <c r="BC463" t="str">
        <f>VLOOKUP($C463,subset1!$D:$BX,BC$2,FALSE)</f>
        <v>2pacto79pcr1_DNA 1000_DE13805124_2021-07-09_14-05-29</v>
      </c>
      <c r="BD463">
        <f>VLOOKUP($C463,subset1!$D:$BX,BD$2,FALSE)</f>
        <v>292</v>
      </c>
      <c r="BE463">
        <f>VLOOKUP($C463,subset1!$D:$BX,BE$2,FALSE)</f>
        <v>14.33</v>
      </c>
      <c r="BF463">
        <f>VLOOKUP($C463,subset1!$D:$BX,BF$2,FALSE)</f>
        <v>74.400000000000006</v>
      </c>
      <c r="BG463">
        <f>VLOOKUP($C463,subset1!$D:$BX,BG$2,FALSE)</f>
        <v>455</v>
      </c>
      <c r="BH463">
        <f>VLOOKUP($C463,subset1!$D:$BX,BH$2,FALSE)</f>
        <v>0.86</v>
      </c>
      <c r="BI463">
        <f>VLOOKUP($C463,subset1!$D:$BX,BI$2,FALSE)</f>
        <v>2.9</v>
      </c>
      <c r="BJ463">
        <f>VLOOKUP($C463,subset1!$D:$BX,BJ$2,FALSE)</f>
        <v>0</v>
      </c>
      <c r="BK463">
        <f>VLOOKUP($C463,subset1!$D:$BX,BK$2,FALSE)</f>
        <v>0</v>
      </c>
      <c r="BL463">
        <f>VLOOKUP($C463,subset1!$D:$BX,BL$2,FALSE)</f>
        <v>0</v>
      </c>
      <c r="BM463">
        <f>VLOOKUP($C463,subset1!$D:$BX,BM$2,FALSE)</f>
        <v>0</v>
      </c>
      <c r="BN463">
        <f>VLOOKUP($C463,subset1!$D:$BX,BN$2,FALSE)</f>
        <v>0</v>
      </c>
      <c r="BO463">
        <f>VLOOKUP($C463,subset1!$D:$BX,BO$2,FALSE)</f>
        <v>20</v>
      </c>
      <c r="BP463">
        <f>VLOOKUP($C463,subset1!$D:$BX,BP$2,FALSE)</f>
        <v>15.19</v>
      </c>
      <c r="BQ463">
        <f>VLOOKUP($C463,subset1!$D:$BX,BQ$2,FALSE)</f>
        <v>77.300000000000011</v>
      </c>
      <c r="BR463">
        <f>VLOOKUP($C463,subset1!$D:$BX,BR$2,FALSE)</f>
        <v>303.8</v>
      </c>
      <c r="BS463">
        <f>VLOOKUP($C463,subset1!$D:$BX,BS$2,FALSE)</f>
        <v>532</v>
      </c>
      <c r="BT463" t="str">
        <f>VLOOKUP($C463,subset1!$D:$BX,BT$2,FALSE)</f>
        <v>Revco -20</v>
      </c>
      <c r="BU463" t="str">
        <f>VLOOKUP($C463,subset1!$D:$BX,BU$2,FALSE)</f>
        <v>Pacto PCR1 Box 2</v>
      </c>
    </row>
    <row r="464" spans="1:73" x14ac:dyDescent="0.2">
      <c r="A464">
        <v>1031</v>
      </c>
      <c r="B464" t="s">
        <v>9</v>
      </c>
      <c r="C464" t="str">
        <f t="shared" si="24"/>
        <v>1031E1</v>
      </c>
      <c r="D464" t="str">
        <f t="shared" si="25"/>
        <v>E1</v>
      </c>
      <c r="E464">
        <v>79</v>
      </c>
      <c r="F464" s="1">
        <v>43446</v>
      </c>
      <c r="G464">
        <v>2</v>
      </c>
      <c r="H464" t="s">
        <v>6</v>
      </c>
      <c r="I464">
        <v>805.88062003672303</v>
      </c>
      <c r="J464" t="s">
        <v>23</v>
      </c>
      <c r="K464">
        <v>470</v>
      </c>
      <c r="L464">
        <f>VLOOKUP($C464,samples!$D$2:$I$1000,4, FALSE)</f>
        <v>12</v>
      </c>
      <c r="M464" t="str">
        <f>VLOOKUP($C464,samples!$D$2:$I$1000,5, FALSE)</f>
        <v>D</v>
      </c>
      <c r="N464" t="str">
        <f>VLOOKUP($C464,samples!$D$2:$I$1000,6, FALSE)</f>
        <v>4,5,6</v>
      </c>
      <c r="O464" s="1">
        <f>VLOOKUP($C464,samples!$D$2:$I$689,3, FALSE)</f>
        <v>43517</v>
      </c>
      <c r="P464" s="2">
        <f t="shared" si="26"/>
        <v>71</v>
      </c>
      <c r="Q464" s="1" t="str">
        <f>VLOOKUP($C464,samples!$D$2:$R$1000,8, FALSE)</f>
        <v>CGPLPA872P2</v>
      </c>
      <c r="R464" t="s">
        <v>297</v>
      </c>
      <c r="S464">
        <f>VLOOKUP($C464,subset1!$D:$BX,S$2,FALSE)</f>
        <v>0</v>
      </c>
      <c r="T464" s="1" t="str">
        <f>VLOOKUP($C464,subset1!$D:$BX,T$2,FALSE)</f>
        <v>Subset 1</v>
      </c>
      <c r="U464">
        <f>VLOOKUP($C464,subset1!$D:$BX,U$2,FALSE)</f>
        <v>0</v>
      </c>
      <c r="V464">
        <f>VLOOKUP($C464,subset1!$D:$BX,V$2,FALSE)</f>
        <v>44266</v>
      </c>
      <c r="W464" t="str">
        <f>VLOOKUP($C464,subset1!$D:$BX,W$2,FALSE)</f>
        <v>ZF</v>
      </c>
      <c r="X464">
        <f>VLOOKUP($C464,subset1!$D:$BX,X$2,FALSE)</f>
        <v>533</v>
      </c>
      <c r="Y464">
        <f>VLOOKUP($C464,subset1!$D:$BX,Y$2,FALSE)</f>
        <v>4</v>
      </c>
      <c r="Z464">
        <f>VLOOKUP($C464,subset1!$D:$BX,Z$2,FALSE)</f>
        <v>0</v>
      </c>
      <c r="AA464" t="str">
        <f>VLOOKUP($C464,subset1!$D:$BX,AA$2,FALSE)</f>
        <v>31521pacto</v>
      </c>
      <c r="AB464">
        <f>VLOOKUP($C464,subset1!$D:$BX,AB$2,FALSE)</f>
        <v>174</v>
      </c>
      <c r="AC464">
        <f>VLOOKUP($C464,subset1!$D:$BX,AC$2,FALSE)</f>
        <v>224.68</v>
      </c>
      <c r="AD464">
        <f>VLOOKUP($C464,subset1!$D:$BX,AD$2,FALSE)</f>
        <v>335</v>
      </c>
      <c r="AE464">
        <f>VLOOKUP($C464,subset1!$D:$BX,AE$2,FALSE)</f>
        <v>22.71</v>
      </c>
      <c r="AF464">
        <f>VLOOKUP($C464,subset1!$D:$BX,AF$2,FALSE)</f>
        <v>537</v>
      </c>
      <c r="AG464">
        <f>VLOOKUP($C464,subset1!$D:$BX,AG$2,FALSE)</f>
        <v>44.58</v>
      </c>
      <c r="AH464">
        <f>VLOOKUP($C464,subset1!$D:$BX,AH$2,FALSE)</f>
        <v>0</v>
      </c>
      <c r="AI464">
        <f>VLOOKUP($C464,subset1!$D:$BX,AI$2,FALSE)</f>
        <v>50</v>
      </c>
      <c r="AJ464">
        <f>VLOOKUP($C464,subset1!$D:$BX,AJ$2,FALSE)</f>
        <v>291.97000000000003</v>
      </c>
      <c r="AK464">
        <f>VLOOKUP($C464,subset1!$D:$BX,AK$2,FALSE)</f>
        <v>14.598500000000001</v>
      </c>
      <c r="AL464">
        <f>VLOOKUP($C464,subset1!$D:$BX,AL$2,FALSE)</f>
        <v>3.6496250000000003</v>
      </c>
      <c r="AM464">
        <f>VLOOKUP($C464,subset1!$D:$BX,AM$2,FALSE)</f>
        <v>532</v>
      </c>
      <c r="AN464" t="str">
        <f>VLOOKUP($C464,subset1!$D:$BX,AN$2,FALSE)</f>
        <v>Revco -20</v>
      </c>
      <c r="AO464" t="str">
        <f>VLOOKUP($C464,subset1!$D:$BX,AO$2,FALSE)</f>
        <v>PACTO CfDNA Box 1</v>
      </c>
      <c r="AP464" t="str">
        <f>VLOOKUP($C464,subset1!$D:$BX,AP$2,FALSE)</f>
        <v>D1</v>
      </c>
      <c r="AQ464">
        <f>VLOOKUP($C464,subset1!$D:$BX,AQ$2,FALSE)</f>
        <v>0</v>
      </c>
      <c r="AR464">
        <f>VLOOKUP($C464,subset1!$D:$BX,AR$2,FALSE)</f>
        <v>14.598500000000001</v>
      </c>
      <c r="AS464">
        <f>VLOOKUP($C464,subset1!$D:$BX,AS$2,FALSE)</f>
        <v>50</v>
      </c>
      <c r="AT464" s="1">
        <f>VLOOKUP($C464,subset1!$D:$BX,AT$2,FALSE)</f>
        <v>0</v>
      </c>
      <c r="AU464">
        <f>VLOOKUP($C464,subset1!$D:$BX,AU$2,FALSE)</f>
        <v>6</v>
      </c>
      <c r="AV464">
        <f>VLOOKUP($C464,subset1!$D:$BX,AV$2,FALSE)</f>
        <v>44362</v>
      </c>
      <c r="AW464">
        <f>VLOOKUP($C464,subset1!$D:$BX,AW$2,FALSE)</f>
        <v>0</v>
      </c>
      <c r="AX464" t="str">
        <f>VLOOKUP($C464,subset1!$D:$BX,AX$2,FALSE)</f>
        <v>IDT8_UDI_29</v>
      </c>
      <c r="AY464">
        <f>VLOOKUP($C464,subset1!$D:$BX,AY$2,FALSE)</f>
        <v>0</v>
      </c>
      <c r="AZ464">
        <f>VLOOKUP($C464,subset1!$D:$BX,AZ$2,FALSE)</f>
        <v>4</v>
      </c>
      <c r="BA464" t="str">
        <f>VLOOKUP($C464,subset1!$D:$BX,BA$2,FALSE)</f>
        <v>ZF</v>
      </c>
      <c r="BB464">
        <f>VLOOKUP($C464,subset1!$D:$BX,BB$2,FALSE)</f>
        <v>6</v>
      </c>
      <c r="BC464" t="str">
        <f>VLOOKUP($C464,subset1!$D:$BX,BC$2,FALSE)</f>
        <v>pactopcr714_DNA 1000_DE13805124_2021-07-14_09-51-36</v>
      </c>
      <c r="BD464">
        <f>VLOOKUP($C464,subset1!$D:$BX,BD$2,FALSE)</f>
        <v>308</v>
      </c>
      <c r="BE464">
        <f>VLOOKUP($C464,subset1!$D:$BX,BE$2,FALSE)</f>
        <v>7.33</v>
      </c>
      <c r="BF464">
        <f>VLOOKUP($C464,subset1!$D:$BX,BF$2,FALSE)</f>
        <v>36.1</v>
      </c>
      <c r="BG464">
        <f>VLOOKUP($C464,subset1!$D:$BX,BG$2,FALSE)</f>
        <v>471</v>
      </c>
      <c r="BH464">
        <f>VLOOKUP($C464,subset1!$D:$BX,BH$2,FALSE)</f>
        <v>0.34</v>
      </c>
      <c r="BI464">
        <f>VLOOKUP($C464,subset1!$D:$BX,BI$2,FALSE)</f>
        <v>1.1000000000000001</v>
      </c>
      <c r="BJ464">
        <f>VLOOKUP($C464,subset1!$D:$BX,BJ$2,FALSE)</f>
        <v>0</v>
      </c>
      <c r="BK464">
        <f>VLOOKUP($C464,subset1!$D:$BX,BK$2,FALSE)</f>
        <v>0</v>
      </c>
      <c r="BL464">
        <f>VLOOKUP($C464,subset1!$D:$BX,BL$2,FALSE)</f>
        <v>0</v>
      </c>
      <c r="BM464">
        <f>VLOOKUP($C464,subset1!$D:$BX,BM$2,FALSE)</f>
        <v>0</v>
      </c>
      <c r="BN464">
        <f>VLOOKUP($C464,subset1!$D:$BX,BN$2,FALSE)</f>
        <v>0</v>
      </c>
      <c r="BO464">
        <f>VLOOKUP($C464,subset1!$D:$BX,BO$2,FALSE)</f>
        <v>20</v>
      </c>
      <c r="BP464">
        <f>VLOOKUP($C464,subset1!$D:$BX,BP$2,FALSE)</f>
        <v>7.67</v>
      </c>
      <c r="BQ464">
        <f>VLOOKUP($C464,subset1!$D:$BX,BQ$2,FALSE)</f>
        <v>37.200000000000003</v>
      </c>
      <c r="BR464">
        <f>VLOOKUP($C464,subset1!$D:$BX,BR$2,FALSE)</f>
        <v>153.4</v>
      </c>
      <c r="BS464">
        <f>VLOOKUP($C464,subset1!$D:$BX,BS$2,FALSE)</f>
        <v>532</v>
      </c>
      <c r="BT464" t="str">
        <f>VLOOKUP($C464,subset1!$D:$BX,BT$2,FALSE)</f>
        <v>Revco -20</v>
      </c>
      <c r="BU464" t="str">
        <f>VLOOKUP($C464,subset1!$D:$BX,BU$2,FALSE)</f>
        <v>Pacto PCR1 Box 2</v>
      </c>
    </row>
    <row r="465" spans="1:73" x14ac:dyDescent="0.2">
      <c r="A465">
        <v>1031</v>
      </c>
      <c r="B465" t="s">
        <v>10</v>
      </c>
      <c r="C465" t="str">
        <f t="shared" si="24"/>
        <v>1031E2</v>
      </c>
      <c r="D465" t="str">
        <f t="shared" si="25"/>
        <v>E2</v>
      </c>
      <c r="E465">
        <v>79</v>
      </c>
      <c r="F465" s="1">
        <v>43446</v>
      </c>
      <c r="G465">
        <v>2</v>
      </c>
      <c r="H465" t="s">
        <v>6</v>
      </c>
      <c r="I465">
        <v>805.88062003672303</v>
      </c>
      <c r="J465" t="s">
        <v>23</v>
      </c>
      <c r="K465">
        <v>471</v>
      </c>
      <c r="L465">
        <f>VLOOKUP($C465,samples!$D$2:$I$1000,4, FALSE)</f>
        <v>15</v>
      </c>
      <c r="M465" t="str">
        <f>VLOOKUP($C465,samples!$D$2:$I$1000,5, FALSE)</f>
        <v>A</v>
      </c>
      <c r="N465" t="str">
        <f>VLOOKUP($C465,samples!$D$2:$I$1000,6, FALSE)</f>
        <v>4,5,6</v>
      </c>
      <c r="O465" s="1">
        <f>VLOOKUP($C465,samples!$D$2:$I$689,3, FALSE)</f>
        <v>43531</v>
      </c>
      <c r="P465" s="2">
        <f t="shared" si="26"/>
        <v>85</v>
      </c>
      <c r="Q465" s="1" t="str">
        <f>VLOOKUP($C465,samples!$D$2:$R$1000,8, FALSE)</f>
        <v>CGPLPA872P3</v>
      </c>
      <c r="R465" t="s">
        <v>297</v>
      </c>
      <c r="S465">
        <f>VLOOKUP($C465,subset1!$D:$BX,S$2,FALSE)</f>
        <v>0</v>
      </c>
      <c r="T465" s="1" t="str">
        <f>VLOOKUP($C465,subset1!$D:$BX,T$2,FALSE)</f>
        <v>Subset 1</v>
      </c>
      <c r="U465">
        <f>VLOOKUP($C465,subset1!$D:$BX,U$2,FALSE)</f>
        <v>0</v>
      </c>
      <c r="V465">
        <f>VLOOKUP($C465,subset1!$D:$BX,V$2,FALSE)</f>
        <v>44266</v>
      </c>
      <c r="W465" t="str">
        <f>VLOOKUP($C465,subset1!$D:$BX,W$2,FALSE)</f>
        <v>ZF</v>
      </c>
      <c r="X465">
        <f>VLOOKUP($C465,subset1!$D:$BX,X$2,FALSE)</f>
        <v>533</v>
      </c>
      <c r="Y465">
        <f>VLOOKUP($C465,subset1!$D:$BX,Y$2,FALSE)</f>
        <v>3</v>
      </c>
      <c r="Z465">
        <f>VLOOKUP($C465,subset1!$D:$BX,Z$2,FALSE)</f>
        <v>0</v>
      </c>
      <c r="AA465" t="str">
        <f>VLOOKUP($C465,subset1!$D:$BX,AA$2,FALSE)</f>
        <v>31521pacto</v>
      </c>
      <c r="AB465">
        <f>VLOOKUP($C465,subset1!$D:$BX,AB$2,FALSE)</f>
        <v>164</v>
      </c>
      <c r="AC465">
        <f>VLOOKUP($C465,subset1!$D:$BX,AC$2,FALSE)</f>
        <v>136</v>
      </c>
      <c r="AD465">
        <f>VLOOKUP($C465,subset1!$D:$BX,AD$2,FALSE)</f>
        <v>326</v>
      </c>
      <c r="AE465">
        <f>VLOOKUP($C465,subset1!$D:$BX,AE$2,FALSE)</f>
        <v>8.36</v>
      </c>
      <c r="AF465">
        <f>VLOOKUP($C465,subset1!$D:$BX,AF$2,FALSE)</f>
        <v>0</v>
      </c>
      <c r="AG465">
        <f>VLOOKUP($C465,subset1!$D:$BX,AG$2,FALSE)</f>
        <v>0</v>
      </c>
      <c r="AH465">
        <f>VLOOKUP($C465,subset1!$D:$BX,AH$2,FALSE)</f>
        <v>0</v>
      </c>
      <c r="AI465">
        <f>VLOOKUP($C465,subset1!$D:$BX,AI$2,FALSE)</f>
        <v>50</v>
      </c>
      <c r="AJ465">
        <f>VLOOKUP($C465,subset1!$D:$BX,AJ$2,FALSE)</f>
        <v>144.36000000000001</v>
      </c>
      <c r="AK465">
        <f>VLOOKUP($C465,subset1!$D:$BX,AK$2,FALSE)</f>
        <v>7.2180000000000009</v>
      </c>
      <c r="AL465">
        <f>VLOOKUP($C465,subset1!$D:$BX,AL$2,FALSE)</f>
        <v>2.4060000000000001</v>
      </c>
      <c r="AM465">
        <f>VLOOKUP($C465,subset1!$D:$BX,AM$2,FALSE)</f>
        <v>532</v>
      </c>
      <c r="AN465" t="str">
        <f>VLOOKUP($C465,subset1!$D:$BX,AN$2,FALSE)</f>
        <v>Revco -20</v>
      </c>
      <c r="AO465" t="str">
        <f>VLOOKUP($C465,subset1!$D:$BX,AO$2,FALSE)</f>
        <v>PACTO CfDNA Box 1</v>
      </c>
      <c r="AP465" t="str">
        <f>VLOOKUP($C465,subset1!$D:$BX,AP$2,FALSE)</f>
        <v>D2</v>
      </c>
      <c r="AQ465">
        <f>VLOOKUP($C465,subset1!$D:$BX,AQ$2,FALSE)</f>
        <v>0</v>
      </c>
      <c r="AR465">
        <f>VLOOKUP($C465,subset1!$D:$BX,AR$2,FALSE)</f>
        <v>7.2180000000000009</v>
      </c>
      <c r="AS465">
        <f>VLOOKUP($C465,subset1!$D:$BX,AS$2,FALSE)</f>
        <v>50</v>
      </c>
      <c r="AT465" s="1">
        <f>VLOOKUP($C465,subset1!$D:$BX,AT$2,FALSE)</f>
        <v>0</v>
      </c>
      <c r="AU465">
        <f>VLOOKUP($C465,subset1!$D:$BX,AU$2,FALSE)</f>
        <v>6</v>
      </c>
      <c r="AV465">
        <f>VLOOKUP($C465,subset1!$D:$BX,AV$2,FALSE)</f>
        <v>44362</v>
      </c>
      <c r="AW465">
        <f>VLOOKUP($C465,subset1!$D:$BX,AW$2,FALSE)</f>
        <v>0</v>
      </c>
      <c r="AX465" t="str">
        <f>VLOOKUP($C465,subset1!$D:$BX,AX$2,FALSE)</f>
        <v>IDT8_UDI_30</v>
      </c>
      <c r="AY465">
        <f>VLOOKUP($C465,subset1!$D:$BX,AY$2,FALSE)</f>
        <v>0</v>
      </c>
      <c r="AZ465">
        <f>VLOOKUP($C465,subset1!$D:$BX,AZ$2,FALSE)</f>
        <v>4</v>
      </c>
      <c r="BA465" t="str">
        <f>VLOOKUP($C465,subset1!$D:$BX,BA$2,FALSE)</f>
        <v>ZF</v>
      </c>
      <c r="BB465">
        <f>VLOOKUP($C465,subset1!$D:$BX,BB$2,FALSE)</f>
        <v>6</v>
      </c>
      <c r="BC465" t="str">
        <f>VLOOKUP($C465,subset1!$D:$BX,BC$2,FALSE)</f>
        <v>pactopcr714_DNA 1000_DE13805124_2021-07-14_10-47-22</v>
      </c>
      <c r="BD465">
        <f>VLOOKUP($C465,subset1!$D:$BX,BD$2,FALSE)</f>
        <v>301</v>
      </c>
      <c r="BE465">
        <f>VLOOKUP($C465,subset1!$D:$BX,BE$2,FALSE)</f>
        <v>4.1900000000000004</v>
      </c>
      <c r="BF465">
        <f>VLOOKUP($C465,subset1!$D:$BX,BF$2,FALSE)</f>
        <v>21.1</v>
      </c>
      <c r="BG465">
        <f>VLOOKUP($C465,subset1!$D:$BX,BG$2,FALSE)</f>
        <v>0</v>
      </c>
      <c r="BH465">
        <f>VLOOKUP($C465,subset1!$D:$BX,BH$2,FALSE)</f>
        <v>0</v>
      </c>
      <c r="BI465">
        <f>VLOOKUP($C465,subset1!$D:$BX,BI$2,FALSE)</f>
        <v>0</v>
      </c>
      <c r="BJ465">
        <f>VLOOKUP($C465,subset1!$D:$BX,BJ$2,FALSE)</f>
        <v>0</v>
      </c>
      <c r="BK465">
        <f>VLOOKUP($C465,subset1!$D:$BX,BK$2,FALSE)</f>
        <v>0</v>
      </c>
      <c r="BL465">
        <f>VLOOKUP($C465,subset1!$D:$BX,BL$2,FALSE)</f>
        <v>0</v>
      </c>
      <c r="BM465">
        <f>VLOOKUP($C465,subset1!$D:$BX,BM$2,FALSE)</f>
        <v>0</v>
      </c>
      <c r="BN465">
        <f>VLOOKUP($C465,subset1!$D:$BX,BN$2,FALSE)</f>
        <v>0</v>
      </c>
      <c r="BO465">
        <f>VLOOKUP($C465,subset1!$D:$BX,BO$2,FALSE)</f>
        <v>20</v>
      </c>
      <c r="BP465">
        <f>VLOOKUP($C465,subset1!$D:$BX,BP$2,FALSE)</f>
        <v>4.1900000000000004</v>
      </c>
      <c r="BQ465">
        <f>VLOOKUP($C465,subset1!$D:$BX,BQ$2,FALSE)</f>
        <v>21.1</v>
      </c>
      <c r="BR465">
        <f>VLOOKUP($C465,subset1!$D:$BX,BR$2,FALSE)</f>
        <v>83.800000000000011</v>
      </c>
      <c r="BS465">
        <f>VLOOKUP($C465,subset1!$D:$BX,BS$2,FALSE)</f>
        <v>532</v>
      </c>
      <c r="BT465" t="str">
        <f>VLOOKUP($C465,subset1!$D:$BX,BT$2,FALSE)</f>
        <v>Revco -20</v>
      </c>
      <c r="BU465" t="str">
        <f>VLOOKUP($C465,subset1!$D:$BX,BU$2,FALSE)</f>
        <v>Pacto PCR1 Box 2</v>
      </c>
    </row>
    <row r="466" spans="1:73" x14ac:dyDescent="0.2">
      <c r="A466">
        <v>1031</v>
      </c>
      <c r="B466" t="s">
        <v>11</v>
      </c>
      <c r="C466" t="str">
        <f t="shared" si="24"/>
        <v>1031E3</v>
      </c>
      <c r="D466" t="str">
        <f t="shared" si="25"/>
        <v>E3</v>
      </c>
      <c r="E466">
        <v>79</v>
      </c>
      <c r="F466" s="1">
        <v>43446</v>
      </c>
      <c r="G466">
        <v>2</v>
      </c>
      <c r="H466" t="s">
        <v>6</v>
      </c>
      <c r="I466">
        <v>805.88062003672303</v>
      </c>
      <c r="J466" t="s">
        <v>23</v>
      </c>
      <c r="K466">
        <v>472</v>
      </c>
      <c r="L466">
        <f>VLOOKUP($C466,samples!$D$2:$I$1000,4, FALSE)</f>
        <v>18</v>
      </c>
      <c r="M466" t="str">
        <f>VLOOKUP($C466,samples!$D$2:$I$1000,5, FALSE)</f>
        <v>G</v>
      </c>
      <c r="N466" t="str">
        <f>VLOOKUP($C466,samples!$D$2:$I$1000,6, FALSE)</f>
        <v>1,2,3</v>
      </c>
      <c r="O466" s="1">
        <f>VLOOKUP($C466,samples!$D$2:$I$689,3, FALSE)</f>
        <v>43637</v>
      </c>
      <c r="P466" s="2">
        <f t="shared" si="26"/>
        <v>191</v>
      </c>
      <c r="Q466" s="1" t="str">
        <f>VLOOKUP($C466,samples!$D$2:$R$1000,8, FALSE)</f>
        <v>CGPLPA872P4</v>
      </c>
      <c r="R466" t="s">
        <v>297</v>
      </c>
      <c r="S466" t="e">
        <f>VLOOKUP($C466,subset1!$D:$BX,S$2,FALSE)</f>
        <v>#N/A</v>
      </c>
      <c r="T466" s="1" t="str">
        <f>VLOOKUP($C466,subset1!$D:$BX,T$2,FALSE)</f>
        <v>Subset 1</v>
      </c>
      <c r="U466">
        <f>VLOOKUP($C466,subset1!$D:$BX,U$2,FALSE)</f>
        <v>0</v>
      </c>
      <c r="V466">
        <f>VLOOKUP($C466,subset1!$D:$BX,V$2,FALSE)</f>
        <v>44266</v>
      </c>
      <c r="W466" t="str">
        <f>VLOOKUP($C466,subset1!$D:$BX,W$2,FALSE)</f>
        <v>ZF</v>
      </c>
      <c r="X466">
        <f>VLOOKUP($C466,subset1!$D:$BX,X$2,FALSE)</f>
        <v>533</v>
      </c>
      <c r="Y466">
        <f>VLOOKUP($C466,subset1!$D:$BX,Y$2,FALSE)</f>
        <v>4.3</v>
      </c>
      <c r="Z466">
        <f>VLOOKUP($C466,subset1!$D:$BX,Z$2,FALSE)</f>
        <v>0.70000000000000018</v>
      </c>
      <c r="AA466" t="str">
        <f>VLOOKUP($C466,subset1!$D:$BX,AA$2,FALSE)</f>
        <v>pactocfdna311</v>
      </c>
      <c r="AB466">
        <f>VLOOKUP($C466,subset1!$D:$BX,AB$2,FALSE)</f>
        <v>169</v>
      </c>
      <c r="AC466">
        <f>VLOOKUP($C466,subset1!$D:$BX,AC$2,FALSE)</f>
        <v>309.8</v>
      </c>
      <c r="AD466">
        <f>VLOOKUP($C466,subset1!$D:$BX,AD$2,FALSE)</f>
        <v>330</v>
      </c>
      <c r="AE466">
        <f>VLOOKUP($C466,subset1!$D:$BX,AE$2,FALSE)</f>
        <v>54.73</v>
      </c>
      <c r="AF466">
        <f>VLOOKUP($C466,subset1!$D:$BX,AF$2,FALSE)</f>
        <v>523</v>
      </c>
      <c r="AG466">
        <f>VLOOKUP($C466,subset1!$D:$BX,AG$2,FALSE)</f>
        <v>23.09</v>
      </c>
      <c r="AH466">
        <f>VLOOKUP($C466,subset1!$D:$BX,AH$2,FALSE)</f>
        <v>0</v>
      </c>
      <c r="AI466">
        <f>VLOOKUP($C466,subset1!$D:$BX,AI$2,FALSE)</f>
        <v>50</v>
      </c>
      <c r="AJ466">
        <f>VLOOKUP($C466,subset1!$D:$BX,AJ$2,FALSE)</f>
        <v>387.62</v>
      </c>
      <c r="AK466">
        <f>VLOOKUP($C466,subset1!$D:$BX,AK$2,FALSE)</f>
        <v>19.381</v>
      </c>
      <c r="AL466">
        <f>VLOOKUP($C466,subset1!$D:$BX,AL$2,FALSE)</f>
        <v>4.5072093023255819</v>
      </c>
      <c r="AM466">
        <f>VLOOKUP($C466,subset1!$D:$BX,AM$2,FALSE)</f>
        <v>532</v>
      </c>
      <c r="AN466" t="str">
        <f>VLOOKUP($C466,subset1!$D:$BX,AN$2,FALSE)</f>
        <v>Revco -20</v>
      </c>
      <c r="AO466" t="str">
        <f>VLOOKUP($C466,subset1!$D:$BX,AO$2,FALSE)</f>
        <v>PACTO CfDNA Box 1</v>
      </c>
      <c r="AP466" t="str">
        <f>VLOOKUP($C466,subset1!$D:$BX,AP$2,FALSE)</f>
        <v>D3</v>
      </c>
      <c r="AQ466">
        <f>VLOOKUP($C466,subset1!$D:$BX,AQ$2,FALSE)</f>
        <v>0</v>
      </c>
      <c r="AR466">
        <f>VLOOKUP($C466,subset1!$D:$BX,AR$2,FALSE)</f>
        <v>15</v>
      </c>
      <c r="AS466">
        <f>VLOOKUP($C466,subset1!$D:$BX,AS$2,FALSE)</f>
        <v>38.697693617460402</v>
      </c>
      <c r="AT466" s="1">
        <f>VLOOKUP($C466,subset1!$D:$BX,AT$2,FALSE)</f>
        <v>11.302306382539598</v>
      </c>
      <c r="AU466">
        <f>VLOOKUP($C466,subset1!$D:$BX,AU$2,FALSE)</f>
        <v>6</v>
      </c>
      <c r="AV466">
        <f>VLOOKUP($C466,subset1!$D:$BX,AV$2,FALSE)</f>
        <v>44362</v>
      </c>
      <c r="AW466">
        <f>VLOOKUP($C466,subset1!$D:$BX,AW$2,FALSE)</f>
        <v>0</v>
      </c>
      <c r="AX466" t="str">
        <f>VLOOKUP($C466,subset1!$D:$BX,AX$2,FALSE)</f>
        <v>IDT8_UDI_31</v>
      </c>
      <c r="AY466">
        <f>VLOOKUP($C466,subset1!$D:$BX,AY$2,FALSE)</f>
        <v>0</v>
      </c>
      <c r="AZ466">
        <f>VLOOKUP($C466,subset1!$D:$BX,AZ$2,FALSE)</f>
        <v>4</v>
      </c>
      <c r="BA466" t="str">
        <f>VLOOKUP($C466,subset1!$D:$BX,BA$2,FALSE)</f>
        <v>ZF</v>
      </c>
      <c r="BB466">
        <f>VLOOKUP($C466,subset1!$D:$BX,BB$2,FALSE)</f>
        <v>6</v>
      </c>
      <c r="BC466" t="str">
        <f>VLOOKUP($C466,subset1!$D:$BX,BC$2,FALSE)</f>
        <v>pactopcr714_DNA 1000_DE13805124_2021-07-14_10-47-22</v>
      </c>
      <c r="BD466">
        <f>VLOOKUP($C466,subset1!$D:$BX,BD$2,FALSE)</f>
        <v>299</v>
      </c>
      <c r="BE466">
        <f>VLOOKUP($C466,subset1!$D:$BX,BE$2,FALSE)</f>
        <v>22.34</v>
      </c>
      <c r="BF466">
        <f>VLOOKUP($C466,subset1!$D:$BX,BF$2,FALSE)</f>
        <v>113</v>
      </c>
      <c r="BG466">
        <f>VLOOKUP($C466,subset1!$D:$BX,BG$2,FALSE)</f>
        <v>466</v>
      </c>
      <c r="BH466">
        <f>VLOOKUP($C466,subset1!$D:$BX,BH$2,FALSE)</f>
        <v>1.21</v>
      </c>
      <c r="BI466">
        <f>VLOOKUP($C466,subset1!$D:$BX,BI$2,FALSE)</f>
        <v>3.9</v>
      </c>
      <c r="BJ466">
        <f>VLOOKUP($C466,subset1!$D:$BX,BJ$2,FALSE)</f>
        <v>666</v>
      </c>
      <c r="BK466">
        <f>VLOOKUP($C466,subset1!$D:$BX,BK$2,FALSE)</f>
        <v>0.08</v>
      </c>
      <c r="BL466">
        <f>VLOOKUP($C466,subset1!$D:$BX,BL$2,FALSE)</f>
        <v>0.2</v>
      </c>
      <c r="BM466">
        <f>VLOOKUP($C466,subset1!$D:$BX,BM$2,FALSE)</f>
        <v>0</v>
      </c>
      <c r="BN466">
        <f>VLOOKUP($C466,subset1!$D:$BX,BN$2,FALSE)</f>
        <v>0</v>
      </c>
      <c r="BO466">
        <f>VLOOKUP($C466,subset1!$D:$BX,BO$2,FALSE)</f>
        <v>20</v>
      </c>
      <c r="BP466">
        <f>VLOOKUP($C466,subset1!$D:$BX,BP$2,FALSE)</f>
        <v>23.63</v>
      </c>
      <c r="BQ466">
        <f>VLOOKUP($C466,subset1!$D:$BX,BQ$2,FALSE)</f>
        <v>117.10000000000001</v>
      </c>
      <c r="BR466">
        <f>VLOOKUP($C466,subset1!$D:$BX,BR$2,FALSE)</f>
        <v>472.59999999999997</v>
      </c>
      <c r="BS466">
        <f>VLOOKUP($C466,subset1!$D:$BX,BS$2,FALSE)</f>
        <v>532</v>
      </c>
      <c r="BT466" t="str">
        <f>VLOOKUP($C466,subset1!$D:$BX,BT$2,FALSE)</f>
        <v>Revco -20</v>
      </c>
      <c r="BU466" t="str">
        <f>VLOOKUP($C466,subset1!$D:$BX,BU$2,FALSE)</f>
        <v>Pacto PCR1 Box 2</v>
      </c>
    </row>
    <row r="467" spans="1:73" x14ac:dyDescent="0.2">
      <c r="A467">
        <v>1031</v>
      </c>
      <c r="B467" t="s">
        <v>12</v>
      </c>
      <c r="C467" t="str">
        <f t="shared" si="24"/>
        <v>1031E4</v>
      </c>
      <c r="D467" t="str">
        <f t="shared" si="25"/>
        <v>E4</v>
      </c>
      <c r="E467">
        <v>79</v>
      </c>
      <c r="F467" s="1">
        <v>43446</v>
      </c>
      <c r="G467">
        <v>2</v>
      </c>
      <c r="H467" t="s">
        <v>6</v>
      </c>
      <c r="I467">
        <v>805.88062003672303</v>
      </c>
      <c r="J467" t="s">
        <v>23</v>
      </c>
      <c r="K467">
        <v>473</v>
      </c>
      <c r="L467">
        <f>VLOOKUP($C467,samples!$D$2:$I$1000,4, FALSE)</f>
        <v>20</v>
      </c>
      <c r="M467" t="str">
        <f>VLOOKUP($C467,samples!$D$2:$I$1000,5, FALSE)</f>
        <v>G</v>
      </c>
      <c r="N467" t="str">
        <f>VLOOKUP($C467,samples!$D$2:$I$1000,6, FALSE)</f>
        <v>7,8,9</v>
      </c>
      <c r="O467" s="1">
        <f>VLOOKUP($C467,samples!$D$2:$I$689,3, FALSE)</f>
        <v>43700</v>
      </c>
      <c r="P467" s="2">
        <f t="shared" si="26"/>
        <v>254</v>
      </c>
      <c r="Q467" s="1" t="str">
        <f>VLOOKUP($C467,samples!$D$2:$R$1000,8, FALSE)</f>
        <v>CGPLPA872P5</v>
      </c>
      <c r="R467" t="s">
        <v>297</v>
      </c>
      <c r="S467">
        <f>VLOOKUP($C467,subset1!$D:$BX,S$2,FALSE)</f>
        <v>0</v>
      </c>
      <c r="T467" s="1" t="str">
        <f>VLOOKUP($C467,subset1!$D:$BX,T$2,FALSE)</f>
        <v>Subset 1</v>
      </c>
      <c r="U467">
        <f>VLOOKUP($C467,subset1!$D:$BX,U$2,FALSE)</f>
        <v>0</v>
      </c>
      <c r="V467">
        <f>VLOOKUP($C467,subset1!$D:$BX,V$2,FALSE)</f>
        <v>44266</v>
      </c>
      <c r="W467" t="str">
        <f>VLOOKUP($C467,subset1!$D:$BX,W$2,FALSE)</f>
        <v>ZF</v>
      </c>
      <c r="X467">
        <f>VLOOKUP($C467,subset1!$D:$BX,X$2,FALSE)</f>
        <v>533</v>
      </c>
      <c r="Y467">
        <f>VLOOKUP($C467,subset1!$D:$BX,Y$2,FALSE)</f>
        <v>4.3</v>
      </c>
      <c r="Z467">
        <f>VLOOKUP($C467,subset1!$D:$BX,Z$2,FALSE)</f>
        <v>0.70000000000000018</v>
      </c>
      <c r="AA467" t="str">
        <f>VLOOKUP($C467,subset1!$D:$BX,AA$2,FALSE)</f>
        <v>pactocfdna311</v>
      </c>
      <c r="AB467">
        <f>VLOOKUP($C467,subset1!$D:$BX,AB$2,FALSE)</f>
        <v>160</v>
      </c>
      <c r="AC467">
        <f>VLOOKUP($C467,subset1!$D:$BX,AC$2,FALSE)</f>
        <v>412.03</v>
      </c>
      <c r="AD467">
        <f>VLOOKUP($C467,subset1!$D:$BX,AD$2,FALSE)</f>
        <v>312</v>
      </c>
      <c r="AE467">
        <f>VLOOKUP($C467,subset1!$D:$BX,AE$2,FALSE)</f>
        <v>40.99</v>
      </c>
      <c r="AF467">
        <f>VLOOKUP($C467,subset1!$D:$BX,AF$2,FALSE)</f>
        <v>478</v>
      </c>
      <c r="AG467">
        <f>VLOOKUP($C467,subset1!$D:$BX,AG$2,FALSE)</f>
        <v>20.76</v>
      </c>
      <c r="AH467">
        <f>VLOOKUP($C467,subset1!$D:$BX,AH$2,FALSE)</f>
        <v>0</v>
      </c>
      <c r="AI467">
        <f>VLOOKUP($C467,subset1!$D:$BX,AI$2,FALSE)</f>
        <v>50</v>
      </c>
      <c r="AJ467">
        <f>VLOOKUP($C467,subset1!$D:$BX,AJ$2,FALSE)</f>
        <v>473.78</v>
      </c>
      <c r="AK467">
        <f>VLOOKUP($C467,subset1!$D:$BX,AK$2,FALSE)</f>
        <v>23.689</v>
      </c>
      <c r="AL467">
        <f>VLOOKUP($C467,subset1!$D:$BX,AL$2,FALSE)</f>
        <v>5.5090697674418605</v>
      </c>
      <c r="AM467">
        <f>VLOOKUP($C467,subset1!$D:$BX,AM$2,FALSE)</f>
        <v>532</v>
      </c>
      <c r="AN467" t="str">
        <f>VLOOKUP($C467,subset1!$D:$BX,AN$2,FALSE)</f>
        <v>Revco -20</v>
      </c>
      <c r="AO467" t="str">
        <f>VLOOKUP($C467,subset1!$D:$BX,AO$2,FALSE)</f>
        <v>PACTO CfDNA Box 1</v>
      </c>
      <c r="AP467" t="str">
        <f>VLOOKUP($C467,subset1!$D:$BX,AP$2,FALSE)</f>
        <v>D4</v>
      </c>
      <c r="AQ467">
        <f>VLOOKUP($C467,subset1!$D:$BX,AQ$2,FALSE)</f>
        <v>0</v>
      </c>
      <c r="AR467">
        <f>VLOOKUP($C467,subset1!$D:$BX,AR$2,FALSE)</f>
        <v>15</v>
      </c>
      <c r="AS467">
        <f>VLOOKUP($C467,subset1!$D:$BX,AS$2,FALSE)</f>
        <v>31.660264257672338</v>
      </c>
      <c r="AT467" s="1">
        <f>VLOOKUP($C467,subset1!$D:$BX,AT$2,FALSE)</f>
        <v>18.339735742327662</v>
      </c>
      <c r="AU467">
        <f>VLOOKUP($C467,subset1!$D:$BX,AU$2,FALSE)</f>
        <v>6</v>
      </c>
      <c r="AV467">
        <f>VLOOKUP($C467,subset1!$D:$BX,AV$2,FALSE)</f>
        <v>44362</v>
      </c>
      <c r="AW467">
        <f>VLOOKUP($C467,subset1!$D:$BX,AW$2,FALSE)</f>
        <v>0</v>
      </c>
      <c r="AX467" t="str">
        <f>VLOOKUP($C467,subset1!$D:$BX,AX$2,FALSE)</f>
        <v>IDT8_UDI_32</v>
      </c>
      <c r="AY467">
        <f>VLOOKUP($C467,subset1!$D:$BX,AY$2,FALSE)</f>
        <v>0</v>
      </c>
      <c r="AZ467">
        <f>VLOOKUP($C467,subset1!$D:$BX,AZ$2,FALSE)</f>
        <v>4</v>
      </c>
      <c r="BA467" t="str">
        <f>VLOOKUP($C467,subset1!$D:$BX,BA$2,FALSE)</f>
        <v>ZF</v>
      </c>
      <c r="BB467">
        <f>VLOOKUP($C467,subset1!$D:$BX,BB$2,FALSE)</f>
        <v>6</v>
      </c>
      <c r="BC467" t="str">
        <f>VLOOKUP($C467,subset1!$D:$BX,BC$2,FALSE)</f>
        <v>pactopcr714_DNA 1000_DE13805124_2021-07-14_10-47-22</v>
      </c>
      <c r="BD467">
        <f>VLOOKUP($C467,subset1!$D:$BX,BD$2,FALSE)</f>
        <v>299</v>
      </c>
      <c r="BE467">
        <f>VLOOKUP($C467,subset1!$D:$BX,BE$2,FALSE)</f>
        <v>10.75</v>
      </c>
      <c r="BF467">
        <f>VLOOKUP($C467,subset1!$D:$BX,BF$2,FALSE)</f>
        <v>54.5</v>
      </c>
      <c r="BG467">
        <f>VLOOKUP($C467,subset1!$D:$BX,BG$2,FALSE)</f>
        <v>455</v>
      </c>
      <c r="BH467">
        <f>VLOOKUP($C467,subset1!$D:$BX,BH$2,FALSE)</f>
        <v>0.67</v>
      </c>
      <c r="BI467">
        <f>VLOOKUP($C467,subset1!$D:$BX,BI$2,FALSE)</f>
        <v>2.2000000000000002</v>
      </c>
      <c r="BJ467">
        <f>VLOOKUP($C467,subset1!$D:$BX,BJ$2,FALSE)</f>
        <v>0</v>
      </c>
      <c r="BK467">
        <f>VLOOKUP($C467,subset1!$D:$BX,BK$2,FALSE)</f>
        <v>0</v>
      </c>
      <c r="BL467">
        <f>VLOOKUP($C467,subset1!$D:$BX,BL$2,FALSE)</f>
        <v>0</v>
      </c>
      <c r="BM467">
        <f>VLOOKUP($C467,subset1!$D:$BX,BM$2,FALSE)</f>
        <v>0</v>
      </c>
      <c r="BN467">
        <f>VLOOKUP($C467,subset1!$D:$BX,BN$2,FALSE)</f>
        <v>0</v>
      </c>
      <c r="BO467">
        <f>VLOOKUP($C467,subset1!$D:$BX,BO$2,FALSE)</f>
        <v>20</v>
      </c>
      <c r="BP467">
        <f>VLOOKUP($C467,subset1!$D:$BX,BP$2,FALSE)</f>
        <v>11.42</v>
      </c>
      <c r="BQ467">
        <f>VLOOKUP($C467,subset1!$D:$BX,BQ$2,FALSE)</f>
        <v>56.7</v>
      </c>
      <c r="BR467">
        <f>VLOOKUP($C467,subset1!$D:$BX,BR$2,FALSE)</f>
        <v>228.4</v>
      </c>
      <c r="BS467">
        <f>VLOOKUP($C467,subset1!$D:$BX,BS$2,FALSE)</f>
        <v>532</v>
      </c>
      <c r="BT467" t="str">
        <f>VLOOKUP($C467,subset1!$D:$BX,BT$2,FALSE)</f>
        <v>Revco -20</v>
      </c>
      <c r="BU467" t="str">
        <f>VLOOKUP($C467,subset1!$D:$BX,BU$2,FALSE)</f>
        <v>Pacto PCR1 Box 2</v>
      </c>
    </row>
    <row r="468" spans="1:73" x14ac:dyDescent="0.2">
      <c r="A468">
        <v>1031</v>
      </c>
      <c r="B468" t="s">
        <v>13</v>
      </c>
      <c r="C468" t="str">
        <f t="shared" si="24"/>
        <v>1031E5</v>
      </c>
      <c r="D468" t="str">
        <f t="shared" si="25"/>
        <v>E5</v>
      </c>
      <c r="E468">
        <v>79</v>
      </c>
      <c r="F468" s="1">
        <v>43446</v>
      </c>
      <c r="G468">
        <v>2</v>
      </c>
      <c r="H468" t="s">
        <v>6</v>
      </c>
      <c r="I468">
        <v>805.88062003672303</v>
      </c>
      <c r="J468" t="s">
        <v>23</v>
      </c>
      <c r="K468">
        <v>474</v>
      </c>
      <c r="L468">
        <f>VLOOKUP($C468,samples!$D$2:$I$1000,4, FALSE)</f>
        <v>24</v>
      </c>
      <c r="M468" t="str">
        <f>VLOOKUP($C468,samples!$D$2:$I$1000,5, FALSE)</f>
        <v>A</v>
      </c>
      <c r="N468" t="str">
        <f>VLOOKUP($C468,samples!$D$2:$I$1000,6, FALSE)</f>
        <v>4,5,6</v>
      </c>
      <c r="O468" s="1">
        <f>VLOOKUP($C468,samples!$D$2:$I$689,3, FALSE)</f>
        <v>43731</v>
      </c>
      <c r="P468" s="2">
        <f t="shared" si="26"/>
        <v>285</v>
      </c>
      <c r="Q468" s="1" t="str">
        <f>VLOOKUP($C468,samples!$D$2:$R$1000,8, FALSE)</f>
        <v>CGPLPA872P6</v>
      </c>
      <c r="R468" t="s">
        <v>297</v>
      </c>
      <c r="S468">
        <f>VLOOKUP($C468,subset1!$D:$BX,S$2,FALSE)</f>
        <v>0</v>
      </c>
      <c r="T468" s="1" t="str">
        <f>VLOOKUP($C468,subset1!$D:$BX,T$2,FALSE)</f>
        <v>Subset 1</v>
      </c>
      <c r="U468">
        <f>VLOOKUP($C468,subset1!$D:$BX,U$2,FALSE)</f>
        <v>0</v>
      </c>
      <c r="V468">
        <f>VLOOKUP($C468,subset1!$D:$BX,V$2,FALSE)</f>
        <v>44266</v>
      </c>
      <c r="W468" t="str">
        <f>VLOOKUP($C468,subset1!$D:$BX,W$2,FALSE)</f>
        <v>ZF</v>
      </c>
      <c r="X468">
        <f>VLOOKUP($C468,subset1!$D:$BX,X$2,FALSE)</f>
        <v>533</v>
      </c>
      <c r="Y468">
        <f>VLOOKUP($C468,subset1!$D:$BX,Y$2,FALSE)</f>
        <v>4.7</v>
      </c>
      <c r="Z468">
        <f>VLOOKUP($C468,subset1!$D:$BX,Z$2,FALSE)</f>
        <v>0.29999999999999982</v>
      </c>
      <c r="AA468" t="str">
        <f>VLOOKUP($C468,subset1!$D:$BX,AA$2,FALSE)</f>
        <v>pactocfdna311</v>
      </c>
      <c r="AB468">
        <f>VLOOKUP($C468,subset1!$D:$BX,AB$2,FALSE)</f>
        <v>169</v>
      </c>
      <c r="AC468">
        <f>VLOOKUP($C468,subset1!$D:$BX,AC$2,FALSE)</f>
        <v>168.68</v>
      </c>
      <c r="AD468">
        <f>VLOOKUP($C468,subset1!$D:$BX,AD$2,FALSE)</f>
        <v>298</v>
      </c>
      <c r="AE468">
        <f>VLOOKUP($C468,subset1!$D:$BX,AE$2,FALSE)</f>
        <v>6.33</v>
      </c>
      <c r="AF468">
        <f>VLOOKUP($C468,subset1!$D:$BX,AF$2,FALSE)</f>
        <v>502</v>
      </c>
      <c r="AG468">
        <f>VLOOKUP($C468,subset1!$D:$BX,AG$2,FALSE)</f>
        <v>13.32</v>
      </c>
      <c r="AH468">
        <f>VLOOKUP($C468,subset1!$D:$BX,AH$2,FALSE)</f>
        <v>0</v>
      </c>
      <c r="AI468">
        <f>VLOOKUP($C468,subset1!$D:$BX,AI$2,FALSE)</f>
        <v>50</v>
      </c>
      <c r="AJ468">
        <f>VLOOKUP($C468,subset1!$D:$BX,AJ$2,FALSE)</f>
        <v>188.33</v>
      </c>
      <c r="AK468">
        <f>VLOOKUP($C468,subset1!$D:$BX,AK$2,FALSE)</f>
        <v>9.4164999999999992</v>
      </c>
      <c r="AL468">
        <f>VLOOKUP($C468,subset1!$D:$BX,AL$2,FALSE)</f>
        <v>2.0035106382978722</v>
      </c>
      <c r="AM468">
        <f>VLOOKUP($C468,subset1!$D:$BX,AM$2,FALSE)</f>
        <v>532</v>
      </c>
      <c r="AN468" t="str">
        <f>VLOOKUP($C468,subset1!$D:$BX,AN$2,FALSE)</f>
        <v>Revco -20</v>
      </c>
      <c r="AO468" t="str">
        <f>VLOOKUP($C468,subset1!$D:$BX,AO$2,FALSE)</f>
        <v>PACTO CfDNA Box 1</v>
      </c>
      <c r="AP468" t="str">
        <f>VLOOKUP($C468,subset1!$D:$BX,AP$2,FALSE)</f>
        <v>D5</v>
      </c>
      <c r="AQ468">
        <f>VLOOKUP($C468,subset1!$D:$BX,AQ$2,FALSE)</f>
        <v>0</v>
      </c>
      <c r="AR468">
        <f>VLOOKUP($C468,subset1!$D:$BX,AR$2,FALSE)</f>
        <v>9.4164999999999992</v>
      </c>
      <c r="AS468">
        <f>VLOOKUP($C468,subset1!$D:$BX,AS$2,FALSE)</f>
        <v>50</v>
      </c>
      <c r="AT468" s="1">
        <f>VLOOKUP($C468,subset1!$D:$BX,AT$2,FALSE)</f>
        <v>0</v>
      </c>
      <c r="AU468">
        <f>VLOOKUP($C468,subset1!$D:$BX,AU$2,FALSE)</f>
        <v>6</v>
      </c>
      <c r="AV468">
        <f>VLOOKUP($C468,subset1!$D:$BX,AV$2,FALSE)</f>
        <v>44362</v>
      </c>
      <c r="AW468">
        <f>VLOOKUP($C468,subset1!$D:$BX,AW$2,FALSE)</f>
        <v>0</v>
      </c>
      <c r="AX468" t="str">
        <f>VLOOKUP($C468,subset1!$D:$BX,AX$2,FALSE)</f>
        <v>IDT8_UDI_33</v>
      </c>
      <c r="AY468">
        <f>VLOOKUP($C468,subset1!$D:$BX,AY$2,FALSE)</f>
        <v>0</v>
      </c>
      <c r="AZ468">
        <f>VLOOKUP($C468,subset1!$D:$BX,AZ$2,FALSE)</f>
        <v>4</v>
      </c>
      <c r="BA468" t="str">
        <f>VLOOKUP($C468,subset1!$D:$BX,BA$2,FALSE)</f>
        <v>ZF</v>
      </c>
      <c r="BB468">
        <f>VLOOKUP($C468,subset1!$D:$BX,BB$2,FALSE)</f>
        <v>6</v>
      </c>
      <c r="BC468" t="str">
        <f>VLOOKUP($C468,subset1!$D:$BX,BC$2,FALSE)</f>
        <v>pactopcr714_DNA 1000_DE13805124_2021-07-14_10-47-22</v>
      </c>
      <c r="BD468">
        <f>VLOOKUP($C468,subset1!$D:$BX,BD$2,FALSE)</f>
        <v>303</v>
      </c>
      <c r="BE468">
        <f>VLOOKUP($C468,subset1!$D:$BX,BE$2,FALSE)</f>
        <v>7.18</v>
      </c>
      <c r="BF468">
        <f>VLOOKUP($C468,subset1!$D:$BX,BF$2,FALSE)</f>
        <v>36</v>
      </c>
      <c r="BG468">
        <f>VLOOKUP($C468,subset1!$D:$BX,BG$2,FALSE)</f>
        <v>455</v>
      </c>
      <c r="BH468">
        <f>VLOOKUP($C468,subset1!$D:$BX,BH$2,FALSE)</f>
        <v>0.44</v>
      </c>
      <c r="BI468">
        <f>VLOOKUP($C468,subset1!$D:$BX,BI$2,FALSE)</f>
        <v>1.5</v>
      </c>
      <c r="BJ468">
        <f>VLOOKUP($C468,subset1!$D:$BX,BJ$2,FALSE)</f>
        <v>0</v>
      </c>
      <c r="BK468">
        <f>VLOOKUP($C468,subset1!$D:$BX,BK$2,FALSE)</f>
        <v>0</v>
      </c>
      <c r="BL468">
        <f>VLOOKUP($C468,subset1!$D:$BX,BL$2,FALSE)</f>
        <v>0</v>
      </c>
      <c r="BM468">
        <f>VLOOKUP($C468,subset1!$D:$BX,BM$2,FALSE)</f>
        <v>0</v>
      </c>
      <c r="BN468">
        <f>VLOOKUP($C468,subset1!$D:$BX,BN$2,FALSE)</f>
        <v>0</v>
      </c>
      <c r="BO468">
        <f>VLOOKUP($C468,subset1!$D:$BX,BO$2,FALSE)</f>
        <v>20</v>
      </c>
      <c r="BP468">
        <f>VLOOKUP($C468,subset1!$D:$BX,BP$2,FALSE)</f>
        <v>7.62</v>
      </c>
      <c r="BQ468">
        <f>VLOOKUP($C468,subset1!$D:$BX,BQ$2,FALSE)</f>
        <v>37.5</v>
      </c>
      <c r="BR468">
        <f>VLOOKUP($C468,subset1!$D:$BX,BR$2,FALSE)</f>
        <v>152.4</v>
      </c>
      <c r="BS468">
        <f>VLOOKUP($C468,subset1!$D:$BX,BS$2,FALSE)</f>
        <v>532</v>
      </c>
      <c r="BT468" t="str">
        <f>VLOOKUP($C468,subset1!$D:$BX,BT$2,FALSE)</f>
        <v>Revco -20</v>
      </c>
      <c r="BU468" t="str">
        <f>VLOOKUP($C468,subset1!$D:$BX,BU$2,FALSE)</f>
        <v>Pacto PCR1 Box 2</v>
      </c>
    </row>
    <row r="469" spans="1:73" x14ac:dyDescent="0.2">
      <c r="A469">
        <v>1031</v>
      </c>
      <c r="B469" t="s">
        <v>14</v>
      </c>
      <c r="C469" t="str">
        <f t="shared" si="24"/>
        <v>1031E6</v>
      </c>
      <c r="D469" t="str">
        <f t="shared" si="25"/>
        <v>E6</v>
      </c>
      <c r="E469">
        <v>79</v>
      </c>
      <c r="F469" s="1">
        <v>43446</v>
      </c>
      <c r="G469">
        <v>2</v>
      </c>
      <c r="H469" t="s">
        <v>6</v>
      </c>
      <c r="I469">
        <v>805.88062003672303</v>
      </c>
      <c r="J469" t="s">
        <v>23</v>
      </c>
      <c r="K469">
        <v>475</v>
      </c>
      <c r="L469">
        <f>VLOOKUP($C469,samples!$D$2:$I$1000,4, FALSE)</f>
        <v>24</v>
      </c>
      <c r="M469" t="str">
        <f>VLOOKUP($C469,samples!$D$2:$I$1000,5, FALSE)</f>
        <v>I</v>
      </c>
      <c r="N469" t="str">
        <f>VLOOKUP($C469,samples!$D$2:$I$1000,6, FALSE)</f>
        <v>7,8,9</v>
      </c>
      <c r="O469" s="1">
        <f>VLOOKUP($C469,samples!$D$2:$I$689,3, FALSE)</f>
        <v>43742</v>
      </c>
      <c r="P469" s="2">
        <f t="shared" si="26"/>
        <v>296</v>
      </c>
      <c r="Q469" s="1" t="str">
        <f>VLOOKUP($C469,samples!$D$2:$R$1000,8, FALSE)</f>
        <v>CGPLPA872P7</v>
      </c>
      <c r="R469" t="s">
        <v>297</v>
      </c>
      <c r="S469">
        <f>VLOOKUP($C469,subset1!$D:$BX,S$2,FALSE)</f>
        <v>0</v>
      </c>
      <c r="T469" s="1" t="str">
        <f>VLOOKUP($C469,subset1!$D:$BX,T$2,FALSE)</f>
        <v>Subset 1</v>
      </c>
      <c r="U469">
        <f>VLOOKUP($C469,subset1!$D:$BX,U$2,FALSE)</f>
        <v>0</v>
      </c>
      <c r="V469">
        <f>VLOOKUP($C469,subset1!$D:$BX,V$2,FALSE)</f>
        <v>44266</v>
      </c>
      <c r="W469" t="str">
        <f>VLOOKUP($C469,subset1!$D:$BX,W$2,FALSE)</f>
        <v>ZF</v>
      </c>
      <c r="X469">
        <f>VLOOKUP($C469,subset1!$D:$BX,X$2,FALSE)</f>
        <v>533</v>
      </c>
      <c r="Y469">
        <f>VLOOKUP($C469,subset1!$D:$BX,Y$2,FALSE)</f>
        <v>4.7</v>
      </c>
      <c r="Z469">
        <f>VLOOKUP($C469,subset1!$D:$BX,Z$2,FALSE)</f>
        <v>0.29999999999999982</v>
      </c>
      <c r="AA469" t="str">
        <f>VLOOKUP($C469,subset1!$D:$BX,AA$2,FALSE)</f>
        <v>pactocfdna311</v>
      </c>
      <c r="AB469">
        <f>VLOOKUP($C469,subset1!$D:$BX,AB$2,FALSE)</f>
        <v>167</v>
      </c>
      <c r="AC469">
        <f>VLOOKUP($C469,subset1!$D:$BX,AC$2,FALSE)</f>
        <v>308.76</v>
      </c>
      <c r="AD469">
        <f>VLOOKUP($C469,subset1!$D:$BX,AD$2,FALSE)</f>
        <v>334</v>
      </c>
      <c r="AE469">
        <f>VLOOKUP($C469,subset1!$D:$BX,AE$2,FALSE)</f>
        <v>39.340000000000003</v>
      </c>
      <c r="AF469">
        <f>VLOOKUP($C469,subset1!$D:$BX,AF$2,FALSE)</f>
        <v>517</v>
      </c>
      <c r="AG469">
        <f>VLOOKUP($C469,subset1!$D:$BX,AG$2,FALSE)</f>
        <v>23.73</v>
      </c>
      <c r="AH469">
        <f>VLOOKUP($C469,subset1!$D:$BX,AH$2,FALSE)</f>
        <v>0</v>
      </c>
      <c r="AI469">
        <f>VLOOKUP($C469,subset1!$D:$BX,AI$2,FALSE)</f>
        <v>50</v>
      </c>
      <c r="AJ469">
        <f>VLOOKUP($C469,subset1!$D:$BX,AJ$2,FALSE)</f>
        <v>371.83000000000004</v>
      </c>
      <c r="AK469">
        <f>VLOOKUP($C469,subset1!$D:$BX,AK$2,FALSE)</f>
        <v>18.591500000000003</v>
      </c>
      <c r="AL469">
        <f>VLOOKUP($C469,subset1!$D:$BX,AL$2,FALSE)</f>
        <v>3.955638297872341</v>
      </c>
      <c r="AM469">
        <f>VLOOKUP($C469,subset1!$D:$BX,AM$2,FALSE)</f>
        <v>532</v>
      </c>
      <c r="AN469" t="str">
        <f>VLOOKUP($C469,subset1!$D:$BX,AN$2,FALSE)</f>
        <v>Revco -20</v>
      </c>
      <c r="AO469" t="str">
        <f>VLOOKUP($C469,subset1!$D:$BX,AO$2,FALSE)</f>
        <v>PACTO CfDNA Box 1</v>
      </c>
      <c r="AP469" t="str">
        <f>VLOOKUP($C469,subset1!$D:$BX,AP$2,FALSE)</f>
        <v>D6</v>
      </c>
      <c r="AQ469">
        <f>VLOOKUP($C469,subset1!$D:$BX,AQ$2,FALSE)</f>
        <v>0</v>
      </c>
      <c r="AR469">
        <f>VLOOKUP($C469,subset1!$D:$BX,AR$2,FALSE)</f>
        <v>15</v>
      </c>
      <c r="AS469">
        <f>VLOOKUP($C469,subset1!$D:$BX,AS$2,FALSE)</f>
        <v>40.341016055724381</v>
      </c>
      <c r="AT469" s="1">
        <f>VLOOKUP($C469,subset1!$D:$BX,AT$2,FALSE)</f>
        <v>9.6589839442756187</v>
      </c>
      <c r="AU469">
        <f>VLOOKUP($C469,subset1!$D:$BX,AU$2,FALSE)</f>
        <v>6</v>
      </c>
      <c r="AV469">
        <f>VLOOKUP($C469,subset1!$D:$BX,AV$2,FALSE)</f>
        <v>44362</v>
      </c>
      <c r="AW469">
        <f>VLOOKUP($C469,subset1!$D:$BX,AW$2,FALSE)</f>
        <v>0</v>
      </c>
      <c r="AX469" t="str">
        <f>VLOOKUP($C469,subset1!$D:$BX,AX$2,FALSE)</f>
        <v>IDT8_UDI_37</v>
      </c>
      <c r="AY469">
        <f>VLOOKUP($C469,subset1!$D:$BX,AY$2,FALSE)</f>
        <v>0</v>
      </c>
      <c r="AZ469">
        <f>VLOOKUP($C469,subset1!$D:$BX,AZ$2,FALSE)</f>
        <v>4</v>
      </c>
      <c r="BA469" t="str">
        <f>VLOOKUP($C469,subset1!$D:$BX,BA$2,FALSE)</f>
        <v>ZF</v>
      </c>
      <c r="BB469">
        <f>VLOOKUP($C469,subset1!$D:$BX,BB$2,FALSE)</f>
        <v>6</v>
      </c>
      <c r="BC469" t="str">
        <f>VLOOKUP($C469,subset1!$D:$BX,BC$2,FALSE)</f>
        <v>pactopcr714_DNA 1000_DE13805124_2021-07-14_10-47-22</v>
      </c>
      <c r="BD469">
        <f>VLOOKUP($C469,subset1!$D:$BX,BD$2,FALSE)</f>
        <v>301</v>
      </c>
      <c r="BE469">
        <f>VLOOKUP($C469,subset1!$D:$BX,BE$2,FALSE)</f>
        <v>7.3</v>
      </c>
      <c r="BF469">
        <f>VLOOKUP($C469,subset1!$D:$BX,BF$2,FALSE)</f>
        <v>36.799999999999997</v>
      </c>
      <c r="BG469">
        <f>VLOOKUP($C469,subset1!$D:$BX,BG$2,FALSE)</f>
        <v>469</v>
      </c>
      <c r="BH469">
        <f>VLOOKUP($C469,subset1!$D:$BX,BH$2,FALSE)</f>
        <v>0.57999999999999996</v>
      </c>
      <c r="BI469">
        <f>VLOOKUP($C469,subset1!$D:$BX,BI$2,FALSE)</f>
        <v>1.9</v>
      </c>
      <c r="BJ469">
        <f>VLOOKUP($C469,subset1!$D:$BX,BJ$2,FALSE)</f>
        <v>651</v>
      </c>
      <c r="BK469">
        <f>VLOOKUP($C469,subset1!$D:$BX,BK$2,FALSE)</f>
        <v>0.03</v>
      </c>
      <c r="BL469">
        <f>VLOOKUP($C469,subset1!$D:$BX,BL$2,FALSE)</f>
        <v>0.1</v>
      </c>
      <c r="BM469">
        <f>VLOOKUP($C469,subset1!$D:$BX,BM$2,FALSE)</f>
        <v>0</v>
      </c>
      <c r="BN469">
        <f>VLOOKUP($C469,subset1!$D:$BX,BN$2,FALSE)</f>
        <v>0</v>
      </c>
      <c r="BO469">
        <f>VLOOKUP($C469,subset1!$D:$BX,BO$2,FALSE)</f>
        <v>20</v>
      </c>
      <c r="BP469">
        <f>VLOOKUP($C469,subset1!$D:$BX,BP$2,FALSE)</f>
        <v>7.91</v>
      </c>
      <c r="BQ469">
        <f>VLOOKUP($C469,subset1!$D:$BX,BQ$2,FALSE)</f>
        <v>38.799999999999997</v>
      </c>
      <c r="BR469">
        <f>VLOOKUP($C469,subset1!$D:$BX,BR$2,FALSE)</f>
        <v>158.19999999999999</v>
      </c>
      <c r="BS469">
        <f>VLOOKUP($C469,subset1!$D:$BX,BS$2,FALSE)</f>
        <v>532</v>
      </c>
      <c r="BT469" t="str">
        <f>VLOOKUP($C469,subset1!$D:$BX,BT$2,FALSE)</f>
        <v>Revco -20</v>
      </c>
      <c r="BU469" t="str">
        <f>VLOOKUP($C469,subset1!$D:$BX,BU$2,FALSE)</f>
        <v>Pacto PCR1 Box 2</v>
      </c>
    </row>
    <row r="470" spans="1:73" x14ac:dyDescent="0.2">
      <c r="A470">
        <v>1034</v>
      </c>
      <c r="B470" t="s">
        <v>2</v>
      </c>
      <c r="C470" t="str">
        <f t="shared" si="24"/>
        <v>1034A</v>
      </c>
      <c r="D470" t="str">
        <f t="shared" si="25"/>
        <v>A</v>
      </c>
      <c r="E470">
        <v>80</v>
      </c>
      <c r="F470" s="1">
        <v>43452</v>
      </c>
      <c r="G470">
        <v>0</v>
      </c>
      <c r="H470" t="s">
        <v>289</v>
      </c>
      <c r="I470">
        <v>799.88062003672303</v>
      </c>
      <c r="J470" t="s">
        <v>23</v>
      </c>
      <c r="K470">
        <v>476</v>
      </c>
      <c r="L470">
        <f>VLOOKUP($C470,samples!$D$2:$I$1000,4, FALSE)</f>
        <v>3</v>
      </c>
      <c r="M470" t="str">
        <f>VLOOKUP($C470,samples!$D$2:$I$1000,5, FALSE)</f>
        <v>A</v>
      </c>
      <c r="N470" t="str">
        <f>VLOOKUP($C470,samples!$D$2:$I$1000,6, FALSE)</f>
        <v>1,2,3</v>
      </c>
      <c r="O470" s="1">
        <f>VLOOKUP($C470,samples!$D$2:$I$689,3, FALSE)</f>
        <v>43452</v>
      </c>
      <c r="P470" s="2">
        <f t="shared" si="26"/>
        <v>0</v>
      </c>
      <c r="Q470" s="1" t="str">
        <f>VLOOKUP($C470,samples!$D$2:$R$1000,8, FALSE)</f>
        <v>CGPLPA873P</v>
      </c>
      <c r="S470" t="e">
        <f>VLOOKUP($C470,subset1!$D:$BX,S$2,FALSE)</f>
        <v>#N/A</v>
      </c>
      <c r="T470" s="1" t="e">
        <f>VLOOKUP($C470,subset1!$D:$BX,T$2,FALSE)</f>
        <v>#N/A</v>
      </c>
      <c r="U470" t="e">
        <f>VLOOKUP($C470,subset1!$D:$BX,U$2,FALSE)</f>
        <v>#N/A</v>
      </c>
      <c r="V470" t="e">
        <f>VLOOKUP($C470,subset1!$D:$BX,V$2,FALSE)</f>
        <v>#N/A</v>
      </c>
      <c r="W470" t="e">
        <f>VLOOKUP($C470,subset1!$D:$BX,W$2,FALSE)</f>
        <v>#N/A</v>
      </c>
      <c r="X470" t="e">
        <f>VLOOKUP($C470,subset1!$D:$BX,X$2,FALSE)</f>
        <v>#N/A</v>
      </c>
      <c r="Y470" t="e">
        <f>VLOOKUP($C470,subset1!$D:$BX,Y$2,FALSE)</f>
        <v>#N/A</v>
      </c>
      <c r="Z470" t="e">
        <f>VLOOKUP($C470,subset1!$D:$BX,Z$2,FALSE)</f>
        <v>#N/A</v>
      </c>
      <c r="AA470" t="e">
        <f>VLOOKUP($C470,subset1!$D:$BX,AA$2,FALSE)</f>
        <v>#N/A</v>
      </c>
      <c r="AB470" t="e">
        <f>VLOOKUP($C470,subset1!$D:$BX,AB$2,FALSE)</f>
        <v>#N/A</v>
      </c>
      <c r="AC470" t="e">
        <f>VLOOKUP($C470,subset1!$D:$BX,AC$2,FALSE)</f>
        <v>#N/A</v>
      </c>
      <c r="AD470" t="e">
        <f>VLOOKUP($C470,subset1!$D:$BX,AD$2,FALSE)</f>
        <v>#N/A</v>
      </c>
      <c r="AE470" t="e">
        <f>VLOOKUP($C470,subset1!$D:$BX,AE$2,FALSE)</f>
        <v>#N/A</v>
      </c>
      <c r="AF470" t="e">
        <f>VLOOKUP($C470,subset1!$D:$BX,AF$2,FALSE)</f>
        <v>#N/A</v>
      </c>
      <c r="AG470" t="e">
        <f>VLOOKUP($C470,subset1!$D:$BX,AG$2,FALSE)</f>
        <v>#N/A</v>
      </c>
      <c r="AH470" t="e">
        <f>VLOOKUP($C470,subset1!$D:$BX,AH$2,FALSE)</f>
        <v>#N/A</v>
      </c>
      <c r="AI470" t="e">
        <f>VLOOKUP($C470,subset1!$D:$BX,AI$2,FALSE)</f>
        <v>#N/A</v>
      </c>
      <c r="AJ470" t="e">
        <f>VLOOKUP($C470,subset1!$D:$BX,AJ$2,FALSE)</f>
        <v>#N/A</v>
      </c>
      <c r="AK470" t="e">
        <f>VLOOKUP($C470,subset1!$D:$BX,AK$2,FALSE)</f>
        <v>#N/A</v>
      </c>
      <c r="AL470" t="e">
        <f>VLOOKUP($C470,subset1!$D:$BX,AL$2,FALSE)</f>
        <v>#N/A</v>
      </c>
      <c r="AM470" t="e">
        <f>VLOOKUP($C470,subset1!$D:$BX,AM$2,FALSE)</f>
        <v>#N/A</v>
      </c>
      <c r="AN470" t="e">
        <f>VLOOKUP($C470,subset1!$D:$BX,AN$2,FALSE)</f>
        <v>#N/A</v>
      </c>
      <c r="AO470" t="e">
        <f>VLOOKUP($C470,subset1!$D:$BX,AO$2,FALSE)</f>
        <v>#N/A</v>
      </c>
      <c r="AP470" t="e">
        <f>VLOOKUP($C470,subset1!$D:$BX,AP$2,FALSE)</f>
        <v>#N/A</v>
      </c>
      <c r="AQ470" t="e">
        <f>VLOOKUP($C470,subset1!$D:$BX,AQ$2,FALSE)</f>
        <v>#N/A</v>
      </c>
      <c r="AR470" t="e">
        <f>VLOOKUP($C470,subset1!$D:$BX,AR$2,FALSE)</f>
        <v>#N/A</v>
      </c>
      <c r="AS470" t="e">
        <f>VLOOKUP($C470,subset1!$D:$BX,AS$2,FALSE)</f>
        <v>#N/A</v>
      </c>
      <c r="AT470" s="1" t="e">
        <f>VLOOKUP($C470,subset1!$D:$BX,AT$2,FALSE)</f>
        <v>#N/A</v>
      </c>
      <c r="AU470" t="e">
        <f>VLOOKUP($C470,subset1!$D:$BX,AU$2,FALSE)</f>
        <v>#N/A</v>
      </c>
      <c r="AV470" t="e">
        <f>VLOOKUP($C470,subset1!$D:$BX,AV$2,FALSE)</f>
        <v>#N/A</v>
      </c>
      <c r="AW470" t="e">
        <f>VLOOKUP($C470,subset1!$D:$BX,AW$2,FALSE)</f>
        <v>#N/A</v>
      </c>
      <c r="AX470" t="e">
        <f>VLOOKUP($C470,subset1!$D:$BX,AX$2,FALSE)</f>
        <v>#N/A</v>
      </c>
      <c r="AY470" t="e">
        <f>VLOOKUP($C470,subset1!$D:$BX,AY$2,FALSE)</f>
        <v>#N/A</v>
      </c>
      <c r="AZ470" t="e">
        <f>VLOOKUP($C470,subset1!$D:$BX,AZ$2,FALSE)</f>
        <v>#N/A</v>
      </c>
      <c r="BA470" t="e">
        <f>VLOOKUP($C470,subset1!$D:$BX,BA$2,FALSE)</f>
        <v>#N/A</v>
      </c>
      <c r="BB470" t="e">
        <f>VLOOKUP($C470,subset1!$D:$BX,BB$2,FALSE)</f>
        <v>#N/A</v>
      </c>
      <c r="BC470" t="e">
        <f>VLOOKUP($C470,subset1!$D:$BX,BC$2,FALSE)</f>
        <v>#N/A</v>
      </c>
      <c r="BD470" t="e">
        <f>VLOOKUP($C470,subset1!$D:$BX,BD$2,FALSE)</f>
        <v>#N/A</v>
      </c>
      <c r="BE470" t="e">
        <f>VLOOKUP($C470,subset1!$D:$BX,BE$2,FALSE)</f>
        <v>#N/A</v>
      </c>
      <c r="BF470" t="e">
        <f>VLOOKUP($C470,subset1!$D:$BX,BF$2,FALSE)</f>
        <v>#N/A</v>
      </c>
      <c r="BG470" t="e">
        <f>VLOOKUP($C470,subset1!$D:$BX,BG$2,FALSE)</f>
        <v>#N/A</v>
      </c>
      <c r="BH470" t="e">
        <f>VLOOKUP($C470,subset1!$D:$BX,BH$2,FALSE)</f>
        <v>#N/A</v>
      </c>
      <c r="BI470" t="e">
        <f>VLOOKUP($C470,subset1!$D:$BX,BI$2,FALSE)</f>
        <v>#N/A</v>
      </c>
      <c r="BJ470" t="e">
        <f>VLOOKUP($C470,subset1!$D:$BX,BJ$2,FALSE)</f>
        <v>#N/A</v>
      </c>
      <c r="BK470" t="e">
        <f>VLOOKUP($C470,subset1!$D:$BX,BK$2,FALSE)</f>
        <v>#N/A</v>
      </c>
      <c r="BL470" t="e">
        <f>VLOOKUP($C470,subset1!$D:$BX,BL$2,FALSE)</f>
        <v>#N/A</v>
      </c>
      <c r="BM470" t="e">
        <f>VLOOKUP($C470,subset1!$D:$BX,BM$2,FALSE)</f>
        <v>#N/A</v>
      </c>
      <c r="BN470" t="e">
        <f>VLOOKUP($C470,subset1!$D:$BX,BN$2,FALSE)</f>
        <v>#N/A</v>
      </c>
      <c r="BO470" t="e">
        <f>VLOOKUP($C470,subset1!$D:$BX,BO$2,FALSE)</f>
        <v>#N/A</v>
      </c>
      <c r="BP470" t="e">
        <f>VLOOKUP($C470,subset1!$D:$BX,BP$2,FALSE)</f>
        <v>#N/A</v>
      </c>
      <c r="BQ470" t="e">
        <f>VLOOKUP($C470,subset1!$D:$BX,BQ$2,FALSE)</f>
        <v>#N/A</v>
      </c>
      <c r="BR470" t="e">
        <f>VLOOKUP($C470,subset1!$D:$BX,BR$2,FALSE)</f>
        <v>#N/A</v>
      </c>
      <c r="BS470" t="e">
        <f>VLOOKUP($C470,subset1!$D:$BX,BS$2,FALSE)</f>
        <v>#N/A</v>
      </c>
      <c r="BT470" t="e">
        <f>VLOOKUP($C470,subset1!$D:$BX,BT$2,FALSE)</f>
        <v>#N/A</v>
      </c>
      <c r="BU470" t="e">
        <f>VLOOKUP($C470,subset1!$D:$BX,BU$2,FALSE)</f>
        <v>#N/A</v>
      </c>
    </row>
    <row r="471" spans="1:73" x14ac:dyDescent="0.2">
      <c r="A471">
        <v>1034</v>
      </c>
      <c r="B471" t="s">
        <v>8</v>
      </c>
      <c r="C471" t="str">
        <f t="shared" si="24"/>
        <v>1034B1</v>
      </c>
      <c r="D471" t="str">
        <f t="shared" si="25"/>
        <v>B1</v>
      </c>
      <c r="E471">
        <v>80</v>
      </c>
      <c r="F471" s="1">
        <v>43452</v>
      </c>
      <c r="G471">
        <v>0</v>
      </c>
      <c r="H471" t="s">
        <v>289</v>
      </c>
      <c r="I471">
        <v>799.88062003672303</v>
      </c>
      <c r="J471" t="s">
        <v>23</v>
      </c>
      <c r="K471">
        <v>477</v>
      </c>
      <c r="L471">
        <f>VLOOKUP($C471,samples!$D$2:$I$1000,4, FALSE)</f>
        <v>8</v>
      </c>
      <c r="M471" t="str">
        <f>VLOOKUP($C471,samples!$D$2:$I$1000,5, FALSE)</f>
        <v>D</v>
      </c>
      <c r="N471" t="str">
        <f>VLOOKUP($C471,samples!$D$2:$I$1000,6, FALSE)</f>
        <v>4,5,6</v>
      </c>
      <c r="O471" s="1">
        <f>VLOOKUP($C471,samples!$D$2:$I$689,3, FALSE)</f>
        <v>43486</v>
      </c>
      <c r="P471" s="2">
        <f t="shared" si="26"/>
        <v>34</v>
      </c>
      <c r="Q471" s="1" t="str">
        <f>VLOOKUP($C471,samples!$D$2:$R$1000,8, FALSE)</f>
        <v>CGPLPA873P1</v>
      </c>
      <c r="S471" t="e">
        <f>VLOOKUP($C471,subset1!$D:$BX,S$2,FALSE)</f>
        <v>#N/A</v>
      </c>
      <c r="T471" s="1" t="e">
        <f>VLOOKUP($C471,subset1!$D:$BX,T$2,FALSE)</f>
        <v>#N/A</v>
      </c>
      <c r="U471" t="e">
        <f>VLOOKUP($C471,subset1!$D:$BX,U$2,FALSE)</f>
        <v>#N/A</v>
      </c>
      <c r="V471" t="e">
        <f>VLOOKUP($C471,subset1!$D:$BX,V$2,FALSE)</f>
        <v>#N/A</v>
      </c>
      <c r="W471" t="e">
        <f>VLOOKUP($C471,subset1!$D:$BX,W$2,FALSE)</f>
        <v>#N/A</v>
      </c>
      <c r="X471" t="e">
        <f>VLOOKUP($C471,subset1!$D:$BX,X$2,FALSE)</f>
        <v>#N/A</v>
      </c>
      <c r="Y471" t="e">
        <f>VLOOKUP($C471,subset1!$D:$BX,Y$2,FALSE)</f>
        <v>#N/A</v>
      </c>
      <c r="Z471" t="e">
        <f>VLOOKUP($C471,subset1!$D:$BX,Z$2,FALSE)</f>
        <v>#N/A</v>
      </c>
      <c r="AA471" t="e">
        <f>VLOOKUP($C471,subset1!$D:$BX,AA$2,FALSE)</f>
        <v>#N/A</v>
      </c>
      <c r="AB471" t="e">
        <f>VLOOKUP($C471,subset1!$D:$BX,AB$2,FALSE)</f>
        <v>#N/A</v>
      </c>
      <c r="AC471" t="e">
        <f>VLOOKUP($C471,subset1!$D:$BX,AC$2,FALSE)</f>
        <v>#N/A</v>
      </c>
      <c r="AD471" t="e">
        <f>VLOOKUP($C471,subset1!$D:$BX,AD$2,FALSE)</f>
        <v>#N/A</v>
      </c>
      <c r="AE471" t="e">
        <f>VLOOKUP($C471,subset1!$D:$BX,AE$2,FALSE)</f>
        <v>#N/A</v>
      </c>
      <c r="AF471" t="e">
        <f>VLOOKUP($C471,subset1!$D:$BX,AF$2,FALSE)</f>
        <v>#N/A</v>
      </c>
      <c r="AG471" t="e">
        <f>VLOOKUP($C471,subset1!$D:$BX,AG$2,FALSE)</f>
        <v>#N/A</v>
      </c>
      <c r="AH471" t="e">
        <f>VLOOKUP($C471,subset1!$D:$BX,AH$2,FALSE)</f>
        <v>#N/A</v>
      </c>
      <c r="AI471" t="e">
        <f>VLOOKUP($C471,subset1!$D:$BX,AI$2,FALSE)</f>
        <v>#N/A</v>
      </c>
      <c r="AJ471" t="e">
        <f>VLOOKUP($C471,subset1!$D:$BX,AJ$2,FALSE)</f>
        <v>#N/A</v>
      </c>
      <c r="AK471" t="e">
        <f>VLOOKUP($C471,subset1!$D:$BX,AK$2,FALSE)</f>
        <v>#N/A</v>
      </c>
      <c r="AL471" t="e">
        <f>VLOOKUP($C471,subset1!$D:$BX,AL$2,FALSE)</f>
        <v>#N/A</v>
      </c>
      <c r="AM471" t="e">
        <f>VLOOKUP($C471,subset1!$D:$BX,AM$2,FALSE)</f>
        <v>#N/A</v>
      </c>
      <c r="AN471" t="e">
        <f>VLOOKUP($C471,subset1!$D:$BX,AN$2,FALSE)</f>
        <v>#N/A</v>
      </c>
      <c r="AO471" t="e">
        <f>VLOOKUP($C471,subset1!$D:$BX,AO$2,FALSE)</f>
        <v>#N/A</v>
      </c>
      <c r="AP471" t="e">
        <f>VLOOKUP($C471,subset1!$D:$BX,AP$2,FALSE)</f>
        <v>#N/A</v>
      </c>
      <c r="AQ471" t="e">
        <f>VLOOKUP($C471,subset1!$D:$BX,AQ$2,FALSE)</f>
        <v>#N/A</v>
      </c>
      <c r="AR471" t="e">
        <f>VLOOKUP($C471,subset1!$D:$BX,AR$2,FALSE)</f>
        <v>#N/A</v>
      </c>
      <c r="AS471" t="e">
        <f>VLOOKUP($C471,subset1!$D:$BX,AS$2,FALSE)</f>
        <v>#N/A</v>
      </c>
      <c r="AT471" s="1" t="e">
        <f>VLOOKUP($C471,subset1!$D:$BX,AT$2,FALSE)</f>
        <v>#N/A</v>
      </c>
      <c r="AU471" t="e">
        <f>VLOOKUP($C471,subset1!$D:$BX,AU$2,FALSE)</f>
        <v>#N/A</v>
      </c>
      <c r="AV471" t="e">
        <f>VLOOKUP($C471,subset1!$D:$BX,AV$2,FALSE)</f>
        <v>#N/A</v>
      </c>
      <c r="AW471" t="e">
        <f>VLOOKUP($C471,subset1!$D:$BX,AW$2,FALSE)</f>
        <v>#N/A</v>
      </c>
      <c r="AX471" t="e">
        <f>VLOOKUP($C471,subset1!$D:$BX,AX$2,FALSE)</f>
        <v>#N/A</v>
      </c>
      <c r="AY471" t="e">
        <f>VLOOKUP($C471,subset1!$D:$BX,AY$2,FALSE)</f>
        <v>#N/A</v>
      </c>
      <c r="AZ471" t="e">
        <f>VLOOKUP($C471,subset1!$D:$BX,AZ$2,FALSE)</f>
        <v>#N/A</v>
      </c>
      <c r="BA471" t="e">
        <f>VLOOKUP($C471,subset1!$D:$BX,BA$2,FALSE)</f>
        <v>#N/A</v>
      </c>
      <c r="BB471" t="e">
        <f>VLOOKUP($C471,subset1!$D:$BX,BB$2,FALSE)</f>
        <v>#N/A</v>
      </c>
      <c r="BC471" t="e">
        <f>VLOOKUP($C471,subset1!$D:$BX,BC$2,FALSE)</f>
        <v>#N/A</v>
      </c>
      <c r="BD471" t="e">
        <f>VLOOKUP($C471,subset1!$D:$BX,BD$2,FALSE)</f>
        <v>#N/A</v>
      </c>
      <c r="BE471" t="e">
        <f>VLOOKUP($C471,subset1!$D:$BX,BE$2,FALSE)</f>
        <v>#N/A</v>
      </c>
      <c r="BF471" t="e">
        <f>VLOOKUP($C471,subset1!$D:$BX,BF$2,FALSE)</f>
        <v>#N/A</v>
      </c>
      <c r="BG471" t="e">
        <f>VLOOKUP($C471,subset1!$D:$BX,BG$2,FALSE)</f>
        <v>#N/A</v>
      </c>
      <c r="BH471" t="e">
        <f>VLOOKUP($C471,subset1!$D:$BX,BH$2,FALSE)</f>
        <v>#N/A</v>
      </c>
      <c r="BI471" t="e">
        <f>VLOOKUP($C471,subset1!$D:$BX,BI$2,FALSE)</f>
        <v>#N/A</v>
      </c>
      <c r="BJ471" t="e">
        <f>VLOOKUP($C471,subset1!$D:$BX,BJ$2,FALSE)</f>
        <v>#N/A</v>
      </c>
      <c r="BK471" t="e">
        <f>VLOOKUP($C471,subset1!$D:$BX,BK$2,FALSE)</f>
        <v>#N/A</v>
      </c>
      <c r="BL471" t="e">
        <f>VLOOKUP($C471,subset1!$D:$BX,BL$2,FALSE)</f>
        <v>#N/A</v>
      </c>
      <c r="BM471" t="e">
        <f>VLOOKUP($C471,subset1!$D:$BX,BM$2,FALSE)</f>
        <v>#N/A</v>
      </c>
      <c r="BN471" t="e">
        <f>VLOOKUP($C471,subset1!$D:$BX,BN$2,FALSE)</f>
        <v>#N/A</v>
      </c>
      <c r="BO471" t="e">
        <f>VLOOKUP($C471,subset1!$D:$BX,BO$2,FALSE)</f>
        <v>#N/A</v>
      </c>
      <c r="BP471" t="e">
        <f>VLOOKUP($C471,subset1!$D:$BX,BP$2,FALSE)</f>
        <v>#N/A</v>
      </c>
      <c r="BQ471" t="e">
        <f>VLOOKUP($C471,subset1!$D:$BX,BQ$2,FALSE)</f>
        <v>#N/A</v>
      </c>
      <c r="BR471" t="e">
        <f>VLOOKUP($C471,subset1!$D:$BX,BR$2,FALSE)</f>
        <v>#N/A</v>
      </c>
      <c r="BS471" t="e">
        <f>VLOOKUP($C471,subset1!$D:$BX,BS$2,FALSE)</f>
        <v>#N/A</v>
      </c>
      <c r="BT471" t="e">
        <f>VLOOKUP($C471,subset1!$D:$BX,BT$2,FALSE)</f>
        <v>#N/A</v>
      </c>
      <c r="BU471" t="e">
        <f>VLOOKUP($C471,subset1!$D:$BX,BU$2,FALSE)</f>
        <v>#N/A</v>
      </c>
    </row>
    <row r="472" spans="1:73" x14ac:dyDescent="0.2">
      <c r="A472">
        <v>1034</v>
      </c>
      <c r="B472" t="s">
        <v>9</v>
      </c>
      <c r="C472" t="str">
        <f t="shared" si="24"/>
        <v>1034E1</v>
      </c>
      <c r="D472" t="str">
        <f t="shared" si="25"/>
        <v>E1</v>
      </c>
      <c r="E472">
        <v>80</v>
      </c>
      <c r="F472" s="1">
        <v>43452</v>
      </c>
      <c r="G472">
        <v>0</v>
      </c>
      <c r="H472" t="s">
        <v>289</v>
      </c>
      <c r="I472">
        <v>799.88062003672303</v>
      </c>
      <c r="J472" t="s">
        <v>23</v>
      </c>
      <c r="K472">
        <v>478</v>
      </c>
      <c r="L472">
        <f>VLOOKUP($C472,samples!$D$2:$I$1000,4, FALSE)</f>
        <v>12</v>
      </c>
      <c r="M472" t="str">
        <f>VLOOKUP($C472,samples!$D$2:$I$1000,5, FALSE)</f>
        <v>D</v>
      </c>
      <c r="N472" t="str">
        <f>VLOOKUP($C472,samples!$D$2:$I$1000,6, FALSE)</f>
        <v>7,8,9</v>
      </c>
      <c r="O472" s="1">
        <f>VLOOKUP($C472,samples!$D$2:$I$689,3, FALSE)</f>
        <v>43515</v>
      </c>
      <c r="P472" s="2">
        <f t="shared" si="26"/>
        <v>63</v>
      </c>
      <c r="Q472" s="1" t="str">
        <f>VLOOKUP($C472,samples!$D$2:$R$1000,8, FALSE)</f>
        <v>CGPLPA873P2</v>
      </c>
      <c r="S472" t="e">
        <f>VLOOKUP($C472,subset1!$D:$BX,S$2,FALSE)</f>
        <v>#N/A</v>
      </c>
      <c r="T472" s="1" t="e">
        <f>VLOOKUP($C472,subset1!$D:$BX,T$2,FALSE)</f>
        <v>#N/A</v>
      </c>
      <c r="U472" t="e">
        <f>VLOOKUP($C472,subset1!$D:$BX,U$2,FALSE)</f>
        <v>#N/A</v>
      </c>
      <c r="V472" t="e">
        <f>VLOOKUP($C472,subset1!$D:$BX,V$2,FALSE)</f>
        <v>#N/A</v>
      </c>
      <c r="W472" t="e">
        <f>VLOOKUP($C472,subset1!$D:$BX,W$2,FALSE)</f>
        <v>#N/A</v>
      </c>
      <c r="X472" t="e">
        <f>VLOOKUP($C472,subset1!$D:$BX,X$2,FALSE)</f>
        <v>#N/A</v>
      </c>
      <c r="Y472" t="e">
        <f>VLOOKUP($C472,subset1!$D:$BX,Y$2,FALSE)</f>
        <v>#N/A</v>
      </c>
      <c r="Z472" t="e">
        <f>VLOOKUP($C472,subset1!$D:$BX,Z$2,FALSE)</f>
        <v>#N/A</v>
      </c>
      <c r="AA472" t="e">
        <f>VLOOKUP($C472,subset1!$D:$BX,AA$2,FALSE)</f>
        <v>#N/A</v>
      </c>
      <c r="AB472" t="e">
        <f>VLOOKUP($C472,subset1!$D:$BX,AB$2,FALSE)</f>
        <v>#N/A</v>
      </c>
      <c r="AC472" t="e">
        <f>VLOOKUP($C472,subset1!$D:$BX,AC$2,FALSE)</f>
        <v>#N/A</v>
      </c>
      <c r="AD472" t="e">
        <f>VLOOKUP($C472,subset1!$D:$BX,AD$2,FALSE)</f>
        <v>#N/A</v>
      </c>
      <c r="AE472" t="e">
        <f>VLOOKUP($C472,subset1!$D:$BX,AE$2,FALSE)</f>
        <v>#N/A</v>
      </c>
      <c r="AF472" t="e">
        <f>VLOOKUP($C472,subset1!$D:$BX,AF$2,FALSE)</f>
        <v>#N/A</v>
      </c>
      <c r="AG472" t="e">
        <f>VLOOKUP($C472,subset1!$D:$BX,AG$2,FALSE)</f>
        <v>#N/A</v>
      </c>
      <c r="AH472" t="e">
        <f>VLOOKUP($C472,subset1!$D:$BX,AH$2,FALSE)</f>
        <v>#N/A</v>
      </c>
      <c r="AI472" t="e">
        <f>VLOOKUP($C472,subset1!$D:$BX,AI$2,FALSE)</f>
        <v>#N/A</v>
      </c>
      <c r="AJ472" t="e">
        <f>VLOOKUP($C472,subset1!$D:$BX,AJ$2,FALSE)</f>
        <v>#N/A</v>
      </c>
      <c r="AK472" t="e">
        <f>VLOOKUP($C472,subset1!$D:$BX,AK$2,FALSE)</f>
        <v>#N/A</v>
      </c>
      <c r="AL472" t="e">
        <f>VLOOKUP($C472,subset1!$D:$BX,AL$2,FALSE)</f>
        <v>#N/A</v>
      </c>
      <c r="AM472" t="e">
        <f>VLOOKUP($C472,subset1!$D:$BX,AM$2,FALSE)</f>
        <v>#N/A</v>
      </c>
      <c r="AN472" t="e">
        <f>VLOOKUP($C472,subset1!$D:$BX,AN$2,FALSE)</f>
        <v>#N/A</v>
      </c>
      <c r="AO472" t="e">
        <f>VLOOKUP($C472,subset1!$D:$BX,AO$2,FALSE)</f>
        <v>#N/A</v>
      </c>
      <c r="AP472" t="e">
        <f>VLOOKUP($C472,subset1!$D:$BX,AP$2,FALSE)</f>
        <v>#N/A</v>
      </c>
      <c r="AQ472" t="e">
        <f>VLOOKUP($C472,subset1!$D:$BX,AQ$2,FALSE)</f>
        <v>#N/A</v>
      </c>
      <c r="AR472" t="e">
        <f>VLOOKUP($C472,subset1!$D:$BX,AR$2,FALSE)</f>
        <v>#N/A</v>
      </c>
      <c r="AS472" t="e">
        <f>VLOOKUP($C472,subset1!$D:$BX,AS$2,FALSE)</f>
        <v>#N/A</v>
      </c>
      <c r="AT472" s="1" t="e">
        <f>VLOOKUP($C472,subset1!$D:$BX,AT$2,FALSE)</f>
        <v>#N/A</v>
      </c>
      <c r="AU472" t="e">
        <f>VLOOKUP($C472,subset1!$D:$BX,AU$2,FALSE)</f>
        <v>#N/A</v>
      </c>
      <c r="AV472" t="e">
        <f>VLOOKUP($C472,subset1!$D:$BX,AV$2,FALSE)</f>
        <v>#N/A</v>
      </c>
      <c r="AW472" t="e">
        <f>VLOOKUP($C472,subset1!$D:$BX,AW$2,FALSE)</f>
        <v>#N/A</v>
      </c>
      <c r="AX472" t="e">
        <f>VLOOKUP($C472,subset1!$D:$BX,AX$2,FALSE)</f>
        <v>#N/A</v>
      </c>
      <c r="AY472" t="e">
        <f>VLOOKUP($C472,subset1!$D:$BX,AY$2,FALSE)</f>
        <v>#N/A</v>
      </c>
      <c r="AZ472" t="e">
        <f>VLOOKUP($C472,subset1!$D:$BX,AZ$2,FALSE)</f>
        <v>#N/A</v>
      </c>
      <c r="BA472" t="e">
        <f>VLOOKUP($C472,subset1!$D:$BX,BA$2,FALSE)</f>
        <v>#N/A</v>
      </c>
      <c r="BB472" t="e">
        <f>VLOOKUP($C472,subset1!$D:$BX,BB$2,FALSE)</f>
        <v>#N/A</v>
      </c>
      <c r="BC472" t="e">
        <f>VLOOKUP($C472,subset1!$D:$BX,BC$2,FALSE)</f>
        <v>#N/A</v>
      </c>
      <c r="BD472" t="e">
        <f>VLOOKUP($C472,subset1!$D:$BX,BD$2,FALSE)</f>
        <v>#N/A</v>
      </c>
      <c r="BE472" t="e">
        <f>VLOOKUP($C472,subset1!$D:$BX,BE$2,FALSE)</f>
        <v>#N/A</v>
      </c>
      <c r="BF472" t="e">
        <f>VLOOKUP($C472,subset1!$D:$BX,BF$2,FALSE)</f>
        <v>#N/A</v>
      </c>
      <c r="BG472" t="e">
        <f>VLOOKUP($C472,subset1!$D:$BX,BG$2,FALSE)</f>
        <v>#N/A</v>
      </c>
      <c r="BH472" t="e">
        <f>VLOOKUP($C472,subset1!$D:$BX,BH$2,FALSE)</f>
        <v>#N/A</v>
      </c>
      <c r="BI472" t="e">
        <f>VLOOKUP($C472,subset1!$D:$BX,BI$2,FALSE)</f>
        <v>#N/A</v>
      </c>
      <c r="BJ472" t="e">
        <f>VLOOKUP($C472,subset1!$D:$BX,BJ$2,FALSE)</f>
        <v>#N/A</v>
      </c>
      <c r="BK472" t="e">
        <f>VLOOKUP($C472,subset1!$D:$BX,BK$2,FALSE)</f>
        <v>#N/A</v>
      </c>
      <c r="BL472" t="e">
        <f>VLOOKUP($C472,subset1!$D:$BX,BL$2,FALSE)</f>
        <v>#N/A</v>
      </c>
      <c r="BM472" t="e">
        <f>VLOOKUP($C472,subset1!$D:$BX,BM$2,FALSE)</f>
        <v>#N/A</v>
      </c>
      <c r="BN472" t="e">
        <f>VLOOKUP($C472,subset1!$D:$BX,BN$2,FALSE)</f>
        <v>#N/A</v>
      </c>
      <c r="BO472" t="e">
        <f>VLOOKUP($C472,subset1!$D:$BX,BO$2,FALSE)</f>
        <v>#N/A</v>
      </c>
      <c r="BP472" t="e">
        <f>VLOOKUP($C472,subset1!$D:$BX,BP$2,FALSE)</f>
        <v>#N/A</v>
      </c>
      <c r="BQ472" t="e">
        <f>VLOOKUP($C472,subset1!$D:$BX,BQ$2,FALSE)</f>
        <v>#N/A</v>
      </c>
      <c r="BR472" t="e">
        <f>VLOOKUP($C472,subset1!$D:$BX,BR$2,FALSE)</f>
        <v>#N/A</v>
      </c>
      <c r="BS472" t="e">
        <f>VLOOKUP($C472,subset1!$D:$BX,BS$2,FALSE)</f>
        <v>#N/A</v>
      </c>
      <c r="BT472" t="e">
        <f>VLOOKUP($C472,subset1!$D:$BX,BT$2,FALSE)</f>
        <v>#N/A</v>
      </c>
      <c r="BU472" t="e">
        <f>VLOOKUP($C472,subset1!$D:$BX,BU$2,FALSE)</f>
        <v>#N/A</v>
      </c>
    </row>
    <row r="473" spans="1:73" x14ac:dyDescent="0.2">
      <c r="A473">
        <v>1034</v>
      </c>
      <c r="B473" t="s">
        <v>10</v>
      </c>
      <c r="C473" t="str">
        <f t="shared" si="24"/>
        <v>1034E2</v>
      </c>
      <c r="D473" t="str">
        <f t="shared" si="25"/>
        <v>E2</v>
      </c>
      <c r="E473">
        <v>80</v>
      </c>
      <c r="F473" s="1">
        <v>43452</v>
      </c>
      <c r="G473">
        <v>0</v>
      </c>
      <c r="H473" t="s">
        <v>289</v>
      </c>
      <c r="I473">
        <v>799.88062003672303</v>
      </c>
      <c r="J473" t="s">
        <v>23</v>
      </c>
      <c r="K473">
        <v>479</v>
      </c>
      <c r="L473">
        <f>VLOOKUP($C473,samples!$D$2:$I$1000,4, FALSE)</f>
        <v>16</v>
      </c>
      <c r="M473" t="str">
        <f>VLOOKUP($C473,samples!$D$2:$I$1000,5, FALSE)</f>
        <v>F</v>
      </c>
      <c r="N473" t="str">
        <f>VLOOKUP($C473,samples!$D$2:$I$1000,6, FALSE)</f>
        <v>4,5,6</v>
      </c>
      <c r="O473" s="1">
        <f>VLOOKUP($C473,samples!$D$2:$I$689,3, FALSE)</f>
        <v>43571</v>
      </c>
      <c r="P473" s="2">
        <f t="shared" si="26"/>
        <v>119</v>
      </c>
      <c r="Q473" s="1" t="str">
        <f>VLOOKUP($C473,samples!$D$2:$R$1000,8, FALSE)</f>
        <v>CGPLPA873P3</v>
      </c>
      <c r="S473" t="e">
        <f>VLOOKUP($C473,subset1!$D:$BX,S$2,FALSE)</f>
        <v>#N/A</v>
      </c>
      <c r="T473" s="1" t="e">
        <f>VLOOKUP($C473,subset1!$D:$BX,T$2,FALSE)</f>
        <v>#N/A</v>
      </c>
      <c r="U473" t="e">
        <f>VLOOKUP($C473,subset1!$D:$BX,U$2,FALSE)</f>
        <v>#N/A</v>
      </c>
      <c r="V473" t="e">
        <f>VLOOKUP($C473,subset1!$D:$BX,V$2,FALSE)</f>
        <v>#N/A</v>
      </c>
      <c r="W473" t="e">
        <f>VLOOKUP($C473,subset1!$D:$BX,W$2,FALSE)</f>
        <v>#N/A</v>
      </c>
      <c r="X473" t="e">
        <f>VLOOKUP($C473,subset1!$D:$BX,X$2,FALSE)</f>
        <v>#N/A</v>
      </c>
      <c r="Y473" t="e">
        <f>VLOOKUP($C473,subset1!$D:$BX,Y$2,FALSE)</f>
        <v>#N/A</v>
      </c>
      <c r="Z473" t="e">
        <f>VLOOKUP($C473,subset1!$D:$BX,Z$2,FALSE)</f>
        <v>#N/A</v>
      </c>
      <c r="AA473" t="e">
        <f>VLOOKUP($C473,subset1!$D:$BX,AA$2,FALSE)</f>
        <v>#N/A</v>
      </c>
      <c r="AB473" t="e">
        <f>VLOOKUP($C473,subset1!$D:$BX,AB$2,FALSE)</f>
        <v>#N/A</v>
      </c>
      <c r="AC473" t="e">
        <f>VLOOKUP($C473,subset1!$D:$BX,AC$2,FALSE)</f>
        <v>#N/A</v>
      </c>
      <c r="AD473" t="e">
        <f>VLOOKUP($C473,subset1!$D:$BX,AD$2,FALSE)</f>
        <v>#N/A</v>
      </c>
      <c r="AE473" t="e">
        <f>VLOOKUP($C473,subset1!$D:$BX,AE$2,FALSE)</f>
        <v>#N/A</v>
      </c>
      <c r="AF473" t="e">
        <f>VLOOKUP($C473,subset1!$D:$BX,AF$2,FALSE)</f>
        <v>#N/A</v>
      </c>
      <c r="AG473" t="e">
        <f>VLOOKUP($C473,subset1!$D:$BX,AG$2,FALSE)</f>
        <v>#N/A</v>
      </c>
      <c r="AH473" t="e">
        <f>VLOOKUP($C473,subset1!$D:$BX,AH$2,FALSE)</f>
        <v>#N/A</v>
      </c>
      <c r="AI473" t="e">
        <f>VLOOKUP($C473,subset1!$D:$BX,AI$2,FALSE)</f>
        <v>#N/A</v>
      </c>
      <c r="AJ473" t="e">
        <f>VLOOKUP($C473,subset1!$D:$BX,AJ$2,FALSE)</f>
        <v>#N/A</v>
      </c>
      <c r="AK473" t="e">
        <f>VLOOKUP($C473,subset1!$D:$BX,AK$2,FALSE)</f>
        <v>#N/A</v>
      </c>
      <c r="AL473" t="e">
        <f>VLOOKUP($C473,subset1!$D:$BX,AL$2,FALSE)</f>
        <v>#N/A</v>
      </c>
      <c r="AM473" t="e">
        <f>VLOOKUP($C473,subset1!$D:$BX,AM$2,FALSE)</f>
        <v>#N/A</v>
      </c>
      <c r="AN473" t="e">
        <f>VLOOKUP($C473,subset1!$D:$BX,AN$2,FALSE)</f>
        <v>#N/A</v>
      </c>
      <c r="AO473" t="e">
        <f>VLOOKUP($C473,subset1!$D:$BX,AO$2,FALSE)</f>
        <v>#N/A</v>
      </c>
      <c r="AP473" t="e">
        <f>VLOOKUP($C473,subset1!$D:$BX,AP$2,FALSE)</f>
        <v>#N/A</v>
      </c>
      <c r="AQ473" t="e">
        <f>VLOOKUP($C473,subset1!$D:$BX,AQ$2,FALSE)</f>
        <v>#N/A</v>
      </c>
      <c r="AR473" t="e">
        <f>VLOOKUP($C473,subset1!$D:$BX,AR$2,FALSE)</f>
        <v>#N/A</v>
      </c>
      <c r="AS473" t="e">
        <f>VLOOKUP($C473,subset1!$D:$BX,AS$2,FALSE)</f>
        <v>#N/A</v>
      </c>
      <c r="AT473" s="1" t="e">
        <f>VLOOKUP($C473,subset1!$D:$BX,AT$2,FALSE)</f>
        <v>#N/A</v>
      </c>
      <c r="AU473" t="e">
        <f>VLOOKUP($C473,subset1!$D:$BX,AU$2,FALSE)</f>
        <v>#N/A</v>
      </c>
      <c r="AV473" t="e">
        <f>VLOOKUP($C473,subset1!$D:$BX,AV$2,FALSE)</f>
        <v>#N/A</v>
      </c>
      <c r="AW473" t="e">
        <f>VLOOKUP($C473,subset1!$D:$BX,AW$2,FALSE)</f>
        <v>#N/A</v>
      </c>
      <c r="AX473" t="e">
        <f>VLOOKUP($C473,subset1!$D:$BX,AX$2,FALSE)</f>
        <v>#N/A</v>
      </c>
      <c r="AY473" t="e">
        <f>VLOOKUP($C473,subset1!$D:$BX,AY$2,FALSE)</f>
        <v>#N/A</v>
      </c>
      <c r="AZ473" t="e">
        <f>VLOOKUP($C473,subset1!$D:$BX,AZ$2,FALSE)</f>
        <v>#N/A</v>
      </c>
      <c r="BA473" t="e">
        <f>VLOOKUP($C473,subset1!$D:$BX,BA$2,FALSE)</f>
        <v>#N/A</v>
      </c>
      <c r="BB473" t="e">
        <f>VLOOKUP($C473,subset1!$D:$BX,BB$2,FALSE)</f>
        <v>#N/A</v>
      </c>
      <c r="BC473" t="e">
        <f>VLOOKUP($C473,subset1!$D:$BX,BC$2,FALSE)</f>
        <v>#N/A</v>
      </c>
      <c r="BD473" t="e">
        <f>VLOOKUP($C473,subset1!$D:$BX,BD$2,FALSE)</f>
        <v>#N/A</v>
      </c>
      <c r="BE473" t="e">
        <f>VLOOKUP($C473,subset1!$D:$BX,BE$2,FALSE)</f>
        <v>#N/A</v>
      </c>
      <c r="BF473" t="e">
        <f>VLOOKUP($C473,subset1!$D:$BX,BF$2,FALSE)</f>
        <v>#N/A</v>
      </c>
      <c r="BG473" t="e">
        <f>VLOOKUP($C473,subset1!$D:$BX,BG$2,FALSE)</f>
        <v>#N/A</v>
      </c>
      <c r="BH473" t="e">
        <f>VLOOKUP($C473,subset1!$D:$BX,BH$2,FALSE)</f>
        <v>#N/A</v>
      </c>
      <c r="BI473" t="e">
        <f>VLOOKUP($C473,subset1!$D:$BX,BI$2,FALSE)</f>
        <v>#N/A</v>
      </c>
      <c r="BJ473" t="e">
        <f>VLOOKUP($C473,subset1!$D:$BX,BJ$2,FALSE)</f>
        <v>#N/A</v>
      </c>
      <c r="BK473" t="e">
        <f>VLOOKUP($C473,subset1!$D:$BX,BK$2,FALSE)</f>
        <v>#N/A</v>
      </c>
      <c r="BL473" t="e">
        <f>VLOOKUP($C473,subset1!$D:$BX,BL$2,FALSE)</f>
        <v>#N/A</v>
      </c>
      <c r="BM473" t="e">
        <f>VLOOKUP($C473,subset1!$D:$BX,BM$2,FALSE)</f>
        <v>#N/A</v>
      </c>
      <c r="BN473" t="e">
        <f>VLOOKUP($C473,subset1!$D:$BX,BN$2,FALSE)</f>
        <v>#N/A</v>
      </c>
      <c r="BO473" t="e">
        <f>VLOOKUP($C473,subset1!$D:$BX,BO$2,FALSE)</f>
        <v>#N/A</v>
      </c>
      <c r="BP473" t="e">
        <f>VLOOKUP($C473,subset1!$D:$BX,BP$2,FALSE)</f>
        <v>#N/A</v>
      </c>
      <c r="BQ473" t="e">
        <f>VLOOKUP($C473,subset1!$D:$BX,BQ$2,FALSE)</f>
        <v>#N/A</v>
      </c>
      <c r="BR473" t="e">
        <f>VLOOKUP($C473,subset1!$D:$BX,BR$2,FALSE)</f>
        <v>#N/A</v>
      </c>
      <c r="BS473" t="e">
        <f>VLOOKUP($C473,subset1!$D:$BX,BS$2,FALSE)</f>
        <v>#N/A</v>
      </c>
      <c r="BT473" t="e">
        <f>VLOOKUP($C473,subset1!$D:$BX,BT$2,FALSE)</f>
        <v>#N/A</v>
      </c>
      <c r="BU473" t="e">
        <f>VLOOKUP($C473,subset1!$D:$BX,BU$2,FALSE)</f>
        <v>#N/A</v>
      </c>
    </row>
    <row r="474" spans="1:73" x14ac:dyDescent="0.2">
      <c r="A474">
        <v>1034</v>
      </c>
      <c r="B474" t="s">
        <v>11</v>
      </c>
      <c r="C474" t="str">
        <f t="shared" si="24"/>
        <v>1034E3</v>
      </c>
      <c r="D474" t="str">
        <f t="shared" si="25"/>
        <v>E3</v>
      </c>
      <c r="E474">
        <v>80</v>
      </c>
      <c r="F474" s="1">
        <v>43452</v>
      </c>
      <c r="G474">
        <v>0</v>
      </c>
      <c r="H474" t="s">
        <v>289</v>
      </c>
      <c r="I474">
        <v>799.88062003672303</v>
      </c>
      <c r="J474" t="s">
        <v>23</v>
      </c>
      <c r="K474">
        <v>480</v>
      </c>
      <c r="L474">
        <f>VLOOKUP($C474,samples!$D$2:$I$1000,4, FALSE)</f>
        <v>18</v>
      </c>
      <c r="M474" t="str">
        <f>VLOOKUP($C474,samples!$D$2:$I$1000,5, FALSE)</f>
        <v>G</v>
      </c>
      <c r="N474" t="str">
        <f>VLOOKUP($C474,samples!$D$2:$I$1000,6, FALSE)</f>
        <v>4,5,6</v>
      </c>
      <c r="O474" s="1">
        <f>VLOOKUP($C474,samples!$D$2:$I$689,3, FALSE)</f>
        <v>43606</v>
      </c>
      <c r="P474" s="2">
        <f t="shared" si="26"/>
        <v>154</v>
      </c>
      <c r="Q474" s="1" t="str">
        <f>VLOOKUP($C474,samples!$D$2:$R$1000,8, FALSE)</f>
        <v>CGPLPA873P4</v>
      </c>
      <c r="S474" t="e">
        <f>VLOOKUP($C474,subset1!$D:$BX,S$2,FALSE)</f>
        <v>#N/A</v>
      </c>
      <c r="T474" s="1" t="e">
        <f>VLOOKUP($C474,subset1!$D:$BX,T$2,FALSE)</f>
        <v>#N/A</v>
      </c>
      <c r="U474" t="e">
        <f>VLOOKUP($C474,subset1!$D:$BX,U$2,FALSE)</f>
        <v>#N/A</v>
      </c>
      <c r="V474" t="e">
        <f>VLOOKUP($C474,subset1!$D:$BX,V$2,FALSE)</f>
        <v>#N/A</v>
      </c>
      <c r="W474" t="e">
        <f>VLOOKUP($C474,subset1!$D:$BX,W$2,FALSE)</f>
        <v>#N/A</v>
      </c>
      <c r="X474" t="e">
        <f>VLOOKUP($C474,subset1!$D:$BX,X$2,FALSE)</f>
        <v>#N/A</v>
      </c>
      <c r="Y474" t="e">
        <f>VLOOKUP($C474,subset1!$D:$BX,Y$2,FALSE)</f>
        <v>#N/A</v>
      </c>
      <c r="Z474" t="e">
        <f>VLOOKUP($C474,subset1!$D:$BX,Z$2,FALSE)</f>
        <v>#N/A</v>
      </c>
      <c r="AA474" t="e">
        <f>VLOOKUP($C474,subset1!$D:$BX,AA$2,FALSE)</f>
        <v>#N/A</v>
      </c>
      <c r="AB474" t="e">
        <f>VLOOKUP($C474,subset1!$D:$BX,AB$2,FALSE)</f>
        <v>#N/A</v>
      </c>
      <c r="AC474" t="e">
        <f>VLOOKUP($C474,subset1!$D:$BX,AC$2,FALSE)</f>
        <v>#N/A</v>
      </c>
      <c r="AD474" t="e">
        <f>VLOOKUP($C474,subset1!$D:$BX,AD$2,FALSE)</f>
        <v>#N/A</v>
      </c>
      <c r="AE474" t="e">
        <f>VLOOKUP($C474,subset1!$D:$BX,AE$2,FALSE)</f>
        <v>#N/A</v>
      </c>
      <c r="AF474" t="e">
        <f>VLOOKUP($C474,subset1!$D:$BX,AF$2,FALSE)</f>
        <v>#N/A</v>
      </c>
      <c r="AG474" t="e">
        <f>VLOOKUP($C474,subset1!$D:$BX,AG$2,FALSE)</f>
        <v>#N/A</v>
      </c>
      <c r="AH474" t="e">
        <f>VLOOKUP($C474,subset1!$D:$BX,AH$2,FALSE)</f>
        <v>#N/A</v>
      </c>
      <c r="AI474" t="e">
        <f>VLOOKUP($C474,subset1!$D:$BX,AI$2,FALSE)</f>
        <v>#N/A</v>
      </c>
      <c r="AJ474" t="e">
        <f>VLOOKUP($C474,subset1!$D:$BX,AJ$2,FALSE)</f>
        <v>#N/A</v>
      </c>
      <c r="AK474" t="e">
        <f>VLOOKUP($C474,subset1!$D:$BX,AK$2,FALSE)</f>
        <v>#N/A</v>
      </c>
      <c r="AL474" t="e">
        <f>VLOOKUP($C474,subset1!$D:$BX,AL$2,FALSE)</f>
        <v>#N/A</v>
      </c>
      <c r="AM474" t="e">
        <f>VLOOKUP($C474,subset1!$D:$BX,AM$2,FALSE)</f>
        <v>#N/A</v>
      </c>
      <c r="AN474" t="e">
        <f>VLOOKUP($C474,subset1!$D:$BX,AN$2,FALSE)</f>
        <v>#N/A</v>
      </c>
      <c r="AO474" t="e">
        <f>VLOOKUP($C474,subset1!$D:$BX,AO$2,FALSE)</f>
        <v>#N/A</v>
      </c>
      <c r="AP474" t="e">
        <f>VLOOKUP($C474,subset1!$D:$BX,AP$2,FALSE)</f>
        <v>#N/A</v>
      </c>
      <c r="AQ474" t="e">
        <f>VLOOKUP($C474,subset1!$D:$BX,AQ$2,FALSE)</f>
        <v>#N/A</v>
      </c>
      <c r="AR474" t="e">
        <f>VLOOKUP($C474,subset1!$D:$BX,AR$2,FALSE)</f>
        <v>#N/A</v>
      </c>
      <c r="AS474" t="e">
        <f>VLOOKUP($C474,subset1!$D:$BX,AS$2,FALSE)</f>
        <v>#N/A</v>
      </c>
      <c r="AT474" s="1" t="e">
        <f>VLOOKUP($C474,subset1!$D:$BX,AT$2,FALSE)</f>
        <v>#N/A</v>
      </c>
      <c r="AU474" t="e">
        <f>VLOOKUP($C474,subset1!$D:$BX,AU$2,FALSE)</f>
        <v>#N/A</v>
      </c>
      <c r="AV474" t="e">
        <f>VLOOKUP($C474,subset1!$D:$BX,AV$2,FALSE)</f>
        <v>#N/A</v>
      </c>
      <c r="AW474" t="e">
        <f>VLOOKUP($C474,subset1!$D:$BX,AW$2,FALSE)</f>
        <v>#N/A</v>
      </c>
      <c r="AX474" t="e">
        <f>VLOOKUP($C474,subset1!$D:$BX,AX$2,FALSE)</f>
        <v>#N/A</v>
      </c>
      <c r="AY474" t="e">
        <f>VLOOKUP($C474,subset1!$D:$BX,AY$2,FALSE)</f>
        <v>#N/A</v>
      </c>
      <c r="AZ474" t="e">
        <f>VLOOKUP($C474,subset1!$D:$BX,AZ$2,FALSE)</f>
        <v>#N/A</v>
      </c>
      <c r="BA474" t="e">
        <f>VLOOKUP($C474,subset1!$D:$BX,BA$2,FALSE)</f>
        <v>#N/A</v>
      </c>
      <c r="BB474" t="e">
        <f>VLOOKUP($C474,subset1!$D:$BX,BB$2,FALSE)</f>
        <v>#N/A</v>
      </c>
      <c r="BC474" t="e">
        <f>VLOOKUP($C474,subset1!$D:$BX,BC$2,FALSE)</f>
        <v>#N/A</v>
      </c>
      <c r="BD474" t="e">
        <f>VLOOKUP($C474,subset1!$D:$BX,BD$2,FALSE)</f>
        <v>#N/A</v>
      </c>
      <c r="BE474" t="e">
        <f>VLOOKUP($C474,subset1!$D:$BX,BE$2,FALSE)</f>
        <v>#N/A</v>
      </c>
      <c r="BF474" t="e">
        <f>VLOOKUP($C474,subset1!$D:$BX,BF$2,FALSE)</f>
        <v>#N/A</v>
      </c>
      <c r="BG474" t="e">
        <f>VLOOKUP($C474,subset1!$D:$BX,BG$2,FALSE)</f>
        <v>#N/A</v>
      </c>
      <c r="BH474" t="e">
        <f>VLOOKUP($C474,subset1!$D:$BX,BH$2,FALSE)</f>
        <v>#N/A</v>
      </c>
      <c r="BI474" t="e">
        <f>VLOOKUP($C474,subset1!$D:$BX,BI$2,FALSE)</f>
        <v>#N/A</v>
      </c>
      <c r="BJ474" t="e">
        <f>VLOOKUP($C474,subset1!$D:$BX,BJ$2,FALSE)</f>
        <v>#N/A</v>
      </c>
      <c r="BK474" t="e">
        <f>VLOOKUP($C474,subset1!$D:$BX,BK$2,FALSE)</f>
        <v>#N/A</v>
      </c>
      <c r="BL474" t="e">
        <f>VLOOKUP($C474,subset1!$D:$BX,BL$2,FALSE)</f>
        <v>#N/A</v>
      </c>
      <c r="BM474" t="e">
        <f>VLOOKUP($C474,subset1!$D:$BX,BM$2,FALSE)</f>
        <v>#N/A</v>
      </c>
      <c r="BN474" t="e">
        <f>VLOOKUP($C474,subset1!$D:$BX,BN$2,FALSE)</f>
        <v>#N/A</v>
      </c>
      <c r="BO474" t="e">
        <f>VLOOKUP($C474,subset1!$D:$BX,BO$2,FALSE)</f>
        <v>#N/A</v>
      </c>
      <c r="BP474" t="e">
        <f>VLOOKUP($C474,subset1!$D:$BX,BP$2,FALSE)</f>
        <v>#N/A</v>
      </c>
      <c r="BQ474" t="e">
        <f>VLOOKUP($C474,subset1!$D:$BX,BQ$2,FALSE)</f>
        <v>#N/A</v>
      </c>
      <c r="BR474" t="e">
        <f>VLOOKUP($C474,subset1!$D:$BX,BR$2,FALSE)</f>
        <v>#N/A</v>
      </c>
      <c r="BS474" t="e">
        <f>VLOOKUP($C474,subset1!$D:$BX,BS$2,FALSE)</f>
        <v>#N/A</v>
      </c>
      <c r="BT474" t="e">
        <f>VLOOKUP($C474,subset1!$D:$BX,BT$2,FALSE)</f>
        <v>#N/A</v>
      </c>
      <c r="BU474" t="e">
        <f>VLOOKUP($C474,subset1!$D:$BX,BU$2,FALSE)</f>
        <v>#N/A</v>
      </c>
    </row>
    <row r="475" spans="1:73" x14ac:dyDescent="0.2">
      <c r="A475">
        <v>1034</v>
      </c>
      <c r="B475" t="s">
        <v>12</v>
      </c>
      <c r="C475" t="str">
        <f t="shared" si="24"/>
        <v>1034E4</v>
      </c>
      <c r="D475" t="str">
        <f t="shared" si="25"/>
        <v>E4</v>
      </c>
      <c r="E475">
        <v>80</v>
      </c>
      <c r="F475" s="1">
        <v>43452</v>
      </c>
      <c r="G475">
        <v>0</v>
      </c>
      <c r="H475" t="s">
        <v>289</v>
      </c>
      <c r="I475">
        <v>799.88062003672303</v>
      </c>
      <c r="J475" t="s">
        <v>23</v>
      </c>
      <c r="K475">
        <v>481</v>
      </c>
      <c r="L475">
        <f>VLOOKUP($C475,samples!$D$2:$I$1000,4, FALSE)</f>
        <v>20</v>
      </c>
      <c r="M475" t="str">
        <f>VLOOKUP($C475,samples!$D$2:$I$1000,5, FALSE)</f>
        <v>F</v>
      </c>
      <c r="N475" t="str">
        <f>VLOOKUP($C475,samples!$D$2:$I$1000,6, FALSE)</f>
        <v>1,2,3</v>
      </c>
      <c r="O475" s="1">
        <f>VLOOKUP($C475,samples!$D$2:$I$689,3, FALSE)</f>
        <v>43627</v>
      </c>
      <c r="P475" s="2">
        <f t="shared" si="26"/>
        <v>175</v>
      </c>
      <c r="Q475" s="1" t="str">
        <f>VLOOKUP($C475,samples!$D$2:$R$1000,8, FALSE)</f>
        <v>CGPLPA873P5</v>
      </c>
      <c r="S475" t="e">
        <f>VLOOKUP($C475,subset1!$D:$BX,S$2,FALSE)</f>
        <v>#N/A</v>
      </c>
      <c r="T475" s="1" t="e">
        <f>VLOOKUP($C475,subset1!$D:$BX,T$2,FALSE)</f>
        <v>#N/A</v>
      </c>
      <c r="U475" t="e">
        <f>VLOOKUP($C475,subset1!$D:$BX,U$2,FALSE)</f>
        <v>#N/A</v>
      </c>
      <c r="V475" t="e">
        <f>VLOOKUP($C475,subset1!$D:$BX,V$2,FALSE)</f>
        <v>#N/A</v>
      </c>
      <c r="W475" t="e">
        <f>VLOOKUP($C475,subset1!$D:$BX,W$2,FALSE)</f>
        <v>#N/A</v>
      </c>
      <c r="X475" t="e">
        <f>VLOOKUP($C475,subset1!$D:$BX,X$2,FALSE)</f>
        <v>#N/A</v>
      </c>
      <c r="Y475" t="e">
        <f>VLOOKUP($C475,subset1!$D:$BX,Y$2,FALSE)</f>
        <v>#N/A</v>
      </c>
      <c r="Z475" t="e">
        <f>VLOOKUP($C475,subset1!$D:$BX,Z$2,FALSE)</f>
        <v>#N/A</v>
      </c>
      <c r="AA475" t="e">
        <f>VLOOKUP($C475,subset1!$D:$BX,AA$2,FALSE)</f>
        <v>#N/A</v>
      </c>
      <c r="AB475" t="e">
        <f>VLOOKUP($C475,subset1!$D:$BX,AB$2,FALSE)</f>
        <v>#N/A</v>
      </c>
      <c r="AC475" t="e">
        <f>VLOOKUP($C475,subset1!$D:$BX,AC$2,FALSE)</f>
        <v>#N/A</v>
      </c>
      <c r="AD475" t="e">
        <f>VLOOKUP($C475,subset1!$D:$BX,AD$2,FALSE)</f>
        <v>#N/A</v>
      </c>
      <c r="AE475" t="e">
        <f>VLOOKUP($C475,subset1!$D:$BX,AE$2,FALSE)</f>
        <v>#N/A</v>
      </c>
      <c r="AF475" t="e">
        <f>VLOOKUP($C475,subset1!$D:$BX,AF$2,FALSE)</f>
        <v>#N/A</v>
      </c>
      <c r="AG475" t="e">
        <f>VLOOKUP($C475,subset1!$D:$BX,AG$2,FALSE)</f>
        <v>#N/A</v>
      </c>
      <c r="AH475" t="e">
        <f>VLOOKUP($C475,subset1!$D:$BX,AH$2,FALSE)</f>
        <v>#N/A</v>
      </c>
      <c r="AI475" t="e">
        <f>VLOOKUP($C475,subset1!$D:$BX,AI$2,FALSE)</f>
        <v>#N/A</v>
      </c>
      <c r="AJ475" t="e">
        <f>VLOOKUP($C475,subset1!$D:$BX,AJ$2,FALSE)</f>
        <v>#N/A</v>
      </c>
      <c r="AK475" t="e">
        <f>VLOOKUP($C475,subset1!$D:$BX,AK$2,FALSE)</f>
        <v>#N/A</v>
      </c>
      <c r="AL475" t="e">
        <f>VLOOKUP($C475,subset1!$D:$BX,AL$2,FALSE)</f>
        <v>#N/A</v>
      </c>
      <c r="AM475" t="e">
        <f>VLOOKUP($C475,subset1!$D:$BX,AM$2,FALSE)</f>
        <v>#N/A</v>
      </c>
      <c r="AN475" t="e">
        <f>VLOOKUP($C475,subset1!$D:$BX,AN$2,FALSE)</f>
        <v>#N/A</v>
      </c>
      <c r="AO475" t="e">
        <f>VLOOKUP($C475,subset1!$D:$BX,AO$2,FALSE)</f>
        <v>#N/A</v>
      </c>
      <c r="AP475" t="e">
        <f>VLOOKUP($C475,subset1!$D:$BX,AP$2,FALSE)</f>
        <v>#N/A</v>
      </c>
      <c r="AQ475" t="e">
        <f>VLOOKUP($C475,subset1!$D:$BX,AQ$2,FALSE)</f>
        <v>#N/A</v>
      </c>
      <c r="AR475" t="e">
        <f>VLOOKUP($C475,subset1!$D:$BX,AR$2,FALSE)</f>
        <v>#N/A</v>
      </c>
      <c r="AS475" t="e">
        <f>VLOOKUP($C475,subset1!$D:$BX,AS$2,FALSE)</f>
        <v>#N/A</v>
      </c>
      <c r="AT475" s="1" t="e">
        <f>VLOOKUP($C475,subset1!$D:$BX,AT$2,FALSE)</f>
        <v>#N/A</v>
      </c>
      <c r="AU475" t="e">
        <f>VLOOKUP($C475,subset1!$D:$BX,AU$2,FALSE)</f>
        <v>#N/A</v>
      </c>
      <c r="AV475" t="e">
        <f>VLOOKUP($C475,subset1!$D:$BX,AV$2,FALSE)</f>
        <v>#N/A</v>
      </c>
      <c r="AW475" t="e">
        <f>VLOOKUP($C475,subset1!$D:$BX,AW$2,FALSE)</f>
        <v>#N/A</v>
      </c>
      <c r="AX475" t="e">
        <f>VLOOKUP($C475,subset1!$D:$BX,AX$2,FALSE)</f>
        <v>#N/A</v>
      </c>
      <c r="AY475" t="e">
        <f>VLOOKUP($C475,subset1!$D:$BX,AY$2,FALSE)</f>
        <v>#N/A</v>
      </c>
      <c r="AZ475" t="e">
        <f>VLOOKUP($C475,subset1!$D:$BX,AZ$2,FALSE)</f>
        <v>#N/A</v>
      </c>
      <c r="BA475" t="e">
        <f>VLOOKUP($C475,subset1!$D:$BX,BA$2,FALSE)</f>
        <v>#N/A</v>
      </c>
      <c r="BB475" t="e">
        <f>VLOOKUP($C475,subset1!$D:$BX,BB$2,FALSE)</f>
        <v>#N/A</v>
      </c>
      <c r="BC475" t="e">
        <f>VLOOKUP($C475,subset1!$D:$BX,BC$2,FALSE)</f>
        <v>#N/A</v>
      </c>
      <c r="BD475" t="e">
        <f>VLOOKUP($C475,subset1!$D:$BX,BD$2,FALSE)</f>
        <v>#N/A</v>
      </c>
      <c r="BE475" t="e">
        <f>VLOOKUP($C475,subset1!$D:$BX,BE$2,FALSE)</f>
        <v>#N/A</v>
      </c>
      <c r="BF475" t="e">
        <f>VLOOKUP($C475,subset1!$D:$BX,BF$2,FALSE)</f>
        <v>#N/A</v>
      </c>
      <c r="BG475" t="e">
        <f>VLOOKUP($C475,subset1!$D:$BX,BG$2,FALSE)</f>
        <v>#N/A</v>
      </c>
      <c r="BH475" t="e">
        <f>VLOOKUP($C475,subset1!$D:$BX,BH$2,FALSE)</f>
        <v>#N/A</v>
      </c>
      <c r="BI475" t="e">
        <f>VLOOKUP($C475,subset1!$D:$BX,BI$2,FALSE)</f>
        <v>#N/A</v>
      </c>
      <c r="BJ475" t="e">
        <f>VLOOKUP($C475,subset1!$D:$BX,BJ$2,FALSE)</f>
        <v>#N/A</v>
      </c>
      <c r="BK475" t="e">
        <f>VLOOKUP($C475,subset1!$D:$BX,BK$2,FALSE)</f>
        <v>#N/A</v>
      </c>
      <c r="BL475" t="e">
        <f>VLOOKUP($C475,subset1!$D:$BX,BL$2,FALSE)</f>
        <v>#N/A</v>
      </c>
      <c r="BM475" t="e">
        <f>VLOOKUP($C475,subset1!$D:$BX,BM$2,FALSE)</f>
        <v>#N/A</v>
      </c>
      <c r="BN475" t="e">
        <f>VLOOKUP($C475,subset1!$D:$BX,BN$2,FALSE)</f>
        <v>#N/A</v>
      </c>
      <c r="BO475" t="e">
        <f>VLOOKUP($C475,subset1!$D:$BX,BO$2,FALSE)</f>
        <v>#N/A</v>
      </c>
      <c r="BP475" t="e">
        <f>VLOOKUP($C475,subset1!$D:$BX,BP$2,FALSE)</f>
        <v>#N/A</v>
      </c>
      <c r="BQ475" t="e">
        <f>VLOOKUP($C475,subset1!$D:$BX,BQ$2,FALSE)</f>
        <v>#N/A</v>
      </c>
      <c r="BR475" t="e">
        <f>VLOOKUP($C475,subset1!$D:$BX,BR$2,FALSE)</f>
        <v>#N/A</v>
      </c>
      <c r="BS475" t="e">
        <f>VLOOKUP($C475,subset1!$D:$BX,BS$2,FALSE)</f>
        <v>#N/A</v>
      </c>
      <c r="BT475" t="e">
        <f>VLOOKUP($C475,subset1!$D:$BX,BT$2,FALSE)</f>
        <v>#N/A</v>
      </c>
      <c r="BU475" t="e">
        <f>VLOOKUP($C475,subset1!$D:$BX,BU$2,FALSE)</f>
        <v>#N/A</v>
      </c>
    </row>
    <row r="476" spans="1:73" x14ac:dyDescent="0.2">
      <c r="A476">
        <v>1034</v>
      </c>
      <c r="B476" t="s">
        <v>13</v>
      </c>
      <c r="C476" t="str">
        <f t="shared" si="24"/>
        <v>1034E5</v>
      </c>
      <c r="D476" t="str">
        <f t="shared" si="25"/>
        <v>E5</v>
      </c>
      <c r="E476">
        <v>80</v>
      </c>
      <c r="F476" s="1">
        <v>43452</v>
      </c>
      <c r="G476">
        <v>0</v>
      </c>
      <c r="H476" t="s">
        <v>289</v>
      </c>
      <c r="I476">
        <v>799.88062003672303</v>
      </c>
      <c r="J476" t="s">
        <v>23</v>
      </c>
      <c r="K476">
        <v>482</v>
      </c>
      <c r="L476">
        <f>VLOOKUP($C476,samples!$D$2:$I$1000,4, FALSE)</f>
        <v>24</v>
      </c>
      <c r="M476" t="str">
        <f>VLOOKUP($C476,samples!$D$2:$I$1000,5, FALSE)</f>
        <v>A</v>
      </c>
      <c r="N476" t="str">
        <f>VLOOKUP($C476,samples!$D$2:$I$1000,6, FALSE)</f>
        <v>7,8,9</v>
      </c>
      <c r="O476" s="1">
        <f>VLOOKUP($C476,samples!$D$2:$I$689,3, FALSE)</f>
        <v>43682</v>
      </c>
      <c r="P476" s="2">
        <f t="shared" si="26"/>
        <v>230</v>
      </c>
      <c r="Q476" s="1" t="str">
        <f>VLOOKUP($C476,samples!$D$2:$R$1000,8, FALSE)</f>
        <v>CGPLPA873P6</v>
      </c>
      <c r="S476" t="e">
        <f>VLOOKUP($C476,subset1!$D:$BX,S$2,FALSE)</f>
        <v>#N/A</v>
      </c>
      <c r="T476" s="1" t="e">
        <f>VLOOKUP($C476,subset1!$D:$BX,T$2,FALSE)</f>
        <v>#N/A</v>
      </c>
      <c r="U476" t="e">
        <f>VLOOKUP($C476,subset1!$D:$BX,U$2,FALSE)</f>
        <v>#N/A</v>
      </c>
      <c r="V476" t="e">
        <f>VLOOKUP($C476,subset1!$D:$BX,V$2,FALSE)</f>
        <v>#N/A</v>
      </c>
      <c r="W476" t="e">
        <f>VLOOKUP($C476,subset1!$D:$BX,W$2,FALSE)</f>
        <v>#N/A</v>
      </c>
      <c r="X476" t="e">
        <f>VLOOKUP($C476,subset1!$D:$BX,X$2,FALSE)</f>
        <v>#N/A</v>
      </c>
      <c r="Y476" t="e">
        <f>VLOOKUP($C476,subset1!$D:$BX,Y$2,FALSE)</f>
        <v>#N/A</v>
      </c>
      <c r="Z476" t="e">
        <f>VLOOKUP($C476,subset1!$D:$BX,Z$2,FALSE)</f>
        <v>#N/A</v>
      </c>
      <c r="AA476" t="e">
        <f>VLOOKUP($C476,subset1!$D:$BX,AA$2,FALSE)</f>
        <v>#N/A</v>
      </c>
      <c r="AB476" t="e">
        <f>VLOOKUP($C476,subset1!$D:$BX,AB$2,FALSE)</f>
        <v>#N/A</v>
      </c>
      <c r="AC476" t="e">
        <f>VLOOKUP($C476,subset1!$D:$BX,AC$2,FALSE)</f>
        <v>#N/A</v>
      </c>
      <c r="AD476" t="e">
        <f>VLOOKUP($C476,subset1!$D:$BX,AD$2,FALSE)</f>
        <v>#N/A</v>
      </c>
      <c r="AE476" t="e">
        <f>VLOOKUP($C476,subset1!$D:$BX,AE$2,FALSE)</f>
        <v>#N/A</v>
      </c>
      <c r="AF476" t="e">
        <f>VLOOKUP($C476,subset1!$D:$BX,AF$2,FALSE)</f>
        <v>#N/A</v>
      </c>
      <c r="AG476" t="e">
        <f>VLOOKUP($C476,subset1!$D:$BX,AG$2,FALSE)</f>
        <v>#N/A</v>
      </c>
      <c r="AH476" t="e">
        <f>VLOOKUP($C476,subset1!$D:$BX,AH$2,FALSE)</f>
        <v>#N/A</v>
      </c>
      <c r="AI476" t="e">
        <f>VLOOKUP($C476,subset1!$D:$BX,AI$2,FALSE)</f>
        <v>#N/A</v>
      </c>
      <c r="AJ476" t="e">
        <f>VLOOKUP($C476,subset1!$D:$BX,AJ$2,FALSE)</f>
        <v>#N/A</v>
      </c>
      <c r="AK476" t="e">
        <f>VLOOKUP($C476,subset1!$D:$BX,AK$2,FALSE)</f>
        <v>#N/A</v>
      </c>
      <c r="AL476" t="e">
        <f>VLOOKUP($C476,subset1!$D:$BX,AL$2,FALSE)</f>
        <v>#N/A</v>
      </c>
      <c r="AM476" t="e">
        <f>VLOOKUP($C476,subset1!$D:$BX,AM$2,FALSE)</f>
        <v>#N/A</v>
      </c>
      <c r="AN476" t="e">
        <f>VLOOKUP($C476,subset1!$D:$BX,AN$2,FALSE)</f>
        <v>#N/A</v>
      </c>
      <c r="AO476" t="e">
        <f>VLOOKUP($C476,subset1!$D:$BX,AO$2,FALSE)</f>
        <v>#N/A</v>
      </c>
      <c r="AP476" t="e">
        <f>VLOOKUP($C476,subset1!$D:$BX,AP$2,FALSE)</f>
        <v>#N/A</v>
      </c>
      <c r="AQ476" t="e">
        <f>VLOOKUP($C476,subset1!$D:$BX,AQ$2,FALSE)</f>
        <v>#N/A</v>
      </c>
      <c r="AR476" t="e">
        <f>VLOOKUP($C476,subset1!$D:$BX,AR$2,FALSE)</f>
        <v>#N/A</v>
      </c>
      <c r="AS476" t="e">
        <f>VLOOKUP($C476,subset1!$D:$BX,AS$2,FALSE)</f>
        <v>#N/A</v>
      </c>
      <c r="AT476" s="1" t="e">
        <f>VLOOKUP($C476,subset1!$D:$BX,AT$2,FALSE)</f>
        <v>#N/A</v>
      </c>
      <c r="AU476" t="e">
        <f>VLOOKUP($C476,subset1!$D:$BX,AU$2,FALSE)</f>
        <v>#N/A</v>
      </c>
      <c r="AV476" t="e">
        <f>VLOOKUP($C476,subset1!$D:$BX,AV$2,FALSE)</f>
        <v>#N/A</v>
      </c>
      <c r="AW476" t="e">
        <f>VLOOKUP($C476,subset1!$D:$BX,AW$2,FALSE)</f>
        <v>#N/A</v>
      </c>
      <c r="AX476" t="e">
        <f>VLOOKUP($C476,subset1!$D:$BX,AX$2,FALSE)</f>
        <v>#N/A</v>
      </c>
      <c r="AY476" t="e">
        <f>VLOOKUP($C476,subset1!$D:$BX,AY$2,FALSE)</f>
        <v>#N/A</v>
      </c>
      <c r="AZ476" t="e">
        <f>VLOOKUP($C476,subset1!$D:$BX,AZ$2,FALSE)</f>
        <v>#N/A</v>
      </c>
      <c r="BA476" t="e">
        <f>VLOOKUP($C476,subset1!$D:$BX,BA$2,FALSE)</f>
        <v>#N/A</v>
      </c>
      <c r="BB476" t="e">
        <f>VLOOKUP($C476,subset1!$D:$BX,BB$2,FALSE)</f>
        <v>#N/A</v>
      </c>
      <c r="BC476" t="e">
        <f>VLOOKUP($C476,subset1!$D:$BX,BC$2,FALSE)</f>
        <v>#N/A</v>
      </c>
      <c r="BD476" t="e">
        <f>VLOOKUP($C476,subset1!$D:$BX,BD$2,FALSE)</f>
        <v>#N/A</v>
      </c>
      <c r="BE476" t="e">
        <f>VLOOKUP($C476,subset1!$D:$BX,BE$2,FALSE)</f>
        <v>#N/A</v>
      </c>
      <c r="BF476" t="e">
        <f>VLOOKUP($C476,subset1!$D:$BX,BF$2,FALSE)</f>
        <v>#N/A</v>
      </c>
      <c r="BG476" t="e">
        <f>VLOOKUP($C476,subset1!$D:$BX,BG$2,FALSE)</f>
        <v>#N/A</v>
      </c>
      <c r="BH476" t="e">
        <f>VLOOKUP($C476,subset1!$D:$BX,BH$2,FALSE)</f>
        <v>#N/A</v>
      </c>
      <c r="BI476" t="e">
        <f>VLOOKUP($C476,subset1!$D:$BX,BI$2,FALSE)</f>
        <v>#N/A</v>
      </c>
      <c r="BJ476" t="e">
        <f>VLOOKUP($C476,subset1!$D:$BX,BJ$2,FALSE)</f>
        <v>#N/A</v>
      </c>
      <c r="BK476" t="e">
        <f>VLOOKUP($C476,subset1!$D:$BX,BK$2,FALSE)</f>
        <v>#N/A</v>
      </c>
      <c r="BL476" t="e">
        <f>VLOOKUP($C476,subset1!$D:$BX,BL$2,FALSE)</f>
        <v>#N/A</v>
      </c>
      <c r="BM476" t="e">
        <f>VLOOKUP($C476,subset1!$D:$BX,BM$2,FALSE)</f>
        <v>#N/A</v>
      </c>
      <c r="BN476" t="e">
        <f>VLOOKUP($C476,subset1!$D:$BX,BN$2,FALSE)</f>
        <v>#N/A</v>
      </c>
      <c r="BO476" t="e">
        <f>VLOOKUP($C476,subset1!$D:$BX,BO$2,FALSE)</f>
        <v>#N/A</v>
      </c>
      <c r="BP476" t="e">
        <f>VLOOKUP($C476,subset1!$D:$BX,BP$2,FALSE)</f>
        <v>#N/A</v>
      </c>
      <c r="BQ476" t="e">
        <f>VLOOKUP($C476,subset1!$D:$BX,BQ$2,FALSE)</f>
        <v>#N/A</v>
      </c>
      <c r="BR476" t="e">
        <f>VLOOKUP($C476,subset1!$D:$BX,BR$2,FALSE)</f>
        <v>#N/A</v>
      </c>
      <c r="BS476" t="e">
        <f>VLOOKUP($C476,subset1!$D:$BX,BS$2,FALSE)</f>
        <v>#N/A</v>
      </c>
      <c r="BT476" t="e">
        <f>VLOOKUP($C476,subset1!$D:$BX,BT$2,FALSE)</f>
        <v>#N/A</v>
      </c>
      <c r="BU476" t="e">
        <f>VLOOKUP($C476,subset1!$D:$BX,BU$2,FALSE)</f>
        <v>#N/A</v>
      </c>
    </row>
    <row r="477" spans="1:73" x14ac:dyDescent="0.2">
      <c r="A477">
        <v>1034</v>
      </c>
      <c r="B477" t="s">
        <v>14</v>
      </c>
      <c r="C477" t="str">
        <f t="shared" si="24"/>
        <v>1034E6</v>
      </c>
      <c r="D477" t="str">
        <f t="shared" si="25"/>
        <v>E6</v>
      </c>
      <c r="E477">
        <v>80</v>
      </c>
      <c r="F477" s="1">
        <v>43452</v>
      </c>
      <c r="G477">
        <v>0</v>
      </c>
      <c r="H477" t="s">
        <v>289</v>
      </c>
      <c r="I477">
        <v>799.88062003672303</v>
      </c>
      <c r="J477" t="s">
        <v>23</v>
      </c>
      <c r="K477">
        <v>483</v>
      </c>
      <c r="L477">
        <f>VLOOKUP($C477,samples!$D$2:$I$1000,4, FALSE)</f>
        <v>24</v>
      </c>
      <c r="M477" t="str">
        <f>VLOOKUP($C477,samples!$D$2:$I$1000,5, FALSE)</f>
        <v>H</v>
      </c>
      <c r="N477" t="str">
        <f>VLOOKUP($C477,samples!$D$2:$I$1000,6, FALSE)</f>
        <v>1,2,3</v>
      </c>
      <c r="O477" s="1">
        <f>VLOOKUP($C477,samples!$D$2:$I$689,3, FALSE)</f>
        <v>43796</v>
      </c>
      <c r="P477" s="2">
        <f t="shared" si="26"/>
        <v>344</v>
      </c>
      <c r="Q477" s="1" t="str">
        <f>VLOOKUP($C477,samples!$D$2:$R$1000,8, FALSE)</f>
        <v>CGPLPA873P7</v>
      </c>
      <c r="S477" t="e">
        <f>VLOOKUP($C477,subset1!$D:$BX,S$2,FALSE)</f>
        <v>#N/A</v>
      </c>
      <c r="T477" s="1" t="e">
        <f>VLOOKUP($C477,subset1!$D:$BX,T$2,FALSE)</f>
        <v>#N/A</v>
      </c>
      <c r="U477" t="e">
        <f>VLOOKUP($C477,subset1!$D:$BX,U$2,FALSE)</f>
        <v>#N/A</v>
      </c>
      <c r="V477" t="e">
        <f>VLOOKUP($C477,subset1!$D:$BX,V$2,FALSE)</f>
        <v>#N/A</v>
      </c>
      <c r="W477" t="e">
        <f>VLOOKUP($C477,subset1!$D:$BX,W$2,FALSE)</f>
        <v>#N/A</v>
      </c>
      <c r="X477" t="e">
        <f>VLOOKUP($C477,subset1!$D:$BX,X$2,FALSE)</f>
        <v>#N/A</v>
      </c>
      <c r="Y477" t="e">
        <f>VLOOKUP($C477,subset1!$D:$BX,Y$2,FALSE)</f>
        <v>#N/A</v>
      </c>
      <c r="Z477" t="e">
        <f>VLOOKUP($C477,subset1!$D:$BX,Z$2,FALSE)</f>
        <v>#N/A</v>
      </c>
      <c r="AA477" t="e">
        <f>VLOOKUP($C477,subset1!$D:$BX,AA$2,FALSE)</f>
        <v>#N/A</v>
      </c>
      <c r="AB477" t="e">
        <f>VLOOKUP($C477,subset1!$D:$BX,AB$2,FALSE)</f>
        <v>#N/A</v>
      </c>
      <c r="AC477" t="e">
        <f>VLOOKUP($C477,subset1!$D:$BX,AC$2,FALSE)</f>
        <v>#N/A</v>
      </c>
      <c r="AD477" t="e">
        <f>VLOOKUP($C477,subset1!$D:$BX,AD$2,FALSE)</f>
        <v>#N/A</v>
      </c>
      <c r="AE477" t="e">
        <f>VLOOKUP($C477,subset1!$D:$BX,AE$2,FALSE)</f>
        <v>#N/A</v>
      </c>
      <c r="AF477" t="e">
        <f>VLOOKUP($C477,subset1!$D:$BX,AF$2,FALSE)</f>
        <v>#N/A</v>
      </c>
      <c r="AG477" t="e">
        <f>VLOOKUP($C477,subset1!$D:$BX,AG$2,FALSE)</f>
        <v>#N/A</v>
      </c>
      <c r="AH477" t="e">
        <f>VLOOKUP($C477,subset1!$D:$BX,AH$2,FALSE)</f>
        <v>#N/A</v>
      </c>
      <c r="AI477" t="e">
        <f>VLOOKUP($C477,subset1!$D:$BX,AI$2,FALSE)</f>
        <v>#N/A</v>
      </c>
      <c r="AJ477" t="e">
        <f>VLOOKUP($C477,subset1!$D:$BX,AJ$2,FALSE)</f>
        <v>#N/A</v>
      </c>
      <c r="AK477" t="e">
        <f>VLOOKUP($C477,subset1!$D:$BX,AK$2,FALSE)</f>
        <v>#N/A</v>
      </c>
      <c r="AL477" t="e">
        <f>VLOOKUP($C477,subset1!$D:$BX,AL$2,FALSE)</f>
        <v>#N/A</v>
      </c>
      <c r="AM477" t="e">
        <f>VLOOKUP($C477,subset1!$D:$BX,AM$2,FALSE)</f>
        <v>#N/A</v>
      </c>
      <c r="AN477" t="e">
        <f>VLOOKUP($C477,subset1!$D:$BX,AN$2,FALSE)</f>
        <v>#N/A</v>
      </c>
      <c r="AO477" t="e">
        <f>VLOOKUP($C477,subset1!$D:$BX,AO$2,FALSE)</f>
        <v>#N/A</v>
      </c>
      <c r="AP477" t="e">
        <f>VLOOKUP($C477,subset1!$D:$BX,AP$2,FALSE)</f>
        <v>#N/A</v>
      </c>
      <c r="AQ477" t="e">
        <f>VLOOKUP($C477,subset1!$D:$BX,AQ$2,FALSE)</f>
        <v>#N/A</v>
      </c>
      <c r="AR477" t="e">
        <f>VLOOKUP($C477,subset1!$D:$BX,AR$2,FALSE)</f>
        <v>#N/A</v>
      </c>
      <c r="AS477" t="e">
        <f>VLOOKUP($C477,subset1!$D:$BX,AS$2,FALSE)</f>
        <v>#N/A</v>
      </c>
      <c r="AT477" s="1" t="e">
        <f>VLOOKUP($C477,subset1!$D:$BX,AT$2,FALSE)</f>
        <v>#N/A</v>
      </c>
      <c r="AU477" t="e">
        <f>VLOOKUP($C477,subset1!$D:$BX,AU$2,FALSE)</f>
        <v>#N/A</v>
      </c>
      <c r="AV477" t="e">
        <f>VLOOKUP($C477,subset1!$D:$BX,AV$2,FALSE)</f>
        <v>#N/A</v>
      </c>
      <c r="AW477" t="e">
        <f>VLOOKUP($C477,subset1!$D:$BX,AW$2,FALSE)</f>
        <v>#N/A</v>
      </c>
      <c r="AX477" t="e">
        <f>VLOOKUP($C477,subset1!$D:$BX,AX$2,FALSE)</f>
        <v>#N/A</v>
      </c>
      <c r="AY477" t="e">
        <f>VLOOKUP($C477,subset1!$D:$BX,AY$2,FALSE)</f>
        <v>#N/A</v>
      </c>
      <c r="AZ477" t="e">
        <f>VLOOKUP($C477,subset1!$D:$BX,AZ$2,FALSE)</f>
        <v>#N/A</v>
      </c>
      <c r="BA477" t="e">
        <f>VLOOKUP($C477,subset1!$D:$BX,BA$2,FALSE)</f>
        <v>#N/A</v>
      </c>
      <c r="BB477" t="e">
        <f>VLOOKUP($C477,subset1!$D:$BX,BB$2,FALSE)</f>
        <v>#N/A</v>
      </c>
      <c r="BC477" t="e">
        <f>VLOOKUP($C477,subset1!$D:$BX,BC$2,FALSE)</f>
        <v>#N/A</v>
      </c>
      <c r="BD477" t="e">
        <f>VLOOKUP($C477,subset1!$D:$BX,BD$2,FALSE)</f>
        <v>#N/A</v>
      </c>
      <c r="BE477" t="e">
        <f>VLOOKUP($C477,subset1!$D:$BX,BE$2,FALSE)</f>
        <v>#N/A</v>
      </c>
      <c r="BF477" t="e">
        <f>VLOOKUP($C477,subset1!$D:$BX,BF$2,FALSE)</f>
        <v>#N/A</v>
      </c>
      <c r="BG477" t="e">
        <f>VLOOKUP($C477,subset1!$D:$BX,BG$2,FALSE)</f>
        <v>#N/A</v>
      </c>
      <c r="BH477" t="e">
        <f>VLOOKUP($C477,subset1!$D:$BX,BH$2,FALSE)</f>
        <v>#N/A</v>
      </c>
      <c r="BI477" t="e">
        <f>VLOOKUP($C477,subset1!$D:$BX,BI$2,FALSE)</f>
        <v>#N/A</v>
      </c>
      <c r="BJ477" t="e">
        <f>VLOOKUP($C477,subset1!$D:$BX,BJ$2,FALSE)</f>
        <v>#N/A</v>
      </c>
      <c r="BK477" t="e">
        <f>VLOOKUP($C477,subset1!$D:$BX,BK$2,FALSE)</f>
        <v>#N/A</v>
      </c>
      <c r="BL477" t="e">
        <f>VLOOKUP($C477,subset1!$D:$BX,BL$2,FALSE)</f>
        <v>#N/A</v>
      </c>
      <c r="BM477" t="e">
        <f>VLOOKUP($C477,subset1!$D:$BX,BM$2,FALSE)</f>
        <v>#N/A</v>
      </c>
      <c r="BN477" t="e">
        <f>VLOOKUP($C477,subset1!$D:$BX,BN$2,FALSE)</f>
        <v>#N/A</v>
      </c>
      <c r="BO477" t="e">
        <f>VLOOKUP($C477,subset1!$D:$BX,BO$2,FALSE)</f>
        <v>#N/A</v>
      </c>
      <c r="BP477" t="e">
        <f>VLOOKUP($C477,subset1!$D:$BX,BP$2,FALSE)</f>
        <v>#N/A</v>
      </c>
      <c r="BQ477" t="e">
        <f>VLOOKUP($C477,subset1!$D:$BX,BQ$2,FALSE)</f>
        <v>#N/A</v>
      </c>
      <c r="BR477" t="e">
        <f>VLOOKUP($C477,subset1!$D:$BX,BR$2,FALSE)</f>
        <v>#N/A</v>
      </c>
      <c r="BS477" t="e">
        <f>VLOOKUP($C477,subset1!$D:$BX,BS$2,FALSE)</f>
        <v>#N/A</v>
      </c>
      <c r="BT477" t="e">
        <f>VLOOKUP($C477,subset1!$D:$BX,BT$2,FALSE)</f>
        <v>#N/A</v>
      </c>
      <c r="BU477" t="e">
        <f>VLOOKUP($C477,subset1!$D:$BX,BU$2,FALSE)</f>
        <v>#N/A</v>
      </c>
    </row>
    <row r="478" spans="1:73" x14ac:dyDescent="0.2">
      <c r="A478">
        <v>1038</v>
      </c>
      <c r="B478" t="s">
        <v>2</v>
      </c>
      <c r="C478" t="str">
        <f t="shared" si="24"/>
        <v>1038A</v>
      </c>
      <c r="D478" t="str">
        <f t="shared" si="25"/>
        <v>A</v>
      </c>
      <c r="E478">
        <v>81</v>
      </c>
      <c r="F478" s="1">
        <v>43453</v>
      </c>
      <c r="G478">
        <v>70</v>
      </c>
      <c r="H478" t="s">
        <v>22</v>
      </c>
      <c r="I478">
        <v>798.88062003672303</v>
      </c>
      <c r="J478" t="s">
        <v>23</v>
      </c>
      <c r="K478">
        <v>484</v>
      </c>
      <c r="L478">
        <f>VLOOKUP($C478,samples!$D$2:$I$1000,4, FALSE)</f>
        <v>3</v>
      </c>
      <c r="M478" t="str">
        <f>VLOOKUP($C478,samples!$D$2:$I$1000,5, FALSE)</f>
        <v>A</v>
      </c>
      <c r="N478" t="str">
        <f>VLOOKUP($C478,samples!$D$2:$I$1000,6, FALSE)</f>
        <v>4,5,6</v>
      </c>
      <c r="O478" s="1">
        <f>VLOOKUP($C478,samples!$D$2:$I$689,3, FALSE)</f>
        <v>43453</v>
      </c>
      <c r="P478" s="2">
        <f t="shared" si="26"/>
        <v>0</v>
      </c>
      <c r="Q478" s="1" t="str">
        <f>VLOOKUP($C478,samples!$D$2:$R$1000,8, FALSE)</f>
        <v>CGPLPA874P</v>
      </c>
      <c r="R478" t="s">
        <v>297</v>
      </c>
      <c r="S478" t="e">
        <f>VLOOKUP($C478,subset1!$D:$BX,S$2,FALSE)</f>
        <v>#N/A</v>
      </c>
      <c r="T478" s="1" t="e">
        <f>VLOOKUP($C478,subset1!$D:$BX,T$2,FALSE)</f>
        <v>#N/A</v>
      </c>
      <c r="U478" t="e">
        <f>VLOOKUP($C478,subset1!$D:$BX,U$2,FALSE)</f>
        <v>#N/A</v>
      </c>
      <c r="V478" t="e">
        <f>VLOOKUP($C478,subset1!$D:$BX,V$2,FALSE)</f>
        <v>#N/A</v>
      </c>
      <c r="W478" t="e">
        <f>VLOOKUP($C478,subset1!$D:$BX,W$2,FALSE)</f>
        <v>#N/A</v>
      </c>
      <c r="X478" t="e">
        <f>VLOOKUP($C478,subset1!$D:$BX,X$2,FALSE)</f>
        <v>#N/A</v>
      </c>
      <c r="Y478" t="e">
        <f>VLOOKUP($C478,subset1!$D:$BX,Y$2,FALSE)</f>
        <v>#N/A</v>
      </c>
      <c r="Z478" t="e">
        <f>VLOOKUP($C478,subset1!$D:$BX,Z$2,FALSE)</f>
        <v>#N/A</v>
      </c>
      <c r="AA478" t="e">
        <f>VLOOKUP($C478,subset1!$D:$BX,AA$2,FALSE)</f>
        <v>#N/A</v>
      </c>
      <c r="AB478" t="e">
        <f>VLOOKUP($C478,subset1!$D:$BX,AB$2,FALSE)</f>
        <v>#N/A</v>
      </c>
      <c r="AC478" t="e">
        <f>VLOOKUP($C478,subset1!$D:$BX,AC$2,FALSE)</f>
        <v>#N/A</v>
      </c>
      <c r="AD478" t="e">
        <f>VLOOKUP($C478,subset1!$D:$BX,AD$2,FALSE)</f>
        <v>#N/A</v>
      </c>
      <c r="AE478" t="e">
        <f>VLOOKUP($C478,subset1!$D:$BX,AE$2,FALSE)</f>
        <v>#N/A</v>
      </c>
      <c r="AF478" t="e">
        <f>VLOOKUP($C478,subset1!$D:$BX,AF$2,FALSE)</f>
        <v>#N/A</v>
      </c>
      <c r="AG478" t="e">
        <f>VLOOKUP($C478,subset1!$D:$BX,AG$2,FALSE)</f>
        <v>#N/A</v>
      </c>
      <c r="AH478" t="e">
        <f>VLOOKUP($C478,subset1!$D:$BX,AH$2,FALSE)</f>
        <v>#N/A</v>
      </c>
      <c r="AI478" t="e">
        <f>VLOOKUP($C478,subset1!$D:$BX,AI$2,FALSE)</f>
        <v>#N/A</v>
      </c>
      <c r="AJ478" t="e">
        <f>VLOOKUP($C478,subset1!$D:$BX,AJ$2,FALSE)</f>
        <v>#N/A</v>
      </c>
      <c r="AK478" t="e">
        <f>VLOOKUP($C478,subset1!$D:$BX,AK$2,FALSE)</f>
        <v>#N/A</v>
      </c>
      <c r="AL478" t="e">
        <f>VLOOKUP($C478,subset1!$D:$BX,AL$2,FALSE)</f>
        <v>#N/A</v>
      </c>
      <c r="AM478" t="e">
        <f>VLOOKUP($C478,subset1!$D:$BX,AM$2,FALSE)</f>
        <v>#N/A</v>
      </c>
      <c r="AN478" t="e">
        <f>VLOOKUP($C478,subset1!$D:$BX,AN$2,FALSE)</f>
        <v>#N/A</v>
      </c>
      <c r="AO478" t="e">
        <f>VLOOKUP($C478,subset1!$D:$BX,AO$2,FALSE)</f>
        <v>#N/A</v>
      </c>
      <c r="AP478" t="e">
        <f>VLOOKUP($C478,subset1!$D:$BX,AP$2,FALSE)</f>
        <v>#N/A</v>
      </c>
      <c r="AQ478" t="e">
        <f>VLOOKUP($C478,subset1!$D:$BX,AQ$2,FALSE)</f>
        <v>#N/A</v>
      </c>
      <c r="AR478" t="e">
        <f>VLOOKUP($C478,subset1!$D:$BX,AR$2,FALSE)</f>
        <v>#N/A</v>
      </c>
      <c r="AS478" t="e">
        <f>VLOOKUP($C478,subset1!$D:$BX,AS$2,FALSE)</f>
        <v>#N/A</v>
      </c>
      <c r="AT478" s="1" t="e">
        <f>VLOOKUP($C478,subset1!$D:$BX,AT$2,FALSE)</f>
        <v>#N/A</v>
      </c>
      <c r="AU478" t="e">
        <f>VLOOKUP($C478,subset1!$D:$BX,AU$2,FALSE)</f>
        <v>#N/A</v>
      </c>
      <c r="AV478" t="e">
        <f>VLOOKUP($C478,subset1!$D:$BX,AV$2,FALSE)</f>
        <v>#N/A</v>
      </c>
      <c r="AW478" t="e">
        <f>VLOOKUP($C478,subset1!$D:$BX,AW$2,FALSE)</f>
        <v>#N/A</v>
      </c>
      <c r="AX478" t="e">
        <f>VLOOKUP($C478,subset1!$D:$BX,AX$2,FALSE)</f>
        <v>#N/A</v>
      </c>
      <c r="AY478" t="e">
        <f>VLOOKUP($C478,subset1!$D:$BX,AY$2,FALSE)</f>
        <v>#N/A</v>
      </c>
      <c r="AZ478" t="e">
        <f>VLOOKUP($C478,subset1!$D:$BX,AZ$2,FALSE)</f>
        <v>#N/A</v>
      </c>
      <c r="BA478" t="e">
        <f>VLOOKUP($C478,subset1!$D:$BX,BA$2,FALSE)</f>
        <v>#N/A</v>
      </c>
      <c r="BB478" t="e">
        <f>VLOOKUP($C478,subset1!$D:$BX,BB$2,FALSE)</f>
        <v>#N/A</v>
      </c>
      <c r="BC478" t="e">
        <f>VLOOKUP($C478,subset1!$D:$BX,BC$2,FALSE)</f>
        <v>#N/A</v>
      </c>
      <c r="BD478" t="e">
        <f>VLOOKUP($C478,subset1!$D:$BX,BD$2,FALSE)</f>
        <v>#N/A</v>
      </c>
      <c r="BE478" t="e">
        <f>VLOOKUP($C478,subset1!$D:$BX,BE$2,FALSE)</f>
        <v>#N/A</v>
      </c>
      <c r="BF478" t="e">
        <f>VLOOKUP($C478,subset1!$D:$BX,BF$2,FALSE)</f>
        <v>#N/A</v>
      </c>
      <c r="BG478" t="e">
        <f>VLOOKUP($C478,subset1!$D:$BX,BG$2,FALSE)</f>
        <v>#N/A</v>
      </c>
      <c r="BH478" t="e">
        <f>VLOOKUP($C478,subset1!$D:$BX,BH$2,FALSE)</f>
        <v>#N/A</v>
      </c>
      <c r="BI478" t="e">
        <f>VLOOKUP($C478,subset1!$D:$BX,BI$2,FALSE)</f>
        <v>#N/A</v>
      </c>
      <c r="BJ478" t="e">
        <f>VLOOKUP($C478,subset1!$D:$BX,BJ$2,FALSE)</f>
        <v>#N/A</v>
      </c>
      <c r="BK478" t="e">
        <f>VLOOKUP($C478,subset1!$D:$BX,BK$2,FALSE)</f>
        <v>#N/A</v>
      </c>
      <c r="BL478" t="e">
        <f>VLOOKUP($C478,subset1!$D:$BX,BL$2,FALSE)</f>
        <v>#N/A</v>
      </c>
      <c r="BM478" t="e">
        <f>VLOOKUP($C478,subset1!$D:$BX,BM$2,FALSE)</f>
        <v>#N/A</v>
      </c>
      <c r="BN478" t="e">
        <f>VLOOKUP($C478,subset1!$D:$BX,BN$2,FALSE)</f>
        <v>#N/A</v>
      </c>
      <c r="BO478" t="e">
        <f>VLOOKUP($C478,subset1!$D:$BX,BO$2,FALSE)</f>
        <v>#N/A</v>
      </c>
      <c r="BP478" t="e">
        <f>VLOOKUP($C478,subset1!$D:$BX,BP$2,FALSE)</f>
        <v>#N/A</v>
      </c>
      <c r="BQ478" t="e">
        <f>VLOOKUP($C478,subset1!$D:$BX,BQ$2,FALSE)</f>
        <v>#N/A</v>
      </c>
      <c r="BR478" t="e">
        <f>VLOOKUP($C478,subset1!$D:$BX,BR$2,FALSE)</f>
        <v>#N/A</v>
      </c>
      <c r="BS478" t="e">
        <f>VLOOKUP($C478,subset1!$D:$BX,BS$2,FALSE)</f>
        <v>#N/A</v>
      </c>
      <c r="BT478" t="e">
        <f>VLOOKUP($C478,subset1!$D:$BX,BT$2,FALSE)</f>
        <v>#N/A</v>
      </c>
      <c r="BU478" t="e">
        <f>VLOOKUP($C478,subset1!$D:$BX,BU$2,FALSE)</f>
        <v>#N/A</v>
      </c>
    </row>
    <row r="479" spans="1:73" x14ac:dyDescent="0.2">
      <c r="A479">
        <v>1038</v>
      </c>
      <c r="B479" t="s">
        <v>8</v>
      </c>
      <c r="C479" t="str">
        <f t="shared" si="24"/>
        <v>1038B1</v>
      </c>
      <c r="D479" t="str">
        <f t="shared" si="25"/>
        <v>B1</v>
      </c>
      <c r="E479">
        <v>81</v>
      </c>
      <c r="F479" s="1">
        <v>43453</v>
      </c>
      <c r="G479">
        <v>70</v>
      </c>
      <c r="H479" t="s">
        <v>22</v>
      </c>
      <c r="I479">
        <v>798.88062003672303</v>
      </c>
      <c r="J479" t="s">
        <v>23</v>
      </c>
      <c r="K479">
        <v>485</v>
      </c>
      <c r="L479">
        <f>VLOOKUP($C479,samples!$D$2:$I$1000,4, FALSE)</f>
        <v>8</v>
      </c>
      <c r="M479" t="str">
        <f>VLOOKUP($C479,samples!$D$2:$I$1000,5, FALSE)</f>
        <v>D</v>
      </c>
      <c r="N479" t="str">
        <f>VLOOKUP($C479,samples!$D$2:$I$1000,6, FALSE)</f>
        <v>7,8,9</v>
      </c>
      <c r="O479" s="1">
        <f>VLOOKUP($C479,samples!$D$2:$I$689,3, FALSE)</f>
        <v>43472</v>
      </c>
      <c r="P479" s="2">
        <f t="shared" si="26"/>
        <v>19</v>
      </c>
      <c r="Q479" s="1" t="str">
        <f>VLOOKUP($C479,samples!$D$2:$R$1000,8, FALSE)</f>
        <v>CGPLPA874P1</v>
      </c>
      <c r="R479" t="s">
        <v>297</v>
      </c>
      <c r="S479" t="e">
        <f>VLOOKUP($C479,subset1!$D:$BX,S$2,FALSE)</f>
        <v>#N/A</v>
      </c>
      <c r="T479" s="1" t="e">
        <f>VLOOKUP($C479,subset1!$D:$BX,T$2,FALSE)</f>
        <v>#N/A</v>
      </c>
      <c r="U479" t="e">
        <f>VLOOKUP($C479,subset1!$D:$BX,U$2,FALSE)</f>
        <v>#N/A</v>
      </c>
      <c r="V479" t="e">
        <f>VLOOKUP($C479,subset1!$D:$BX,V$2,FALSE)</f>
        <v>#N/A</v>
      </c>
      <c r="W479" t="e">
        <f>VLOOKUP($C479,subset1!$D:$BX,W$2,FALSE)</f>
        <v>#N/A</v>
      </c>
      <c r="X479" t="e">
        <f>VLOOKUP($C479,subset1!$D:$BX,X$2,FALSE)</f>
        <v>#N/A</v>
      </c>
      <c r="Y479" t="e">
        <f>VLOOKUP($C479,subset1!$D:$BX,Y$2,FALSE)</f>
        <v>#N/A</v>
      </c>
      <c r="Z479" t="e">
        <f>VLOOKUP($C479,subset1!$D:$BX,Z$2,FALSE)</f>
        <v>#N/A</v>
      </c>
      <c r="AA479" t="e">
        <f>VLOOKUP($C479,subset1!$D:$BX,AA$2,FALSE)</f>
        <v>#N/A</v>
      </c>
      <c r="AB479" t="e">
        <f>VLOOKUP($C479,subset1!$D:$BX,AB$2,FALSE)</f>
        <v>#N/A</v>
      </c>
      <c r="AC479" t="e">
        <f>VLOOKUP($C479,subset1!$D:$BX,AC$2,FALSE)</f>
        <v>#N/A</v>
      </c>
      <c r="AD479" t="e">
        <f>VLOOKUP($C479,subset1!$D:$BX,AD$2,FALSE)</f>
        <v>#N/A</v>
      </c>
      <c r="AE479" t="e">
        <f>VLOOKUP($C479,subset1!$D:$BX,AE$2,FALSE)</f>
        <v>#N/A</v>
      </c>
      <c r="AF479" t="e">
        <f>VLOOKUP($C479,subset1!$D:$BX,AF$2,FALSE)</f>
        <v>#N/A</v>
      </c>
      <c r="AG479" t="e">
        <f>VLOOKUP($C479,subset1!$D:$BX,AG$2,FALSE)</f>
        <v>#N/A</v>
      </c>
      <c r="AH479" t="e">
        <f>VLOOKUP($C479,subset1!$D:$BX,AH$2,FALSE)</f>
        <v>#N/A</v>
      </c>
      <c r="AI479" t="e">
        <f>VLOOKUP($C479,subset1!$D:$BX,AI$2,FALSE)</f>
        <v>#N/A</v>
      </c>
      <c r="AJ479" t="e">
        <f>VLOOKUP($C479,subset1!$D:$BX,AJ$2,FALSE)</f>
        <v>#N/A</v>
      </c>
      <c r="AK479" t="e">
        <f>VLOOKUP($C479,subset1!$D:$BX,AK$2,FALSE)</f>
        <v>#N/A</v>
      </c>
      <c r="AL479" t="e">
        <f>VLOOKUP($C479,subset1!$D:$BX,AL$2,FALSE)</f>
        <v>#N/A</v>
      </c>
      <c r="AM479" t="e">
        <f>VLOOKUP($C479,subset1!$D:$BX,AM$2,FALSE)</f>
        <v>#N/A</v>
      </c>
      <c r="AN479" t="e">
        <f>VLOOKUP($C479,subset1!$D:$BX,AN$2,FALSE)</f>
        <v>#N/A</v>
      </c>
      <c r="AO479" t="e">
        <f>VLOOKUP($C479,subset1!$D:$BX,AO$2,FALSE)</f>
        <v>#N/A</v>
      </c>
      <c r="AP479" t="e">
        <f>VLOOKUP($C479,subset1!$D:$BX,AP$2,FALSE)</f>
        <v>#N/A</v>
      </c>
      <c r="AQ479" t="e">
        <f>VLOOKUP($C479,subset1!$D:$BX,AQ$2,FALSE)</f>
        <v>#N/A</v>
      </c>
      <c r="AR479" t="e">
        <f>VLOOKUP($C479,subset1!$D:$BX,AR$2,FALSE)</f>
        <v>#N/A</v>
      </c>
      <c r="AS479" t="e">
        <f>VLOOKUP($C479,subset1!$D:$BX,AS$2,FALSE)</f>
        <v>#N/A</v>
      </c>
      <c r="AT479" s="1" t="e">
        <f>VLOOKUP($C479,subset1!$D:$BX,AT$2,FALSE)</f>
        <v>#N/A</v>
      </c>
      <c r="AU479" t="e">
        <f>VLOOKUP($C479,subset1!$D:$BX,AU$2,FALSE)</f>
        <v>#N/A</v>
      </c>
      <c r="AV479" t="e">
        <f>VLOOKUP($C479,subset1!$D:$BX,AV$2,FALSE)</f>
        <v>#N/A</v>
      </c>
      <c r="AW479" t="e">
        <f>VLOOKUP($C479,subset1!$D:$BX,AW$2,FALSE)</f>
        <v>#N/A</v>
      </c>
      <c r="AX479" t="e">
        <f>VLOOKUP($C479,subset1!$D:$BX,AX$2,FALSE)</f>
        <v>#N/A</v>
      </c>
      <c r="AY479" t="e">
        <f>VLOOKUP($C479,subset1!$D:$BX,AY$2,FALSE)</f>
        <v>#N/A</v>
      </c>
      <c r="AZ479" t="e">
        <f>VLOOKUP($C479,subset1!$D:$BX,AZ$2,FALSE)</f>
        <v>#N/A</v>
      </c>
      <c r="BA479" t="e">
        <f>VLOOKUP($C479,subset1!$D:$BX,BA$2,FALSE)</f>
        <v>#N/A</v>
      </c>
      <c r="BB479" t="e">
        <f>VLOOKUP($C479,subset1!$D:$BX,BB$2,FALSE)</f>
        <v>#N/A</v>
      </c>
      <c r="BC479" t="e">
        <f>VLOOKUP($C479,subset1!$D:$BX,BC$2,FALSE)</f>
        <v>#N/A</v>
      </c>
      <c r="BD479" t="e">
        <f>VLOOKUP($C479,subset1!$D:$BX,BD$2,FALSE)</f>
        <v>#N/A</v>
      </c>
      <c r="BE479" t="e">
        <f>VLOOKUP($C479,subset1!$D:$BX,BE$2,FALSE)</f>
        <v>#N/A</v>
      </c>
      <c r="BF479" t="e">
        <f>VLOOKUP($C479,subset1!$D:$BX,BF$2,FALSE)</f>
        <v>#N/A</v>
      </c>
      <c r="BG479" t="e">
        <f>VLOOKUP($C479,subset1!$D:$BX,BG$2,FALSE)</f>
        <v>#N/A</v>
      </c>
      <c r="BH479" t="e">
        <f>VLOOKUP($C479,subset1!$D:$BX,BH$2,FALSE)</f>
        <v>#N/A</v>
      </c>
      <c r="BI479" t="e">
        <f>VLOOKUP($C479,subset1!$D:$BX,BI$2,FALSE)</f>
        <v>#N/A</v>
      </c>
      <c r="BJ479" t="e">
        <f>VLOOKUP($C479,subset1!$D:$BX,BJ$2,FALSE)</f>
        <v>#N/A</v>
      </c>
      <c r="BK479" t="e">
        <f>VLOOKUP($C479,subset1!$D:$BX,BK$2,FALSE)</f>
        <v>#N/A</v>
      </c>
      <c r="BL479" t="e">
        <f>VLOOKUP($C479,subset1!$D:$BX,BL$2,FALSE)</f>
        <v>#N/A</v>
      </c>
      <c r="BM479" t="e">
        <f>VLOOKUP($C479,subset1!$D:$BX,BM$2,FALSE)</f>
        <v>#N/A</v>
      </c>
      <c r="BN479" t="e">
        <f>VLOOKUP($C479,subset1!$D:$BX,BN$2,FALSE)</f>
        <v>#N/A</v>
      </c>
      <c r="BO479" t="e">
        <f>VLOOKUP($C479,subset1!$D:$BX,BO$2,FALSE)</f>
        <v>#N/A</v>
      </c>
      <c r="BP479" t="e">
        <f>VLOOKUP($C479,subset1!$D:$BX,BP$2,FALSE)</f>
        <v>#N/A</v>
      </c>
      <c r="BQ479" t="e">
        <f>VLOOKUP($C479,subset1!$D:$BX,BQ$2,FALSE)</f>
        <v>#N/A</v>
      </c>
      <c r="BR479" t="e">
        <f>VLOOKUP($C479,subset1!$D:$BX,BR$2,FALSE)</f>
        <v>#N/A</v>
      </c>
      <c r="BS479" t="e">
        <f>VLOOKUP($C479,subset1!$D:$BX,BS$2,FALSE)</f>
        <v>#N/A</v>
      </c>
      <c r="BT479" t="e">
        <f>VLOOKUP($C479,subset1!$D:$BX,BT$2,FALSE)</f>
        <v>#N/A</v>
      </c>
      <c r="BU479" t="e">
        <f>VLOOKUP($C479,subset1!$D:$BX,BU$2,FALSE)</f>
        <v>#N/A</v>
      </c>
    </row>
    <row r="480" spans="1:73" x14ac:dyDescent="0.2">
      <c r="A480">
        <v>1038</v>
      </c>
      <c r="B480" t="s">
        <v>9</v>
      </c>
      <c r="C480" t="str">
        <f t="shared" si="24"/>
        <v>1038E1</v>
      </c>
      <c r="D480" t="str">
        <f t="shared" si="25"/>
        <v>E1</v>
      </c>
      <c r="E480">
        <v>81</v>
      </c>
      <c r="F480" s="1">
        <v>43453</v>
      </c>
      <c r="G480">
        <v>70</v>
      </c>
      <c r="H480" t="s">
        <v>22</v>
      </c>
      <c r="I480">
        <v>798.88062003672303</v>
      </c>
      <c r="J480" t="s">
        <v>23</v>
      </c>
      <c r="K480">
        <v>486</v>
      </c>
      <c r="L480">
        <f>VLOOKUP($C480,samples!$D$2:$I$1000,4, FALSE)</f>
        <v>12</v>
      </c>
      <c r="M480" t="str">
        <f>VLOOKUP($C480,samples!$D$2:$I$1000,5, FALSE)</f>
        <v>C</v>
      </c>
      <c r="N480" t="str">
        <f>VLOOKUP($C480,samples!$D$2:$I$1000,6, FALSE)</f>
        <v>1,2,3</v>
      </c>
      <c r="O480" s="1">
        <f>VLOOKUP($C480,samples!$D$2:$I$689,3, FALSE)</f>
        <v>43494</v>
      </c>
      <c r="P480" s="2">
        <f t="shared" si="26"/>
        <v>41</v>
      </c>
      <c r="Q480" s="1" t="str">
        <f>VLOOKUP($C480,samples!$D$2:$R$1000,8, FALSE)</f>
        <v>CGPLPA874P2</v>
      </c>
      <c r="R480" t="s">
        <v>297</v>
      </c>
      <c r="S480" t="e">
        <f>VLOOKUP($C480,subset1!$D:$BX,S$2,FALSE)</f>
        <v>#N/A</v>
      </c>
      <c r="T480" s="1" t="e">
        <f>VLOOKUP($C480,subset1!$D:$BX,T$2,FALSE)</f>
        <v>#N/A</v>
      </c>
      <c r="U480" t="e">
        <f>VLOOKUP($C480,subset1!$D:$BX,U$2,FALSE)</f>
        <v>#N/A</v>
      </c>
      <c r="V480" t="e">
        <f>VLOOKUP($C480,subset1!$D:$BX,V$2,FALSE)</f>
        <v>#N/A</v>
      </c>
      <c r="W480" t="e">
        <f>VLOOKUP($C480,subset1!$D:$BX,W$2,FALSE)</f>
        <v>#N/A</v>
      </c>
      <c r="X480" t="e">
        <f>VLOOKUP($C480,subset1!$D:$BX,X$2,FALSE)</f>
        <v>#N/A</v>
      </c>
      <c r="Y480" t="e">
        <f>VLOOKUP($C480,subset1!$D:$BX,Y$2,FALSE)</f>
        <v>#N/A</v>
      </c>
      <c r="Z480" t="e">
        <f>VLOOKUP($C480,subset1!$D:$BX,Z$2,FALSE)</f>
        <v>#N/A</v>
      </c>
      <c r="AA480" t="e">
        <f>VLOOKUP($C480,subset1!$D:$BX,AA$2,FALSE)</f>
        <v>#N/A</v>
      </c>
      <c r="AB480" t="e">
        <f>VLOOKUP($C480,subset1!$D:$BX,AB$2,FALSE)</f>
        <v>#N/A</v>
      </c>
      <c r="AC480" t="e">
        <f>VLOOKUP($C480,subset1!$D:$BX,AC$2,FALSE)</f>
        <v>#N/A</v>
      </c>
      <c r="AD480" t="e">
        <f>VLOOKUP($C480,subset1!$D:$BX,AD$2,FALSE)</f>
        <v>#N/A</v>
      </c>
      <c r="AE480" t="e">
        <f>VLOOKUP($C480,subset1!$D:$BX,AE$2,FALSE)</f>
        <v>#N/A</v>
      </c>
      <c r="AF480" t="e">
        <f>VLOOKUP($C480,subset1!$D:$BX,AF$2,FALSE)</f>
        <v>#N/A</v>
      </c>
      <c r="AG480" t="e">
        <f>VLOOKUP($C480,subset1!$D:$BX,AG$2,FALSE)</f>
        <v>#N/A</v>
      </c>
      <c r="AH480" t="e">
        <f>VLOOKUP($C480,subset1!$D:$BX,AH$2,FALSE)</f>
        <v>#N/A</v>
      </c>
      <c r="AI480" t="e">
        <f>VLOOKUP($C480,subset1!$D:$BX,AI$2,FALSE)</f>
        <v>#N/A</v>
      </c>
      <c r="AJ480" t="e">
        <f>VLOOKUP($C480,subset1!$D:$BX,AJ$2,FALSE)</f>
        <v>#N/A</v>
      </c>
      <c r="AK480" t="e">
        <f>VLOOKUP($C480,subset1!$D:$BX,AK$2,FALSE)</f>
        <v>#N/A</v>
      </c>
      <c r="AL480" t="e">
        <f>VLOOKUP($C480,subset1!$D:$BX,AL$2,FALSE)</f>
        <v>#N/A</v>
      </c>
      <c r="AM480" t="e">
        <f>VLOOKUP($C480,subset1!$D:$BX,AM$2,FALSE)</f>
        <v>#N/A</v>
      </c>
      <c r="AN480" t="e">
        <f>VLOOKUP($C480,subset1!$D:$BX,AN$2,FALSE)</f>
        <v>#N/A</v>
      </c>
      <c r="AO480" t="e">
        <f>VLOOKUP($C480,subset1!$D:$BX,AO$2,FALSE)</f>
        <v>#N/A</v>
      </c>
      <c r="AP480" t="e">
        <f>VLOOKUP($C480,subset1!$D:$BX,AP$2,FALSE)</f>
        <v>#N/A</v>
      </c>
      <c r="AQ480" t="e">
        <f>VLOOKUP($C480,subset1!$D:$BX,AQ$2,FALSE)</f>
        <v>#N/A</v>
      </c>
      <c r="AR480" t="e">
        <f>VLOOKUP($C480,subset1!$D:$BX,AR$2,FALSE)</f>
        <v>#N/A</v>
      </c>
      <c r="AS480" t="e">
        <f>VLOOKUP($C480,subset1!$D:$BX,AS$2,FALSE)</f>
        <v>#N/A</v>
      </c>
      <c r="AT480" s="1" t="e">
        <f>VLOOKUP($C480,subset1!$D:$BX,AT$2,FALSE)</f>
        <v>#N/A</v>
      </c>
      <c r="AU480" t="e">
        <f>VLOOKUP($C480,subset1!$D:$BX,AU$2,FALSE)</f>
        <v>#N/A</v>
      </c>
      <c r="AV480" t="e">
        <f>VLOOKUP($C480,subset1!$D:$BX,AV$2,FALSE)</f>
        <v>#N/A</v>
      </c>
      <c r="AW480" t="e">
        <f>VLOOKUP($C480,subset1!$D:$BX,AW$2,FALSE)</f>
        <v>#N/A</v>
      </c>
      <c r="AX480" t="e">
        <f>VLOOKUP($C480,subset1!$D:$BX,AX$2,FALSE)</f>
        <v>#N/A</v>
      </c>
      <c r="AY480" t="e">
        <f>VLOOKUP($C480,subset1!$D:$BX,AY$2,FALSE)</f>
        <v>#N/A</v>
      </c>
      <c r="AZ480" t="e">
        <f>VLOOKUP($C480,subset1!$D:$BX,AZ$2,FALSE)</f>
        <v>#N/A</v>
      </c>
      <c r="BA480" t="e">
        <f>VLOOKUP($C480,subset1!$D:$BX,BA$2,FALSE)</f>
        <v>#N/A</v>
      </c>
      <c r="BB480" t="e">
        <f>VLOOKUP($C480,subset1!$D:$BX,BB$2,FALSE)</f>
        <v>#N/A</v>
      </c>
      <c r="BC480" t="e">
        <f>VLOOKUP($C480,subset1!$D:$BX,BC$2,FALSE)</f>
        <v>#N/A</v>
      </c>
      <c r="BD480" t="e">
        <f>VLOOKUP($C480,subset1!$D:$BX,BD$2,FALSE)</f>
        <v>#N/A</v>
      </c>
      <c r="BE480" t="e">
        <f>VLOOKUP($C480,subset1!$D:$BX,BE$2,FALSE)</f>
        <v>#N/A</v>
      </c>
      <c r="BF480" t="e">
        <f>VLOOKUP($C480,subset1!$D:$BX,BF$2,FALSE)</f>
        <v>#N/A</v>
      </c>
      <c r="BG480" t="e">
        <f>VLOOKUP($C480,subset1!$D:$BX,BG$2,FALSE)</f>
        <v>#N/A</v>
      </c>
      <c r="BH480" t="e">
        <f>VLOOKUP($C480,subset1!$D:$BX,BH$2,FALSE)</f>
        <v>#N/A</v>
      </c>
      <c r="BI480" t="e">
        <f>VLOOKUP($C480,subset1!$D:$BX,BI$2,FALSE)</f>
        <v>#N/A</v>
      </c>
      <c r="BJ480" t="e">
        <f>VLOOKUP($C480,subset1!$D:$BX,BJ$2,FALSE)</f>
        <v>#N/A</v>
      </c>
      <c r="BK480" t="e">
        <f>VLOOKUP($C480,subset1!$D:$BX,BK$2,FALSE)</f>
        <v>#N/A</v>
      </c>
      <c r="BL480" t="e">
        <f>VLOOKUP($C480,subset1!$D:$BX,BL$2,FALSE)</f>
        <v>#N/A</v>
      </c>
      <c r="BM480" t="e">
        <f>VLOOKUP($C480,subset1!$D:$BX,BM$2,FALSE)</f>
        <v>#N/A</v>
      </c>
      <c r="BN480" t="e">
        <f>VLOOKUP($C480,subset1!$D:$BX,BN$2,FALSE)</f>
        <v>#N/A</v>
      </c>
      <c r="BO480" t="e">
        <f>VLOOKUP($C480,subset1!$D:$BX,BO$2,FALSE)</f>
        <v>#N/A</v>
      </c>
      <c r="BP480" t="e">
        <f>VLOOKUP($C480,subset1!$D:$BX,BP$2,FALSE)</f>
        <v>#N/A</v>
      </c>
      <c r="BQ480" t="e">
        <f>VLOOKUP($C480,subset1!$D:$BX,BQ$2,FALSE)</f>
        <v>#N/A</v>
      </c>
      <c r="BR480" t="e">
        <f>VLOOKUP($C480,subset1!$D:$BX,BR$2,FALSE)</f>
        <v>#N/A</v>
      </c>
      <c r="BS480" t="e">
        <f>VLOOKUP($C480,subset1!$D:$BX,BS$2,FALSE)</f>
        <v>#N/A</v>
      </c>
      <c r="BT480" t="e">
        <f>VLOOKUP($C480,subset1!$D:$BX,BT$2,FALSE)</f>
        <v>#N/A</v>
      </c>
      <c r="BU480" t="e">
        <f>VLOOKUP($C480,subset1!$D:$BX,BU$2,FALSE)</f>
        <v>#N/A</v>
      </c>
    </row>
    <row r="481" spans="1:73" x14ac:dyDescent="0.2">
      <c r="A481">
        <v>1038</v>
      </c>
      <c r="B481" t="s">
        <v>10</v>
      </c>
      <c r="C481" t="str">
        <f t="shared" si="24"/>
        <v>1038E2</v>
      </c>
      <c r="D481" t="str">
        <f t="shared" si="25"/>
        <v>E2</v>
      </c>
      <c r="E481">
        <v>81</v>
      </c>
      <c r="F481" s="1">
        <v>43453</v>
      </c>
      <c r="G481">
        <v>70</v>
      </c>
      <c r="H481" t="s">
        <v>22</v>
      </c>
      <c r="I481">
        <v>798.88062003672303</v>
      </c>
      <c r="J481" t="s">
        <v>23</v>
      </c>
      <c r="K481">
        <v>487</v>
      </c>
      <c r="L481">
        <f>VLOOKUP($C481,samples!$D$2:$I$1000,4, FALSE)</f>
        <v>0</v>
      </c>
      <c r="M481">
        <f>VLOOKUP($C481,samples!$D$2:$I$1000,5, FALSE)</f>
        <v>0</v>
      </c>
      <c r="N481">
        <f>VLOOKUP($C481,samples!$D$2:$I$1000,6, FALSE)</f>
        <v>0</v>
      </c>
      <c r="O481" s="1">
        <f>VLOOKUP($C481,samples!$D$2:$I$1000,3, FALSE)</f>
        <v>43523</v>
      </c>
      <c r="P481" s="2">
        <f t="shared" si="26"/>
        <v>70</v>
      </c>
      <c r="Q481" s="1" t="str">
        <f>VLOOKUP($C481,samples!$D$2:$R$1000,8, FALSE)</f>
        <v>CGPLPA874P3</v>
      </c>
      <c r="R481" t="s">
        <v>297</v>
      </c>
      <c r="S481" t="e">
        <f>VLOOKUP($C481,subset1!$D:$BX,S$2,FALSE)</f>
        <v>#N/A</v>
      </c>
      <c r="T481" s="1" t="e">
        <f>VLOOKUP($C481,subset1!$D:$BX,T$2,FALSE)</f>
        <v>#N/A</v>
      </c>
      <c r="U481" t="e">
        <f>VLOOKUP($C481,subset1!$D:$BX,U$2,FALSE)</f>
        <v>#N/A</v>
      </c>
      <c r="V481" t="e">
        <f>VLOOKUP($C481,subset1!$D:$BX,V$2,FALSE)</f>
        <v>#N/A</v>
      </c>
      <c r="W481" t="e">
        <f>VLOOKUP($C481,subset1!$D:$BX,W$2,FALSE)</f>
        <v>#N/A</v>
      </c>
      <c r="X481" t="e">
        <f>VLOOKUP($C481,subset1!$D:$BX,X$2,FALSE)</f>
        <v>#N/A</v>
      </c>
      <c r="Y481" t="e">
        <f>VLOOKUP($C481,subset1!$D:$BX,Y$2,FALSE)</f>
        <v>#N/A</v>
      </c>
      <c r="Z481" t="e">
        <f>VLOOKUP($C481,subset1!$D:$BX,Z$2,FALSE)</f>
        <v>#N/A</v>
      </c>
      <c r="AA481" t="e">
        <f>VLOOKUP($C481,subset1!$D:$BX,AA$2,FALSE)</f>
        <v>#N/A</v>
      </c>
      <c r="AB481" t="e">
        <f>VLOOKUP($C481,subset1!$D:$BX,AB$2,FALSE)</f>
        <v>#N/A</v>
      </c>
      <c r="AC481" t="e">
        <f>VLOOKUP($C481,subset1!$D:$BX,AC$2,FALSE)</f>
        <v>#N/A</v>
      </c>
      <c r="AD481" t="e">
        <f>VLOOKUP($C481,subset1!$D:$BX,AD$2,FALSE)</f>
        <v>#N/A</v>
      </c>
      <c r="AE481" t="e">
        <f>VLOOKUP($C481,subset1!$D:$BX,AE$2,FALSE)</f>
        <v>#N/A</v>
      </c>
      <c r="AF481" t="e">
        <f>VLOOKUP($C481,subset1!$D:$BX,AF$2,FALSE)</f>
        <v>#N/A</v>
      </c>
      <c r="AG481" t="e">
        <f>VLOOKUP($C481,subset1!$D:$BX,AG$2,FALSE)</f>
        <v>#N/A</v>
      </c>
      <c r="AH481" t="e">
        <f>VLOOKUP($C481,subset1!$D:$BX,AH$2,FALSE)</f>
        <v>#N/A</v>
      </c>
      <c r="AI481" t="e">
        <f>VLOOKUP($C481,subset1!$D:$BX,AI$2,FALSE)</f>
        <v>#N/A</v>
      </c>
      <c r="AJ481" t="e">
        <f>VLOOKUP($C481,subset1!$D:$BX,AJ$2,FALSE)</f>
        <v>#N/A</v>
      </c>
      <c r="AK481" t="e">
        <f>VLOOKUP($C481,subset1!$D:$BX,AK$2,FALSE)</f>
        <v>#N/A</v>
      </c>
      <c r="AL481" t="e">
        <f>VLOOKUP($C481,subset1!$D:$BX,AL$2,FALSE)</f>
        <v>#N/A</v>
      </c>
      <c r="AM481" t="e">
        <f>VLOOKUP($C481,subset1!$D:$BX,AM$2,FALSE)</f>
        <v>#N/A</v>
      </c>
      <c r="AN481" t="e">
        <f>VLOOKUP($C481,subset1!$D:$BX,AN$2,FALSE)</f>
        <v>#N/A</v>
      </c>
      <c r="AO481" t="e">
        <f>VLOOKUP($C481,subset1!$D:$BX,AO$2,FALSE)</f>
        <v>#N/A</v>
      </c>
      <c r="AP481" t="e">
        <f>VLOOKUP($C481,subset1!$D:$BX,AP$2,FALSE)</f>
        <v>#N/A</v>
      </c>
      <c r="AQ481" t="e">
        <f>VLOOKUP($C481,subset1!$D:$BX,AQ$2,FALSE)</f>
        <v>#N/A</v>
      </c>
      <c r="AR481" t="e">
        <f>VLOOKUP($C481,subset1!$D:$BX,AR$2,FALSE)</f>
        <v>#N/A</v>
      </c>
      <c r="AS481" t="e">
        <f>VLOOKUP($C481,subset1!$D:$BX,AS$2,FALSE)</f>
        <v>#N/A</v>
      </c>
      <c r="AT481" s="1" t="e">
        <f>VLOOKUP($C481,subset1!$D:$BX,AT$2,FALSE)</f>
        <v>#N/A</v>
      </c>
      <c r="AU481" t="e">
        <f>VLOOKUP($C481,subset1!$D:$BX,AU$2,FALSE)</f>
        <v>#N/A</v>
      </c>
      <c r="AV481" t="e">
        <f>VLOOKUP($C481,subset1!$D:$BX,AV$2,FALSE)</f>
        <v>#N/A</v>
      </c>
      <c r="AW481" t="e">
        <f>VLOOKUP($C481,subset1!$D:$BX,AW$2,FALSE)</f>
        <v>#N/A</v>
      </c>
      <c r="AX481" t="e">
        <f>VLOOKUP($C481,subset1!$D:$BX,AX$2,FALSE)</f>
        <v>#N/A</v>
      </c>
      <c r="AY481" t="e">
        <f>VLOOKUP($C481,subset1!$D:$BX,AY$2,FALSE)</f>
        <v>#N/A</v>
      </c>
      <c r="AZ481" t="e">
        <f>VLOOKUP($C481,subset1!$D:$BX,AZ$2,FALSE)</f>
        <v>#N/A</v>
      </c>
      <c r="BA481" t="e">
        <f>VLOOKUP($C481,subset1!$D:$BX,BA$2,FALSE)</f>
        <v>#N/A</v>
      </c>
      <c r="BB481" t="e">
        <f>VLOOKUP($C481,subset1!$D:$BX,BB$2,FALSE)</f>
        <v>#N/A</v>
      </c>
      <c r="BC481" t="e">
        <f>VLOOKUP($C481,subset1!$D:$BX,BC$2,FALSE)</f>
        <v>#N/A</v>
      </c>
      <c r="BD481" t="e">
        <f>VLOOKUP($C481,subset1!$D:$BX,BD$2,FALSE)</f>
        <v>#N/A</v>
      </c>
      <c r="BE481" t="e">
        <f>VLOOKUP($C481,subset1!$D:$BX,BE$2,FALSE)</f>
        <v>#N/A</v>
      </c>
      <c r="BF481" t="e">
        <f>VLOOKUP($C481,subset1!$D:$BX,BF$2,FALSE)</f>
        <v>#N/A</v>
      </c>
      <c r="BG481" t="e">
        <f>VLOOKUP($C481,subset1!$D:$BX,BG$2,FALSE)</f>
        <v>#N/A</v>
      </c>
      <c r="BH481" t="e">
        <f>VLOOKUP($C481,subset1!$D:$BX,BH$2,FALSE)</f>
        <v>#N/A</v>
      </c>
      <c r="BI481" t="e">
        <f>VLOOKUP($C481,subset1!$D:$BX,BI$2,FALSE)</f>
        <v>#N/A</v>
      </c>
      <c r="BJ481" t="e">
        <f>VLOOKUP($C481,subset1!$D:$BX,BJ$2,FALSE)</f>
        <v>#N/A</v>
      </c>
      <c r="BK481" t="e">
        <f>VLOOKUP($C481,subset1!$D:$BX,BK$2,FALSE)</f>
        <v>#N/A</v>
      </c>
      <c r="BL481" t="e">
        <f>VLOOKUP($C481,subset1!$D:$BX,BL$2,FALSE)</f>
        <v>#N/A</v>
      </c>
      <c r="BM481" t="e">
        <f>VLOOKUP($C481,subset1!$D:$BX,BM$2,FALSE)</f>
        <v>#N/A</v>
      </c>
      <c r="BN481" t="e">
        <f>VLOOKUP($C481,subset1!$D:$BX,BN$2,FALSE)</f>
        <v>#N/A</v>
      </c>
      <c r="BO481" t="e">
        <f>VLOOKUP($C481,subset1!$D:$BX,BO$2,FALSE)</f>
        <v>#N/A</v>
      </c>
      <c r="BP481" t="e">
        <f>VLOOKUP($C481,subset1!$D:$BX,BP$2,FALSE)</f>
        <v>#N/A</v>
      </c>
      <c r="BQ481" t="e">
        <f>VLOOKUP($C481,subset1!$D:$BX,BQ$2,FALSE)</f>
        <v>#N/A</v>
      </c>
      <c r="BR481" t="e">
        <f>VLOOKUP($C481,subset1!$D:$BX,BR$2,FALSE)</f>
        <v>#N/A</v>
      </c>
      <c r="BS481" t="e">
        <f>VLOOKUP($C481,subset1!$D:$BX,BS$2,FALSE)</f>
        <v>#N/A</v>
      </c>
      <c r="BT481" t="e">
        <f>VLOOKUP($C481,subset1!$D:$BX,BT$2,FALSE)</f>
        <v>#N/A</v>
      </c>
      <c r="BU481" t="e">
        <f>VLOOKUP($C481,subset1!$D:$BX,BU$2,FALSE)</f>
        <v>#N/A</v>
      </c>
    </row>
    <row r="482" spans="1:73" x14ac:dyDescent="0.2">
      <c r="A482">
        <v>1038</v>
      </c>
      <c r="B482" t="s">
        <v>11</v>
      </c>
      <c r="C482" t="str">
        <f t="shared" si="24"/>
        <v>1038E3</v>
      </c>
      <c r="D482" t="str">
        <f t="shared" si="25"/>
        <v>E3</v>
      </c>
      <c r="E482">
        <v>81</v>
      </c>
      <c r="F482" s="1">
        <v>43453</v>
      </c>
      <c r="G482">
        <v>70</v>
      </c>
      <c r="H482" t="s">
        <v>22</v>
      </c>
      <c r="I482">
        <v>798.88062003672303</v>
      </c>
      <c r="J482" t="s">
        <v>23</v>
      </c>
      <c r="K482">
        <v>488</v>
      </c>
      <c r="L482">
        <f>VLOOKUP($C482,samples!$D$2:$I$1000,4, FALSE)</f>
        <v>18</v>
      </c>
      <c r="M482" t="str">
        <f>VLOOKUP($C482,samples!$D$2:$I$1000,5, FALSE)</f>
        <v>G</v>
      </c>
      <c r="N482" t="str">
        <f>VLOOKUP($C482,samples!$D$2:$I$1000,6, FALSE)</f>
        <v>7,8,9</v>
      </c>
      <c r="O482" s="1">
        <f>VLOOKUP($C482,samples!$D$2:$I$689,3, FALSE)</f>
        <v>43578</v>
      </c>
      <c r="P482" s="2">
        <f t="shared" si="26"/>
        <v>125</v>
      </c>
      <c r="Q482" s="1" t="str">
        <f>VLOOKUP($C482,samples!$D$2:$R$1000,8, FALSE)</f>
        <v>CGPLPA874P4</v>
      </c>
      <c r="R482" t="s">
        <v>297</v>
      </c>
      <c r="S482" t="e">
        <f>VLOOKUP($C482,subset1!$D:$BX,S$2,FALSE)</f>
        <v>#N/A</v>
      </c>
      <c r="T482" s="1" t="e">
        <f>VLOOKUP($C482,subset1!$D:$BX,T$2,FALSE)</f>
        <v>#N/A</v>
      </c>
      <c r="U482" t="e">
        <f>VLOOKUP($C482,subset1!$D:$BX,U$2,FALSE)</f>
        <v>#N/A</v>
      </c>
      <c r="V482" t="e">
        <f>VLOOKUP($C482,subset1!$D:$BX,V$2,FALSE)</f>
        <v>#N/A</v>
      </c>
      <c r="W482" t="e">
        <f>VLOOKUP($C482,subset1!$D:$BX,W$2,FALSE)</f>
        <v>#N/A</v>
      </c>
      <c r="X482" t="e">
        <f>VLOOKUP($C482,subset1!$D:$BX,X$2,FALSE)</f>
        <v>#N/A</v>
      </c>
      <c r="Y482" t="e">
        <f>VLOOKUP($C482,subset1!$D:$BX,Y$2,FALSE)</f>
        <v>#N/A</v>
      </c>
      <c r="Z482" t="e">
        <f>VLOOKUP($C482,subset1!$D:$BX,Z$2,FALSE)</f>
        <v>#N/A</v>
      </c>
      <c r="AA482" t="e">
        <f>VLOOKUP($C482,subset1!$D:$BX,AA$2,FALSE)</f>
        <v>#N/A</v>
      </c>
      <c r="AB482" t="e">
        <f>VLOOKUP($C482,subset1!$D:$BX,AB$2,FALSE)</f>
        <v>#N/A</v>
      </c>
      <c r="AC482" t="e">
        <f>VLOOKUP($C482,subset1!$D:$BX,AC$2,FALSE)</f>
        <v>#N/A</v>
      </c>
      <c r="AD482" t="e">
        <f>VLOOKUP($C482,subset1!$D:$BX,AD$2,FALSE)</f>
        <v>#N/A</v>
      </c>
      <c r="AE482" t="e">
        <f>VLOOKUP($C482,subset1!$D:$BX,AE$2,FALSE)</f>
        <v>#N/A</v>
      </c>
      <c r="AF482" t="e">
        <f>VLOOKUP($C482,subset1!$D:$BX,AF$2,FALSE)</f>
        <v>#N/A</v>
      </c>
      <c r="AG482" t="e">
        <f>VLOOKUP($C482,subset1!$D:$BX,AG$2,FALSE)</f>
        <v>#N/A</v>
      </c>
      <c r="AH482" t="e">
        <f>VLOOKUP($C482,subset1!$D:$BX,AH$2,FALSE)</f>
        <v>#N/A</v>
      </c>
      <c r="AI482" t="e">
        <f>VLOOKUP($C482,subset1!$D:$BX,AI$2,FALSE)</f>
        <v>#N/A</v>
      </c>
      <c r="AJ482" t="e">
        <f>VLOOKUP($C482,subset1!$D:$BX,AJ$2,FALSE)</f>
        <v>#N/A</v>
      </c>
      <c r="AK482" t="e">
        <f>VLOOKUP($C482,subset1!$D:$BX,AK$2,FALSE)</f>
        <v>#N/A</v>
      </c>
      <c r="AL482" t="e">
        <f>VLOOKUP($C482,subset1!$D:$BX,AL$2,FALSE)</f>
        <v>#N/A</v>
      </c>
      <c r="AM482" t="e">
        <f>VLOOKUP($C482,subset1!$D:$BX,AM$2,FALSE)</f>
        <v>#N/A</v>
      </c>
      <c r="AN482" t="e">
        <f>VLOOKUP($C482,subset1!$D:$BX,AN$2,FALSE)</f>
        <v>#N/A</v>
      </c>
      <c r="AO482" t="e">
        <f>VLOOKUP($C482,subset1!$D:$BX,AO$2,FALSE)</f>
        <v>#N/A</v>
      </c>
      <c r="AP482" t="e">
        <f>VLOOKUP($C482,subset1!$D:$BX,AP$2,FALSE)</f>
        <v>#N/A</v>
      </c>
      <c r="AQ482" t="e">
        <f>VLOOKUP($C482,subset1!$D:$BX,AQ$2,FALSE)</f>
        <v>#N/A</v>
      </c>
      <c r="AR482" t="e">
        <f>VLOOKUP($C482,subset1!$D:$BX,AR$2,FALSE)</f>
        <v>#N/A</v>
      </c>
      <c r="AS482" t="e">
        <f>VLOOKUP($C482,subset1!$D:$BX,AS$2,FALSE)</f>
        <v>#N/A</v>
      </c>
      <c r="AT482" s="1" t="e">
        <f>VLOOKUP($C482,subset1!$D:$BX,AT$2,FALSE)</f>
        <v>#N/A</v>
      </c>
      <c r="AU482" t="e">
        <f>VLOOKUP($C482,subset1!$D:$BX,AU$2,FALSE)</f>
        <v>#N/A</v>
      </c>
      <c r="AV482" t="e">
        <f>VLOOKUP($C482,subset1!$D:$BX,AV$2,FALSE)</f>
        <v>#N/A</v>
      </c>
      <c r="AW482" t="e">
        <f>VLOOKUP($C482,subset1!$D:$BX,AW$2,FALSE)</f>
        <v>#N/A</v>
      </c>
      <c r="AX482" t="e">
        <f>VLOOKUP($C482,subset1!$D:$BX,AX$2,FALSE)</f>
        <v>#N/A</v>
      </c>
      <c r="AY482" t="e">
        <f>VLOOKUP($C482,subset1!$D:$BX,AY$2,FALSE)</f>
        <v>#N/A</v>
      </c>
      <c r="AZ482" t="e">
        <f>VLOOKUP($C482,subset1!$D:$BX,AZ$2,FALSE)</f>
        <v>#N/A</v>
      </c>
      <c r="BA482" t="e">
        <f>VLOOKUP($C482,subset1!$D:$BX,BA$2,FALSE)</f>
        <v>#N/A</v>
      </c>
      <c r="BB482" t="e">
        <f>VLOOKUP($C482,subset1!$D:$BX,BB$2,FALSE)</f>
        <v>#N/A</v>
      </c>
      <c r="BC482" t="e">
        <f>VLOOKUP($C482,subset1!$D:$BX,BC$2,FALSE)</f>
        <v>#N/A</v>
      </c>
      <c r="BD482" t="e">
        <f>VLOOKUP($C482,subset1!$D:$BX,BD$2,FALSE)</f>
        <v>#N/A</v>
      </c>
      <c r="BE482" t="e">
        <f>VLOOKUP($C482,subset1!$D:$BX,BE$2,FALSE)</f>
        <v>#N/A</v>
      </c>
      <c r="BF482" t="e">
        <f>VLOOKUP($C482,subset1!$D:$BX,BF$2,FALSE)</f>
        <v>#N/A</v>
      </c>
      <c r="BG482" t="e">
        <f>VLOOKUP($C482,subset1!$D:$BX,BG$2,FALSE)</f>
        <v>#N/A</v>
      </c>
      <c r="BH482" t="e">
        <f>VLOOKUP($C482,subset1!$D:$BX,BH$2,FALSE)</f>
        <v>#N/A</v>
      </c>
      <c r="BI482" t="e">
        <f>VLOOKUP($C482,subset1!$D:$BX,BI$2,FALSE)</f>
        <v>#N/A</v>
      </c>
      <c r="BJ482" t="e">
        <f>VLOOKUP($C482,subset1!$D:$BX,BJ$2,FALSE)</f>
        <v>#N/A</v>
      </c>
      <c r="BK482" t="e">
        <f>VLOOKUP($C482,subset1!$D:$BX,BK$2,FALSE)</f>
        <v>#N/A</v>
      </c>
      <c r="BL482" t="e">
        <f>VLOOKUP($C482,subset1!$D:$BX,BL$2,FALSE)</f>
        <v>#N/A</v>
      </c>
      <c r="BM482" t="e">
        <f>VLOOKUP($C482,subset1!$D:$BX,BM$2,FALSE)</f>
        <v>#N/A</v>
      </c>
      <c r="BN482" t="e">
        <f>VLOOKUP($C482,subset1!$D:$BX,BN$2,FALSE)</f>
        <v>#N/A</v>
      </c>
      <c r="BO482" t="e">
        <f>VLOOKUP($C482,subset1!$D:$BX,BO$2,FALSE)</f>
        <v>#N/A</v>
      </c>
      <c r="BP482" t="e">
        <f>VLOOKUP($C482,subset1!$D:$BX,BP$2,FALSE)</f>
        <v>#N/A</v>
      </c>
      <c r="BQ482" t="e">
        <f>VLOOKUP($C482,subset1!$D:$BX,BQ$2,FALSE)</f>
        <v>#N/A</v>
      </c>
      <c r="BR482" t="e">
        <f>VLOOKUP($C482,subset1!$D:$BX,BR$2,FALSE)</f>
        <v>#N/A</v>
      </c>
      <c r="BS482" t="e">
        <f>VLOOKUP($C482,subset1!$D:$BX,BS$2,FALSE)</f>
        <v>#N/A</v>
      </c>
      <c r="BT482" t="e">
        <f>VLOOKUP($C482,subset1!$D:$BX,BT$2,FALSE)</f>
        <v>#N/A</v>
      </c>
      <c r="BU482" t="e">
        <f>VLOOKUP($C482,subset1!$D:$BX,BU$2,FALSE)</f>
        <v>#N/A</v>
      </c>
    </row>
    <row r="483" spans="1:73" x14ac:dyDescent="0.2">
      <c r="A483">
        <v>1042</v>
      </c>
      <c r="B483" t="s">
        <v>2</v>
      </c>
      <c r="C483" t="str">
        <f t="shared" si="24"/>
        <v>1042A</v>
      </c>
      <c r="D483" t="str">
        <f t="shared" si="25"/>
        <v>A</v>
      </c>
      <c r="E483">
        <v>82</v>
      </c>
      <c r="F483" s="1">
        <v>43474</v>
      </c>
      <c r="G483">
        <v>2.2000000000000002</v>
      </c>
      <c r="H483" t="s">
        <v>6</v>
      </c>
      <c r="I483">
        <v>777.88062003672303</v>
      </c>
      <c r="J483" t="s">
        <v>25</v>
      </c>
      <c r="K483">
        <v>489</v>
      </c>
      <c r="L483">
        <f>VLOOKUP($C483,samples!$D$2:$I$1000,4, FALSE)</f>
        <v>3</v>
      </c>
      <c r="M483" t="str">
        <f>VLOOKUP($C483,samples!$D$2:$I$1000,5, FALSE)</f>
        <v>A</v>
      </c>
      <c r="N483" t="str">
        <f>VLOOKUP($C483,samples!$D$2:$I$1000,6, FALSE)</f>
        <v>7,8,9</v>
      </c>
      <c r="O483" s="1">
        <f>VLOOKUP($C483,samples!$D$2:$I$689,3, FALSE)</f>
        <v>43474</v>
      </c>
      <c r="P483" s="2">
        <f t="shared" si="26"/>
        <v>0</v>
      </c>
      <c r="Q483" s="1" t="str">
        <f>VLOOKUP($C483,samples!$D$2:$R$1000,8, FALSE)</f>
        <v>CGPLPA875P</v>
      </c>
      <c r="R483" t="s">
        <v>297</v>
      </c>
      <c r="S483" t="e">
        <f>VLOOKUP($C483,subset1!$D:$BX,S$2,FALSE)</f>
        <v>#N/A</v>
      </c>
      <c r="T483" s="1" t="e">
        <f>VLOOKUP($C483,subset1!$D:$BX,T$2,FALSE)</f>
        <v>#N/A</v>
      </c>
      <c r="U483" t="e">
        <f>VLOOKUP($C483,subset1!$D:$BX,U$2,FALSE)</f>
        <v>#N/A</v>
      </c>
      <c r="V483" t="e">
        <f>VLOOKUP($C483,subset1!$D:$BX,V$2,FALSE)</f>
        <v>#N/A</v>
      </c>
      <c r="W483" t="e">
        <f>VLOOKUP($C483,subset1!$D:$BX,W$2,FALSE)</f>
        <v>#N/A</v>
      </c>
      <c r="X483" t="e">
        <f>VLOOKUP($C483,subset1!$D:$BX,X$2,FALSE)</f>
        <v>#N/A</v>
      </c>
      <c r="Y483" t="e">
        <f>VLOOKUP($C483,subset1!$D:$BX,Y$2,FALSE)</f>
        <v>#N/A</v>
      </c>
      <c r="Z483" t="e">
        <f>VLOOKUP($C483,subset1!$D:$BX,Z$2,FALSE)</f>
        <v>#N/A</v>
      </c>
      <c r="AA483" t="e">
        <f>VLOOKUP($C483,subset1!$D:$BX,AA$2,FALSE)</f>
        <v>#N/A</v>
      </c>
      <c r="AB483" t="e">
        <f>VLOOKUP($C483,subset1!$D:$BX,AB$2,FALSE)</f>
        <v>#N/A</v>
      </c>
      <c r="AC483" t="e">
        <f>VLOOKUP($C483,subset1!$D:$BX,AC$2,FALSE)</f>
        <v>#N/A</v>
      </c>
      <c r="AD483" t="e">
        <f>VLOOKUP($C483,subset1!$D:$BX,AD$2,FALSE)</f>
        <v>#N/A</v>
      </c>
      <c r="AE483" t="e">
        <f>VLOOKUP($C483,subset1!$D:$BX,AE$2,FALSE)</f>
        <v>#N/A</v>
      </c>
      <c r="AF483" t="e">
        <f>VLOOKUP($C483,subset1!$D:$BX,AF$2,FALSE)</f>
        <v>#N/A</v>
      </c>
      <c r="AG483" t="e">
        <f>VLOOKUP($C483,subset1!$D:$BX,AG$2,FALSE)</f>
        <v>#N/A</v>
      </c>
      <c r="AH483" t="e">
        <f>VLOOKUP($C483,subset1!$D:$BX,AH$2,FALSE)</f>
        <v>#N/A</v>
      </c>
      <c r="AI483" t="e">
        <f>VLOOKUP($C483,subset1!$D:$BX,AI$2,FALSE)</f>
        <v>#N/A</v>
      </c>
      <c r="AJ483" t="e">
        <f>VLOOKUP($C483,subset1!$D:$BX,AJ$2,FALSE)</f>
        <v>#N/A</v>
      </c>
      <c r="AK483" t="e">
        <f>VLOOKUP($C483,subset1!$D:$BX,AK$2,FALSE)</f>
        <v>#N/A</v>
      </c>
      <c r="AL483" t="e">
        <f>VLOOKUP($C483,subset1!$D:$BX,AL$2,FALSE)</f>
        <v>#N/A</v>
      </c>
      <c r="AM483" t="e">
        <f>VLOOKUP($C483,subset1!$D:$BX,AM$2,FALSE)</f>
        <v>#N/A</v>
      </c>
      <c r="AN483" t="e">
        <f>VLOOKUP($C483,subset1!$D:$BX,AN$2,FALSE)</f>
        <v>#N/A</v>
      </c>
      <c r="AO483" t="e">
        <f>VLOOKUP($C483,subset1!$D:$BX,AO$2,FALSE)</f>
        <v>#N/A</v>
      </c>
      <c r="AP483" t="e">
        <f>VLOOKUP($C483,subset1!$D:$BX,AP$2,FALSE)</f>
        <v>#N/A</v>
      </c>
      <c r="AQ483" t="e">
        <f>VLOOKUP($C483,subset1!$D:$BX,AQ$2,FALSE)</f>
        <v>#N/A</v>
      </c>
      <c r="AR483" t="e">
        <f>VLOOKUP($C483,subset1!$D:$BX,AR$2,FALSE)</f>
        <v>#N/A</v>
      </c>
      <c r="AS483" t="e">
        <f>VLOOKUP($C483,subset1!$D:$BX,AS$2,FALSE)</f>
        <v>#N/A</v>
      </c>
      <c r="AT483" s="1" t="e">
        <f>VLOOKUP($C483,subset1!$D:$BX,AT$2,FALSE)</f>
        <v>#N/A</v>
      </c>
      <c r="AU483" t="e">
        <f>VLOOKUP($C483,subset1!$D:$BX,AU$2,FALSE)</f>
        <v>#N/A</v>
      </c>
      <c r="AV483" t="e">
        <f>VLOOKUP($C483,subset1!$D:$BX,AV$2,FALSE)</f>
        <v>#N/A</v>
      </c>
      <c r="AW483" t="e">
        <f>VLOOKUP($C483,subset1!$D:$BX,AW$2,FALSE)</f>
        <v>#N/A</v>
      </c>
      <c r="AX483" t="e">
        <f>VLOOKUP($C483,subset1!$D:$BX,AX$2,FALSE)</f>
        <v>#N/A</v>
      </c>
      <c r="AY483" t="e">
        <f>VLOOKUP($C483,subset1!$D:$BX,AY$2,FALSE)</f>
        <v>#N/A</v>
      </c>
      <c r="AZ483" t="e">
        <f>VLOOKUP($C483,subset1!$D:$BX,AZ$2,FALSE)</f>
        <v>#N/A</v>
      </c>
      <c r="BA483" t="e">
        <f>VLOOKUP($C483,subset1!$D:$BX,BA$2,FALSE)</f>
        <v>#N/A</v>
      </c>
      <c r="BB483" t="e">
        <f>VLOOKUP($C483,subset1!$D:$BX,BB$2,FALSE)</f>
        <v>#N/A</v>
      </c>
      <c r="BC483" t="e">
        <f>VLOOKUP($C483,subset1!$D:$BX,BC$2,FALSE)</f>
        <v>#N/A</v>
      </c>
      <c r="BD483" t="e">
        <f>VLOOKUP($C483,subset1!$D:$BX,BD$2,FALSE)</f>
        <v>#N/A</v>
      </c>
      <c r="BE483" t="e">
        <f>VLOOKUP($C483,subset1!$D:$BX,BE$2,FALSE)</f>
        <v>#N/A</v>
      </c>
      <c r="BF483" t="e">
        <f>VLOOKUP($C483,subset1!$D:$BX,BF$2,FALSE)</f>
        <v>#N/A</v>
      </c>
      <c r="BG483" t="e">
        <f>VLOOKUP($C483,subset1!$D:$BX,BG$2,FALSE)</f>
        <v>#N/A</v>
      </c>
      <c r="BH483" t="e">
        <f>VLOOKUP($C483,subset1!$D:$BX,BH$2,FALSE)</f>
        <v>#N/A</v>
      </c>
      <c r="BI483" t="e">
        <f>VLOOKUP($C483,subset1!$D:$BX,BI$2,FALSE)</f>
        <v>#N/A</v>
      </c>
      <c r="BJ483" t="e">
        <f>VLOOKUP($C483,subset1!$D:$BX,BJ$2,FALSE)</f>
        <v>#N/A</v>
      </c>
      <c r="BK483" t="e">
        <f>VLOOKUP($C483,subset1!$D:$BX,BK$2,FALSE)</f>
        <v>#N/A</v>
      </c>
      <c r="BL483" t="e">
        <f>VLOOKUP($C483,subset1!$D:$BX,BL$2,FALSE)</f>
        <v>#N/A</v>
      </c>
      <c r="BM483" t="e">
        <f>VLOOKUP($C483,subset1!$D:$BX,BM$2,FALSE)</f>
        <v>#N/A</v>
      </c>
      <c r="BN483" t="e">
        <f>VLOOKUP($C483,subset1!$D:$BX,BN$2,FALSE)</f>
        <v>#N/A</v>
      </c>
      <c r="BO483" t="e">
        <f>VLOOKUP($C483,subset1!$D:$BX,BO$2,FALSE)</f>
        <v>#N/A</v>
      </c>
      <c r="BP483" t="e">
        <f>VLOOKUP($C483,subset1!$D:$BX,BP$2,FALSE)</f>
        <v>#N/A</v>
      </c>
      <c r="BQ483" t="e">
        <f>VLOOKUP($C483,subset1!$D:$BX,BQ$2,FALSE)</f>
        <v>#N/A</v>
      </c>
      <c r="BR483" t="e">
        <f>VLOOKUP($C483,subset1!$D:$BX,BR$2,FALSE)</f>
        <v>#N/A</v>
      </c>
      <c r="BS483" t="e">
        <f>VLOOKUP($C483,subset1!$D:$BX,BS$2,FALSE)</f>
        <v>#N/A</v>
      </c>
      <c r="BT483" t="e">
        <f>VLOOKUP($C483,subset1!$D:$BX,BT$2,FALSE)</f>
        <v>#N/A</v>
      </c>
      <c r="BU483" t="e">
        <f>VLOOKUP($C483,subset1!$D:$BX,BU$2,FALSE)</f>
        <v>#N/A</v>
      </c>
    </row>
    <row r="484" spans="1:73" x14ac:dyDescent="0.2">
      <c r="A484">
        <v>1042</v>
      </c>
      <c r="B484" t="s">
        <v>8</v>
      </c>
      <c r="C484" t="str">
        <f t="shared" si="24"/>
        <v>1042B1</v>
      </c>
      <c r="D484" t="str">
        <f t="shared" si="25"/>
        <v>B1</v>
      </c>
      <c r="E484">
        <v>82</v>
      </c>
      <c r="F484" s="1">
        <v>43474</v>
      </c>
      <c r="G484">
        <v>2.2000000000000002</v>
      </c>
      <c r="H484" t="s">
        <v>6</v>
      </c>
      <c r="I484">
        <v>777.88062003672303</v>
      </c>
      <c r="J484" t="s">
        <v>25</v>
      </c>
      <c r="K484">
        <v>490</v>
      </c>
      <c r="L484">
        <f>VLOOKUP($C484,samples!$D$2:$I$1000,4, FALSE)</f>
        <v>8</v>
      </c>
      <c r="M484" t="str">
        <f>VLOOKUP($C484,samples!$D$2:$I$1000,5, FALSE)</f>
        <v>C</v>
      </c>
      <c r="N484" t="str">
        <f>VLOOKUP($C484,samples!$D$2:$I$1000,6, FALSE)</f>
        <v>1,2,3</v>
      </c>
      <c r="O484" s="1">
        <f>VLOOKUP($C484,samples!$D$2:$I$689,3, FALSE)</f>
        <v>43502</v>
      </c>
      <c r="P484" s="2">
        <f t="shared" si="26"/>
        <v>28</v>
      </c>
      <c r="Q484" s="1" t="str">
        <f>VLOOKUP($C484,samples!$D$2:$R$1000,8, FALSE)</f>
        <v>CGPLPA875P1</v>
      </c>
      <c r="R484" t="s">
        <v>297</v>
      </c>
      <c r="S484" t="e">
        <f>VLOOKUP($C484,subset1!$D:$BX,S$2,FALSE)</f>
        <v>#N/A</v>
      </c>
      <c r="T484" s="1" t="e">
        <f>VLOOKUP($C484,subset1!$D:$BX,T$2,FALSE)</f>
        <v>#N/A</v>
      </c>
      <c r="U484" t="e">
        <f>VLOOKUP($C484,subset1!$D:$BX,U$2,FALSE)</f>
        <v>#N/A</v>
      </c>
      <c r="V484" t="e">
        <f>VLOOKUP($C484,subset1!$D:$BX,V$2,FALSE)</f>
        <v>#N/A</v>
      </c>
      <c r="W484" t="e">
        <f>VLOOKUP($C484,subset1!$D:$BX,W$2,FALSE)</f>
        <v>#N/A</v>
      </c>
      <c r="X484" t="e">
        <f>VLOOKUP($C484,subset1!$D:$BX,X$2,FALSE)</f>
        <v>#N/A</v>
      </c>
      <c r="Y484" t="e">
        <f>VLOOKUP($C484,subset1!$D:$BX,Y$2,FALSE)</f>
        <v>#N/A</v>
      </c>
      <c r="Z484" t="e">
        <f>VLOOKUP($C484,subset1!$D:$BX,Z$2,FALSE)</f>
        <v>#N/A</v>
      </c>
      <c r="AA484" t="e">
        <f>VLOOKUP($C484,subset1!$D:$BX,AA$2,FALSE)</f>
        <v>#N/A</v>
      </c>
      <c r="AB484" t="e">
        <f>VLOOKUP($C484,subset1!$D:$BX,AB$2,FALSE)</f>
        <v>#N/A</v>
      </c>
      <c r="AC484" t="e">
        <f>VLOOKUP($C484,subset1!$D:$BX,AC$2,FALSE)</f>
        <v>#N/A</v>
      </c>
      <c r="AD484" t="e">
        <f>VLOOKUP($C484,subset1!$D:$BX,AD$2,FALSE)</f>
        <v>#N/A</v>
      </c>
      <c r="AE484" t="e">
        <f>VLOOKUP($C484,subset1!$D:$BX,AE$2,FALSE)</f>
        <v>#N/A</v>
      </c>
      <c r="AF484" t="e">
        <f>VLOOKUP($C484,subset1!$D:$BX,AF$2,FALSE)</f>
        <v>#N/A</v>
      </c>
      <c r="AG484" t="e">
        <f>VLOOKUP($C484,subset1!$D:$BX,AG$2,FALSE)</f>
        <v>#N/A</v>
      </c>
      <c r="AH484" t="e">
        <f>VLOOKUP($C484,subset1!$D:$BX,AH$2,FALSE)</f>
        <v>#N/A</v>
      </c>
      <c r="AI484" t="e">
        <f>VLOOKUP($C484,subset1!$D:$BX,AI$2,FALSE)</f>
        <v>#N/A</v>
      </c>
      <c r="AJ484" t="e">
        <f>VLOOKUP($C484,subset1!$D:$BX,AJ$2,FALSE)</f>
        <v>#N/A</v>
      </c>
      <c r="AK484" t="e">
        <f>VLOOKUP($C484,subset1!$D:$BX,AK$2,FALSE)</f>
        <v>#N/A</v>
      </c>
      <c r="AL484" t="e">
        <f>VLOOKUP($C484,subset1!$D:$BX,AL$2,FALSE)</f>
        <v>#N/A</v>
      </c>
      <c r="AM484" t="e">
        <f>VLOOKUP($C484,subset1!$D:$BX,AM$2,FALSE)</f>
        <v>#N/A</v>
      </c>
      <c r="AN484" t="e">
        <f>VLOOKUP($C484,subset1!$D:$BX,AN$2,FALSE)</f>
        <v>#N/A</v>
      </c>
      <c r="AO484" t="e">
        <f>VLOOKUP($C484,subset1!$D:$BX,AO$2,FALSE)</f>
        <v>#N/A</v>
      </c>
      <c r="AP484" t="e">
        <f>VLOOKUP($C484,subset1!$D:$BX,AP$2,FALSE)</f>
        <v>#N/A</v>
      </c>
      <c r="AQ484" t="e">
        <f>VLOOKUP($C484,subset1!$D:$BX,AQ$2,FALSE)</f>
        <v>#N/A</v>
      </c>
      <c r="AR484" t="e">
        <f>VLOOKUP($C484,subset1!$D:$BX,AR$2,FALSE)</f>
        <v>#N/A</v>
      </c>
      <c r="AS484" t="e">
        <f>VLOOKUP($C484,subset1!$D:$BX,AS$2,FALSE)</f>
        <v>#N/A</v>
      </c>
      <c r="AT484" s="1" t="e">
        <f>VLOOKUP($C484,subset1!$D:$BX,AT$2,FALSE)</f>
        <v>#N/A</v>
      </c>
      <c r="AU484" t="e">
        <f>VLOOKUP($C484,subset1!$D:$BX,AU$2,FALSE)</f>
        <v>#N/A</v>
      </c>
      <c r="AV484" t="e">
        <f>VLOOKUP($C484,subset1!$D:$BX,AV$2,FALSE)</f>
        <v>#N/A</v>
      </c>
      <c r="AW484" t="e">
        <f>VLOOKUP($C484,subset1!$D:$BX,AW$2,FALSE)</f>
        <v>#N/A</v>
      </c>
      <c r="AX484" t="e">
        <f>VLOOKUP($C484,subset1!$D:$BX,AX$2,FALSE)</f>
        <v>#N/A</v>
      </c>
      <c r="AY484" t="e">
        <f>VLOOKUP($C484,subset1!$D:$BX,AY$2,FALSE)</f>
        <v>#N/A</v>
      </c>
      <c r="AZ484" t="e">
        <f>VLOOKUP($C484,subset1!$D:$BX,AZ$2,FALSE)</f>
        <v>#N/A</v>
      </c>
      <c r="BA484" t="e">
        <f>VLOOKUP($C484,subset1!$D:$BX,BA$2,FALSE)</f>
        <v>#N/A</v>
      </c>
      <c r="BB484" t="e">
        <f>VLOOKUP($C484,subset1!$D:$BX,BB$2,FALSE)</f>
        <v>#N/A</v>
      </c>
      <c r="BC484" t="e">
        <f>VLOOKUP($C484,subset1!$D:$BX,BC$2,FALSE)</f>
        <v>#N/A</v>
      </c>
      <c r="BD484" t="e">
        <f>VLOOKUP($C484,subset1!$D:$BX,BD$2,FALSE)</f>
        <v>#N/A</v>
      </c>
      <c r="BE484" t="e">
        <f>VLOOKUP($C484,subset1!$D:$BX,BE$2,FALSE)</f>
        <v>#N/A</v>
      </c>
      <c r="BF484" t="e">
        <f>VLOOKUP($C484,subset1!$D:$BX,BF$2,FALSE)</f>
        <v>#N/A</v>
      </c>
      <c r="BG484" t="e">
        <f>VLOOKUP($C484,subset1!$D:$BX,BG$2,FALSE)</f>
        <v>#N/A</v>
      </c>
      <c r="BH484" t="e">
        <f>VLOOKUP($C484,subset1!$D:$BX,BH$2,FALSE)</f>
        <v>#N/A</v>
      </c>
      <c r="BI484" t="e">
        <f>VLOOKUP($C484,subset1!$D:$BX,BI$2,FALSE)</f>
        <v>#N/A</v>
      </c>
      <c r="BJ484" t="e">
        <f>VLOOKUP($C484,subset1!$D:$BX,BJ$2,FALSE)</f>
        <v>#N/A</v>
      </c>
      <c r="BK484" t="e">
        <f>VLOOKUP($C484,subset1!$D:$BX,BK$2,FALSE)</f>
        <v>#N/A</v>
      </c>
      <c r="BL484" t="e">
        <f>VLOOKUP($C484,subset1!$D:$BX,BL$2,FALSE)</f>
        <v>#N/A</v>
      </c>
      <c r="BM484" t="e">
        <f>VLOOKUP($C484,subset1!$D:$BX,BM$2,FALSE)</f>
        <v>#N/A</v>
      </c>
      <c r="BN484" t="e">
        <f>VLOOKUP($C484,subset1!$D:$BX,BN$2,FALSE)</f>
        <v>#N/A</v>
      </c>
      <c r="BO484" t="e">
        <f>VLOOKUP($C484,subset1!$D:$BX,BO$2,FALSE)</f>
        <v>#N/A</v>
      </c>
      <c r="BP484" t="e">
        <f>VLOOKUP($C484,subset1!$D:$BX,BP$2,FALSE)</f>
        <v>#N/A</v>
      </c>
      <c r="BQ484" t="e">
        <f>VLOOKUP($C484,subset1!$D:$BX,BQ$2,FALSE)</f>
        <v>#N/A</v>
      </c>
      <c r="BR484" t="e">
        <f>VLOOKUP($C484,subset1!$D:$BX,BR$2,FALSE)</f>
        <v>#N/A</v>
      </c>
      <c r="BS484" t="e">
        <f>VLOOKUP($C484,subset1!$D:$BX,BS$2,FALSE)</f>
        <v>#N/A</v>
      </c>
      <c r="BT484" t="e">
        <f>VLOOKUP($C484,subset1!$D:$BX,BT$2,FALSE)</f>
        <v>#N/A</v>
      </c>
      <c r="BU484" t="e">
        <f>VLOOKUP($C484,subset1!$D:$BX,BU$2,FALSE)</f>
        <v>#N/A</v>
      </c>
    </row>
    <row r="485" spans="1:73" x14ac:dyDescent="0.2">
      <c r="A485">
        <v>1042</v>
      </c>
      <c r="B485" t="s">
        <v>9</v>
      </c>
      <c r="C485" t="str">
        <f t="shared" si="24"/>
        <v>1042E1</v>
      </c>
      <c r="D485" t="str">
        <f t="shared" si="25"/>
        <v>E1</v>
      </c>
      <c r="E485">
        <v>82</v>
      </c>
      <c r="F485" s="1">
        <v>43474</v>
      </c>
      <c r="G485">
        <v>2.2000000000000002</v>
      </c>
      <c r="H485" t="s">
        <v>6</v>
      </c>
      <c r="I485">
        <v>777.88062003672303</v>
      </c>
      <c r="J485" t="s">
        <v>25</v>
      </c>
      <c r="K485">
        <v>491</v>
      </c>
      <c r="L485">
        <f>VLOOKUP($C485,samples!$D$2:$I$1000,4, FALSE)</f>
        <v>12</v>
      </c>
      <c r="M485" t="str">
        <f>VLOOKUP($C485,samples!$D$2:$I$1000,5, FALSE)</f>
        <v>C</v>
      </c>
      <c r="N485" t="str">
        <f>VLOOKUP($C485,samples!$D$2:$I$1000,6, FALSE)</f>
        <v>4,5,6</v>
      </c>
      <c r="O485" s="1">
        <f>VLOOKUP($C485,samples!$D$2:$I$689,3, FALSE)</f>
        <v>43523</v>
      </c>
      <c r="P485" s="2">
        <f t="shared" si="26"/>
        <v>49</v>
      </c>
      <c r="Q485" s="1" t="str">
        <f>VLOOKUP($C485,samples!$D$2:$R$1000,8, FALSE)</f>
        <v>CGPLPA875P2</v>
      </c>
      <c r="R485" t="s">
        <v>297</v>
      </c>
      <c r="S485" t="e">
        <f>VLOOKUP($C485,subset1!$D:$BX,S$2,FALSE)</f>
        <v>#N/A</v>
      </c>
      <c r="T485" s="1" t="e">
        <f>VLOOKUP($C485,subset1!$D:$BX,T$2,FALSE)</f>
        <v>#N/A</v>
      </c>
      <c r="U485" t="e">
        <f>VLOOKUP($C485,subset1!$D:$BX,U$2,FALSE)</f>
        <v>#N/A</v>
      </c>
      <c r="V485" t="e">
        <f>VLOOKUP($C485,subset1!$D:$BX,V$2,FALSE)</f>
        <v>#N/A</v>
      </c>
      <c r="W485" t="e">
        <f>VLOOKUP($C485,subset1!$D:$BX,W$2,FALSE)</f>
        <v>#N/A</v>
      </c>
      <c r="X485" t="e">
        <f>VLOOKUP($C485,subset1!$D:$BX,X$2,FALSE)</f>
        <v>#N/A</v>
      </c>
      <c r="Y485" t="e">
        <f>VLOOKUP($C485,subset1!$D:$BX,Y$2,FALSE)</f>
        <v>#N/A</v>
      </c>
      <c r="Z485" t="e">
        <f>VLOOKUP($C485,subset1!$D:$BX,Z$2,FALSE)</f>
        <v>#N/A</v>
      </c>
      <c r="AA485" t="e">
        <f>VLOOKUP($C485,subset1!$D:$BX,AA$2,FALSE)</f>
        <v>#N/A</v>
      </c>
      <c r="AB485" t="e">
        <f>VLOOKUP($C485,subset1!$D:$BX,AB$2,FALSE)</f>
        <v>#N/A</v>
      </c>
      <c r="AC485" t="e">
        <f>VLOOKUP($C485,subset1!$D:$BX,AC$2,FALSE)</f>
        <v>#N/A</v>
      </c>
      <c r="AD485" t="e">
        <f>VLOOKUP($C485,subset1!$D:$BX,AD$2,FALSE)</f>
        <v>#N/A</v>
      </c>
      <c r="AE485" t="e">
        <f>VLOOKUP($C485,subset1!$D:$BX,AE$2,FALSE)</f>
        <v>#N/A</v>
      </c>
      <c r="AF485" t="e">
        <f>VLOOKUP($C485,subset1!$D:$BX,AF$2,FALSE)</f>
        <v>#N/A</v>
      </c>
      <c r="AG485" t="e">
        <f>VLOOKUP($C485,subset1!$D:$BX,AG$2,FALSE)</f>
        <v>#N/A</v>
      </c>
      <c r="AH485" t="e">
        <f>VLOOKUP($C485,subset1!$D:$BX,AH$2,FALSE)</f>
        <v>#N/A</v>
      </c>
      <c r="AI485" t="e">
        <f>VLOOKUP($C485,subset1!$D:$BX,AI$2,FALSE)</f>
        <v>#N/A</v>
      </c>
      <c r="AJ485" t="e">
        <f>VLOOKUP($C485,subset1!$D:$BX,AJ$2,FALSE)</f>
        <v>#N/A</v>
      </c>
      <c r="AK485" t="e">
        <f>VLOOKUP($C485,subset1!$D:$BX,AK$2,FALSE)</f>
        <v>#N/A</v>
      </c>
      <c r="AL485" t="e">
        <f>VLOOKUP($C485,subset1!$D:$BX,AL$2,FALSE)</f>
        <v>#N/A</v>
      </c>
      <c r="AM485" t="e">
        <f>VLOOKUP($C485,subset1!$D:$BX,AM$2,FALSE)</f>
        <v>#N/A</v>
      </c>
      <c r="AN485" t="e">
        <f>VLOOKUP($C485,subset1!$D:$BX,AN$2,FALSE)</f>
        <v>#N/A</v>
      </c>
      <c r="AO485" t="e">
        <f>VLOOKUP($C485,subset1!$D:$BX,AO$2,FALSE)</f>
        <v>#N/A</v>
      </c>
      <c r="AP485" t="e">
        <f>VLOOKUP($C485,subset1!$D:$BX,AP$2,FALSE)</f>
        <v>#N/A</v>
      </c>
      <c r="AQ485" t="e">
        <f>VLOOKUP($C485,subset1!$D:$BX,AQ$2,FALSE)</f>
        <v>#N/A</v>
      </c>
      <c r="AR485" t="e">
        <f>VLOOKUP($C485,subset1!$D:$BX,AR$2,FALSE)</f>
        <v>#N/A</v>
      </c>
      <c r="AS485" t="e">
        <f>VLOOKUP($C485,subset1!$D:$BX,AS$2,FALSE)</f>
        <v>#N/A</v>
      </c>
      <c r="AT485" s="1" t="e">
        <f>VLOOKUP($C485,subset1!$D:$BX,AT$2,FALSE)</f>
        <v>#N/A</v>
      </c>
      <c r="AU485" t="e">
        <f>VLOOKUP($C485,subset1!$D:$BX,AU$2,FALSE)</f>
        <v>#N/A</v>
      </c>
      <c r="AV485" t="e">
        <f>VLOOKUP($C485,subset1!$D:$BX,AV$2,FALSE)</f>
        <v>#N/A</v>
      </c>
      <c r="AW485" t="e">
        <f>VLOOKUP($C485,subset1!$D:$BX,AW$2,FALSE)</f>
        <v>#N/A</v>
      </c>
      <c r="AX485" t="e">
        <f>VLOOKUP($C485,subset1!$D:$BX,AX$2,FALSE)</f>
        <v>#N/A</v>
      </c>
      <c r="AY485" t="e">
        <f>VLOOKUP($C485,subset1!$D:$BX,AY$2,FALSE)</f>
        <v>#N/A</v>
      </c>
      <c r="AZ485" t="e">
        <f>VLOOKUP($C485,subset1!$D:$BX,AZ$2,FALSE)</f>
        <v>#N/A</v>
      </c>
      <c r="BA485" t="e">
        <f>VLOOKUP($C485,subset1!$D:$BX,BA$2,FALSE)</f>
        <v>#N/A</v>
      </c>
      <c r="BB485" t="e">
        <f>VLOOKUP($C485,subset1!$D:$BX,BB$2,FALSE)</f>
        <v>#N/A</v>
      </c>
      <c r="BC485" t="e">
        <f>VLOOKUP($C485,subset1!$D:$BX,BC$2,FALSE)</f>
        <v>#N/A</v>
      </c>
      <c r="BD485" t="e">
        <f>VLOOKUP($C485,subset1!$D:$BX,BD$2,FALSE)</f>
        <v>#N/A</v>
      </c>
      <c r="BE485" t="e">
        <f>VLOOKUP($C485,subset1!$D:$BX,BE$2,FALSE)</f>
        <v>#N/A</v>
      </c>
      <c r="BF485" t="e">
        <f>VLOOKUP($C485,subset1!$D:$BX,BF$2,FALSE)</f>
        <v>#N/A</v>
      </c>
      <c r="BG485" t="e">
        <f>VLOOKUP($C485,subset1!$D:$BX,BG$2,FALSE)</f>
        <v>#N/A</v>
      </c>
      <c r="BH485" t="e">
        <f>VLOOKUP($C485,subset1!$D:$BX,BH$2,FALSE)</f>
        <v>#N/A</v>
      </c>
      <c r="BI485" t="e">
        <f>VLOOKUP($C485,subset1!$D:$BX,BI$2,FALSE)</f>
        <v>#N/A</v>
      </c>
      <c r="BJ485" t="e">
        <f>VLOOKUP($C485,subset1!$D:$BX,BJ$2,FALSE)</f>
        <v>#N/A</v>
      </c>
      <c r="BK485" t="e">
        <f>VLOOKUP($C485,subset1!$D:$BX,BK$2,FALSE)</f>
        <v>#N/A</v>
      </c>
      <c r="BL485" t="e">
        <f>VLOOKUP($C485,subset1!$D:$BX,BL$2,FALSE)</f>
        <v>#N/A</v>
      </c>
      <c r="BM485" t="e">
        <f>VLOOKUP($C485,subset1!$D:$BX,BM$2,FALSE)</f>
        <v>#N/A</v>
      </c>
      <c r="BN485" t="e">
        <f>VLOOKUP($C485,subset1!$D:$BX,BN$2,FALSE)</f>
        <v>#N/A</v>
      </c>
      <c r="BO485" t="e">
        <f>VLOOKUP($C485,subset1!$D:$BX,BO$2,FALSE)</f>
        <v>#N/A</v>
      </c>
      <c r="BP485" t="e">
        <f>VLOOKUP($C485,subset1!$D:$BX,BP$2,FALSE)</f>
        <v>#N/A</v>
      </c>
      <c r="BQ485" t="e">
        <f>VLOOKUP($C485,subset1!$D:$BX,BQ$2,FALSE)</f>
        <v>#N/A</v>
      </c>
      <c r="BR485" t="e">
        <f>VLOOKUP($C485,subset1!$D:$BX,BR$2,FALSE)</f>
        <v>#N/A</v>
      </c>
      <c r="BS485" t="e">
        <f>VLOOKUP($C485,subset1!$D:$BX,BS$2,FALSE)</f>
        <v>#N/A</v>
      </c>
      <c r="BT485" t="e">
        <f>VLOOKUP($C485,subset1!$D:$BX,BT$2,FALSE)</f>
        <v>#N/A</v>
      </c>
      <c r="BU485" t="e">
        <f>VLOOKUP($C485,subset1!$D:$BX,BU$2,FALSE)</f>
        <v>#N/A</v>
      </c>
    </row>
    <row r="486" spans="1:73" x14ac:dyDescent="0.2">
      <c r="A486">
        <v>1042</v>
      </c>
      <c r="B486" t="s">
        <v>10</v>
      </c>
      <c r="C486" t="str">
        <f t="shared" si="24"/>
        <v>1042E2</v>
      </c>
      <c r="D486" t="str">
        <f t="shared" si="25"/>
        <v>E2</v>
      </c>
      <c r="E486">
        <v>82</v>
      </c>
      <c r="F486" s="1">
        <v>43474</v>
      </c>
      <c r="G486">
        <v>2.2000000000000002</v>
      </c>
      <c r="H486" t="s">
        <v>6</v>
      </c>
      <c r="I486">
        <v>777.88062003672303</v>
      </c>
      <c r="J486" t="s">
        <v>25</v>
      </c>
      <c r="K486">
        <v>492</v>
      </c>
      <c r="L486">
        <f>VLOOKUP($C486,samples!$D$2:$I$1000,4, FALSE)</f>
        <v>0</v>
      </c>
      <c r="M486">
        <f>VLOOKUP($C486,samples!$D$2:$I$1000,5, FALSE)</f>
        <v>0</v>
      </c>
      <c r="N486">
        <f>VLOOKUP($C486,samples!$D$2:$I$1000,6, FALSE)</f>
        <v>0</v>
      </c>
      <c r="O486" s="1">
        <f>VLOOKUP($C486,samples!$D$2:$I$1000,3, FALSE)</f>
        <v>43531</v>
      </c>
      <c r="P486" s="2">
        <f t="shared" si="26"/>
        <v>57</v>
      </c>
      <c r="Q486" s="1" t="str">
        <f>VLOOKUP($C486,samples!$D$2:$R$1000,8, FALSE)</f>
        <v>CGPLPA875P3</v>
      </c>
      <c r="R486" t="s">
        <v>297</v>
      </c>
      <c r="S486" t="e">
        <f>VLOOKUP($C486,subset1!$D:$BX,S$2,FALSE)</f>
        <v>#N/A</v>
      </c>
      <c r="T486" s="1" t="e">
        <f>VLOOKUP($C486,subset1!$D:$BX,T$2,FALSE)</f>
        <v>#N/A</v>
      </c>
      <c r="U486" t="e">
        <f>VLOOKUP($C486,subset1!$D:$BX,U$2,FALSE)</f>
        <v>#N/A</v>
      </c>
      <c r="V486" t="e">
        <f>VLOOKUP($C486,subset1!$D:$BX,V$2,FALSE)</f>
        <v>#N/A</v>
      </c>
      <c r="W486" t="e">
        <f>VLOOKUP($C486,subset1!$D:$BX,W$2,FALSE)</f>
        <v>#N/A</v>
      </c>
      <c r="X486" t="e">
        <f>VLOOKUP($C486,subset1!$D:$BX,X$2,FALSE)</f>
        <v>#N/A</v>
      </c>
      <c r="Y486" t="e">
        <f>VLOOKUP($C486,subset1!$D:$BX,Y$2,FALSE)</f>
        <v>#N/A</v>
      </c>
      <c r="Z486" t="e">
        <f>VLOOKUP($C486,subset1!$D:$BX,Z$2,FALSE)</f>
        <v>#N/A</v>
      </c>
      <c r="AA486" t="e">
        <f>VLOOKUP($C486,subset1!$D:$BX,AA$2,FALSE)</f>
        <v>#N/A</v>
      </c>
      <c r="AB486" t="e">
        <f>VLOOKUP($C486,subset1!$D:$BX,AB$2,FALSE)</f>
        <v>#N/A</v>
      </c>
      <c r="AC486" t="e">
        <f>VLOOKUP($C486,subset1!$D:$BX,AC$2,FALSE)</f>
        <v>#N/A</v>
      </c>
      <c r="AD486" t="e">
        <f>VLOOKUP($C486,subset1!$D:$BX,AD$2,FALSE)</f>
        <v>#N/A</v>
      </c>
      <c r="AE486" t="e">
        <f>VLOOKUP($C486,subset1!$D:$BX,AE$2,FALSE)</f>
        <v>#N/A</v>
      </c>
      <c r="AF486" t="e">
        <f>VLOOKUP($C486,subset1!$D:$BX,AF$2,FALSE)</f>
        <v>#N/A</v>
      </c>
      <c r="AG486" t="e">
        <f>VLOOKUP($C486,subset1!$D:$BX,AG$2,FALSE)</f>
        <v>#N/A</v>
      </c>
      <c r="AH486" t="e">
        <f>VLOOKUP($C486,subset1!$D:$BX,AH$2,FALSE)</f>
        <v>#N/A</v>
      </c>
      <c r="AI486" t="e">
        <f>VLOOKUP($C486,subset1!$D:$BX,AI$2,FALSE)</f>
        <v>#N/A</v>
      </c>
      <c r="AJ486" t="e">
        <f>VLOOKUP($C486,subset1!$D:$BX,AJ$2,FALSE)</f>
        <v>#N/A</v>
      </c>
      <c r="AK486" t="e">
        <f>VLOOKUP($C486,subset1!$D:$BX,AK$2,FALSE)</f>
        <v>#N/A</v>
      </c>
      <c r="AL486" t="e">
        <f>VLOOKUP($C486,subset1!$D:$BX,AL$2,FALSE)</f>
        <v>#N/A</v>
      </c>
      <c r="AM486" t="e">
        <f>VLOOKUP($C486,subset1!$D:$BX,AM$2,FALSE)</f>
        <v>#N/A</v>
      </c>
      <c r="AN486" t="e">
        <f>VLOOKUP($C486,subset1!$D:$BX,AN$2,FALSE)</f>
        <v>#N/A</v>
      </c>
      <c r="AO486" t="e">
        <f>VLOOKUP($C486,subset1!$D:$BX,AO$2,FALSE)</f>
        <v>#N/A</v>
      </c>
      <c r="AP486" t="e">
        <f>VLOOKUP($C486,subset1!$D:$BX,AP$2,FALSE)</f>
        <v>#N/A</v>
      </c>
      <c r="AQ486" t="e">
        <f>VLOOKUP($C486,subset1!$D:$BX,AQ$2,FALSE)</f>
        <v>#N/A</v>
      </c>
      <c r="AR486" t="e">
        <f>VLOOKUP($C486,subset1!$D:$BX,AR$2,FALSE)</f>
        <v>#N/A</v>
      </c>
      <c r="AS486" t="e">
        <f>VLOOKUP($C486,subset1!$D:$BX,AS$2,FALSE)</f>
        <v>#N/A</v>
      </c>
      <c r="AT486" s="1" t="e">
        <f>VLOOKUP($C486,subset1!$D:$BX,AT$2,FALSE)</f>
        <v>#N/A</v>
      </c>
      <c r="AU486" t="e">
        <f>VLOOKUP($C486,subset1!$D:$BX,AU$2,FALSE)</f>
        <v>#N/A</v>
      </c>
      <c r="AV486" t="e">
        <f>VLOOKUP($C486,subset1!$D:$BX,AV$2,FALSE)</f>
        <v>#N/A</v>
      </c>
      <c r="AW486" t="e">
        <f>VLOOKUP($C486,subset1!$D:$BX,AW$2,FALSE)</f>
        <v>#N/A</v>
      </c>
      <c r="AX486" t="e">
        <f>VLOOKUP($C486,subset1!$D:$BX,AX$2,FALSE)</f>
        <v>#N/A</v>
      </c>
      <c r="AY486" t="e">
        <f>VLOOKUP($C486,subset1!$D:$BX,AY$2,FALSE)</f>
        <v>#N/A</v>
      </c>
      <c r="AZ486" t="e">
        <f>VLOOKUP($C486,subset1!$D:$BX,AZ$2,FALSE)</f>
        <v>#N/A</v>
      </c>
      <c r="BA486" t="e">
        <f>VLOOKUP($C486,subset1!$D:$BX,BA$2,FALSE)</f>
        <v>#N/A</v>
      </c>
      <c r="BB486" t="e">
        <f>VLOOKUP($C486,subset1!$D:$BX,BB$2,FALSE)</f>
        <v>#N/A</v>
      </c>
      <c r="BC486" t="e">
        <f>VLOOKUP($C486,subset1!$D:$BX,BC$2,FALSE)</f>
        <v>#N/A</v>
      </c>
      <c r="BD486" t="e">
        <f>VLOOKUP($C486,subset1!$D:$BX,BD$2,FALSE)</f>
        <v>#N/A</v>
      </c>
      <c r="BE486" t="e">
        <f>VLOOKUP($C486,subset1!$D:$BX,BE$2,FALSE)</f>
        <v>#N/A</v>
      </c>
      <c r="BF486" t="e">
        <f>VLOOKUP($C486,subset1!$D:$BX,BF$2,FALSE)</f>
        <v>#N/A</v>
      </c>
      <c r="BG486" t="e">
        <f>VLOOKUP($C486,subset1!$D:$BX,BG$2,FALSE)</f>
        <v>#N/A</v>
      </c>
      <c r="BH486" t="e">
        <f>VLOOKUP($C486,subset1!$D:$BX,BH$2,FALSE)</f>
        <v>#N/A</v>
      </c>
      <c r="BI486" t="e">
        <f>VLOOKUP($C486,subset1!$D:$BX,BI$2,FALSE)</f>
        <v>#N/A</v>
      </c>
      <c r="BJ486" t="e">
        <f>VLOOKUP($C486,subset1!$D:$BX,BJ$2,FALSE)</f>
        <v>#N/A</v>
      </c>
      <c r="BK486" t="e">
        <f>VLOOKUP($C486,subset1!$D:$BX,BK$2,FALSE)</f>
        <v>#N/A</v>
      </c>
      <c r="BL486" t="e">
        <f>VLOOKUP($C486,subset1!$D:$BX,BL$2,FALSE)</f>
        <v>#N/A</v>
      </c>
      <c r="BM486" t="e">
        <f>VLOOKUP($C486,subset1!$D:$BX,BM$2,FALSE)</f>
        <v>#N/A</v>
      </c>
      <c r="BN486" t="e">
        <f>VLOOKUP($C486,subset1!$D:$BX,BN$2,FALSE)</f>
        <v>#N/A</v>
      </c>
      <c r="BO486" t="e">
        <f>VLOOKUP($C486,subset1!$D:$BX,BO$2,FALSE)</f>
        <v>#N/A</v>
      </c>
      <c r="BP486" t="e">
        <f>VLOOKUP($C486,subset1!$D:$BX,BP$2,FALSE)</f>
        <v>#N/A</v>
      </c>
      <c r="BQ486" t="e">
        <f>VLOOKUP($C486,subset1!$D:$BX,BQ$2,FALSE)</f>
        <v>#N/A</v>
      </c>
      <c r="BR486" t="e">
        <f>VLOOKUP($C486,subset1!$D:$BX,BR$2,FALSE)</f>
        <v>#N/A</v>
      </c>
      <c r="BS486" t="e">
        <f>VLOOKUP($C486,subset1!$D:$BX,BS$2,FALSE)</f>
        <v>#N/A</v>
      </c>
      <c r="BT486" t="e">
        <f>VLOOKUP($C486,subset1!$D:$BX,BT$2,FALSE)</f>
        <v>#N/A</v>
      </c>
      <c r="BU486" t="e">
        <f>VLOOKUP($C486,subset1!$D:$BX,BU$2,FALSE)</f>
        <v>#N/A</v>
      </c>
    </row>
    <row r="487" spans="1:73" x14ac:dyDescent="0.2">
      <c r="A487">
        <v>1044</v>
      </c>
      <c r="B487" t="s">
        <v>2</v>
      </c>
      <c r="C487" t="str">
        <f t="shared" si="24"/>
        <v>1044A</v>
      </c>
      <c r="D487" t="str">
        <f t="shared" si="25"/>
        <v>A</v>
      </c>
      <c r="E487">
        <v>83</v>
      </c>
      <c r="F487" s="1">
        <v>43480</v>
      </c>
      <c r="G487">
        <v>0</v>
      </c>
      <c r="H487" t="s">
        <v>289</v>
      </c>
      <c r="I487">
        <v>771.88062003672303</v>
      </c>
      <c r="J487" t="s">
        <v>23</v>
      </c>
      <c r="K487">
        <v>493</v>
      </c>
      <c r="L487">
        <f>VLOOKUP($C487,samples!$D$2:$I$1000,4, FALSE)</f>
        <v>4</v>
      </c>
      <c r="M487" t="str">
        <f>VLOOKUP($C487,samples!$D$2:$I$1000,5, FALSE)</f>
        <v>I</v>
      </c>
      <c r="N487" t="str">
        <f>VLOOKUP($C487,samples!$D$2:$I$1000,6, FALSE)</f>
        <v>1,2,3</v>
      </c>
      <c r="O487" s="1">
        <f>VLOOKUP($C487,samples!$D$2:$I$689,3, FALSE)</f>
        <v>43480</v>
      </c>
      <c r="P487" s="2">
        <f t="shared" si="26"/>
        <v>0</v>
      </c>
      <c r="Q487" s="1" t="str">
        <f>VLOOKUP($C487,samples!$D$2:$R$1000,8, FALSE)</f>
        <v>CGPLPA876P</v>
      </c>
      <c r="S487" t="e">
        <f>VLOOKUP($C487,subset1!$D:$BX,S$2,FALSE)</f>
        <v>#N/A</v>
      </c>
      <c r="T487" s="1" t="e">
        <f>VLOOKUP($C487,subset1!$D:$BX,T$2,FALSE)</f>
        <v>#N/A</v>
      </c>
      <c r="U487" t="e">
        <f>VLOOKUP($C487,subset1!$D:$BX,U$2,FALSE)</f>
        <v>#N/A</v>
      </c>
      <c r="V487" t="e">
        <f>VLOOKUP($C487,subset1!$D:$BX,V$2,FALSE)</f>
        <v>#N/A</v>
      </c>
      <c r="W487" t="e">
        <f>VLOOKUP($C487,subset1!$D:$BX,W$2,FALSE)</f>
        <v>#N/A</v>
      </c>
      <c r="X487" t="e">
        <f>VLOOKUP($C487,subset1!$D:$BX,X$2,FALSE)</f>
        <v>#N/A</v>
      </c>
      <c r="Y487" t="e">
        <f>VLOOKUP($C487,subset1!$D:$BX,Y$2,FALSE)</f>
        <v>#N/A</v>
      </c>
      <c r="Z487" t="e">
        <f>VLOOKUP($C487,subset1!$D:$BX,Z$2,FALSE)</f>
        <v>#N/A</v>
      </c>
      <c r="AA487" t="e">
        <f>VLOOKUP($C487,subset1!$D:$BX,AA$2,FALSE)</f>
        <v>#N/A</v>
      </c>
      <c r="AB487" t="e">
        <f>VLOOKUP($C487,subset1!$D:$BX,AB$2,FALSE)</f>
        <v>#N/A</v>
      </c>
      <c r="AC487" t="e">
        <f>VLOOKUP($C487,subset1!$D:$BX,AC$2,FALSE)</f>
        <v>#N/A</v>
      </c>
      <c r="AD487" t="e">
        <f>VLOOKUP($C487,subset1!$D:$BX,AD$2,FALSE)</f>
        <v>#N/A</v>
      </c>
      <c r="AE487" t="e">
        <f>VLOOKUP($C487,subset1!$D:$BX,AE$2,FALSE)</f>
        <v>#N/A</v>
      </c>
      <c r="AF487" t="e">
        <f>VLOOKUP($C487,subset1!$D:$BX,AF$2,FALSE)</f>
        <v>#N/A</v>
      </c>
      <c r="AG487" t="e">
        <f>VLOOKUP($C487,subset1!$D:$BX,AG$2,FALSE)</f>
        <v>#N/A</v>
      </c>
      <c r="AH487" t="e">
        <f>VLOOKUP($C487,subset1!$D:$BX,AH$2,FALSE)</f>
        <v>#N/A</v>
      </c>
      <c r="AI487" t="e">
        <f>VLOOKUP($C487,subset1!$D:$BX,AI$2,FALSE)</f>
        <v>#N/A</v>
      </c>
      <c r="AJ487" t="e">
        <f>VLOOKUP($C487,subset1!$D:$BX,AJ$2,FALSE)</f>
        <v>#N/A</v>
      </c>
      <c r="AK487" t="e">
        <f>VLOOKUP($C487,subset1!$D:$BX,AK$2,FALSE)</f>
        <v>#N/A</v>
      </c>
      <c r="AL487" t="e">
        <f>VLOOKUP($C487,subset1!$D:$BX,AL$2,FALSE)</f>
        <v>#N/A</v>
      </c>
      <c r="AM487" t="e">
        <f>VLOOKUP($C487,subset1!$D:$BX,AM$2,FALSE)</f>
        <v>#N/A</v>
      </c>
      <c r="AN487" t="e">
        <f>VLOOKUP($C487,subset1!$D:$BX,AN$2,FALSE)</f>
        <v>#N/A</v>
      </c>
      <c r="AO487" t="e">
        <f>VLOOKUP($C487,subset1!$D:$BX,AO$2,FALSE)</f>
        <v>#N/A</v>
      </c>
      <c r="AP487" t="e">
        <f>VLOOKUP($C487,subset1!$D:$BX,AP$2,FALSE)</f>
        <v>#N/A</v>
      </c>
      <c r="AQ487" t="e">
        <f>VLOOKUP($C487,subset1!$D:$BX,AQ$2,FALSE)</f>
        <v>#N/A</v>
      </c>
      <c r="AR487" t="e">
        <f>VLOOKUP($C487,subset1!$D:$BX,AR$2,FALSE)</f>
        <v>#N/A</v>
      </c>
      <c r="AS487" t="e">
        <f>VLOOKUP($C487,subset1!$D:$BX,AS$2,FALSE)</f>
        <v>#N/A</v>
      </c>
      <c r="AT487" s="1" t="e">
        <f>VLOOKUP($C487,subset1!$D:$BX,AT$2,FALSE)</f>
        <v>#N/A</v>
      </c>
      <c r="AU487" t="e">
        <f>VLOOKUP($C487,subset1!$D:$BX,AU$2,FALSE)</f>
        <v>#N/A</v>
      </c>
      <c r="AV487" t="e">
        <f>VLOOKUP($C487,subset1!$D:$BX,AV$2,FALSE)</f>
        <v>#N/A</v>
      </c>
      <c r="AW487" t="e">
        <f>VLOOKUP($C487,subset1!$D:$BX,AW$2,FALSE)</f>
        <v>#N/A</v>
      </c>
      <c r="AX487" t="e">
        <f>VLOOKUP($C487,subset1!$D:$BX,AX$2,FALSE)</f>
        <v>#N/A</v>
      </c>
      <c r="AY487" t="e">
        <f>VLOOKUP($C487,subset1!$D:$BX,AY$2,FALSE)</f>
        <v>#N/A</v>
      </c>
      <c r="AZ487" t="e">
        <f>VLOOKUP($C487,subset1!$D:$BX,AZ$2,FALSE)</f>
        <v>#N/A</v>
      </c>
      <c r="BA487" t="e">
        <f>VLOOKUP($C487,subset1!$D:$BX,BA$2,FALSE)</f>
        <v>#N/A</v>
      </c>
      <c r="BB487" t="e">
        <f>VLOOKUP($C487,subset1!$D:$BX,BB$2,FALSE)</f>
        <v>#N/A</v>
      </c>
      <c r="BC487" t="e">
        <f>VLOOKUP($C487,subset1!$D:$BX,BC$2,FALSE)</f>
        <v>#N/A</v>
      </c>
      <c r="BD487" t="e">
        <f>VLOOKUP($C487,subset1!$D:$BX,BD$2,FALSE)</f>
        <v>#N/A</v>
      </c>
      <c r="BE487" t="e">
        <f>VLOOKUP($C487,subset1!$D:$BX,BE$2,FALSE)</f>
        <v>#N/A</v>
      </c>
      <c r="BF487" t="e">
        <f>VLOOKUP($C487,subset1!$D:$BX,BF$2,FALSE)</f>
        <v>#N/A</v>
      </c>
      <c r="BG487" t="e">
        <f>VLOOKUP($C487,subset1!$D:$BX,BG$2,FALSE)</f>
        <v>#N/A</v>
      </c>
      <c r="BH487" t="e">
        <f>VLOOKUP($C487,subset1!$D:$BX,BH$2,FALSE)</f>
        <v>#N/A</v>
      </c>
      <c r="BI487" t="e">
        <f>VLOOKUP($C487,subset1!$D:$BX,BI$2,FALSE)</f>
        <v>#N/A</v>
      </c>
      <c r="BJ487" t="e">
        <f>VLOOKUP($C487,subset1!$D:$BX,BJ$2,FALSE)</f>
        <v>#N/A</v>
      </c>
      <c r="BK487" t="e">
        <f>VLOOKUP($C487,subset1!$D:$BX,BK$2,FALSE)</f>
        <v>#N/A</v>
      </c>
      <c r="BL487" t="e">
        <f>VLOOKUP($C487,subset1!$D:$BX,BL$2,FALSE)</f>
        <v>#N/A</v>
      </c>
      <c r="BM487" t="e">
        <f>VLOOKUP($C487,subset1!$D:$BX,BM$2,FALSE)</f>
        <v>#N/A</v>
      </c>
      <c r="BN487" t="e">
        <f>VLOOKUP($C487,subset1!$D:$BX,BN$2,FALSE)</f>
        <v>#N/A</v>
      </c>
      <c r="BO487" t="e">
        <f>VLOOKUP($C487,subset1!$D:$BX,BO$2,FALSE)</f>
        <v>#N/A</v>
      </c>
      <c r="BP487" t="e">
        <f>VLOOKUP($C487,subset1!$D:$BX,BP$2,FALSE)</f>
        <v>#N/A</v>
      </c>
      <c r="BQ487" t="e">
        <f>VLOOKUP($C487,subset1!$D:$BX,BQ$2,FALSE)</f>
        <v>#N/A</v>
      </c>
      <c r="BR487" t="e">
        <f>VLOOKUP($C487,subset1!$D:$BX,BR$2,FALSE)</f>
        <v>#N/A</v>
      </c>
      <c r="BS487" t="e">
        <f>VLOOKUP($C487,subset1!$D:$BX,BS$2,FALSE)</f>
        <v>#N/A</v>
      </c>
      <c r="BT487" t="e">
        <f>VLOOKUP($C487,subset1!$D:$BX,BT$2,FALSE)</f>
        <v>#N/A</v>
      </c>
      <c r="BU487" t="e">
        <f>VLOOKUP($C487,subset1!$D:$BX,BU$2,FALSE)</f>
        <v>#N/A</v>
      </c>
    </row>
    <row r="488" spans="1:73" x14ac:dyDescent="0.2">
      <c r="A488">
        <v>1044</v>
      </c>
      <c r="B488" t="s">
        <v>8</v>
      </c>
      <c r="C488" t="str">
        <f t="shared" si="24"/>
        <v>1044B1</v>
      </c>
      <c r="D488" t="str">
        <f t="shared" si="25"/>
        <v>B1</v>
      </c>
      <c r="E488">
        <v>83</v>
      </c>
      <c r="F488" s="1">
        <v>43480</v>
      </c>
      <c r="G488">
        <v>0</v>
      </c>
      <c r="H488" t="s">
        <v>289</v>
      </c>
      <c r="I488">
        <v>771.88062003672303</v>
      </c>
      <c r="J488" t="s">
        <v>23</v>
      </c>
      <c r="K488">
        <v>494</v>
      </c>
      <c r="L488">
        <f>VLOOKUP($C488,samples!$D$2:$I$1000,4, FALSE)</f>
        <v>8</v>
      </c>
      <c r="M488" t="str">
        <f>VLOOKUP($C488,samples!$D$2:$I$1000,5, FALSE)</f>
        <v>C</v>
      </c>
      <c r="N488" t="str">
        <f>VLOOKUP($C488,samples!$D$2:$I$1000,6, FALSE)</f>
        <v>4,5,6</v>
      </c>
      <c r="O488" s="1">
        <f>VLOOKUP($C488,samples!$D$2:$I$689,3, FALSE)</f>
        <v>43525</v>
      </c>
      <c r="P488" s="2">
        <f t="shared" si="26"/>
        <v>45</v>
      </c>
      <c r="Q488" s="1" t="str">
        <f>VLOOKUP($C488,samples!$D$2:$R$1000,8, FALSE)</f>
        <v>CGPLPA876P1</v>
      </c>
      <c r="S488" t="e">
        <f>VLOOKUP($C488,subset1!$D:$BX,S$2,FALSE)</f>
        <v>#N/A</v>
      </c>
      <c r="T488" s="1" t="e">
        <f>VLOOKUP($C488,subset1!$D:$BX,T$2,FALSE)</f>
        <v>#N/A</v>
      </c>
      <c r="U488" t="e">
        <f>VLOOKUP($C488,subset1!$D:$BX,U$2,FALSE)</f>
        <v>#N/A</v>
      </c>
      <c r="V488" t="e">
        <f>VLOOKUP($C488,subset1!$D:$BX,V$2,FALSE)</f>
        <v>#N/A</v>
      </c>
      <c r="W488" t="e">
        <f>VLOOKUP($C488,subset1!$D:$BX,W$2,FALSE)</f>
        <v>#N/A</v>
      </c>
      <c r="X488" t="e">
        <f>VLOOKUP($C488,subset1!$D:$BX,X$2,FALSE)</f>
        <v>#N/A</v>
      </c>
      <c r="Y488" t="e">
        <f>VLOOKUP($C488,subset1!$D:$BX,Y$2,FALSE)</f>
        <v>#N/A</v>
      </c>
      <c r="Z488" t="e">
        <f>VLOOKUP($C488,subset1!$D:$BX,Z$2,FALSE)</f>
        <v>#N/A</v>
      </c>
      <c r="AA488" t="e">
        <f>VLOOKUP($C488,subset1!$D:$BX,AA$2,FALSE)</f>
        <v>#N/A</v>
      </c>
      <c r="AB488" t="e">
        <f>VLOOKUP($C488,subset1!$D:$BX,AB$2,FALSE)</f>
        <v>#N/A</v>
      </c>
      <c r="AC488" t="e">
        <f>VLOOKUP($C488,subset1!$D:$BX,AC$2,FALSE)</f>
        <v>#N/A</v>
      </c>
      <c r="AD488" t="e">
        <f>VLOOKUP($C488,subset1!$D:$BX,AD$2,FALSE)</f>
        <v>#N/A</v>
      </c>
      <c r="AE488" t="e">
        <f>VLOOKUP($C488,subset1!$D:$BX,AE$2,FALSE)</f>
        <v>#N/A</v>
      </c>
      <c r="AF488" t="e">
        <f>VLOOKUP($C488,subset1!$D:$BX,AF$2,FALSE)</f>
        <v>#N/A</v>
      </c>
      <c r="AG488" t="e">
        <f>VLOOKUP($C488,subset1!$D:$BX,AG$2,FALSE)</f>
        <v>#N/A</v>
      </c>
      <c r="AH488" t="e">
        <f>VLOOKUP($C488,subset1!$D:$BX,AH$2,FALSE)</f>
        <v>#N/A</v>
      </c>
      <c r="AI488" t="e">
        <f>VLOOKUP($C488,subset1!$D:$BX,AI$2,FALSE)</f>
        <v>#N/A</v>
      </c>
      <c r="AJ488" t="e">
        <f>VLOOKUP($C488,subset1!$D:$BX,AJ$2,FALSE)</f>
        <v>#N/A</v>
      </c>
      <c r="AK488" t="e">
        <f>VLOOKUP($C488,subset1!$D:$BX,AK$2,FALSE)</f>
        <v>#N/A</v>
      </c>
      <c r="AL488" t="e">
        <f>VLOOKUP($C488,subset1!$D:$BX,AL$2,FALSE)</f>
        <v>#N/A</v>
      </c>
      <c r="AM488" t="e">
        <f>VLOOKUP($C488,subset1!$D:$BX,AM$2,FALSE)</f>
        <v>#N/A</v>
      </c>
      <c r="AN488" t="e">
        <f>VLOOKUP($C488,subset1!$D:$BX,AN$2,FALSE)</f>
        <v>#N/A</v>
      </c>
      <c r="AO488" t="e">
        <f>VLOOKUP($C488,subset1!$D:$BX,AO$2,FALSE)</f>
        <v>#N/A</v>
      </c>
      <c r="AP488" t="e">
        <f>VLOOKUP($C488,subset1!$D:$BX,AP$2,FALSE)</f>
        <v>#N/A</v>
      </c>
      <c r="AQ488" t="e">
        <f>VLOOKUP($C488,subset1!$D:$BX,AQ$2,FALSE)</f>
        <v>#N/A</v>
      </c>
      <c r="AR488" t="e">
        <f>VLOOKUP($C488,subset1!$D:$BX,AR$2,FALSE)</f>
        <v>#N/A</v>
      </c>
      <c r="AS488" t="e">
        <f>VLOOKUP($C488,subset1!$D:$BX,AS$2,FALSE)</f>
        <v>#N/A</v>
      </c>
      <c r="AT488" s="1" t="e">
        <f>VLOOKUP($C488,subset1!$D:$BX,AT$2,FALSE)</f>
        <v>#N/A</v>
      </c>
      <c r="AU488" t="e">
        <f>VLOOKUP($C488,subset1!$D:$BX,AU$2,FALSE)</f>
        <v>#N/A</v>
      </c>
      <c r="AV488" t="e">
        <f>VLOOKUP($C488,subset1!$D:$BX,AV$2,FALSE)</f>
        <v>#N/A</v>
      </c>
      <c r="AW488" t="e">
        <f>VLOOKUP($C488,subset1!$D:$BX,AW$2,FALSE)</f>
        <v>#N/A</v>
      </c>
      <c r="AX488" t="e">
        <f>VLOOKUP($C488,subset1!$D:$BX,AX$2,FALSE)</f>
        <v>#N/A</v>
      </c>
      <c r="AY488" t="e">
        <f>VLOOKUP($C488,subset1!$D:$BX,AY$2,FALSE)</f>
        <v>#N/A</v>
      </c>
      <c r="AZ488" t="e">
        <f>VLOOKUP($C488,subset1!$D:$BX,AZ$2,FALSE)</f>
        <v>#N/A</v>
      </c>
      <c r="BA488" t="e">
        <f>VLOOKUP($C488,subset1!$D:$BX,BA$2,FALSE)</f>
        <v>#N/A</v>
      </c>
      <c r="BB488" t="e">
        <f>VLOOKUP($C488,subset1!$D:$BX,BB$2,FALSE)</f>
        <v>#N/A</v>
      </c>
      <c r="BC488" t="e">
        <f>VLOOKUP($C488,subset1!$D:$BX,BC$2,FALSE)</f>
        <v>#N/A</v>
      </c>
      <c r="BD488" t="e">
        <f>VLOOKUP($C488,subset1!$D:$BX,BD$2,FALSE)</f>
        <v>#N/A</v>
      </c>
      <c r="BE488" t="e">
        <f>VLOOKUP($C488,subset1!$D:$BX,BE$2,FALSE)</f>
        <v>#N/A</v>
      </c>
      <c r="BF488" t="e">
        <f>VLOOKUP($C488,subset1!$D:$BX,BF$2,FALSE)</f>
        <v>#N/A</v>
      </c>
      <c r="BG488" t="e">
        <f>VLOOKUP($C488,subset1!$D:$BX,BG$2,FALSE)</f>
        <v>#N/A</v>
      </c>
      <c r="BH488" t="e">
        <f>VLOOKUP($C488,subset1!$D:$BX,BH$2,FALSE)</f>
        <v>#N/A</v>
      </c>
      <c r="BI488" t="e">
        <f>VLOOKUP($C488,subset1!$D:$BX,BI$2,FALSE)</f>
        <v>#N/A</v>
      </c>
      <c r="BJ488" t="e">
        <f>VLOOKUP($C488,subset1!$D:$BX,BJ$2,FALSE)</f>
        <v>#N/A</v>
      </c>
      <c r="BK488" t="e">
        <f>VLOOKUP($C488,subset1!$D:$BX,BK$2,FALSE)</f>
        <v>#N/A</v>
      </c>
      <c r="BL488" t="e">
        <f>VLOOKUP($C488,subset1!$D:$BX,BL$2,FALSE)</f>
        <v>#N/A</v>
      </c>
      <c r="BM488" t="e">
        <f>VLOOKUP($C488,subset1!$D:$BX,BM$2,FALSE)</f>
        <v>#N/A</v>
      </c>
      <c r="BN488" t="e">
        <f>VLOOKUP($C488,subset1!$D:$BX,BN$2,FALSE)</f>
        <v>#N/A</v>
      </c>
      <c r="BO488" t="e">
        <f>VLOOKUP($C488,subset1!$D:$BX,BO$2,FALSE)</f>
        <v>#N/A</v>
      </c>
      <c r="BP488" t="e">
        <f>VLOOKUP($C488,subset1!$D:$BX,BP$2,FALSE)</f>
        <v>#N/A</v>
      </c>
      <c r="BQ488" t="e">
        <f>VLOOKUP($C488,subset1!$D:$BX,BQ$2,FALSE)</f>
        <v>#N/A</v>
      </c>
      <c r="BR488" t="e">
        <f>VLOOKUP($C488,subset1!$D:$BX,BR$2,FALSE)</f>
        <v>#N/A</v>
      </c>
      <c r="BS488" t="e">
        <f>VLOOKUP($C488,subset1!$D:$BX,BS$2,FALSE)</f>
        <v>#N/A</v>
      </c>
      <c r="BT488" t="e">
        <f>VLOOKUP($C488,subset1!$D:$BX,BT$2,FALSE)</f>
        <v>#N/A</v>
      </c>
      <c r="BU488" t="e">
        <f>VLOOKUP($C488,subset1!$D:$BX,BU$2,FALSE)</f>
        <v>#N/A</v>
      </c>
    </row>
    <row r="489" spans="1:73" x14ac:dyDescent="0.2">
      <c r="A489">
        <v>1044</v>
      </c>
      <c r="B489" t="s">
        <v>9</v>
      </c>
      <c r="C489" t="str">
        <f t="shared" si="24"/>
        <v>1044E1</v>
      </c>
      <c r="D489" t="str">
        <f t="shared" si="25"/>
        <v>E1</v>
      </c>
      <c r="E489">
        <v>83</v>
      </c>
      <c r="F489" s="1">
        <v>43480</v>
      </c>
      <c r="G489">
        <v>0</v>
      </c>
      <c r="H489" t="s">
        <v>289</v>
      </c>
      <c r="I489">
        <v>771.88062003672303</v>
      </c>
      <c r="J489" t="s">
        <v>23</v>
      </c>
      <c r="K489">
        <v>495</v>
      </c>
      <c r="L489">
        <f>VLOOKUP($C489,samples!$D$2:$I$1000,4, FALSE)</f>
        <v>12</v>
      </c>
      <c r="M489" t="str">
        <f>VLOOKUP($C489,samples!$D$2:$I$1000,5, FALSE)</f>
        <v>C</v>
      </c>
      <c r="N489" t="str">
        <f>VLOOKUP($C489,samples!$D$2:$I$1000,6, FALSE)</f>
        <v>7,8,9</v>
      </c>
      <c r="O489" s="1">
        <f>VLOOKUP($C489,samples!$D$2:$I$689,3, FALSE)</f>
        <v>43550</v>
      </c>
      <c r="P489" s="2">
        <f t="shared" si="26"/>
        <v>70</v>
      </c>
      <c r="Q489" s="1" t="str">
        <f>VLOOKUP($C489,samples!$D$2:$R$1000,8, FALSE)</f>
        <v>CGPLPA876P2</v>
      </c>
      <c r="S489" t="e">
        <f>VLOOKUP($C489,subset1!$D:$BX,S$2,FALSE)</f>
        <v>#N/A</v>
      </c>
      <c r="T489" s="1" t="e">
        <f>VLOOKUP($C489,subset1!$D:$BX,T$2,FALSE)</f>
        <v>#N/A</v>
      </c>
      <c r="U489" t="e">
        <f>VLOOKUP($C489,subset1!$D:$BX,U$2,FALSE)</f>
        <v>#N/A</v>
      </c>
      <c r="V489" t="e">
        <f>VLOOKUP($C489,subset1!$D:$BX,V$2,FALSE)</f>
        <v>#N/A</v>
      </c>
      <c r="W489" t="e">
        <f>VLOOKUP($C489,subset1!$D:$BX,W$2,FALSE)</f>
        <v>#N/A</v>
      </c>
      <c r="X489" t="e">
        <f>VLOOKUP($C489,subset1!$D:$BX,X$2,FALSE)</f>
        <v>#N/A</v>
      </c>
      <c r="Y489" t="e">
        <f>VLOOKUP($C489,subset1!$D:$BX,Y$2,FALSE)</f>
        <v>#N/A</v>
      </c>
      <c r="Z489" t="e">
        <f>VLOOKUP($C489,subset1!$D:$BX,Z$2,FALSE)</f>
        <v>#N/A</v>
      </c>
      <c r="AA489" t="e">
        <f>VLOOKUP($C489,subset1!$D:$BX,AA$2,FALSE)</f>
        <v>#N/A</v>
      </c>
      <c r="AB489" t="e">
        <f>VLOOKUP($C489,subset1!$D:$BX,AB$2,FALSE)</f>
        <v>#N/A</v>
      </c>
      <c r="AC489" t="e">
        <f>VLOOKUP($C489,subset1!$D:$BX,AC$2,FALSE)</f>
        <v>#N/A</v>
      </c>
      <c r="AD489" t="e">
        <f>VLOOKUP($C489,subset1!$D:$BX,AD$2,FALSE)</f>
        <v>#N/A</v>
      </c>
      <c r="AE489" t="e">
        <f>VLOOKUP($C489,subset1!$D:$BX,AE$2,FALSE)</f>
        <v>#N/A</v>
      </c>
      <c r="AF489" t="e">
        <f>VLOOKUP($C489,subset1!$D:$BX,AF$2,FALSE)</f>
        <v>#N/A</v>
      </c>
      <c r="AG489" t="e">
        <f>VLOOKUP($C489,subset1!$D:$BX,AG$2,FALSE)</f>
        <v>#N/A</v>
      </c>
      <c r="AH489" t="e">
        <f>VLOOKUP($C489,subset1!$D:$BX,AH$2,FALSE)</f>
        <v>#N/A</v>
      </c>
      <c r="AI489" t="e">
        <f>VLOOKUP($C489,subset1!$D:$BX,AI$2,FALSE)</f>
        <v>#N/A</v>
      </c>
      <c r="AJ489" t="e">
        <f>VLOOKUP($C489,subset1!$D:$BX,AJ$2,FALSE)</f>
        <v>#N/A</v>
      </c>
      <c r="AK489" t="e">
        <f>VLOOKUP($C489,subset1!$D:$BX,AK$2,FALSE)</f>
        <v>#N/A</v>
      </c>
      <c r="AL489" t="e">
        <f>VLOOKUP($C489,subset1!$D:$BX,AL$2,FALSE)</f>
        <v>#N/A</v>
      </c>
      <c r="AM489" t="e">
        <f>VLOOKUP($C489,subset1!$D:$BX,AM$2,FALSE)</f>
        <v>#N/A</v>
      </c>
      <c r="AN489" t="e">
        <f>VLOOKUP($C489,subset1!$D:$BX,AN$2,FALSE)</f>
        <v>#N/A</v>
      </c>
      <c r="AO489" t="e">
        <f>VLOOKUP($C489,subset1!$D:$BX,AO$2,FALSE)</f>
        <v>#N/A</v>
      </c>
      <c r="AP489" t="e">
        <f>VLOOKUP($C489,subset1!$D:$BX,AP$2,FALSE)</f>
        <v>#N/A</v>
      </c>
      <c r="AQ489" t="e">
        <f>VLOOKUP($C489,subset1!$D:$BX,AQ$2,FALSE)</f>
        <v>#N/A</v>
      </c>
      <c r="AR489" t="e">
        <f>VLOOKUP($C489,subset1!$D:$BX,AR$2,FALSE)</f>
        <v>#N/A</v>
      </c>
      <c r="AS489" t="e">
        <f>VLOOKUP($C489,subset1!$D:$BX,AS$2,FALSE)</f>
        <v>#N/A</v>
      </c>
      <c r="AT489" s="1" t="e">
        <f>VLOOKUP($C489,subset1!$D:$BX,AT$2,FALSE)</f>
        <v>#N/A</v>
      </c>
      <c r="AU489" t="e">
        <f>VLOOKUP($C489,subset1!$D:$BX,AU$2,FALSE)</f>
        <v>#N/A</v>
      </c>
      <c r="AV489" t="e">
        <f>VLOOKUP($C489,subset1!$D:$BX,AV$2,FALSE)</f>
        <v>#N/A</v>
      </c>
      <c r="AW489" t="e">
        <f>VLOOKUP($C489,subset1!$D:$BX,AW$2,FALSE)</f>
        <v>#N/A</v>
      </c>
      <c r="AX489" t="e">
        <f>VLOOKUP($C489,subset1!$D:$BX,AX$2,FALSE)</f>
        <v>#N/A</v>
      </c>
      <c r="AY489" t="e">
        <f>VLOOKUP($C489,subset1!$D:$BX,AY$2,FALSE)</f>
        <v>#N/A</v>
      </c>
      <c r="AZ489" t="e">
        <f>VLOOKUP($C489,subset1!$D:$BX,AZ$2,FALSE)</f>
        <v>#N/A</v>
      </c>
      <c r="BA489" t="e">
        <f>VLOOKUP($C489,subset1!$D:$BX,BA$2,FALSE)</f>
        <v>#N/A</v>
      </c>
      <c r="BB489" t="e">
        <f>VLOOKUP($C489,subset1!$D:$BX,BB$2,FALSE)</f>
        <v>#N/A</v>
      </c>
      <c r="BC489" t="e">
        <f>VLOOKUP($C489,subset1!$D:$BX,BC$2,FALSE)</f>
        <v>#N/A</v>
      </c>
      <c r="BD489" t="e">
        <f>VLOOKUP($C489,subset1!$D:$BX,BD$2,FALSE)</f>
        <v>#N/A</v>
      </c>
      <c r="BE489" t="e">
        <f>VLOOKUP($C489,subset1!$D:$BX,BE$2,FALSE)</f>
        <v>#N/A</v>
      </c>
      <c r="BF489" t="e">
        <f>VLOOKUP($C489,subset1!$D:$BX,BF$2,FALSE)</f>
        <v>#N/A</v>
      </c>
      <c r="BG489" t="e">
        <f>VLOOKUP($C489,subset1!$D:$BX,BG$2,FALSE)</f>
        <v>#N/A</v>
      </c>
      <c r="BH489" t="e">
        <f>VLOOKUP($C489,subset1!$D:$BX,BH$2,FALSE)</f>
        <v>#N/A</v>
      </c>
      <c r="BI489" t="e">
        <f>VLOOKUP($C489,subset1!$D:$BX,BI$2,FALSE)</f>
        <v>#N/A</v>
      </c>
      <c r="BJ489" t="e">
        <f>VLOOKUP($C489,subset1!$D:$BX,BJ$2,FALSE)</f>
        <v>#N/A</v>
      </c>
      <c r="BK489" t="e">
        <f>VLOOKUP($C489,subset1!$D:$BX,BK$2,FALSE)</f>
        <v>#N/A</v>
      </c>
      <c r="BL489" t="e">
        <f>VLOOKUP($C489,subset1!$D:$BX,BL$2,FALSE)</f>
        <v>#N/A</v>
      </c>
      <c r="BM489" t="e">
        <f>VLOOKUP($C489,subset1!$D:$BX,BM$2,FALSE)</f>
        <v>#N/A</v>
      </c>
      <c r="BN489" t="e">
        <f>VLOOKUP($C489,subset1!$D:$BX,BN$2,FALSE)</f>
        <v>#N/A</v>
      </c>
      <c r="BO489" t="e">
        <f>VLOOKUP($C489,subset1!$D:$BX,BO$2,FALSE)</f>
        <v>#N/A</v>
      </c>
      <c r="BP489" t="e">
        <f>VLOOKUP($C489,subset1!$D:$BX,BP$2,FALSE)</f>
        <v>#N/A</v>
      </c>
      <c r="BQ489" t="e">
        <f>VLOOKUP($C489,subset1!$D:$BX,BQ$2,FALSE)</f>
        <v>#N/A</v>
      </c>
      <c r="BR489" t="e">
        <f>VLOOKUP($C489,subset1!$D:$BX,BR$2,FALSE)</f>
        <v>#N/A</v>
      </c>
      <c r="BS489" t="e">
        <f>VLOOKUP($C489,subset1!$D:$BX,BS$2,FALSE)</f>
        <v>#N/A</v>
      </c>
      <c r="BT489" t="e">
        <f>VLOOKUP($C489,subset1!$D:$BX,BT$2,FALSE)</f>
        <v>#N/A</v>
      </c>
      <c r="BU489" t="e">
        <f>VLOOKUP($C489,subset1!$D:$BX,BU$2,FALSE)</f>
        <v>#N/A</v>
      </c>
    </row>
    <row r="490" spans="1:73" x14ac:dyDescent="0.2">
      <c r="A490">
        <v>1044</v>
      </c>
      <c r="B490" t="s">
        <v>10</v>
      </c>
      <c r="C490" t="str">
        <f t="shared" si="24"/>
        <v>1044E2</v>
      </c>
      <c r="D490" t="str">
        <f t="shared" si="25"/>
        <v>E2</v>
      </c>
      <c r="E490">
        <v>83</v>
      </c>
      <c r="F490" s="1">
        <v>43480</v>
      </c>
      <c r="G490">
        <v>0</v>
      </c>
      <c r="H490" t="s">
        <v>289</v>
      </c>
      <c r="I490">
        <v>771.88062003672303</v>
      </c>
      <c r="J490" t="s">
        <v>23</v>
      </c>
      <c r="K490">
        <v>496</v>
      </c>
      <c r="L490">
        <f>VLOOKUP($C490,samples!$D$2:$I$1000,4, FALSE)</f>
        <v>15</v>
      </c>
      <c r="M490" t="str">
        <f>VLOOKUP($C490,samples!$D$2:$I$1000,5, FALSE)</f>
        <v>A</v>
      </c>
      <c r="N490" t="str">
        <f>VLOOKUP($C490,samples!$D$2:$I$1000,6, FALSE)</f>
        <v>4,5,6</v>
      </c>
      <c r="O490" s="1">
        <f>VLOOKUP($C490,samples!$D$2:$I$689,3, FALSE)</f>
        <v>43600</v>
      </c>
      <c r="P490" s="2">
        <f t="shared" si="26"/>
        <v>120</v>
      </c>
      <c r="Q490" s="1" t="str">
        <f>VLOOKUP($C490,samples!$D$2:$R$1000,8, FALSE)</f>
        <v>CGPLPA876P3</v>
      </c>
      <c r="S490" t="e">
        <f>VLOOKUP($C490,subset1!$D:$BX,S$2,FALSE)</f>
        <v>#N/A</v>
      </c>
      <c r="T490" s="1" t="e">
        <f>VLOOKUP($C490,subset1!$D:$BX,T$2,FALSE)</f>
        <v>#N/A</v>
      </c>
      <c r="U490" t="e">
        <f>VLOOKUP($C490,subset1!$D:$BX,U$2,FALSE)</f>
        <v>#N/A</v>
      </c>
      <c r="V490" t="e">
        <f>VLOOKUP($C490,subset1!$D:$BX,V$2,FALSE)</f>
        <v>#N/A</v>
      </c>
      <c r="W490" t="e">
        <f>VLOOKUP($C490,subset1!$D:$BX,W$2,FALSE)</f>
        <v>#N/A</v>
      </c>
      <c r="X490" t="e">
        <f>VLOOKUP($C490,subset1!$D:$BX,X$2,FALSE)</f>
        <v>#N/A</v>
      </c>
      <c r="Y490" t="e">
        <f>VLOOKUP($C490,subset1!$D:$BX,Y$2,FALSE)</f>
        <v>#N/A</v>
      </c>
      <c r="Z490" t="e">
        <f>VLOOKUP($C490,subset1!$D:$BX,Z$2,FALSE)</f>
        <v>#N/A</v>
      </c>
      <c r="AA490" t="e">
        <f>VLOOKUP($C490,subset1!$D:$BX,AA$2,FALSE)</f>
        <v>#N/A</v>
      </c>
      <c r="AB490" t="e">
        <f>VLOOKUP($C490,subset1!$D:$BX,AB$2,FALSE)</f>
        <v>#N/A</v>
      </c>
      <c r="AC490" t="e">
        <f>VLOOKUP($C490,subset1!$D:$BX,AC$2,FALSE)</f>
        <v>#N/A</v>
      </c>
      <c r="AD490" t="e">
        <f>VLOOKUP($C490,subset1!$D:$BX,AD$2,FALSE)</f>
        <v>#N/A</v>
      </c>
      <c r="AE490" t="e">
        <f>VLOOKUP($C490,subset1!$D:$BX,AE$2,FALSE)</f>
        <v>#N/A</v>
      </c>
      <c r="AF490" t="e">
        <f>VLOOKUP($C490,subset1!$D:$BX,AF$2,FALSE)</f>
        <v>#N/A</v>
      </c>
      <c r="AG490" t="e">
        <f>VLOOKUP($C490,subset1!$D:$BX,AG$2,FALSE)</f>
        <v>#N/A</v>
      </c>
      <c r="AH490" t="e">
        <f>VLOOKUP($C490,subset1!$D:$BX,AH$2,FALSE)</f>
        <v>#N/A</v>
      </c>
      <c r="AI490" t="e">
        <f>VLOOKUP($C490,subset1!$D:$BX,AI$2,FALSE)</f>
        <v>#N/A</v>
      </c>
      <c r="AJ490" t="e">
        <f>VLOOKUP($C490,subset1!$D:$BX,AJ$2,FALSE)</f>
        <v>#N/A</v>
      </c>
      <c r="AK490" t="e">
        <f>VLOOKUP($C490,subset1!$D:$BX,AK$2,FALSE)</f>
        <v>#N/A</v>
      </c>
      <c r="AL490" t="e">
        <f>VLOOKUP($C490,subset1!$D:$BX,AL$2,FALSE)</f>
        <v>#N/A</v>
      </c>
      <c r="AM490" t="e">
        <f>VLOOKUP($C490,subset1!$D:$BX,AM$2,FALSE)</f>
        <v>#N/A</v>
      </c>
      <c r="AN490" t="e">
        <f>VLOOKUP($C490,subset1!$D:$BX,AN$2,FALSE)</f>
        <v>#N/A</v>
      </c>
      <c r="AO490" t="e">
        <f>VLOOKUP($C490,subset1!$D:$BX,AO$2,FALSE)</f>
        <v>#N/A</v>
      </c>
      <c r="AP490" t="e">
        <f>VLOOKUP($C490,subset1!$D:$BX,AP$2,FALSE)</f>
        <v>#N/A</v>
      </c>
      <c r="AQ490" t="e">
        <f>VLOOKUP($C490,subset1!$D:$BX,AQ$2,FALSE)</f>
        <v>#N/A</v>
      </c>
      <c r="AR490" t="e">
        <f>VLOOKUP($C490,subset1!$D:$BX,AR$2,FALSE)</f>
        <v>#N/A</v>
      </c>
      <c r="AS490" t="e">
        <f>VLOOKUP($C490,subset1!$D:$BX,AS$2,FALSE)</f>
        <v>#N/A</v>
      </c>
      <c r="AT490" s="1" t="e">
        <f>VLOOKUP($C490,subset1!$D:$BX,AT$2,FALSE)</f>
        <v>#N/A</v>
      </c>
      <c r="AU490" t="e">
        <f>VLOOKUP($C490,subset1!$D:$BX,AU$2,FALSE)</f>
        <v>#N/A</v>
      </c>
      <c r="AV490" t="e">
        <f>VLOOKUP($C490,subset1!$D:$BX,AV$2,FALSE)</f>
        <v>#N/A</v>
      </c>
      <c r="AW490" t="e">
        <f>VLOOKUP($C490,subset1!$D:$BX,AW$2,FALSE)</f>
        <v>#N/A</v>
      </c>
      <c r="AX490" t="e">
        <f>VLOOKUP($C490,subset1!$D:$BX,AX$2,FALSE)</f>
        <v>#N/A</v>
      </c>
      <c r="AY490" t="e">
        <f>VLOOKUP($C490,subset1!$D:$BX,AY$2,FALSE)</f>
        <v>#N/A</v>
      </c>
      <c r="AZ490" t="e">
        <f>VLOOKUP($C490,subset1!$D:$BX,AZ$2,FALSE)</f>
        <v>#N/A</v>
      </c>
      <c r="BA490" t="e">
        <f>VLOOKUP($C490,subset1!$D:$BX,BA$2,FALSE)</f>
        <v>#N/A</v>
      </c>
      <c r="BB490" t="e">
        <f>VLOOKUP($C490,subset1!$D:$BX,BB$2,FALSE)</f>
        <v>#N/A</v>
      </c>
      <c r="BC490" t="e">
        <f>VLOOKUP($C490,subset1!$D:$BX,BC$2,FALSE)</f>
        <v>#N/A</v>
      </c>
      <c r="BD490" t="e">
        <f>VLOOKUP($C490,subset1!$D:$BX,BD$2,FALSE)</f>
        <v>#N/A</v>
      </c>
      <c r="BE490" t="e">
        <f>VLOOKUP($C490,subset1!$D:$BX,BE$2,FALSE)</f>
        <v>#N/A</v>
      </c>
      <c r="BF490" t="e">
        <f>VLOOKUP($C490,subset1!$D:$BX,BF$2,FALSE)</f>
        <v>#N/A</v>
      </c>
      <c r="BG490" t="e">
        <f>VLOOKUP($C490,subset1!$D:$BX,BG$2,FALSE)</f>
        <v>#N/A</v>
      </c>
      <c r="BH490" t="e">
        <f>VLOOKUP($C490,subset1!$D:$BX,BH$2,FALSE)</f>
        <v>#N/A</v>
      </c>
      <c r="BI490" t="e">
        <f>VLOOKUP($C490,subset1!$D:$BX,BI$2,FALSE)</f>
        <v>#N/A</v>
      </c>
      <c r="BJ490" t="e">
        <f>VLOOKUP($C490,subset1!$D:$BX,BJ$2,FALSE)</f>
        <v>#N/A</v>
      </c>
      <c r="BK490" t="e">
        <f>VLOOKUP($C490,subset1!$D:$BX,BK$2,FALSE)</f>
        <v>#N/A</v>
      </c>
      <c r="BL490" t="e">
        <f>VLOOKUP($C490,subset1!$D:$BX,BL$2,FALSE)</f>
        <v>#N/A</v>
      </c>
      <c r="BM490" t="e">
        <f>VLOOKUP($C490,subset1!$D:$BX,BM$2,FALSE)</f>
        <v>#N/A</v>
      </c>
      <c r="BN490" t="e">
        <f>VLOOKUP($C490,subset1!$D:$BX,BN$2,FALSE)</f>
        <v>#N/A</v>
      </c>
      <c r="BO490" t="e">
        <f>VLOOKUP($C490,subset1!$D:$BX,BO$2,FALSE)</f>
        <v>#N/A</v>
      </c>
      <c r="BP490" t="e">
        <f>VLOOKUP($C490,subset1!$D:$BX,BP$2,FALSE)</f>
        <v>#N/A</v>
      </c>
      <c r="BQ490" t="e">
        <f>VLOOKUP($C490,subset1!$D:$BX,BQ$2,FALSE)</f>
        <v>#N/A</v>
      </c>
      <c r="BR490" t="e">
        <f>VLOOKUP($C490,subset1!$D:$BX,BR$2,FALSE)</f>
        <v>#N/A</v>
      </c>
      <c r="BS490" t="e">
        <f>VLOOKUP($C490,subset1!$D:$BX,BS$2,FALSE)</f>
        <v>#N/A</v>
      </c>
      <c r="BT490" t="e">
        <f>VLOOKUP($C490,subset1!$D:$BX,BT$2,FALSE)</f>
        <v>#N/A</v>
      </c>
      <c r="BU490" t="e">
        <f>VLOOKUP($C490,subset1!$D:$BX,BU$2,FALSE)</f>
        <v>#N/A</v>
      </c>
    </row>
    <row r="491" spans="1:73" x14ac:dyDescent="0.2">
      <c r="A491">
        <v>1044</v>
      </c>
      <c r="B491" t="s">
        <v>11</v>
      </c>
      <c r="C491" t="str">
        <f t="shared" si="24"/>
        <v>1044E3</v>
      </c>
      <c r="D491" t="str">
        <f t="shared" si="25"/>
        <v>E3</v>
      </c>
      <c r="E491">
        <v>83</v>
      </c>
      <c r="F491" s="1">
        <v>43480</v>
      </c>
      <c r="G491">
        <v>0</v>
      </c>
      <c r="H491" t="s">
        <v>289</v>
      </c>
      <c r="I491">
        <v>771.88062003672303</v>
      </c>
      <c r="J491" t="s">
        <v>23</v>
      </c>
      <c r="K491">
        <v>497</v>
      </c>
      <c r="L491">
        <f>VLOOKUP($C491,samples!$D$2:$I$1000,4, FALSE)</f>
        <v>18</v>
      </c>
      <c r="M491" t="str">
        <f>VLOOKUP($C491,samples!$D$2:$I$1000,5, FALSE)</f>
        <v>F</v>
      </c>
      <c r="N491" t="str">
        <f>VLOOKUP($C491,samples!$D$2:$I$1000,6, FALSE)</f>
        <v>1,2,3</v>
      </c>
      <c r="O491" s="1">
        <f>VLOOKUP($C491,samples!$D$2:$I$689,3, FALSE)</f>
        <v>43621</v>
      </c>
      <c r="P491" s="2">
        <f t="shared" si="26"/>
        <v>141</v>
      </c>
      <c r="Q491" s="1" t="str">
        <f>VLOOKUP($C491,samples!$D$2:$R$1000,8, FALSE)</f>
        <v>CGPLPA876P4</v>
      </c>
      <c r="S491" t="e">
        <f>VLOOKUP($C491,subset1!$D:$BX,S$2,FALSE)</f>
        <v>#N/A</v>
      </c>
      <c r="T491" s="1" t="e">
        <f>VLOOKUP($C491,subset1!$D:$BX,T$2,FALSE)</f>
        <v>#N/A</v>
      </c>
      <c r="U491" t="e">
        <f>VLOOKUP($C491,subset1!$D:$BX,U$2,FALSE)</f>
        <v>#N/A</v>
      </c>
      <c r="V491" t="e">
        <f>VLOOKUP($C491,subset1!$D:$BX,V$2,FALSE)</f>
        <v>#N/A</v>
      </c>
      <c r="W491" t="e">
        <f>VLOOKUP($C491,subset1!$D:$BX,W$2,FALSE)</f>
        <v>#N/A</v>
      </c>
      <c r="X491" t="e">
        <f>VLOOKUP($C491,subset1!$D:$BX,X$2,FALSE)</f>
        <v>#N/A</v>
      </c>
      <c r="Y491" t="e">
        <f>VLOOKUP($C491,subset1!$D:$BX,Y$2,FALSE)</f>
        <v>#N/A</v>
      </c>
      <c r="Z491" t="e">
        <f>VLOOKUP($C491,subset1!$D:$BX,Z$2,FALSE)</f>
        <v>#N/A</v>
      </c>
      <c r="AA491" t="e">
        <f>VLOOKUP($C491,subset1!$D:$BX,AA$2,FALSE)</f>
        <v>#N/A</v>
      </c>
      <c r="AB491" t="e">
        <f>VLOOKUP($C491,subset1!$D:$BX,AB$2,FALSE)</f>
        <v>#N/A</v>
      </c>
      <c r="AC491" t="e">
        <f>VLOOKUP($C491,subset1!$D:$BX,AC$2,FALSE)</f>
        <v>#N/A</v>
      </c>
      <c r="AD491" t="e">
        <f>VLOOKUP($C491,subset1!$D:$BX,AD$2,FALSE)</f>
        <v>#N/A</v>
      </c>
      <c r="AE491" t="e">
        <f>VLOOKUP($C491,subset1!$D:$BX,AE$2,FALSE)</f>
        <v>#N/A</v>
      </c>
      <c r="AF491" t="e">
        <f>VLOOKUP($C491,subset1!$D:$BX,AF$2,FALSE)</f>
        <v>#N/A</v>
      </c>
      <c r="AG491" t="e">
        <f>VLOOKUP($C491,subset1!$D:$BX,AG$2,FALSE)</f>
        <v>#N/A</v>
      </c>
      <c r="AH491" t="e">
        <f>VLOOKUP($C491,subset1!$D:$BX,AH$2,FALSE)</f>
        <v>#N/A</v>
      </c>
      <c r="AI491" t="e">
        <f>VLOOKUP($C491,subset1!$D:$BX,AI$2,FALSE)</f>
        <v>#N/A</v>
      </c>
      <c r="AJ491" t="e">
        <f>VLOOKUP($C491,subset1!$D:$BX,AJ$2,FALSE)</f>
        <v>#N/A</v>
      </c>
      <c r="AK491" t="e">
        <f>VLOOKUP($C491,subset1!$D:$BX,AK$2,FALSE)</f>
        <v>#N/A</v>
      </c>
      <c r="AL491" t="e">
        <f>VLOOKUP($C491,subset1!$D:$BX,AL$2,FALSE)</f>
        <v>#N/A</v>
      </c>
      <c r="AM491" t="e">
        <f>VLOOKUP($C491,subset1!$D:$BX,AM$2,FALSE)</f>
        <v>#N/A</v>
      </c>
      <c r="AN491" t="e">
        <f>VLOOKUP($C491,subset1!$D:$BX,AN$2,FALSE)</f>
        <v>#N/A</v>
      </c>
      <c r="AO491" t="e">
        <f>VLOOKUP($C491,subset1!$D:$BX,AO$2,FALSE)</f>
        <v>#N/A</v>
      </c>
      <c r="AP491" t="e">
        <f>VLOOKUP($C491,subset1!$D:$BX,AP$2,FALSE)</f>
        <v>#N/A</v>
      </c>
      <c r="AQ491" t="e">
        <f>VLOOKUP($C491,subset1!$D:$BX,AQ$2,FALSE)</f>
        <v>#N/A</v>
      </c>
      <c r="AR491" t="e">
        <f>VLOOKUP($C491,subset1!$D:$BX,AR$2,FALSE)</f>
        <v>#N/A</v>
      </c>
      <c r="AS491" t="e">
        <f>VLOOKUP($C491,subset1!$D:$BX,AS$2,FALSE)</f>
        <v>#N/A</v>
      </c>
      <c r="AT491" s="1" t="e">
        <f>VLOOKUP($C491,subset1!$D:$BX,AT$2,FALSE)</f>
        <v>#N/A</v>
      </c>
      <c r="AU491" t="e">
        <f>VLOOKUP($C491,subset1!$D:$BX,AU$2,FALSE)</f>
        <v>#N/A</v>
      </c>
      <c r="AV491" t="e">
        <f>VLOOKUP($C491,subset1!$D:$BX,AV$2,FALSE)</f>
        <v>#N/A</v>
      </c>
      <c r="AW491" t="e">
        <f>VLOOKUP($C491,subset1!$D:$BX,AW$2,FALSE)</f>
        <v>#N/A</v>
      </c>
      <c r="AX491" t="e">
        <f>VLOOKUP($C491,subset1!$D:$BX,AX$2,FALSE)</f>
        <v>#N/A</v>
      </c>
      <c r="AY491" t="e">
        <f>VLOOKUP($C491,subset1!$D:$BX,AY$2,FALSE)</f>
        <v>#N/A</v>
      </c>
      <c r="AZ491" t="e">
        <f>VLOOKUP($C491,subset1!$D:$BX,AZ$2,FALSE)</f>
        <v>#N/A</v>
      </c>
      <c r="BA491" t="e">
        <f>VLOOKUP($C491,subset1!$D:$BX,BA$2,FALSE)</f>
        <v>#N/A</v>
      </c>
      <c r="BB491" t="e">
        <f>VLOOKUP($C491,subset1!$D:$BX,BB$2,FALSE)</f>
        <v>#N/A</v>
      </c>
      <c r="BC491" t="e">
        <f>VLOOKUP($C491,subset1!$D:$BX,BC$2,FALSE)</f>
        <v>#N/A</v>
      </c>
      <c r="BD491" t="e">
        <f>VLOOKUP($C491,subset1!$D:$BX,BD$2,FALSE)</f>
        <v>#N/A</v>
      </c>
      <c r="BE491" t="e">
        <f>VLOOKUP($C491,subset1!$D:$BX,BE$2,FALSE)</f>
        <v>#N/A</v>
      </c>
      <c r="BF491" t="e">
        <f>VLOOKUP($C491,subset1!$D:$BX,BF$2,FALSE)</f>
        <v>#N/A</v>
      </c>
      <c r="BG491" t="e">
        <f>VLOOKUP($C491,subset1!$D:$BX,BG$2,FALSE)</f>
        <v>#N/A</v>
      </c>
      <c r="BH491" t="e">
        <f>VLOOKUP($C491,subset1!$D:$BX,BH$2,FALSE)</f>
        <v>#N/A</v>
      </c>
      <c r="BI491" t="e">
        <f>VLOOKUP($C491,subset1!$D:$BX,BI$2,FALSE)</f>
        <v>#N/A</v>
      </c>
      <c r="BJ491" t="e">
        <f>VLOOKUP($C491,subset1!$D:$BX,BJ$2,FALSE)</f>
        <v>#N/A</v>
      </c>
      <c r="BK491" t="e">
        <f>VLOOKUP($C491,subset1!$D:$BX,BK$2,FALSE)</f>
        <v>#N/A</v>
      </c>
      <c r="BL491" t="e">
        <f>VLOOKUP($C491,subset1!$D:$BX,BL$2,FALSE)</f>
        <v>#N/A</v>
      </c>
      <c r="BM491" t="e">
        <f>VLOOKUP($C491,subset1!$D:$BX,BM$2,FALSE)</f>
        <v>#N/A</v>
      </c>
      <c r="BN491" t="e">
        <f>VLOOKUP($C491,subset1!$D:$BX,BN$2,FALSE)</f>
        <v>#N/A</v>
      </c>
      <c r="BO491" t="e">
        <f>VLOOKUP($C491,subset1!$D:$BX,BO$2,FALSE)</f>
        <v>#N/A</v>
      </c>
      <c r="BP491" t="e">
        <f>VLOOKUP($C491,subset1!$D:$BX,BP$2,FALSE)</f>
        <v>#N/A</v>
      </c>
      <c r="BQ491" t="e">
        <f>VLOOKUP($C491,subset1!$D:$BX,BQ$2,FALSE)</f>
        <v>#N/A</v>
      </c>
      <c r="BR491" t="e">
        <f>VLOOKUP($C491,subset1!$D:$BX,BR$2,FALSE)</f>
        <v>#N/A</v>
      </c>
      <c r="BS491" t="e">
        <f>VLOOKUP($C491,subset1!$D:$BX,BS$2,FALSE)</f>
        <v>#N/A</v>
      </c>
      <c r="BT491" t="e">
        <f>VLOOKUP($C491,subset1!$D:$BX,BT$2,FALSE)</f>
        <v>#N/A</v>
      </c>
      <c r="BU491" t="e">
        <f>VLOOKUP($C491,subset1!$D:$BX,BU$2,FALSE)</f>
        <v>#N/A</v>
      </c>
    </row>
    <row r="492" spans="1:73" x14ac:dyDescent="0.2">
      <c r="A492">
        <v>1050</v>
      </c>
      <c r="B492" t="s">
        <v>2</v>
      </c>
      <c r="C492" t="str">
        <f t="shared" si="24"/>
        <v>1050A</v>
      </c>
      <c r="D492" t="str">
        <f t="shared" si="25"/>
        <v>A</v>
      </c>
      <c r="E492">
        <v>84</v>
      </c>
      <c r="F492" s="1">
        <v>43495</v>
      </c>
      <c r="G492">
        <v>0</v>
      </c>
      <c r="H492" t="s">
        <v>289</v>
      </c>
      <c r="I492">
        <v>756.88062003672303</v>
      </c>
      <c r="J492" t="s">
        <v>7</v>
      </c>
      <c r="K492">
        <v>498</v>
      </c>
      <c r="L492">
        <f>VLOOKUP($C492,samples!$D$2:$I$1000,4, FALSE)</f>
        <v>4</v>
      </c>
      <c r="M492" t="str">
        <f>VLOOKUP($C492,samples!$D$2:$I$1000,5, FALSE)</f>
        <v>I</v>
      </c>
      <c r="N492" t="str">
        <f>VLOOKUP($C492,samples!$D$2:$I$1000,6, FALSE)</f>
        <v>4,5,6</v>
      </c>
      <c r="O492" s="1">
        <f>VLOOKUP($C492,samples!$D$2:$I$689,3, FALSE)</f>
        <v>43495</v>
      </c>
      <c r="P492" s="2">
        <f t="shared" si="26"/>
        <v>0</v>
      </c>
      <c r="Q492" s="1" t="str">
        <f>VLOOKUP($C492,samples!$D$2:$R$1000,8, FALSE)</f>
        <v>CGPLPA877P</v>
      </c>
      <c r="S492" t="e">
        <f>VLOOKUP($C492,subset1!$D:$BX,S$2,FALSE)</f>
        <v>#N/A</v>
      </c>
      <c r="T492" s="1" t="e">
        <f>VLOOKUP($C492,subset1!$D:$BX,T$2,FALSE)</f>
        <v>#N/A</v>
      </c>
      <c r="U492" t="e">
        <f>VLOOKUP($C492,subset1!$D:$BX,U$2,FALSE)</f>
        <v>#N/A</v>
      </c>
      <c r="V492" t="e">
        <f>VLOOKUP($C492,subset1!$D:$BX,V$2,FALSE)</f>
        <v>#N/A</v>
      </c>
      <c r="W492" t="e">
        <f>VLOOKUP($C492,subset1!$D:$BX,W$2,FALSE)</f>
        <v>#N/A</v>
      </c>
      <c r="X492" t="e">
        <f>VLOOKUP($C492,subset1!$D:$BX,X$2,FALSE)</f>
        <v>#N/A</v>
      </c>
      <c r="Y492" t="e">
        <f>VLOOKUP($C492,subset1!$D:$BX,Y$2,FALSE)</f>
        <v>#N/A</v>
      </c>
      <c r="Z492" t="e">
        <f>VLOOKUP($C492,subset1!$D:$BX,Z$2,FALSE)</f>
        <v>#N/A</v>
      </c>
      <c r="AA492" t="e">
        <f>VLOOKUP($C492,subset1!$D:$BX,AA$2,FALSE)</f>
        <v>#N/A</v>
      </c>
      <c r="AB492" t="e">
        <f>VLOOKUP($C492,subset1!$D:$BX,AB$2,FALSE)</f>
        <v>#N/A</v>
      </c>
      <c r="AC492" t="e">
        <f>VLOOKUP($C492,subset1!$D:$BX,AC$2,FALSE)</f>
        <v>#N/A</v>
      </c>
      <c r="AD492" t="e">
        <f>VLOOKUP($C492,subset1!$D:$BX,AD$2,FALSE)</f>
        <v>#N/A</v>
      </c>
      <c r="AE492" t="e">
        <f>VLOOKUP($C492,subset1!$D:$BX,AE$2,FALSE)</f>
        <v>#N/A</v>
      </c>
      <c r="AF492" t="e">
        <f>VLOOKUP($C492,subset1!$D:$BX,AF$2,FALSE)</f>
        <v>#N/A</v>
      </c>
      <c r="AG492" t="e">
        <f>VLOOKUP($C492,subset1!$D:$BX,AG$2,FALSE)</f>
        <v>#N/A</v>
      </c>
      <c r="AH492" t="e">
        <f>VLOOKUP($C492,subset1!$D:$BX,AH$2,FALSE)</f>
        <v>#N/A</v>
      </c>
      <c r="AI492" t="e">
        <f>VLOOKUP($C492,subset1!$D:$BX,AI$2,FALSE)</f>
        <v>#N/A</v>
      </c>
      <c r="AJ492" t="e">
        <f>VLOOKUP($C492,subset1!$D:$BX,AJ$2,FALSE)</f>
        <v>#N/A</v>
      </c>
      <c r="AK492" t="e">
        <f>VLOOKUP($C492,subset1!$D:$BX,AK$2,FALSE)</f>
        <v>#N/A</v>
      </c>
      <c r="AL492" t="e">
        <f>VLOOKUP($C492,subset1!$D:$BX,AL$2,FALSE)</f>
        <v>#N/A</v>
      </c>
      <c r="AM492" t="e">
        <f>VLOOKUP($C492,subset1!$D:$BX,AM$2,FALSE)</f>
        <v>#N/A</v>
      </c>
      <c r="AN492" t="e">
        <f>VLOOKUP($C492,subset1!$D:$BX,AN$2,FALSE)</f>
        <v>#N/A</v>
      </c>
      <c r="AO492" t="e">
        <f>VLOOKUP($C492,subset1!$D:$BX,AO$2,FALSE)</f>
        <v>#N/A</v>
      </c>
      <c r="AP492" t="e">
        <f>VLOOKUP($C492,subset1!$D:$BX,AP$2,FALSE)</f>
        <v>#N/A</v>
      </c>
      <c r="AQ492" t="e">
        <f>VLOOKUP($C492,subset1!$D:$BX,AQ$2,FALSE)</f>
        <v>#N/A</v>
      </c>
      <c r="AR492" t="e">
        <f>VLOOKUP($C492,subset1!$D:$BX,AR$2,FALSE)</f>
        <v>#N/A</v>
      </c>
      <c r="AS492" t="e">
        <f>VLOOKUP($C492,subset1!$D:$BX,AS$2,FALSE)</f>
        <v>#N/A</v>
      </c>
      <c r="AT492" s="1" t="e">
        <f>VLOOKUP($C492,subset1!$D:$BX,AT$2,FALSE)</f>
        <v>#N/A</v>
      </c>
      <c r="AU492" t="e">
        <f>VLOOKUP($C492,subset1!$D:$BX,AU$2,FALSE)</f>
        <v>#N/A</v>
      </c>
      <c r="AV492" t="e">
        <f>VLOOKUP($C492,subset1!$D:$BX,AV$2,FALSE)</f>
        <v>#N/A</v>
      </c>
      <c r="AW492" t="e">
        <f>VLOOKUP($C492,subset1!$D:$BX,AW$2,FALSE)</f>
        <v>#N/A</v>
      </c>
      <c r="AX492" t="e">
        <f>VLOOKUP($C492,subset1!$D:$BX,AX$2,FALSE)</f>
        <v>#N/A</v>
      </c>
      <c r="AY492" t="e">
        <f>VLOOKUP($C492,subset1!$D:$BX,AY$2,FALSE)</f>
        <v>#N/A</v>
      </c>
      <c r="AZ492" t="e">
        <f>VLOOKUP($C492,subset1!$D:$BX,AZ$2,FALSE)</f>
        <v>#N/A</v>
      </c>
      <c r="BA492" t="e">
        <f>VLOOKUP($C492,subset1!$D:$BX,BA$2,FALSE)</f>
        <v>#N/A</v>
      </c>
      <c r="BB492" t="e">
        <f>VLOOKUP($C492,subset1!$D:$BX,BB$2,FALSE)</f>
        <v>#N/A</v>
      </c>
      <c r="BC492" t="e">
        <f>VLOOKUP($C492,subset1!$D:$BX,BC$2,FALSE)</f>
        <v>#N/A</v>
      </c>
      <c r="BD492" t="e">
        <f>VLOOKUP($C492,subset1!$D:$BX,BD$2,FALSE)</f>
        <v>#N/A</v>
      </c>
      <c r="BE492" t="e">
        <f>VLOOKUP($C492,subset1!$D:$BX,BE$2,FALSE)</f>
        <v>#N/A</v>
      </c>
      <c r="BF492" t="e">
        <f>VLOOKUP($C492,subset1!$D:$BX,BF$2,FALSE)</f>
        <v>#N/A</v>
      </c>
      <c r="BG492" t="e">
        <f>VLOOKUP($C492,subset1!$D:$BX,BG$2,FALSE)</f>
        <v>#N/A</v>
      </c>
      <c r="BH492" t="e">
        <f>VLOOKUP($C492,subset1!$D:$BX,BH$2,FALSE)</f>
        <v>#N/A</v>
      </c>
      <c r="BI492" t="e">
        <f>VLOOKUP($C492,subset1!$D:$BX,BI$2,FALSE)</f>
        <v>#N/A</v>
      </c>
      <c r="BJ492" t="e">
        <f>VLOOKUP($C492,subset1!$D:$BX,BJ$2,FALSE)</f>
        <v>#N/A</v>
      </c>
      <c r="BK492" t="e">
        <f>VLOOKUP($C492,subset1!$D:$BX,BK$2,FALSE)</f>
        <v>#N/A</v>
      </c>
      <c r="BL492" t="e">
        <f>VLOOKUP($C492,subset1!$D:$BX,BL$2,FALSE)</f>
        <v>#N/A</v>
      </c>
      <c r="BM492" t="e">
        <f>VLOOKUP($C492,subset1!$D:$BX,BM$2,FALSE)</f>
        <v>#N/A</v>
      </c>
      <c r="BN492" t="e">
        <f>VLOOKUP($C492,subset1!$D:$BX,BN$2,FALSE)</f>
        <v>#N/A</v>
      </c>
      <c r="BO492" t="e">
        <f>VLOOKUP($C492,subset1!$D:$BX,BO$2,FALSE)</f>
        <v>#N/A</v>
      </c>
      <c r="BP492" t="e">
        <f>VLOOKUP($C492,subset1!$D:$BX,BP$2,FALSE)</f>
        <v>#N/A</v>
      </c>
      <c r="BQ492" t="e">
        <f>VLOOKUP($C492,subset1!$D:$BX,BQ$2,FALSE)</f>
        <v>#N/A</v>
      </c>
      <c r="BR492" t="e">
        <f>VLOOKUP($C492,subset1!$D:$BX,BR$2,FALSE)</f>
        <v>#N/A</v>
      </c>
      <c r="BS492" t="e">
        <f>VLOOKUP($C492,subset1!$D:$BX,BS$2,FALSE)</f>
        <v>#N/A</v>
      </c>
      <c r="BT492" t="e">
        <f>VLOOKUP($C492,subset1!$D:$BX,BT$2,FALSE)</f>
        <v>#N/A</v>
      </c>
      <c r="BU492" t="e">
        <f>VLOOKUP($C492,subset1!$D:$BX,BU$2,FALSE)</f>
        <v>#N/A</v>
      </c>
    </row>
    <row r="493" spans="1:73" x14ac:dyDescent="0.2">
      <c r="A493">
        <v>1050</v>
      </c>
      <c r="B493" t="s">
        <v>8</v>
      </c>
      <c r="C493" t="str">
        <f t="shared" si="24"/>
        <v>1050B1</v>
      </c>
      <c r="D493" t="str">
        <f t="shared" si="25"/>
        <v>B1</v>
      </c>
      <c r="E493">
        <v>84</v>
      </c>
      <c r="F493" s="1">
        <v>43495</v>
      </c>
      <c r="G493">
        <v>0</v>
      </c>
      <c r="H493" t="s">
        <v>289</v>
      </c>
      <c r="I493">
        <v>756.88062003672303</v>
      </c>
      <c r="J493" t="s">
        <v>7</v>
      </c>
      <c r="K493">
        <v>499</v>
      </c>
      <c r="L493">
        <f>VLOOKUP($C493,samples!$D$2:$I$1000,4, FALSE)</f>
        <v>8</v>
      </c>
      <c r="M493" t="str">
        <f>VLOOKUP($C493,samples!$D$2:$I$1000,5, FALSE)</f>
        <v>C</v>
      </c>
      <c r="N493" t="str">
        <f>VLOOKUP($C493,samples!$D$2:$I$1000,6, FALSE)</f>
        <v>7,8,9</v>
      </c>
      <c r="O493" s="1">
        <f>VLOOKUP($C493,samples!$D$2:$I$689,3, FALSE)</f>
        <v>43523</v>
      </c>
      <c r="P493" s="2">
        <f t="shared" si="26"/>
        <v>28</v>
      </c>
      <c r="Q493" s="1" t="str">
        <f>VLOOKUP($C493,samples!$D$2:$R$1000,8, FALSE)</f>
        <v>CGPLPA877P1</v>
      </c>
      <c r="S493" t="e">
        <f>VLOOKUP($C493,subset1!$D:$BX,S$2,FALSE)</f>
        <v>#N/A</v>
      </c>
      <c r="T493" s="1" t="e">
        <f>VLOOKUP($C493,subset1!$D:$BX,T$2,FALSE)</f>
        <v>#N/A</v>
      </c>
      <c r="U493" t="e">
        <f>VLOOKUP($C493,subset1!$D:$BX,U$2,FALSE)</f>
        <v>#N/A</v>
      </c>
      <c r="V493" t="e">
        <f>VLOOKUP($C493,subset1!$D:$BX,V$2,FALSE)</f>
        <v>#N/A</v>
      </c>
      <c r="W493" t="e">
        <f>VLOOKUP($C493,subset1!$D:$BX,W$2,FALSE)</f>
        <v>#N/A</v>
      </c>
      <c r="X493" t="e">
        <f>VLOOKUP($C493,subset1!$D:$BX,X$2,FALSE)</f>
        <v>#N/A</v>
      </c>
      <c r="Y493" t="e">
        <f>VLOOKUP($C493,subset1!$D:$BX,Y$2,FALSE)</f>
        <v>#N/A</v>
      </c>
      <c r="Z493" t="e">
        <f>VLOOKUP($C493,subset1!$D:$BX,Z$2,FALSE)</f>
        <v>#N/A</v>
      </c>
      <c r="AA493" t="e">
        <f>VLOOKUP($C493,subset1!$D:$BX,AA$2,FALSE)</f>
        <v>#N/A</v>
      </c>
      <c r="AB493" t="e">
        <f>VLOOKUP($C493,subset1!$D:$BX,AB$2,FALSE)</f>
        <v>#N/A</v>
      </c>
      <c r="AC493" t="e">
        <f>VLOOKUP($C493,subset1!$D:$BX,AC$2,FALSE)</f>
        <v>#N/A</v>
      </c>
      <c r="AD493" t="e">
        <f>VLOOKUP($C493,subset1!$D:$BX,AD$2,FALSE)</f>
        <v>#N/A</v>
      </c>
      <c r="AE493" t="e">
        <f>VLOOKUP($C493,subset1!$D:$BX,AE$2,FALSE)</f>
        <v>#N/A</v>
      </c>
      <c r="AF493" t="e">
        <f>VLOOKUP($C493,subset1!$D:$BX,AF$2,FALSE)</f>
        <v>#N/A</v>
      </c>
      <c r="AG493" t="e">
        <f>VLOOKUP($C493,subset1!$D:$BX,AG$2,FALSE)</f>
        <v>#N/A</v>
      </c>
      <c r="AH493" t="e">
        <f>VLOOKUP($C493,subset1!$D:$BX,AH$2,FALSE)</f>
        <v>#N/A</v>
      </c>
      <c r="AI493" t="e">
        <f>VLOOKUP($C493,subset1!$D:$BX,AI$2,FALSE)</f>
        <v>#N/A</v>
      </c>
      <c r="AJ493" t="e">
        <f>VLOOKUP($C493,subset1!$D:$BX,AJ$2,FALSE)</f>
        <v>#N/A</v>
      </c>
      <c r="AK493" t="e">
        <f>VLOOKUP($C493,subset1!$D:$BX,AK$2,FALSE)</f>
        <v>#N/A</v>
      </c>
      <c r="AL493" t="e">
        <f>VLOOKUP($C493,subset1!$D:$BX,AL$2,FALSE)</f>
        <v>#N/A</v>
      </c>
      <c r="AM493" t="e">
        <f>VLOOKUP($C493,subset1!$D:$BX,AM$2,FALSE)</f>
        <v>#N/A</v>
      </c>
      <c r="AN493" t="e">
        <f>VLOOKUP($C493,subset1!$D:$BX,AN$2,FALSE)</f>
        <v>#N/A</v>
      </c>
      <c r="AO493" t="e">
        <f>VLOOKUP($C493,subset1!$D:$BX,AO$2,FALSE)</f>
        <v>#N/A</v>
      </c>
      <c r="AP493" t="e">
        <f>VLOOKUP($C493,subset1!$D:$BX,AP$2,FALSE)</f>
        <v>#N/A</v>
      </c>
      <c r="AQ493" t="e">
        <f>VLOOKUP($C493,subset1!$D:$BX,AQ$2,FALSE)</f>
        <v>#N/A</v>
      </c>
      <c r="AR493" t="e">
        <f>VLOOKUP($C493,subset1!$D:$BX,AR$2,FALSE)</f>
        <v>#N/A</v>
      </c>
      <c r="AS493" t="e">
        <f>VLOOKUP($C493,subset1!$D:$BX,AS$2,FALSE)</f>
        <v>#N/A</v>
      </c>
      <c r="AT493" s="1" t="e">
        <f>VLOOKUP($C493,subset1!$D:$BX,AT$2,FALSE)</f>
        <v>#N/A</v>
      </c>
      <c r="AU493" t="e">
        <f>VLOOKUP($C493,subset1!$D:$BX,AU$2,FALSE)</f>
        <v>#N/A</v>
      </c>
      <c r="AV493" t="e">
        <f>VLOOKUP($C493,subset1!$D:$BX,AV$2,FALSE)</f>
        <v>#N/A</v>
      </c>
      <c r="AW493" t="e">
        <f>VLOOKUP($C493,subset1!$D:$BX,AW$2,FALSE)</f>
        <v>#N/A</v>
      </c>
      <c r="AX493" t="e">
        <f>VLOOKUP($C493,subset1!$D:$BX,AX$2,FALSE)</f>
        <v>#N/A</v>
      </c>
      <c r="AY493" t="e">
        <f>VLOOKUP($C493,subset1!$D:$BX,AY$2,FALSE)</f>
        <v>#N/A</v>
      </c>
      <c r="AZ493" t="e">
        <f>VLOOKUP($C493,subset1!$D:$BX,AZ$2,FALSE)</f>
        <v>#N/A</v>
      </c>
      <c r="BA493" t="e">
        <f>VLOOKUP($C493,subset1!$D:$BX,BA$2,FALSE)</f>
        <v>#N/A</v>
      </c>
      <c r="BB493" t="e">
        <f>VLOOKUP($C493,subset1!$D:$BX,BB$2,FALSE)</f>
        <v>#N/A</v>
      </c>
      <c r="BC493" t="e">
        <f>VLOOKUP($C493,subset1!$D:$BX,BC$2,FALSE)</f>
        <v>#N/A</v>
      </c>
      <c r="BD493" t="e">
        <f>VLOOKUP($C493,subset1!$D:$BX,BD$2,FALSE)</f>
        <v>#N/A</v>
      </c>
      <c r="BE493" t="e">
        <f>VLOOKUP($C493,subset1!$D:$BX,BE$2,FALSE)</f>
        <v>#N/A</v>
      </c>
      <c r="BF493" t="e">
        <f>VLOOKUP($C493,subset1!$D:$BX,BF$2,FALSE)</f>
        <v>#N/A</v>
      </c>
      <c r="BG493" t="e">
        <f>VLOOKUP($C493,subset1!$D:$BX,BG$2,FALSE)</f>
        <v>#N/A</v>
      </c>
      <c r="BH493" t="e">
        <f>VLOOKUP($C493,subset1!$D:$BX,BH$2,FALSE)</f>
        <v>#N/A</v>
      </c>
      <c r="BI493" t="e">
        <f>VLOOKUP($C493,subset1!$D:$BX,BI$2,FALSE)</f>
        <v>#N/A</v>
      </c>
      <c r="BJ493" t="e">
        <f>VLOOKUP($C493,subset1!$D:$BX,BJ$2,FALSE)</f>
        <v>#N/A</v>
      </c>
      <c r="BK493" t="e">
        <f>VLOOKUP($C493,subset1!$D:$BX,BK$2,FALSE)</f>
        <v>#N/A</v>
      </c>
      <c r="BL493" t="e">
        <f>VLOOKUP($C493,subset1!$D:$BX,BL$2,FALSE)</f>
        <v>#N/A</v>
      </c>
      <c r="BM493" t="e">
        <f>VLOOKUP($C493,subset1!$D:$BX,BM$2,FALSE)</f>
        <v>#N/A</v>
      </c>
      <c r="BN493" t="e">
        <f>VLOOKUP($C493,subset1!$D:$BX,BN$2,FALSE)</f>
        <v>#N/A</v>
      </c>
      <c r="BO493" t="e">
        <f>VLOOKUP($C493,subset1!$D:$BX,BO$2,FALSE)</f>
        <v>#N/A</v>
      </c>
      <c r="BP493" t="e">
        <f>VLOOKUP($C493,subset1!$D:$BX,BP$2,FALSE)</f>
        <v>#N/A</v>
      </c>
      <c r="BQ493" t="e">
        <f>VLOOKUP($C493,subset1!$D:$BX,BQ$2,FALSE)</f>
        <v>#N/A</v>
      </c>
      <c r="BR493" t="e">
        <f>VLOOKUP($C493,subset1!$D:$BX,BR$2,FALSE)</f>
        <v>#N/A</v>
      </c>
      <c r="BS493" t="e">
        <f>VLOOKUP($C493,subset1!$D:$BX,BS$2,FALSE)</f>
        <v>#N/A</v>
      </c>
      <c r="BT493" t="e">
        <f>VLOOKUP($C493,subset1!$D:$BX,BT$2,FALSE)</f>
        <v>#N/A</v>
      </c>
      <c r="BU493" t="e">
        <f>VLOOKUP($C493,subset1!$D:$BX,BU$2,FALSE)</f>
        <v>#N/A</v>
      </c>
    </row>
    <row r="494" spans="1:73" x14ac:dyDescent="0.2">
      <c r="A494">
        <v>1050</v>
      </c>
      <c r="B494" t="s">
        <v>9</v>
      </c>
      <c r="C494" t="str">
        <f t="shared" si="24"/>
        <v>1050E1</v>
      </c>
      <c r="D494" t="str">
        <f t="shared" si="25"/>
        <v>E1</v>
      </c>
      <c r="E494">
        <v>84</v>
      </c>
      <c r="F494" s="1">
        <v>43495</v>
      </c>
      <c r="G494">
        <v>0</v>
      </c>
      <c r="H494" t="s">
        <v>289</v>
      </c>
      <c r="I494">
        <v>756.88062003672303</v>
      </c>
      <c r="J494" t="s">
        <v>7</v>
      </c>
      <c r="K494">
        <v>500</v>
      </c>
      <c r="L494">
        <f>VLOOKUP($C494,samples!$D$2:$I$1000,4, FALSE)</f>
        <v>12</v>
      </c>
      <c r="M494" t="str">
        <f>VLOOKUP($C494,samples!$D$2:$I$1000,5, FALSE)</f>
        <v>B</v>
      </c>
      <c r="N494" t="str">
        <f>VLOOKUP($C494,samples!$D$2:$I$1000,6, FALSE)</f>
        <v>1,2,3</v>
      </c>
      <c r="O494" s="1">
        <f>VLOOKUP($C494,samples!$D$2:$I$689,3, FALSE)</f>
        <v>43551</v>
      </c>
      <c r="P494" s="2">
        <f t="shared" si="26"/>
        <v>56</v>
      </c>
      <c r="Q494" s="1" t="str">
        <f>VLOOKUP($C494,samples!$D$2:$R$1000,8, FALSE)</f>
        <v>CGPLPA877P2</v>
      </c>
      <c r="S494" t="e">
        <f>VLOOKUP($C494,subset1!$D:$BX,S$2,FALSE)</f>
        <v>#N/A</v>
      </c>
      <c r="T494" s="1" t="e">
        <f>VLOOKUP($C494,subset1!$D:$BX,T$2,FALSE)</f>
        <v>#N/A</v>
      </c>
      <c r="U494" t="e">
        <f>VLOOKUP($C494,subset1!$D:$BX,U$2,FALSE)</f>
        <v>#N/A</v>
      </c>
      <c r="V494" t="e">
        <f>VLOOKUP($C494,subset1!$D:$BX,V$2,FALSE)</f>
        <v>#N/A</v>
      </c>
      <c r="W494" t="e">
        <f>VLOOKUP($C494,subset1!$D:$BX,W$2,FALSE)</f>
        <v>#N/A</v>
      </c>
      <c r="X494" t="e">
        <f>VLOOKUP($C494,subset1!$D:$BX,X$2,FALSE)</f>
        <v>#N/A</v>
      </c>
      <c r="Y494" t="e">
        <f>VLOOKUP($C494,subset1!$D:$BX,Y$2,FALSE)</f>
        <v>#N/A</v>
      </c>
      <c r="Z494" t="e">
        <f>VLOOKUP($C494,subset1!$D:$BX,Z$2,FALSE)</f>
        <v>#N/A</v>
      </c>
      <c r="AA494" t="e">
        <f>VLOOKUP($C494,subset1!$D:$BX,AA$2,FALSE)</f>
        <v>#N/A</v>
      </c>
      <c r="AB494" t="e">
        <f>VLOOKUP($C494,subset1!$D:$BX,AB$2,FALSE)</f>
        <v>#N/A</v>
      </c>
      <c r="AC494" t="e">
        <f>VLOOKUP($C494,subset1!$D:$BX,AC$2,FALSE)</f>
        <v>#N/A</v>
      </c>
      <c r="AD494" t="e">
        <f>VLOOKUP($C494,subset1!$D:$BX,AD$2,FALSE)</f>
        <v>#N/A</v>
      </c>
      <c r="AE494" t="e">
        <f>VLOOKUP($C494,subset1!$D:$BX,AE$2,FALSE)</f>
        <v>#N/A</v>
      </c>
      <c r="AF494" t="e">
        <f>VLOOKUP($C494,subset1!$D:$BX,AF$2,FALSE)</f>
        <v>#N/A</v>
      </c>
      <c r="AG494" t="e">
        <f>VLOOKUP($C494,subset1!$D:$BX,AG$2,FALSE)</f>
        <v>#N/A</v>
      </c>
      <c r="AH494" t="e">
        <f>VLOOKUP($C494,subset1!$D:$BX,AH$2,FALSE)</f>
        <v>#N/A</v>
      </c>
      <c r="AI494" t="e">
        <f>VLOOKUP($C494,subset1!$D:$BX,AI$2,FALSE)</f>
        <v>#N/A</v>
      </c>
      <c r="AJ494" t="e">
        <f>VLOOKUP($C494,subset1!$D:$BX,AJ$2,FALSE)</f>
        <v>#N/A</v>
      </c>
      <c r="AK494" t="e">
        <f>VLOOKUP($C494,subset1!$D:$BX,AK$2,FALSE)</f>
        <v>#N/A</v>
      </c>
      <c r="AL494" t="e">
        <f>VLOOKUP($C494,subset1!$D:$BX,AL$2,FALSE)</f>
        <v>#N/A</v>
      </c>
      <c r="AM494" t="e">
        <f>VLOOKUP($C494,subset1!$D:$BX,AM$2,FALSE)</f>
        <v>#N/A</v>
      </c>
      <c r="AN494" t="e">
        <f>VLOOKUP($C494,subset1!$D:$BX,AN$2,FALSE)</f>
        <v>#N/A</v>
      </c>
      <c r="AO494" t="e">
        <f>VLOOKUP($C494,subset1!$D:$BX,AO$2,FALSE)</f>
        <v>#N/A</v>
      </c>
      <c r="AP494" t="e">
        <f>VLOOKUP($C494,subset1!$D:$BX,AP$2,FALSE)</f>
        <v>#N/A</v>
      </c>
      <c r="AQ494" t="e">
        <f>VLOOKUP($C494,subset1!$D:$BX,AQ$2,FALSE)</f>
        <v>#N/A</v>
      </c>
      <c r="AR494" t="e">
        <f>VLOOKUP($C494,subset1!$D:$BX,AR$2,FALSE)</f>
        <v>#N/A</v>
      </c>
      <c r="AS494" t="e">
        <f>VLOOKUP($C494,subset1!$D:$BX,AS$2,FALSE)</f>
        <v>#N/A</v>
      </c>
      <c r="AT494" s="1" t="e">
        <f>VLOOKUP($C494,subset1!$D:$BX,AT$2,FALSE)</f>
        <v>#N/A</v>
      </c>
      <c r="AU494" t="e">
        <f>VLOOKUP($C494,subset1!$D:$BX,AU$2,FALSE)</f>
        <v>#N/A</v>
      </c>
      <c r="AV494" t="e">
        <f>VLOOKUP($C494,subset1!$D:$BX,AV$2,FALSE)</f>
        <v>#N/A</v>
      </c>
      <c r="AW494" t="e">
        <f>VLOOKUP($C494,subset1!$D:$BX,AW$2,FALSE)</f>
        <v>#N/A</v>
      </c>
      <c r="AX494" t="e">
        <f>VLOOKUP($C494,subset1!$D:$BX,AX$2,FALSE)</f>
        <v>#N/A</v>
      </c>
      <c r="AY494" t="e">
        <f>VLOOKUP($C494,subset1!$D:$BX,AY$2,FALSE)</f>
        <v>#N/A</v>
      </c>
      <c r="AZ494" t="e">
        <f>VLOOKUP($C494,subset1!$D:$BX,AZ$2,FALSE)</f>
        <v>#N/A</v>
      </c>
      <c r="BA494" t="e">
        <f>VLOOKUP($C494,subset1!$D:$BX,BA$2,FALSE)</f>
        <v>#N/A</v>
      </c>
      <c r="BB494" t="e">
        <f>VLOOKUP($C494,subset1!$D:$BX,BB$2,FALSE)</f>
        <v>#N/A</v>
      </c>
      <c r="BC494" t="e">
        <f>VLOOKUP($C494,subset1!$D:$BX,BC$2,FALSE)</f>
        <v>#N/A</v>
      </c>
      <c r="BD494" t="e">
        <f>VLOOKUP($C494,subset1!$D:$BX,BD$2,FALSE)</f>
        <v>#N/A</v>
      </c>
      <c r="BE494" t="e">
        <f>VLOOKUP($C494,subset1!$D:$BX,BE$2,FALSE)</f>
        <v>#N/A</v>
      </c>
      <c r="BF494" t="e">
        <f>VLOOKUP($C494,subset1!$D:$BX,BF$2,FALSE)</f>
        <v>#N/A</v>
      </c>
      <c r="BG494" t="e">
        <f>VLOOKUP($C494,subset1!$D:$BX,BG$2,FALSE)</f>
        <v>#N/A</v>
      </c>
      <c r="BH494" t="e">
        <f>VLOOKUP($C494,subset1!$D:$BX,BH$2,FALSE)</f>
        <v>#N/A</v>
      </c>
      <c r="BI494" t="e">
        <f>VLOOKUP($C494,subset1!$D:$BX,BI$2,FALSE)</f>
        <v>#N/A</v>
      </c>
      <c r="BJ494" t="e">
        <f>VLOOKUP($C494,subset1!$D:$BX,BJ$2,FALSE)</f>
        <v>#N/A</v>
      </c>
      <c r="BK494" t="e">
        <f>VLOOKUP($C494,subset1!$D:$BX,BK$2,FALSE)</f>
        <v>#N/A</v>
      </c>
      <c r="BL494" t="e">
        <f>VLOOKUP($C494,subset1!$D:$BX,BL$2,FALSE)</f>
        <v>#N/A</v>
      </c>
      <c r="BM494" t="e">
        <f>VLOOKUP($C494,subset1!$D:$BX,BM$2,FALSE)</f>
        <v>#N/A</v>
      </c>
      <c r="BN494" t="e">
        <f>VLOOKUP($C494,subset1!$D:$BX,BN$2,FALSE)</f>
        <v>#N/A</v>
      </c>
      <c r="BO494" t="e">
        <f>VLOOKUP($C494,subset1!$D:$BX,BO$2,FALSE)</f>
        <v>#N/A</v>
      </c>
      <c r="BP494" t="e">
        <f>VLOOKUP($C494,subset1!$D:$BX,BP$2,FALSE)</f>
        <v>#N/A</v>
      </c>
      <c r="BQ494" t="e">
        <f>VLOOKUP($C494,subset1!$D:$BX,BQ$2,FALSE)</f>
        <v>#N/A</v>
      </c>
      <c r="BR494" t="e">
        <f>VLOOKUP($C494,subset1!$D:$BX,BR$2,FALSE)</f>
        <v>#N/A</v>
      </c>
      <c r="BS494" t="e">
        <f>VLOOKUP($C494,subset1!$D:$BX,BS$2,FALSE)</f>
        <v>#N/A</v>
      </c>
      <c r="BT494" t="e">
        <f>VLOOKUP($C494,subset1!$D:$BX,BT$2,FALSE)</f>
        <v>#N/A</v>
      </c>
      <c r="BU494" t="e">
        <f>VLOOKUP($C494,subset1!$D:$BX,BU$2,FALSE)</f>
        <v>#N/A</v>
      </c>
    </row>
    <row r="495" spans="1:73" x14ac:dyDescent="0.2">
      <c r="A495">
        <v>1050</v>
      </c>
      <c r="B495" t="s">
        <v>10</v>
      </c>
      <c r="C495" t="str">
        <f t="shared" si="24"/>
        <v>1050E2</v>
      </c>
      <c r="D495" t="str">
        <f t="shared" si="25"/>
        <v>E2</v>
      </c>
      <c r="E495">
        <v>84</v>
      </c>
      <c r="F495" s="1">
        <v>43495</v>
      </c>
      <c r="G495">
        <v>0</v>
      </c>
      <c r="H495" t="s">
        <v>289</v>
      </c>
      <c r="I495">
        <v>756.88062003672303</v>
      </c>
      <c r="J495" t="s">
        <v>7</v>
      </c>
      <c r="K495">
        <v>501</v>
      </c>
      <c r="L495">
        <f>VLOOKUP($C495,samples!$D$2:$I$1000,4, FALSE)</f>
        <v>24</v>
      </c>
      <c r="M495" t="str">
        <f>VLOOKUP($C495,samples!$D$2:$I$1000,5, FALSE)</f>
        <v>H</v>
      </c>
      <c r="N495" t="str">
        <f>VLOOKUP($C495,samples!$D$2:$I$1000,6, FALSE)</f>
        <v>4,5,6</v>
      </c>
      <c r="O495" s="1" t="e">
        <f>VLOOKUP($C495,samples!$D$2:$I$689,3, FALSE)</f>
        <v>#N/A</v>
      </c>
      <c r="P495" s="2" t="e">
        <f t="shared" si="26"/>
        <v>#N/A</v>
      </c>
      <c r="Q495" s="1" t="str">
        <f>VLOOKUP($C495,samples!$D$2:$R$1000,8, FALSE)</f>
        <v>CGPLPA877P3</v>
      </c>
      <c r="S495" t="e">
        <f>VLOOKUP($C495,subset1!$D:$BX,S$2,FALSE)</f>
        <v>#N/A</v>
      </c>
      <c r="T495" s="1" t="e">
        <f>VLOOKUP($C495,subset1!$D:$BX,T$2,FALSE)</f>
        <v>#N/A</v>
      </c>
      <c r="U495" t="e">
        <f>VLOOKUP($C495,subset1!$D:$BX,U$2,FALSE)</f>
        <v>#N/A</v>
      </c>
      <c r="V495" t="e">
        <f>VLOOKUP($C495,subset1!$D:$BX,V$2,FALSE)</f>
        <v>#N/A</v>
      </c>
      <c r="W495" t="e">
        <f>VLOOKUP($C495,subset1!$D:$BX,W$2,FALSE)</f>
        <v>#N/A</v>
      </c>
      <c r="X495" t="e">
        <f>VLOOKUP($C495,subset1!$D:$BX,X$2,FALSE)</f>
        <v>#N/A</v>
      </c>
      <c r="Y495" t="e">
        <f>VLOOKUP($C495,subset1!$D:$BX,Y$2,FALSE)</f>
        <v>#N/A</v>
      </c>
      <c r="Z495" t="e">
        <f>VLOOKUP($C495,subset1!$D:$BX,Z$2,FALSE)</f>
        <v>#N/A</v>
      </c>
      <c r="AA495" t="e">
        <f>VLOOKUP($C495,subset1!$D:$BX,AA$2,FALSE)</f>
        <v>#N/A</v>
      </c>
      <c r="AB495" t="e">
        <f>VLOOKUP($C495,subset1!$D:$BX,AB$2,FALSE)</f>
        <v>#N/A</v>
      </c>
      <c r="AC495" t="e">
        <f>VLOOKUP($C495,subset1!$D:$BX,AC$2,FALSE)</f>
        <v>#N/A</v>
      </c>
      <c r="AD495" t="e">
        <f>VLOOKUP($C495,subset1!$D:$BX,AD$2,FALSE)</f>
        <v>#N/A</v>
      </c>
      <c r="AE495" t="e">
        <f>VLOOKUP($C495,subset1!$D:$BX,AE$2,FALSE)</f>
        <v>#N/A</v>
      </c>
      <c r="AF495" t="e">
        <f>VLOOKUP($C495,subset1!$D:$BX,AF$2,FALSE)</f>
        <v>#N/A</v>
      </c>
      <c r="AG495" t="e">
        <f>VLOOKUP($C495,subset1!$D:$BX,AG$2,FALSE)</f>
        <v>#N/A</v>
      </c>
      <c r="AH495" t="e">
        <f>VLOOKUP($C495,subset1!$D:$BX,AH$2,FALSE)</f>
        <v>#N/A</v>
      </c>
      <c r="AI495" t="e">
        <f>VLOOKUP($C495,subset1!$D:$BX,AI$2,FALSE)</f>
        <v>#N/A</v>
      </c>
      <c r="AJ495" t="e">
        <f>VLOOKUP($C495,subset1!$D:$BX,AJ$2,FALSE)</f>
        <v>#N/A</v>
      </c>
      <c r="AK495" t="e">
        <f>VLOOKUP($C495,subset1!$D:$BX,AK$2,FALSE)</f>
        <v>#N/A</v>
      </c>
      <c r="AL495" t="e">
        <f>VLOOKUP($C495,subset1!$D:$BX,AL$2,FALSE)</f>
        <v>#N/A</v>
      </c>
      <c r="AM495" t="e">
        <f>VLOOKUP($C495,subset1!$D:$BX,AM$2,FALSE)</f>
        <v>#N/A</v>
      </c>
      <c r="AN495" t="e">
        <f>VLOOKUP($C495,subset1!$D:$BX,AN$2,FALSE)</f>
        <v>#N/A</v>
      </c>
      <c r="AO495" t="e">
        <f>VLOOKUP($C495,subset1!$D:$BX,AO$2,FALSE)</f>
        <v>#N/A</v>
      </c>
      <c r="AP495" t="e">
        <f>VLOOKUP($C495,subset1!$D:$BX,AP$2,FALSE)</f>
        <v>#N/A</v>
      </c>
      <c r="AQ495" t="e">
        <f>VLOOKUP($C495,subset1!$D:$BX,AQ$2,FALSE)</f>
        <v>#N/A</v>
      </c>
      <c r="AR495" t="e">
        <f>VLOOKUP($C495,subset1!$D:$BX,AR$2,FALSE)</f>
        <v>#N/A</v>
      </c>
      <c r="AS495" t="e">
        <f>VLOOKUP($C495,subset1!$D:$BX,AS$2,FALSE)</f>
        <v>#N/A</v>
      </c>
      <c r="AT495" s="1" t="e">
        <f>VLOOKUP($C495,subset1!$D:$BX,AT$2,FALSE)</f>
        <v>#N/A</v>
      </c>
      <c r="AU495" t="e">
        <f>VLOOKUP($C495,subset1!$D:$BX,AU$2,FALSE)</f>
        <v>#N/A</v>
      </c>
      <c r="AV495" t="e">
        <f>VLOOKUP($C495,subset1!$D:$BX,AV$2,FALSE)</f>
        <v>#N/A</v>
      </c>
      <c r="AW495" t="e">
        <f>VLOOKUP($C495,subset1!$D:$BX,AW$2,FALSE)</f>
        <v>#N/A</v>
      </c>
      <c r="AX495" t="e">
        <f>VLOOKUP($C495,subset1!$D:$BX,AX$2,FALSE)</f>
        <v>#N/A</v>
      </c>
      <c r="AY495" t="e">
        <f>VLOOKUP($C495,subset1!$D:$BX,AY$2,FALSE)</f>
        <v>#N/A</v>
      </c>
      <c r="AZ495" t="e">
        <f>VLOOKUP($C495,subset1!$D:$BX,AZ$2,FALSE)</f>
        <v>#N/A</v>
      </c>
      <c r="BA495" t="e">
        <f>VLOOKUP($C495,subset1!$D:$BX,BA$2,FALSE)</f>
        <v>#N/A</v>
      </c>
      <c r="BB495" t="e">
        <f>VLOOKUP($C495,subset1!$D:$BX,BB$2,FALSE)</f>
        <v>#N/A</v>
      </c>
      <c r="BC495" t="e">
        <f>VLOOKUP($C495,subset1!$D:$BX,BC$2,FALSE)</f>
        <v>#N/A</v>
      </c>
      <c r="BD495" t="e">
        <f>VLOOKUP($C495,subset1!$D:$BX,BD$2,FALSE)</f>
        <v>#N/A</v>
      </c>
      <c r="BE495" t="e">
        <f>VLOOKUP($C495,subset1!$D:$BX,BE$2,FALSE)</f>
        <v>#N/A</v>
      </c>
      <c r="BF495" t="e">
        <f>VLOOKUP($C495,subset1!$D:$BX,BF$2,FALSE)</f>
        <v>#N/A</v>
      </c>
      <c r="BG495" t="e">
        <f>VLOOKUP($C495,subset1!$D:$BX,BG$2,FALSE)</f>
        <v>#N/A</v>
      </c>
      <c r="BH495" t="e">
        <f>VLOOKUP($C495,subset1!$D:$BX,BH$2,FALSE)</f>
        <v>#N/A</v>
      </c>
      <c r="BI495" t="e">
        <f>VLOOKUP($C495,subset1!$D:$BX,BI$2,FALSE)</f>
        <v>#N/A</v>
      </c>
      <c r="BJ495" t="e">
        <f>VLOOKUP($C495,subset1!$D:$BX,BJ$2,FALSE)</f>
        <v>#N/A</v>
      </c>
      <c r="BK495" t="e">
        <f>VLOOKUP($C495,subset1!$D:$BX,BK$2,FALSE)</f>
        <v>#N/A</v>
      </c>
      <c r="BL495" t="e">
        <f>VLOOKUP($C495,subset1!$D:$BX,BL$2,FALSE)</f>
        <v>#N/A</v>
      </c>
      <c r="BM495" t="e">
        <f>VLOOKUP($C495,subset1!$D:$BX,BM$2,FALSE)</f>
        <v>#N/A</v>
      </c>
      <c r="BN495" t="e">
        <f>VLOOKUP($C495,subset1!$D:$BX,BN$2,FALSE)</f>
        <v>#N/A</v>
      </c>
      <c r="BO495" t="e">
        <f>VLOOKUP($C495,subset1!$D:$BX,BO$2,FALSE)</f>
        <v>#N/A</v>
      </c>
      <c r="BP495" t="e">
        <f>VLOOKUP($C495,subset1!$D:$BX,BP$2,FALSE)</f>
        <v>#N/A</v>
      </c>
      <c r="BQ495" t="e">
        <f>VLOOKUP($C495,subset1!$D:$BX,BQ$2,FALSE)</f>
        <v>#N/A</v>
      </c>
      <c r="BR495" t="e">
        <f>VLOOKUP($C495,subset1!$D:$BX,BR$2,FALSE)</f>
        <v>#N/A</v>
      </c>
      <c r="BS495" t="e">
        <f>VLOOKUP($C495,subset1!$D:$BX,BS$2,FALSE)</f>
        <v>#N/A</v>
      </c>
      <c r="BT495" t="e">
        <f>VLOOKUP($C495,subset1!$D:$BX,BT$2,FALSE)</f>
        <v>#N/A</v>
      </c>
      <c r="BU495" t="e">
        <f>VLOOKUP($C495,subset1!$D:$BX,BU$2,FALSE)</f>
        <v>#N/A</v>
      </c>
    </row>
    <row r="496" spans="1:73" x14ac:dyDescent="0.2">
      <c r="A496">
        <v>1050</v>
      </c>
      <c r="B496" t="s">
        <v>11</v>
      </c>
      <c r="C496" t="str">
        <f t="shared" si="24"/>
        <v>1050E3</v>
      </c>
      <c r="D496" t="str">
        <f t="shared" si="25"/>
        <v>E3</v>
      </c>
      <c r="E496">
        <v>84</v>
      </c>
      <c r="F496" s="1">
        <v>43495</v>
      </c>
      <c r="G496">
        <v>0</v>
      </c>
      <c r="H496" t="s">
        <v>289</v>
      </c>
      <c r="I496">
        <v>756.88062003672303</v>
      </c>
      <c r="J496" t="s">
        <v>7</v>
      </c>
      <c r="K496">
        <v>502</v>
      </c>
      <c r="L496">
        <f>VLOOKUP($C496,samples!$D$2:$I$1000,4, FALSE)</f>
        <v>18</v>
      </c>
      <c r="M496" t="str">
        <f>VLOOKUP($C496,samples!$D$2:$I$1000,5, FALSE)</f>
        <v>F</v>
      </c>
      <c r="N496" t="str">
        <f>VLOOKUP($C496,samples!$D$2:$I$1000,6, FALSE)</f>
        <v>4,5,6</v>
      </c>
      <c r="O496" s="1">
        <f>VLOOKUP($C496,samples!$D$2:$I$689,3, FALSE)</f>
        <v>43670</v>
      </c>
      <c r="P496" s="2">
        <f t="shared" si="26"/>
        <v>175</v>
      </c>
      <c r="Q496" s="1" t="str">
        <f>VLOOKUP($C496,samples!$D$2:$R$1000,8, FALSE)</f>
        <v>CGPLPA877P4</v>
      </c>
      <c r="S496" t="e">
        <f>VLOOKUP($C496,subset1!$D:$BX,S$2,FALSE)</f>
        <v>#N/A</v>
      </c>
      <c r="T496" s="1" t="e">
        <f>VLOOKUP($C496,subset1!$D:$BX,T$2,FALSE)</f>
        <v>#N/A</v>
      </c>
      <c r="U496" t="e">
        <f>VLOOKUP($C496,subset1!$D:$BX,U$2,FALSE)</f>
        <v>#N/A</v>
      </c>
      <c r="V496" t="e">
        <f>VLOOKUP($C496,subset1!$D:$BX,V$2,FALSE)</f>
        <v>#N/A</v>
      </c>
      <c r="W496" t="e">
        <f>VLOOKUP($C496,subset1!$D:$BX,W$2,FALSE)</f>
        <v>#N/A</v>
      </c>
      <c r="X496" t="e">
        <f>VLOOKUP($C496,subset1!$D:$BX,X$2,FALSE)</f>
        <v>#N/A</v>
      </c>
      <c r="Y496" t="e">
        <f>VLOOKUP($C496,subset1!$D:$BX,Y$2,FALSE)</f>
        <v>#N/A</v>
      </c>
      <c r="Z496" t="e">
        <f>VLOOKUP($C496,subset1!$D:$BX,Z$2,FALSE)</f>
        <v>#N/A</v>
      </c>
      <c r="AA496" t="e">
        <f>VLOOKUP($C496,subset1!$D:$BX,AA$2,FALSE)</f>
        <v>#N/A</v>
      </c>
      <c r="AB496" t="e">
        <f>VLOOKUP($C496,subset1!$D:$BX,AB$2,FALSE)</f>
        <v>#N/A</v>
      </c>
      <c r="AC496" t="e">
        <f>VLOOKUP($C496,subset1!$D:$BX,AC$2,FALSE)</f>
        <v>#N/A</v>
      </c>
      <c r="AD496" t="e">
        <f>VLOOKUP($C496,subset1!$D:$BX,AD$2,FALSE)</f>
        <v>#N/A</v>
      </c>
      <c r="AE496" t="e">
        <f>VLOOKUP($C496,subset1!$D:$BX,AE$2,FALSE)</f>
        <v>#N/A</v>
      </c>
      <c r="AF496" t="e">
        <f>VLOOKUP($C496,subset1!$D:$BX,AF$2,FALSE)</f>
        <v>#N/A</v>
      </c>
      <c r="AG496" t="e">
        <f>VLOOKUP($C496,subset1!$D:$BX,AG$2,FALSE)</f>
        <v>#N/A</v>
      </c>
      <c r="AH496" t="e">
        <f>VLOOKUP($C496,subset1!$D:$BX,AH$2,FALSE)</f>
        <v>#N/A</v>
      </c>
      <c r="AI496" t="e">
        <f>VLOOKUP($C496,subset1!$D:$BX,AI$2,FALSE)</f>
        <v>#N/A</v>
      </c>
      <c r="AJ496" t="e">
        <f>VLOOKUP($C496,subset1!$D:$BX,AJ$2,FALSE)</f>
        <v>#N/A</v>
      </c>
      <c r="AK496" t="e">
        <f>VLOOKUP($C496,subset1!$D:$BX,AK$2,FALSE)</f>
        <v>#N/A</v>
      </c>
      <c r="AL496" t="e">
        <f>VLOOKUP($C496,subset1!$D:$BX,AL$2,FALSE)</f>
        <v>#N/A</v>
      </c>
      <c r="AM496" t="e">
        <f>VLOOKUP($C496,subset1!$D:$BX,AM$2,FALSE)</f>
        <v>#N/A</v>
      </c>
      <c r="AN496" t="e">
        <f>VLOOKUP($C496,subset1!$D:$BX,AN$2,FALSE)</f>
        <v>#N/A</v>
      </c>
      <c r="AO496" t="e">
        <f>VLOOKUP($C496,subset1!$D:$BX,AO$2,FALSE)</f>
        <v>#N/A</v>
      </c>
      <c r="AP496" t="e">
        <f>VLOOKUP($C496,subset1!$D:$BX,AP$2,FALSE)</f>
        <v>#N/A</v>
      </c>
      <c r="AQ496" t="e">
        <f>VLOOKUP($C496,subset1!$D:$BX,AQ$2,FALSE)</f>
        <v>#N/A</v>
      </c>
      <c r="AR496" t="e">
        <f>VLOOKUP($C496,subset1!$D:$BX,AR$2,FALSE)</f>
        <v>#N/A</v>
      </c>
      <c r="AS496" t="e">
        <f>VLOOKUP($C496,subset1!$D:$BX,AS$2,FALSE)</f>
        <v>#N/A</v>
      </c>
      <c r="AT496" s="1" t="e">
        <f>VLOOKUP($C496,subset1!$D:$BX,AT$2,FALSE)</f>
        <v>#N/A</v>
      </c>
      <c r="AU496" t="e">
        <f>VLOOKUP($C496,subset1!$D:$BX,AU$2,FALSE)</f>
        <v>#N/A</v>
      </c>
      <c r="AV496" t="e">
        <f>VLOOKUP($C496,subset1!$D:$BX,AV$2,FALSE)</f>
        <v>#N/A</v>
      </c>
      <c r="AW496" t="e">
        <f>VLOOKUP($C496,subset1!$D:$BX,AW$2,FALSE)</f>
        <v>#N/A</v>
      </c>
      <c r="AX496" t="e">
        <f>VLOOKUP($C496,subset1!$D:$BX,AX$2,FALSE)</f>
        <v>#N/A</v>
      </c>
      <c r="AY496" t="e">
        <f>VLOOKUP($C496,subset1!$D:$BX,AY$2,FALSE)</f>
        <v>#N/A</v>
      </c>
      <c r="AZ496" t="e">
        <f>VLOOKUP($C496,subset1!$D:$BX,AZ$2,FALSE)</f>
        <v>#N/A</v>
      </c>
      <c r="BA496" t="e">
        <f>VLOOKUP($C496,subset1!$D:$BX,BA$2,FALSE)</f>
        <v>#N/A</v>
      </c>
      <c r="BB496" t="e">
        <f>VLOOKUP($C496,subset1!$D:$BX,BB$2,FALSE)</f>
        <v>#N/A</v>
      </c>
      <c r="BC496" t="e">
        <f>VLOOKUP($C496,subset1!$D:$BX,BC$2,FALSE)</f>
        <v>#N/A</v>
      </c>
      <c r="BD496" t="e">
        <f>VLOOKUP($C496,subset1!$D:$BX,BD$2,FALSE)</f>
        <v>#N/A</v>
      </c>
      <c r="BE496" t="e">
        <f>VLOOKUP($C496,subset1!$D:$BX,BE$2,FALSE)</f>
        <v>#N/A</v>
      </c>
      <c r="BF496" t="e">
        <f>VLOOKUP($C496,subset1!$D:$BX,BF$2,FALSE)</f>
        <v>#N/A</v>
      </c>
      <c r="BG496" t="e">
        <f>VLOOKUP($C496,subset1!$D:$BX,BG$2,FALSE)</f>
        <v>#N/A</v>
      </c>
      <c r="BH496" t="e">
        <f>VLOOKUP($C496,subset1!$D:$BX,BH$2,FALSE)</f>
        <v>#N/A</v>
      </c>
      <c r="BI496" t="e">
        <f>VLOOKUP($C496,subset1!$D:$BX,BI$2,FALSE)</f>
        <v>#N/A</v>
      </c>
      <c r="BJ496" t="e">
        <f>VLOOKUP($C496,subset1!$D:$BX,BJ$2,FALSE)</f>
        <v>#N/A</v>
      </c>
      <c r="BK496" t="e">
        <f>VLOOKUP($C496,subset1!$D:$BX,BK$2,FALSE)</f>
        <v>#N/A</v>
      </c>
      <c r="BL496" t="e">
        <f>VLOOKUP($C496,subset1!$D:$BX,BL$2,FALSE)</f>
        <v>#N/A</v>
      </c>
      <c r="BM496" t="e">
        <f>VLOOKUP($C496,subset1!$D:$BX,BM$2,FALSE)</f>
        <v>#N/A</v>
      </c>
      <c r="BN496" t="e">
        <f>VLOOKUP($C496,subset1!$D:$BX,BN$2,FALSE)</f>
        <v>#N/A</v>
      </c>
      <c r="BO496" t="e">
        <f>VLOOKUP($C496,subset1!$D:$BX,BO$2,FALSE)</f>
        <v>#N/A</v>
      </c>
      <c r="BP496" t="e">
        <f>VLOOKUP($C496,subset1!$D:$BX,BP$2,FALSE)</f>
        <v>#N/A</v>
      </c>
      <c r="BQ496" t="e">
        <f>VLOOKUP($C496,subset1!$D:$BX,BQ$2,FALSE)</f>
        <v>#N/A</v>
      </c>
      <c r="BR496" t="e">
        <f>VLOOKUP($C496,subset1!$D:$BX,BR$2,FALSE)</f>
        <v>#N/A</v>
      </c>
      <c r="BS496" t="e">
        <f>VLOOKUP($C496,subset1!$D:$BX,BS$2,FALSE)</f>
        <v>#N/A</v>
      </c>
      <c r="BT496" t="e">
        <f>VLOOKUP($C496,subset1!$D:$BX,BT$2,FALSE)</f>
        <v>#N/A</v>
      </c>
      <c r="BU496" t="e">
        <f>VLOOKUP($C496,subset1!$D:$BX,BU$2,FALSE)</f>
        <v>#N/A</v>
      </c>
    </row>
    <row r="497" spans="1:73" x14ac:dyDescent="0.2">
      <c r="A497">
        <v>1050</v>
      </c>
      <c r="B497" t="s">
        <v>12</v>
      </c>
      <c r="C497" t="str">
        <f t="shared" si="24"/>
        <v>1050E4</v>
      </c>
      <c r="D497" t="str">
        <f t="shared" si="25"/>
        <v>E4</v>
      </c>
      <c r="E497">
        <v>84</v>
      </c>
      <c r="F497" s="1">
        <v>43495</v>
      </c>
      <c r="G497">
        <v>0</v>
      </c>
      <c r="H497" t="s">
        <v>289</v>
      </c>
      <c r="I497">
        <v>756.88062003672303</v>
      </c>
      <c r="J497" t="s">
        <v>7</v>
      </c>
      <c r="K497">
        <v>503</v>
      </c>
      <c r="L497">
        <f>VLOOKUP($C497,samples!$D$2:$I$1000,4, FALSE)</f>
        <v>20</v>
      </c>
      <c r="M497" t="str">
        <f>VLOOKUP($C497,samples!$D$2:$I$1000,5, FALSE)</f>
        <v>F</v>
      </c>
      <c r="N497" t="str">
        <f>VLOOKUP($C497,samples!$D$2:$I$1000,6, FALSE)</f>
        <v>4,5,6</v>
      </c>
      <c r="O497" s="1">
        <f>VLOOKUP($C497,samples!$D$2:$I$689,3, FALSE)</f>
        <v>43740</v>
      </c>
      <c r="P497" s="2">
        <f t="shared" si="26"/>
        <v>245</v>
      </c>
      <c r="Q497" s="1" t="str">
        <f>VLOOKUP($C497,samples!$D$2:$R$1000,8, FALSE)</f>
        <v>CGPLPA877P5</v>
      </c>
      <c r="S497" t="e">
        <f>VLOOKUP($C497,subset1!$D:$BX,S$2,FALSE)</f>
        <v>#N/A</v>
      </c>
      <c r="T497" s="1" t="e">
        <f>VLOOKUP($C497,subset1!$D:$BX,T$2,FALSE)</f>
        <v>#N/A</v>
      </c>
      <c r="U497" t="e">
        <f>VLOOKUP($C497,subset1!$D:$BX,U$2,FALSE)</f>
        <v>#N/A</v>
      </c>
      <c r="V497" t="e">
        <f>VLOOKUP($C497,subset1!$D:$BX,V$2,FALSE)</f>
        <v>#N/A</v>
      </c>
      <c r="W497" t="e">
        <f>VLOOKUP($C497,subset1!$D:$BX,W$2,FALSE)</f>
        <v>#N/A</v>
      </c>
      <c r="X497" t="e">
        <f>VLOOKUP($C497,subset1!$D:$BX,X$2,FALSE)</f>
        <v>#N/A</v>
      </c>
      <c r="Y497" t="e">
        <f>VLOOKUP($C497,subset1!$D:$BX,Y$2,FALSE)</f>
        <v>#N/A</v>
      </c>
      <c r="Z497" t="e">
        <f>VLOOKUP($C497,subset1!$D:$BX,Z$2,FALSE)</f>
        <v>#N/A</v>
      </c>
      <c r="AA497" t="e">
        <f>VLOOKUP($C497,subset1!$D:$BX,AA$2,FALSE)</f>
        <v>#N/A</v>
      </c>
      <c r="AB497" t="e">
        <f>VLOOKUP($C497,subset1!$D:$BX,AB$2,FALSE)</f>
        <v>#N/A</v>
      </c>
      <c r="AC497" t="e">
        <f>VLOOKUP($C497,subset1!$D:$BX,AC$2,FALSE)</f>
        <v>#N/A</v>
      </c>
      <c r="AD497" t="e">
        <f>VLOOKUP($C497,subset1!$D:$BX,AD$2,FALSE)</f>
        <v>#N/A</v>
      </c>
      <c r="AE497" t="e">
        <f>VLOOKUP($C497,subset1!$D:$BX,AE$2,FALSE)</f>
        <v>#N/A</v>
      </c>
      <c r="AF497" t="e">
        <f>VLOOKUP($C497,subset1!$D:$BX,AF$2,FALSE)</f>
        <v>#N/A</v>
      </c>
      <c r="AG497" t="e">
        <f>VLOOKUP($C497,subset1!$D:$BX,AG$2,FALSE)</f>
        <v>#N/A</v>
      </c>
      <c r="AH497" t="e">
        <f>VLOOKUP($C497,subset1!$D:$BX,AH$2,FALSE)</f>
        <v>#N/A</v>
      </c>
      <c r="AI497" t="e">
        <f>VLOOKUP($C497,subset1!$D:$BX,AI$2,FALSE)</f>
        <v>#N/A</v>
      </c>
      <c r="AJ497" t="e">
        <f>VLOOKUP($C497,subset1!$D:$BX,AJ$2,FALSE)</f>
        <v>#N/A</v>
      </c>
      <c r="AK497" t="e">
        <f>VLOOKUP($C497,subset1!$D:$BX,AK$2,FALSE)</f>
        <v>#N/A</v>
      </c>
      <c r="AL497" t="e">
        <f>VLOOKUP($C497,subset1!$D:$BX,AL$2,FALSE)</f>
        <v>#N/A</v>
      </c>
      <c r="AM497" t="e">
        <f>VLOOKUP($C497,subset1!$D:$BX,AM$2,FALSE)</f>
        <v>#N/A</v>
      </c>
      <c r="AN497" t="e">
        <f>VLOOKUP($C497,subset1!$D:$BX,AN$2,FALSE)</f>
        <v>#N/A</v>
      </c>
      <c r="AO497" t="e">
        <f>VLOOKUP($C497,subset1!$D:$BX,AO$2,FALSE)</f>
        <v>#N/A</v>
      </c>
      <c r="AP497" t="e">
        <f>VLOOKUP($C497,subset1!$D:$BX,AP$2,FALSE)</f>
        <v>#N/A</v>
      </c>
      <c r="AQ497" t="e">
        <f>VLOOKUP($C497,subset1!$D:$BX,AQ$2,FALSE)</f>
        <v>#N/A</v>
      </c>
      <c r="AR497" t="e">
        <f>VLOOKUP($C497,subset1!$D:$BX,AR$2,FALSE)</f>
        <v>#N/A</v>
      </c>
      <c r="AS497" t="e">
        <f>VLOOKUP($C497,subset1!$D:$BX,AS$2,FALSE)</f>
        <v>#N/A</v>
      </c>
      <c r="AT497" s="1" t="e">
        <f>VLOOKUP($C497,subset1!$D:$BX,AT$2,FALSE)</f>
        <v>#N/A</v>
      </c>
      <c r="AU497" t="e">
        <f>VLOOKUP($C497,subset1!$D:$BX,AU$2,FALSE)</f>
        <v>#N/A</v>
      </c>
      <c r="AV497" t="e">
        <f>VLOOKUP($C497,subset1!$D:$BX,AV$2,FALSE)</f>
        <v>#N/A</v>
      </c>
      <c r="AW497" t="e">
        <f>VLOOKUP($C497,subset1!$D:$BX,AW$2,FALSE)</f>
        <v>#N/A</v>
      </c>
      <c r="AX497" t="e">
        <f>VLOOKUP($C497,subset1!$D:$BX,AX$2,FALSE)</f>
        <v>#N/A</v>
      </c>
      <c r="AY497" t="e">
        <f>VLOOKUP($C497,subset1!$D:$BX,AY$2,FALSE)</f>
        <v>#N/A</v>
      </c>
      <c r="AZ497" t="e">
        <f>VLOOKUP($C497,subset1!$D:$BX,AZ$2,FALSE)</f>
        <v>#N/A</v>
      </c>
      <c r="BA497" t="e">
        <f>VLOOKUP($C497,subset1!$D:$BX,BA$2,FALSE)</f>
        <v>#N/A</v>
      </c>
      <c r="BB497" t="e">
        <f>VLOOKUP($C497,subset1!$D:$BX,BB$2,FALSE)</f>
        <v>#N/A</v>
      </c>
      <c r="BC497" t="e">
        <f>VLOOKUP($C497,subset1!$D:$BX,BC$2,FALSE)</f>
        <v>#N/A</v>
      </c>
      <c r="BD497" t="e">
        <f>VLOOKUP($C497,subset1!$D:$BX,BD$2,FALSE)</f>
        <v>#N/A</v>
      </c>
      <c r="BE497" t="e">
        <f>VLOOKUP($C497,subset1!$D:$BX,BE$2,FALSE)</f>
        <v>#N/A</v>
      </c>
      <c r="BF497" t="e">
        <f>VLOOKUP($C497,subset1!$D:$BX,BF$2,FALSE)</f>
        <v>#N/A</v>
      </c>
      <c r="BG497" t="e">
        <f>VLOOKUP($C497,subset1!$D:$BX,BG$2,FALSE)</f>
        <v>#N/A</v>
      </c>
      <c r="BH497" t="e">
        <f>VLOOKUP($C497,subset1!$D:$BX,BH$2,FALSE)</f>
        <v>#N/A</v>
      </c>
      <c r="BI497" t="e">
        <f>VLOOKUP($C497,subset1!$D:$BX,BI$2,FALSE)</f>
        <v>#N/A</v>
      </c>
      <c r="BJ497" t="e">
        <f>VLOOKUP($C497,subset1!$D:$BX,BJ$2,FALSE)</f>
        <v>#N/A</v>
      </c>
      <c r="BK497" t="e">
        <f>VLOOKUP($C497,subset1!$D:$BX,BK$2,FALSE)</f>
        <v>#N/A</v>
      </c>
      <c r="BL497" t="e">
        <f>VLOOKUP($C497,subset1!$D:$BX,BL$2,FALSE)</f>
        <v>#N/A</v>
      </c>
      <c r="BM497" t="e">
        <f>VLOOKUP($C497,subset1!$D:$BX,BM$2,FALSE)</f>
        <v>#N/A</v>
      </c>
      <c r="BN497" t="e">
        <f>VLOOKUP($C497,subset1!$D:$BX,BN$2,FALSE)</f>
        <v>#N/A</v>
      </c>
      <c r="BO497" t="e">
        <f>VLOOKUP($C497,subset1!$D:$BX,BO$2,FALSE)</f>
        <v>#N/A</v>
      </c>
      <c r="BP497" t="e">
        <f>VLOOKUP($C497,subset1!$D:$BX,BP$2,FALSE)</f>
        <v>#N/A</v>
      </c>
      <c r="BQ497" t="e">
        <f>VLOOKUP($C497,subset1!$D:$BX,BQ$2,FALSE)</f>
        <v>#N/A</v>
      </c>
      <c r="BR497" t="e">
        <f>VLOOKUP($C497,subset1!$D:$BX,BR$2,FALSE)</f>
        <v>#N/A</v>
      </c>
      <c r="BS497" t="e">
        <f>VLOOKUP($C497,subset1!$D:$BX,BS$2,FALSE)</f>
        <v>#N/A</v>
      </c>
      <c r="BT497" t="e">
        <f>VLOOKUP($C497,subset1!$D:$BX,BT$2,FALSE)</f>
        <v>#N/A</v>
      </c>
      <c r="BU497" t="e">
        <f>VLOOKUP($C497,subset1!$D:$BX,BU$2,FALSE)</f>
        <v>#N/A</v>
      </c>
    </row>
    <row r="498" spans="1:73" x14ac:dyDescent="0.2">
      <c r="A498">
        <v>1050</v>
      </c>
      <c r="B498" t="s">
        <v>13</v>
      </c>
      <c r="C498" t="str">
        <f t="shared" si="24"/>
        <v>1050E5</v>
      </c>
      <c r="D498" t="str">
        <f t="shared" si="25"/>
        <v>E5</v>
      </c>
      <c r="E498">
        <v>84</v>
      </c>
      <c r="F498" s="1">
        <v>43495</v>
      </c>
      <c r="G498">
        <v>0</v>
      </c>
      <c r="H498" t="s">
        <v>289</v>
      </c>
      <c r="I498">
        <v>756.88062003672303</v>
      </c>
      <c r="J498" t="s">
        <v>7</v>
      </c>
      <c r="K498">
        <v>504</v>
      </c>
      <c r="L498">
        <f>VLOOKUP($C498,samples!$D$2:$I$1000,4, FALSE)</f>
        <v>24</v>
      </c>
      <c r="M498" t="str">
        <f>VLOOKUP($C498,samples!$D$2:$I$1000,5, FALSE)</f>
        <v>A</v>
      </c>
      <c r="N498" t="str">
        <f>VLOOKUP($C498,samples!$D$2:$I$1000,6, FALSE)</f>
        <v>1,2,3</v>
      </c>
      <c r="O498" s="1">
        <f>VLOOKUP($C498,samples!$D$2:$I$689,3, FALSE)</f>
        <v>43790</v>
      </c>
      <c r="P498" s="2">
        <f t="shared" si="26"/>
        <v>295</v>
      </c>
      <c r="Q498" s="1" t="str">
        <f>VLOOKUP($C498,samples!$D$2:$R$1000,8, FALSE)</f>
        <v>CGPLPA877P6</v>
      </c>
      <c r="S498" t="e">
        <f>VLOOKUP($C498,subset1!$D:$BX,S$2,FALSE)</f>
        <v>#N/A</v>
      </c>
      <c r="T498" s="1" t="e">
        <f>VLOOKUP($C498,subset1!$D:$BX,T$2,FALSE)</f>
        <v>#N/A</v>
      </c>
      <c r="U498" t="e">
        <f>VLOOKUP($C498,subset1!$D:$BX,U$2,FALSE)</f>
        <v>#N/A</v>
      </c>
      <c r="V498" t="e">
        <f>VLOOKUP($C498,subset1!$D:$BX,V$2,FALSE)</f>
        <v>#N/A</v>
      </c>
      <c r="W498" t="e">
        <f>VLOOKUP($C498,subset1!$D:$BX,W$2,FALSE)</f>
        <v>#N/A</v>
      </c>
      <c r="X498" t="e">
        <f>VLOOKUP($C498,subset1!$D:$BX,X$2,FALSE)</f>
        <v>#N/A</v>
      </c>
      <c r="Y498" t="e">
        <f>VLOOKUP($C498,subset1!$D:$BX,Y$2,FALSE)</f>
        <v>#N/A</v>
      </c>
      <c r="Z498" t="e">
        <f>VLOOKUP($C498,subset1!$D:$BX,Z$2,FALSE)</f>
        <v>#N/A</v>
      </c>
      <c r="AA498" t="e">
        <f>VLOOKUP($C498,subset1!$D:$BX,AA$2,FALSE)</f>
        <v>#N/A</v>
      </c>
      <c r="AB498" t="e">
        <f>VLOOKUP($C498,subset1!$D:$BX,AB$2,FALSE)</f>
        <v>#N/A</v>
      </c>
      <c r="AC498" t="e">
        <f>VLOOKUP($C498,subset1!$D:$BX,AC$2,FALSE)</f>
        <v>#N/A</v>
      </c>
      <c r="AD498" t="e">
        <f>VLOOKUP($C498,subset1!$D:$BX,AD$2,FALSE)</f>
        <v>#N/A</v>
      </c>
      <c r="AE498" t="e">
        <f>VLOOKUP($C498,subset1!$D:$BX,AE$2,FALSE)</f>
        <v>#N/A</v>
      </c>
      <c r="AF498" t="e">
        <f>VLOOKUP($C498,subset1!$D:$BX,AF$2,FALSE)</f>
        <v>#N/A</v>
      </c>
      <c r="AG498" t="e">
        <f>VLOOKUP($C498,subset1!$D:$BX,AG$2,FALSE)</f>
        <v>#N/A</v>
      </c>
      <c r="AH498" t="e">
        <f>VLOOKUP($C498,subset1!$D:$BX,AH$2,FALSE)</f>
        <v>#N/A</v>
      </c>
      <c r="AI498" t="e">
        <f>VLOOKUP($C498,subset1!$D:$BX,AI$2,FALSE)</f>
        <v>#N/A</v>
      </c>
      <c r="AJ498" t="e">
        <f>VLOOKUP($C498,subset1!$D:$BX,AJ$2,FALSE)</f>
        <v>#N/A</v>
      </c>
      <c r="AK498" t="e">
        <f>VLOOKUP($C498,subset1!$D:$BX,AK$2,FALSE)</f>
        <v>#N/A</v>
      </c>
      <c r="AL498" t="e">
        <f>VLOOKUP($C498,subset1!$D:$BX,AL$2,FALSE)</f>
        <v>#N/A</v>
      </c>
      <c r="AM498" t="e">
        <f>VLOOKUP($C498,subset1!$D:$BX,AM$2,FALSE)</f>
        <v>#N/A</v>
      </c>
      <c r="AN498" t="e">
        <f>VLOOKUP($C498,subset1!$D:$BX,AN$2,FALSE)</f>
        <v>#N/A</v>
      </c>
      <c r="AO498" t="e">
        <f>VLOOKUP($C498,subset1!$D:$BX,AO$2,FALSE)</f>
        <v>#N/A</v>
      </c>
      <c r="AP498" t="e">
        <f>VLOOKUP($C498,subset1!$D:$BX,AP$2,FALSE)</f>
        <v>#N/A</v>
      </c>
      <c r="AQ498" t="e">
        <f>VLOOKUP($C498,subset1!$D:$BX,AQ$2,FALSE)</f>
        <v>#N/A</v>
      </c>
      <c r="AR498" t="e">
        <f>VLOOKUP($C498,subset1!$D:$BX,AR$2,FALSE)</f>
        <v>#N/A</v>
      </c>
      <c r="AS498" t="e">
        <f>VLOOKUP($C498,subset1!$D:$BX,AS$2,FALSE)</f>
        <v>#N/A</v>
      </c>
      <c r="AT498" s="1" t="e">
        <f>VLOOKUP($C498,subset1!$D:$BX,AT$2,FALSE)</f>
        <v>#N/A</v>
      </c>
      <c r="AU498" t="e">
        <f>VLOOKUP($C498,subset1!$D:$BX,AU$2,FALSE)</f>
        <v>#N/A</v>
      </c>
      <c r="AV498" t="e">
        <f>VLOOKUP($C498,subset1!$D:$BX,AV$2,FALSE)</f>
        <v>#N/A</v>
      </c>
      <c r="AW498" t="e">
        <f>VLOOKUP($C498,subset1!$D:$BX,AW$2,FALSE)</f>
        <v>#N/A</v>
      </c>
      <c r="AX498" t="e">
        <f>VLOOKUP($C498,subset1!$D:$BX,AX$2,FALSE)</f>
        <v>#N/A</v>
      </c>
      <c r="AY498" t="e">
        <f>VLOOKUP($C498,subset1!$D:$BX,AY$2,FALSE)</f>
        <v>#N/A</v>
      </c>
      <c r="AZ498" t="e">
        <f>VLOOKUP($C498,subset1!$D:$BX,AZ$2,FALSE)</f>
        <v>#N/A</v>
      </c>
      <c r="BA498" t="e">
        <f>VLOOKUP($C498,subset1!$D:$BX,BA$2,FALSE)</f>
        <v>#N/A</v>
      </c>
      <c r="BB498" t="e">
        <f>VLOOKUP($C498,subset1!$D:$BX,BB$2,FALSE)</f>
        <v>#N/A</v>
      </c>
      <c r="BC498" t="e">
        <f>VLOOKUP($C498,subset1!$D:$BX,BC$2,FALSE)</f>
        <v>#N/A</v>
      </c>
      <c r="BD498" t="e">
        <f>VLOOKUP($C498,subset1!$D:$BX,BD$2,FALSE)</f>
        <v>#N/A</v>
      </c>
      <c r="BE498" t="e">
        <f>VLOOKUP($C498,subset1!$D:$BX,BE$2,FALSE)</f>
        <v>#N/A</v>
      </c>
      <c r="BF498" t="e">
        <f>VLOOKUP($C498,subset1!$D:$BX,BF$2,FALSE)</f>
        <v>#N/A</v>
      </c>
      <c r="BG498" t="e">
        <f>VLOOKUP($C498,subset1!$D:$BX,BG$2,FALSE)</f>
        <v>#N/A</v>
      </c>
      <c r="BH498" t="e">
        <f>VLOOKUP($C498,subset1!$D:$BX,BH$2,FALSE)</f>
        <v>#N/A</v>
      </c>
      <c r="BI498" t="e">
        <f>VLOOKUP($C498,subset1!$D:$BX,BI$2,FALSE)</f>
        <v>#N/A</v>
      </c>
      <c r="BJ498" t="e">
        <f>VLOOKUP($C498,subset1!$D:$BX,BJ$2,FALSE)</f>
        <v>#N/A</v>
      </c>
      <c r="BK498" t="e">
        <f>VLOOKUP($C498,subset1!$D:$BX,BK$2,FALSE)</f>
        <v>#N/A</v>
      </c>
      <c r="BL498" t="e">
        <f>VLOOKUP($C498,subset1!$D:$BX,BL$2,FALSE)</f>
        <v>#N/A</v>
      </c>
      <c r="BM498" t="e">
        <f>VLOOKUP($C498,subset1!$D:$BX,BM$2,FALSE)</f>
        <v>#N/A</v>
      </c>
      <c r="BN498" t="e">
        <f>VLOOKUP($C498,subset1!$D:$BX,BN$2,FALSE)</f>
        <v>#N/A</v>
      </c>
      <c r="BO498" t="e">
        <f>VLOOKUP($C498,subset1!$D:$BX,BO$2,FALSE)</f>
        <v>#N/A</v>
      </c>
      <c r="BP498" t="e">
        <f>VLOOKUP($C498,subset1!$D:$BX,BP$2,FALSE)</f>
        <v>#N/A</v>
      </c>
      <c r="BQ498" t="e">
        <f>VLOOKUP($C498,subset1!$D:$BX,BQ$2,FALSE)</f>
        <v>#N/A</v>
      </c>
      <c r="BR498" t="e">
        <f>VLOOKUP($C498,subset1!$D:$BX,BR$2,FALSE)</f>
        <v>#N/A</v>
      </c>
      <c r="BS498" t="e">
        <f>VLOOKUP($C498,subset1!$D:$BX,BS$2,FALSE)</f>
        <v>#N/A</v>
      </c>
      <c r="BT498" t="e">
        <f>VLOOKUP($C498,subset1!$D:$BX,BT$2,FALSE)</f>
        <v>#N/A</v>
      </c>
      <c r="BU498" t="e">
        <f>VLOOKUP($C498,subset1!$D:$BX,BU$2,FALSE)</f>
        <v>#N/A</v>
      </c>
    </row>
    <row r="499" spans="1:73" x14ac:dyDescent="0.2">
      <c r="A499">
        <v>1050</v>
      </c>
      <c r="B499" t="s">
        <v>14</v>
      </c>
      <c r="C499" t="str">
        <f t="shared" si="24"/>
        <v>1050E6</v>
      </c>
      <c r="D499" t="str">
        <f t="shared" si="25"/>
        <v>E6</v>
      </c>
      <c r="E499">
        <v>84</v>
      </c>
      <c r="F499" s="1">
        <v>43495</v>
      </c>
      <c r="G499">
        <v>0</v>
      </c>
      <c r="H499" t="s">
        <v>289</v>
      </c>
      <c r="I499">
        <v>756.88062003672303</v>
      </c>
      <c r="J499" t="s">
        <v>7</v>
      </c>
      <c r="K499">
        <v>505</v>
      </c>
      <c r="L499">
        <f>VLOOKUP($C499,samples!$D$2:$I$1000,4, FALSE)</f>
        <v>0</v>
      </c>
      <c r="M499">
        <f>VLOOKUP($C499,samples!$D$2:$I$1000,5, FALSE)</f>
        <v>0</v>
      </c>
      <c r="N499">
        <f>VLOOKUP($C499,samples!$D$2:$I$1000,6, FALSE)</f>
        <v>0</v>
      </c>
      <c r="O499" s="1">
        <f>VLOOKUP($C499,samples!$D$2:$I$1000,3, FALSE)</f>
        <v>43857</v>
      </c>
      <c r="P499" s="2">
        <f t="shared" si="26"/>
        <v>362</v>
      </c>
      <c r="Q499" s="1" t="str">
        <f>VLOOKUP($C499,samples!$D$2:$R$1000,8, FALSE)</f>
        <v>CGPLPA877P7</v>
      </c>
      <c r="S499" t="e">
        <f>VLOOKUP($C499,subset1!$D:$BX,S$2,FALSE)</f>
        <v>#N/A</v>
      </c>
      <c r="T499" s="1" t="e">
        <f>VLOOKUP($C499,subset1!$D:$BX,T$2,FALSE)</f>
        <v>#N/A</v>
      </c>
      <c r="U499" t="e">
        <f>VLOOKUP($C499,subset1!$D:$BX,U$2,FALSE)</f>
        <v>#N/A</v>
      </c>
      <c r="V499" t="e">
        <f>VLOOKUP($C499,subset1!$D:$BX,V$2,FALSE)</f>
        <v>#N/A</v>
      </c>
      <c r="W499" t="e">
        <f>VLOOKUP($C499,subset1!$D:$BX,W$2,FALSE)</f>
        <v>#N/A</v>
      </c>
      <c r="X499" t="e">
        <f>VLOOKUP($C499,subset1!$D:$BX,X$2,FALSE)</f>
        <v>#N/A</v>
      </c>
      <c r="Y499" t="e">
        <f>VLOOKUP($C499,subset1!$D:$BX,Y$2,FALSE)</f>
        <v>#N/A</v>
      </c>
      <c r="Z499" t="e">
        <f>VLOOKUP($C499,subset1!$D:$BX,Z$2,FALSE)</f>
        <v>#N/A</v>
      </c>
      <c r="AA499" t="e">
        <f>VLOOKUP($C499,subset1!$D:$BX,AA$2,FALSE)</f>
        <v>#N/A</v>
      </c>
      <c r="AB499" t="e">
        <f>VLOOKUP($C499,subset1!$D:$BX,AB$2,FALSE)</f>
        <v>#N/A</v>
      </c>
      <c r="AC499" t="e">
        <f>VLOOKUP($C499,subset1!$D:$BX,AC$2,FALSE)</f>
        <v>#N/A</v>
      </c>
      <c r="AD499" t="e">
        <f>VLOOKUP($C499,subset1!$D:$BX,AD$2,FALSE)</f>
        <v>#N/A</v>
      </c>
      <c r="AE499" t="e">
        <f>VLOOKUP($C499,subset1!$D:$BX,AE$2,FALSE)</f>
        <v>#N/A</v>
      </c>
      <c r="AF499" t="e">
        <f>VLOOKUP($C499,subset1!$D:$BX,AF$2,FALSE)</f>
        <v>#N/A</v>
      </c>
      <c r="AG499" t="e">
        <f>VLOOKUP($C499,subset1!$D:$BX,AG$2,FALSE)</f>
        <v>#N/A</v>
      </c>
      <c r="AH499" t="e">
        <f>VLOOKUP($C499,subset1!$D:$BX,AH$2,FALSE)</f>
        <v>#N/A</v>
      </c>
      <c r="AI499" t="e">
        <f>VLOOKUP($C499,subset1!$D:$BX,AI$2,FALSE)</f>
        <v>#N/A</v>
      </c>
      <c r="AJ499" t="e">
        <f>VLOOKUP($C499,subset1!$D:$BX,AJ$2,FALSE)</f>
        <v>#N/A</v>
      </c>
      <c r="AK499" t="e">
        <f>VLOOKUP($C499,subset1!$D:$BX,AK$2,FALSE)</f>
        <v>#N/A</v>
      </c>
      <c r="AL499" t="e">
        <f>VLOOKUP($C499,subset1!$D:$BX,AL$2,FALSE)</f>
        <v>#N/A</v>
      </c>
      <c r="AM499" t="e">
        <f>VLOOKUP($C499,subset1!$D:$BX,AM$2,FALSE)</f>
        <v>#N/A</v>
      </c>
      <c r="AN499" t="e">
        <f>VLOOKUP($C499,subset1!$D:$BX,AN$2,FALSE)</f>
        <v>#N/A</v>
      </c>
      <c r="AO499" t="e">
        <f>VLOOKUP($C499,subset1!$D:$BX,AO$2,FALSE)</f>
        <v>#N/A</v>
      </c>
      <c r="AP499" t="e">
        <f>VLOOKUP($C499,subset1!$D:$BX,AP$2,FALSE)</f>
        <v>#N/A</v>
      </c>
      <c r="AQ499" t="e">
        <f>VLOOKUP($C499,subset1!$D:$BX,AQ$2,FALSE)</f>
        <v>#N/A</v>
      </c>
      <c r="AR499" t="e">
        <f>VLOOKUP($C499,subset1!$D:$BX,AR$2,FALSE)</f>
        <v>#N/A</v>
      </c>
      <c r="AS499" t="e">
        <f>VLOOKUP($C499,subset1!$D:$BX,AS$2,FALSE)</f>
        <v>#N/A</v>
      </c>
      <c r="AT499" s="1" t="e">
        <f>VLOOKUP($C499,subset1!$D:$BX,AT$2,FALSE)</f>
        <v>#N/A</v>
      </c>
      <c r="AU499" t="e">
        <f>VLOOKUP($C499,subset1!$D:$BX,AU$2,FALSE)</f>
        <v>#N/A</v>
      </c>
      <c r="AV499" t="e">
        <f>VLOOKUP($C499,subset1!$D:$BX,AV$2,FALSE)</f>
        <v>#N/A</v>
      </c>
      <c r="AW499" t="e">
        <f>VLOOKUP($C499,subset1!$D:$BX,AW$2,FALSE)</f>
        <v>#N/A</v>
      </c>
      <c r="AX499" t="e">
        <f>VLOOKUP($C499,subset1!$D:$BX,AX$2,FALSE)</f>
        <v>#N/A</v>
      </c>
      <c r="AY499" t="e">
        <f>VLOOKUP($C499,subset1!$D:$BX,AY$2,FALSE)</f>
        <v>#N/A</v>
      </c>
      <c r="AZ499" t="e">
        <f>VLOOKUP($C499,subset1!$D:$BX,AZ$2,FALSE)</f>
        <v>#N/A</v>
      </c>
      <c r="BA499" t="e">
        <f>VLOOKUP($C499,subset1!$D:$BX,BA$2,FALSE)</f>
        <v>#N/A</v>
      </c>
      <c r="BB499" t="e">
        <f>VLOOKUP($C499,subset1!$D:$BX,BB$2,FALSE)</f>
        <v>#N/A</v>
      </c>
      <c r="BC499" t="e">
        <f>VLOOKUP($C499,subset1!$D:$BX,BC$2,FALSE)</f>
        <v>#N/A</v>
      </c>
      <c r="BD499" t="e">
        <f>VLOOKUP($C499,subset1!$D:$BX,BD$2,FALSE)</f>
        <v>#N/A</v>
      </c>
      <c r="BE499" t="e">
        <f>VLOOKUP($C499,subset1!$D:$BX,BE$2,FALSE)</f>
        <v>#N/A</v>
      </c>
      <c r="BF499" t="e">
        <f>VLOOKUP($C499,subset1!$D:$BX,BF$2,FALSE)</f>
        <v>#N/A</v>
      </c>
      <c r="BG499" t="e">
        <f>VLOOKUP($C499,subset1!$D:$BX,BG$2,FALSE)</f>
        <v>#N/A</v>
      </c>
      <c r="BH499" t="e">
        <f>VLOOKUP($C499,subset1!$D:$BX,BH$2,FALSE)</f>
        <v>#N/A</v>
      </c>
      <c r="BI499" t="e">
        <f>VLOOKUP($C499,subset1!$D:$BX,BI$2,FALSE)</f>
        <v>#N/A</v>
      </c>
      <c r="BJ499" t="e">
        <f>VLOOKUP($C499,subset1!$D:$BX,BJ$2,FALSE)</f>
        <v>#N/A</v>
      </c>
      <c r="BK499" t="e">
        <f>VLOOKUP($C499,subset1!$D:$BX,BK$2,FALSE)</f>
        <v>#N/A</v>
      </c>
      <c r="BL499" t="e">
        <f>VLOOKUP($C499,subset1!$D:$BX,BL$2,FALSE)</f>
        <v>#N/A</v>
      </c>
      <c r="BM499" t="e">
        <f>VLOOKUP($C499,subset1!$D:$BX,BM$2,FALSE)</f>
        <v>#N/A</v>
      </c>
      <c r="BN499" t="e">
        <f>VLOOKUP($C499,subset1!$D:$BX,BN$2,FALSE)</f>
        <v>#N/A</v>
      </c>
      <c r="BO499" t="e">
        <f>VLOOKUP($C499,subset1!$D:$BX,BO$2,FALSE)</f>
        <v>#N/A</v>
      </c>
      <c r="BP499" t="e">
        <f>VLOOKUP($C499,subset1!$D:$BX,BP$2,FALSE)</f>
        <v>#N/A</v>
      </c>
      <c r="BQ499" t="e">
        <f>VLOOKUP($C499,subset1!$D:$BX,BQ$2,FALSE)</f>
        <v>#N/A</v>
      </c>
      <c r="BR499" t="e">
        <f>VLOOKUP($C499,subset1!$D:$BX,BR$2,FALSE)</f>
        <v>#N/A</v>
      </c>
      <c r="BS499" t="e">
        <f>VLOOKUP($C499,subset1!$D:$BX,BS$2,FALSE)</f>
        <v>#N/A</v>
      </c>
      <c r="BT499" t="e">
        <f>VLOOKUP($C499,subset1!$D:$BX,BT$2,FALSE)</f>
        <v>#N/A</v>
      </c>
      <c r="BU499" t="e">
        <f>VLOOKUP($C499,subset1!$D:$BX,BU$2,FALSE)</f>
        <v>#N/A</v>
      </c>
    </row>
    <row r="500" spans="1:73" x14ac:dyDescent="0.2">
      <c r="A500">
        <v>1050</v>
      </c>
      <c r="B500" t="s">
        <v>15</v>
      </c>
      <c r="C500" t="str">
        <f t="shared" si="24"/>
        <v>1050E7</v>
      </c>
      <c r="D500" t="str">
        <f t="shared" si="25"/>
        <v>E7</v>
      </c>
      <c r="E500">
        <v>84</v>
      </c>
      <c r="F500" s="1">
        <v>43495</v>
      </c>
      <c r="G500">
        <v>0</v>
      </c>
      <c r="H500" t="s">
        <v>289</v>
      </c>
      <c r="I500">
        <v>756.88062003672303</v>
      </c>
      <c r="J500" t="s">
        <v>7</v>
      </c>
      <c r="K500">
        <v>506</v>
      </c>
      <c r="L500">
        <f>VLOOKUP($C500,samples!$D$2:$I$1000,4, FALSE)</f>
        <v>24</v>
      </c>
      <c r="M500" t="str">
        <f>VLOOKUP($C500,samples!$D$2:$I$1000,5, FALSE)</f>
        <v>F</v>
      </c>
      <c r="N500" t="str">
        <f>VLOOKUP($C500,samples!$D$2:$I$1000,6, FALSE)</f>
        <v>4,5,6</v>
      </c>
      <c r="O500" s="1">
        <f>VLOOKUP($C500,samples!$D$2:$I$689,3, FALSE)</f>
        <v>43907</v>
      </c>
      <c r="P500" s="2">
        <f t="shared" si="26"/>
        <v>412</v>
      </c>
      <c r="Q500" s="1" t="str">
        <f>VLOOKUP($C500,samples!$D$2:$R$1000,8, FALSE)</f>
        <v>CGPLPA877P8</v>
      </c>
      <c r="S500" t="e">
        <f>VLOOKUP($C500,subset1!$D:$BX,S$2,FALSE)</f>
        <v>#N/A</v>
      </c>
      <c r="T500" s="1" t="e">
        <f>VLOOKUP($C500,subset1!$D:$BX,T$2,FALSE)</f>
        <v>#N/A</v>
      </c>
      <c r="U500" t="e">
        <f>VLOOKUP($C500,subset1!$D:$BX,U$2,FALSE)</f>
        <v>#N/A</v>
      </c>
      <c r="V500" t="e">
        <f>VLOOKUP($C500,subset1!$D:$BX,V$2,FALSE)</f>
        <v>#N/A</v>
      </c>
      <c r="W500" t="e">
        <f>VLOOKUP($C500,subset1!$D:$BX,W$2,FALSE)</f>
        <v>#N/A</v>
      </c>
      <c r="X500" t="e">
        <f>VLOOKUP($C500,subset1!$D:$BX,X$2,FALSE)</f>
        <v>#N/A</v>
      </c>
      <c r="Y500" t="e">
        <f>VLOOKUP($C500,subset1!$D:$BX,Y$2,FALSE)</f>
        <v>#N/A</v>
      </c>
      <c r="Z500" t="e">
        <f>VLOOKUP($C500,subset1!$D:$BX,Z$2,FALSE)</f>
        <v>#N/A</v>
      </c>
      <c r="AA500" t="e">
        <f>VLOOKUP($C500,subset1!$D:$BX,AA$2,FALSE)</f>
        <v>#N/A</v>
      </c>
      <c r="AB500" t="e">
        <f>VLOOKUP($C500,subset1!$D:$BX,AB$2,FALSE)</f>
        <v>#N/A</v>
      </c>
      <c r="AC500" t="e">
        <f>VLOOKUP($C500,subset1!$D:$BX,AC$2,FALSE)</f>
        <v>#N/A</v>
      </c>
      <c r="AD500" t="e">
        <f>VLOOKUP($C500,subset1!$D:$BX,AD$2,FALSE)</f>
        <v>#N/A</v>
      </c>
      <c r="AE500" t="e">
        <f>VLOOKUP($C500,subset1!$D:$BX,AE$2,FALSE)</f>
        <v>#N/A</v>
      </c>
      <c r="AF500" t="e">
        <f>VLOOKUP($C500,subset1!$D:$BX,AF$2,FALSE)</f>
        <v>#N/A</v>
      </c>
      <c r="AG500" t="e">
        <f>VLOOKUP($C500,subset1!$D:$BX,AG$2,FALSE)</f>
        <v>#N/A</v>
      </c>
      <c r="AH500" t="e">
        <f>VLOOKUP($C500,subset1!$D:$BX,AH$2,FALSE)</f>
        <v>#N/A</v>
      </c>
      <c r="AI500" t="e">
        <f>VLOOKUP($C500,subset1!$D:$BX,AI$2,FALSE)</f>
        <v>#N/A</v>
      </c>
      <c r="AJ500" t="e">
        <f>VLOOKUP($C500,subset1!$D:$BX,AJ$2,FALSE)</f>
        <v>#N/A</v>
      </c>
      <c r="AK500" t="e">
        <f>VLOOKUP($C500,subset1!$D:$BX,AK$2,FALSE)</f>
        <v>#N/A</v>
      </c>
      <c r="AL500" t="e">
        <f>VLOOKUP($C500,subset1!$D:$BX,AL$2,FALSE)</f>
        <v>#N/A</v>
      </c>
      <c r="AM500" t="e">
        <f>VLOOKUP($C500,subset1!$D:$BX,AM$2,FALSE)</f>
        <v>#N/A</v>
      </c>
      <c r="AN500" t="e">
        <f>VLOOKUP($C500,subset1!$D:$BX,AN$2,FALSE)</f>
        <v>#N/A</v>
      </c>
      <c r="AO500" t="e">
        <f>VLOOKUP($C500,subset1!$D:$BX,AO$2,FALSE)</f>
        <v>#N/A</v>
      </c>
      <c r="AP500" t="e">
        <f>VLOOKUP($C500,subset1!$D:$BX,AP$2,FALSE)</f>
        <v>#N/A</v>
      </c>
      <c r="AQ500" t="e">
        <f>VLOOKUP($C500,subset1!$D:$BX,AQ$2,FALSE)</f>
        <v>#N/A</v>
      </c>
      <c r="AR500" t="e">
        <f>VLOOKUP($C500,subset1!$D:$BX,AR$2,FALSE)</f>
        <v>#N/A</v>
      </c>
      <c r="AS500" t="e">
        <f>VLOOKUP($C500,subset1!$D:$BX,AS$2,FALSE)</f>
        <v>#N/A</v>
      </c>
      <c r="AT500" s="1" t="e">
        <f>VLOOKUP($C500,subset1!$D:$BX,AT$2,FALSE)</f>
        <v>#N/A</v>
      </c>
      <c r="AU500" t="e">
        <f>VLOOKUP($C500,subset1!$D:$BX,AU$2,FALSE)</f>
        <v>#N/A</v>
      </c>
      <c r="AV500" t="e">
        <f>VLOOKUP($C500,subset1!$D:$BX,AV$2,FALSE)</f>
        <v>#N/A</v>
      </c>
      <c r="AW500" t="e">
        <f>VLOOKUP($C500,subset1!$D:$BX,AW$2,FALSE)</f>
        <v>#N/A</v>
      </c>
      <c r="AX500" t="e">
        <f>VLOOKUP($C500,subset1!$D:$BX,AX$2,FALSE)</f>
        <v>#N/A</v>
      </c>
      <c r="AY500" t="e">
        <f>VLOOKUP($C500,subset1!$D:$BX,AY$2,FALSE)</f>
        <v>#N/A</v>
      </c>
      <c r="AZ500" t="e">
        <f>VLOOKUP($C500,subset1!$D:$BX,AZ$2,FALSE)</f>
        <v>#N/A</v>
      </c>
      <c r="BA500" t="e">
        <f>VLOOKUP($C500,subset1!$D:$BX,BA$2,FALSE)</f>
        <v>#N/A</v>
      </c>
      <c r="BB500" t="e">
        <f>VLOOKUP($C500,subset1!$D:$BX,BB$2,FALSE)</f>
        <v>#N/A</v>
      </c>
      <c r="BC500" t="e">
        <f>VLOOKUP($C500,subset1!$D:$BX,BC$2,FALSE)</f>
        <v>#N/A</v>
      </c>
      <c r="BD500" t="e">
        <f>VLOOKUP($C500,subset1!$D:$BX,BD$2,FALSE)</f>
        <v>#N/A</v>
      </c>
      <c r="BE500" t="e">
        <f>VLOOKUP($C500,subset1!$D:$BX,BE$2,FALSE)</f>
        <v>#N/A</v>
      </c>
      <c r="BF500" t="e">
        <f>VLOOKUP($C500,subset1!$D:$BX,BF$2,FALSE)</f>
        <v>#N/A</v>
      </c>
      <c r="BG500" t="e">
        <f>VLOOKUP($C500,subset1!$D:$BX,BG$2,FALSE)</f>
        <v>#N/A</v>
      </c>
      <c r="BH500" t="e">
        <f>VLOOKUP($C500,subset1!$D:$BX,BH$2,FALSE)</f>
        <v>#N/A</v>
      </c>
      <c r="BI500" t="e">
        <f>VLOOKUP($C500,subset1!$D:$BX,BI$2,FALSE)</f>
        <v>#N/A</v>
      </c>
      <c r="BJ500" t="e">
        <f>VLOOKUP($C500,subset1!$D:$BX,BJ$2,FALSE)</f>
        <v>#N/A</v>
      </c>
      <c r="BK500" t="e">
        <f>VLOOKUP($C500,subset1!$D:$BX,BK$2,FALSE)</f>
        <v>#N/A</v>
      </c>
      <c r="BL500" t="e">
        <f>VLOOKUP($C500,subset1!$D:$BX,BL$2,FALSE)</f>
        <v>#N/A</v>
      </c>
      <c r="BM500" t="e">
        <f>VLOOKUP($C500,subset1!$D:$BX,BM$2,FALSE)</f>
        <v>#N/A</v>
      </c>
      <c r="BN500" t="e">
        <f>VLOOKUP($C500,subset1!$D:$BX,BN$2,FALSE)</f>
        <v>#N/A</v>
      </c>
      <c r="BO500" t="e">
        <f>VLOOKUP($C500,subset1!$D:$BX,BO$2,FALSE)</f>
        <v>#N/A</v>
      </c>
      <c r="BP500" t="e">
        <f>VLOOKUP($C500,subset1!$D:$BX,BP$2,FALSE)</f>
        <v>#N/A</v>
      </c>
      <c r="BQ500" t="e">
        <f>VLOOKUP($C500,subset1!$D:$BX,BQ$2,FALSE)</f>
        <v>#N/A</v>
      </c>
      <c r="BR500" t="e">
        <f>VLOOKUP($C500,subset1!$D:$BX,BR$2,FALSE)</f>
        <v>#N/A</v>
      </c>
      <c r="BS500" t="e">
        <f>VLOOKUP($C500,subset1!$D:$BX,BS$2,FALSE)</f>
        <v>#N/A</v>
      </c>
      <c r="BT500" t="e">
        <f>VLOOKUP($C500,subset1!$D:$BX,BT$2,FALSE)</f>
        <v>#N/A</v>
      </c>
      <c r="BU500" t="e">
        <f>VLOOKUP($C500,subset1!$D:$BX,BU$2,FALSE)</f>
        <v>#N/A</v>
      </c>
    </row>
    <row r="501" spans="1:73" x14ac:dyDescent="0.2">
      <c r="A501">
        <v>1052</v>
      </c>
      <c r="B501" t="s">
        <v>2</v>
      </c>
      <c r="C501" t="str">
        <f t="shared" si="24"/>
        <v>1052A</v>
      </c>
      <c r="D501" t="str">
        <f t="shared" si="25"/>
        <v>A</v>
      </c>
      <c r="E501">
        <v>85</v>
      </c>
      <c r="F501" s="1">
        <v>43494</v>
      </c>
      <c r="G501">
        <v>28.7</v>
      </c>
      <c r="H501" t="s">
        <v>22</v>
      </c>
      <c r="I501">
        <v>757.88062003672303</v>
      </c>
      <c r="J501" t="s">
        <v>24</v>
      </c>
      <c r="K501">
        <v>507</v>
      </c>
      <c r="L501">
        <f>VLOOKUP($C501,samples!$D$2:$I$1000,4, FALSE)</f>
        <v>4</v>
      </c>
      <c r="M501" t="str">
        <f>VLOOKUP($C501,samples!$D$2:$I$1000,5, FALSE)</f>
        <v>I</v>
      </c>
      <c r="N501" t="str">
        <f>VLOOKUP($C501,samples!$D$2:$I$1000,6, FALSE)</f>
        <v>7,8,9</v>
      </c>
      <c r="O501" s="1">
        <f>VLOOKUP($C501,samples!$D$2:$I$689,3, FALSE)</f>
        <v>43494</v>
      </c>
      <c r="P501" s="2">
        <f t="shared" si="26"/>
        <v>0</v>
      </c>
      <c r="Q501" s="1" t="str">
        <f>VLOOKUP($C501,samples!$D$2:$R$1000,8, FALSE)</f>
        <v>CGPLPA878P</v>
      </c>
      <c r="R501" t="s">
        <v>297</v>
      </c>
      <c r="S501">
        <f>VLOOKUP($C501,subset1!$D:$BX,S$2,FALSE)</f>
        <v>0</v>
      </c>
      <c r="T501" s="1" t="str">
        <f>VLOOKUP($C501,subset1!$D:$BX,T$2,FALSE)</f>
        <v>Subset 1</v>
      </c>
      <c r="U501">
        <f>VLOOKUP($C501,subset1!$D:$BX,U$2,FALSE)</f>
        <v>0</v>
      </c>
      <c r="V501">
        <f>VLOOKUP($C501,subset1!$D:$BX,V$2,FALSE)</f>
        <v>44266</v>
      </c>
      <c r="W501" t="str">
        <f>VLOOKUP($C501,subset1!$D:$BX,W$2,FALSE)</f>
        <v>ZF</v>
      </c>
      <c r="X501">
        <f>VLOOKUP($C501,subset1!$D:$BX,X$2,FALSE)</f>
        <v>533</v>
      </c>
      <c r="Y501">
        <f>VLOOKUP($C501,subset1!$D:$BX,Y$2,FALSE)</f>
        <v>4.3</v>
      </c>
      <c r="Z501">
        <f>VLOOKUP($C501,subset1!$D:$BX,Z$2,FALSE)</f>
        <v>0.70000000000000018</v>
      </c>
      <c r="AA501" t="str">
        <f>VLOOKUP($C501,subset1!$D:$BX,AA$2,FALSE)</f>
        <v>pactocfdna311</v>
      </c>
      <c r="AB501">
        <f>VLOOKUP($C501,subset1!$D:$BX,AB$2,FALSE)</f>
        <v>124</v>
      </c>
      <c r="AC501">
        <f>VLOOKUP($C501,subset1!$D:$BX,AC$2,FALSE)</f>
        <v>4122.79</v>
      </c>
      <c r="AD501">
        <f>VLOOKUP($C501,subset1!$D:$BX,AD$2,FALSE)</f>
        <v>264</v>
      </c>
      <c r="AE501">
        <f>VLOOKUP($C501,subset1!$D:$BX,AE$2,FALSE)</f>
        <v>718.96</v>
      </c>
      <c r="AF501">
        <f>VLOOKUP($C501,subset1!$D:$BX,AF$2,FALSE)</f>
        <v>387</v>
      </c>
      <c r="AG501">
        <f>VLOOKUP($C501,subset1!$D:$BX,AG$2,FALSE)</f>
        <v>157.38</v>
      </c>
      <c r="AH501" t="str">
        <f>VLOOKUP($C501,subset1!$D:$BX,AH$2,FALSE)</f>
        <v>electric spike</v>
      </c>
      <c r="AI501">
        <f>VLOOKUP($C501,subset1!$D:$BX,AI$2,FALSE)</f>
        <v>50</v>
      </c>
      <c r="AJ501">
        <f>VLOOKUP($C501,subset1!$D:$BX,AJ$2,FALSE)</f>
        <v>4999.13</v>
      </c>
      <c r="AK501">
        <f>VLOOKUP($C501,subset1!$D:$BX,AK$2,FALSE)</f>
        <v>249.95650000000001</v>
      </c>
      <c r="AL501">
        <f>VLOOKUP($C501,subset1!$D:$BX,AL$2,FALSE)</f>
        <v>58.129418604651164</v>
      </c>
      <c r="AM501">
        <f>VLOOKUP($C501,subset1!$D:$BX,AM$2,FALSE)</f>
        <v>532</v>
      </c>
      <c r="AN501" t="str">
        <f>VLOOKUP($C501,subset1!$D:$BX,AN$2,FALSE)</f>
        <v>Revco -20</v>
      </c>
      <c r="AO501" t="str">
        <f>VLOOKUP($C501,subset1!$D:$BX,AO$2,FALSE)</f>
        <v>PACTO CfDNA Box 1</v>
      </c>
      <c r="AP501" t="str">
        <f>VLOOKUP($C501,subset1!$D:$BX,AP$2,FALSE)</f>
        <v>D7</v>
      </c>
      <c r="AQ501">
        <f>VLOOKUP($C501,subset1!$D:$BX,AQ$2,FALSE)</f>
        <v>0</v>
      </c>
      <c r="AR501">
        <f>VLOOKUP($C501,subset1!$D:$BX,AR$2,FALSE)</f>
        <v>15</v>
      </c>
      <c r="AS501">
        <f>VLOOKUP($C501,subset1!$D:$BX,AS$2,FALSE)</f>
        <v>3.0005220908438068</v>
      </c>
      <c r="AT501" s="1">
        <f>VLOOKUP($C501,subset1!$D:$BX,AT$2,FALSE)</f>
        <v>46.999477909156191</v>
      </c>
      <c r="AU501">
        <f>VLOOKUP($C501,subset1!$D:$BX,AU$2,FALSE)</f>
        <v>6</v>
      </c>
      <c r="AV501">
        <f>VLOOKUP($C501,subset1!$D:$BX,AV$2,FALSE)</f>
        <v>44362</v>
      </c>
      <c r="AW501">
        <f>VLOOKUP($C501,subset1!$D:$BX,AW$2,FALSE)</f>
        <v>0</v>
      </c>
      <c r="AX501" t="str">
        <f>VLOOKUP($C501,subset1!$D:$BX,AX$2,FALSE)</f>
        <v>IDT8_UDI_54</v>
      </c>
      <c r="AY501">
        <f>VLOOKUP($C501,subset1!$D:$BX,AY$2,FALSE)</f>
        <v>0</v>
      </c>
      <c r="AZ501">
        <f>VLOOKUP($C501,subset1!$D:$BX,AZ$2,FALSE)</f>
        <v>4</v>
      </c>
      <c r="BA501" t="str">
        <f>VLOOKUP($C501,subset1!$D:$BX,BA$2,FALSE)</f>
        <v>ZF</v>
      </c>
      <c r="BB501">
        <f>VLOOKUP($C501,subset1!$D:$BX,BB$2,FALSE)</f>
        <v>6</v>
      </c>
      <c r="BC501" t="str">
        <f>VLOOKUP($C501,subset1!$D:$BX,BC$2,FALSE)</f>
        <v>pactopcr714_DNA 1000_DE13805124_2021-07-14_10-47-22</v>
      </c>
      <c r="BD501">
        <f>VLOOKUP($C501,subset1!$D:$BX,BD$2,FALSE)</f>
        <v>299</v>
      </c>
      <c r="BE501">
        <f>VLOOKUP($C501,subset1!$D:$BX,BE$2,FALSE)</f>
        <v>13.69</v>
      </c>
      <c r="BF501">
        <f>VLOOKUP($C501,subset1!$D:$BX,BF$2,FALSE)</f>
        <v>69.400000000000006</v>
      </c>
      <c r="BG501">
        <f>VLOOKUP($C501,subset1!$D:$BX,BG$2,FALSE)</f>
        <v>430</v>
      </c>
      <c r="BH501">
        <f>VLOOKUP($C501,subset1!$D:$BX,BH$2,FALSE)</f>
        <v>0.74</v>
      </c>
      <c r="BI501">
        <f>VLOOKUP($C501,subset1!$D:$BX,BI$2,FALSE)</f>
        <v>2.6</v>
      </c>
      <c r="BJ501">
        <f>VLOOKUP($C501,subset1!$D:$BX,BJ$2,FALSE)</f>
        <v>0</v>
      </c>
      <c r="BK501">
        <f>VLOOKUP($C501,subset1!$D:$BX,BK$2,FALSE)</f>
        <v>0</v>
      </c>
      <c r="BL501">
        <f>VLOOKUP($C501,subset1!$D:$BX,BL$2,FALSE)</f>
        <v>0</v>
      </c>
      <c r="BM501">
        <f>VLOOKUP($C501,subset1!$D:$BX,BM$2,FALSE)</f>
        <v>0</v>
      </c>
      <c r="BN501">
        <f>VLOOKUP($C501,subset1!$D:$BX,BN$2,FALSE)</f>
        <v>0</v>
      </c>
      <c r="BO501">
        <f>VLOOKUP($C501,subset1!$D:$BX,BO$2,FALSE)</f>
        <v>20</v>
      </c>
      <c r="BP501">
        <f>VLOOKUP($C501,subset1!$D:$BX,BP$2,FALSE)</f>
        <v>14.43</v>
      </c>
      <c r="BQ501">
        <f>VLOOKUP($C501,subset1!$D:$BX,BQ$2,FALSE)</f>
        <v>72</v>
      </c>
      <c r="BR501">
        <f>VLOOKUP($C501,subset1!$D:$BX,BR$2,FALSE)</f>
        <v>288.60000000000002</v>
      </c>
      <c r="BS501">
        <f>VLOOKUP($C501,subset1!$D:$BX,BS$2,FALSE)</f>
        <v>532</v>
      </c>
      <c r="BT501" t="str">
        <f>VLOOKUP($C501,subset1!$D:$BX,BT$2,FALSE)</f>
        <v>Revco -20</v>
      </c>
      <c r="BU501" t="str">
        <f>VLOOKUP($C501,subset1!$D:$BX,BU$2,FALSE)</f>
        <v>Pacto PCR1 Box 2</v>
      </c>
    </row>
    <row r="502" spans="1:73" x14ac:dyDescent="0.2">
      <c r="A502">
        <v>1057</v>
      </c>
      <c r="B502" t="s">
        <v>2</v>
      </c>
      <c r="C502" t="str">
        <f t="shared" si="24"/>
        <v>1057A</v>
      </c>
      <c r="D502" t="str">
        <f t="shared" si="25"/>
        <v>A</v>
      </c>
      <c r="E502">
        <v>86</v>
      </c>
      <c r="F502" s="1">
        <v>43501</v>
      </c>
      <c r="G502">
        <v>2.5</v>
      </c>
      <c r="H502" t="s">
        <v>6</v>
      </c>
      <c r="I502">
        <v>750.88062003672303</v>
      </c>
      <c r="J502" t="s">
        <v>23</v>
      </c>
      <c r="K502">
        <v>508</v>
      </c>
      <c r="L502">
        <f>VLOOKUP($C502,samples!$D$2:$I$1000,4, FALSE)</f>
        <v>4</v>
      </c>
      <c r="M502" t="str">
        <f>VLOOKUP($C502,samples!$D$2:$I$1000,5, FALSE)</f>
        <v>H</v>
      </c>
      <c r="N502" t="str">
        <f>VLOOKUP($C502,samples!$D$2:$I$1000,6, FALSE)</f>
        <v>1,2,3</v>
      </c>
      <c r="O502" s="1">
        <f>VLOOKUP($C502,samples!$D$2:$I$689,3, FALSE)</f>
        <v>43501</v>
      </c>
      <c r="P502" s="2">
        <f t="shared" si="26"/>
        <v>0</v>
      </c>
      <c r="Q502" s="1" t="str">
        <f>VLOOKUP($C502,samples!$D$2:$R$1000,8, FALSE)</f>
        <v>CGPLPA879P</v>
      </c>
      <c r="R502" t="s">
        <v>297</v>
      </c>
      <c r="S502">
        <f>VLOOKUP($C502,subset1!$D:$BX,S$2,FALSE)</f>
        <v>0</v>
      </c>
      <c r="T502" s="1" t="str">
        <f>VLOOKUP($C502,subset1!$D:$BX,T$2,FALSE)</f>
        <v>Subset 1</v>
      </c>
      <c r="U502">
        <f>VLOOKUP($C502,subset1!$D:$BX,U$2,FALSE)</f>
        <v>0</v>
      </c>
      <c r="V502">
        <f>VLOOKUP($C502,subset1!$D:$BX,V$2,FALSE)</f>
        <v>44266</v>
      </c>
      <c r="W502" t="str">
        <f>VLOOKUP($C502,subset1!$D:$BX,W$2,FALSE)</f>
        <v>ZF</v>
      </c>
      <c r="X502">
        <f>VLOOKUP($C502,subset1!$D:$BX,X$2,FALSE)</f>
        <v>533</v>
      </c>
      <c r="Y502">
        <f>VLOOKUP($C502,subset1!$D:$BX,Y$2,FALSE)</f>
        <v>4</v>
      </c>
      <c r="Z502">
        <f>VLOOKUP($C502,subset1!$D:$BX,Z$2,FALSE)</f>
        <v>0</v>
      </c>
      <c r="AA502" t="str">
        <f>VLOOKUP($C502,subset1!$D:$BX,AA$2,FALSE)</f>
        <v>pactocfdna311</v>
      </c>
      <c r="AB502">
        <f>VLOOKUP($C502,subset1!$D:$BX,AB$2,FALSE)</f>
        <v>152</v>
      </c>
      <c r="AC502">
        <f>VLOOKUP($C502,subset1!$D:$BX,AC$2,FALSE)</f>
        <v>2336.5300000000002</v>
      </c>
      <c r="AD502">
        <f>VLOOKUP($C502,subset1!$D:$BX,AD$2,FALSE)</f>
        <v>297</v>
      </c>
      <c r="AE502">
        <f>VLOOKUP($C502,subset1!$D:$BX,AE$2,FALSE)</f>
        <v>129.56</v>
      </c>
      <c r="AF502">
        <f>VLOOKUP($C502,subset1!$D:$BX,AF$2,FALSE)</f>
        <v>460</v>
      </c>
      <c r="AG502">
        <f>VLOOKUP($C502,subset1!$D:$BX,AG$2,FALSE)</f>
        <v>36.97</v>
      </c>
      <c r="AH502">
        <f>VLOOKUP($C502,subset1!$D:$BX,AH$2,FALSE)</f>
        <v>0</v>
      </c>
      <c r="AI502">
        <f>VLOOKUP($C502,subset1!$D:$BX,AI$2,FALSE)</f>
        <v>50</v>
      </c>
      <c r="AJ502">
        <f>VLOOKUP($C502,subset1!$D:$BX,AJ$2,FALSE)</f>
        <v>2503.06</v>
      </c>
      <c r="AK502">
        <f>VLOOKUP($C502,subset1!$D:$BX,AK$2,FALSE)</f>
        <v>125.15300000000001</v>
      </c>
      <c r="AL502">
        <f>VLOOKUP($C502,subset1!$D:$BX,AL$2,FALSE)</f>
        <v>31.288250000000001</v>
      </c>
      <c r="AM502">
        <f>VLOOKUP($C502,subset1!$D:$BX,AM$2,FALSE)</f>
        <v>532</v>
      </c>
      <c r="AN502" t="str">
        <f>VLOOKUP($C502,subset1!$D:$BX,AN$2,FALSE)</f>
        <v>Revco -20</v>
      </c>
      <c r="AO502" t="str">
        <f>VLOOKUP($C502,subset1!$D:$BX,AO$2,FALSE)</f>
        <v>PACTO CfDNA Box 1</v>
      </c>
      <c r="AP502" t="str">
        <f>VLOOKUP($C502,subset1!$D:$BX,AP$2,FALSE)</f>
        <v>D8</v>
      </c>
      <c r="AQ502">
        <f>VLOOKUP($C502,subset1!$D:$BX,AQ$2,FALSE)</f>
        <v>0</v>
      </c>
      <c r="AR502">
        <f>VLOOKUP($C502,subset1!$D:$BX,AR$2,FALSE)</f>
        <v>15</v>
      </c>
      <c r="AS502">
        <f>VLOOKUP($C502,subset1!$D:$BX,AS$2,FALSE)</f>
        <v>5.9926649780668457</v>
      </c>
      <c r="AT502" s="1">
        <f>VLOOKUP($C502,subset1!$D:$BX,AT$2,FALSE)</f>
        <v>44.007335021933152</v>
      </c>
      <c r="AU502">
        <f>VLOOKUP($C502,subset1!$D:$BX,AU$2,FALSE)</f>
        <v>8</v>
      </c>
      <c r="AV502">
        <f>VLOOKUP($C502,subset1!$D:$BX,AV$2,FALSE)</f>
        <v>44390</v>
      </c>
      <c r="AW502">
        <f>VLOOKUP($C502,subset1!$D:$BX,AW$2,FALSE)</f>
        <v>0</v>
      </c>
      <c r="AX502" t="str">
        <f>VLOOKUP($C502,subset1!$D:$BX,AX$2,FALSE)</f>
        <v>IDT8_UDI_8</v>
      </c>
      <c r="AY502">
        <f>VLOOKUP($C502,subset1!$D:$BX,AY$2,FALSE)</f>
        <v>0</v>
      </c>
      <c r="AZ502">
        <f>VLOOKUP($C502,subset1!$D:$BX,AZ$2,FALSE)</f>
        <v>4</v>
      </c>
      <c r="BA502" t="str">
        <f>VLOOKUP($C502,subset1!$D:$BX,BA$2,FALSE)</f>
        <v>ZF</v>
      </c>
      <c r="BB502">
        <f>VLOOKUP($C502,subset1!$D:$BX,BB$2,FALSE)</f>
        <v>8</v>
      </c>
      <c r="BC502" t="str">
        <f>VLOOKUP($C502,subset1!$D:$BX,BC$2,FALSE)</f>
        <v>pactopcr810_DNA 1000_DE13805124_2021-08-10_10-33-58</v>
      </c>
      <c r="BD502">
        <f>VLOOKUP($C502,subset1!$D:$BX,BD$2,FALSE)</f>
        <v>305</v>
      </c>
      <c r="BE502">
        <f>VLOOKUP($C502,subset1!$D:$BX,BE$2,FALSE)</f>
        <v>6.9</v>
      </c>
      <c r="BF502">
        <f>VLOOKUP($C502,subset1!$D:$BX,BF$2,FALSE)</f>
        <v>34.299999999999997</v>
      </c>
      <c r="BG502">
        <f>VLOOKUP($C502,subset1!$D:$BX,BG$2,FALSE)</f>
        <v>463</v>
      </c>
      <c r="BH502">
        <f>VLOOKUP($C502,subset1!$D:$BX,BH$2,FALSE)</f>
        <v>0.16</v>
      </c>
      <c r="BI502">
        <f>VLOOKUP($C502,subset1!$D:$BX,BI$2,FALSE)</f>
        <v>0.5</v>
      </c>
      <c r="BJ502">
        <f>VLOOKUP($C502,subset1!$D:$BX,BJ$2,FALSE)</f>
        <v>0</v>
      </c>
      <c r="BK502">
        <f>VLOOKUP($C502,subset1!$D:$BX,BK$2,FALSE)</f>
        <v>0</v>
      </c>
      <c r="BL502">
        <f>VLOOKUP($C502,subset1!$D:$BX,BL$2,FALSE)</f>
        <v>0</v>
      </c>
      <c r="BM502">
        <f>VLOOKUP($C502,subset1!$D:$BX,BM$2,FALSE)</f>
        <v>0</v>
      </c>
      <c r="BN502">
        <f>VLOOKUP($C502,subset1!$D:$BX,BN$2,FALSE)</f>
        <v>0</v>
      </c>
      <c r="BO502">
        <f>VLOOKUP($C502,subset1!$D:$BX,BO$2,FALSE)</f>
        <v>20</v>
      </c>
      <c r="BP502">
        <f>VLOOKUP($C502,subset1!$D:$BX,BP$2,FALSE)</f>
        <v>7.0600000000000005</v>
      </c>
      <c r="BQ502">
        <f>VLOOKUP($C502,subset1!$D:$BX,BQ$2,FALSE)</f>
        <v>34.799999999999997</v>
      </c>
      <c r="BR502">
        <f>VLOOKUP($C502,subset1!$D:$BX,BR$2,FALSE)</f>
        <v>141.20000000000002</v>
      </c>
      <c r="BS502">
        <f>VLOOKUP($C502,subset1!$D:$BX,BS$2,FALSE)</f>
        <v>532</v>
      </c>
      <c r="BT502" t="str">
        <f>VLOOKUP($C502,subset1!$D:$BX,BT$2,FALSE)</f>
        <v>Revco -20</v>
      </c>
      <c r="BU502" t="str">
        <f>VLOOKUP($C502,subset1!$D:$BX,BU$2,FALSE)</f>
        <v>Pacto PCR1 Box 3</v>
      </c>
    </row>
    <row r="503" spans="1:73" x14ac:dyDescent="0.2">
      <c r="A503">
        <v>1057</v>
      </c>
      <c r="B503" t="s">
        <v>8</v>
      </c>
      <c r="C503" t="str">
        <f t="shared" si="24"/>
        <v>1057B1</v>
      </c>
      <c r="D503" t="str">
        <f t="shared" si="25"/>
        <v>B1</v>
      </c>
      <c r="E503">
        <v>86</v>
      </c>
      <c r="F503" s="1">
        <v>43501</v>
      </c>
      <c r="G503">
        <v>2.5</v>
      </c>
      <c r="H503" t="s">
        <v>6</v>
      </c>
      <c r="I503">
        <v>750.88062003672303</v>
      </c>
      <c r="J503" t="s">
        <v>23</v>
      </c>
      <c r="K503">
        <v>509</v>
      </c>
      <c r="L503">
        <f>VLOOKUP($C503,samples!$D$2:$I$1000,4, FALSE)</f>
        <v>8</v>
      </c>
      <c r="M503" t="str">
        <f>VLOOKUP($C503,samples!$D$2:$I$1000,5, FALSE)</f>
        <v>B</v>
      </c>
      <c r="N503" t="str">
        <f>VLOOKUP($C503,samples!$D$2:$I$1000,6, FALSE)</f>
        <v>1,2,3</v>
      </c>
      <c r="O503" s="1">
        <f>VLOOKUP($C503,samples!$D$2:$I$689,3, FALSE)</f>
        <v>43507</v>
      </c>
      <c r="P503" s="2">
        <f t="shared" si="26"/>
        <v>6</v>
      </c>
      <c r="Q503" s="1" t="str">
        <f>VLOOKUP($C503,samples!$D$2:$R$1000,8, FALSE)</f>
        <v>CGPLPA879P1</v>
      </c>
      <c r="R503" t="s">
        <v>297</v>
      </c>
      <c r="S503">
        <f>VLOOKUP($C503,subset1!$D:$BX,S$2,FALSE)</f>
        <v>0</v>
      </c>
      <c r="T503" s="1" t="str">
        <f>VLOOKUP($C503,subset1!$D:$BX,T$2,FALSE)</f>
        <v>Subset 1</v>
      </c>
      <c r="U503">
        <f>VLOOKUP($C503,subset1!$D:$BX,U$2,FALSE)</f>
        <v>0</v>
      </c>
      <c r="V503">
        <f>VLOOKUP($C503,subset1!$D:$BX,V$2,FALSE)</f>
        <v>44266</v>
      </c>
      <c r="W503" t="str">
        <f>VLOOKUP($C503,subset1!$D:$BX,W$2,FALSE)</f>
        <v>ZF</v>
      </c>
      <c r="X503">
        <f>VLOOKUP($C503,subset1!$D:$BX,X$2,FALSE)</f>
        <v>533</v>
      </c>
      <c r="Y503">
        <f>VLOOKUP($C503,subset1!$D:$BX,Y$2,FALSE)</f>
        <v>3.7</v>
      </c>
      <c r="Z503">
        <f>VLOOKUP($C503,subset1!$D:$BX,Z$2,FALSE)</f>
        <v>0.29999999999999982</v>
      </c>
      <c r="AA503" t="str">
        <f>VLOOKUP($C503,subset1!$D:$BX,AA$2,FALSE)</f>
        <v>pactocfdna311</v>
      </c>
      <c r="AB503">
        <f>VLOOKUP($C503,subset1!$D:$BX,AB$2,FALSE)</f>
        <v>162</v>
      </c>
      <c r="AC503">
        <f>VLOOKUP($C503,subset1!$D:$BX,AC$2,FALSE)</f>
        <v>1865.6</v>
      </c>
      <c r="AD503">
        <f>VLOOKUP($C503,subset1!$D:$BX,AD$2,FALSE)</f>
        <v>310</v>
      </c>
      <c r="AE503">
        <f>VLOOKUP($C503,subset1!$D:$BX,AE$2,FALSE)</f>
        <v>219.88</v>
      </c>
      <c r="AF503">
        <f>VLOOKUP($C503,subset1!$D:$BX,AF$2,FALSE)</f>
        <v>488</v>
      </c>
      <c r="AG503">
        <f>VLOOKUP($C503,subset1!$D:$BX,AG$2,FALSE)</f>
        <v>90.04</v>
      </c>
      <c r="AH503">
        <f>VLOOKUP($C503,subset1!$D:$BX,AH$2,FALSE)</f>
        <v>0</v>
      </c>
      <c r="AI503">
        <f>VLOOKUP($C503,subset1!$D:$BX,AI$2,FALSE)</f>
        <v>50</v>
      </c>
      <c r="AJ503">
        <f>VLOOKUP($C503,subset1!$D:$BX,AJ$2,FALSE)</f>
        <v>2175.52</v>
      </c>
      <c r="AK503">
        <f>VLOOKUP($C503,subset1!$D:$BX,AK$2,FALSE)</f>
        <v>108.776</v>
      </c>
      <c r="AL503">
        <f>VLOOKUP($C503,subset1!$D:$BX,AL$2,FALSE)</f>
        <v>29.398918918918916</v>
      </c>
      <c r="AM503">
        <f>VLOOKUP($C503,subset1!$D:$BX,AM$2,FALSE)</f>
        <v>532</v>
      </c>
      <c r="AN503" t="str">
        <f>VLOOKUP($C503,subset1!$D:$BX,AN$2,FALSE)</f>
        <v>Revco -20</v>
      </c>
      <c r="AO503" t="str">
        <f>VLOOKUP($C503,subset1!$D:$BX,AO$2,FALSE)</f>
        <v>PACTO CfDNA Box 1</v>
      </c>
      <c r="AP503" t="str">
        <f>VLOOKUP($C503,subset1!$D:$BX,AP$2,FALSE)</f>
        <v>D9</v>
      </c>
      <c r="AQ503">
        <f>VLOOKUP($C503,subset1!$D:$BX,AQ$2,FALSE)</f>
        <v>0</v>
      </c>
      <c r="AR503">
        <f>VLOOKUP($C503,subset1!$D:$BX,AR$2,FALSE)</f>
        <v>15</v>
      </c>
      <c r="AS503">
        <f>VLOOKUP($C503,subset1!$D:$BX,AS$2,FALSE)</f>
        <v>6.8949032874898881</v>
      </c>
      <c r="AT503" s="1">
        <f>VLOOKUP($C503,subset1!$D:$BX,AT$2,FALSE)</f>
        <v>43.105096712510111</v>
      </c>
      <c r="AU503">
        <f>VLOOKUP($C503,subset1!$D:$BX,AU$2,FALSE)</f>
        <v>8</v>
      </c>
      <c r="AV503">
        <f>VLOOKUP($C503,subset1!$D:$BX,AV$2,FALSE)</f>
        <v>44390</v>
      </c>
      <c r="AW503">
        <f>VLOOKUP($C503,subset1!$D:$BX,AW$2,FALSE)</f>
        <v>0</v>
      </c>
      <c r="AX503" t="str">
        <f>VLOOKUP($C503,subset1!$D:$BX,AX$2,FALSE)</f>
        <v>IDT8_UDI_9</v>
      </c>
      <c r="AY503">
        <f>VLOOKUP($C503,subset1!$D:$BX,AY$2,FALSE)</f>
        <v>0</v>
      </c>
      <c r="AZ503">
        <f>VLOOKUP($C503,subset1!$D:$BX,AZ$2,FALSE)</f>
        <v>4</v>
      </c>
      <c r="BA503" t="str">
        <f>VLOOKUP($C503,subset1!$D:$BX,BA$2,FALSE)</f>
        <v>ZF</v>
      </c>
      <c r="BB503">
        <f>VLOOKUP($C503,subset1!$D:$BX,BB$2,FALSE)</f>
        <v>8</v>
      </c>
      <c r="BC503" t="str">
        <f>VLOOKUP($C503,subset1!$D:$BX,BC$2,FALSE)</f>
        <v>pactopcr810_DNA 1000_DE13805124_2021-08-10_10-33-58</v>
      </c>
      <c r="BD503">
        <f>VLOOKUP($C503,subset1!$D:$BX,BD$2,FALSE)</f>
        <v>308</v>
      </c>
      <c r="BE503">
        <f>VLOOKUP($C503,subset1!$D:$BX,BE$2,FALSE)</f>
        <v>4.87</v>
      </c>
      <c r="BF503">
        <f>VLOOKUP($C503,subset1!$D:$BX,BF$2,FALSE)</f>
        <v>24</v>
      </c>
      <c r="BG503">
        <f>VLOOKUP($C503,subset1!$D:$BX,BG$2,FALSE)</f>
        <v>476</v>
      </c>
      <c r="BH503">
        <f>VLOOKUP($C503,subset1!$D:$BX,BH$2,FALSE)</f>
        <v>0.34</v>
      </c>
      <c r="BI503">
        <f>VLOOKUP($C503,subset1!$D:$BX,BI$2,FALSE)</f>
        <v>1.1000000000000001</v>
      </c>
      <c r="BJ503">
        <f>VLOOKUP($C503,subset1!$D:$BX,BJ$2,FALSE)</f>
        <v>0</v>
      </c>
      <c r="BK503">
        <f>VLOOKUP($C503,subset1!$D:$BX,BK$2,FALSE)</f>
        <v>0</v>
      </c>
      <c r="BL503">
        <f>VLOOKUP($C503,subset1!$D:$BX,BL$2,FALSE)</f>
        <v>0</v>
      </c>
      <c r="BM503">
        <f>VLOOKUP($C503,subset1!$D:$BX,BM$2,FALSE)</f>
        <v>0</v>
      </c>
      <c r="BN503">
        <f>VLOOKUP($C503,subset1!$D:$BX,BN$2,FALSE)</f>
        <v>0</v>
      </c>
      <c r="BO503">
        <f>VLOOKUP($C503,subset1!$D:$BX,BO$2,FALSE)</f>
        <v>20</v>
      </c>
      <c r="BP503">
        <f>VLOOKUP($C503,subset1!$D:$BX,BP$2,FALSE)</f>
        <v>5.21</v>
      </c>
      <c r="BQ503">
        <f>VLOOKUP($C503,subset1!$D:$BX,BQ$2,FALSE)</f>
        <v>25.1</v>
      </c>
      <c r="BR503">
        <f>VLOOKUP($C503,subset1!$D:$BX,BR$2,FALSE)</f>
        <v>104.2</v>
      </c>
      <c r="BS503">
        <f>VLOOKUP($C503,subset1!$D:$BX,BS$2,FALSE)</f>
        <v>532</v>
      </c>
      <c r="BT503" t="str">
        <f>VLOOKUP($C503,subset1!$D:$BX,BT$2,FALSE)</f>
        <v>Revco -20</v>
      </c>
      <c r="BU503" t="str">
        <f>VLOOKUP($C503,subset1!$D:$BX,BU$2,FALSE)</f>
        <v>Pacto PCR1 Box 3</v>
      </c>
    </row>
    <row r="504" spans="1:73" x14ac:dyDescent="0.2">
      <c r="A504">
        <v>1057</v>
      </c>
      <c r="B504" t="s">
        <v>9</v>
      </c>
      <c r="C504" t="str">
        <f t="shared" si="24"/>
        <v>1057E1</v>
      </c>
      <c r="D504" t="str">
        <f t="shared" si="25"/>
        <v>E1</v>
      </c>
      <c r="E504">
        <v>86</v>
      </c>
      <c r="F504" s="1">
        <v>43501</v>
      </c>
      <c r="G504">
        <v>2.5</v>
      </c>
      <c r="H504" t="s">
        <v>6</v>
      </c>
      <c r="I504">
        <v>750.88062003672303</v>
      </c>
      <c r="J504" t="s">
        <v>23</v>
      </c>
      <c r="K504">
        <v>510</v>
      </c>
      <c r="L504">
        <f>VLOOKUP($C504,samples!$D$2:$I$1000,4, FALSE)</f>
        <v>12</v>
      </c>
      <c r="M504" t="str">
        <f>VLOOKUP($C504,samples!$D$2:$I$1000,5, FALSE)</f>
        <v>B</v>
      </c>
      <c r="N504" t="str">
        <f>VLOOKUP($C504,samples!$D$2:$I$1000,6, FALSE)</f>
        <v>4,5,6</v>
      </c>
      <c r="O504" s="1">
        <f>VLOOKUP($C504,samples!$D$2:$I$689,3, FALSE)</f>
        <v>43528</v>
      </c>
      <c r="P504" s="2">
        <f t="shared" si="26"/>
        <v>27</v>
      </c>
      <c r="Q504" s="1" t="str">
        <f>VLOOKUP($C504,samples!$D$2:$R$1000,8, FALSE)</f>
        <v>CGPLPA879P2</v>
      </c>
      <c r="R504" t="s">
        <v>297</v>
      </c>
      <c r="S504" t="e">
        <f>VLOOKUP($C504,subset1!$D:$BX,S$2,FALSE)</f>
        <v>#N/A</v>
      </c>
      <c r="T504" s="1" t="str">
        <f>VLOOKUP($C504,subset1!$D:$BX,T$2,FALSE)</f>
        <v>Subset 1</v>
      </c>
      <c r="U504">
        <f>VLOOKUP($C504,subset1!$D:$BX,U$2,FALSE)</f>
        <v>0</v>
      </c>
      <c r="V504">
        <f>VLOOKUP($C504,subset1!$D:$BX,V$2,FALSE)</f>
        <v>44266</v>
      </c>
      <c r="W504" t="str">
        <f>VLOOKUP($C504,subset1!$D:$BX,W$2,FALSE)</f>
        <v>ZF</v>
      </c>
      <c r="X504">
        <f>VLOOKUP($C504,subset1!$D:$BX,X$2,FALSE)</f>
        <v>533</v>
      </c>
      <c r="Y504">
        <f>VLOOKUP($C504,subset1!$D:$BX,Y$2,FALSE)</f>
        <v>4</v>
      </c>
      <c r="Z504">
        <f>VLOOKUP($C504,subset1!$D:$BX,Z$2,FALSE)</f>
        <v>0</v>
      </c>
      <c r="AA504" t="str">
        <f>VLOOKUP($C504,subset1!$D:$BX,AA$2,FALSE)</f>
        <v>pactocfdna311</v>
      </c>
      <c r="AB504">
        <f>VLOOKUP($C504,subset1!$D:$BX,AB$2,FALSE)</f>
        <v>170</v>
      </c>
      <c r="AC504">
        <f>VLOOKUP($C504,subset1!$D:$BX,AC$2,FALSE)</f>
        <v>620.23</v>
      </c>
      <c r="AD504">
        <f>VLOOKUP($C504,subset1!$D:$BX,AD$2,FALSE)</f>
        <v>329</v>
      </c>
      <c r="AE504">
        <f>VLOOKUP($C504,subset1!$D:$BX,AE$2,FALSE)</f>
        <v>77.599999999999994</v>
      </c>
      <c r="AF504">
        <f>VLOOKUP($C504,subset1!$D:$BX,AF$2,FALSE)</f>
        <v>536</v>
      </c>
      <c r="AG504">
        <f>VLOOKUP($C504,subset1!$D:$BX,AG$2,FALSE)</f>
        <v>28.46</v>
      </c>
      <c r="AH504">
        <f>VLOOKUP($C504,subset1!$D:$BX,AH$2,FALSE)</f>
        <v>0</v>
      </c>
      <c r="AI504">
        <f>VLOOKUP($C504,subset1!$D:$BX,AI$2,FALSE)</f>
        <v>50</v>
      </c>
      <c r="AJ504">
        <f>VLOOKUP($C504,subset1!$D:$BX,AJ$2,FALSE)</f>
        <v>726.29000000000008</v>
      </c>
      <c r="AK504">
        <f>VLOOKUP($C504,subset1!$D:$BX,AK$2,FALSE)</f>
        <v>36.31450000000001</v>
      </c>
      <c r="AL504">
        <f>VLOOKUP($C504,subset1!$D:$BX,AL$2,FALSE)</f>
        <v>9.0786250000000024</v>
      </c>
      <c r="AM504">
        <f>VLOOKUP($C504,subset1!$D:$BX,AM$2,FALSE)</f>
        <v>532</v>
      </c>
      <c r="AN504" t="str">
        <f>VLOOKUP($C504,subset1!$D:$BX,AN$2,FALSE)</f>
        <v>Revco -20</v>
      </c>
      <c r="AO504" t="str">
        <f>VLOOKUP($C504,subset1!$D:$BX,AO$2,FALSE)</f>
        <v>PACTO CfDNA Box 1</v>
      </c>
      <c r="AP504" t="str">
        <f>VLOOKUP($C504,subset1!$D:$BX,AP$2,FALSE)</f>
        <v>D10</v>
      </c>
      <c r="AQ504">
        <f>VLOOKUP($C504,subset1!$D:$BX,AQ$2,FALSE)</f>
        <v>0</v>
      </c>
      <c r="AR504">
        <f>VLOOKUP($C504,subset1!$D:$BX,AR$2,FALSE)</f>
        <v>15</v>
      </c>
      <c r="AS504">
        <f>VLOOKUP($C504,subset1!$D:$BX,AS$2,FALSE)</f>
        <v>20.652907240909276</v>
      </c>
      <c r="AT504" s="1">
        <f>VLOOKUP($C504,subset1!$D:$BX,AT$2,FALSE)</f>
        <v>29.347092759090724</v>
      </c>
      <c r="AU504">
        <f>VLOOKUP($C504,subset1!$D:$BX,AU$2,FALSE)</f>
        <v>8</v>
      </c>
      <c r="AV504">
        <f>VLOOKUP($C504,subset1!$D:$BX,AV$2,FALSE)</f>
        <v>44390</v>
      </c>
      <c r="AW504">
        <f>VLOOKUP($C504,subset1!$D:$BX,AW$2,FALSE)</f>
        <v>0</v>
      </c>
      <c r="AX504" t="str">
        <f>VLOOKUP($C504,subset1!$D:$BX,AX$2,FALSE)</f>
        <v>IDT8_UDI_11</v>
      </c>
      <c r="AY504">
        <f>VLOOKUP($C504,subset1!$D:$BX,AY$2,FALSE)</f>
        <v>0</v>
      </c>
      <c r="AZ504">
        <f>VLOOKUP($C504,subset1!$D:$BX,AZ$2,FALSE)</f>
        <v>4</v>
      </c>
      <c r="BA504" t="str">
        <f>VLOOKUP($C504,subset1!$D:$BX,BA$2,FALSE)</f>
        <v>ZF</v>
      </c>
      <c r="BB504">
        <f>VLOOKUP($C504,subset1!$D:$BX,BB$2,FALSE)</f>
        <v>8</v>
      </c>
      <c r="BC504" t="str">
        <f>VLOOKUP($C504,subset1!$D:$BX,BC$2,FALSE)</f>
        <v>pactopcr810_DNA 1000_DE13805124_2021-08-10_10-33-58</v>
      </c>
      <c r="BD504">
        <f>VLOOKUP($C504,subset1!$D:$BX,BD$2,FALSE)</f>
        <v>308</v>
      </c>
      <c r="BE504">
        <f>VLOOKUP($C504,subset1!$D:$BX,BE$2,FALSE)</f>
        <v>2.5</v>
      </c>
      <c r="BF504">
        <f>VLOOKUP($C504,subset1!$D:$BX,BF$2,FALSE)</f>
        <v>12.3</v>
      </c>
      <c r="BG504">
        <f>VLOOKUP($C504,subset1!$D:$BX,BG$2,FALSE)</f>
        <v>489</v>
      </c>
      <c r="BH504">
        <f>VLOOKUP($C504,subset1!$D:$BX,BH$2,FALSE)</f>
        <v>0.27</v>
      </c>
      <c r="BI504">
        <f>VLOOKUP($C504,subset1!$D:$BX,BI$2,FALSE)</f>
        <v>0.8</v>
      </c>
      <c r="BJ504">
        <f>VLOOKUP($C504,subset1!$D:$BX,BJ$2,FALSE)</f>
        <v>0</v>
      </c>
      <c r="BK504">
        <f>VLOOKUP($C504,subset1!$D:$BX,BK$2,FALSE)</f>
        <v>0</v>
      </c>
      <c r="BL504">
        <f>VLOOKUP($C504,subset1!$D:$BX,BL$2,FALSE)</f>
        <v>0</v>
      </c>
      <c r="BM504">
        <f>VLOOKUP($C504,subset1!$D:$BX,BM$2,FALSE)</f>
        <v>0</v>
      </c>
      <c r="BN504">
        <f>VLOOKUP($C504,subset1!$D:$BX,BN$2,FALSE)</f>
        <v>0</v>
      </c>
      <c r="BO504">
        <f>VLOOKUP($C504,subset1!$D:$BX,BO$2,FALSE)</f>
        <v>20</v>
      </c>
      <c r="BP504">
        <f>VLOOKUP($C504,subset1!$D:$BX,BP$2,FALSE)</f>
        <v>2.77</v>
      </c>
      <c r="BQ504">
        <f>VLOOKUP($C504,subset1!$D:$BX,BQ$2,FALSE)</f>
        <v>13.100000000000001</v>
      </c>
      <c r="BR504">
        <f>VLOOKUP($C504,subset1!$D:$BX,BR$2,FALSE)</f>
        <v>55.4</v>
      </c>
      <c r="BS504">
        <f>VLOOKUP($C504,subset1!$D:$BX,BS$2,FALSE)</f>
        <v>532</v>
      </c>
      <c r="BT504" t="str">
        <f>VLOOKUP($C504,subset1!$D:$BX,BT$2,FALSE)</f>
        <v>Revco -20</v>
      </c>
      <c r="BU504" t="str">
        <f>VLOOKUP($C504,subset1!$D:$BX,BU$2,FALSE)</f>
        <v>Pacto PCR1 Box 3</v>
      </c>
    </row>
    <row r="505" spans="1:73" x14ac:dyDescent="0.2">
      <c r="A505">
        <v>1057</v>
      </c>
      <c r="B505" t="s">
        <v>10</v>
      </c>
      <c r="C505" t="str">
        <f t="shared" si="24"/>
        <v>1057E2</v>
      </c>
      <c r="D505" t="str">
        <f t="shared" si="25"/>
        <v>E2</v>
      </c>
      <c r="E505">
        <v>86</v>
      </c>
      <c r="F505" s="1">
        <v>43501</v>
      </c>
      <c r="G505">
        <v>2.5</v>
      </c>
      <c r="H505" t="s">
        <v>6</v>
      </c>
      <c r="I505">
        <v>750.88062003672303</v>
      </c>
      <c r="J505" t="s">
        <v>23</v>
      </c>
      <c r="K505">
        <v>511</v>
      </c>
      <c r="L505">
        <f>VLOOKUP($C505,samples!$D$2:$I$1000,4, FALSE)</f>
        <v>16</v>
      </c>
      <c r="M505" t="str">
        <f>VLOOKUP($C505,samples!$D$2:$I$1000,5, FALSE)</f>
        <v>I</v>
      </c>
      <c r="N505" t="str">
        <f>VLOOKUP($C505,samples!$D$2:$I$1000,6, FALSE)</f>
        <v>1,2,3</v>
      </c>
      <c r="O505" s="1">
        <f>VLOOKUP($C505,samples!$D$2:$I$689,3, FALSE)</f>
        <v>43556</v>
      </c>
      <c r="P505" s="2">
        <f t="shared" si="26"/>
        <v>55</v>
      </c>
      <c r="Q505" s="1" t="str">
        <f>VLOOKUP($C505,samples!$D$2:$R$1000,8, FALSE)</f>
        <v>CGPLPA879P3</v>
      </c>
      <c r="R505" t="s">
        <v>297</v>
      </c>
      <c r="S505">
        <f>VLOOKUP($C505,subset1!$D:$BX,S$2,FALSE)</f>
        <v>0</v>
      </c>
      <c r="T505" s="1" t="str">
        <f>VLOOKUP($C505,subset1!$D:$BX,T$2,FALSE)</f>
        <v>Subset 1</v>
      </c>
      <c r="U505">
        <f>VLOOKUP($C505,subset1!$D:$BX,U$2,FALSE)</f>
        <v>0</v>
      </c>
      <c r="V505">
        <f>VLOOKUP($C505,subset1!$D:$BX,V$2,FALSE)</f>
        <v>44266</v>
      </c>
      <c r="W505" t="str">
        <f>VLOOKUP($C505,subset1!$D:$BX,W$2,FALSE)</f>
        <v>ZF</v>
      </c>
      <c r="X505">
        <f>VLOOKUP($C505,subset1!$D:$BX,X$2,FALSE)</f>
        <v>533</v>
      </c>
      <c r="Y505">
        <f>VLOOKUP($C505,subset1!$D:$BX,Y$2,FALSE)</f>
        <v>3.7</v>
      </c>
      <c r="Z505">
        <f>VLOOKUP($C505,subset1!$D:$BX,Z$2,FALSE)</f>
        <v>0.29999999999999982</v>
      </c>
      <c r="AA505" t="str">
        <f>VLOOKUP($C505,subset1!$D:$BX,AA$2,FALSE)</f>
        <v>pactocfdna311</v>
      </c>
      <c r="AB505">
        <f>VLOOKUP($C505,subset1!$D:$BX,AB$2,FALSE)</f>
        <v>170</v>
      </c>
      <c r="AC505">
        <f>VLOOKUP($C505,subset1!$D:$BX,AC$2,FALSE)</f>
        <v>951.17</v>
      </c>
      <c r="AD505">
        <f>VLOOKUP($C505,subset1!$D:$BX,AD$2,FALSE)</f>
        <v>324</v>
      </c>
      <c r="AE505">
        <f>VLOOKUP($C505,subset1!$D:$BX,AE$2,FALSE)</f>
        <v>98.62</v>
      </c>
      <c r="AF505">
        <f>VLOOKUP($C505,subset1!$D:$BX,AF$2,FALSE)</f>
        <v>480</v>
      </c>
      <c r="AG505">
        <f>VLOOKUP($C505,subset1!$D:$BX,AG$2,FALSE)</f>
        <v>21.89</v>
      </c>
      <c r="AH505">
        <f>VLOOKUP($C505,subset1!$D:$BX,AH$2,FALSE)</f>
        <v>0</v>
      </c>
      <c r="AI505">
        <f>VLOOKUP($C505,subset1!$D:$BX,AI$2,FALSE)</f>
        <v>50</v>
      </c>
      <c r="AJ505">
        <f>VLOOKUP($C505,subset1!$D:$BX,AJ$2,FALSE)</f>
        <v>1071.68</v>
      </c>
      <c r="AK505">
        <f>VLOOKUP($C505,subset1!$D:$BX,AK$2,FALSE)</f>
        <v>53.584000000000003</v>
      </c>
      <c r="AL505">
        <f>VLOOKUP($C505,subset1!$D:$BX,AL$2,FALSE)</f>
        <v>14.482162162162162</v>
      </c>
      <c r="AM505">
        <f>VLOOKUP($C505,subset1!$D:$BX,AM$2,FALSE)</f>
        <v>532</v>
      </c>
      <c r="AN505" t="str">
        <f>VLOOKUP($C505,subset1!$D:$BX,AN$2,FALSE)</f>
        <v>Revco -20</v>
      </c>
      <c r="AO505" t="str">
        <f>VLOOKUP($C505,subset1!$D:$BX,AO$2,FALSE)</f>
        <v>PACTO CfDNA Box 1</v>
      </c>
      <c r="AP505" t="str">
        <f>VLOOKUP($C505,subset1!$D:$BX,AP$2,FALSE)</f>
        <v>E1</v>
      </c>
      <c r="AQ505">
        <f>VLOOKUP($C505,subset1!$D:$BX,AQ$2,FALSE)</f>
        <v>0</v>
      </c>
      <c r="AR505">
        <f>VLOOKUP($C505,subset1!$D:$BX,AR$2,FALSE)</f>
        <v>15</v>
      </c>
      <c r="AS505">
        <f>VLOOKUP($C505,subset1!$D:$BX,AS$2,FALSE)</f>
        <v>13.996715437444013</v>
      </c>
      <c r="AT505" s="1">
        <f>VLOOKUP($C505,subset1!$D:$BX,AT$2,FALSE)</f>
        <v>36.00328456255599</v>
      </c>
      <c r="AU505">
        <f>VLOOKUP($C505,subset1!$D:$BX,AU$2,FALSE)</f>
        <v>8</v>
      </c>
      <c r="AV505">
        <f>VLOOKUP($C505,subset1!$D:$BX,AV$2,FALSE)</f>
        <v>44390</v>
      </c>
      <c r="AW505">
        <f>VLOOKUP($C505,subset1!$D:$BX,AW$2,FALSE)</f>
        <v>0</v>
      </c>
      <c r="AX505" t="str">
        <f>VLOOKUP($C505,subset1!$D:$BX,AX$2,FALSE)</f>
        <v>IDT8_UDI_34</v>
      </c>
      <c r="AY505">
        <f>VLOOKUP($C505,subset1!$D:$BX,AY$2,FALSE)</f>
        <v>0</v>
      </c>
      <c r="AZ505">
        <f>VLOOKUP($C505,subset1!$D:$BX,AZ$2,FALSE)</f>
        <v>4</v>
      </c>
      <c r="BA505" t="str">
        <f>VLOOKUP($C505,subset1!$D:$BX,BA$2,FALSE)</f>
        <v>ZF</v>
      </c>
      <c r="BB505">
        <f>VLOOKUP($C505,subset1!$D:$BX,BB$2,FALSE)</f>
        <v>8</v>
      </c>
      <c r="BC505" t="str">
        <f>VLOOKUP($C505,subset1!$D:$BX,BC$2,FALSE)</f>
        <v>pactopcr810_DNA 1000_DE13805124_2021-08-10_10-33-58</v>
      </c>
      <c r="BD505">
        <f>VLOOKUP($C505,subset1!$D:$BX,BD$2,FALSE)</f>
        <v>309</v>
      </c>
      <c r="BE505">
        <f>VLOOKUP($C505,subset1!$D:$BX,BE$2,FALSE)</f>
        <v>5.84</v>
      </c>
      <c r="BF505">
        <f>VLOOKUP($C505,subset1!$D:$BX,BF$2,FALSE)</f>
        <v>28.6</v>
      </c>
      <c r="BG505">
        <f>VLOOKUP($C505,subset1!$D:$BX,BG$2,FALSE)</f>
        <v>0</v>
      </c>
      <c r="BH505">
        <f>VLOOKUP($C505,subset1!$D:$BX,BH$2,FALSE)</f>
        <v>0</v>
      </c>
      <c r="BI505">
        <f>VLOOKUP($C505,subset1!$D:$BX,BI$2,FALSE)</f>
        <v>0</v>
      </c>
      <c r="BJ505">
        <f>VLOOKUP($C505,subset1!$D:$BX,BJ$2,FALSE)</f>
        <v>0</v>
      </c>
      <c r="BK505">
        <f>VLOOKUP($C505,subset1!$D:$BX,BK$2,FALSE)</f>
        <v>0</v>
      </c>
      <c r="BL505">
        <f>VLOOKUP($C505,subset1!$D:$BX,BL$2,FALSE)</f>
        <v>0</v>
      </c>
      <c r="BM505">
        <f>VLOOKUP($C505,subset1!$D:$BX,BM$2,FALSE)</f>
        <v>0</v>
      </c>
      <c r="BN505">
        <f>VLOOKUP($C505,subset1!$D:$BX,BN$2,FALSE)</f>
        <v>0</v>
      </c>
      <c r="BO505">
        <f>VLOOKUP($C505,subset1!$D:$BX,BO$2,FALSE)</f>
        <v>20</v>
      </c>
      <c r="BP505">
        <f>VLOOKUP($C505,subset1!$D:$BX,BP$2,FALSE)</f>
        <v>5.84</v>
      </c>
      <c r="BQ505">
        <f>VLOOKUP($C505,subset1!$D:$BX,BQ$2,FALSE)</f>
        <v>28.6</v>
      </c>
      <c r="BR505">
        <f>VLOOKUP($C505,subset1!$D:$BX,BR$2,FALSE)</f>
        <v>116.8</v>
      </c>
      <c r="BS505">
        <f>VLOOKUP($C505,subset1!$D:$BX,BS$2,FALSE)</f>
        <v>532</v>
      </c>
      <c r="BT505" t="str">
        <f>VLOOKUP($C505,subset1!$D:$BX,BT$2,FALSE)</f>
        <v>Revco -20</v>
      </c>
      <c r="BU505" t="str">
        <f>VLOOKUP($C505,subset1!$D:$BX,BU$2,FALSE)</f>
        <v>Pacto PCR1 Box 3</v>
      </c>
    </row>
    <row r="506" spans="1:73" x14ac:dyDescent="0.2">
      <c r="A506">
        <v>1057</v>
      </c>
      <c r="B506" t="s">
        <v>11</v>
      </c>
      <c r="C506" t="str">
        <f t="shared" si="24"/>
        <v>1057E3</v>
      </c>
      <c r="D506" t="str">
        <f t="shared" si="25"/>
        <v>E3</v>
      </c>
      <c r="E506">
        <v>86</v>
      </c>
      <c r="F506" s="1">
        <v>43501</v>
      </c>
      <c r="G506">
        <v>2.5</v>
      </c>
      <c r="H506" t="s">
        <v>6</v>
      </c>
      <c r="I506">
        <v>750.88062003672303</v>
      </c>
      <c r="J506" t="s">
        <v>23</v>
      </c>
      <c r="K506">
        <v>512</v>
      </c>
      <c r="L506">
        <f>VLOOKUP($C506,samples!$D$2:$I$1000,4, FALSE)</f>
        <v>18</v>
      </c>
      <c r="M506" t="str">
        <f>VLOOKUP($C506,samples!$D$2:$I$1000,5, FALSE)</f>
        <v>F</v>
      </c>
      <c r="N506" t="str">
        <f>VLOOKUP($C506,samples!$D$2:$I$1000,6, FALSE)</f>
        <v>7,8,9</v>
      </c>
      <c r="O506" s="1">
        <f>VLOOKUP($C506,samples!$D$2:$I$689,3, FALSE)</f>
        <v>43620</v>
      </c>
      <c r="P506" s="2">
        <f t="shared" si="26"/>
        <v>119</v>
      </c>
      <c r="Q506" s="1" t="str">
        <f>VLOOKUP($C506,samples!$D$2:$R$1000,8, FALSE)</f>
        <v>CGPLPA879P4</v>
      </c>
      <c r="R506" t="s">
        <v>297</v>
      </c>
      <c r="S506">
        <f>VLOOKUP($C506,subset1!$D:$BX,S$2,FALSE)</f>
        <v>0</v>
      </c>
      <c r="T506" s="1" t="str">
        <f>VLOOKUP($C506,subset1!$D:$BX,T$2,FALSE)</f>
        <v>Subset 1</v>
      </c>
      <c r="U506">
        <f>VLOOKUP($C506,subset1!$D:$BX,U$2,FALSE)</f>
        <v>0</v>
      </c>
      <c r="V506">
        <f>VLOOKUP($C506,subset1!$D:$BX,V$2,FALSE)</f>
        <v>44266</v>
      </c>
      <c r="W506" t="str">
        <f>VLOOKUP($C506,subset1!$D:$BX,W$2,FALSE)</f>
        <v>ZF</v>
      </c>
      <c r="X506">
        <f>VLOOKUP($C506,subset1!$D:$BX,X$2,FALSE)</f>
        <v>533</v>
      </c>
      <c r="Y506">
        <f>VLOOKUP($C506,subset1!$D:$BX,Y$2,FALSE)</f>
        <v>4</v>
      </c>
      <c r="Z506">
        <f>VLOOKUP($C506,subset1!$D:$BX,Z$2,FALSE)</f>
        <v>0</v>
      </c>
      <c r="AA506" t="str">
        <f>VLOOKUP($C506,subset1!$D:$BX,AA$2,FALSE)</f>
        <v>pactocfdna311</v>
      </c>
      <c r="AB506">
        <f>VLOOKUP($C506,subset1!$D:$BX,AB$2,FALSE)</f>
        <v>170</v>
      </c>
      <c r="AC506">
        <f>VLOOKUP($C506,subset1!$D:$BX,AC$2,FALSE)</f>
        <v>194.2</v>
      </c>
      <c r="AD506">
        <f>VLOOKUP($C506,subset1!$D:$BX,AD$2,FALSE)</f>
        <v>366</v>
      </c>
      <c r="AE506">
        <f>VLOOKUP($C506,subset1!$D:$BX,AE$2,FALSE)</f>
        <v>1.83</v>
      </c>
      <c r="AF506">
        <f>VLOOKUP($C506,subset1!$D:$BX,AF$2,FALSE)</f>
        <v>578</v>
      </c>
      <c r="AG506">
        <f>VLOOKUP($C506,subset1!$D:$BX,AG$2,FALSE)</f>
        <v>9.48</v>
      </c>
      <c r="AH506" t="str">
        <f>VLOOKUP($C506,subset1!$D:$BX,AH$2,FALSE)</f>
        <v>genomic</v>
      </c>
      <c r="AI506">
        <f>VLOOKUP($C506,subset1!$D:$BX,AI$2,FALSE)</f>
        <v>50</v>
      </c>
      <c r="AJ506">
        <f>VLOOKUP($C506,subset1!$D:$BX,AJ$2,FALSE)</f>
        <v>205.51</v>
      </c>
      <c r="AK506">
        <f>VLOOKUP($C506,subset1!$D:$BX,AK$2,FALSE)</f>
        <v>10.275499999999999</v>
      </c>
      <c r="AL506">
        <f>VLOOKUP($C506,subset1!$D:$BX,AL$2,FALSE)</f>
        <v>2.5688749999999998</v>
      </c>
      <c r="AM506">
        <f>VLOOKUP($C506,subset1!$D:$BX,AM$2,FALSE)</f>
        <v>532</v>
      </c>
      <c r="AN506" t="str">
        <f>VLOOKUP($C506,subset1!$D:$BX,AN$2,FALSE)</f>
        <v>Revco -20</v>
      </c>
      <c r="AO506" t="str">
        <f>VLOOKUP($C506,subset1!$D:$BX,AO$2,FALSE)</f>
        <v>PACTO CfDNA Box 1</v>
      </c>
      <c r="AP506" t="str">
        <f>VLOOKUP($C506,subset1!$D:$BX,AP$2,FALSE)</f>
        <v>E2</v>
      </c>
      <c r="AQ506">
        <f>VLOOKUP($C506,subset1!$D:$BX,AQ$2,FALSE)</f>
        <v>0</v>
      </c>
      <c r="AR506">
        <f>VLOOKUP($C506,subset1!$D:$BX,AR$2,FALSE)</f>
        <v>10.275499999999999</v>
      </c>
      <c r="AS506">
        <f>VLOOKUP($C506,subset1!$D:$BX,AS$2,FALSE)</f>
        <v>50</v>
      </c>
      <c r="AT506" s="1">
        <f>VLOOKUP($C506,subset1!$D:$BX,AT$2,FALSE)</f>
        <v>0</v>
      </c>
      <c r="AU506">
        <f>VLOOKUP($C506,subset1!$D:$BX,AU$2,FALSE)</f>
        <v>8</v>
      </c>
      <c r="AV506">
        <f>VLOOKUP($C506,subset1!$D:$BX,AV$2,FALSE)</f>
        <v>44390</v>
      </c>
      <c r="AW506">
        <f>VLOOKUP($C506,subset1!$D:$BX,AW$2,FALSE)</f>
        <v>0</v>
      </c>
      <c r="AX506" t="str">
        <f>VLOOKUP($C506,subset1!$D:$BX,AX$2,FALSE)</f>
        <v>IDT8_UDI_35</v>
      </c>
      <c r="AY506">
        <f>VLOOKUP($C506,subset1!$D:$BX,AY$2,FALSE)</f>
        <v>0</v>
      </c>
      <c r="AZ506">
        <f>VLOOKUP($C506,subset1!$D:$BX,AZ$2,FALSE)</f>
        <v>4</v>
      </c>
      <c r="BA506" t="str">
        <f>VLOOKUP($C506,subset1!$D:$BX,BA$2,FALSE)</f>
        <v>ZF</v>
      </c>
      <c r="BB506">
        <f>VLOOKUP($C506,subset1!$D:$BX,BB$2,FALSE)</f>
        <v>8</v>
      </c>
      <c r="BC506" t="str">
        <f>VLOOKUP($C506,subset1!$D:$BX,BC$2,FALSE)</f>
        <v>pactopcr810_DNA 1000_DE13805124_2021-08-10_10-33-58</v>
      </c>
      <c r="BD506">
        <f>VLOOKUP($C506,subset1!$D:$BX,BD$2,FALSE)</f>
        <v>310</v>
      </c>
      <c r="BE506">
        <f>VLOOKUP($C506,subset1!$D:$BX,BE$2,FALSE)</f>
        <v>13.96</v>
      </c>
      <c r="BF506">
        <f>VLOOKUP($C506,subset1!$D:$BX,BF$2,FALSE)</f>
        <v>68.2</v>
      </c>
      <c r="BG506">
        <f>VLOOKUP($C506,subset1!$D:$BX,BG$2,FALSE)</f>
        <v>481</v>
      </c>
      <c r="BH506">
        <f>VLOOKUP($C506,subset1!$D:$BX,BH$2,FALSE)</f>
        <v>0.72</v>
      </c>
      <c r="BI506">
        <f>VLOOKUP($C506,subset1!$D:$BX,BI$2,FALSE)</f>
        <v>2.2999999999999998</v>
      </c>
      <c r="BJ506">
        <f>VLOOKUP($C506,subset1!$D:$BX,BJ$2,FALSE)</f>
        <v>0</v>
      </c>
      <c r="BK506">
        <f>VLOOKUP($C506,subset1!$D:$BX,BK$2,FALSE)</f>
        <v>0</v>
      </c>
      <c r="BL506">
        <f>VLOOKUP($C506,subset1!$D:$BX,BL$2,FALSE)</f>
        <v>0</v>
      </c>
      <c r="BM506">
        <f>VLOOKUP($C506,subset1!$D:$BX,BM$2,FALSE)</f>
        <v>0</v>
      </c>
      <c r="BN506">
        <f>VLOOKUP($C506,subset1!$D:$BX,BN$2,FALSE)</f>
        <v>0</v>
      </c>
      <c r="BO506">
        <f>VLOOKUP($C506,subset1!$D:$BX,BO$2,FALSE)</f>
        <v>20</v>
      </c>
      <c r="BP506">
        <f>VLOOKUP($C506,subset1!$D:$BX,BP$2,FALSE)</f>
        <v>14.680000000000001</v>
      </c>
      <c r="BQ506">
        <f>VLOOKUP($C506,subset1!$D:$BX,BQ$2,FALSE)</f>
        <v>70.5</v>
      </c>
      <c r="BR506">
        <f>VLOOKUP($C506,subset1!$D:$BX,BR$2,FALSE)</f>
        <v>293.60000000000002</v>
      </c>
      <c r="BS506">
        <f>VLOOKUP($C506,subset1!$D:$BX,BS$2,FALSE)</f>
        <v>532</v>
      </c>
      <c r="BT506" t="str">
        <f>VLOOKUP($C506,subset1!$D:$BX,BT$2,FALSE)</f>
        <v>Revco -20</v>
      </c>
      <c r="BU506" t="str">
        <f>VLOOKUP($C506,subset1!$D:$BX,BU$2,FALSE)</f>
        <v>Pacto PCR1 Box 3</v>
      </c>
    </row>
    <row r="507" spans="1:73" x14ac:dyDescent="0.2">
      <c r="A507">
        <v>1057</v>
      </c>
      <c r="B507" t="s">
        <v>12</v>
      </c>
      <c r="C507" t="str">
        <f t="shared" si="24"/>
        <v>1057E4</v>
      </c>
      <c r="D507" t="str">
        <f t="shared" si="25"/>
        <v>E4</v>
      </c>
      <c r="E507">
        <v>86</v>
      </c>
      <c r="F507" s="1">
        <v>43501</v>
      </c>
      <c r="G507">
        <v>2.5</v>
      </c>
      <c r="H507" t="s">
        <v>6</v>
      </c>
      <c r="I507">
        <v>750.88062003672303</v>
      </c>
      <c r="J507" t="s">
        <v>23</v>
      </c>
      <c r="K507">
        <v>513</v>
      </c>
      <c r="L507">
        <f>VLOOKUP($C507,samples!$D$2:$I$1000,4, FALSE)</f>
        <v>20</v>
      </c>
      <c r="M507" t="str">
        <f>VLOOKUP($C507,samples!$D$2:$I$1000,5, FALSE)</f>
        <v>F</v>
      </c>
      <c r="N507" t="str">
        <f>VLOOKUP($C507,samples!$D$2:$I$1000,6, FALSE)</f>
        <v>7,8,9</v>
      </c>
      <c r="O507" s="1">
        <f>VLOOKUP($C507,samples!$D$2:$I$689,3, FALSE)</f>
        <v>43675</v>
      </c>
      <c r="P507" s="2">
        <f t="shared" si="26"/>
        <v>174</v>
      </c>
      <c r="Q507" s="1" t="str">
        <f>VLOOKUP($C507,samples!$D$2:$R$1000,8, FALSE)</f>
        <v>CGPLPA879P5</v>
      </c>
      <c r="R507" t="s">
        <v>297</v>
      </c>
      <c r="S507">
        <f>VLOOKUP($C507,subset1!$D:$BX,S$2,FALSE)</f>
        <v>0</v>
      </c>
      <c r="T507" s="1" t="str">
        <f>VLOOKUP($C507,subset1!$D:$BX,T$2,FALSE)</f>
        <v>Subset 1</v>
      </c>
      <c r="U507">
        <f>VLOOKUP($C507,subset1!$D:$BX,U$2,FALSE)</f>
        <v>0</v>
      </c>
      <c r="V507">
        <f>VLOOKUP($C507,subset1!$D:$BX,V$2,FALSE)</f>
        <v>44266</v>
      </c>
      <c r="W507" t="str">
        <f>VLOOKUP($C507,subset1!$D:$BX,W$2,FALSE)</f>
        <v>ZF</v>
      </c>
      <c r="X507">
        <f>VLOOKUP($C507,subset1!$D:$BX,X$2,FALSE)</f>
        <v>533</v>
      </c>
      <c r="Y507">
        <f>VLOOKUP($C507,subset1!$D:$BX,Y$2,FALSE)</f>
        <v>4.7</v>
      </c>
      <c r="Z507">
        <f>VLOOKUP($C507,subset1!$D:$BX,Z$2,FALSE)</f>
        <v>0.29999999999999982</v>
      </c>
      <c r="AA507" t="str">
        <f>VLOOKUP($C507,subset1!$D:$BX,AA$2,FALSE)</f>
        <v>pactocfdna311</v>
      </c>
      <c r="AB507">
        <f>VLOOKUP($C507,subset1!$D:$BX,AB$2,FALSE)</f>
        <v>166</v>
      </c>
      <c r="AC507">
        <f>VLOOKUP($C507,subset1!$D:$BX,AC$2,FALSE)</f>
        <v>4405.08</v>
      </c>
      <c r="AD507">
        <f>VLOOKUP($C507,subset1!$D:$BX,AD$2,FALSE)</f>
        <v>318</v>
      </c>
      <c r="AE507">
        <f>VLOOKUP($C507,subset1!$D:$BX,AE$2,FALSE)</f>
        <v>192.82</v>
      </c>
      <c r="AF507">
        <f>VLOOKUP($C507,subset1!$D:$BX,AF$2,FALSE)</f>
        <v>487</v>
      </c>
      <c r="AG507">
        <f>VLOOKUP($C507,subset1!$D:$BX,AG$2,FALSE)</f>
        <v>58.87</v>
      </c>
      <c r="AH507">
        <f>VLOOKUP($C507,subset1!$D:$BX,AH$2,FALSE)</f>
        <v>0</v>
      </c>
      <c r="AI507">
        <f>VLOOKUP($C507,subset1!$D:$BX,AI$2,FALSE)</f>
        <v>50</v>
      </c>
      <c r="AJ507">
        <f>VLOOKUP($C507,subset1!$D:$BX,AJ$2,FALSE)</f>
        <v>4656.7699999999995</v>
      </c>
      <c r="AK507">
        <f>VLOOKUP($C507,subset1!$D:$BX,AK$2,FALSE)</f>
        <v>232.83849999999998</v>
      </c>
      <c r="AL507">
        <f>VLOOKUP($C507,subset1!$D:$BX,AL$2,FALSE)</f>
        <v>49.54010638297872</v>
      </c>
      <c r="AM507">
        <f>VLOOKUP($C507,subset1!$D:$BX,AM$2,FALSE)</f>
        <v>532</v>
      </c>
      <c r="AN507" t="str">
        <f>VLOOKUP($C507,subset1!$D:$BX,AN$2,FALSE)</f>
        <v>Revco -20</v>
      </c>
      <c r="AO507" t="str">
        <f>VLOOKUP($C507,subset1!$D:$BX,AO$2,FALSE)</f>
        <v>PACTO CfDNA Box 1</v>
      </c>
      <c r="AP507" t="str">
        <f>VLOOKUP($C507,subset1!$D:$BX,AP$2,FALSE)</f>
        <v>E3</v>
      </c>
      <c r="AQ507">
        <f>VLOOKUP($C507,subset1!$D:$BX,AQ$2,FALSE)</f>
        <v>0</v>
      </c>
      <c r="AR507">
        <f>VLOOKUP($C507,subset1!$D:$BX,AR$2,FALSE)</f>
        <v>15</v>
      </c>
      <c r="AS507">
        <f>VLOOKUP($C507,subset1!$D:$BX,AS$2,FALSE)</f>
        <v>3.2211167826626612</v>
      </c>
      <c r="AT507" s="1">
        <f>VLOOKUP($C507,subset1!$D:$BX,AT$2,FALSE)</f>
        <v>46.778883217337338</v>
      </c>
      <c r="AU507">
        <f>VLOOKUP($C507,subset1!$D:$BX,AU$2,FALSE)</f>
        <v>8</v>
      </c>
      <c r="AV507">
        <f>VLOOKUP($C507,subset1!$D:$BX,AV$2,FALSE)</f>
        <v>44390</v>
      </c>
      <c r="AW507">
        <f>VLOOKUP($C507,subset1!$D:$BX,AW$2,FALSE)</f>
        <v>0</v>
      </c>
      <c r="AX507" t="str">
        <f>VLOOKUP($C507,subset1!$D:$BX,AX$2,FALSE)</f>
        <v>IDT8_UDI_36</v>
      </c>
      <c r="AY507">
        <f>VLOOKUP($C507,subset1!$D:$BX,AY$2,FALSE)</f>
        <v>0</v>
      </c>
      <c r="AZ507">
        <f>VLOOKUP($C507,subset1!$D:$BX,AZ$2,FALSE)</f>
        <v>4</v>
      </c>
      <c r="BA507" t="str">
        <f>VLOOKUP($C507,subset1!$D:$BX,BA$2,FALSE)</f>
        <v>ZF</v>
      </c>
      <c r="BB507">
        <f>VLOOKUP($C507,subset1!$D:$BX,BB$2,FALSE)</f>
        <v>8</v>
      </c>
      <c r="BC507" t="str">
        <f>VLOOKUP($C507,subset1!$D:$BX,BC$2,FALSE)</f>
        <v>pactopcr810_DNA 1000_DE13805124_2021-08-10_10-33-58</v>
      </c>
      <c r="BD507">
        <f>VLOOKUP($C507,subset1!$D:$BX,BD$2,FALSE)</f>
        <v>309</v>
      </c>
      <c r="BE507">
        <f>VLOOKUP($C507,subset1!$D:$BX,BE$2,FALSE)</f>
        <v>2.86</v>
      </c>
      <c r="BF507">
        <f>VLOOKUP($C507,subset1!$D:$BX,BF$2,FALSE)</f>
        <v>14</v>
      </c>
      <c r="BG507">
        <f>VLOOKUP($C507,subset1!$D:$BX,BG$2,FALSE)</f>
        <v>0</v>
      </c>
      <c r="BH507">
        <f>VLOOKUP($C507,subset1!$D:$BX,BH$2,FALSE)</f>
        <v>0</v>
      </c>
      <c r="BI507">
        <f>VLOOKUP($C507,subset1!$D:$BX,BI$2,FALSE)</f>
        <v>0</v>
      </c>
      <c r="BJ507">
        <f>VLOOKUP($C507,subset1!$D:$BX,BJ$2,FALSE)</f>
        <v>0</v>
      </c>
      <c r="BK507">
        <f>VLOOKUP($C507,subset1!$D:$BX,BK$2,FALSE)</f>
        <v>0</v>
      </c>
      <c r="BL507">
        <f>VLOOKUP($C507,subset1!$D:$BX,BL$2,FALSE)</f>
        <v>0</v>
      </c>
      <c r="BM507">
        <f>VLOOKUP($C507,subset1!$D:$BX,BM$2,FALSE)</f>
        <v>0</v>
      </c>
      <c r="BN507">
        <f>VLOOKUP($C507,subset1!$D:$BX,BN$2,FALSE)</f>
        <v>0</v>
      </c>
      <c r="BO507">
        <f>VLOOKUP($C507,subset1!$D:$BX,BO$2,FALSE)</f>
        <v>20</v>
      </c>
      <c r="BP507">
        <f>VLOOKUP($C507,subset1!$D:$BX,BP$2,FALSE)</f>
        <v>2.86</v>
      </c>
      <c r="BQ507">
        <f>VLOOKUP($C507,subset1!$D:$BX,BQ$2,FALSE)</f>
        <v>14</v>
      </c>
      <c r="BR507">
        <f>VLOOKUP($C507,subset1!$D:$BX,BR$2,FALSE)</f>
        <v>57.199999999999996</v>
      </c>
      <c r="BS507">
        <f>VLOOKUP($C507,subset1!$D:$BX,BS$2,FALSE)</f>
        <v>532</v>
      </c>
      <c r="BT507" t="str">
        <f>VLOOKUP($C507,subset1!$D:$BX,BT$2,FALSE)</f>
        <v>Revco -20</v>
      </c>
      <c r="BU507" t="str">
        <f>VLOOKUP($C507,subset1!$D:$BX,BU$2,FALSE)</f>
        <v>Pacto PCR1 Box 3</v>
      </c>
    </row>
    <row r="508" spans="1:73" x14ac:dyDescent="0.2">
      <c r="A508">
        <v>1057</v>
      </c>
      <c r="B508" t="s">
        <v>13</v>
      </c>
      <c r="C508" t="str">
        <f t="shared" si="24"/>
        <v>1057E5</v>
      </c>
      <c r="D508" t="str">
        <f t="shared" si="25"/>
        <v>E5</v>
      </c>
      <c r="E508">
        <v>86</v>
      </c>
      <c r="F508" s="1">
        <v>43501</v>
      </c>
      <c r="G508">
        <v>2.5</v>
      </c>
      <c r="H508" t="s">
        <v>6</v>
      </c>
      <c r="I508">
        <v>750.88062003672303</v>
      </c>
      <c r="J508" t="s">
        <v>23</v>
      </c>
      <c r="K508">
        <v>514</v>
      </c>
      <c r="L508">
        <f>VLOOKUP($C508,samples!$D$2:$I$1000,4, FALSE)</f>
        <v>24</v>
      </c>
      <c r="M508" t="str">
        <f>VLOOKUP($C508,samples!$D$2:$I$1000,5, FALSE)</f>
        <v>B</v>
      </c>
      <c r="N508" t="str">
        <f>VLOOKUP($C508,samples!$D$2:$I$1000,6, FALSE)</f>
        <v>1,2,3</v>
      </c>
      <c r="O508" s="1">
        <f>VLOOKUP($C508,samples!$D$2:$I$689,3, FALSE)</f>
        <v>43752</v>
      </c>
      <c r="P508" s="2">
        <f t="shared" si="26"/>
        <v>251</v>
      </c>
      <c r="Q508" s="1" t="str">
        <f>VLOOKUP($C508,samples!$D$2:$R$1000,8, FALSE)</f>
        <v>CGPLPA879P6</v>
      </c>
      <c r="R508" t="s">
        <v>297</v>
      </c>
      <c r="S508">
        <f>VLOOKUP($C508,subset1!$D:$BX,S$2,FALSE)</f>
        <v>0</v>
      </c>
      <c r="T508" s="1" t="str">
        <f>VLOOKUP($C508,subset1!$D:$BX,T$2,FALSE)</f>
        <v>Subset 1</v>
      </c>
      <c r="U508">
        <f>VLOOKUP($C508,subset1!$D:$BX,U$2,FALSE)</f>
        <v>0</v>
      </c>
      <c r="V508">
        <f>VLOOKUP($C508,subset1!$D:$BX,V$2,FALSE)</f>
        <v>44266</v>
      </c>
      <c r="W508" t="str">
        <f>VLOOKUP($C508,subset1!$D:$BX,W$2,FALSE)</f>
        <v>ZF</v>
      </c>
      <c r="X508">
        <f>VLOOKUP($C508,subset1!$D:$BX,X$2,FALSE)</f>
        <v>533</v>
      </c>
      <c r="Y508">
        <f>VLOOKUP($C508,subset1!$D:$BX,Y$2,FALSE)</f>
        <v>4</v>
      </c>
      <c r="Z508">
        <f>VLOOKUP($C508,subset1!$D:$BX,Z$2,FALSE)</f>
        <v>0</v>
      </c>
      <c r="AA508" t="str">
        <f>VLOOKUP($C508,subset1!$D:$BX,AA$2,FALSE)</f>
        <v>31521pacto</v>
      </c>
      <c r="AB508">
        <f>VLOOKUP($C508,subset1!$D:$BX,AB$2,FALSE)</f>
        <v>165</v>
      </c>
      <c r="AC508">
        <f>VLOOKUP($C508,subset1!$D:$BX,AC$2,FALSE)</f>
        <v>292.50080545303013</v>
      </c>
      <c r="AD508">
        <f>VLOOKUP($C508,subset1!$D:$BX,AD$2,FALSE)</f>
        <v>363</v>
      </c>
      <c r="AE508">
        <f>VLOOKUP($C508,subset1!$D:$BX,AE$2,FALSE)</f>
        <v>20.015957604571032</v>
      </c>
      <c r="AF508">
        <f>VLOOKUP($C508,subset1!$D:$BX,AF$2,FALSE)</f>
        <v>476</v>
      </c>
      <c r="AG508">
        <f>VLOOKUP($C508,subset1!$D:$BX,AG$2,FALSE)</f>
        <v>2.1955856171949111</v>
      </c>
      <c r="AH508" t="str">
        <f>VLOOKUP($C508,subset1!$D:$BX,AH$2,FALSE)</f>
        <v>Estimated peaks</v>
      </c>
      <c r="AI508">
        <f>VLOOKUP($C508,subset1!$D:$BX,AI$2,FALSE)</f>
        <v>50</v>
      </c>
      <c r="AJ508">
        <f>VLOOKUP($C508,subset1!$D:$BX,AJ$2,FALSE)</f>
        <v>314.71234867479609</v>
      </c>
      <c r="AK508">
        <f>VLOOKUP($C508,subset1!$D:$BX,AK$2,FALSE)</f>
        <v>15.735617433739804</v>
      </c>
      <c r="AL508">
        <f>VLOOKUP($C508,subset1!$D:$BX,AL$2,FALSE)</f>
        <v>3.9339043584349511</v>
      </c>
      <c r="AM508">
        <f>VLOOKUP($C508,subset1!$D:$BX,AM$2,FALSE)</f>
        <v>532</v>
      </c>
      <c r="AN508" t="str">
        <f>VLOOKUP($C508,subset1!$D:$BX,AN$2,FALSE)</f>
        <v>Revco -20</v>
      </c>
      <c r="AO508" t="str">
        <f>VLOOKUP($C508,subset1!$D:$BX,AO$2,FALSE)</f>
        <v>PACTO CfDNA Box 1</v>
      </c>
      <c r="AP508" t="str">
        <f>VLOOKUP($C508,subset1!$D:$BX,AP$2,FALSE)</f>
        <v>E4</v>
      </c>
      <c r="AQ508">
        <f>VLOOKUP($C508,subset1!$D:$BX,AQ$2,FALSE)</f>
        <v>0</v>
      </c>
      <c r="AR508">
        <f>VLOOKUP($C508,subset1!$D:$BX,AR$2,FALSE)</f>
        <v>15</v>
      </c>
      <c r="AS508">
        <f>VLOOKUP($C508,subset1!$D:$BX,AS$2,FALSE)</f>
        <v>47.662572069900108</v>
      </c>
      <c r="AT508" s="1">
        <f>VLOOKUP($C508,subset1!$D:$BX,AT$2,FALSE)</f>
        <v>2.3374279300998921</v>
      </c>
      <c r="AU508">
        <f>VLOOKUP($C508,subset1!$D:$BX,AU$2,FALSE)</f>
        <v>8</v>
      </c>
      <c r="AV508">
        <f>VLOOKUP($C508,subset1!$D:$BX,AV$2,FALSE)</f>
        <v>44390</v>
      </c>
      <c r="AW508">
        <f>VLOOKUP($C508,subset1!$D:$BX,AW$2,FALSE)</f>
        <v>0</v>
      </c>
      <c r="AX508" t="str">
        <f>VLOOKUP($C508,subset1!$D:$BX,AX$2,FALSE)</f>
        <v>IDT8_UDI_44</v>
      </c>
      <c r="AY508">
        <f>VLOOKUP($C508,subset1!$D:$BX,AY$2,FALSE)</f>
        <v>0</v>
      </c>
      <c r="AZ508">
        <f>VLOOKUP($C508,subset1!$D:$BX,AZ$2,FALSE)</f>
        <v>4</v>
      </c>
      <c r="BA508" t="str">
        <f>VLOOKUP($C508,subset1!$D:$BX,BA$2,FALSE)</f>
        <v>ZF</v>
      </c>
      <c r="BB508">
        <f>VLOOKUP($C508,subset1!$D:$BX,BB$2,FALSE)</f>
        <v>8</v>
      </c>
      <c r="BC508" t="str">
        <f>VLOOKUP($C508,subset1!$D:$BX,BC$2,FALSE)</f>
        <v>pactopcr810_DNA 1000_DE13805124_2021-08-10_10-33-58</v>
      </c>
      <c r="BD508">
        <f>VLOOKUP($C508,subset1!$D:$BX,BD$2,FALSE)</f>
        <v>307</v>
      </c>
      <c r="BE508">
        <f>VLOOKUP($C508,subset1!$D:$BX,BE$2,FALSE)</f>
        <v>16.02</v>
      </c>
      <c r="BF508">
        <f>VLOOKUP($C508,subset1!$D:$BX,BF$2,FALSE)</f>
        <v>79</v>
      </c>
      <c r="BG508">
        <f>VLOOKUP($C508,subset1!$D:$BX,BG$2,FALSE)</f>
        <v>465</v>
      </c>
      <c r="BH508">
        <f>VLOOKUP($C508,subset1!$D:$BX,BH$2,FALSE)</f>
        <v>0.34</v>
      </c>
      <c r="BI508">
        <f>VLOOKUP($C508,subset1!$D:$BX,BI$2,FALSE)</f>
        <v>1.1000000000000001</v>
      </c>
      <c r="BJ508">
        <f>VLOOKUP($C508,subset1!$D:$BX,BJ$2,FALSE)</f>
        <v>0</v>
      </c>
      <c r="BK508">
        <f>VLOOKUP($C508,subset1!$D:$BX,BK$2,FALSE)</f>
        <v>0</v>
      </c>
      <c r="BL508">
        <f>VLOOKUP($C508,subset1!$D:$BX,BL$2,FALSE)</f>
        <v>0</v>
      </c>
      <c r="BM508">
        <f>VLOOKUP($C508,subset1!$D:$BX,BM$2,FALSE)</f>
        <v>0</v>
      </c>
      <c r="BN508">
        <f>VLOOKUP($C508,subset1!$D:$BX,BN$2,FALSE)</f>
        <v>0</v>
      </c>
      <c r="BO508">
        <f>VLOOKUP($C508,subset1!$D:$BX,BO$2,FALSE)</f>
        <v>20</v>
      </c>
      <c r="BP508">
        <f>VLOOKUP($C508,subset1!$D:$BX,BP$2,FALSE)</f>
        <v>16.36</v>
      </c>
      <c r="BQ508">
        <f>VLOOKUP($C508,subset1!$D:$BX,BQ$2,FALSE)</f>
        <v>80.099999999999994</v>
      </c>
      <c r="BR508">
        <f>VLOOKUP($C508,subset1!$D:$BX,BR$2,FALSE)</f>
        <v>327.2</v>
      </c>
      <c r="BS508">
        <f>VLOOKUP($C508,subset1!$D:$BX,BS$2,FALSE)</f>
        <v>532</v>
      </c>
      <c r="BT508" t="str">
        <f>VLOOKUP($C508,subset1!$D:$BX,BT$2,FALSE)</f>
        <v>Revco -20</v>
      </c>
      <c r="BU508" t="str">
        <f>VLOOKUP($C508,subset1!$D:$BX,BU$2,FALSE)</f>
        <v>Pacto PCR1 Box 3</v>
      </c>
    </row>
    <row r="509" spans="1:73" x14ac:dyDescent="0.2">
      <c r="A509">
        <v>1058</v>
      </c>
      <c r="B509" t="s">
        <v>2</v>
      </c>
      <c r="C509" t="str">
        <f t="shared" si="24"/>
        <v>1058A</v>
      </c>
      <c r="D509" t="str">
        <f t="shared" si="25"/>
        <v>A</v>
      </c>
      <c r="E509">
        <v>87</v>
      </c>
      <c r="F509" s="1">
        <v>43502</v>
      </c>
      <c r="G509">
        <v>2.1</v>
      </c>
      <c r="H509" t="s">
        <v>6</v>
      </c>
      <c r="I509">
        <v>749.88062003672303</v>
      </c>
      <c r="J509" t="s">
        <v>25</v>
      </c>
      <c r="K509">
        <v>515</v>
      </c>
      <c r="L509">
        <f>VLOOKUP($C509,samples!$D$2:$I$1000,4, FALSE)</f>
        <v>4</v>
      </c>
      <c r="M509" t="str">
        <f>VLOOKUP($C509,samples!$D$2:$I$1000,5, FALSE)</f>
        <v>H</v>
      </c>
      <c r="N509" t="str">
        <f>VLOOKUP($C509,samples!$D$2:$I$1000,6, FALSE)</f>
        <v>4,5,6</v>
      </c>
      <c r="O509" s="1">
        <f>VLOOKUP($C509,samples!$D$2:$I$689,3, FALSE)</f>
        <v>43502</v>
      </c>
      <c r="P509" s="2">
        <f t="shared" si="26"/>
        <v>0</v>
      </c>
      <c r="Q509" s="1" t="str">
        <f>VLOOKUP($C509,samples!$D$2:$R$1000,8, FALSE)</f>
        <v>CGPLPA880P</v>
      </c>
      <c r="R509" t="s">
        <v>297</v>
      </c>
      <c r="S509">
        <f>VLOOKUP($C509,subset1!$D:$BX,S$2,FALSE)</f>
        <v>0</v>
      </c>
      <c r="T509" s="1" t="str">
        <f>VLOOKUP($C509,subset1!$D:$BX,T$2,FALSE)</f>
        <v>Subset 1</v>
      </c>
      <c r="U509">
        <f>VLOOKUP($C509,subset1!$D:$BX,U$2,FALSE)</f>
        <v>0</v>
      </c>
      <c r="V509">
        <f>VLOOKUP($C509,subset1!$D:$BX,V$2,FALSE)</f>
        <v>44266</v>
      </c>
      <c r="W509" t="str">
        <f>VLOOKUP($C509,subset1!$D:$BX,W$2,FALSE)</f>
        <v>ZF</v>
      </c>
      <c r="X509">
        <f>VLOOKUP($C509,subset1!$D:$BX,X$2,FALSE)</f>
        <v>533</v>
      </c>
      <c r="Y509">
        <f>VLOOKUP($C509,subset1!$D:$BX,Y$2,FALSE)</f>
        <v>3</v>
      </c>
      <c r="Z509">
        <f>VLOOKUP($C509,subset1!$D:$BX,Z$2,FALSE)</f>
        <v>0</v>
      </c>
      <c r="AA509" t="str">
        <f>VLOOKUP($C509,subset1!$D:$BX,AA$2,FALSE)</f>
        <v>31621PACTOcfDNA</v>
      </c>
      <c r="AB509">
        <f>VLOOKUP($C509,subset1!$D:$BX,AB$2,FALSE)</f>
        <v>159</v>
      </c>
      <c r="AC509">
        <f>VLOOKUP($C509,subset1!$D:$BX,AC$2,FALSE)</f>
        <v>705.85</v>
      </c>
      <c r="AD509">
        <f>VLOOKUP($C509,subset1!$D:$BX,AD$2,FALSE)</f>
        <v>298</v>
      </c>
      <c r="AE509">
        <f>VLOOKUP($C509,subset1!$D:$BX,AE$2,FALSE)</f>
        <v>61.6</v>
      </c>
      <c r="AF509">
        <f>VLOOKUP($C509,subset1!$D:$BX,AF$2,FALSE)</f>
        <v>423</v>
      </c>
      <c r="AG509">
        <f>VLOOKUP($C509,subset1!$D:$BX,AG$2,FALSE)</f>
        <v>10.87</v>
      </c>
      <c r="AH509">
        <f>VLOOKUP($C509,subset1!$D:$BX,AH$2,FALSE)</f>
        <v>0</v>
      </c>
      <c r="AI509">
        <f>VLOOKUP($C509,subset1!$D:$BX,AI$2,FALSE)</f>
        <v>50</v>
      </c>
      <c r="AJ509">
        <f>VLOOKUP($C509,subset1!$D:$BX,AJ$2,FALSE)</f>
        <v>778.32</v>
      </c>
      <c r="AK509">
        <f>VLOOKUP($C509,subset1!$D:$BX,AK$2,FALSE)</f>
        <v>38.915999999999997</v>
      </c>
      <c r="AL509">
        <f>VLOOKUP($C509,subset1!$D:$BX,AL$2,FALSE)</f>
        <v>12.972</v>
      </c>
      <c r="AM509">
        <f>VLOOKUP($C509,subset1!$D:$BX,AM$2,FALSE)</f>
        <v>532</v>
      </c>
      <c r="AN509" t="str">
        <f>VLOOKUP($C509,subset1!$D:$BX,AN$2,FALSE)</f>
        <v>Revco -20</v>
      </c>
      <c r="AO509" t="str">
        <f>VLOOKUP($C509,subset1!$D:$BX,AO$2,FALSE)</f>
        <v>PACTO CfDNA Box 1</v>
      </c>
      <c r="AP509" t="str">
        <f>VLOOKUP($C509,subset1!$D:$BX,AP$2,FALSE)</f>
        <v>E5</v>
      </c>
      <c r="AQ509">
        <f>VLOOKUP($C509,subset1!$D:$BX,AQ$2,FALSE)</f>
        <v>0</v>
      </c>
      <c r="AR509">
        <f>VLOOKUP($C509,subset1!$D:$BX,AR$2,FALSE)</f>
        <v>15</v>
      </c>
      <c r="AS509">
        <f>VLOOKUP($C509,subset1!$D:$BX,AS$2,FALSE)</f>
        <v>19.272278754239903</v>
      </c>
      <c r="AT509" s="1">
        <f>VLOOKUP($C509,subset1!$D:$BX,AT$2,FALSE)</f>
        <v>30.727721245760097</v>
      </c>
      <c r="AU509">
        <f>VLOOKUP($C509,subset1!$D:$BX,AU$2,FALSE)</f>
        <v>7</v>
      </c>
      <c r="AV509">
        <f>VLOOKUP($C509,subset1!$D:$BX,AV$2,FALSE)</f>
        <v>44386</v>
      </c>
      <c r="AW509">
        <f>VLOOKUP($C509,subset1!$D:$BX,AW$2,FALSE)</f>
        <v>0</v>
      </c>
      <c r="AX509" t="str">
        <f>VLOOKUP($C509,subset1!$D:$BX,AX$2,FALSE)</f>
        <v>IDT8_UDI_95</v>
      </c>
      <c r="AY509">
        <f>VLOOKUP($C509,subset1!$D:$BX,AY$2,FALSE)</f>
        <v>0</v>
      </c>
      <c r="AZ509">
        <f>VLOOKUP($C509,subset1!$D:$BX,AZ$2,FALSE)</f>
        <v>4</v>
      </c>
      <c r="BA509" t="str">
        <f>VLOOKUP($C509,subset1!$D:$BX,BA$2,FALSE)</f>
        <v>ZF</v>
      </c>
      <c r="BB509">
        <f>VLOOKUP($C509,subset1!$D:$BX,BB$2,FALSE)</f>
        <v>7</v>
      </c>
      <c r="BC509" t="str">
        <f>VLOOKUP($C509,subset1!$D:$BX,BC$2,FALSE)</f>
        <v>22pactopcr714_DNA 1000_DE13805124_2021-07-14_11-43-06.xad</v>
      </c>
      <c r="BD509">
        <f>VLOOKUP($C509,subset1!$D:$BX,BD$2,FALSE)</f>
        <v>290</v>
      </c>
      <c r="BE509">
        <f>VLOOKUP($C509,subset1!$D:$BX,BE$2,FALSE)</f>
        <v>9.7100000000000009</v>
      </c>
      <c r="BF509">
        <f>VLOOKUP($C509,subset1!$D:$BX,BF$2,FALSE)</f>
        <v>50.7</v>
      </c>
      <c r="BG509">
        <f>VLOOKUP($C509,subset1!$D:$BX,BG$2,FALSE)</f>
        <v>0</v>
      </c>
      <c r="BH509">
        <f>VLOOKUP($C509,subset1!$D:$BX,BH$2,FALSE)</f>
        <v>0</v>
      </c>
      <c r="BI509">
        <f>VLOOKUP($C509,subset1!$D:$BX,BI$2,FALSE)</f>
        <v>0</v>
      </c>
      <c r="BJ509">
        <f>VLOOKUP($C509,subset1!$D:$BX,BJ$2,FALSE)</f>
        <v>0</v>
      </c>
      <c r="BK509">
        <f>VLOOKUP($C509,subset1!$D:$BX,BK$2,FALSE)</f>
        <v>0</v>
      </c>
      <c r="BL509">
        <f>VLOOKUP($C509,subset1!$D:$BX,BL$2,FALSE)</f>
        <v>0</v>
      </c>
      <c r="BM509">
        <f>VLOOKUP($C509,subset1!$D:$BX,BM$2,FALSE)</f>
        <v>0</v>
      </c>
      <c r="BN509">
        <f>VLOOKUP($C509,subset1!$D:$BX,BN$2,FALSE)</f>
        <v>0</v>
      </c>
      <c r="BO509">
        <f>VLOOKUP($C509,subset1!$D:$BX,BO$2,FALSE)</f>
        <v>20</v>
      </c>
      <c r="BP509">
        <f>VLOOKUP($C509,subset1!$D:$BX,BP$2,FALSE)</f>
        <v>9.7100000000000009</v>
      </c>
      <c r="BQ509">
        <f>VLOOKUP($C509,subset1!$D:$BX,BQ$2,FALSE)</f>
        <v>50.7</v>
      </c>
      <c r="BR509">
        <f>VLOOKUP($C509,subset1!$D:$BX,BR$2,FALSE)</f>
        <v>194.20000000000002</v>
      </c>
      <c r="BS509">
        <f>VLOOKUP($C509,subset1!$D:$BX,BS$2,FALSE)</f>
        <v>532</v>
      </c>
      <c r="BT509" t="str">
        <f>VLOOKUP($C509,subset1!$D:$BX,BT$2,FALSE)</f>
        <v>Revco -20</v>
      </c>
      <c r="BU509" t="str">
        <f>VLOOKUP($C509,subset1!$D:$BX,BU$2,FALSE)</f>
        <v>Pacto PCR1 Box 3</v>
      </c>
    </row>
    <row r="510" spans="1:73" x14ac:dyDescent="0.2">
      <c r="A510">
        <v>1058</v>
      </c>
      <c r="B510" t="s">
        <v>8</v>
      </c>
      <c r="C510" t="str">
        <f t="shared" si="24"/>
        <v>1058B1</v>
      </c>
      <c r="D510" t="str">
        <f t="shared" si="25"/>
        <v>B1</v>
      </c>
      <c r="E510">
        <v>87</v>
      </c>
      <c r="F510" s="1">
        <v>43502</v>
      </c>
      <c r="G510">
        <v>2.1</v>
      </c>
      <c r="H510" t="s">
        <v>6</v>
      </c>
      <c r="I510">
        <v>749.88062003672303</v>
      </c>
      <c r="J510" t="s">
        <v>25</v>
      </c>
      <c r="K510">
        <v>516</v>
      </c>
      <c r="L510">
        <f>VLOOKUP($C510,samples!$D$2:$I$1000,4, FALSE)</f>
        <v>8</v>
      </c>
      <c r="M510" t="str">
        <f>VLOOKUP($C510,samples!$D$2:$I$1000,5, FALSE)</f>
        <v>B</v>
      </c>
      <c r="N510" t="str">
        <f>VLOOKUP($C510,samples!$D$2:$I$1000,6, FALSE)</f>
        <v>4,5,6</v>
      </c>
      <c r="O510" s="1">
        <f>VLOOKUP($C510,samples!$D$2:$I$689,3, FALSE)</f>
        <v>43535</v>
      </c>
      <c r="P510" s="2">
        <f t="shared" si="26"/>
        <v>33</v>
      </c>
      <c r="Q510" s="1" t="str">
        <f>VLOOKUP($C510,samples!$D$2:$R$1000,8, FALSE)</f>
        <v>CGPLPA880P1</v>
      </c>
      <c r="R510" t="s">
        <v>297</v>
      </c>
      <c r="S510">
        <f>VLOOKUP($C510,subset1!$D:$BX,S$2,FALSE)</f>
        <v>0</v>
      </c>
      <c r="T510" s="1" t="str">
        <f>VLOOKUP($C510,subset1!$D:$BX,T$2,FALSE)</f>
        <v>Subset 1</v>
      </c>
      <c r="U510">
        <f>VLOOKUP($C510,subset1!$D:$BX,U$2,FALSE)</f>
        <v>0</v>
      </c>
      <c r="V510">
        <f>VLOOKUP($C510,subset1!$D:$BX,V$2,FALSE)</f>
        <v>44266</v>
      </c>
      <c r="W510" t="str">
        <f>VLOOKUP($C510,subset1!$D:$BX,W$2,FALSE)</f>
        <v>ZF</v>
      </c>
      <c r="X510">
        <f>VLOOKUP($C510,subset1!$D:$BX,X$2,FALSE)</f>
        <v>533</v>
      </c>
      <c r="Y510">
        <f>VLOOKUP($C510,subset1!$D:$BX,Y$2,FALSE)</f>
        <v>3</v>
      </c>
      <c r="Z510">
        <f>VLOOKUP($C510,subset1!$D:$BX,Z$2,FALSE)</f>
        <v>0</v>
      </c>
      <c r="AA510" t="str">
        <f>VLOOKUP($C510,subset1!$D:$BX,AA$2,FALSE)</f>
        <v>31621PACTOcfDNA</v>
      </c>
      <c r="AB510">
        <f>VLOOKUP($C510,subset1!$D:$BX,AB$2,FALSE)</f>
        <v>159</v>
      </c>
      <c r="AC510">
        <f>VLOOKUP($C510,subset1!$D:$BX,AC$2,FALSE)</f>
        <v>474.36</v>
      </c>
      <c r="AD510">
        <f>VLOOKUP($C510,subset1!$D:$BX,AD$2,FALSE)</f>
        <v>302</v>
      </c>
      <c r="AE510">
        <f>VLOOKUP($C510,subset1!$D:$BX,AE$2,FALSE)</f>
        <v>39.93</v>
      </c>
      <c r="AF510">
        <f>VLOOKUP($C510,subset1!$D:$BX,AF$2,FALSE)</f>
        <v>460</v>
      </c>
      <c r="AG510">
        <f>VLOOKUP($C510,subset1!$D:$BX,AG$2,FALSE)</f>
        <v>1.77</v>
      </c>
      <c r="AH510">
        <f>VLOOKUP($C510,subset1!$D:$BX,AH$2,FALSE)</f>
        <v>0</v>
      </c>
      <c r="AI510">
        <f>VLOOKUP($C510,subset1!$D:$BX,AI$2,FALSE)</f>
        <v>50</v>
      </c>
      <c r="AJ510">
        <f>VLOOKUP($C510,subset1!$D:$BX,AJ$2,FALSE)</f>
        <v>516.05999999999995</v>
      </c>
      <c r="AK510">
        <f>VLOOKUP($C510,subset1!$D:$BX,AK$2,FALSE)</f>
        <v>25.802999999999997</v>
      </c>
      <c r="AL510">
        <f>VLOOKUP($C510,subset1!$D:$BX,AL$2,FALSE)</f>
        <v>8.6009999999999991</v>
      </c>
      <c r="AM510">
        <f>VLOOKUP($C510,subset1!$D:$BX,AM$2,FALSE)</f>
        <v>532</v>
      </c>
      <c r="AN510" t="str">
        <f>VLOOKUP($C510,subset1!$D:$BX,AN$2,FALSE)</f>
        <v>Revco -20</v>
      </c>
      <c r="AO510" t="str">
        <f>VLOOKUP($C510,subset1!$D:$BX,AO$2,FALSE)</f>
        <v>PACTO CfDNA Box 1</v>
      </c>
      <c r="AP510" t="str">
        <f>VLOOKUP($C510,subset1!$D:$BX,AP$2,FALSE)</f>
        <v>E6</v>
      </c>
      <c r="AQ510">
        <f>VLOOKUP($C510,subset1!$D:$BX,AQ$2,FALSE)</f>
        <v>0</v>
      </c>
      <c r="AR510">
        <f>VLOOKUP($C510,subset1!$D:$BX,AR$2,FALSE)</f>
        <v>15</v>
      </c>
      <c r="AS510">
        <f>VLOOKUP($C510,subset1!$D:$BX,AS$2,FALSE)</f>
        <v>29.066387629345432</v>
      </c>
      <c r="AT510" s="1">
        <f>VLOOKUP($C510,subset1!$D:$BX,AT$2,FALSE)</f>
        <v>20.933612370654568</v>
      </c>
      <c r="AU510">
        <f>VLOOKUP($C510,subset1!$D:$BX,AU$2,FALSE)</f>
        <v>7</v>
      </c>
      <c r="AV510">
        <f>VLOOKUP($C510,subset1!$D:$BX,AV$2,FALSE)</f>
        <v>44386</v>
      </c>
      <c r="AW510">
        <f>VLOOKUP($C510,subset1!$D:$BX,AW$2,FALSE)</f>
        <v>0</v>
      </c>
      <c r="AX510" t="str">
        <f>VLOOKUP($C510,subset1!$D:$BX,AX$2,FALSE)</f>
        <v>IDT8_UDI_96</v>
      </c>
      <c r="AY510">
        <f>VLOOKUP($C510,subset1!$D:$BX,AY$2,FALSE)</f>
        <v>0</v>
      </c>
      <c r="AZ510">
        <f>VLOOKUP($C510,subset1!$D:$BX,AZ$2,FALSE)</f>
        <v>4</v>
      </c>
      <c r="BA510" t="str">
        <f>VLOOKUP($C510,subset1!$D:$BX,BA$2,FALSE)</f>
        <v>ZF</v>
      </c>
      <c r="BB510">
        <f>VLOOKUP($C510,subset1!$D:$BX,BB$2,FALSE)</f>
        <v>7</v>
      </c>
      <c r="BC510" t="str">
        <f>VLOOKUP($C510,subset1!$D:$BX,BC$2,FALSE)</f>
        <v>22pactopcr714_DNA 1000_DE13805124_2021-07-14_11-43-06.xad</v>
      </c>
      <c r="BD510">
        <f>VLOOKUP($C510,subset1!$D:$BX,BD$2,FALSE)</f>
        <v>291</v>
      </c>
      <c r="BE510">
        <f>VLOOKUP($C510,subset1!$D:$BX,BE$2,FALSE)</f>
        <v>9.9499999999999993</v>
      </c>
      <c r="BF510">
        <f>VLOOKUP($C510,subset1!$D:$BX,BF$2,FALSE)</f>
        <v>51.7</v>
      </c>
      <c r="BG510">
        <f>VLOOKUP($C510,subset1!$D:$BX,BG$2,FALSE)</f>
        <v>442</v>
      </c>
      <c r="BH510">
        <f>VLOOKUP($C510,subset1!$D:$BX,BH$2,FALSE)</f>
        <v>0.27</v>
      </c>
      <c r="BI510">
        <f>VLOOKUP($C510,subset1!$D:$BX,BI$2,FALSE)</f>
        <v>0.9</v>
      </c>
      <c r="BJ510">
        <f>VLOOKUP($C510,subset1!$D:$BX,BJ$2,FALSE)</f>
        <v>0</v>
      </c>
      <c r="BK510">
        <f>VLOOKUP($C510,subset1!$D:$BX,BK$2,FALSE)</f>
        <v>0</v>
      </c>
      <c r="BL510">
        <f>VLOOKUP($C510,subset1!$D:$BX,BL$2,FALSE)</f>
        <v>0</v>
      </c>
      <c r="BM510">
        <f>VLOOKUP($C510,subset1!$D:$BX,BM$2,FALSE)</f>
        <v>0</v>
      </c>
      <c r="BN510">
        <f>VLOOKUP($C510,subset1!$D:$BX,BN$2,FALSE)</f>
        <v>0</v>
      </c>
      <c r="BO510">
        <f>VLOOKUP($C510,subset1!$D:$BX,BO$2,FALSE)</f>
        <v>20</v>
      </c>
      <c r="BP510">
        <f>VLOOKUP($C510,subset1!$D:$BX,BP$2,FALSE)</f>
        <v>10.219999999999999</v>
      </c>
      <c r="BQ510">
        <f>VLOOKUP($C510,subset1!$D:$BX,BQ$2,FALSE)</f>
        <v>52.6</v>
      </c>
      <c r="BR510">
        <f>VLOOKUP($C510,subset1!$D:$BX,BR$2,FALSE)</f>
        <v>204.39999999999998</v>
      </c>
      <c r="BS510">
        <f>VLOOKUP($C510,subset1!$D:$BX,BS$2,FALSE)</f>
        <v>532</v>
      </c>
      <c r="BT510" t="str">
        <f>VLOOKUP($C510,subset1!$D:$BX,BT$2,FALSE)</f>
        <v>Revco -20</v>
      </c>
      <c r="BU510" t="str">
        <f>VLOOKUP($C510,subset1!$D:$BX,BU$2,FALSE)</f>
        <v>Pacto PCR1 Box 3</v>
      </c>
    </row>
    <row r="511" spans="1:73" x14ac:dyDescent="0.2">
      <c r="A511">
        <v>1058</v>
      </c>
      <c r="B511" t="s">
        <v>9</v>
      </c>
      <c r="C511" t="str">
        <f t="shared" si="24"/>
        <v>1058E1</v>
      </c>
      <c r="D511" t="str">
        <f t="shared" si="25"/>
        <v>E1</v>
      </c>
      <c r="E511">
        <v>87</v>
      </c>
      <c r="F511" s="1">
        <v>43502</v>
      </c>
      <c r="G511">
        <v>2.1</v>
      </c>
      <c r="H511" t="s">
        <v>6</v>
      </c>
      <c r="I511">
        <v>749.88062003672303</v>
      </c>
      <c r="J511" t="s">
        <v>25</v>
      </c>
      <c r="K511">
        <v>517</v>
      </c>
      <c r="L511">
        <f>VLOOKUP($C511,samples!$D$2:$I$1000,4, FALSE)</f>
        <v>12</v>
      </c>
      <c r="M511" t="str">
        <f>VLOOKUP($C511,samples!$D$2:$I$1000,5, FALSE)</f>
        <v>B</v>
      </c>
      <c r="N511" t="str">
        <f>VLOOKUP($C511,samples!$D$2:$I$1000,6, FALSE)</f>
        <v>7,8,9</v>
      </c>
      <c r="O511" s="1">
        <f>VLOOKUP($C511,samples!$D$2:$I$689,3, FALSE)</f>
        <v>43565</v>
      </c>
      <c r="P511" s="2">
        <f t="shared" si="26"/>
        <v>63</v>
      </c>
      <c r="Q511" s="1" t="str">
        <f>VLOOKUP($C511,samples!$D$2:$R$1000,8, FALSE)</f>
        <v>CGPLPA880P2</v>
      </c>
      <c r="R511" t="s">
        <v>297</v>
      </c>
      <c r="S511">
        <f>VLOOKUP($C511,subset1!$D:$BX,S$2,FALSE)</f>
        <v>0</v>
      </c>
      <c r="T511" s="1" t="str">
        <f>VLOOKUP($C511,subset1!$D:$BX,T$2,FALSE)</f>
        <v>Subset 1</v>
      </c>
      <c r="U511">
        <f>VLOOKUP($C511,subset1!$D:$BX,U$2,FALSE)</f>
        <v>0</v>
      </c>
      <c r="V511">
        <f>VLOOKUP($C511,subset1!$D:$BX,V$2,FALSE)</f>
        <v>44266</v>
      </c>
      <c r="W511" t="str">
        <f>VLOOKUP($C511,subset1!$D:$BX,W$2,FALSE)</f>
        <v>ZF</v>
      </c>
      <c r="X511">
        <f>VLOOKUP($C511,subset1!$D:$BX,X$2,FALSE)</f>
        <v>533</v>
      </c>
      <c r="Y511">
        <f>VLOOKUP($C511,subset1!$D:$BX,Y$2,FALSE)</f>
        <v>3.7</v>
      </c>
      <c r="Z511">
        <f>VLOOKUP($C511,subset1!$D:$BX,Z$2,FALSE)</f>
        <v>0.29999999999999982</v>
      </c>
      <c r="AA511" t="str">
        <f>VLOOKUP($C511,subset1!$D:$BX,AA$2,FALSE)</f>
        <v>31621PACTOcfDNA</v>
      </c>
      <c r="AB511">
        <f>VLOOKUP($C511,subset1!$D:$BX,AB$2,FALSE)</f>
        <v>155</v>
      </c>
      <c r="AC511">
        <f>VLOOKUP($C511,subset1!$D:$BX,AC$2,FALSE)</f>
        <v>5737.24</v>
      </c>
      <c r="AD511">
        <f>VLOOKUP($C511,subset1!$D:$BX,AD$2,FALSE)</f>
        <v>298</v>
      </c>
      <c r="AE511">
        <f>VLOOKUP($C511,subset1!$D:$BX,AE$2,FALSE)</f>
        <v>166.19</v>
      </c>
      <c r="AF511">
        <f>VLOOKUP($C511,subset1!$D:$BX,AF$2,FALSE)</f>
        <v>397</v>
      </c>
      <c r="AG511">
        <f>VLOOKUP($C511,subset1!$D:$BX,AG$2,FALSE)</f>
        <v>25.51</v>
      </c>
      <c r="AH511">
        <f>VLOOKUP($C511,subset1!$D:$BX,AH$2,FALSE)</f>
        <v>0</v>
      </c>
      <c r="AI511">
        <f>VLOOKUP($C511,subset1!$D:$BX,AI$2,FALSE)</f>
        <v>50</v>
      </c>
      <c r="AJ511">
        <f>VLOOKUP($C511,subset1!$D:$BX,AJ$2,FALSE)</f>
        <v>5928.94</v>
      </c>
      <c r="AK511">
        <f>VLOOKUP($C511,subset1!$D:$BX,AK$2,FALSE)</f>
        <v>296.447</v>
      </c>
      <c r="AL511">
        <f>VLOOKUP($C511,subset1!$D:$BX,AL$2,FALSE)</f>
        <v>80.120810810810809</v>
      </c>
      <c r="AM511">
        <f>VLOOKUP($C511,subset1!$D:$BX,AM$2,FALSE)</f>
        <v>532</v>
      </c>
      <c r="AN511" t="str">
        <f>VLOOKUP($C511,subset1!$D:$BX,AN$2,FALSE)</f>
        <v>Revco -20</v>
      </c>
      <c r="AO511" t="str">
        <f>VLOOKUP($C511,subset1!$D:$BX,AO$2,FALSE)</f>
        <v>PACTO CfDNA Box 1</v>
      </c>
      <c r="AP511" t="str">
        <f>VLOOKUP($C511,subset1!$D:$BX,AP$2,FALSE)</f>
        <v>E7</v>
      </c>
      <c r="AQ511">
        <f>VLOOKUP($C511,subset1!$D:$BX,AQ$2,FALSE)</f>
        <v>0</v>
      </c>
      <c r="AR511">
        <f>VLOOKUP($C511,subset1!$D:$BX,AR$2,FALSE)</f>
        <v>15</v>
      </c>
      <c r="AS511">
        <f>VLOOKUP($C511,subset1!$D:$BX,AS$2,FALSE)</f>
        <v>2.5299631974686876</v>
      </c>
      <c r="AT511" s="1">
        <f>VLOOKUP($C511,subset1!$D:$BX,AT$2,FALSE)</f>
        <v>47.470036802531311</v>
      </c>
      <c r="AU511">
        <f>VLOOKUP($C511,subset1!$D:$BX,AU$2,FALSE)</f>
        <v>7</v>
      </c>
      <c r="AV511">
        <f>VLOOKUP($C511,subset1!$D:$BX,AV$2,FALSE)</f>
        <v>44386</v>
      </c>
      <c r="AW511">
        <f>VLOOKUP($C511,subset1!$D:$BX,AW$2,FALSE)</f>
        <v>0</v>
      </c>
      <c r="AX511" t="str">
        <f>VLOOKUP($C511,subset1!$D:$BX,AX$2,FALSE)</f>
        <v>IDT8_UDI_97</v>
      </c>
      <c r="AY511">
        <f>VLOOKUP($C511,subset1!$D:$BX,AY$2,FALSE)</f>
        <v>0</v>
      </c>
      <c r="AZ511">
        <f>VLOOKUP($C511,subset1!$D:$BX,AZ$2,FALSE)</f>
        <v>4</v>
      </c>
      <c r="BA511" t="str">
        <f>VLOOKUP($C511,subset1!$D:$BX,BA$2,FALSE)</f>
        <v>ZF</v>
      </c>
      <c r="BB511">
        <f>VLOOKUP($C511,subset1!$D:$BX,BB$2,FALSE)</f>
        <v>7</v>
      </c>
      <c r="BC511" t="str">
        <f>VLOOKUP($C511,subset1!$D:$BX,BC$2,FALSE)</f>
        <v>22pactopcr714_DNA 1000_DE13805124_2021-07-14_11-43-06.xad</v>
      </c>
      <c r="BD511">
        <f>VLOOKUP($C511,subset1!$D:$BX,BD$2,FALSE)</f>
        <v>285</v>
      </c>
      <c r="BE511">
        <f>VLOOKUP($C511,subset1!$D:$BX,BE$2,FALSE)</f>
        <v>15.05</v>
      </c>
      <c r="BF511">
        <f>VLOOKUP($C511,subset1!$D:$BX,BF$2,FALSE)</f>
        <v>79.900000000000006</v>
      </c>
      <c r="BG511">
        <f>VLOOKUP($C511,subset1!$D:$BX,BG$2,FALSE)</f>
        <v>446</v>
      </c>
      <c r="BH511">
        <f>VLOOKUP($C511,subset1!$D:$BX,BH$2,FALSE)</f>
        <v>0.31</v>
      </c>
      <c r="BI511">
        <f>VLOOKUP($C511,subset1!$D:$BX,BI$2,FALSE)</f>
        <v>1</v>
      </c>
      <c r="BJ511">
        <f>VLOOKUP($C511,subset1!$D:$BX,BJ$2,FALSE)</f>
        <v>0</v>
      </c>
      <c r="BK511">
        <f>VLOOKUP($C511,subset1!$D:$BX,BK$2,FALSE)</f>
        <v>0</v>
      </c>
      <c r="BL511">
        <f>VLOOKUP($C511,subset1!$D:$BX,BL$2,FALSE)</f>
        <v>0</v>
      </c>
      <c r="BM511">
        <f>VLOOKUP($C511,subset1!$D:$BX,BM$2,FALSE)</f>
        <v>0</v>
      </c>
      <c r="BN511">
        <f>VLOOKUP($C511,subset1!$D:$BX,BN$2,FALSE)</f>
        <v>0</v>
      </c>
      <c r="BO511">
        <f>VLOOKUP($C511,subset1!$D:$BX,BO$2,FALSE)</f>
        <v>20</v>
      </c>
      <c r="BP511">
        <f>VLOOKUP($C511,subset1!$D:$BX,BP$2,FALSE)</f>
        <v>15.360000000000001</v>
      </c>
      <c r="BQ511">
        <f>VLOOKUP($C511,subset1!$D:$BX,BQ$2,FALSE)</f>
        <v>80.900000000000006</v>
      </c>
      <c r="BR511">
        <f>VLOOKUP($C511,subset1!$D:$BX,BR$2,FALSE)</f>
        <v>307.20000000000005</v>
      </c>
      <c r="BS511">
        <f>VLOOKUP($C511,subset1!$D:$BX,BS$2,FALSE)</f>
        <v>532</v>
      </c>
      <c r="BT511" t="str">
        <f>VLOOKUP($C511,subset1!$D:$BX,BT$2,FALSE)</f>
        <v>Revco -20</v>
      </c>
      <c r="BU511" t="str">
        <f>VLOOKUP($C511,subset1!$D:$BX,BU$2,FALSE)</f>
        <v>Pacto PCR1 Box 3</v>
      </c>
    </row>
    <row r="512" spans="1:73" x14ac:dyDescent="0.2">
      <c r="A512">
        <v>1060</v>
      </c>
      <c r="B512" t="s">
        <v>2</v>
      </c>
      <c r="C512" t="str">
        <f t="shared" si="24"/>
        <v>1060A</v>
      </c>
      <c r="D512" t="str">
        <f t="shared" si="25"/>
        <v>A</v>
      </c>
      <c r="E512">
        <v>88</v>
      </c>
      <c r="F512" s="1">
        <v>43509</v>
      </c>
      <c r="I512">
        <v>742.88062003672303</v>
      </c>
      <c r="J512" t="s">
        <v>7</v>
      </c>
      <c r="K512">
        <v>518</v>
      </c>
      <c r="L512">
        <f>VLOOKUP($C512,samples!$D$2:$I$1000,4, FALSE)</f>
        <v>4</v>
      </c>
      <c r="M512" t="str">
        <f>VLOOKUP($C512,samples!$D$2:$I$1000,5, FALSE)</f>
        <v>H</v>
      </c>
      <c r="N512" t="str">
        <f>VLOOKUP($C512,samples!$D$2:$I$1000,6, FALSE)</f>
        <v>7,8,9</v>
      </c>
      <c r="O512" s="1">
        <f>VLOOKUP($C512,samples!$D$2:$I$689,3, FALSE)</f>
        <v>43509</v>
      </c>
      <c r="P512" s="2">
        <f t="shared" si="26"/>
        <v>0</v>
      </c>
      <c r="Q512" s="1" t="str">
        <f>VLOOKUP($C512,samples!$D$2:$R$1000,8, FALSE)</f>
        <v>CGPLPA881P</v>
      </c>
      <c r="S512" t="e">
        <f>VLOOKUP($C512,subset1!$D:$BX,S$2,FALSE)</f>
        <v>#N/A</v>
      </c>
      <c r="T512" s="1" t="e">
        <f>VLOOKUP($C512,subset1!$D:$BX,T$2,FALSE)</f>
        <v>#N/A</v>
      </c>
      <c r="U512" t="e">
        <f>VLOOKUP($C512,subset1!$D:$BX,U$2,FALSE)</f>
        <v>#N/A</v>
      </c>
      <c r="V512" t="e">
        <f>VLOOKUP($C512,subset1!$D:$BX,V$2,FALSE)</f>
        <v>#N/A</v>
      </c>
      <c r="W512" t="e">
        <f>VLOOKUP($C512,subset1!$D:$BX,W$2,FALSE)</f>
        <v>#N/A</v>
      </c>
      <c r="X512" t="e">
        <f>VLOOKUP($C512,subset1!$D:$BX,X$2,FALSE)</f>
        <v>#N/A</v>
      </c>
      <c r="Y512" t="e">
        <f>VLOOKUP($C512,subset1!$D:$BX,Y$2,FALSE)</f>
        <v>#N/A</v>
      </c>
      <c r="Z512" t="e">
        <f>VLOOKUP($C512,subset1!$D:$BX,Z$2,FALSE)</f>
        <v>#N/A</v>
      </c>
      <c r="AA512" t="e">
        <f>VLOOKUP($C512,subset1!$D:$BX,AA$2,FALSE)</f>
        <v>#N/A</v>
      </c>
      <c r="AB512" t="e">
        <f>VLOOKUP($C512,subset1!$D:$BX,AB$2,FALSE)</f>
        <v>#N/A</v>
      </c>
      <c r="AC512" t="e">
        <f>VLOOKUP($C512,subset1!$D:$BX,AC$2,FALSE)</f>
        <v>#N/A</v>
      </c>
      <c r="AD512" t="e">
        <f>VLOOKUP($C512,subset1!$D:$BX,AD$2,FALSE)</f>
        <v>#N/A</v>
      </c>
      <c r="AE512" t="e">
        <f>VLOOKUP($C512,subset1!$D:$BX,AE$2,FALSE)</f>
        <v>#N/A</v>
      </c>
      <c r="AF512" t="e">
        <f>VLOOKUP($C512,subset1!$D:$BX,AF$2,FALSE)</f>
        <v>#N/A</v>
      </c>
      <c r="AG512" t="e">
        <f>VLOOKUP($C512,subset1!$D:$BX,AG$2,FALSE)</f>
        <v>#N/A</v>
      </c>
      <c r="AH512" t="e">
        <f>VLOOKUP($C512,subset1!$D:$BX,AH$2,FALSE)</f>
        <v>#N/A</v>
      </c>
      <c r="AI512" t="e">
        <f>VLOOKUP($C512,subset1!$D:$BX,AI$2,FALSE)</f>
        <v>#N/A</v>
      </c>
      <c r="AJ512" t="e">
        <f>VLOOKUP($C512,subset1!$D:$BX,AJ$2,FALSE)</f>
        <v>#N/A</v>
      </c>
      <c r="AK512" t="e">
        <f>VLOOKUP($C512,subset1!$D:$BX,AK$2,FALSE)</f>
        <v>#N/A</v>
      </c>
      <c r="AL512" t="e">
        <f>VLOOKUP($C512,subset1!$D:$BX,AL$2,FALSE)</f>
        <v>#N/A</v>
      </c>
      <c r="AM512" t="e">
        <f>VLOOKUP($C512,subset1!$D:$BX,AM$2,FALSE)</f>
        <v>#N/A</v>
      </c>
      <c r="AN512" t="e">
        <f>VLOOKUP($C512,subset1!$D:$BX,AN$2,FALSE)</f>
        <v>#N/A</v>
      </c>
      <c r="AO512" t="e">
        <f>VLOOKUP($C512,subset1!$D:$BX,AO$2,FALSE)</f>
        <v>#N/A</v>
      </c>
      <c r="AP512" t="e">
        <f>VLOOKUP($C512,subset1!$D:$BX,AP$2,FALSE)</f>
        <v>#N/A</v>
      </c>
      <c r="AQ512" t="e">
        <f>VLOOKUP($C512,subset1!$D:$BX,AQ$2,FALSE)</f>
        <v>#N/A</v>
      </c>
      <c r="AR512" t="e">
        <f>VLOOKUP($C512,subset1!$D:$BX,AR$2,FALSE)</f>
        <v>#N/A</v>
      </c>
      <c r="AS512" t="e">
        <f>VLOOKUP($C512,subset1!$D:$BX,AS$2,FALSE)</f>
        <v>#N/A</v>
      </c>
      <c r="AT512" s="1" t="e">
        <f>VLOOKUP($C512,subset1!$D:$BX,AT$2,FALSE)</f>
        <v>#N/A</v>
      </c>
      <c r="AU512" t="e">
        <f>VLOOKUP($C512,subset1!$D:$BX,AU$2,FALSE)</f>
        <v>#N/A</v>
      </c>
      <c r="AV512" t="e">
        <f>VLOOKUP($C512,subset1!$D:$BX,AV$2,FALSE)</f>
        <v>#N/A</v>
      </c>
      <c r="AW512" t="e">
        <f>VLOOKUP($C512,subset1!$D:$BX,AW$2,FALSE)</f>
        <v>#N/A</v>
      </c>
      <c r="AX512" t="e">
        <f>VLOOKUP($C512,subset1!$D:$BX,AX$2,FALSE)</f>
        <v>#N/A</v>
      </c>
      <c r="AY512" t="e">
        <f>VLOOKUP($C512,subset1!$D:$BX,AY$2,FALSE)</f>
        <v>#N/A</v>
      </c>
      <c r="AZ512" t="e">
        <f>VLOOKUP($C512,subset1!$D:$BX,AZ$2,FALSE)</f>
        <v>#N/A</v>
      </c>
      <c r="BA512" t="e">
        <f>VLOOKUP($C512,subset1!$D:$BX,BA$2,FALSE)</f>
        <v>#N/A</v>
      </c>
      <c r="BB512" t="e">
        <f>VLOOKUP($C512,subset1!$D:$BX,BB$2,FALSE)</f>
        <v>#N/A</v>
      </c>
      <c r="BC512" t="e">
        <f>VLOOKUP($C512,subset1!$D:$BX,BC$2,FALSE)</f>
        <v>#N/A</v>
      </c>
      <c r="BD512" t="e">
        <f>VLOOKUP($C512,subset1!$D:$BX,BD$2,FALSE)</f>
        <v>#N/A</v>
      </c>
      <c r="BE512" t="e">
        <f>VLOOKUP($C512,subset1!$D:$BX,BE$2,FALSE)</f>
        <v>#N/A</v>
      </c>
      <c r="BF512" t="e">
        <f>VLOOKUP($C512,subset1!$D:$BX,BF$2,FALSE)</f>
        <v>#N/A</v>
      </c>
      <c r="BG512" t="e">
        <f>VLOOKUP($C512,subset1!$D:$BX,BG$2,FALSE)</f>
        <v>#N/A</v>
      </c>
      <c r="BH512" t="e">
        <f>VLOOKUP($C512,subset1!$D:$BX,BH$2,FALSE)</f>
        <v>#N/A</v>
      </c>
      <c r="BI512" t="e">
        <f>VLOOKUP($C512,subset1!$D:$BX,BI$2,FALSE)</f>
        <v>#N/A</v>
      </c>
      <c r="BJ512" t="e">
        <f>VLOOKUP($C512,subset1!$D:$BX,BJ$2,FALSE)</f>
        <v>#N/A</v>
      </c>
      <c r="BK512" t="e">
        <f>VLOOKUP($C512,subset1!$D:$BX,BK$2,FALSE)</f>
        <v>#N/A</v>
      </c>
      <c r="BL512" t="e">
        <f>VLOOKUP($C512,subset1!$D:$BX,BL$2,FALSE)</f>
        <v>#N/A</v>
      </c>
      <c r="BM512" t="e">
        <f>VLOOKUP($C512,subset1!$D:$BX,BM$2,FALSE)</f>
        <v>#N/A</v>
      </c>
      <c r="BN512" t="e">
        <f>VLOOKUP($C512,subset1!$D:$BX,BN$2,FALSE)</f>
        <v>#N/A</v>
      </c>
      <c r="BO512" t="e">
        <f>VLOOKUP($C512,subset1!$D:$BX,BO$2,FALSE)</f>
        <v>#N/A</v>
      </c>
      <c r="BP512" t="e">
        <f>VLOOKUP($C512,subset1!$D:$BX,BP$2,FALSE)</f>
        <v>#N/A</v>
      </c>
      <c r="BQ512" t="e">
        <f>VLOOKUP($C512,subset1!$D:$BX,BQ$2,FALSE)</f>
        <v>#N/A</v>
      </c>
      <c r="BR512" t="e">
        <f>VLOOKUP($C512,subset1!$D:$BX,BR$2,FALSE)</f>
        <v>#N/A</v>
      </c>
      <c r="BS512" t="e">
        <f>VLOOKUP($C512,subset1!$D:$BX,BS$2,FALSE)</f>
        <v>#N/A</v>
      </c>
      <c r="BT512" t="e">
        <f>VLOOKUP($C512,subset1!$D:$BX,BT$2,FALSE)</f>
        <v>#N/A</v>
      </c>
      <c r="BU512" t="e">
        <f>VLOOKUP($C512,subset1!$D:$BX,BU$2,FALSE)</f>
        <v>#N/A</v>
      </c>
    </row>
    <row r="513" spans="1:73" x14ac:dyDescent="0.2">
      <c r="A513">
        <v>1060</v>
      </c>
      <c r="B513" t="s">
        <v>8</v>
      </c>
      <c r="C513" t="str">
        <f t="shared" si="24"/>
        <v>1060B1</v>
      </c>
      <c r="D513" t="str">
        <f t="shared" si="25"/>
        <v>B1</v>
      </c>
      <c r="E513">
        <v>88</v>
      </c>
      <c r="F513" s="1">
        <v>43509</v>
      </c>
      <c r="I513">
        <v>742.88062003672303</v>
      </c>
      <c r="J513" t="s">
        <v>7</v>
      </c>
      <c r="K513">
        <v>519</v>
      </c>
      <c r="L513">
        <f>VLOOKUP($C513,samples!$D$2:$I$1000,4, FALSE)</f>
        <v>8</v>
      </c>
      <c r="M513" t="str">
        <f>VLOOKUP($C513,samples!$D$2:$I$1000,5, FALSE)</f>
        <v>B</v>
      </c>
      <c r="N513" t="str">
        <f>VLOOKUP($C513,samples!$D$2:$I$1000,6, FALSE)</f>
        <v>7,8,9</v>
      </c>
      <c r="O513" s="1">
        <f>VLOOKUP($C513,samples!$D$2:$I$689,3, FALSE)</f>
        <v>43516</v>
      </c>
      <c r="P513" s="2">
        <f t="shared" si="26"/>
        <v>7</v>
      </c>
      <c r="Q513" s="1" t="str">
        <f>VLOOKUP($C513,samples!$D$2:$R$1000,8, FALSE)</f>
        <v>CGPLPA881P1</v>
      </c>
      <c r="S513" t="e">
        <f>VLOOKUP($C513,subset1!$D:$BX,S$2,FALSE)</f>
        <v>#N/A</v>
      </c>
      <c r="T513" s="1" t="e">
        <f>VLOOKUP($C513,subset1!$D:$BX,T$2,FALSE)</f>
        <v>#N/A</v>
      </c>
      <c r="U513" t="e">
        <f>VLOOKUP($C513,subset1!$D:$BX,U$2,FALSE)</f>
        <v>#N/A</v>
      </c>
      <c r="V513" t="e">
        <f>VLOOKUP($C513,subset1!$D:$BX,V$2,FALSE)</f>
        <v>#N/A</v>
      </c>
      <c r="W513" t="e">
        <f>VLOOKUP($C513,subset1!$D:$BX,W$2,FALSE)</f>
        <v>#N/A</v>
      </c>
      <c r="X513" t="e">
        <f>VLOOKUP($C513,subset1!$D:$BX,X$2,FALSE)</f>
        <v>#N/A</v>
      </c>
      <c r="Y513" t="e">
        <f>VLOOKUP($C513,subset1!$D:$BX,Y$2,FALSE)</f>
        <v>#N/A</v>
      </c>
      <c r="Z513" t="e">
        <f>VLOOKUP($C513,subset1!$D:$BX,Z$2,FALSE)</f>
        <v>#N/A</v>
      </c>
      <c r="AA513" t="e">
        <f>VLOOKUP($C513,subset1!$D:$BX,AA$2,FALSE)</f>
        <v>#N/A</v>
      </c>
      <c r="AB513" t="e">
        <f>VLOOKUP($C513,subset1!$D:$BX,AB$2,FALSE)</f>
        <v>#N/A</v>
      </c>
      <c r="AC513" t="e">
        <f>VLOOKUP($C513,subset1!$D:$BX,AC$2,FALSE)</f>
        <v>#N/A</v>
      </c>
      <c r="AD513" t="e">
        <f>VLOOKUP($C513,subset1!$D:$BX,AD$2,FALSE)</f>
        <v>#N/A</v>
      </c>
      <c r="AE513" t="e">
        <f>VLOOKUP($C513,subset1!$D:$BX,AE$2,FALSE)</f>
        <v>#N/A</v>
      </c>
      <c r="AF513" t="e">
        <f>VLOOKUP($C513,subset1!$D:$BX,AF$2,FALSE)</f>
        <v>#N/A</v>
      </c>
      <c r="AG513" t="e">
        <f>VLOOKUP($C513,subset1!$D:$BX,AG$2,FALSE)</f>
        <v>#N/A</v>
      </c>
      <c r="AH513" t="e">
        <f>VLOOKUP($C513,subset1!$D:$BX,AH$2,FALSE)</f>
        <v>#N/A</v>
      </c>
      <c r="AI513" t="e">
        <f>VLOOKUP($C513,subset1!$D:$BX,AI$2,FALSE)</f>
        <v>#N/A</v>
      </c>
      <c r="AJ513" t="e">
        <f>VLOOKUP($C513,subset1!$D:$BX,AJ$2,FALSE)</f>
        <v>#N/A</v>
      </c>
      <c r="AK513" t="e">
        <f>VLOOKUP($C513,subset1!$D:$BX,AK$2,FALSE)</f>
        <v>#N/A</v>
      </c>
      <c r="AL513" t="e">
        <f>VLOOKUP($C513,subset1!$D:$BX,AL$2,FALSE)</f>
        <v>#N/A</v>
      </c>
      <c r="AM513" t="e">
        <f>VLOOKUP($C513,subset1!$D:$BX,AM$2,FALSE)</f>
        <v>#N/A</v>
      </c>
      <c r="AN513" t="e">
        <f>VLOOKUP($C513,subset1!$D:$BX,AN$2,FALSE)</f>
        <v>#N/A</v>
      </c>
      <c r="AO513" t="e">
        <f>VLOOKUP($C513,subset1!$D:$BX,AO$2,FALSE)</f>
        <v>#N/A</v>
      </c>
      <c r="AP513" t="e">
        <f>VLOOKUP($C513,subset1!$D:$BX,AP$2,FALSE)</f>
        <v>#N/A</v>
      </c>
      <c r="AQ513" t="e">
        <f>VLOOKUP($C513,subset1!$D:$BX,AQ$2,FALSE)</f>
        <v>#N/A</v>
      </c>
      <c r="AR513" t="e">
        <f>VLOOKUP($C513,subset1!$D:$BX,AR$2,FALSE)</f>
        <v>#N/A</v>
      </c>
      <c r="AS513" t="e">
        <f>VLOOKUP($C513,subset1!$D:$BX,AS$2,FALSE)</f>
        <v>#N/A</v>
      </c>
      <c r="AT513" s="1" t="e">
        <f>VLOOKUP($C513,subset1!$D:$BX,AT$2,FALSE)</f>
        <v>#N/A</v>
      </c>
      <c r="AU513" t="e">
        <f>VLOOKUP($C513,subset1!$D:$BX,AU$2,FALSE)</f>
        <v>#N/A</v>
      </c>
      <c r="AV513" t="e">
        <f>VLOOKUP($C513,subset1!$D:$BX,AV$2,FALSE)</f>
        <v>#N/A</v>
      </c>
      <c r="AW513" t="e">
        <f>VLOOKUP($C513,subset1!$D:$BX,AW$2,FALSE)</f>
        <v>#N/A</v>
      </c>
      <c r="AX513" t="e">
        <f>VLOOKUP($C513,subset1!$D:$BX,AX$2,FALSE)</f>
        <v>#N/A</v>
      </c>
      <c r="AY513" t="e">
        <f>VLOOKUP($C513,subset1!$D:$BX,AY$2,FALSE)</f>
        <v>#N/A</v>
      </c>
      <c r="AZ513" t="e">
        <f>VLOOKUP($C513,subset1!$D:$BX,AZ$2,FALSE)</f>
        <v>#N/A</v>
      </c>
      <c r="BA513" t="e">
        <f>VLOOKUP($C513,subset1!$D:$BX,BA$2,FALSE)</f>
        <v>#N/A</v>
      </c>
      <c r="BB513" t="e">
        <f>VLOOKUP($C513,subset1!$D:$BX,BB$2,FALSE)</f>
        <v>#N/A</v>
      </c>
      <c r="BC513" t="e">
        <f>VLOOKUP($C513,subset1!$D:$BX,BC$2,FALSE)</f>
        <v>#N/A</v>
      </c>
      <c r="BD513" t="e">
        <f>VLOOKUP($C513,subset1!$D:$BX,BD$2,FALSE)</f>
        <v>#N/A</v>
      </c>
      <c r="BE513" t="e">
        <f>VLOOKUP($C513,subset1!$D:$BX,BE$2,FALSE)</f>
        <v>#N/A</v>
      </c>
      <c r="BF513" t="e">
        <f>VLOOKUP($C513,subset1!$D:$BX,BF$2,FALSE)</f>
        <v>#N/A</v>
      </c>
      <c r="BG513" t="e">
        <f>VLOOKUP($C513,subset1!$D:$BX,BG$2,FALSE)</f>
        <v>#N/A</v>
      </c>
      <c r="BH513" t="e">
        <f>VLOOKUP($C513,subset1!$D:$BX,BH$2,FALSE)</f>
        <v>#N/A</v>
      </c>
      <c r="BI513" t="e">
        <f>VLOOKUP($C513,subset1!$D:$BX,BI$2,FALSE)</f>
        <v>#N/A</v>
      </c>
      <c r="BJ513" t="e">
        <f>VLOOKUP($C513,subset1!$D:$BX,BJ$2,FALSE)</f>
        <v>#N/A</v>
      </c>
      <c r="BK513" t="e">
        <f>VLOOKUP($C513,subset1!$D:$BX,BK$2,FALSE)</f>
        <v>#N/A</v>
      </c>
      <c r="BL513" t="e">
        <f>VLOOKUP($C513,subset1!$D:$BX,BL$2,FALSE)</f>
        <v>#N/A</v>
      </c>
      <c r="BM513" t="e">
        <f>VLOOKUP($C513,subset1!$D:$BX,BM$2,FALSE)</f>
        <v>#N/A</v>
      </c>
      <c r="BN513" t="e">
        <f>VLOOKUP($C513,subset1!$D:$BX,BN$2,FALSE)</f>
        <v>#N/A</v>
      </c>
      <c r="BO513" t="e">
        <f>VLOOKUP($C513,subset1!$D:$BX,BO$2,FALSE)</f>
        <v>#N/A</v>
      </c>
      <c r="BP513" t="e">
        <f>VLOOKUP($C513,subset1!$D:$BX,BP$2,FALSE)</f>
        <v>#N/A</v>
      </c>
      <c r="BQ513" t="e">
        <f>VLOOKUP($C513,subset1!$D:$BX,BQ$2,FALSE)</f>
        <v>#N/A</v>
      </c>
      <c r="BR513" t="e">
        <f>VLOOKUP($C513,subset1!$D:$BX,BR$2,FALSE)</f>
        <v>#N/A</v>
      </c>
      <c r="BS513" t="e">
        <f>VLOOKUP($C513,subset1!$D:$BX,BS$2,FALSE)</f>
        <v>#N/A</v>
      </c>
      <c r="BT513" t="e">
        <f>VLOOKUP($C513,subset1!$D:$BX,BT$2,FALSE)</f>
        <v>#N/A</v>
      </c>
      <c r="BU513" t="e">
        <f>VLOOKUP($C513,subset1!$D:$BX,BU$2,FALSE)</f>
        <v>#N/A</v>
      </c>
    </row>
    <row r="514" spans="1:73" x14ac:dyDescent="0.2">
      <c r="A514">
        <v>1060</v>
      </c>
      <c r="B514" t="s">
        <v>9</v>
      </c>
      <c r="C514" t="str">
        <f t="shared" si="24"/>
        <v>1060E1</v>
      </c>
      <c r="D514" t="str">
        <f t="shared" si="25"/>
        <v>E1</v>
      </c>
      <c r="E514">
        <v>88</v>
      </c>
      <c r="F514" s="1">
        <v>43509</v>
      </c>
      <c r="I514">
        <v>742.88062003672303</v>
      </c>
      <c r="J514" t="s">
        <v>7</v>
      </c>
      <c r="K514">
        <v>520</v>
      </c>
      <c r="L514">
        <f>VLOOKUP($C514,samples!$D$2:$I$1000,4, FALSE)</f>
        <v>12</v>
      </c>
      <c r="M514" t="str">
        <f>VLOOKUP($C514,samples!$D$2:$I$1000,5, FALSE)</f>
        <v>A</v>
      </c>
      <c r="N514" t="str">
        <f>VLOOKUP($C514,samples!$D$2:$I$1000,6, FALSE)</f>
        <v>1,2,3</v>
      </c>
      <c r="O514" s="1">
        <f>VLOOKUP($C514,samples!$D$2:$I$689,3, FALSE)</f>
        <v>43537</v>
      </c>
      <c r="P514" s="2">
        <f t="shared" si="26"/>
        <v>28</v>
      </c>
      <c r="Q514" s="1" t="str">
        <f>VLOOKUP($C514,samples!$D$2:$R$1000,8, FALSE)</f>
        <v>CGPLPA881P2</v>
      </c>
      <c r="S514" t="e">
        <f>VLOOKUP($C514,subset1!$D:$BX,S$2,FALSE)</f>
        <v>#N/A</v>
      </c>
      <c r="T514" s="1" t="e">
        <f>VLOOKUP($C514,subset1!$D:$BX,T$2,FALSE)</f>
        <v>#N/A</v>
      </c>
      <c r="U514" t="e">
        <f>VLOOKUP($C514,subset1!$D:$BX,U$2,FALSE)</f>
        <v>#N/A</v>
      </c>
      <c r="V514" t="e">
        <f>VLOOKUP($C514,subset1!$D:$BX,V$2,FALSE)</f>
        <v>#N/A</v>
      </c>
      <c r="W514" t="e">
        <f>VLOOKUP($C514,subset1!$D:$BX,W$2,FALSE)</f>
        <v>#N/A</v>
      </c>
      <c r="X514" t="e">
        <f>VLOOKUP($C514,subset1!$D:$BX,X$2,FALSE)</f>
        <v>#N/A</v>
      </c>
      <c r="Y514" t="e">
        <f>VLOOKUP($C514,subset1!$D:$BX,Y$2,FALSE)</f>
        <v>#N/A</v>
      </c>
      <c r="Z514" t="e">
        <f>VLOOKUP($C514,subset1!$D:$BX,Z$2,FALSE)</f>
        <v>#N/A</v>
      </c>
      <c r="AA514" t="e">
        <f>VLOOKUP($C514,subset1!$D:$BX,AA$2,FALSE)</f>
        <v>#N/A</v>
      </c>
      <c r="AB514" t="e">
        <f>VLOOKUP($C514,subset1!$D:$BX,AB$2,FALSE)</f>
        <v>#N/A</v>
      </c>
      <c r="AC514" t="e">
        <f>VLOOKUP($C514,subset1!$D:$BX,AC$2,FALSE)</f>
        <v>#N/A</v>
      </c>
      <c r="AD514" t="e">
        <f>VLOOKUP($C514,subset1!$D:$BX,AD$2,FALSE)</f>
        <v>#N/A</v>
      </c>
      <c r="AE514" t="e">
        <f>VLOOKUP($C514,subset1!$D:$BX,AE$2,FALSE)</f>
        <v>#N/A</v>
      </c>
      <c r="AF514" t="e">
        <f>VLOOKUP($C514,subset1!$D:$BX,AF$2,FALSE)</f>
        <v>#N/A</v>
      </c>
      <c r="AG514" t="e">
        <f>VLOOKUP($C514,subset1!$D:$BX,AG$2,FALSE)</f>
        <v>#N/A</v>
      </c>
      <c r="AH514" t="e">
        <f>VLOOKUP($C514,subset1!$D:$BX,AH$2,FALSE)</f>
        <v>#N/A</v>
      </c>
      <c r="AI514" t="e">
        <f>VLOOKUP($C514,subset1!$D:$BX,AI$2,FALSE)</f>
        <v>#N/A</v>
      </c>
      <c r="AJ514" t="e">
        <f>VLOOKUP($C514,subset1!$D:$BX,AJ$2,FALSE)</f>
        <v>#N/A</v>
      </c>
      <c r="AK514" t="e">
        <f>VLOOKUP($C514,subset1!$D:$BX,AK$2,FALSE)</f>
        <v>#N/A</v>
      </c>
      <c r="AL514" t="e">
        <f>VLOOKUP($C514,subset1!$D:$BX,AL$2,FALSE)</f>
        <v>#N/A</v>
      </c>
      <c r="AM514" t="e">
        <f>VLOOKUP($C514,subset1!$D:$BX,AM$2,FALSE)</f>
        <v>#N/A</v>
      </c>
      <c r="AN514" t="e">
        <f>VLOOKUP($C514,subset1!$D:$BX,AN$2,FALSE)</f>
        <v>#N/A</v>
      </c>
      <c r="AO514" t="e">
        <f>VLOOKUP($C514,subset1!$D:$BX,AO$2,FALSE)</f>
        <v>#N/A</v>
      </c>
      <c r="AP514" t="e">
        <f>VLOOKUP($C514,subset1!$D:$BX,AP$2,FALSE)</f>
        <v>#N/A</v>
      </c>
      <c r="AQ514" t="e">
        <f>VLOOKUP($C514,subset1!$D:$BX,AQ$2,FALSE)</f>
        <v>#N/A</v>
      </c>
      <c r="AR514" t="e">
        <f>VLOOKUP($C514,subset1!$D:$BX,AR$2,FALSE)</f>
        <v>#N/A</v>
      </c>
      <c r="AS514" t="e">
        <f>VLOOKUP($C514,subset1!$D:$BX,AS$2,FALSE)</f>
        <v>#N/A</v>
      </c>
      <c r="AT514" s="1" t="e">
        <f>VLOOKUP($C514,subset1!$D:$BX,AT$2,FALSE)</f>
        <v>#N/A</v>
      </c>
      <c r="AU514" t="e">
        <f>VLOOKUP($C514,subset1!$D:$BX,AU$2,FALSE)</f>
        <v>#N/A</v>
      </c>
      <c r="AV514" t="e">
        <f>VLOOKUP($C514,subset1!$D:$BX,AV$2,FALSE)</f>
        <v>#N/A</v>
      </c>
      <c r="AW514" t="e">
        <f>VLOOKUP($C514,subset1!$D:$BX,AW$2,FALSE)</f>
        <v>#N/A</v>
      </c>
      <c r="AX514" t="e">
        <f>VLOOKUP($C514,subset1!$D:$BX,AX$2,FALSE)</f>
        <v>#N/A</v>
      </c>
      <c r="AY514" t="e">
        <f>VLOOKUP($C514,subset1!$D:$BX,AY$2,FALSE)</f>
        <v>#N/A</v>
      </c>
      <c r="AZ514" t="e">
        <f>VLOOKUP($C514,subset1!$D:$BX,AZ$2,FALSE)</f>
        <v>#N/A</v>
      </c>
      <c r="BA514" t="e">
        <f>VLOOKUP($C514,subset1!$D:$BX,BA$2,FALSE)</f>
        <v>#N/A</v>
      </c>
      <c r="BB514" t="e">
        <f>VLOOKUP($C514,subset1!$D:$BX,BB$2,FALSE)</f>
        <v>#N/A</v>
      </c>
      <c r="BC514" t="e">
        <f>VLOOKUP($C514,subset1!$D:$BX,BC$2,FALSE)</f>
        <v>#N/A</v>
      </c>
      <c r="BD514" t="e">
        <f>VLOOKUP($C514,subset1!$D:$BX,BD$2,FALSE)</f>
        <v>#N/A</v>
      </c>
      <c r="BE514" t="e">
        <f>VLOOKUP($C514,subset1!$D:$BX,BE$2,FALSE)</f>
        <v>#N/A</v>
      </c>
      <c r="BF514" t="e">
        <f>VLOOKUP($C514,subset1!$D:$BX,BF$2,FALSE)</f>
        <v>#N/A</v>
      </c>
      <c r="BG514" t="e">
        <f>VLOOKUP($C514,subset1!$D:$BX,BG$2,FALSE)</f>
        <v>#N/A</v>
      </c>
      <c r="BH514" t="e">
        <f>VLOOKUP($C514,subset1!$D:$BX,BH$2,FALSE)</f>
        <v>#N/A</v>
      </c>
      <c r="BI514" t="e">
        <f>VLOOKUP($C514,subset1!$D:$BX,BI$2,FALSE)</f>
        <v>#N/A</v>
      </c>
      <c r="BJ514" t="e">
        <f>VLOOKUP($C514,subset1!$D:$BX,BJ$2,FALSE)</f>
        <v>#N/A</v>
      </c>
      <c r="BK514" t="e">
        <f>VLOOKUP($C514,subset1!$D:$BX,BK$2,FALSE)</f>
        <v>#N/A</v>
      </c>
      <c r="BL514" t="e">
        <f>VLOOKUP($C514,subset1!$D:$BX,BL$2,FALSE)</f>
        <v>#N/A</v>
      </c>
      <c r="BM514" t="e">
        <f>VLOOKUP($C514,subset1!$D:$BX,BM$2,FALSE)</f>
        <v>#N/A</v>
      </c>
      <c r="BN514" t="e">
        <f>VLOOKUP($C514,subset1!$D:$BX,BN$2,FALSE)</f>
        <v>#N/A</v>
      </c>
      <c r="BO514" t="e">
        <f>VLOOKUP($C514,subset1!$D:$BX,BO$2,FALSE)</f>
        <v>#N/A</v>
      </c>
      <c r="BP514" t="e">
        <f>VLOOKUP($C514,subset1!$D:$BX,BP$2,FALSE)</f>
        <v>#N/A</v>
      </c>
      <c r="BQ514" t="e">
        <f>VLOOKUP($C514,subset1!$D:$BX,BQ$2,FALSE)</f>
        <v>#N/A</v>
      </c>
      <c r="BR514" t="e">
        <f>VLOOKUP($C514,subset1!$D:$BX,BR$2,FALSE)</f>
        <v>#N/A</v>
      </c>
      <c r="BS514" t="e">
        <f>VLOOKUP($C514,subset1!$D:$BX,BS$2,FALSE)</f>
        <v>#N/A</v>
      </c>
      <c r="BT514" t="e">
        <f>VLOOKUP($C514,subset1!$D:$BX,BT$2,FALSE)</f>
        <v>#N/A</v>
      </c>
      <c r="BU514" t="e">
        <f>VLOOKUP($C514,subset1!$D:$BX,BU$2,FALSE)</f>
        <v>#N/A</v>
      </c>
    </row>
    <row r="515" spans="1:73" x14ac:dyDescent="0.2">
      <c r="A515">
        <v>1060</v>
      </c>
      <c r="B515" t="s">
        <v>10</v>
      </c>
      <c r="C515" t="str">
        <f t="shared" si="24"/>
        <v>1060E2</v>
      </c>
      <c r="D515" t="str">
        <f t="shared" si="25"/>
        <v>E2</v>
      </c>
      <c r="E515">
        <v>88</v>
      </c>
      <c r="F515" s="1">
        <v>43509</v>
      </c>
      <c r="I515">
        <v>742.88062003672303</v>
      </c>
      <c r="J515" t="s">
        <v>7</v>
      </c>
      <c r="K515">
        <v>521</v>
      </c>
      <c r="L515">
        <f>VLOOKUP($C515,samples!$D$2:$I$1000,4, FALSE)</f>
        <v>16</v>
      </c>
      <c r="M515" t="str">
        <f>VLOOKUP($C515,samples!$D$2:$I$1000,5, FALSE)</f>
        <v>I</v>
      </c>
      <c r="N515" t="str">
        <f>VLOOKUP($C515,samples!$D$2:$I$1000,6, FALSE)</f>
        <v>4,5,6</v>
      </c>
      <c r="O515" s="1">
        <f>VLOOKUP($C515,samples!$D$2:$I$689,3, FALSE)</f>
        <v>43565</v>
      </c>
      <c r="P515" s="2">
        <f t="shared" si="26"/>
        <v>56</v>
      </c>
      <c r="Q515" s="1" t="str">
        <f>VLOOKUP($C515,samples!$D$2:$R$1000,8, FALSE)</f>
        <v>CGPLPA881P3</v>
      </c>
      <c r="S515" t="e">
        <f>VLOOKUP($C515,subset1!$D:$BX,S$2,FALSE)</f>
        <v>#N/A</v>
      </c>
      <c r="T515" s="1" t="e">
        <f>VLOOKUP($C515,subset1!$D:$BX,T$2,FALSE)</f>
        <v>#N/A</v>
      </c>
      <c r="U515" t="e">
        <f>VLOOKUP($C515,subset1!$D:$BX,U$2,FALSE)</f>
        <v>#N/A</v>
      </c>
      <c r="V515" t="e">
        <f>VLOOKUP($C515,subset1!$D:$BX,V$2,FALSE)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   </c>
      <c r="Y515" t="e">
        <f>VLOOKUP($C515,subset1!$D:$BX,Y$2,FALSE)</f>
        <v>#N/A</v>
      </c>
      <c r="Z515" t="e">
        <f>VLOOKUP($C515,subset1!$D:$BX,Z$2,FALSE)</f>
        <v>#N/A</v>
      </c>
      <c r="AA515" t="e">
        <f>VLOOKUP($C515,subset1!$D:$BX,AA$2,FALSE)</f>
        <v>#N/A</v>
      </c>
      <c r="AB515" t="e">
        <f>VLOOKUP($C515,subset1!$D:$BX,AB$2,FALSE)</f>
        <v>#N/A</v>
      </c>
      <c r="AC515" t="e">
        <f>VLOOKUP($C515,subset1!$D:$BX,AC$2,FALSE)</f>
        <v>#N/A</v>
      </c>
      <c r="AD515" t="e">
        <f>VLOOKUP($C515,subset1!$D:$BX,AD$2,FALSE)</f>
        <v>#N/A</v>
      </c>
      <c r="AE515" t="e">
        <f>VLOOKUP($C515,subset1!$D:$BX,AE$2,FALSE)</f>
        <v>#N/A</v>
      </c>
      <c r="AF515" t="e">
        <f>VLOOKUP($C515,subset1!$D:$BX,AF$2,FALSE)</f>
        <v>#N/A</v>
      </c>
      <c r="AG515" t="e">
        <f>VLOOKUP($C515,subset1!$D:$BX,AG$2,FALSE)</f>
        <v>#N/A</v>
      </c>
      <c r="AH515" t="e">
        <f>VLOOKUP($C515,subset1!$D:$BX,AH$2,FALSE)</f>
        <v>#N/A</v>
      </c>
      <c r="AI515" t="e">
        <f>VLOOKUP($C515,subset1!$D:$BX,AI$2,FALSE)</f>
        <v>#N/A</v>
      </c>
      <c r="AJ515" t="e">
        <f>VLOOKUP($C515,subset1!$D:$BX,AJ$2,FALSE)</f>
        <v>#N/A</v>
      </c>
      <c r="AK515" t="e">
        <f>VLOOKUP($C515,subset1!$D:$BX,AK$2,FALSE)</f>
        <v>#N/A</v>
      </c>
      <c r="AL515" t="e">
        <f>VLOOKUP($C515,subset1!$D:$BX,AL$2,FALSE)</f>
        <v>#N/A</v>
      </c>
      <c r="AM515" t="e">
        <f>VLOOKUP($C515,subset1!$D:$BX,AM$2,FALSE)</f>
        <v>#N/A</v>
      </c>
      <c r="AN515" t="e">
        <f>VLOOKUP($C515,subset1!$D:$BX,AN$2,FALSE)</f>
        <v>#N/A</v>
      </c>
      <c r="AO515" t="e">
        <f>VLOOKUP($C515,subset1!$D:$BX,AO$2,FALSE)</f>
        <v>#N/A</v>
      </c>
      <c r="AP515" t="e">
        <f>VLOOKUP($C515,subset1!$D:$BX,AP$2,FALSE)</f>
        <v>#N/A</v>
      </c>
      <c r="AQ515" t="e">
        <f>VLOOKUP($C515,subset1!$D:$BX,AQ$2,FALSE)</f>
        <v>#N/A</v>
      </c>
      <c r="AR515" t="e">
        <f>VLOOKUP($C515,subset1!$D:$BX,AR$2,FALSE)</f>
        <v>#N/A</v>
      </c>
      <c r="AS515" t="e">
        <f>VLOOKUP($C515,subset1!$D:$BX,AS$2,FALSE)</f>
        <v>#N/A</v>
      </c>
      <c r="AT515" s="1" t="e">
        <f>VLOOKUP($C515,subset1!$D:$BX,AT$2,FALSE)</f>
        <v>#N/A</v>
      </c>
      <c r="AU515" t="e">
        <f>VLOOKUP($C515,subset1!$D:$BX,AU$2,FALSE)</f>
        <v>#N/A</v>
      </c>
      <c r="AV515" t="e">
        <f>VLOOKUP($C515,subset1!$D:$BX,AV$2,FALSE)</f>
        <v>#N/A</v>
      </c>
      <c r="AW515" t="e">
        <f>VLOOKUP($C515,subset1!$D:$BX,AW$2,FALSE)</f>
        <v>#N/A</v>
      </c>
      <c r="AX515" t="e">
        <f>VLOOKUP($C515,subset1!$D:$BX,AX$2,FALSE)</f>
        <v>#N/A</v>
      </c>
      <c r="AY515" t="e">
        <f>VLOOKUP($C515,subset1!$D:$BX,AY$2,FALSE)</f>
        <v>#N/A</v>
      </c>
      <c r="AZ515" t="e">
        <f>VLOOKUP($C515,subset1!$D:$BX,AZ$2,FALSE)</f>
        <v>#N/A</v>
      </c>
      <c r="BA515" t="e">
        <f>VLOOKUP($C515,subset1!$D:$BX,BA$2,FALSE)</f>
        <v>#N/A</v>
      </c>
      <c r="BB515" t="e">
        <f>VLOOKUP($C515,subset1!$D:$BX,BB$2,FALSE)</f>
        <v>#N/A</v>
      </c>
      <c r="BC515" t="e">
        <f>VLOOKUP($C515,subset1!$D:$BX,BC$2,FALSE)</f>
        <v>#N/A</v>
      </c>
      <c r="BD515" t="e">
        <f>VLOOKUP($C515,subset1!$D:$BX,BD$2,FALSE)</f>
        <v>#N/A</v>
      </c>
      <c r="BE515" t="e">
        <f>VLOOKUP($C515,subset1!$D:$BX,BE$2,FALSE)</f>
        <v>#N/A</v>
      </c>
      <c r="BF515" t="e">
        <f>VLOOKUP($C515,subset1!$D:$BX,BF$2,FALSE)</f>
        <v>#N/A</v>
      </c>
      <c r="BG515" t="e">
        <f>VLOOKUP($C515,subset1!$D:$BX,BG$2,FALSE)</f>
        <v>#N/A</v>
      </c>
      <c r="BH515" t="e">
        <f>VLOOKUP($C515,subset1!$D:$BX,BH$2,FALSE)</f>
        <v>#N/A</v>
      </c>
      <c r="BI515" t="e">
        <f>VLOOKUP($C515,subset1!$D:$BX,BI$2,FALSE)</f>
        <v>#N/A</v>
      </c>
      <c r="BJ515" t="e">
        <f>VLOOKUP($C515,subset1!$D:$BX,BJ$2,FALSE)</f>
        <v>#N/A</v>
      </c>
      <c r="BK515" t="e">
        <f>VLOOKUP($C515,subset1!$D:$BX,BK$2,FALSE)</f>
        <v>#N/A</v>
      </c>
      <c r="BL515" t="e">
        <f>VLOOKUP($C515,subset1!$D:$BX,BL$2,FALSE)</f>
        <v>#N/A</v>
      </c>
      <c r="BM515" t="e">
        <f>VLOOKUP($C515,subset1!$D:$BX,BM$2,FALSE)</f>
        <v>#N/A</v>
      </c>
      <c r="BN515" t="e">
        <f>VLOOKUP($C515,subset1!$D:$BX,BN$2,FALSE)</f>
        <v>#N/A</v>
      </c>
      <c r="BO515" t="e">
        <f>VLOOKUP($C515,subset1!$D:$BX,BO$2,FALSE)</f>
        <v>#N/A</v>
      </c>
      <c r="BP515" t="e">
        <f>VLOOKUP($C515,subset1!$D:$BX,BP$2,FALSE)</f>
        <v>#N/A</v>
      </c>
      <c r="BQ515" t="e">
        <f>VLOOKUP($C515,subset1!$D:$BX,BQ$2,FALSE)</f>
        <v>#N/A</v>
      </c>
      <c r="BR515" t="e">
        <f>VLOOKUP($C515,subset1!$D:$BX,BR$2,FALSE)</f>
        <v>#N/A</v>
      </c>
      <c r="BS515" t="e">
        <f>VLOOKUP($C515,subset1!$D:$BX,BS$2,FALSE)</f>
        <v>#N/A</v>
      </c>
      <c r="BT515" t="e">
        <f>VLOOKUP($C515,subset1!$D:$BX,BT$2,FALSE)</f>
        <v>#N/A</v>
      </c>
      <c r="BU515" t="e">
        <f>VLOOKUP($C515,subset1!$D:$BX,BU$2,FALSE)</f>
        <v>#N/A</v>
      </c>
    </row>
    <row r="516" spans="1:73" x14ac:dyDescent="0.2">
      <c r="A516">
        <v>1060</v>
      </c>
      <c r="B516" t="s">
        <v>11</v>
      </c>
      <c r="C516" t="str">
        <f t="shared" si="24"/>
        <v>1060E3</v>
      </c>
      <c r="D516" t="str">
        <f t="shared" si="25"/>
        <v>E3</v>
      </c>
      <c r="E516">
        <v>88</v>
      </c>
      <c r="F516" s="1">
        <v>43509</v>
      </c>
      <c r="I516">
        <v>742.88062003672303</v>
      </c>
      <c r="J516" t="s">
        <v>7</v>
      </c>
      <c r="K516">
        <v>522</v>
      </c>
      <c r="L516">
        <f>VLOOKUP($C516,samples!$D$2:$I$1000,4, FALSE)</f>
        <v>18</v>
      </c>
      <c r="M516" t="str">
        <f>VLOOKUP($C516,samples!$D$2:$I$1000,5, FALSE)</f>
        <v>E</v>
      </c>
      <c r="N516" t="str">
        <f>VLOOKUP($C516,samples!$D$2:$I$1000,6, FALSE)</f>
        <v>1,2,3</v>
      </c>
      <c r="O516" s="1">
        <f>VLOOKUP($C516,samples!$D$2:$I$689,3, FALSE)</f>
        <v>43677</v>
      </c>
      <c r="P516" s="2">
        <f t="shared" si="26"/>
        <v>168</v>
      </c>
      <c r="Q516" s="1" t="str">
        <f>VLOOKUP($C516,samples!$D$2:$R$1000,8, FALSE)</f>
        <v>CGPLPA881P4</v>
      </c>
      <c r="S516" t="e">
        <f>VLOOKUP($C516,subset1!$D:$BX,S$2,FALSE)</f>
        <v>#N/A</v>
      </c>
      <c r="T516" s="1" t="e">
        <f>VLOOKUP($C516,subset1!$D:$BX,T$2,FALSE)</f>
        <v>#N/A</v>
      </c>
      <c r="U516" t="e">
        <f>VLOOKUP($C516,subset1!$D:$BX,U$2,FALSE)</f>
        <v>#N/A</v>
      </c>
      <c r="V516" t="e">
        <f>VLOOKUP($C516,subset1!$D:$BX,V$2,FALSE)</f>
        <v>#N/A</v>
      </c>
      <c r="W516" t="e">
        <f>VLOOKUP($C516,subset1!$D:$BX,W$2,FALSE)</f>
        <v>#N/A</v>
      </c>
      <c r="X516" t="e">
        <f>VLOOKUP($C516,subset1!$D:$BX,X$2,FALSE)</f>
        <v>#N/A</v>
      </c>
      <c r="Y516" t="e">
        <f>VLOOKUP($C516,subset1!$D:$BX,Y$2,FALSE)</f>
        <v>#N/A</v>
      </c>
      <c r="Z516" t="e">
        <f>VLOOKUP($C516,subset1!$D:$BX,Z$2,FALSE)</f>
        <v>#N/A</v>
      </c>
      <c r="AA516" t="e">
        <f>VLOOKUP($C516,subset1!$D:$BX,AA$2,FALSE)</f>
        <v>#N/A</v>
      </c>
      <c r="AB516" t="e">
        <f>VLOOKUP($C516,subset1!$D:$BX,AB$2,FALSE)</f>
        <v>#N/A</v>
      </c>
      <c r="AC516" t="e">
        <f>VLOOKUP($C516,subset1!$D:$BX,AC$2,FALSE)</f>
        <v>#N/A</v>
      </c>
      <c r="AD516" t="e">
        <f>VLOOKUP($C516,subset1!$D:$BX,AD$2,FALSE)</f>
        <v>#N/A</v>
      </c>
      <c r="AE516" t="e">
        <f>VLOOKUP($C516,subset1!$D:$BX,AE$2,FALSE)</f>
        <v>#N/A</v>
      </c>
      <c r="AF516" t="e">
        <f>VLOOKUP($C516,subset1!$D:$BX,AF$2,FALSE)</f>
        <v>#N/A</v>
      </c>
      <c r="AG516" t="e">
        <f>VLOOKUP($C516,subset1!$D:$BX,AG$2,FALSE)</f>
        <v>#N/A</v>
      </c>
      <c r="AH516" t="e">
        <f>VLOOKUP($C516,subset1!$D:$BX,AH$2,FALSE)</f>
        <v>#N/A</v>
      </c>
      <c r="AI516" t="e">
        <f>VLOOKUP($C516,subset1!$D:$BX,AI$2,FALSE)</f>
        <v>#N/A</v>
      </c>
      <c r="AJ516" t="e">
        <f>VLOOKUP($C516,subset1!$D:$BX,AJ$2,FALSE)</f>
        <v>#N/A</v>
      </c>
      <c r="AK516" t="e">
        <f>VLOOKUP($C516,subset1!$D:$BX,AK$2,FALSE)</f>
        <v>#N/A</v>
      </c>
      <c r="AL516" t="e">
        <f>VLOOKUP($C516,subset1!$D:$BX,AL$2,FALSE)</f>
        <v>#N/A</v>
      </c>
      <c r="AM516" t="e">
        <f>VLOOKUP($C516,subset1!$D:$BX,AM$2,FALSE)</f>
        <v>#N/A</v>
      </c>
      <c r="AN516" t="e">
        <f>VLOOKUP($C516,subset1!$D:$BX,AN$2,FALSE)</f>
        <v>#N/A</v>
      </c>
      <c r="AO516" t="e">
        <f>VLOOKUP($C516,subset1!$D:$BX,AO$2,FALSE)</f>
        <v>#N/A</v>
      </c>
      <c r="AP516" t="e">
        <f>VLOOKUP($C516,subset1!$D:$BX,AP$2,FALSE)</f>
        <v>#N/A</v>
      </c>
      <c r="AQ516" t="e">
        <f>VLOOKUP($C516,subset1!$D:$BX,AQ$2,FALSE)</f>
        <v>#N/A</v>
      </c>
      <c r="AR516" t="e">
        <f>VLOOKUP($C516,subset1!$D:$BX,AR$2,FALSE)</f>
        <v>#N/A</v>
      </c>
      <c r="AS516" t="e">
        <f>VLOOKUP($C516,subset1!$D:$BX,AS$2,FALSE)</f>
        <v>#N/A</v>
      </c>
      <c r="AT516" s="1" t="e">
        <f>VLOOKUP($C516,subset1!$D:$BX,AT$2,FALSE)</f>
        <v>#N/A</v>
      </c>
      <c r="AU516" t="e">
        <f>VLOOKUP($C516,subset1!$D:$BX,AU$2,FALSE)</f>
        <v>#N/A</v>
      </c>
      <c r="AV516" t="e">
        <f>VLOOKUP($C516,subset1!$D:$BX,AV$2,FALSE)</f>
        <v>#N/A</v>
      </c>
      <c r="AW516" t="e">
        <f>VLOOKUP($C516,subset1!$D:$BX,AW$2,FALSE)</f>
        <v>#N/A</v>
      </c>
      <c r="AX516" t="e">
        <f>VLOOKUP($C516,subset1!$D:$BX,AX$2,FALSE)</f>
        <v>#N/A</v>
      </c>
      <c r="AY516" t="e">
        <f>VLOOKUP($C516,subset1!$D:$BX,AY$2,FALSE)</f>
        <v>#N/A</v>
      </c>
      <c r="AZ516" t="e">
        <f>VLOOKUP($C516,subset1!$D:$BX,AZ$2,FALSE)</f>
        <v>#N/A</v>
      </c>
      <c r="BA516" t="e">
        <f>VLOOKUP($C516,subset1!$D:$BX,BA$2,FALSE)</f>
        <v>#N/A</v>
      </c>
      <c r="BB516" t="e">
        <f>VLOOKUP($C516,subset1!$D:$BX,BB$2,FALSE)</f>
        <v>#N/A</v>
      </c>
      <c r="BC516" t="e">
        <f>VLOOKUP($C516,subset1!$D:$BX,BC$2,FALSE)</f>
        <v>#N/A</v>
      </c>
      <c r="BD516" t="e">
        <f>VLOOKUP($C516,subset1!$D:$BX,BD$2,FALSE)</f>
        <v>#N/A</v>
      </c>
      <c r="BE516" t="e">
        <f>VLOOKUP($C516,subset1!$D:$BX,BE$2,FALSE)</f>
        <v>#N/A</v>
      </c>
      <c r="BF516" t="e">
        <f>VLOOKUP($C516,subset1!$D:$BX,BF$2,FALSE)</f>
        <v>#N/A</v>
      </c>
      <c r="BG516" t="e">
        <f>VLOOKUP($C516,subset1!$D:$BX,BG$2,FALSE)</f>
        <v>#N/A</v>
      </c>
      <c r="BH516" t="e">
        <f>VLOOKUP($C516,subset1!$D:$BX,BH$2,FALSE)</f>
        <v>#N/A</v>
      </c>
      <c r="BI516" t="e">
        <f>VLOOKUP($C516,subset1!$D:$BX,BI$2,FALSE)</f>
        <v>#N/A</v>
      </c>
      <c r="BJ516" t="e">
        <f>VLOOKUP($C516,subset1!$D:$BX,BJ$2,FALSE)</f>
        <v>#N/A</v>
      </c>
      <c r="BK516" t="e">
        <f>VLOOKUP($C516,subset1!$D:$BX,BK$2,FALSE)</f>
        <v>#N/A</v>
      </c>
      <c r="BL516" t="e">
        <f>VLOOKUP($C516,subset1!$D:$BX,BL$2,FALSE)</f>
        <v>#N/A</v>
      </c>
      <c r="BM516" t="e">
        <f>VLOOKUP($C516,subset1!$D:$BX,BM$2,FALSE)</f>
        <v>#N/A</v>
      </c>
      <c r="BN516" t="e">
        <f>VLOOKUP($C516,subset1!$D:$BX,BN$2,FALSE)</f>
        <v>#N/A</v>
      </c>
      <c r="BO516" t="e">
        <f>VLOOKUP($C516,subset1!$D:$BX,BO$2,FALSE)</f>
        <v>#N/A</v>
      </c>
      <c r="BP516" t="e">
        <f>VLOOKUP($C516,subset1!$D:$BX,BP$2,FALSE)</f>
        <v>#N/A</v>
      </c>
      <c r="BQ516" t="e">
        <f>VLOOKUP($C516,subset1!$D:$BX,BQ$2,FALSE)</f>
        <v>#N/A</v>
      </c>
      <c r="BR516" t="e">
        <f>VLOOKUP($C516,subset1!$D:$BX,BR$2,FALSE)</f>
        <v>#N/A</v>
      </c>
      <c r="BS516" t="e">
        <f>VLOOKUP($C516,subset1!$D:$BX,BS$2,FALSE)</f>
        <v>#N/A</v>
      </c>
      <c r="BT516" t="e">
        <f>VLOOKUP($C516,subset1!$D:$BX,BT$2,FALSE)</f>
        <v>#N/A</v>
      </c>
      <c r="BU516" t="e">
        <f>VLOOKUP($C516,subset1!$D:$BX,BU$2,FALSE)</f>
        <v>#N/A</v>
      </c>
    </row>
    <row r="517" spans="1:73" x14ac:dyDescent="0.2">
      <c r="A517">
        <v>1060</v>
      </c>
      <c r="B517" t="s">
        <v>12</v>
      </c>
      <c r="C517" t="str">
        <f t="shared" si="24"/>
        <v>1060E4</v>
      </c>
      <c r="D517" t="str">
        <f t="shared" si="25"/>
        <v>E4</v>
      </c>
      <c r="E517">
        <v>88</v>
      </c>
      <c r="F517" s="1">
        <v>43509</v>
      </c>
      <c r="I517">
        <v>742.88062003672303</v>
      </c>
      <c r="J517" t="s">
        <v>7</v>
      </c>
      <c r="K517">
        <v>523</v>
      </c>
      <c r="L517">
        <f>VLOOKUP($C517,samples!$D$2:$I$1000,4, FALSE)</f>
        <v>20</v>
      </c>
      <c r="M517" t="str">
        <f>VLOOKUP($C517,samples!$D$2:$I$1000,5, FALSE)</f>
        <v>E</v>
      </c>
      <c r="N517" t="str">
        <f>VLOOKUP($C517,samples!$D$2:$I$1000,6, FALSE)</f>
        <v>1,2,3</v>
      </c>
      <c r="O517" s="1">
        <f>VLOOKUP($C517,samples!$D$2:$I$689,3, FALSE)</f>
        <v>43691</v>
      </c>
      <c r="P517" s="2">
        <f t="shared" si="26"/>
        <v>182</v>
      </c>
      <c r="Q517" s="1" t="str">
        <f>VLOOKUP($C517,samples!$D$2:$R$1000,8, FALSE)</f>
        <v>CGPLPA881P5</v>
      </c>
      <c r="S517" t="e">
        <f>VLOOKUP($C517,subset1!$D:$BX,S$2,FALSE)</f>
        <v>#N/A</v>
      </c>
      <c r="T517" s="1" t="e">
        <f>VLOOKUP($C517,subset1!$D:$BX,T$2,FALSE)</f>
        <v>#N/A</v>
      </c>
      <c r="U517" t="e">
        <f>VLOOKUP($C517,subset1!$D:$BX,U$2,FALSE)</f>
        <v>#N/A</v>
      </c>
      <c r="V517" t="e">
        <f>VLOOKUP($C517,subset1!$D:$BX,V$2,FALSE)</f>
        <v>#N/A</v>
      </c>
      <c r="W517" t="e">
        <f>VLOOKUP($C517,subset1!$D:$BX,W$2,FALSE)</f>
        <v>#N/A</v>
      </c>
      <c r="X517" t="e">
        <f>VLOOKUP($C517,subset1!$D:$BX,X$2,FALSE)</f>
        <v>#N/A</v>
      </c>
      <c r="Y517" t="e">
        <f>VLOOKUP($C517,subset1!$D:$BX,Y$2,FALSE)</f>
        <v>#N/A</v>
      </c>
      <c r="Z517" t="e">
        <f>VLOOKUP($C517,subset1!$D:$BX,Z$2,FALSE)</f>
        <v>#N/A</v>
      </c>
      <c r="AA517" t="e">
        <f>VLOOKUP($C517,subset1!$D:$BX,AA$2,FALSE)</f>
        <v>#N/A</v>
      </c>
      <c r="AB517" t="e">
        <f>VLOOKUP($C517,subset1!$D:$BX,AB$2,FALSE)</f>
        <v>#N/A</v>
      </c>
      <c r="AC517" t="e">
        <f>VLOOKUP($C517,subset1!$D:$BX,AC$2,FALSE)</f>
        <v>#N/A</v>
      </c>
      <c r="AD517" t="e">
        <f>VLOOKUP($C517,subset1!$D:$BX,AD$2,FALSE)</f>
        <v>#N/A</v>
      </c>
      <c r="AE517" t="e">
        <f>VLOOKUP($C517,subset1!$D:$BX,AE$2,FALSE)</f>
        <v>#N/A</v>
      </c>
      <c r="AF517" t="e">
        <f>VLOOKUP($C517,subset1!$D:$BX,AF$2,FALSE)</f>
        <v>#N/A</v>
      </c>
      <c r="AG517" t="e">
        <f>VLOOKUP($C517,subset1!$D:$BX,AG$2,FALSE)</f>
        <v>#N/A</v>
      </c>
      <c r="AH517" t="e">
        <f>VLOOKUP($C517,subset1!$D:$BX,AH$2,FALSE)</f>
        <v>#N/A</v>
      </c>
      <c r="AI517" t="e">
        <f>VLOOKUP($C517,subset1!$D:$BX,AI$2,FALSE)</f>
        <v>#N/A</v>
      </c>
      <c r="AJ517" t="e">
        <f>VLOOKUP($C517,subset1!$D:$BX,AJ$2,FALSE)</f>
        <v>#N/A</v>
      </c>
      <c r="AK517" t="e">
        <f>VLOOKUP($C517,subset1!$D:$BX,AK$2,FALSE)</f>
        <v>#N/A</v>
      </c>
      <c r="AL517" t="e">
        <f>VLOOKUP($C517,subset1!$D:$BX,AL$2,FALSE)</f>
        <v>#N/A</v>
      </c>
      <c r="AM517" t="e">
        <f>VLOOKUP($C517,subset1!$D:$BX,AM$2,FALSE)</f>
        <v>#N/A</v>
      </c>
      <c r="AN517" t="e">
        <f>VLOOKUP($C517,subset1!$D:$BX,AN$2,FALSE)</f>
        <v>#N/A</v>
      </c>
      <c r="AO517" t="e">
        <f>VLOOKUP($C517,subset1!$D:$BX,AO$2,FALSE)</f>
        <v>#N/A</v>
      </c>
      <c r="AP517" t="e">
        <f>VLOOKUP($C517,subset1!$D:$BX,AP$2,FALSE)</f>
        <v>#N/A</v>
      </c>
      <c r="AQ517" t="e">
        <f>VLOOKUP($C517,subset1!$D:$BX,AQ$2,FALSE)</f>
        <v>#N/A</v>
      </c>
      <c r="AR517" t="e">
        <f>VLOOKUP($C517,subset1!$D:$BX,AR$2,FALSE)</f>
        <v>#N/A</v>
      </c>
      <c r="AS517" t="e">
        <f>VLOOKUP($C517,subset1!$D:$BX,AS$2,FALSE)</f>
        <v>#N/A</v>
      </c>
      <c r="AT517" s="1" t="e">
        <f>VLOOKUP($C517,subset1!$D:$BX,AT$2,FALSE)</f>
        <v>#N/A</v>
      </c>
      <c r="AU517" t="e">
        <f>VLOOKUP($C517,subset1!$D:$BX,AU$2,FALSE)</f>
        <v>#N/A</v>
      </c>
      <c r="AV517" t="e">
        <f>VLOOKUP($C517,subset1!$D:$BX,AV$2,FALSE)</f>
        <v>#N/A</v>
      </c>
      <c r="AW517" t="e">
        <f>VLOOKUP($C517,subset1!$D:$BX,AW$2,FALSE)</f>
        <v>#N/A</v>
      </c>
      <c r="AX517" t="e">
        <f>VLOOKUP($C517,subset1!$D:$BX,AX$2,FALSE)</f>
        <v>#N/A</v>
      </c>
      <c r="AY517" t="e">
        <f>VLOOKUP($C517,subset1!$D:$BX,AY$2,FALSE)</f>
        <v>#N/A</v>
      </c>
      <c r="AZ517" t="e">
        <f>VLOOKUP($C517,subset1!$D:$BX,AZ$2,FALSE)</f>
        <v>#N/A</v>
      </c>
      <c r="BA517" t="e">
        <f>VLOOKUP($C517,subset1!$D:$BX,BA$2,FALSE)</f>
        <v>#N/A</v>
      </c>
      <c r="BB517" t="e">
        <f>VLOOKUP($C517,subset1!$D:$BX,BB$2,FALSE)</f>
        <v>#N/A</v>
      </c>
      <c r="BC517" t="e">
        <f>VLOOKUP($C517,subset1!$D:$BX,BC$2,FALSE)</f>
        <v>#N/A</v>
      </c>
      <c r="BD517" t="e">
        <f>VLOOKUP($C517,subset1!$D:$BX,BD$2,FALSE)</f>
        <v>#N/A</v>
      </c>
      <c r="BE517" t="e">
        <f>VLOOKUP($C517,subset1!$D:$BX,BE$2,FALSE)</f>
        <v>#N/A</v>
      </c>
      <c r="BF517" t="e">
        <f>VLOOKUP($C517,subset1!$D:$BX,BF$2,FALSE)</f>
        <v>#N/A</v>
      </c>
      <c r="BG517" t="e">
        <f>VLOOKUP($C517,subset1!$D:$BX,BG$2,FALSE)</f>
        <v>#N/A</v>
      </c>
      <c r="BH517" t="e">
        <f>VLOOKUP($C517,subset1!$D:$BX,BH$2,FALSE)</f>
        <v>#N/A</v>
      </c>
      <c r="BI517" t="e">
        <f>VLOOKUP($C517,subset1!$D:$BX,BI$2,FALSE)</f>
        <v>#N/A</v>
      </c>
      <c r="BJ517" t="e">
        <f>VLOOKUP($C517,subset1!$D:$BX,BJ$2,FALSE)</f>
        <v>#N/A</v>
      </c>
      <c r="BK517" t="e">
        <f>VLOOKUP($C517,subset1!$D:$BX,BK$2,FALSE)</f>
        <v>#N/A</v>
      </c>
      <c r="BL517" t="e">
        <f>VLOOKUP($C517,subset1!$D:$BX,BL$2,FALSE)</f>
        <v>#N/A</v>
      </c>
      <c r="BM517" t="e">
        <f>VLOOKUP($C517,subset1!$D:$BX,BM$2,FALSE)</f>
        <v>#N/A</v>
      </c>
      <c r="BN517" t="e">
        <f>VLOOKUP($C517,subset1!$D:$BX,BN$2,FALSE)</f>
        <v>#N/A</v>
      </c>
      <c r="BO517" t="e">
        <f>VLOOKUP($C517,subset1!$D:$BX,BO$2,FALSE)</f>
        <v>#N/A</v>
      </c>
      <c r="BP517" t="e">
        <f>VLOOKUP($C517,subset1!$D:$BX,BP$2,FALSE)</f>
        <v>#N/A</v>
      </c>
      <c r="BQ517" t="e">
        <f>VLOOKUP($C517,subset1!$D:$BX,BQ$2,FALSE)</f>
        <v>#N/A</v>
      </c>
      <c r="BR517" t="e">
        <f>VLOOKUP($C517,subset1!$D:$BX,BR$2,FALSE)</f>
        <v>#N/A</v>
      </c>
      <c r="BS517" t="e">
        <f>VLOOKUP($C517,subset1!$D:$BX,BS$2,FALSE)</f>
        <v>#N/A</v>
      </c>
      <c r="BT517" t="e">
        <f>VLOOKUP($C517,subset1!$D:$BX,BT$2,FALSE)</f>
        <v>#N/A</v>
      </c>
      <c r="BU517" t="e">
        <f>VLOOKUP($C517,subset1!$D:$BX,BU$2,FALSE)</f>
        <v>#N/A</v>
      </c>
    </row>
    <row r="518" spans="1:73" x14ac:dyDescent="0.2">
      <c r="A518">
        <v>1060</v>
      </c>
      <c r="B518" t="s">
        <v>13</v>
      </c>
      <c r="C518" t="str">
        <f t="shared" si="24"/>
        <v>1060E5</v>
      </c>
      <c r="D518" t="str">
        <f t="shared" si="25"/>
        <v>E5</v>
      </c>
      <c r="E518">
        <v>88</v>
      </c>
      <c r="F518" s="1">
        <v>43509</v>
      </c>
      <c r="I518">
        <v>742.88062003672303</v>
      </c>
      <c r="J518" t="s">
        <v>7</v>
      </c>
      <c r="K518">
        <v>524</v>
      </c>
      <c r="L518">
        <f>VLOOKUP($C518,samples!$D$2:$I$1000,4, FALSE)</f>
        <v>24</v>
      </c>
      <c r="M518" t="str">
        <f>VLOOKUP($C518,samples!$D$2:$I$1000,5, FALSE)</f>
        <v>B</v>
      </c>
      <c r="N518" t="str">
        <f>VLOOKUP($C518,samples!$D$2:$I$1000,6, FALSE)</f>
        <v>4,5,6</v>
      </c>
      <c r="O518" s="1">
        <f>VLOOKUP($C518,samples!$D$2:$I$689,3, FALSE)</f>
        <v>43747</v>
      </c>
      <c r="P518" s="2">
        <f t="shared" si="26"/>
        <v>238</v>
      </c>
      <c r="Q518" s="1" t="str">
        <f>VLOOKUP($C518,samples!$D$2:$R$1000,8, FALSE)</f>
        <v>CGPLPA881P6</v>
      </c>
      <c r="S518" t="e">
        <f>VLOOKUP($C518,subset1!$D:$BX,S$2,FALSE)</f>
        <v>#N/A</v>
      </c>
      <c r="T518" s="1" t="e">
        <f>VLOOKUP($C518,subset1!$D:$BX,T$2,FALSE)</f>
        <v>#N/A</v>
      </c>
      <c r="U518" t="e">
        <f>VLOOKUP($C518,subset1!$D:$BX,U$2,FALSE)</f>
        <v>#N/A</v>
      </c>
      <c r="V518" t="e">
        <f>VLOOKUP($C518,subset1!$D:$BX,V$2,FALSE)</f>
        <v>#N/A</v>
      </c>
      <c r="W518" t="e">
        <f>VLOOKUP($C518,subset1!$D:$BX,W$2,FALSE)</f>
        <v>#N/A</v>
      </c>
      <c r="X518" t="e">
        <f>VLOOKUP($C518,subset1!$D:$BX,X$2,FALSE)</f>
        <v>#N/A</v>
      </c>
      <c r="Y518" t="e">
        <f>VLOOKUP($C518,subset1!$D:$BX,Y$2,FALSE)</f>
        <v>#N/A</v>
      </c>
      <c r="Z518" t="e">
        <f>VLOOKUP($C518,subset1!$D:$BX,Z$2,FALSE)</f>
        <v>#N/A</v>
      </c>
      <c r="AA518" t="e">
        <f>VLOOKUP($C518,subset1!$D:$BX,AA$2,FALSE)</f>
        <v>#N/A</v>
      </c>
      <c r="AB518" t="e">
        <f>VLOOKUP($C518,subset1!$D:$BX,AB$2,FALSE)</f>
        <v>#N/A</v>
      </c>
      <c r="AC518" t="e">
        <f>VLOOKUP($C518,subset1!$D:$BX,AC$2,FALSE)</f>
        <v>#N/A</v>
      </c>
      <c r="AD518" t="e">
        <f>VLOOKUP($C518,subset1!$D:$BX,AD$2,FALSE)</f>
        <v>#N/A</v>
      </c>
      <c r="AE518" t="e">
        <f>VLOOKUP($C518,subset1!$D:$BX,AE$2,FALSE)</f>
        <v>#N/A</v>
      </c>
      <c r="AF518" t="e">
        <f>VLOOKUP($C518,subset1!$D:$BX,AF$2,FALSE)</f>
        <v>#N/A</v>
      </c>
      <c r="AG518" t="e">
        <f>VLOOKUP($C518,subset1!$D:$BX,AG$2,FALSE)</f>
        <v>#N/A</v>
      </c>
      <c r="AH518" t="e">
        <f>VLOOKUP($C518,subset1!$D:$BX,AH$2,FALSE)</f>
        <v>#N/A</v>
      </c>
      <c r="AI518" t="e">
        <f>VLOOKUP($C518,subset1!$D:$BX,AI$2,FALSE)</f>
        <v>#N/A</v>
      </c>
      <c r="AJ518" t="e">
        <f>VLOOKUP($C518,subset1!$D:$BX,AJ$2,FALSE)</f>
        <v>#N/A</v>
      </c>
      <c r="AK518" t="e">
        <f>VLOOKUP($C518,subset1!$D:$BX,AK$2,FALSE)</f>
        <v>#N/A</v>
      </c>
      <c r="AL518" t="e">
        <f>VLOOKUP($C518,subset1!$D:$BX,AL$2,FALSE)</f>
        <v>#N/A</v>
      </c>
      <c r="AM518" t="e">
        <f>VLOOKUP($C518,subset1!$D:$BX,AM$2,FALSE)</f>
        <v>#N/A</v>
      </c>
      <c r="AN518" t="e">
        <f>VLOOKUP($C518,subset1!$D:$BX,AN$2,FALSE)</f>
        <v>#N/A</v>
      </c>
      <c r="AO518" t="e">
        <f>VLOOKUP($C518,subset1!$D:$BX,AO$2,FALSE)</f>
        <v>#N/A</v>
      </c>
      <c r="AP518" t="e">
        <f>VLOOKUP($C518,subset1!$D:$BX,AP$2,FALSE)</f>
        <v>#N/A</v>
      </c>
      <c r="AQ518" t="e">
        <f>VLOOKUP($C518,subset1!$D:$BX,AQ$2,FALSE)</f>
        <v>#N/A</v>
      </c>
      <c r="AR518" t="e">
        <f>VLOOKUP($C518,subset1!$D:$BX,AR$2,FALSE)</f>
        <v>#N/A</v>
      </c>
      <c r="AS518" t="e">
        <f>VLOOKUP($C518,subset1!$D:$BX,AS$2,FALSE)</f>
        <v>#N/A</v>
      </c>
      <c r="AT518" s="1" t="e">
        <f>VLOOKUP($C518,subset1!$D:$BX,AT$2,FALSE)</f>
        <v>#N/A</v>
      </c>
      <c r="AU518" t="e">
        <f>VLOOKUP($C518,subset1!$D:$BX,AU$2,FALSE)</f>
        <v>#N/A</v>
      </c>
      <c r="AV518" t="e">
        <f>VLOOKUP($C518,subset1!$D:$BX,AV$2,FALSE)</f>
        <v>#N/A</v>
      </c>
      <c r="AW518" t="e">
        <f>VLOOKUP($C518,subset1!$D:$BX,AW$2,FALSE)</f>
        <v>#N/A</v>
      </c>
      <c r="AX518" t="e">
        <f>VLOOKUP($C518,subset1!$D:$BX,AX$2,FALSE)</f>
        <v>#N/A</v>
      </c>
      <c r="AY518" t="e">
        <f>VLOOKUP($C518,subset1!$D:$BX,AY$2,FALSE)</f>
        <v>#N/A</v>
      </c>
      <c r="AZ518" t="e">
        <f>VLOOKUP($C518,subset1!$D:$BX,AZ$2,FALSE)</f>
        <v>#N/A</v>
      </c>
      <c r="BA518" t="e">
        <f>VLOOKUP($C518,subset1!$D:$BX,BA$2,FALSE)</f>
        <v>#N/A</v>
      </c>
      <c r="BB518" t="e">
        <f>VLOOKUP($C518,subset1!$D:$BX,BB$2,FALSE)</f>
        <v>#N/A</v>
      </c>
      <c r="BC518" t="e">
        <f>VLOOKUP($C518,subset1!$D:$BX,BC$2,FALSE)</f>
        <v>#N/A</v>
      </c>
      <c r="BD518" t="e">
        <f>VLOOKUP($C518,subset1!$D:$BX,BD$2,FALSE)</f>
        <v>#N/A</v>
      </c>
      <c r="BE518" t="e">
        <f>VLOOKUP($C518,subset1!$D:$BX,BE$2,FALSE)</f>
        <v>#N/A</v>
      </c>
      <c r="BF518" t="e">
        <f>VLOOKUP($C518,subset1!$D:$BX,BF$2,FALSE)</f>
        <v>#N/A</v>
      </c>
      <c r="BG518" t="e">
        <f>VLOOKUP($C518,subset1!$D:$BX,BG$2,FALSE)</f>
        <v>#N/A</v>
      </c>
      <c r="BH518" t="e">
        <f>VLOOKUP($C518,subset1!$D:$BX,BH$2,FALSE)</f>
        <v>#N/A</v>
      </c>
      <c r="BI518" t="e">
        <f>VLOOKUP($C518,subset1!$D:$BX,BI$2,FALSE)</f>
        <v>#N/A</v>
      </c>
      <c r="BJ518" t="e">
        <f>VLOOKUP($C518,subset1!$D:$BX,BJ$2,FALSE)</f>
        <v>#N/A</v>
      </c>
      <c r="BK518" t="e">
        <f>VLOOKUP($C518,subset1!$D:$BX,BK$2,FALSE)</f>
        <v>#N/A</v>
      </c>
      <c r="BL518" t="e">
        <f>VLOOKUP($C518,subset1!$D:$BX,BL$2,FALSE)</f>
        <v>#N/A</v>
      </c>
      <c r="BM518" t="e">
        <f>VLOOKUP($C518,subset1!$D:$BX,BM$2,FALSE)</f>
        <v>#N/A</v>
      </c>
      <c r="BN518" t="e">
        <f>VLOOKUP($C518,subset1!$D:$BX,BN$2,FALSE)</f>
        <v>#N/A</v>
      </c>
      <c r="BO518" t="e">
        <f>VLOOKUP($C518,subset1!$D:$BX,BO$2,FALSE)</f>
        <v>#N/A</v>
      </c>
      <c r="BP518" t="e">
        <f>VLOOKUP($C518,subset1!$D:$BX,BP$2,FALSE)</f>
        <v>#N/A</v>
      </c>
      <c r="BQ518" t="e">
        <f>VLOOKUP($C518,subset1!$D:$BX,BQ$2,FALSE)</f>
        <v>#N/A</v>
      </c>
      <c r="BR518" t="e">
        <f>VLOOKUP($C518,subset1!$D:$BX,BR$2,FALSE)</f>
        <v>#N/A</v>
      </c>
      <c r="BS518" t="e">
        <f>VLOOKUP($C518,subset1!$D:$BX,BS$2,FALSE)</f>
        <v>#N/A</v>
      </c>
      <c r="BT518" t="e">
        <f>VLOOKUP($C518,subset1!$D:$BX,BT$2,FALSE)</f>
        <v>#N/A</v>
      </c>
      <c r="BU518" t="e">
        <f>VLOOKUP($C518,subset1!$D:$BX,BU$2,FALSE)</f>
        <v>#N/A</v>
      </c>
    </row>
    <row r="519" spans="1:73" x14ac:dyDescent="0.2">
      <c r="A519">
        <v>1060</v>
      </c>
      <c r="B519" t="s">
        <v>14</v>
      </c>
      <c r="C519" t="str">
        <f t="shared" si="24"/>
        <v>1060E6</v>
      </c>
      <c r="D519" t="str">
        <f t="shared" si="25"/>
        <v>E6</v>
      </c>
      <c r="E519">
        <v>88</v>
      </c>
      <c r="F519" s="1">
        <v>43509</v>
      </c>
      <c r="I519">
        <v>742.88062003672303</v>
      </c>
      <c r="J519" t="s">
        <v>7</v>
      </c>
      <c r="K519">
        <v>525</v>
      </c>
      <c r="L519">
        <f>VLOOKUP($C519,samples!$D$2:$I$1000,4, FALSE)</f>
        <v>24</v>
      </c>
      <c r="M519" t="str">
        <f>VLOOKUP($C519,samples!$D$2:$I$1000,5, FALSE)</f>
        <v>H</v>
      </c>
      <c r="N519" t="str">
        <f>VLOOKUP($C519,samples!$D$2:$I$1000,6, FALSE)</f>
        <v>7,8,9</v>
      </c>
      <c r="O519" s="1">
        <f>VLOOKUP($C519,samples!$D$2:$I$689,3, FALSE)</f>
        <v>43803</v>
      </c>
      <c r="P519" s="2">
        <f t="shared" si="26"/>
        <v>294</v>
      </c>
      <c r="Q519" s="1" t="str">
        <f>VLOOKUP($C519,samples!$D$2:$R$1000,8, FALSE)</f>
        <v>CGPLPA881P7</v>
      </c>
      <c r="S519" t="e">
        <f>VLOOKUP($C519,subset1!$D:$BX,S$2,FALSE)</f>
        <v>#N/A</v>
      </c>
      <c r="T519" s="1" t="e">
        <f>VLOOKUP($C519,subset1!$D:$BX,T$2,FALSE)</f>
        <v>#N/A</v>
      </c>
      <c r="U519" t="e">
        <f>VLOOKUP($C519,subset1!$D:$BX,U$2,FALSE)</f>
        <v>#N/A</v>
      </c>
      <c r="V519" t="e">
        <f>VLOOKUP($C519,subset1!$D:$BX,V$2,FALSE)</f>
        <v>#N/A</v>
      </c>
      <c r="W519" t="e">
        <f>VLOOKUP($C519,subset1!$D:$BX,W$2,FALSE)</f>
        <v>#N/A</v>
      </c>
      <c r="X519" t="e">
        <f>VLOOKUP($C519,subset1!$D:$BX,X$2,FALSE)</f>
        <v>#N/A</v>
      </c>
      <c r="Y519" t="e">
        <f>VLOOKUP($C519,subset1!$D:$BX,Y$2,FALSE)</f>
        <v>#N/A</v>
      </c>
      <c r="Z519" t="e">
        <f>VLOOKUP($C519,subset1!$D:$BX,Z$2,FALSE)</f>
        <v>#N/A</v>
      </c>
      <c r="AA519" t="e">
        <f>VLOOKUP($C519,subset1!$D:$BX,AA$2,FALSE)</f>
        <v>#N/A</v>
      </c>
      <c r="AB519" t="e">
        <f>VLOOKUP($C519,subset1!$D:$BX,AB$2,FALSE)</f>
        <v>#N/A</v>
      </c>
      <c r="AC519" t="e">
        <f>VLOOKUP($C519,subset1!$D:$BX,AC$2,FALSE)</f>
        <v>#N/A</v>
      </c>
      <c r="AD519" t="e">
        <f>VLOOKUP($C519,subset1!$D:$BX,AD$2,FALSE)</f>
        <v>#N/A</v>
      </c>
      <c r="AE519" t="e">
        <f>VLOOKUP($C519,subset1!$D:$BX,AE$2,FALSE)</f>
        <v>#N/A</v>
      </c>
      <c r="AF519" t="e">
        <f>VLOOKUP($C519,subset1!$D:$BX,AF$2,FALSE)</f>
        <v>#N/A</v>
      </c>
      <c r="AG519" t="e">
        <f>VLOOKUP($C519,subset1!$D:$BX,AG$2,FALSE)</f>
        <v>#N/A</v>
      </c>
      <c r="AH519" t="e">
        <f>VLOOKUP($C519,subset1!$D:$BX,AH$2,FALSE)</f>
        <v>#N/A</v>
      </c>
      <c r="AI519" t="e">
        <f>VLOOKUP($C519,subset1!$D:$BX,AI$2,FALSE)</f>
        <v>#N/A</v>
      </c>
      <c r="AJ519" t="e">
        <f>VLOOKUP($C519,subset1!$D:$BX,AJ$2,FALSE)</f>
        <v>#N/A</v>
      </c>
      <c r="AK519" t="e">
        <f>VLOOKUP($C519,subset1!$D:$BX,AK$2,FALSE)</f>
        <v>#N/A</v>
      </c>
      <c r="AL519" t="e">
        <f>VLOOKUP($C519,subset1!$D:$BX,AL$2,FALSE)</f>
        <v>#N/A</v>
      </c>
      <c r="AM519" t="e">
        <f>VLOOKUP($C519,subset1!$D:$BX,AM$2,FALSE)</f>
        <v>#N/A</v>
      </c>
      <c r="AN519" t="e">
        <f>VLOOKUP($C519,subset1!$D:$BX,AN$2,FALSE)</f>
        <v>#N/A</v>
      </c>
      <c r="AO519" t="e">
        <f>VLOOKUP($C519,subset1!$D:$BX,AO$2,FALSE)</f>
        <v>#N/A</v>
      </c>
      <c r="AP519" t="e">
        <f>VLOOKUP($C519,subset1!$D:$BX,AP$2,FALSE)</f>
        <v>#N/A</v>
      </c>
      <c r="AQ519" t="e">
        <f>VLOOKUP($C519,subset1!$D:$BX,AQ$2,FALSE)</f>
        <v>#N/A</v>
      </c>
      <c r="AR519" t="e">
        <f>VLOOKUP($C519,subset1!$D:$BX,AR$2,FALSE)</f>
        <v>#N/A</v>
      </c>
      <c r="AS519" t="e">
        <f>VLOOKUP($C519,subset1!$D:$BX,AS$2,FALSE)</f>
        <v>#N/A</v>
      </c>
      <c r="AT519" s="1" t="e">
        <f>VLOOKUP($C519,subset1!$D:$BX,AT$2,FALSE)</f>
        <v>#N/A</v>
      </c>
      <c r="AU519" t="e">
        <f>VLOOKUP($C519,subset1!$D:$BX,AU$2,FALSE)</f>
        <v>#N/A</v>
      </c>
      <c r="AV519" t="e">
        <f>VLOOKUP($C519,subset1!$D:$BX,AV$2,FALSE)</f>
        <v>#N/A</v>
      </c>
      <c r="AW519" t="e">
        <f>VLOOKUP($C519,subset1!$D:$BX,AW$2,FALSE)</f>
        <v>#N/A</v>
      </c>
      <c r="AX519" t="e">
        <f>VLOOKUP($C519,subset1!$D:$BX,AX$2,FALSE)</f>
        <v>#N/A</v>
      </c>
      <c r="AY519" t="e">
        <f>VLOOKUP($C519,subset1!$D:$BX,AY$2,FALSE)</f>
        <v>#N/A</v>
      </c>
      <c r="AZ519" t="e">
        <f>VLOOKUP($C519,subset1!$D:$BX,AZ$2,FALSE)</f>
        <v>#N/A</v>
      </c>
      <c r="BA519" t="e">
        <f>VLOOKUP($C519,subset1!$D:$BX,BA$2,FALSE)</f>
        <v>#N/A</v>
      </c>
      <c r="BB519" t="e">
        <f>VLOOKUP($C519,subset1!$D:$BX,BB$2,FALSE)</f>
        <v>#N/A</v>
      </c>
      <c r="BC519" t="e">
        <f>VLOOKUP($C519,subset1!$D:$BX,BC$2,FALSE)</f>
        <v>#N/A</v>
      </c>
      <c r="BD519" t="e">
        <f>VLOOKUP($C519,subset1!$D:$BX,BD$2,FALSE)</f>
        <v>#N/A</v>
      </c>
      <c r="BE519" t="e">
        <f>VLOOKUP($C519,subset1!$D:$BX,BE$2,FALSE)</f>
        <v>#N/A</v>
      </c>
      <c r="BF519" t="e">
        <f>VLOOKUP($C519,subset1!$D:$BX,BF$2,FALSE)</f>
        <v>#N/A</v>
      </c>
      <c r="BG519" t="e">
        <f>VLOOKUP($C519,subset1!$D:$BX,BG$2,FALSE)</f>
        <v>#N/A</v>
      </c>
      <c r="BH519" t="e">
        <f>VLOOKUP($C519,subset1!$D:$BX,BH$2,FALSE)</f>
        <v>#N/A</v>
      </c>
      <c r="BI519" t="e">
        <f>VLOOKUP($C519,subset1!$D:$BX,BI$2,FALSE)</f>
        <v>#N/A</v>
      </c>
      <c r="BJ519" t="e">
        <f>VLOOKUP($C519,subset1!$D:$BX,BJ$2,FALSE)</f>
        <v>#N/A</v>
      </c>
      <c r="BK519" t="e">
        <f>VLOOKUP($C519,subset1!$D:$BX,BK$2,FALSE)</f>
        <v>#N/A</v>
      </c>
      <c r="BL519" t="e">
        <f>VLOOKUP($C519,subset1!$D:$BX,BL$2,FALSE)</f>
        <v>#N/A</v>
      </c>
      <c r="BM519" t="e">
        <f>VLOOKUP($C519,subset1!$D:$BX,BM$2,FALSE)</f>
        <v>#N/A</v>
      </c>
      <c r="BN519" t="e">
        <f>VLOOKUP($C519,subset1!$D:$BX,BN$2,FALSE)</f>
        <v>#N/A</v>
      </c>
      <c r="BO519" t="e">
        <f>VLOOKUP($C519,subset1!$D:$BX,BO$2,FALSE)</f>
        <v>#N/A</v>
      </c>
      <c r="BP519" t="e">
        <f>VLOOKUP($C519,subset1!$D:$BX,BP$2,FALSE)</f>
        <v>#N/A</v>
      </c>
      <c r="BQ519" t="e">
        <f>VLOOKUP($C519,subset1!$D:$BX,BQ$2,FALSE)</f>
        <v>#N/A</v>
      </c>
      <c r="BR519" t="e">
        <f>VLOOKUP($C519,subset1!$D:$BX,BR$2,FALSE)</f>
        <v>#N/A</v>
      </c>
      <c r="BS519" t="e">
        <f>VLOOKUP($C519,subset1!$D:$BX,BS$2,FALSE)</f>
        <v>#N/A</v>
      </c>
      <c r="BT519" t="e">
        <f>VLOOKUP($C519,subset1!$D:$BX,BT$2,FALSE)</f>
        <v>#N/A</v>
      </c>
      <c r="BU519" t="e">
        <f>VLOOKUP($C519,subset1!$D:$BX,BU$2,FALSE)</f>
        <v>#N/A</v>
      </c>
    </row>
    <row r="520" spans="1:73" x14ac:dyDescent="0.2">
      <c r="A520">
        <v>1060</v>
      </c>
      <c r="B520" t="s">
        <v>15</v>
      </c>
      <c r="C520" t="str">
        <f t="shared" si="24"/>
        <v>1060E7</v>
      </c>
      <c r="D520" t="str">
        <f t="shared" si="25"/>
        <v>E7</v>
      </c>
      <c r="E520">
        <v>88</v>
      </c>
      <c r="F520" s="1">
        <v>43509</v>
      </c>
      <c r="I520">
        <v>742.88062003672303</v>
      </c>
      <c r="J520" t="s">
        <v>7</v>
      </c>
      <c r="K520">
        <v>526</v>
      </c>
      <c r="L520">
        <f>VLOOKUP($C520,samples!$D$2:$I$1000,4, FALSE)</f>
        <v>24</v>
      </c>
      <c r="M520" t="str">
        <f>VLOOKUP($C520,samples!$D$2:$I$1000,5, FALSE)</f>
        <v>F</v>
      </c>
      <c r="N520" t="str">
        <f>VLOOKUP($C520,samples!$D$2:$I$1000,6, FALSE)</f>
        <v>7,8,9</v>
      </c>
      <c r="O520" s="1">
        <f>VLOOKUP($C520,samples!$D$2:$I$689,3, FALSE)</f>
        <v>43838</v>
      </c>
      <c r="P520" s="2">
        <f t="shared" si="26"/>
        <v>329</v>
      </c>
      <c r="Q520" s="1" t="str">
        <f>VLOOKUP($C520,samples!$D$2:$R$1000,8, FALSE)</f>
        <v>CGPLPA881P8</v>
      </c>
      <c r="S520" t="e">
        <f>VLOOKUP($C520,subset1!$D:$BX,S$2,FALSE)</f>
        <v>#N/A</v>
      </c>
      <c r="T520" s="1" t="e">
        <f>VLOOKUP($C520,subset1!$D:$BX,T$2,FALSE)</f>
        <v>#N/A</v>
      </c>
      <c r="U520" t="e">
        <f>VLOOKUP($C520,subset1!$D:$BX,U$2,FALSE)</f>
        <v>#N/A</v>
      </c>
      <c r="V520" t="e">
        <f>VLOOKUP($C520,subset1!$D:$BX,V$2,FALSE)</f>
        <v>#N/A</v>
      </c>
      <c r="W520" t="e">
        <f>VLOOKUP($C520,subset1!$D:$BX,W$2,FALSE)</f>
        <v>#N/A</v>
      </c>
      <c r="X520" t="e">
        <f>VLOOKUP($C520,subset1!$D:$BX,X$2,FALSE)</f>
        <v>#N/A</v>
      </c>
      <c r="Y520" t="e">
        <f>VLOOKUP($C520,subset1!$D:$BX,Y$2,FALSE)</f>
        <v>#N/A</v>
      </c>
      <c r="Z520" t="e">
        <f>VLOOKUP($C520,subset1!$D:$BX,Z$2,FALSE)</f>
        <v>#N/A</v>
      </c>
      <c r="AA520" t="e">
        <f>VLOOKUP($C520,subset1!$D:$BX,AA$2,FALSE)</f>
        <v>#N/A</v>
      </c>
      <c r="AB520" t="e">
        <f>VLOOKUP($C520,subset1!$D:$BX,AB$2,FALSE)</f>
        <v>#N/A</v>
      </c>
      <c r="AC520" t="e">
        <f>VLOOKUP($C520,subset1!$D:$BX,AC$2,FALSE)</f>
        <v>#N/A</v>
      </c>
      <c r="AD520" t="e">
        <f>VLOOKUP($C520,subset1!$D:$BX,AD$2,FALSE)</f>
        <v>#N/A</v>
      </c>
      <c r="AE520" t="e">
        <f>VLOOKUP($C520,subset1!$D:$BX,AE$2,FALSE)</f>
        <v>#N/A</v>
      </c>
      <c r="AF520" t="e">
        <f>VLOOKUP($C520,subset1!$D:$BX,AF$2,FALSE)</f>
        <v>#N/A</v>
      </c>
      <c r="AG520" t="e">
        <f>VLOOKUP($C520,subset1!$D:$BX,AG$2,FALSE)</f>
        <v>#N/A</v>
      </c>
      <c r="AH520" t="e">
        <f>VLOOKUP($C520,subset1!$D:$BX,AH$2,FALSE)</f>
        <v>#N/A</v>
      </c>
      <c r="AI520" t="e">
        <f>VLOOKUP($C520,subset1!$D:$BX,AI$2,FALSE)</f>
        <v>#N/A</v>
      </c>
      <c r="AJ520" t="e">
        <f>VLOOKUP($C520,subset1!$D:$BX,AJ$2,FALSE)</f>
        <v>#N/A</v>
      </c>
      <c r="AK520" t="e">
        <f>VLOOKUP($C520,subset1!$D:$BX,AK$2,FALSE)</f>
        <v>#N/A</v>
      </c>
      <c r="AL520" t="e">
        <f>VLOOKUP($C520,subset1!$D:$BX,AL$2,FALSE)</f>
        <v>#N/A</v>
      </c>
      <c r="AM520" t="e">
        <f>VLOOKUP($C520,subset1!$D:$BX,AM$2,FALSE)</f>
        <v>#N/A</v>
      </c>
      <c r="AN520" t="e">
        <f>VLOOKUP($C520,subset1!$D:$BX,AN$2,FALSE)</f>
        <v>#N/A</v>
      </c>
      <c r="AO520" t="e">
        <f>VLOOKUP($C520,subset1!$D:$BX,AO$2,FALSE)</f>
        <v>#N/A</v>
      </c>
      <c r="AP520" t="e">
        <f>VLOOKUP($C520,subset1!$D:$BX,AP$2,FALSE)</f>
        <v>#N/A</v>
      </c>
      <c r="AQ520" t="e">
        <f>VLOOKUP($C520,subset1!$D:$BX,AQ$2,FALSE)</f>
        <v>#N/A</v>
      </c>
      <c r="AR520" t="e">
        <f>VLOOKUP($C520,subset1!$D:$BX,AR$2,FALSE)</f>
        <v>#N/A</v>
      </c>
      <c r="AS520" t="e">
        <f>VLOOKUP($C520,subset1!$D:$BX,AS$2,FALSE)</f>
        <v>#N/A</v>
      </c>
      <c r="AT520" s="1" t="e">
        <f>VLOOKUP($C520,subset1!$D:$BX,AT$2,FALSE)</f>
        <v>#N/A</v>
      </c>
      <c r="AU520" t="e">
        <f>VLOOKUP($C520,subset1!$D:$BX,AU$2,FALSE)</f>
        <v>#N/A</v>
      </c>
      <c r="AV520" t="e">
        <f>VLOOKUP($C520,subset1!$D:$BX,AV$2,FALSE)</f>
        <v>#N/A</v>
      </c>
      <c r="AW520" t="e">
        <f>VLOOKUP($C520,subset1!$D:$BX,AW$2,FALSE)</f>
        <v>#N/A</v>
      </c>
      <c r="AX520" t="e">
        <f>VLOOKUP($C520,subset1!$D:$BX,AX$2,FALSE)</f>
        <v>#N/A</v>
      </c>
      <c r="AY520" t="e">
        <f>VLOOKUP($C520,subset1!$D:$BX,AY$2,FALSE)</f>
        <v>#N/A</v>
      </c>
      <c r="AZ520" t="e">
        <f>VLOOKUP($C520,subset1!$D:$BX,AZ$2,FALSE)</f>
        <v>#N/A</v>
      </c>
      <c r="BA520" t="e">
        <f>VLOOKUP($C520,subset1!$D:$BX,BA$2,FALSE)</f>
        <v>#N/A</v>
      </c>
      <c r="BB520" t="e">
        <f>VLOOKUP($C520,subset1!$D:$BX,BB$2,FALSE)</f>
        <v>#N/A</v>
      </c>
      <c r="BC520" t="e">
        <f>VLOOKUP($C520,subset1!$D:$BX,BC$2,FALSE)</f>
        <v>#N/A</v>
      </c>
      <c r="BD520" t="e">
        <f>VLOOKUP($C520,subset1!$D:$BX,BD$2,FALSE)</f>
        <v>#N/A</v>
      </c>
      <c r="BE520" t="e">
        <f>VLOOKUP($C520,subset1!$D:$BX,BE$2,FALSE)</f>
        <v>#N/A</v>
      </c>
      <c r="BF520" t="e">
        <f>VLOOKUP($C520,subset1!$D:$BX,BF$2,FALSE)</f>
        <v>#N/A</v>
      </c>
      <c r="BG520" t="e">
        <f>VLOOKUP($C520,subset1!$D:$BX,BG$2,FALSE)</f>
        <v>#N/A</v>
      </c>
      <c r="BH520" t="e">
        <f>VLOOKUP($C520,subset1!$D:$BX,BH$2,FALSE)</f>
        <v>#N/A</v>
      </c>
      <c r="BI520" t="e">
        <f>VLOOKUP($C520,subset1!$D:$BX,BI$2,FALSE)</f>
        <v>#N/A</v>
      </c>
      <c r="BJ520" t="e">
        <f>VLOOKUP($C520,subset1!$D:$BX,BJ$2,FALSE)</f>
        <v>#N/A</v>
      </c>
      <c r="BK520" t="e">
        <f>VLOOKUP($C520,subset1!$D:$BX,BK$2,FALSE)</f>
        <v>#N/A</v>
      </c>
      <c r="BL520" t="e">
        <f>VLOOKUP($C520,subset1!$D:$BX,BL$2,FALSE)</f>
        <v>#N/A</v>
      </c>
      <c r="BM520" t="e">
        <f>VLOOKUP($C520,subset1!$D:$BX,BM$2,FALSE)</f>
        <v>#N/A</v>
      </c>
      <c r="BN520" t="e">
        <f>VLOOKUP($C520,subset1!$D:$BX,BN$2,FALSE)</f>
        <v>#N/A</v>
      </c>
      <c r="BO520" t="e">
        <f>VLOOKUP($C520,subset1!$D:$BX,BO$2,FALSE)</f>
        <v>#N/A</v>
      </c>
      <c r="BP520" t="e">
        <f>VLOOKUP($C520,subset1!$D:$BX,BP$2,FALSE)</f>
        <v>#N/A</v>
      </c>
      <c r="BQ520" t="e">
        <f>VLOOKUP($C520,subset1!$D:$BX,BQ$2,FALSE)</f>
        <v>#N/A</v>
      </c>
      <c r="BR520" t="e">
        <f>VLOOKUP($C520,subset1!$D:$BX,BR$2,FALSE)</f>
        <v>#N/A</v>
      </c>
      <c r="BS520" t="e">
        <f>VLOOKUP($C520,subset1!$D:$BX,BS$2,FALSE)</f>
        <v>#N/A</v>
      </c>
      <c r="BT520" t="e">
        <f>VLOOKUP($C520,subset1!$D:$BX,BT$2,FALSE)</f>
        <v>#N/A</v>
      </c>
      <c r="BU520" t="e">
        <f>VLOOKUP($C520,subset1!$D:$BX,BU$2,FALSE)</f>
        <v>#N/A</v>
      </c>
    </row>
    <row r="521" spans="1:73" x14ac:dyDescent="0.2">
      <c r="A521">
        <v>1064</v>
      </c>
      <c r="B521" t="s">
        <v>2</v>
      </c>
      <c r="C521" t="str">
        <f t="shared" ref="C521:C533" si="27">_xlfn.CONCAT(A521:B521)</f>
        <v>1064A</v>
      </c>
      <c r="D521" t="str">
        <f t="shared" ref="D521:D533" si="28">B521</f>
        <v>A</v>
      </c>
      <c r="E521">
        <v>90</v>
      </c>
      <c r="F521" s="1">
        <v>43559</v>
      </c>
      <c r="I521">
        <v>692.88062003672303</v>
      </c>
      <c r="J521" t="s">
        <v>25</v>
      </c>
      <c r="K521">
        <v>527</v>
      </c>
      <c r="L521">
        <f>VLOOKUP($C521,samples!$D$2:$I$1000,4, FALSE)</f>
        <v>4</v>
      </c>
      <c r="M521" t="str">
        <f>VLOOKUP($C521,samples!$D$2:$I$1000,5, FALSE)</f>
        <v>G</v>
      </c>
      <c r="N521" t="str">
        <f>VLOOKUP($C521,samples!$D$2:$I$1000,6, FALSE)</f>
        <v>1,2,3</v>
      </c>
      <c r="O521" s="1">
        <f>VLOOKUP($C521,samples!$D$2:$I$689,3, FALSE)</f>
        <v>43559</v>
      </c>
      <c r="P521" s="2">
        <f t="shared" ref="P521:P533" si="29">O521-F521</f>
        <v>0</v>
      </c>
      <c r="Q521" s="1" t="str">
        <f>VLOOKUP($C521,samples!$D$2:$R$1000,8, FALSE)</f>
        <v>CGPLPA882P</v>
      </c>
      <c r="S521" t="e">
        <f>VLOOKUP($C521,subset1!$D:$BX,S$2,FALSE)</f>
        <v>#N/A</v>
      </c>
      <c r="T521" s="1" t="e">
        <f>VLOOKUP($C521,subset1!$D:$BX,T$2,FALSE)</f>
        <v>#N/A</v>
      </c>
      <c r="U521" t="e">
        <f>VLOOKUP($C521,subset1!$D:$BX,U$2,FALSE)</f>
        <v>#N/A</v>
      </c>
      <c r="V521" t="e">
        <f>VLOOKUP($C521,subset1!$D:$BX,V$2,FALSE)</f>
        <v>#N/A</v>
      </c>
      <c r="W521" t="e">
        <f>VLOOKUP($C521,subset1!$D:$BX,W$2,FALSE)</f>
        <v>#N/A</v>
      </c>
      <c r="X521" t="e">
        <f>VLOOKUP($C521,subset1!$D:$BX,X$2,FALSE)</f>
        <v>#N/A</v>
      </c>
      <c r="Y521" t="e">
        <f>VLOOKUP($C521,subset1!$D:$BX,Y$2,FALSE)</f>
        <v>#N/A</v>
      </c>
      <c r="Z521" t="e">
        <f>VLOOKUP($C521,subset1!$D:$BX,Z$2,FALSE)</f>
        <v>#N/A</v>
      </c>
      <c r="AA521" t="e">
        <f>VLOOKUP($C521,subset1!$D:$BX,AA$2,FALSE)</f>
        <v>#N/A</v>
      </c>
      <c r="AB521" t="e">
        <f>VLOOKUP($C521,subset1!$D:$BX,AB$2,FALSE)</f>
        <v>#N/A</v>
      </c>
      <c r="AC521" t="e">
        <f>VLOOKUP($C521,subset1!$D:$BX,AC$2,FALSE)</f>
        <v>#N/A</v>
      </c>
      <c r="AD521" t="e">
        <f>VLOOKUP($C521,subset1!$D:$BX,AD$2,FALSE)</f>
        <v>#N/A</v>
      </c>
      <c r="AE521" t="e">
        <f>VLOOKUP($C521,subset1!$D:$BX,AE$2,FALSE)</f>
        <v>#N/A</v>
      </c>
      <c r="AF521" t="e">
        <f>VLOOKUP($C521,subset1!$D:$BX,AF$2,FALSE)</f>
        <v>#N/A</v>
      </c>
      <c r="AG521" t="e">
        <f>VLOOKUP($C521,subset1!$D:$BX,AG$2,FALSE)</f>
        <v>#N/A</v>
      </c>
      <c r="AH521" t="e">
        <f>VLOOKUP($C521,subset1!$D:$BX,AH$2,FALSE)</f>
        <v>#N/A</v>
      </c>
      <c r="AI521" t="e">
        <f>VLOOKUP($C521,subset1!$D:$BX,AI$2,FALSE)</f>
        <v>#N/A</v>
      </c>
      <c r="AJ521" t="e">
        <f>VLOOKUP($C521,subset1!$D:$BX,AJ$2,FALSE)</f>
        <v>#N/A</v>
      </c>
      <c r="AK521" t="e">
        <f>VLOOKUP($C521,subset1!$D:$BX,AK$2,FALSE)</f>
        <v>#N/A</v>
      </c>
      <c r="AL521" t="e">
        <f>VLOOKUP($C521,subset1!$D:$BX,AL$2,FALSE)</f>
        <v>#N/A</v>
      </c>
      <c r="AM521" t="e">
        <f>VLOOKUP($C521,subset1!$D:$BX,AM$2,FALSE)</f>
        <v>#N/A</v>
      </c>
      <c r="AN521" t="e">
        <f>VLOOKUP($C521,subset1!$D:$BX,AN$2,FALSE)</f>
        <v>#N/A</v>
      </c>
      <c r="AO521" t="e">
        <f>VLOOKUP($C521,subset1!$D:$BX,AO$2,FALSE)</f>
        <v>#N/A</v>
      </c>
      <c r="AP521" t="e">
        <f>VLOOKUP($C521,subset1!$D:$BX,AP$2,FALSE)</f>
        <v>#N/A</v>
      </c>
      <c r="AQ521" t="e">
        <f>VLOOKUP($C521,subset1!$D:$BX,AQ$2,FALSE)</f>
        <v>#N/A</v>
      </c>
      <c r="AR521" t="e">
        <f>VLOOKUP($C521,subset1!$D:$BX,AR$2,FALSE)</f>
        <v>#N/A</v>
      </c>
      <c r="AS521" t="e">
        <f>VLOOKUP($C521,subset1!$D:$BX,AS$2,FALSE)</f>
        <v>#N/A</v>
      </c>
      <c r="AT521" s="1" t="e">
        <f>VLOOKUP($C521,subset1!$D:$BX,AT$2,FALSE)</f>
        <v>#N/A</v>
      </c>
      <c r="AU521" t="e">
        <f>VLOOKUP($C521,subset1!$D:$BX,AU$2,FALSE)</f>
        <v>#N/A</v>
      </c>
      <c r="AV521" t="e">
        <f>VLOOKUP($C521,subset1!$D:$BX,AV$2,FALSE)</f>
        <v>#N/A</v>
      </c>
      <c r="AW521" t="e">
        <f>VLOOKUP($C521,subset1!$D:$BX,AW$2,FALSE)</f>
        <v>#N/A</v>
      </c>
      <c r="AX521" t="e">
        <f>VLOOKUP($C521,subset1!$D:$BX,AX$2,FALSE)</f>
        <v>#N/A</v>
      </c>
      <c r="AY521" t="e">
        <f>VLOOKUP($C521,subset1!$D:$BX,AY$2,FALSE)</f>
        <v>#N/A</v>
      </c>
      <c r="AZ521" t="e">
        <f>VLOOKUP($C521,subset1!$D:$BX,AZ$2,FALSE)</f>
        <v>#N/A</v>
      </c>
      <c r="BA521" t="e">
        <f>VLOOKUP($C521,subset1!$D:$BX,BA$2,FALSE)</f>
        <v>#N/A</v>
      </c>
      <c r="BB521" t="e">
        <f>VLOOKUP($C521,subset1!$D:$BX,BB$2,FALSE)</f>
        <v>#N/A</v>
      </c>
      <c r="BC521" t="e">
        <f>VLOOKUP($C521,subset1!$D:$BX,BC$2,FALSE)</f>
        <v>#N/A</v>
      </c>
      <c r="BD521" t="e">
        <f>VLOOKUP($C521,subset1!$D:$BX,BD$2,FALSE)</f>
        <v>#N/A</v>
      </c>
      <c r="BE521" t="e">
        <f>VLOOKUP($C521,subset1!$D:$BX,BE$2,FALSE)</f>
        <v>#N/A</v>
      </c>
      <c r="BF521" t="e">
        <f>VLOOKUP($C521,subset1!$D:$BX,BF$2,FALSE)</f>
        <v>#N/A</v>
      </c>
      <c r="BG521" t="e">
        <f>VLOOKUP($C521,subset1!$D:$BX,BG$2,FALSE)</f>
        <v>#N/A</v>
      </c>
      <c r="BH521" t="e">
        <f>VLOOKUP($C521,subset1!$D:$BX,BH$2,FALSE)</f>
        <v>#N/A</v>
      </c>
      <c r="BI521" t="e">
        <f>VLOOKUP($C521,subset1!$D:$BX,BI$2,FALSE)</f>
        <v>#N/A</v>
      </c>
      <c r="BJ521" t="e">
        <f>VLOOKUP($C521,subset1!$D:$BX,BJ$2,FALSE)</f>
        <v>#N/A</v>
      </c>
      <c r="BK521" t="e">
        <f>VLOOKUP($C521,subset1!$D:$BX,BK$2,FALSE)</f>
        <v>#N/A</v>
      </c>
      <c r="BL521" t="e">
        <f>VLOOKUP($C521,subset1!$D:$BX,BL$2,FALSE)</f>
        <v>#N/A</v>
      </c>
      <c r="BM521" t="e">
        <f>VLOOKUP($C521,subset1!$D:$BX,BM$2,FALSE)</f>
        <v>#N/A</v>
      </c>
      <c r="BN521" t="e">
        <f>VLOOKUP($C521,subset1!$D:$BX,BN$2,FALSE)</f>
        <v>#N/A</v>
      </c>
      <c r="BO521" t="e">
        <f>VLOOKUP($C521,subset1!$D:$BX,BO$2,FALSE)</f>
        <v>#N/A</v>
      </c>
      <c r="BP521" t="e">
        <f>VLOOKUP($C521,subset1!$D:$BX,BP$2,FALSE)</f>
        <v>#N/A</v>
      </c>
      <c r="BQ521" t="e">
        <f>VLOOKUP($C521,subset1!$D:$BX,BQ$2,FALSE)</f>
        <v>#N/A</v>
      </c>
      <c r="BR521" t="e">
        <f>VLOOKUP($C521,subset1!$D:$BX,BR$2,FALSE)</f>
        <v>#N/A</v>
      </c>
      <c r="BS521" t="e">
        <f>VLOOKUP($C521,subset1!$D:$BX,BS$2,FALSE)</f>
        <v>#N/A</v>
      </c>
      <c r="BT521" t="e">
        <f>VLOOKUP($C521,subset1!$D:$BX,BT$2,FALSE)</f>
        <v>#N/A</v>
      </c>
      <c r="BU521" t="e">
        <f>VLOOKUP($C521,subset1!$D:$BX,BU$2,FALSE)</f>
        <v>#N/A</v>
      </c>
    </row>
    <row r="522" spans="1:73" x14ac:dyDescent="0.2">
      <c r="A522">
        <v>1064</v>
      </c>
      <c r="B522" t="s">
        <v>8</v>
      </c>
      <c r="C522" t="str">
        <f t="shared" si="27"/>
        <v>1064B1</v>
      </c>
      <c r="D522" t="str">
        <f t="shared" si="28"/>
        <v>B1</v>
      </c>
      <c r="E522">
        <v>90</v>
      </c>
      <c r="F522" s="1">
        <v>43559</v>
      </c>
      <c r="I522">
        <v>692.88062003672303</v>
      </c>
      <c r="J522" t="s">
        <v>25</v>
      </c>
      <c r="K522">
        <v>528</v>
      </c>
      <c r="L522">
        <f>VLOOKUP($C522,samples!$D$2:$I$1000,4, FALSE)</f>
        <v>8</v>
      </c>
      <c r="M522" t="str">
        <f>VLOOKUP($C522,samples!$D$2:$I$1000,5, FALSE)</f>
        <v>A</v>
      </c>
      <c r="N522" t="str">
        <f>VLOOKUP($C522,samples!$D$2:$I$1000,6, FALSE)</f>
        <v>1,2,3</v>
      </c>
      <c r="O522" s="1">
        <f>VLOOKUP($C522,samples!$D$2:$I$689,3, FALSE)</f>
        <v>43588</v>
      </c>
      <c r="P522" s="2">
        <f t="shared" si="29"/>
        <v>29</v>
      </c>
      <c r="Q522" s="1" t="str">
        <f>VLOOKUP($C522,samples!$D$2:$R$1000,8, FALSE)</f>
        <v>CGPLPA882P1</v>
      </c>
      <c r="S522" t="e">
        <f>VLOOKUP($C522,subset1!$D:$BX,S$2,FALSE)</f>
        <v>#N/A</v>
      </c>
      <c r="T522" s="1" t="e">
        <f>VLOOKUP($C522,subset1!$D:$BX,T$2,FALSE)</f>
        <v>#N/A</v>
      </c>
      <c r="U522" t="e">
        <f>VLOOKUP($C522,subset1!$D:$BX,U$2,FALSE)</f>
        <v>#N/A</v>
      </c>
      <c r="V522" t="e">
        <f>VLOOKUP($C522,subset1!$D:$BX,V$2,FALSE)</f>
        <v>#N/A</v>
      </c>
      <c r="W522" t="e">
        <f>VLOOKUP($C522,subset1!$D:$BX,W$2,FALSE)</f>
        <v>#N/A</v>
      </c>
      <c r="X522" t="e">
        <f>VLOOKUP($C522,subset1!$D:$BX,X$2,FALSE)</f>
        <v>#N/A</v>
      </c>
      <c r="Y522" t="e">
        <f>VLOOKUP($C522,subset1!$D:$BX,Y$2,FALSE)</f>
        <v>#N/A</v>
      </c>
      <c r="Z522" t="e">
        <f>VLOOKUP($C522,subset1!$D:$BX,Z$2,FALSE)</f>
        <v>#N/A</v>
      </c>
      <c r="AA522" t="e">
        <f>VLOOKUP($C522,subset1!$D:$BX,AA$2,FALSE)</f>
        <v>#N/A</v>
      </c>
      <c r="AB522" t="e">
        <f>VLOOKUP($C522,subset1!$D:$BX,AB$2,FALSE)</f>
        <v>#N/A</v>
      </c>
      <c r="AC522" t="e">
        <f>VLOOKUP($C522,subset1!$D:$BX,AC$2,FALSE)</f>
        <v>#N/A</v>
      </c>
      <c r="AD522" t="e">
        <f>VLOOKUP($C522,subset1!$D:$BX,AD$2,FALSE)</f>
        <v>#N/A</v>
      </c>
      <c r="AE522" t="e">
        <f>VLOOKUP($C522,subset1!$D:$BX,AE$2,FALSE)</f>
        <v>#N/A</v>
      </c>
      <c r="AF522" t="e">
        <f>VLOOKUP($C522,subset1!$D:$BX,AF$2,FALSE)</f>
        <v>#N/A</v>
      </c>
      <c r="AG522" t="e">
        <f>VLOOKUP($C522,subset1!$D:$BX,AG$2,FALSE)</f>
        <v>#N/A</v>
      </c>
      <c r="AH522" t="e">
        <f>VLOOKUP($C522,subset1!$D:$BX,AH$2,FALSE)</f>
        <v>#N/A</v>
      </c>
      <c r="AI522" t="e">
        <f>VLOOKUP($C522,subset1!$D:$BX,AI$2,FALSE)</f>
        <v>#N/A</v>
      </c>
      <c r="AJ522" t="e">
        <f>VLOOKUP($C522,subset1!$D:$BX,AJ$2,FALSE)</f>
        <v>#N/A</v>
      </c>
      <c r="AK522" t="e">
        <f>VLOOKUP($C522,subset1!$D:$BX,AK$2,FALSE)</f>
        <v>#N/A</v>
      </c>
      <c r="AL522" t="e">
        <f>VLOOKUP($C522,subset1!$D:$BX,AL$2,FALSE)</f>
        <v>#N/A</v>
      </c>
      <c r="AM522" t="e">
        <f>VLOOKUP($C522,subset1!$D:$BX,AM$2,FALSE)</f>
        <v>#N/A</v>
      </c>
      <c r="AN522" t="e">
        <f>VLOOKUP($C522,subset1!$D:$BX,AN$2,FALSE)</f>
        <v>#N/A</v>
      </c>
      <c r="AO522" t="e">
        <f>VLOOKUP($C522,subset1!$D:$BX,AO$2,FALSE)</f>
        <v>#N/A</v>
      </c>
      <c r="AP522" t="e">
        <f>VLOOKUP($C522,subset1!$D:$BX,AP$2,FALSE)</f>
        <v>#N/A</v>
      </c>
      <c r="AQ522" t="e">
        <f>VLOOKUP($C522,subset1!$D:$BX,AQ$2,FALSE)</f>
        <v>#N/A</v>
      </c>
      <c r="AR522" t="e">
        <f>VLOOKUP($C522,subset1!$D:$BX,AR$2,FALSE)</f>
        <v>#N/A</v>
      </c>
      <c r="AS522" t="e">
        <f>VLOOKUP($C522,subset1!$D:$BX,AS$2,FALSE)</f>
        <v>#N/A</v>
      </c>
      <c r="AT522" s="1" t="e">
        <f>VLOOKUP($C522,subset1!$D:$BX,AT$2,FALSE)</f>
        <v>#N/A</v>
      </c>
      <c r="AU522" t="e">
        <f>VLOOKUP($C522,subset1!$D:$BX,AU$2,FALSE)</f>
        <v>#N/A</v>
      </c>
      <c r="AV522" t="e">
        <f>VLOOKUP($C522,subset1!$D:$BX,AV$2,FALSE)</f>
        <v>#N/A</v>
      </c>
      <c r="AW522" t="e">
        <f>VLOOKUP($C522,subset1!$D:$BX,AW$2,FALSE)</f>
        <v>#N/A</v>
      </c>
      <c r="AX522" t="e">
        <f>VLOOKUP($C522,subset1!$D:$BX,AX$2,FALSE)</f>
        <v>#N/A</v>
      </c>
      <c r="AY522" t="e">
        <f>VLOOKUP($C522,subset1!$D:$BX,AY$2,FALSE)</f>
        <v>#N/A</v>
      </c>
      <c r="AZ522" t="e">
        <f>VLOOKUP($C522,subset1!$D:$BX,AZ$2,FALSE)</f>
        <v>#N/A</v>
      </c>
      <c r="BA522" t="e">
        <f>VLOOKUP($C522,subset1!$D:$BX,BA$2,FALSE)</f>
        <v>#N/A</v>
      </c>
      <c r="BB522" t="e">
        <f>VLOOKUP($C522,subset1!$D:$BX,BB$2,FALSE)</f>
        <v>#N/A</v>
      </c>
      <c r="BC522" t="e">
        <f>VLOOKUP($C522,subset1!$D:$BX,BC$2,FALSE)</f>
        <v>#N/A</v>
      </c>
      <c r="BD522" t="e">
        <f>VLOOKUP($C522,subset1!$D:$BX,BD$2,FALSE)</f>
        <v>#N/A</v>
      </c>
      <c r="BE522" t="e">
        <f>VLOOKUP($C522,subset1!$D:$BX,BE$2,FALSE)</f>
        <v>#N/A</v>
      </c>
      <c r="BF522" t="e">
        <f>VLOOKUP($C522,subset1!$D:$BX,BF$2,FALSE)</f>
        <v>#N/A</v>
      </c>
      <c r="BG522" t="e">
        <f>VLOOKUP($C522,subset1!$D:$BX,BG$2,FALSE)</f>
        <v>#N/A</v>
      </c>
      <c r="BH522" t="e">
        <f>VLOOKUP($C522,subset1!$D:$BX,BH$2,FALSE)</f>
        <v>#N/A</v>
      </c>
      <c r="BI522" t="e">
        <f>VLOOKUP($C522,subset1!$D:$BX,BI$2,FALSE)</f>
        <v>#N/A</v>
      </c>
      <c r="BJ522" t="e">
        <f>VLOOKUP($C522,subset1!$D:$BX,BJ$2,FALSE)</f>
        <v>#N/A</v>
      </c>
      <c r="BK522" t="e">
        <f>VLOOKUP($C522,subset1!$D:$BX,BK$2,FALSE)</f>
        <v>#N/A</v>
      </c>
      <c r="BL522" t="e">
        <f>VLOOKUP($C522,subset1!$D:$BX,BL$2,FALSE)</f>
        <v>#N/A</v>
      </c>
      <c r="BM522" t="e">
        <f>VLOOKUP($C522,subset1!$D:$BX,BM$2,FALSE)</f>
        <v>#N/A</v>
      </c>
      <c r="BN522" t="e">
        <f>VLOOKUP($C522,subset1!$D:$BX,BN$2,FALSE)</f>
        <v>#N/A</v>
      </c>
      <c r="BO522" t="e">
        <f>VLOOKUP($C522,subset1!$D:$BX,BO$2,FALSE)</f>
        <v>#N/A</v>
      </c>
      <c r="BP522" t="e">
        <f>VLOOKUP($C522,subset1!$D:$BX,BP$2,FALSE)</f>
        <v>#N/A</v>
      </c>
      <c r="BQ522" t="e">
        <f>VLOOKUP($C522,subset1!$D:$BX,BQ$2,FALSE)</f>
        <v>#N/A</v>
      </c>
      <c r="BR522" t="e">
        <f>VLOOKUP($C522,subset1!$D:$BX,BR$2,FALSE)</f>
        <v>#N/A</v>
      </c>
      <c r="BS522" t="e">
        <f>VLOOKUP($C522,subset1!$D:$BX,BS$2,FALSE)</f>
        <v>#N/A</v>
      </c>
      <c r="BT522" t="e">
        <f>VLOOKUP($C522,subset1!$D:$BX,BT$2,FALSE)</f>
        <v>#N/A</v>
      </c>
      <c r="BU522" t="e">
        <f>VLOOKUP($C522,subset1!$D:$BX,BU$2,FALSE)</f>
        <v>#N/A</v>
      </c>
    </row>
    <row r="523" spans="1:73" x14ac:dyDescent="0.2">
      <c r="A523">
        <v>1064</v>
      </c>
      <c r="B523" t="s">
        <v>9</v>
      </c>
      <c r="C523" t="str">
        <f t="shared" si="27"/>
        <v>1064E1</v>
      </c>
      <c r="D523" t="str">
        <f t="shared" si="28"/>
        <v>E1</v>
      </c>
      <c r="E523">
        <v>90</v>
      </c>
      <c r="F523" s="1">
        <v>43559</v>
      </c>
      <c r="I523">
        <v>692.88062003672303</v>
      </c>
      <c r="J523" t="s">
        <v>25</v>
      </c>
      <c r="K523">
        <v>529</v>
      </c>
      <c r="L523">
        <f>VLOOKUP($C523,samples!$D$2:$I$1000,4, FALSE)</f>
        <v>12</v>
      </c>
      <c r="M523" t="str">
        <f>VLOOKUP($C523,samples!$D$2:$I$1000,5, FALSE)</f>
        <v>A</v>
      </c>
      <c r="N523" t="str">
        <f>VLOOKUP($C523,samples!$D$2:$I$1000,6, FALSE)</f>
        <v>4,5,6</v>
      </c>
      <c r="O523" s="1">
        <f>VLOOKUP($C523,samples!$D$2:$I$689,3, FALSE)</f>
        <v>43614</v>
      </c>
      <c r="P523" s="2">
        <f t="shared" si="29"/>
        <v>55</v>
      </c>
      <c r="Q523" s="1" t="str">
        <f>VLOOKUP($C523,samples!$D$2:$R$1000,8, FALSE)</f>
        <v>CGPLPA882P2</v>
      </c>
      <c r="S523" t="e">
        <f>VLOOKUP($C523,subset1!$D:$BX,S$2,FALSE)</f>
        <v>#N/A</v>
      </c>
      <c r="T523" s="1" t="e">
        <f>VLOOKUP($C523,subset1!$D:$BX,T$2,FALSE)</f>
        <v>#N/A</v>
      </c>
      <c r="U523" t="e">
        <f>VLOOKUP($C523,subset1!$D:$BX,U$2,FALSE)</f>
        <v>#N/A</v>
      </c>
      <c r="V523" t="e">
        <f>VLOOKUP($C523,subset1!$D:$BX,V$2,FALSE)</f>
        <v>#N/A</v>
      </c>
      <c r="W523" t="e">
        <f>VLOOKUP($C523,subset1!$D:$BX,W$2,FALSE)</f>
        <v>#N/A</v>
      </c>
      <c r="X523" t="e">
        <f>VLOOKUP($C523,subset1!$D:$BX,X$2,FALSE)</f>
        <v>#N/A</v>
      </c>
      <c r="Y523" t="e">
        <f>VLOOKUP($C523,subset1!$D:$BX,Y$2,FALSE)</f>
        <v>#N/A</v>
      </c>
      <c r="Z523" t="e">
        <f>VLOOKUP($C523,subset1!$D:$BX,Z$2,FALSE)</f>
        <v>#N/A</v>
      </c>
      <c r="AA523" t="e">
        <f>VLOOKUP($C523,subset1!$D:$BX,AA$2,FALSE)</f>
        <v>#N/A</v>
      </c>
      <c r="AB523" t="e">
        <f>VLOOKUP($C523,subset1!$D:$BX,AB$2,FALSE)</f>
        <v>#N/A</v>
      </c>
      <c r="AC523" t="e">
        <f>VLOOKUP($C523,subset1!$D:$BX,AC$2,FALSE)</f>
        <v>#N/A</v>
      </c>
      <c r="AD523" t="e">
        <f>VLOOKUP($C523,subset1!$D:$BX,AD$2,FALSE)</f>
        <v>#N/A</v>
      </c>
      <c r="AE523" t="e">
        <f>VLOOKUP($C523,subset1!$D:$BX,AE$2,FALSE)</f>
        <v>#N/A</v>
      </c>
      <c r="AF523" t="e">
        <f>VLOOKUP($C523,subset1!$D:$BX,AF$2,FALSE)</f>
        <v>#N/A</v>
      </c>
      <c r="AG523" t="e">
        <f>VLOOKUP($C523,subset1!$D:$BX,AG$2,FALSE)</f>
        <v>#N/A</v>
      </c>
      <c r="AH523" t="e">
        <f>VLOOKUP($C523,subset1!$D:$BX,AH$2,FALSE)</f>
        <v>#N/A</v>
      </c>
      <c r="AI523" t="e">
        <f>VLOOKUP($C523,subset1!$D:$BX,AI$2,FALSE)</f>
        <v>#N/A</v>
      </c>
      <c r="AJ523" t="e">
        <f>VLOOKUP($C523,subset1!$D:$BX,AJ$2,FALSE)</f>
        <v>#N/A</v>
      </c>
      <c r="AK523" t="e">
        <f>VLOOKUP($C523,subset1!$D:$BX,AK$2,FALSE)</f>
        <v>#N/A</v>
      </c>
      <c r="AL523" t="e">
        <f>VLOOKUP($C523,subset1!$D:$BX,AL$2,FALSE)</f>
        <v>#N/A</v>
      </c>
      <c r="AM523" t="e">
        <f>VLOOKUP($C523,subset1!$D:$BX,AM$2,FALSE)</f>
        <v>#N/A</v>
      </c>
      <c r="AN523" t="e">
        <f>VLOOKUP($C523,subset1!$D:$BX,AN$2,FALSE)</f>
        <v>#N/A</v>
      </c>
      <c r="AO523" t="e">
        <f>VLOOKUP($C523,subset1!$D:$BX,AO$2,FALSE)</f>
        <v>#N/A</v>
      </c>
      <c r="AP523" t="e">
        <f>VLOOKUP($C523,subset1!$D:$BX,AP$2,FALSE)</f>
        <v>#N/A</v>
      </c>
      <c r="AQ523" t="e">
        <f>VLOOKUP($C523,subset1!$D:$BX,AQ$2,FALSE)</f>
        <v>#N/A</v>
      </c>
      <c r="AR523" t="e">
        <f>VLOOKUP($C523,subset1!$D:$BX,AR$2,FALSE)</f>
        <v>#N/A</v>
      </c>
      <c r="AS523" t="e">
        <f>VLOOKUP($C523,subset1!$D:$BX,AS$2,FALSE)</f>
        <v>#N/A</v>
      </c>
      <c r="AT523" s="1" t="e">
        <f>VLOOKUP($C523,subset1!$D:$BX,AT$2,FALSE)</f>
        <v>#N/A</v>
      </c>
      <c r="AU523" t="e">
        <f>VLOOKUP($C523,subset1!$D:$BX,AU$2,FALSE)</f>
        <v>#N/A</v>
      </c>
      <c r="AV523" t="e">
        <f>VLOOKUP($C523,subset1!$D:$BX,AV$2,FALSE)</f>
        <v>#N/A</v>
      </c>
      <c r="AW523" t="e">
        <f>VLOOKUP($C523,subset1!$D:$BX,AW$2,FALSE)</f>
        <v>#N/A</v>
      </c>
      <c r="AX523" t="e">
        <f>VLOOKUP($C523,subset1!$D:$BX,AX$2,FALSE)</f>
        <v>#N/A</v>
      </c>
      <c r="AY523" t="e">
        <f>VLOOKUP($C523,subset1!$D:$BX,AY$2,FALSE)</f>
        <v>#N/A</v>
      </c>
      <c r="AZ523" t="e">
        <f>VLOOKUP($C523,subset1!$D:$BX,AZ$2,FALSE)</f>
        <v>#N/A</v>
      </c>
      <c r="BA523" t="e">
        <f>VLOOKUP($C523,subset1!$D:$BX,BA$2,FALSE)</f>
        <v>#N/A</v>
      </c>
      <c r="BB523" t="e">
        <f>VLOOKUP($C523,subset1!$D:$BX,BB$2,FALSE)</f>
        <v>#N/A</v>
      </c>
      <c r="BC523" t="e">
        <f>VLOOKUP($C523,subset1!$D:$BX,BC$2,FALSE)</f>
        <v>#N/A</v>
      </c>
      <c r="BD523" t="e">
        <f>VLOOKUP($C523,subset1!$D:$BX,BD$2,FALSE)</f>
        <v>#N/A</v>
      </c>
      <c r="BE523" t="e">
        <f>VLOOKUP($C523,subset1!$D:$BX,BE$2,FALSE)</f>
        <v>#N/A</v>
      </c>
      <c r="BF523" t="e">
        <f>VLOOKUP($C523,subset1!$D:$BX,BF$2,FALSE)</f>
        <v>#N/A</v>
      </c>
      <c r="BG523" t="e">
        <f>VLOOKUP($C523,subset1!$D:$BX,BG$2,FALSE)</f>
        <v>#N/A</v>
      </c>
      <c r="BH523" t="e">
        <f>VLOOKUP($C523,subset1!$D:$BX,BH$2,FALSE)</f>
        <v>#N/A</v>
      </c>
      <c r="BI523" t="e">
        <f>VLOOKUP($C523,subset1!$D:$BX,BI$2,FALSE)</f>
        <v>#N/A</v>
      </c>
      <c r="BJ523" t="e">
        <f>VLOOKUP($C523,subset1!$D:$BX,BJ$2,FALSE)</f>
        <v>#N/A</v>
      </c>
      <c r="BK523" t="e">
        <f>VLOOKUP($C523,subset1!$D:$BX,BK$2,FALSE)</f>
        <v>#N/A</v>
      </c>
      <c r="BL523" t="e">
        <f>VLOOKUP($C523,subset1!$D:$BX,BL$2,FALSE)</f>
        <v>#N/A</v>
      </c>
      <c r="BM523" t="e">
        <f>VLOOKUP($C523,subset1!$D:$BX,BM$2,FALSE)</f>
        <v>#N/A</v>
      </c>
      <c r="BN523" t="e">
        <f>VLOOKUP($C523,subset1!$D:$BX,BN$2,FALSE)</f>
        <v>#N/A</v>
      </c>
      <c r="BO523" t="e">
        <f>VLOOKUP($C523,subset1!$D:$BX,BO$2,FALSE)</f>
        <v>#N/A</v>
      </c>
      <c r="BP523" t="e">
        <f>VLOOKUP($C523,subset1!$D:$BX,BP$2,FALSE)</f>
        <v>#N/A</v>
      </c>
      <c r="BQ523" t="e">
        <f>VLOOKUP($C523,subset1!$D:$BX,BQ$2,FALSE)</f>
        <v>#N/A</v>
      </c>
      <c r="BR523" t="e">
        <f>VLOOKUP($C523,subset1!$D:$BX,BR$2,FALSE)</f>
        <v>#N/A</v>
      </c>
      <c r="BS523" t="e">
        <f>VLOOKUP($C523,subset1!$D:$BX,BS$2,FALSE)</f>
        <v>#N/A</v>
      </c>
      <c r="BT523" t="e">
        <f>VLOOKUP($C523,subset1!$D:$BX,BT$2,FALSE)</f>
        <v>#N/A</v>
      </c>
      <c r="BU523" t="e">
        <f>VLOOKUP($C523,subset1!$D:$BX,BU$2,FALSE)</f>
        <v>#N/A</v>
      </c>
    </row>
    <row r="524" spans="1:73" x14ac:dyDescent="0.2">
      <c r="A524">
        <v>1076</v>
      </c>
      <c r="B524" t="s">
        <v>2</v>
      </c>
      <c r="C524" t="str">
        <f t="shared" si="27"/>
        <v>1076A</v>
      </c>
      <c r="D524" t="str">
        <f t="shared" si="28"/>
        <v>A</v>
      </c>
      <c r="E524">
        <v>89</v>
      </c>
      <c r="F524" s="1">
        <v>43543</v>
      </c>
      <c r="G524">
        <v>0</v>
      </c>
      <c r="H524" t="s">
        <v>289</v>
      </c>
      <c r="I524">
        <v>708.88062003672303</v>
      </c>
      <c r="J524" t="s">
        <v>7</v>
      </c>
      <c r="K524">
        <v>530</v>
      </c>
      <c r="L524">
        <f>VLOOKUP($C524,samples!$D$2:$I$1000,4, FALSE)</f>
        <v>4</v>
      </c>
      <c r="M524" t="str">
        <f>VLOOKUP($C524,samples!$D$2:$I$1000,5, FALSE)</f>
        <v>G</v>
      </c>
      <c r="N524" t="str">
        <f>VLOOKUP($C524,samples!$D$2:$I$1000,6, FALSE)</f>
        <v>4,5,6</v>
      </c>
      <c r="O524" s="1">
        <f>VLOOKUP($C524,samples!$D$2:$I$689,3, FALSE)</f>
        <v>43543</v>
      </c>
      <c r="P524" s="2">
        <f t="shared" si="29"/>
        <v>0</v>
      </c>
      <c r="Q524" s="1" t="str">
        <f>VLOOKUP($C524,samples!$D$2:$R$1000,8, FALSE)</f>
        <v>CGPLPA883P</v>
      </c>
      <c r="S524" t="e">
        <f>VLOOKUP($C524,subset1!$D:$BX,S$2,FALSE)</f>
        <v>#N/A</v>
      </c>
      <c r="T524" s="1" t="e">
        <f>VLOOKUP($C524,subset1!$D:$BX,T$2,FALSE)</f>
        <v>#N/A</v>
      </c>
      <c r="U524" t="e">
        <f>VLOOKUP($C524,subset1!$D:$BX,U$2,FALSE)</f>
        <v>#N/A</v>
      </c>
      <c r="V524" t="e">
        <f>VLOOKUP($C524,subset1!$D:$BX,V$2,FALSE)</f>
        <v>#N/A</v>
      </c>
      <c r="W524" t="e">
        <f>VLOOKUP($C524,subset1!$D:$BX,W$2,FALSE)</f>
        <v>#N/A</v>
      </c>
      <c r="X524" t="e">
        <f>VLOOKUP($C524,subset1!$D:$BX,X$2,FALSE)</f>
        <v>#N/A</v>
      </c>
      <c r="Y524" t="e">
        <f>VLOOKUP($C524,subset1!$D:$BX,Y$2,FALSE)</f>
        <v>#N/A</v>
      </c>
      <c r="Z524" t="e">
        <f>VLOOKUP($C524,subset1!$D:$BX,Z$2,FALSE)</f>
        <v>#N/A</v>
      </c>
      <c r="AA524" t="e">
        <f>VLOOKUP($C524,subset1!$D:$BX,AA$2,FALSE)</f>
        <v>#N/A</v>
      </c>
      <c r="AB524" t="e">
        <f>VLOOKUP($C524,subset1!$D:$BX,AB$2,FALSE)</f>
        <v>#N/A</v>
      </c>
      <c r="AC524" t="e">
        <f>VLOOKUP($C524,subset1!$D:$BX,AC$2,FALSE)</f>
        <v>#N/A</v>
      </c>
      <c r="AD524" t="e">
        <f>VLOOKUP($C524,subset1!$D:$BX,AD$2,FALSE)</f>
        <v>#N/A</v>
      </c>
      <c r="AE524" t="e">
        <f>VLOOKUP($C524,subset1!$D:$BX,AE$2,FALSE)</f>
        <v>#N/A</v>
      </c>
      <c r="AF524" t="e">
        <f>VLOOKUP($C524,subset1!$D:$BX,AF$2,FALSE)</f>
        <v>#N/A</v>
      </c>
      <c r="AG524" t="e">
        <f>VLOOKUP($C524,subset1!$D:$BX,AG$2,FALSE)</f>
        <v>#N/A</v>
      </c>
      <c r="AH524" t="e">
        <f>VLOOKUP($C524,subset1!$D:$BX,AH$2,FALSE)</f>
        <v>#N/A</v>
      </c>
      <c r="AI524" t="e">
        <f>VLOOKUP($C524,subset1!$D:$BX,AI$2,FALSE)</f>
        <v>#N/A</v>
      </c>
      <c r="AJ524" t="e">
        <f>VLOOKUP($C524,subset1!$D:$BX,AJ$2,FALSE)</f>
        <v>#N/A</v>
      </c>
      <c r="AK524" t="e">
        <f>VLOOKUP($C524,subset1!$D:$BX,AK$2,FALSE)</f>
        <v>#N/A</v>
      </c>
      <c r="AL524" t="e">
        <f>VLOOKUP($C524,subset1!$D:$BX,AL$2,FALSE)</f>
        <v>#N/A</v>
      </c>
      <c r="AM524" t="e">
        <f>VLOOKUP($C524,subset1!$D:$BX,AM$2,FALSE)</f>
        <v>#N/A</v>
      </c>
      <c r="AN524" t="e">
        <f>VLOOKUP($C524,subset1!$D:$BX,AN$2,FALSE)</f>
        <v>#N/A</v>
      </c>
      <c r="AO524" t="e">
        <f>VLOOKUP($C524,subset1!$D:$BX,AO$2,FALSE)</f>
        <v>#N/A</v>
      </c>
      <c r="AP524" t="e">
        <f>VLOOKUP($C524,subset1!$D:$BX,AP$2,FALSE)</f>
        <v>#N/A</v>
      </c>
      <c r="AQ524" t="e">
        <f>VLOOKUP($C524,subset1!$D:$BX,AQ$2,FALSE)</f>
        <v>#N/A</v>
      </c>
      <c r="AR524" t="e">
        <f>VLOOKUP($C524,subset1!$D:$BX,AR$2,FALSE)</f>
        <v>#N/A</v>
      </c>
      <c r="AS524" t="e">
        <f>VLOOKUP($C524,subset1!$D:$BX,AS$2,FALSE)</f>
        <v>#N/A</v>
      </c>
      <c r="AT524" s="1" t="e">
        <f>VLOOKUP($C524,subset1!$D:$BX,AT$2,FALSE)</f>
        <v>#N/A</v>
      </c>
      <c r="AU524" t="e">
        <f>VLOOKUP($C524,subset1!$D:$BX,AU$2,FALSE)</f>
        <v>#N/A</v>
      </c>
      <c r="AV524" t="e">
        <f>VLOOKUP($C524,subset1!$D:$BX,AV$2,FALSE)</f>
        <v>#N/A</v>
      </c>
      <c r="AW524" t="e">
        <f>VLOOKUP($C524,subset1!$D:$BX,AW$2,FALSE)</f>
        <v>#N/A</v>
      </c>
      <c r="AX524" t="e">
        <f>VLOOKUP($C524,subset1!$D:$BX,AX$2,FALSE)</f>
        <v>#N/A</v>
      </c>
      <c r="AY524" t="e">
        <f>VLOOKUP($C524,subset1!$D:$BX,AY$2,FALSE)</f>
        <v>#N/A</v>
      </c>
      <c r="AZ524" t="e">
        <f>VLOOKUP($C524,subset1!$D:$BX,AZ$2,FALSE)</f>
        <v>#N/A</v>
      </c>
      <c r="BA524" t="e">
        <f>VLOOKUP($C524,subset1!$D:$BX,BA$2,FALSE)</f>
        <v>#N/A</v>
      </c>
      <c r="BB524" t="e">
        <f>VLOOKUP($C524,subset1!$D:$BX,BB$2,FALSE)</f>
        <v>#N/A</v>
      </c>
      <c r="BC524" t="e">
        <f>VLOOKUP($C524,subset1!$D:$BX,BC$2,FALSE)</f>
        <v>#N/A</v>
      </c>
      <c r="BD524" t="e">
        <f>VLOOKUP($C524,subset1!$D:$BX,BD$2,FALSE)</f>
        <v>#N/A</v>
      </c>
      <c r="BE524" t="e">
        <f>VLOOKUP($C524,subset1!$D:$BX,BE$2,FALSE)</f>
        <v>#N/A</v>
      </c>
      <c r="BF524" t="e">
        <f>VLOOKUP($C524,subset1!$D:$BX,BF$2,FALSE)</f>
        <v>#N/A</v>
      </c>
      <c r="BG524" t="e">
        <f>VLOOKUP($C524,subset1!$D:$BX,BG$2,FALSE)</f>
        <v>#N/A</v>
      </c>
      <c r="BH524" t="e">
        <f>VLOOKUP($C524,subset1!$D:$BX,BH$2,FALSE)</f>
        <v>#N/A</v>
      </c>
      <c r="BI524" t="e">
        <f>VLOOKUP($C524,subset1!$D:$BX,BI$2,FALSE)</f>
        <v>#N/A</v>
      </c>
      <c r="BJ524" t="e">
        <f>VLOOKUP($C524,subset1!$D:$BX,BJ$2,FALSE)</f>
        <v>#N/A</v>
      </c>
      <c r="BK524" t="e">
        <f>VLOOKUP($C524,subset1!$D:$BX,BK$2,FALSE)</f>
        <v>#N/A</v>
      </c>
      <c r="BL524" t="e">
        <f>VLOOKUP($C524,subset1!$D:$BX,BL$2,FALSE)</f>
        <v>#N/A</v>
      </c>
      <c r="BM524" t="e">
        <f>VLOOKUP($C524,subset1!$D:$BX,BM$2,FALSE)</f>
        <v>#N/A</v>
      </c>
      <c r="BN524" t="e">
        <f>VLOOKUP($C524,subset1!$D:$BX,BN$2,FALSE)</f>
        <v>#N/A</v>
      </c>
      <c r="BO524" t="e">
        <f>VLOOKUP($C524,subset1!$D:$BX,BO$2,FALSE)</f>
        <v>#N/A</v>
      </c>
      <c r="BP524" t="e">
        <f>VLOOKUP($C524,subset1!$D:$BX,BP$2,FALSE)</f>
        <v>#N/A</v>
      </c>
      <c r="BQ524" t="e">
        <f>VLOOKUP($C524,subset1!$D:$BX,BQ$2,FALSE)</f>
        <v>#N/A</v>
      </c>
      <c r="BR524" t="e">
        <f>VLOOKUP($C524,subset1!$D:$BX,BR$2,FALSE)</f>
        <v>#N/A</v>
      </c>
      <c r="BS524" t="e">
        <f>VLOOKUP($C524,subset1!$D:$BX,BS$2,FALSE)</f>
        <v>#N/A</v>
      </c>
      <c r="BT524" t="e">
        <f>VLOOKUP($C524,subset1!$D:$BX,BT$2,FALSE)</f>
        <v>#N/A</v>
      </c>
      <c r="BU524" t="e">
        <f>VLOOKUP($C524,subset1!$D:$BX,BU$2,FALSE)</f>
        <v>#N/A</v>
      </c>
    </row>
    <row r="525" spans="1:73" x14ac:dyDescent="0.2">
      <c r="A525">
        <v>1076</v>
      </c>
      <c r="B525" t="s">
        <v>8</v>
      </c>
      <c r="C525" t="str">
        <f t="shared" si="27"/>
        <v>1076B1</v>
      </c>
      <c r="D525" t="str">
        <f t="shared" si="28"/>
        <v>B1</v>
      </c>
      <c r="E525">
        <v>89</v>
      </c>
      <c r="F525" s="1">
        <v>43543</v>
      </c>
      <c r="G525">
        <v>0</v>
      </c>
      <c r="H525" t="s">
        <v>289</v>
      </c>
      <c r="I525">
        <v>708.88062003672303</v>
      </c>
      <c r="J525" t="s">
        <v>7</v>
      </c>
      <c r="K525">
        <v>531</v>
      </c>
      <c r="L525">
        <f>VLOOKUP($C525,samples!$D$2:$I$1000,4, FALSE)</f>
        <v>8</v>
      </c>
      <c r="M525" t="str">
        <f>VLOOKUP($C525,samples!$D$2:$I$1000,5, FALSE)</f>
        <v>A</v>
      </c>
      <c r="N525" t="str">
        <f>VLOOKUP($C525,samples!$D$2:$I$1000,6, FALSE)</f>
        <v>4,5,6</v>
      </c>
      <c r="O525" s="1">
        <f>VLOOKUP($C525,samples!$D$2:$I$689,3, FALSE)</f>
        <v>43584</v>
      </c>
      <c r="P525" s="2">
        <f t="shared" si="29"/>
        <v>41</v>
      </c>
      <c r="Q525" s="1" t="str">
        <f>VLOOKUP($C525,samples!$D$2:$R$1000,8, FALSE)</f>
        <v>CGPLPA883P1</v>
      </c>
      <c r="S525" t="e">
        <f>VLOOKUP($C525,subset1!$D:$BX,S$2,FALSE)</f>
        <v>#N/A</v>
      </c>
      <c r="T525" s="1" t="e">
        <f>VLOOKUP($C525,subset1!$D:$BX,T$2,FALSE)</f>
        <v>#N/A</v>
      </c>
      <c r="U525" t="e">
        <f>VLOOKUP($C525,subset1!$D:$BX,U$2,FALSE)</f>
        <v>#N/A</v>
      </c>
      <c r="V525" t="e">
        <f>VLOOKUP($C525,subset1!$D:$BX,V$2,FALSE)</f>
        <v>#N/A</v>
      </c>
      <c r="W525" t="e">
        <f>VLOOKUP($C525,subset1!$D:$BX,W$2,FALSE)</f>
        <v>#N/A</v>
      </c>
      <c r="X525" t="e">
        <f>VLOOKUP($C525,subset1!$D:$BX,X$2,FALSE)</f>
        <v>#N/A</v>
      </c>
      <c r="Y525" t="e">
        <f>VLOOKUP($C525,subset1!$D:$BX,Y$2,FALSE)</f>
        <v>#N/A</v>
      </c>
      <c r="Z525" t="e">
        <f>VLOOKUP($C525,subset1!$D:$BX,Z$2,FALSE)</f>
        <v>#N/A</v>
      </c>
      <c r="AA525" t="e">
        <f>VLOOKUP($C525,subset1!$D:$BX,AA$2,FALSE)</f>
        <v>#N/A</v>
      </c>
      <c r="AB525" t="e">
        <f>VLOOKUP($C525,subset1!$D:$BX,AB$2,FALSE)</f>
        <v>#N/A</v>
      </c>
      <c r="AC525" t="e">
        <f>VLOOKUP($C525,subset1!$D:$BX,AC$2,FALSE)</f>
        <v>#N/A</v>
      </c>
      <c r="AD525" t="e">
        <f>VLOOKUP($C525,subset1!$D:$BX,AD$2,FALSE)</f>
        <v>#N/A</v>
      </c>
      <c r="AE525" t="e">
        <f>VLOOKUP($C525,subset1!$D:$BX,AE$2,FALSE)</f>
        <v>#N/A</v>
      </c>
      <c r="AF525" t="e">
        <f>VLOOKUP($C525,subset1!$D:$BX,AF$2,FALSE)</f>
        <v>#N/A</v>
      </c>
      <c r="AG525" t="e">
        <f>VLOOKUP($C525,subset1!$D:$BX,AG$2,FALSE)</f>
        <v>#N/A</v>
      </c>
      <c r="AH525" t="e">
        <f>VLOOKUP($C525,subset1!$D:$BX,AH$2,FALSE)</f>
        <v>#N/A</v>
      </c>
      <c r="AI525" t="e">
        <f>VLOOKUP($C525,subset1!$D:$BX,AI$2,FALSE)</f>
        <v>#N/A</v>
      </c>
      <c r="AJ525" t="e">
        <f>VLOOKUP($C525,subset1!$D:$BX,AJ$2,FALSE)</f>
        <v>#N/A</v>
      </c>
      <c r="AK525" t="e">
        <f>VLOOKUP($C525,subset1!$D:$BX,AK$2,FALSE)</f>
        <v>#N/A</v>
      </c>
      <c r="AL525" t="e">
        <f>VLOOKUP($C525,subset1!$D:$BX,AL$2,FALSE)</f>
        <v>#N/A</v>
      </c>
      <c r="AM525" t="e">
        <f>VLOOKUP($C525,subset1!$D:$BX,AM$2,FALSE)</f>
        <v>#N/A</v>
      </c>
      <c r="AN525" t="e">
        <f>VLOOKUP($C525,subset1!$D:$BX,AN$2,FALSE)</f>
        <v>#N/A</v>
      </c>
      <c r="AO525" t="e">
        <f>VLOOKUP($C525,subset1!$D:$BX,AO$2,FALSE)</f>
        <v>#N/A</v>
      </c>
      <c r="AP525" t="e">
        <f>VLOOKUP($C525,subset1!$D:$BX,AP$2,FALSE)</f>
        <v>#N/A</v>
      </c>
      <c r="AQ525" t="e">
        <f>VLOOKUP($C525,subset1!$D:$BX,AQ$2,FALSE)</f>
        <v>#N/A</v>
      </c>
      <c r="AR525" t="e">
        <f>VLOOKUP($C525,subset1!$D:$BX,AR$2,FALSE)</f>
        <v>#N/A</v>
      </c>
      <c r="AS525" t="e">
        <f>VLOOKUP($C525,subset1!$D:$BX,AS$2,FALSE)</f>
        <v>#N/A</v>
      </c>
      <c r="AT525" s="1" t="e">
        <f>VLOOKUP($C525,subset1!$D:$BX,AT$2,FALSE)</f>
        <v>#N/A</v>
      </c>
      <c r="AU525" t="e">
        <f>VLOOKUP($C525,subset1!$D:$BX,AU$2,FALSE)</f>
        <v>#N/A</v>
      </c>
      <c r="AV525" t="e">
        <f>VLOOKUP($C525,subset1!$D:$BX,AV$2,FALSE)</f>
        <v>#N/A</v>
      </c>
      <c r="AW525" t="e">
        <f>VLOOKUP($C525,subset1!$D:$BX,AW$2,FALSE)</f>
        <v>#N/A</v>
      </c>
      <c r="AX525" t="e">
        <f>VLOOKUP($C525,subset1!$D:$BX,AX$2,FALSE)</f>
        <v>#N/A</v>
      </c>
      <c r="AY525" t="e">
        <f>VLOOKUP($C525,subset1!$D:$BX,AY$2,FALSE)</f>
        <v>#N/A</v>
      </c>
      <c r="AZ525" t="e">
        <f>VLOOKUP($C525,subset1!$D:$BX,AZ$2,FALSE)</f>
        <v>#N/A</v>
      </c>
      <c r="BA525" t="e">
        <f>VLOOKUP($C525,subset1!$D:$BX,BA$2,FALSE)</f>
        <v>#N/A</v>
      </c>
      <c r="BB525" t="e">
        <f>VLOOKUP($C525,subset1!$D:$BX,BB$2,FALSE)</f>
        <v>#N/A</v>
      </c>
      <c r="BC525" t="e">
        <f>VLOOKUP($C525,subset1!$D:$BX,BC$2,FALSE)</f>
        <v>#N/A</v>
      </c>
      <c r="BD525" t="e">
        <f>VLOOKUP($C525,subset1!$D:$BX,BD$2,FALSE)</f>
        <v>#N/A</v>
      </c>
      <c r="BE525" t="e">
        <f>VLOOKUP($C525,subset1!$D:$BX,BE$2,FALSE)</f>
        <v>#N/A</v>
      </c>
      <c r="BF525" t="e">
        <f>VLOOKUP($C525,subset1!$D:$BX,BF$2,FALSE)</f>
        <v>#N/A</v>
      </c>
      <c r="BG525" t="e">
        <f>VLOOKUP($C525,subset1!$D:$BX,BG$2,FALSE)</f>
        <v>#N/A</v>
      </c>
      <c r="BH525" t="e">
        <f>VLOOKUP($C525,subset1!$D:$BX,BH$2,FALSE)</f>
        <v>#N/A</v>
      </c>
      <c r="BI525" t="e">
        <f>VLOOKUP($C525,subset1!$D:$BX,BI$2,FALSE)</f>
        <v>#N/A</v>
      </c>
      <c r="BJ525" t="e">
        <f>VLOOKUP($C525,subset1!$D:$BX,BJ$2,FALSE)</f>
        <v>#N/A</v>
      </c>
      <c r="BK525" t="e">
        <f>VLOOKUP($C525,subset1!$D:$BX,BK$2,FALSE)</f>
        <v>#N/A</v>
      </c>
      <c r="BL525" t="e">
        <f>VLOOKUP($C525,subset1!$D:$BX,BL$2,FALSE)</f>
        <v>#N/A</v>
      </c>
      <c r="BM525" t="e">
        <f>VLOOKUP($C525,subset1!$D:$BX,BM$2,FALSE)</f>
        <v>#N/A</v>
      </c>
      <c r="BN525" t="e">
        <f>VLOOKUP($C525,subset1!$D:$BX,BN$2,FALSE)</f>
        <v>#N/A</v>
      </c>
      <c r="BO525" t="e">
        <f>VLOOKUP($C525,subset1!$D:$BX,BO$2,FALSE)</f>
        <v>#N/A</v>
      </c>
      <c r="BP525" t="e">
        <f>VLOOKUP($C525,subset1!$D:$BX,BP$2,FALSE)</f>
        <v>#N/A</v>
      </c>
      <c r="BQ525" t="e">
        <f>VLOOKUP($C525,subset1!$D:$BX,BQ$2,FALSE)</f>
        <v>#N/A</v>
      </c>
      <c r="BR525" t="e">
        <f>VLOOKUP($C525,subset1!$D:$BX,BR$2,FALSE)</f>
        <v>#N/A</v>
      </c>
      <c r="BS525" t="e">
        <f>VLOOKUP($C525,subset1!$D:$BX,BS$2,FALSE)</f>
        <v>#N/A</v>
      </c>
      <c r="BT525" t="e">
        <f>VLOOKUP($C525,subset1!$D:$BX,BT$2,FALSE)</f>
        <v>#N/A</v>
      </c>
      <c r="BU525" t="e">
        <f>VLOOKUP($C525,subset1!$D:$BX,BU$2,FALSE)</f>
        <v>#N/A</v>
      </c>
    </row>
    <row r="526" spans="1:73" x14ac:dyDescent="0.2">
      <c r="A526">
        <v>1076</v>
      </c>
      <c r="B526" t="s">
        <v>9</v>
      </c>
      <c r="C526" t="str">
        <f t="shared" si="27"/>
        <v>1076E1</v>
      </c>
      <c r="D526" t="str">
        <f t="shared" si="28"/>
        <v>E1</v>
      </c>
      <c r="E526">
        <v>89</v>
      </c>
      <c r="F526" s="1">
        <v>43543</v>
      </c>
      <c r="G526">
        <v>0</v>
      </c>
      <c r="H526" t="s">
        <v>289</v>
      </c>
      <c r="I526">
        <v>708.88062003672303</v>
      </c>
      <c r="J526" t="s">
        <v>7</v>
      </c>
      <c r="K526">
        <v>532</v>
      </c>
      <c r="L526">
        <f>VLOOKUP($C526,samples!$D$2:$I$1000,4, FALSE)</f>
        <v>12</v>
      </c>
      <c r="M526" t="str">
        <f>VLOOKUP($C526,samples!$D$2:$I$1000,5, FALSE)</f>
        <v>A</v>
      </c>
      <c r="N526" t="str">
        <f>VLOOKUP($C526,samples!$D$2:$I$1000,6, FALSE)</f>
        <v>7,8,9</v>
      </c>
      <c r="O526" s="1">
        <f>VLOOKUP($C526,samples!$D$2:$I$689,3, FALSE)</f>
        <v>43612</v>
      </c>
      <c r="P526" s="2">
        <f t="shared" si="29"/>
        <v>69</v>
      </c>
      <c r="Q526" s="1" t="str">
        <f>VLOOKUP($C526,samples!$D$2:$R$1000,8, FALSE)</f>
        <v>CGPLPA883P2</v>
      </c>
      <c r="S526" t="e">
        <f>VLOOKUP($C526,subset1!$D:$BX,S$2,FALSE)</f>
        <v>#N/A</v>
      </c>
      <c r="T526" s="1" t="e">
        <f>VLOOKUP($C526,subset1!$D:$BX,T$2,FALSE)</f>
        <v>#N/A</v>
      </c>
      <c r="U526" t="e">
        <f>VLOOKUP($C526,subset1!$D:$BX,U$2,FALSE)</f>
        <v>#N/A</v>
      </c>
      <c r="V526" t="e">
        <f>VLOOKUP($C526,subset1!$D:$BX,V$2,FALSE)</f>
        <v>#N/A</v>
      </c>
      <c r="W526" t="e">
        <f>VLOOKUP($C526,subset1!$D:$BX,W$2,FALSE)</f>
        <v>#N/A</v>
      </c>
      <c r="X526" t="e">
        <f>VLOOKUP($C526,subset1!$D:$BX,X$2,FALSE)</f>
        <v>#N/A</v>
      </c>
      <c r="Y526" t="e">
        <f>VLOOKUP($C526,subset1!$D:$BX,Y$2,FALSE)</f>
        <v>#N/A</v>
      </c>
      <c r="Z526" t="e">
        <f>VLOOKUP($C526,subset1!$D:$BX,Z$2,FALSE)</f>
        <v>#N/A</v>
      </c>
      <c r="AA526" t="e">
        <f>VLOOKUP($C526,subset1!$D:$BX,AA$2,FALSE)</f>
        <v>#N/A</v>
      </c>
      <c r="AB526" t="e">
        <f>VLOOKUP($C526,subset1!$D:$BX,AB$2,FALSE)</f>
        <v>#N/A</v>
      </c>
      <c r="AC526" t="e">
        <f>VLOOKUP($C526,subset1!$D:$BX,AC$2,FALSE)</f>
        <v>#N/A</v>
      </c>
      <c r="AD526" t="e">
        <f>VLOOKUP($C526,subset1!$D:$BX,AD$2,FALSE)</f>
        <v>#N/A</v>
      </c>
      <c r="AE526" t="e">
        <f>VLOOKUP($C526,subset1!$D:$BX,AE$2,FALSE)</f>
        <v>#N/A</v>
      </c>
      <c r="AF526" t="e">
        <f>VLOOKUP($C526,subset1!$D:$BX,AF$2,FALSE)</f>
        <v>#N/A</v>
      </c>
      <c r="AG526" t="e">
        <f>VLOOKUP($C526,subset1!$D:$BX,AG$2,FALSE)</f>
        <v>#N/A</v>
      </c>
      <c r="AH526" t="e">
        <f>VLOOKUP($C526,subset1!$D:$BX,AH$2,FALSE)</f>
        <v>#N/A</v>
      </c>
      <c r="AI526" t="e">
        <f>VLOOKUP($C526,subset1!$D:$BX,AI$2,FALSE)</f>
        <v>#N/A</v>
      </c>
      <c r="AJ526" t="e">
        <f>VLOOKUP($C526,subset1!$D:$BX,AJ$2,FALSE)</f>
        <v>#N/A</v>
      </c>
      <c r="AK526" t="e">
        <f>VLOOKUP($C526,subset1!$D:$BX,AK$2,FALSE)</f>
        <v>#N/A</v>
      </c>
      <c r="AL526" t="e">
        <f>VLOOKUP($C526,subset1!$D:$BX,AL$2,FALSE)</f>
        <v>#N/A</v>
      </c>
      <c r="AM526" t="e">
        <f>VLOOKUP($C526,subset1!$D:$BX,AM$2,FALSE)</f>
        <v>#N/A</v>
      </c>
      <c r="AN526" t="e">
        <f>VLOOKUP($C526,subset1!$D:$BX,AN$2,FALSE)</f>
        <v>#N/A</v>
      </c>
      <c r="AO526" t="e">
        <f>VLOOKUP($C526,subset1!$D:$BX,AO$2,FALSE)</f>
        <v>#N/A</v>
      </c>
      <c r="AP526" t="e">
        <f>VLOOKUP($C526,subset1!$D:$BX,AP$2,FALSE)</f>
        <v>#N/A</v>
      </c>
      <c r="AQ526" t="e">
        <f>VLOOKUP($C526,subset1!$D:$BX,AQ$2,FALSE)</f>
        <v>#N/A</v>
      </c>
      <c r="AR526" t="e">
        <f>VLOOKUP($C526,subset1!$D:$BX,AR$2,FALSE)</f>
        <v>#N/A</v>
      </c>
      <c r="AS526" t="e">
        <f>VLOOKUP($C526,subset1!$D:$BX,AS$2,FALSE)</f>
        <v>#N/A</v>
      </c>
      <c r="AT526" s="1" t="e">
        <f>VLOOKUP($C526,subset1!$D:$BX,AT$2,FALSE)</f>
        <v>#N/A</v>
      </c>
      <c r="AU526" t="e">
        <f>VLOOKUP($C526,subset1!$D:$BX,AU$2,FALSE)</f>
        <v>#N/A</v>
      </c>
      <c r="AV526" t="e">
        <f>VLOOKUP($C526,subset1!$D:$BX,AV$2,FALSE)</f>
        <v>#N/A</v>
      </c>
      <c r="AW526" t="e">
        <f>VLOOKUP($C526,subset1!$D:$BX,AW$2,FALSE)</f>
        <v>#N/A</v>
      </c>
      <c r="AX526" t="e">
        <f>VLOOKUP($C526,subset1!$D:$BX,AX$2,FALSE)</f>
        <v>#N/A</v>
      </c>
      <c r="AY526" t="e">
        <f>VLOOKUP($C526,subset1!$D:$BX,AY$2,FALSE)</f>
        <v>#N/A</v>
      </c>
      <c r="AZ526" t="e">
        <f>VLOOKUP($C526,subset1!$D:$BX,AZ$2,FALSE)</f>
        <v>#N/A</v>
      </c>
      <c r="BA526" t="e">
        <f>VLOOKUP($C526,subset1!$D:$BX,BA$2,FALSE)</f>
        <v>#N/A</v>
      </c>
      <c r="BB526" t="e">
        <f>VLOOKUP($C526,subset1!$D:$BX,BB$2,FALSE)</f>
        <v>#N/A</v>
      </c>
      <c r="BC526" t="e">
        <f>VLOOKUP($C526,subset1!$D:$BX,BC$2,FALSE)</f>
        <v>#N/A</v>
      </c>
      <c r="BD526" t="e">
        <f>VLOOKUP($C526,subset1!$D:$BX,BD$2,FALSE)</f>
        <v>#N/A</v>
      </c>
      <c r="BE526" t="e">
        <f>VLOOKUP($C526,subset1!$D:$BX,BE$2,FALSE)</f>
        <v>#N/A</v>
      </c>
      <c r="BF526" t="e">
        <f>VLOOKUP($C526,subset1!$D:$BX,BF$2,FALSE)</f>
        <v>#N/A</v>
      </c>
      <c r="BG526" t="e">
        <f>VLOOKUP($C526,subset1!$D:$BX,BG$2,FALSE)</f>
        <v>#N/A</v>
      </c>
      <c r="BH526" t="e">
        <f>VLOOKUP($C526,subset1!$D:$BX,BH$2,FALSE)</f>
        <v>#N/A</v>
      </c>
      <c r="BI526" t="e">
        <f>VLOOKUP($C526,subset1!$D:$BX,BI$2,FALSE)</f>
        <v>#N/A</v>
      </c>
      <c r="BJ526" t="e">
        <f>VLOOKUP($C526,subset1!$D:$BX,BJ$2,FALSE)</f>
        <v>#N/A</v>
      </c>
      <c r="BK526" t="e">
        <f>VLOOKUP($C526,subset1!$D:$BX,BK$2,FALSE)</f>
        <v>#N/A</v>
      </c>
      <c r="BL526" t="e">
        <f>VLOOKUP($C526,subset1!$D:$BX,BL$2,FALSE)</f>
        <v>#N/A</v>
      </c>
      <c r="BM526" t="e">
        <f>VLOOKUP($C526,subset1!$D:$BX,BM$2,FALSE)</f>
        <v>#N/A</v>
      </c>
      <c r="BN526" t="e">
        <f>VLOOKUP($C526,subset1!$D:$BX,BN$2,FALSE)</f>
        <v>#N/A</v>
      </c>
      <c r="BO526" t="e">
        <f>VLOOKUP($C526,subset1!$D:$BX,BO$2,FALSE)</f>
        <v>#N/A</v>
      </c>
      <c r="BP526" t="e">
        <f>VLOOKUP($C526,subset1!$D:$BX,BP$2,FALSE)</f>
        <v>#N/A</v>
      </c>
      <c r="BQ526" t="e">
        <f>VLOOKUP($C526,subset1!$D:$BX,BQ$2,FALSE)</f>
        <v>#N/A</v>
      </c>
      <c r="BR526" t="e">
        <f>VLOOKUP($C526,subset1!$D:$BX,BR$2,FALSE)</f>
        <v>#N/A</v>
      </c>
      <c r="BS526" t="e">
        <f>VLOOKUP($C526,subset1!$D:$BX,BS$2,FALSE)</f>
        <v>#N/A</v>
      </c>
      <c r="BT526" t="e">
        <f>VLOOKUP($C526,subset1!$D:$BX,BT$2,FALSE)</f>
        <v>#N/A</v>
      </c>
      <c r="BU526" t="e">
        <f>VLOOKUP($C526,subset1!$D:$BX,BU$2,FALSE)</f>
        <v>#N/A</v>
      </c>
    </row>
    <row r="527" spans="1:73" x14ac:dyDescent="0.2">
      <c r="A527">
        <v>1076</v>
      </c>
      <c r="B527" t="s">
        <v>10</v>
      </c>
      <c r="C527" t="str">
        <f t="shared" si="27"/>
        <v>1076E2</v>
      </c>
      <c r="D527" t="str">
        <f t="shared" si="28"/>
        <v>E2</v>
      </c>
      <c r="E527">
        <v>89</v>
      </c>
      <c r="F527" s="1">
        <v>43543</v>
      </c>
      <c r="G527">
        <v>0</v>
      </c>
      <c r="H527" t="s">
        <v>289</v>
      </c>
      <c r="I527">
        <v>708.88062003672303</v>
      </c>
      <c r="J527" t="s">
        <v>7</v>
      </c>
      <c r="K527">
        <v>533</v>
      </c>
      <c r="L527">
        <f>VLOOKUP($C527,samples!$D$2:$I$1000,4, FALSE)</f>
        <v>16</v>
      </c>
      <c r="M527" t="str">
        <f>VLOOKUP($C527,samples!$D$2:$I$1000,5, FALSE)</f>
        <v>I</v>
      </c>
      <c r="N527" t="str">
        <f>VLOOKUP($C527,samples!$D$2:$I$1000,6, FALSE)</f>
        <v>7,8,9</v>
      </c>
      <c r="O527" s="1">
        <f>VLOOKUP($C527,samples!$D$2:$I$689,3, FALSE)</f>
        <v>43668</v>
      </c>
      <c r="P527" s="2">
        <f t="shared" si="29"/>
        <v>125</v>
      </c>
      <c r="Q527" s="1" t="str">
        <f>VLOOKUP($C527,samples!$D$2:$R$1000,8, FALSE)</f>
        <v>CGPLPA883P3</v>
      </c>
      <c r="S527" t="e">
        <f>VLOOKUP($C527,subset1!$D:$BX,S$2,FALSE)</f>
        <v>#N/A</v>
      </c>
      <c r="T527" s="1" t="e">
        <f>VLOOKUP($C527,subset1!$D:$BX,T$2,FALSE)</f>
        <v>#N/A</v>
      </c>
      <c r="U527" t="e">
        <f>VLOOKUP($C527,subset1!$D:$BX,U$2,FALSE)</f>
        <v>#N/A</v>
      </c>
      <c r="V527" t="e">
        <f>VLOOKUP($C527,subset1!$D:$BX,V$2,FALSE)</f>
        <v>#N/A</v>
      </c>
      <c r="W527" t="e">
        <f>VLOOKUP($C527,subset1!$D:$BX,W$2,FALSE)</f>
        <v>#N/A</v>
      </c>
      <c r="X527" t="e">
        <f>VLOOKUP($C527,subset1!$D:$BX,X$2,FALSE)</f>
        <v>#N/A</v>
      </c>
      <c r="Y527" t="e">
        <f>VLOOKUP($C527,subset1!$D:$BX,Y$2,FALSE)</f>
        <v>#N/A</v>
      </c>
      <c r="Z527" t="e">
        <f>VLOOKUP($C527,subset1!$D:$BX,Z$2,FALSE)</f>
        <v>#N/A</v>
      </c>
      <c r="AA527" t="e">
        <f>VLOOKUP($C527,subset1!$D:$BX,AA$2,FALSE)</f>
        <v>#N/A</v>
      </c>
      <c r="AB527" t="e">
        <f>VLOOKUP($C527,subset1!$D:$BX,AB$2,FALSE)</f>
        <v>#N/A</v>
      </c>
      <c r="AC527" t="e">
        <f>VLOOKUP($C527,subset1!$D:$BX,AC$2,FALSE)</f>
        <v>#N/A</v>
      </c>
      <c r="AD527" t="e">
        <f>VLOOKUP($C527,subset1!$D:$BX,AD$2,FALSE)</f>
        <v>#N/A</v>
      </c>
      <c r="AE527" t="e">
        <f>VLOOKUP($C527,subset1!$D:$BX,AE$2,FALSE)</f>
        <v>#N/A</v>
      </c>
      <c r="AF527" t="e">
        <f>VLOOKUP($C527,subset1!$D:$BX,AF$2,FALSE)</f>
        <v>#N/A</v>
      </c>
      <c r="AG527" t="e">
        <f>VLOOKUP($C527,subset1!$D:$BX,AG$2,FALSE)</f>
        <v>#N/A</v>
      </c>
      <c r="AH527" t="e">
        <f>VLOOKUP($C527,subset1!$D:$BX,AH$2,FALSE)</f>
        <v>#N/A</v>
      </c>
      <c r="AI527" t="e">
        <f>VLOOKUP($C527,subset1!$D:$BX,AI$2,FALSE)</f>
        <v>#N/A</v>
      </c>
      <c r="AJ527" t="e">
        <f>VLOOKUP($C527,subset1!$D:$BX,AJ$2,FALSE)</f>
        <v>#N/A</v>
      </c>
      <c r="AK527" t="e">
        <f>VLOOKUP($C527,subset1!$D:$BX,AK$2,FALSE)</f>
        <v>#N/A</v>
      </c>
      <c r="AL527" t="e">
        <f>VLOOKUP($C527,subset1!$D:$BX,AL$2,FALSE)</f>
        <v>#N/A</v>
      </c>
      <c r="AM527" t="e">
        <f>VLOOKUP($C527,subset1!$D:$BX,AM$2,FALSE)</f>
        <v>#N/A</v>
      </c>
      <c r="AN527" t="e">
        <f>VLOOKUP($C527,subset1!$D:$BX,AN$2,FALSE)</f>
        <v>#N/A</v>
      </c>
      <c r="AO527" t="e">
        <f>VLOOKUP($C527,subset1!$D:$BX,AO$2,FALSE)</f>
        <v>#N/A</v>
      </c>
      <c r="AP527" t="e">
        <f>VLOOKUP($C527,subset1!$D:$BX,AP$2,FALSE)</f>
        <v>#N/A</v>
      </c>
      <c r="AQ527" t="e">
        <f>VLOOKUP($C527,subset1!$D:$BX,AQ$2,FALSE)</f>
        <v>#N/A</v>
      </c>
      <c r="AR527" t="e">
        <f>VLOOKUP($C527,subset1!$D:$BX,AR$2,FALSE)</f>
        <v>#N/A</v>
      </c>
      <c r="AS527" t="e">
        <f>VLOOKUP($C527,subset1!$D:$BX,AS$2,FALSE)</f>
        <v>#N/A</v>
      </c>
      <c r="AT527" s="1" t="e">
        <f>VLOOKUP($C527,subset1!$D:$BX,AT$2,FALSE)</f>
        <v>#N/A</v>
      </c>
      <c r="AU527" t="e">
        <f>VLOOKUP($C527,subset1!$D:$BX,AU$2,FALSE)</f>
        <v>#N/A</v>
      </c>
      <c r="AV527" t="e">
        <f>VLOOKUP($C527,subset1!$D:$BX,AV$2,FALSE)</f>
        <v>#N/A</v>
      </c>
      <c r="AW527" t="e">
        <f>VLOOKUP($C527,subset1!$D:$BX,AW$2,FALSE)</f>
        <v>#N/A</v>
      </c>
      <c r="AX527" t="e">
        <f>VLOOKUP($C527,subset1!$D:$BX,AX$2,FALSE)</f>
        <v>#N/A</v>
      </c>
      <c r="AY527" t="e">
        <f>VLOOKUP($C527,subset1!$D:$BX,AY$2,FALSE)</f>
        <v>#N/A</v>
      </c>
      <c r="AZ527" t="e">
        <f>VLOOKUP($C527,subset1!$D:$BX,AZ$2,FALSE)</f>
        <v>#N/A</v>
      </c>
      <c r="BA527" t="e">
        <f>VLOOKUP($C527,subset1!$D:$BX,BA$2,FALSE)</f>
        <v>#N/A</v>
      </c>
      <c r="BB527" t="e">
        <f>VLOOKUP($C527,subset1!$D:$BX,BB$2,FALSE)</f>
        <v>#N/A</v>
      </c>
      <c r="BC527" t="e">
        <f>VLOOKUP($C527,subset1!$D:$BX,BC$2,FALSE)</f>
        <v>#N/A</v>
      </c>
      <c r="BD527" t="e">
        <f>VLOOKUP($C527,subset1!$D:$BX,BD$2,FALSE)</f>
        <v>#N/A</v>
      </c>
      <c r="BE527" t="e">
        <f>VLOOKUP($C527,subset1!$D:$BX,BE$2,FALSE)</f>
        <v>#N/A</v>
      </c>
      <c r="BF527" t="e">
        <f>VLOOKUP($C527,subset1!$D:$BX,BF$2,FALSE)</f>
        <v>#N/A</v>
      </c>
      <c r="BG527" t="e">
        <f>VLOOKUP($C527,subset1!$D:$BX,BG$2,FALSE)</f>
        <v>#N/A</v>
      </c>
      <c r="BH527" t="e">
        <f>VLOOKUP($C527,subset1!$D:$BX,BH$2,FALSE)</f>
        <v>#N/A</v>
      </c>
      <c r="BI527" t="e">
        <f>VLOOKUP($C527,subset1!$D:$BX,BI$2,FALSE)</f>
        <v>#N/A</v>
      </c>
      <c r="BJ527" t="e">
        <f>VLOOKUP($C527,subset1!$D:$BX,BJ$2,FALSE)</f>
        <v>#N/A</v>
      </c>
      <c r="BK527" t="e">
        <f>VLOOKUP($C527,subset1!$D:$BX,BK$2,FALSE)</f>
        <v>#N/A</v>
      </c>
      <c r="BL527" t="e">
        <f>VLOOKUP($C527,subset1!$D:$BX,BL$2,FALSE)</f>
        <v>#N/A</v>
      </c>
      <c r="BM527" t="e">
        <f>VLOOKUP($C527,subset1!$D:$BX,BM$2,FALSE)</f>
        <v>#N/A</v>
      </c>
      <c r="BN527" t="e">
        <f>VLOOKUP($C527,subset1!$D:$BX,BN$2,FALSE)</f>
        <v>#N/A</v>
      </c>
      <c r="BO527" t="e">
        <f>VLOOKUP($C527,subset1!$D:$BX,BO$2,FALSE)</f>
        <v>#N/A</v>
      </c>
      <c r="BP527" t="e">
        <f>VLOOKUP($C527,subset1!$D:$BX,BP$2,FALSE)</f>
        <v>#N/A</v>
      </c>
      <c r="BQ527" t="e">
        <f>VLOOKUP($C527,subset1!$D:$BX,BQ$2,FALSE)</f>
        <v>#N/A</v>
      </c>
      <c r="BR527" t="e">
        <f>VLOOKUP($C527,subset1!$D:$BX,BR$2,FALSE)</f>
        <v>#N/A</v>
      </c>
      <c r="BS527" t="e">
        <f>VLOOKUP($C527,subset1!$D:$BX,BS$2,FALSE)</f>
        <v>#N/A</v>
      </c>
      <c r="BT527" t="e">
        <f>VLOOKUP($C527,subset1!$D:$BX,BT$2,FALSE)</f>
        <v>#N/A</v>
      </c>
      <c r="BU527" t="e">
        <f>VLOOKUP($C527,subset1!$D:$BX,BU$2,FALSE)</f>
        <v>#N/A</v>
      </c>
    </row>
    <row r="528" spans="1:73" x14ac:dyDescent="0.2">
      <c r="A528">
        <v>1076</v>
      </c>
      <c r="B528" t="s">
        <v>11</v>
      </c>
      <c r="C528" t="str">
        <f t="shared" si="27"/>
        <v>1076E3</v>
      </c>
      <c r="D528" t="str">
        <f t="shared" si="28"/>
        <v>E3</v>
      </c>
      <c r="E528">
        <v>89</v>
      </c>
      <c r="F528" s="1">
        <v>43543</v>
      </c>
      <c r="G528">
        <v>0</v>
      </c>
      <c r="H528" t="s">
        <v>289</v>
      </c>
      <c r="I528">
        <v>708.88062003672303</v>
      </c>
      <c r="J528" t="s">
        <v>7</v>
      </c>
      <c r="K528">
        <v>534</v>
      </c>
      <c r="L528">
        <f>VLOOKUP($C528,samples!$D$2:$I$1000,4, FALSE)</f>
        <v>18</v>
      </c>
      <c r="M528" t="str">
        <f>VLOOKUP($C528,samples!$D$2:$I$1000,5, FALSE)</f>
        <v>E</v>
      </c>
      <c r="N528" t="str">
        <f>VLOOKUP($C528,samples!$D$2:$I$1000,6, FALSE)</f>
        <v>4,5,6</v>
      </c>
      <c r="O528" s="1">
        <f>VLOOKUP($C528,samples!$D$2:$I$689,3, FALSE)</f>
        <v>43731</v>
      </c>
      <c r="P528" s="2">
        <f t="shared" si="29"/>
        <v>188</v>
      </c>
      <c r="Q528" s="1" t="str">
        <f>VLOOKUP($C528,samples!$D$2:$R$1000,8, FALSE)</f>
        <v>CGPLPA883P4</v>
      </c>
      <c r="S528" t="e">
        <f>VLOOKUP($C528,subset1!$D:$BX,S$2,FALSE)</f>
        <v>#N/A</v>
      </c>
      <c r="T528" s="1" t="e">
        <f>VLOOKUP($C528,subset1!$D:$BX,T$2,FALSE)</f>
        <v>#N/A</v>
      </c>
      <c r="U528" t="e">
        <f>VLOOKUP($C528,subset1!$D:$BX,U$2,FALSE)</f>
        <v>#N/A</v>
      </c>
      <c r="V528" t="e">
        <f>VLOOKUP($C528,subset1!$D:$BX,V$2,FALSE)</f>
        <v>#N/A</v>
      </c>
      <c r="W528" t="e">
        <f>VLOOKUP($C528,subset1!$D:$BX,W$2,FALSE)</f>
        <v>#N/A</v>
      </c>
      <c r="X528" t="e">
        <f>VLOOKUP($C528,subset1!$D:$BX,X$2,FALSE)</f>
        <v>#N/A</v>
      </c>
      <c r="Y528" t="e">
        <f>VLOOKUP($C528,subset1!$D:$BX,Y$2,FALSE)</f>
        <v>#N/A</v>
      </c>
      <c r="Z528" t="e">
        <f>VLOOKUP($C528,subset1!$D:$BX,Z$2,FALSE)</f>
        <v>#N/A</v>
      </c>
      <c r="AA528" t="e">
        <f>VLOOKUP($C528,subset1!$D:$BX,AA$2,FALSE)</f>
        <v>#N/A</v>
      </c>
      <c r="AB528" t="e">
        <f>VLOOKUP($C528,subset1!$D:$BX,AB$2,FALSE)</f>
        <v>#N/A</v>
      </c>
      <c r="AC528" t="e">
        <f>VLOOKUP($C528,subset1!$D:$BX,AC$2,FALSE)</f>
        <v>#N/A</v>
      </c>
      <c r="AD528" t="e">
        <f>VLOOKUP($C528,subset1!$D:$BX,AD$2,FALSE)</f>
        <v>#N/A</v>
      </c>
      <c r="AE528" t="e">
        <f>VLOOKUP($C528,subset1!$D:$BX,AE$2,FALSE)</f>
        <v>#N/A</v>
      </c>
      <c r="AF528" t="e">
        <f>VLOOKUP($C528,subset1!$D:$BX,AF$2,FALSE)</f>
        <v>#N/A</v>
      </c>
      <c r="AG528" t="e">
        <f>VLOOKUP($C528,subset1!$D:$BX,AG$2,FALSE)</f>
        <v>#N/A</v>
      </c>
      <c r="AH528" t="e">
        <f>VLOOKUP($C528,subset1!$D:$BX,AH$2,FALSE)</f>
        <v>#N/A</v>
      </c>
      <c r="AI528" t="e">
        <f>VLOOKUP($C528,subset1!$D:$BX,AI$2,FALSE)</f>
        <v>#N/A</v>
      </c>
      <c r="AJ528" t="e">
        <f>VLOOKUP($C528,subset1!$D:$BX,AJ$2,FALSE)</f>
        <v>#N/A</v>
      </c>
      <c r="AK528" t="e">
        <f>VLOOKUP($C528,subset1!$D:$BX,AK$2,FALSE)</f>
        <v>#N/A</v>
      </c>
      <c r="AL528" t="e">
        <f>VLOOKUP($C528,subset1!$D:$BX,AL$2,FALSE)</f>
        <v>#N/A</v>
      </c>
      <c r="AM528" t="e">
        <f>VLOOKUP($C528,subset1!$D:$BX,AM$2,FALSE)</f>
        <v>#N/A</v>
      </c>
      <c r="AN528" t="e">
        <f>VLOOKUP($C528,subset1!$D:$BX,AN$2,FALSE)</f>
        <v>#N/A</v>
      </c>
      <c r="AO528" t="e">
        <f>VLOOKUP($C528,subset1!$D:$BX,AO$2,FALSE)</f>
        <v>#N/A</v>
      </c>
      <c r="AP528" t="e">
        <f>VLOOKUP($C528,subset1!$D:$BX,AP$2,FALSE)</f>
        <v>#N/A</v>
      </c>
      <c r="AQ528" t="e">
        <f>VLOOKUP($C528,subset1!$D:$BX,AQ$2,FALSE)</f>
        <v>#N/A</v>
      </c>
      <c r="AR528" t="e">
        <f>VLOOKUP($C528,subset1!$D:$BX,AR$2,FALSE)</f>
        <v>#N/A</v>
      </c>
      <c r="AS528" t="e">
        <f>VLOOKUP($C528,subset1!$D:$BX,AS$2,FALSE)</f>
        <v>#N/A</v>
      </c>
      <c r="AT528" s="1" t="e">
        <f>VLOOKUP($C528,subset1!$D:$BX,AT$2,FALSE)</f>
        <v>#N/A</v>
      </c>
      <c r="AU528" t="e">
        <f>VLOOKUP($C528,subset1!$D:$BX,AU$2,FALSE)</f>
        <v>#N/A</v>
      </c>
      <c r="AV528" t="e">
        <f>VLOOKUP($C528,subset1!$D:$BX,AV$2,FALSE)</f>
        <v>#N/A</v>
      </c>
      <c r="AW528" t="e">
        <f>VLOOKUP($C528,subset1!$D:$BX,AW$2,FALSE)</f>
        <v>#N/A</v>
      </c>
      <c r="AX528" t="e">
        <f>VLOOKUP($C528,subset1!$D:$BX,AX$2,FALSE)</f>
        <v>#N/A</v>
      </c>
      <c r="AY528" t="e">
        <f>VLOOKUP($C528,subset1!$D:$BX,AY$2,FALSE)</f>
        <v>#N/A</v>
      </c>
      <c r="AZ528" t="e">
        <f>VLOOKUP($C528,subset1!$D:$BX,AZ$2,FALSE)</f>
        <v>#N/A</v>
      </c>
      <c r="BA528" t="e">
        <f>VLOOKUP($C528,subset1!$D:$BX,BA$2,FALSE)</f>
        <v>#N/A</v>
      </c>
      <c r="BB528" t="e">
        <f>VLOOKUP($C528,subset1!$D:$BX,BB$2,FALSE)</f>
        <v>#N/A</v>
      </c>
      <c r="BC528" t="e">
        <f>VLOOKUP($C528,subset1!$D:$BX,BC$2,FALSE)</f>
        <v>#N/A</v>
      </c>
      <c r="BD528" t="e">
        <f>VLOOKUP($C528,subset1!$D:$BX,BD$2,FALSE)</f>
        <v>#N/A</v>
      </c>
      <c r="BE528" t="e">
        <f>VLOOKUP($C528,subset1!$D:$BX,BE$2,FALSE)</f>
        <v>#N/A</v>
      </c>
      <c r="BF528" t="e">
        <f>VLOOKUP($C528,subset1!$D:$BX,BF$2,FALSE)</f>
        <v>#N/A</v>
      </c>
      <c r="BG528" t="e">
        <f>VLOOKUP($C528,subset1!$D:$BX,BG$2,FALSE)</f>
        <v>#N/A</v>
      </c>
      <c r="BH528" t="e">
        <f>VLOOKUP($C528,subset1!$D:$BX,BH$2,FALSE)</f>
        <v>#N/A</v>
      </c>
      <c r="BI528" t="e">
        <f>VLOOKUP($C528,subset1!$D:$BX,BI$2,FALSE)</f>
        <v>#N/A</v>
      </c>
      <c r="BJ528" t="e">
        <f>VLOOKUP($C528,subset1!$D:$BX,BJ$2,FALSE)</f>
        <v>#N/A</v>
      </c>
      <c r="BK528" t="e">
        <f>VLOOKUP($C528,subset1!$D:$BX,BK$2,FALSE)</f>
        <v>#N/A</v>
      </c>
      <c r="BL528" t="e">
        <f>VLOOKUP($C528,subset1!$D:$BX,BL$2,FALSE)</f>
        <v>#N/A</v>
      </c>
      <c r="BM528" t="e">
        <f>VLOOKUP($C528,subset1!$D:$BX,BM$2,FALSE)</f>
        <v>#N/A</v>
      </c>
      <c r="BN528" t="e">
        <f>VLOOKUP($C528,subset1!$D:$BX,BN$2,FALSE)</f>
        <v>#N/A</v>
      </c>
      <c r="BO528" t="e">
        <f>VLOOKUP($C528,subset1!$D:$BX,BO$2,FALSE)</f>
        <v>#N/A</v>
      </c>
      <c r="BP528" t="e">
        <f>VLOOKUP($C528,subset1!$D:$BX,BP$2,FALSE)</f>
        <v>#N/A</v>
      </c>
      <c r="BQ528" t="e">
        <f>VLOOKUP($C528,subset1!$D:$BX,BQ$2,FALSE)</f>
        <v>#N/A</v>
      </c>
      <c r="BR528" t="e">
        <f>VLOOKUP($C528,subset1!$D:$BX,BR$2,FALSE)</f>
        <v>#N/A</v>
      </c>
      <c r="BS528" t="e">
        <f>VLOOKUP($C528,subset1!$D:$BX,BS$2,FALSE)</f>
        <v>#N/A</v>
      </c>
      <c r="BT528" t="e">
        <f>VLOOKUP($C528,subset1!$D:$BX,BT$2,FALSE)</f>
        <v>#N/A</v>
      </c>
      <c r="BU528" t="e">
        <f>VLOOKUP($C528,subset1!$D:$BX,BU$2,FALSE)</f>
        <v>#N/A</v>
      </c>
    </row>
    <row r="529" spans="1:73" x14ac:dyDescent="0.2">
      <c r="A529">
        <v>1076</v>
      </c>
      <c r="B529" t="s">
        <v>12</v>
      </c>
      <c r="C529" t="str">
        <f t="shared" si="27"/>
        <v>1076E4</v>
      </c>
      <c r="D529" t="str">
        <f t="shared" si="28"/>
        <v>E4</v>
      </c>
      <c r="E529">
        <v>89</v>
      </c>
      <c r="F529" s="1">
        <v>43543</v>
      </c>
      <c r="G529">
        <v>0</v>
      </c>
      <c r="H529" t="s">
        <v>289</v>
      </c>
      <c r="I529">
        <v>708.88062003672303</v>
      </c>
      <c r="J529" t="s">
        <v>7</v>
      </c>
      <c r="K529">
        <v>535</v>
      </c>
      <c r="L529">
        <f>VLOOKUP($C529,samples!$D$2:$I$1000,4, FALSE)</f>
        <v>20</v>
      </c>
      <c r="M529" t="str">
        <f>VLOOKUP($C529,samples!$D$2:$I$1000,5, FALSE)</f>
        <v>E</v>
      </c>
      <c r="N529" t="str">
        <f>VLOOKUP($C529,samples!$D$2:$I$1000,6, FALSE)</f>
        <v>4,5,6</v>
      </c>
      <c r="O529" s="1">
        <f>VLOOKUP($C529,samples!$D$2:$I$689,3, FALSE)</f>
        <v>43787</v>
      </c>
      <c r="P529" s="2">
        <f t="shared" si="29"/>
        <v>244</v>
      </c>
      <c r="Q529" s="1" t="str">
        <f>VLOOKUP($C529,samples!$D$2:$R$1000,8, FALSE)</f>
        <v>CGPLPA883P5</v>
      </c>
      <c r="S529" t="e">
        <f>VLOOKUP($C529,subset1!$D:$BX,S$2,FALSE)</f>
        <v>#N/A</v>
      </c>
      <c r="T529" s="1" t="e">
        <f>VLOOKUP($C529,subset1!$D:$BX,T$2,FALSE)</f>
        <v>#N/A</v>
      </c>
      <c r="U529" t="e">
        <f>VLOOKUP($C529,subset1!$D:$BX,U$2,FALSE)</f>
        <v>#N/A</v>
      </c>
      <c r="V529" t="e">
        <f>VLOOKUP($C529,subset1!$D:$BX,V$2,FALSE)</f>
        <v>#N/A</v>
      </c>
      <c r="W529" t="e">
        <f>VLOOKUP($C529,subset1!$D:$BX,W$2,FALSE)</f>
        <v>#N/A</v>
      </c>
      <c r="X529" t="e">
        <f>VLOOKUP($C529,subset1!$D:$BX,X$2,FALSE)</f>
        <v>#N/A</v>
      </c>
      <c r="Y529" t="e">
        <f>VLOOKUP($C529,subset1!$D:$BX,Y$2,FALSE)</f>
        <v>#N/A</v>
      </c>
      <c r="Z529" t="e">
        <f>VLOOKUP($C529,subset1!$D:$BX,Z$2,FALSE)</f>
        <v>#N/A</v>
      </c>
      <c r="AA529" t="e">
        <f>VLOOKUP($C529,subset1!$D:$BX,AA$2,FALSE)</f>
        <v>#N/A</v>
      </c>
      <c r="AB529" t="e">
        <f>VLOOKUP($C529,subset1!$D:$BX,AB$2,FALSE)</f>
        <v>#N/A</v>
      </c>
      <c r="AC529" t="e">
        <f>VLOOKUP($C529,subset1!$D:$BX,AC$2,FALSE)</f>
        <v>#N/A</v>
      </c>
      <c r="AD529" t="e">
        <f>VLOOKUP($C529,subset1!$D:$BX,AD$2,FALSE)</f>
        <v>#N/A</v>
      </c>
      <c r="AE529" t="e">
        <f>VLOOKUP($C529,subset1!$D:$BX,AE$2,FALSE)</f>
        <v>#N/A</v>
      </c>
      <c r="AF529" t="e">
        <f>VLOOKUP($C529,subset1!$D:$BX,AF$2,FALSE)</f>
        <v>#N/A</v>
      </c>
      <c r="AG529" t="e">
        <f>VLOOKUP($C529,subset1!$D:$BX,AG$2,FALSE)</f>
        <v>#N/A</v>
      </c>
      <c r="AH529" t="e">
        <f>VLOOKUP($C529,subset1!$D:$BX,AH$2,FALSE)</f>
        <v>#N/A</v>
      </c>
      <c r="AI529" t="e">
        <f>VLOOKUP($C529,subset1!$D:$BX,AI$2,FALSE)</f>
        <v>#N/A</v>
      </c>
      <c r="AJ529" t="e">
        <f>VLOOKUP($C529,subset1!$D:$BX,AJ$2,FALSE)</f>
        <v>#N/A</v>
      </c>
      <c r="AK529" t="e">
        <f>VLOOKUP($C529,subset1!$D:$BX,AK$2,FALSE)</f>
        <v>#N/A</v>
      </c>
      <c r="AL529" t="e">
        <f>VLOOKUP($C529,subset1!$D:$BX,AL$2,FALSE)</f>
        <v>#N/A</v>
      </c>
      <c r="AM529" t="e">
        <f>VLOOKUP($C529,subset1!$D:$BX,AM$2,FALSE)</f>
        <v>#N/A</v>
      </c>
      <c r="AN529" t="e">
        <f>VLOOKUP($C529,subset1!$D:$BX,AN$2,FALSE)</f>
        <v>#N/A</v>
      </c>
      <c r="AO529" t="e">
        <f>VLOOKUP($C529,subset1!$D:$BX,AO$2,FALSE)</f>
        <v>#N/A</v>
      </c>
      <c r="AP529" t="e">
        <f>VLOOKUP($C529,subset1!$D:$BX,AP$2,FALSE)</f>
        <v>#N/A</v>
      </c>
      <c r="AQ529" t="e">
        <f>VLOOKUP($C529,subset1!$D:$BX,AQ$2,FALSE)</f>
        <v>#N/A</v>
      </c>
      <c r="AR529" t="e">
        <f>VLOOKUP($C529,subset1!$D:$BX,AR$2,FALSE)</f>
        <v>#N/A</v>
      </c>
      <c r="AS529" t="e">
        <f>VLOOKUP($C529,subset1!$D:$BX,AS$2,FALSE)</f>
        <v>#N/A</v>
      </c>
      <c r="AT529" s="1" t="e">
        <f>VLOOKUP($C529,subset1!$D:$BX,AT$2,FALSE)</f>
        <v>#N/A</v>
      </c>
      <c r="AU529" t="e">
        <f>VLOOKUP($C529,subset1!$D:$BX,AU$2,FALSE)</f>
        <v>#N/A</v>
      </c>
      <c r="AV529" t="e">
        <f>VLOOKUP($C529,subset1!$D:$BX,AV$2,FALSE)</f>
        <v>#N/A</v>
      </c>
      <c r="AW529" t="e">
        <f>VLOOKUP($C529,subset1!$D:$BX,AW$2,FALSE)</f>
        <v>#N/A</v>
      </c>
      <c r="AX529" t="e">
        <f>VLOOKUP($C529,subset1!$D:$BX,AX$2,FALSE)</f>
        <v>#N/A</v>
      </c>
      <c r="AY529" t="e">
        <f>VLOOKUP($C529,subset1!$D:$BX,AY$2,FALSE)</f>
        <v>#N/A</v>
      </c>
      <c r="AZ529" t="e">
        <f>VLOOKUP($C529,subset1!$D:$BX,AZ$2,FALSE)</f>
        <v>#N/A</v>
      </c>
      <c r="BA529" t="e">
        <f>VLOOKUP($C529,subset1!$D:$BX,BA$2,FALSE)</f>
        <v>#N/A</v>
      </c>
      <c r="BB529" t="e">
        <f>VLOOKUP($C529,subset1!$D:$BX,BB$2,FALSE)</f>
        <v>#N/A</v>
      </c>
      <c r="BC529" t="e">
        <f>VLOOKUP($C529,subset1!$D:$BX,BC$2,FALSE)</f>
        <v>#N/A</v>
      </c>
      <c r="BD529" t="e">
        <f>VLOOKUP($C529,subset1!$D:$BX,BD$2,FALSE)</f>
        <v>#N/A</v>
      </c>
      <c r="BE529" t="e">
        <f>VLOOKUP($C529,subset1!$D:$BX,BE$2,FALSE)</f>
        <v>#N/A</v>
      </c>
      <c r="BF529" t="e">
        <f>VLOOKUP($C529,subset1!$D:$BX,BF$2,FALSE)</f>
        <v>#N/A</v>
      </c>
      <c r="BG529" t="e">
        <f>VLOOKUP($C529,subset1!$D:$BX,BG$2,FALSE)</f>
        <v>#N/A</v>
      </c>
      <c r="BH529" t="e">
        <f>VLOOKUP($C529,subset1!$D:$BX,BH$2,FALSE)</f>
        <v>#N/A</v>
      </c>
      <c r="BI529" t="e">
        <f>VLOOKUP($C529,subset1!$D:$BX,BI$2,FALSE)</f>
        <v>#N/A</v>
      </c>
      <c r="BJ529" t="e">
        <f>VLOOKUP($C529,subset1!$D:$BX,BJ$2,FALSE)</f>
        <v>#N/A</v>
      </c>
      <c r="BK529" t="e">
        <f>VLOOKUP($C529,subset1!$D:$BX,BK$2,FALSE)</f>
        <v>#N/A</v>
      </c>
      <c r="BL529" t="e">
        <f>VLOOKUP($C529,subset1!$D:$BX,BL$2,FALSE)</f>
        <v>#N/A</v>
      </c>
      <c r="BM529" t="e">
        <f>VLOOKUP($C529,subset1!$D:$BX,BM$2,FALSE)</f>
        <v>#N/A</v>
      </c>
      <c r="BN529" t="e">
        <f>VLOOKUP($C529,subset1!$D:$BX,BN$2,FALSE)</f>
        <v>#N/A</v>
      </c>
      <c r="BO529" t="e">
        <f>VLOOKUP($C529,subset1!$D:$BX,BO$2,FALSE)</f>
        <v>#N/A</v>
      </c>
      <c r="BP529" t="e">
        <f>VLOOKUP($C529,subset1!$D:$BX,BP$2,FALSE)</f>
        <v>#N/A</v>
      </c>
      <c r="BQ529" t="e">
        <f>VLOOKUP($C529,subset1!$D:$BX,BQ$2,FALSE)</f>
        <v>#N/A</v>
      </c>
      <c r="BR529" t="e">
        <f>VLOOKUP($C529,subset1!$D:$BX,BR$2,FALSE)</f>
        <v>#N/A</v>
      </c>
      <c r="BS529" t="e">
        <f>VLOOKUP($C529,subset1!$D:$BX,BS$2,FALSE)</f>
        <v>#N/A</v>
      </c>
      <c r="BT529" t="e">
        <f>VLOOKUP($C529,subset1!$D:$BX,BT$2,FALSE)</f>
        <v>#N/A</v>
      </c>
      <c r="BU529" t="e">
        <f>VLOOKUP($C529,subset1!$D:$BX,BU$2,FALSE)</f>
        <v>#N/A</v>
      </c>
    </row>
    <row r="530" spans="1:73" x14ac:dyDescent="0.2">
      <c r="A530">
        <v>1076</v>
      </c>
      <c r="B530" t="s">
        <v>13</v>
      </c>
      <c r="C530" t="str">
        <f t="shared" si="27"/>
        <v>1076E5</v>
      </c>
      <c r="D530" t="str">
        <f t="shared" si="28"/>
        <v>E5</v>
      </c>
      <c r="E530">
        <v>89</v>
      </c>
      <c r="F530" s="1">
        <v>43543</v>
      </c>
      <c r="G530">
        <v>0</v>
      </c>
      <c r="H530" t="s">
        <v>289</v>
      </c>
      <c r="I530">
        <v>708.88062003672303</v>
      </c>
      <c r="J530" t="s">
        <v>7</v>
      </c>
      <c r="K530">
        <v>536</v>
      </c>
      <c r="L530">
        <f>VLOOKUP($C530,samples!$D$2:$I$1000,4, FALSE)</f>
        <v>24</v>
      </c>
      <c r="M530" t="str">
        <f>VLOOKUP($C530,samples!$D$2:$I$1000,5, FALSE)</f>
        <v>B</v>
      </c>
      <c r="N530" t="str">
        <f>VLOOKUP($C530,samples!$D$2:$I$1000,6, FALSE)</f>
        <v>7,8,9</v>
      </c>
      <c r="O530" s="1">
        <f>VLOOKUP($C530,samples!$D$2:$I$689,3, FALSE)</f>
        <v>43794</v>
      </c>
      <c r="P530" s="2">
        <f t="shared" si="29"/>
        <v>251</v>
      </c>
      <c r="Q530" s="1" t="str">
        <f>VLOOKUP($C530,samples!$D$2:$R$1000,8, FALSE)</f>
        <v>CGPLPA883P6</v>
      </c>
      <c r="S530" t="e">
        <f>VLOOKUP($C530,subset1!$D:$BX,S$2,FALSE)</f>
        <v>#N/A</v>
      </c>
      <c r="T530" s="1" t="e">
        <f>VLOOKUP($C530,subset1!$D:$BX,T$2,FALSE)</f>
        <v>#N/A</v>
      </c>
      <c r="U530" t="e">
        <f>VLOOKUP($C530,subset1!$D:$BX,U$2,FALSE)</f>
        <v>#N/A</v>
      </c>
      <c r="V530" t="e">
        <f>VLOOKUP($C530,subset1!$D:$BX,V$2,FALSE)</f>
        <v>#N/A</v>
      </c>
      <c r="W530" t="e">
        <f>VLOOKUP($C530,subset1!$D:$BX,W$2,FALSE)</f>
        <v>#N/A</v>
      </c>
      <c r="X530" t="e">
        <f>VLOOKUP($C530,subset1!$D:$BX,X$2,FALSE)</f>
        <v>#N/A</v>
      </c>
      <c r="Y530" t="e">
        <f>VLOOKUP($C530,subset1!$D:$BX,Y$2,FALSE)</f>
        <v>#N/A</v>
      </c>
      <c r="Z530" t="e">
        <f>VLOOKUP($C530,subset1!$D:$BX,Z$2,FALSE)</f>
        <v>#N/A</v>
      </c>
      <c r="AA530" t="e">
        <f>VLOOKUP($C530,subset1!$D:$BX,AA$2,FALSE)</f>
        <v>#N/A</v>
      </c>
      <c r="AB530" t="e">
        <f>VLOOKUP($C530,subset1!$D:$BX,AB$2,FALSE)</f>
        <v>#N/A</v>
      </c>
      <c r="AC530" t="e">
        <f>VLOOKUP($C530,subset1!$D:$BX,AC$2,FALSE)</f>
        <v>#N/A</v>
      </c>
      <c r="AD530" t="e">
        <f>VLOOKUP($C530,subset1!$D:$BX,AD$2,FALSE)</f>
        <v>#N/A</v>
      </c>
      <c r="AE530" t="e">
        <f>VLOOKUP($C530,subset1!$D:$BX,AE$2,FALSE)</f>
        <v>#N/A</v>
      </c>
      <c r="AF530" t="e">
        <f>VLOOKUP($C530,subset1!$D:$BX,AF$2,FALSE)</f>
        <v>#N/A</v>
      </c>
      <c r="AG530" t="e">
        <f>VLOOKUP($C530,subset1!$D:$BX,AG$2,FALSE)</f>
        <v>#N/A</v>
      </c>
      <c r="AH530" t="e">
        <f>VLOOKUP($C530,subset1!$D:$BX,AH$2,FALSE)</f>
        <v>#N/A</v>
      </c>
      <c r="AI530" t="e">
        <f>VLOOKUP($C530,subset1!$D:$BX,AI$2,FALSE)</f>
        <v>#N/A</v>
      </c>
      <c r="AJ530" t="e">
        <f>VLOOKUP($C530,subset1!$D:$BX,AJ$2,FALSE)</f>
        <v>#N/A</v>
      </c>
      <c r="AK530" t="e">
        <f>VLOOKUP($C530,subset1!$D:$BX,AK$2,FALSE)</f>
        <v>#N/A</v>
      </c>
      <c r="AL530" t="e">
        <f>VLOOKUP($C530,subset1!$D:$BX,AL$2,FALSE)</f>
        <v>#N/A</v>
      </c>
      <c r="AM530" t="e">
        <f>VLOOKUP($C530,subset1!$D:$BX,AM$2,FALSE)</f>
        <v>#N/A</v>
      </c>
      <c r="AN530" t="e">
        <f>VLOOKUP($C530,subset1!$D:$BX,AN$2,FALSE)</f>
        <v>#N/A</v>
      </c>
      <c r="AO530" t="e">
        <f>VLOOKUP($C530,subset1!$D:$BX,AO$2,FALSE)</f>
        <v>#N/A</v>
      </c>
      <c r="AP530" t="e">
        <f>VLOOKUP($C530,subset1!$D:$BX,AP$2,FALSE)</f>
        <v>#N/A</v>
      </c>
      <c r="AQ530" t="e">
        <f>VLOOKUP($C530,subset1!$D:$BX,AQ$2,FALSE)</f>
        <v>#N/A</v>
      </c>
      <c r="AR530" t="e">
        <f>VLOOKUP($C530,subset1!$D:$BX,AR$2,FALSE)</f>
        <v>#N/A</v>
      </c>
      <c r="AS530" t="e">
        <f>VLOOKUP($C530,subset1!$D:$BX,AS$2,FALSE)</f>
        <v>#N/A</v>
      </c>
      <c r="AT530" s="1" t="e">
        <f>VLOOKUP($C530,subset1!$D:$BX,AT$2,FALSE)</f>
        <v>#N/A</v>
      </c>
      <c r="AU530" t="e">
        <f>VLOOKUP($C530,subset1!$D:$BX,AU$2,FALSE)</f>
        <v>#N/A</v>
      </c>
      <c r="AV530" t="e">
        <f>VLOOKUP($C530,subset1!$D:$BX,AV$2,FALSE)</f>
        <v>#N/A</v>
      </c>
      <c r="AW530" t="e">
        <f>VLOOKUP($C530,subset1!$D:$BX,AW$2,FALSE)</f>
        <v>#N/A</v>
      </c>
      <c r="AX530" t="e">
        <f>VLOOKUP($C530,subset1!$D:$BX,AX$2,FALSE)</f>
        <v>#N/A</v>
      </c>
      <c r="AY530" t="e">
        <f>VLOOKUP($C530,subset1!$D:$BX,AY$2,FALSE)</f>
        <v>#N/A</v>
      </c>
      <c r="AZ530" t="e">
        <f>VLOOKUP($C530,subset1!$D:$BX,AZ$2,FALSE)</f>
        <v>#N/A</v>
      </c>
      <c r="BA530" t="e">
        <f>VLOOKUP($C530,subset1!$D:$BX,BA$2,FALSE)</f>
        <v>#N/A</v>
      </c>
      <c r="BB530" t="e">
        <f>VLOOKUP($C530,subset1!$D:$BX,BB$2,FALSE)</f>
        <v>#N/A</v>
      </c>
      <c r="BC530" t="e">
        <f>VLOOKUP($C530,subset1!$D:$BX,BC$2,FALSE)</f>
        <v>#N/A</v>
      </c>
      <c r="BD530" t="e">
        <f>VLOOKUP($C530,subset1!$D:$BX,BD$2,FALSE)</f>
        <v>#N/A</v>
      </c>
      <c r="BE530" t="e">
        <f>VLOOKUP($C530,subset1!$D:$BX,BE$2,FALSE)</f>
        <v>#N/A</v>
      </c>
      <c r="BF530" t="e">
        <f>VLOOKUP($C530,subset1!$D:$BX,BF$2,FALSE)</f>
        <v>#N/A</v>
      </c>
      <c r="BG530" t="e">
        <f>VLOOKUP($C530,subset1!$D:$BX,BG$2,FALSE)</f>
        <v>#N/A</v>
      </c>
      <c r="BH530" t="e">
        <f>VLOOKUP($C530,subset1!$D:$BX,BH$2,FALSE)</f>
        <v>#N/A</v>
      </c>
      <c r="BI530" t="e">
        <f>VLOOKUP($C530,subset1!$D:$BX,BI$2,FALSE)</f>
        <v>#N/A</v>
      </c>
      <c r="BJ530" t="e">
        <f>VLOOKUP($C530,subset1!$D:$BX,BJ$2,FALSE)</f>
        <v>#N/A</v>
      </c>
      <c r="BK530" t="e">
        <f>VLOOKUP($C530,subset1!$D:$BX,BK$2,FALSE)</f>
        <v>#N/A</v>
      </c>
      <c r="BL530" t="e">
        <f>VLOOKUP($C530,subset1!$D:$BX,BL$2,FALSE)</f>
        <v>#N/A</v>
      </c>
      <c r="BM530" t="e">
        <f>VLOOKUP($C530,subset1!$D:$BX,BM$2,FALSE)</f>
        <v>#N/A</v>
      </c>
      <c r="BN530" t="e">
        <f>VLOOKUP($C530,subset1!$D:$BX,BN$2,FALSE)</f>
        <v>#N/A</v>
      </c>
      <c r="BO530" t="e">
        <f>VLOOKUP($C530,subset1!$D:$BX,BO$2,FALSE)</f>
        <v>#N/A</v>
      </c>
      <c r="BP530" t="e">
        <f>VLOOKUP($C530,subset1!$D:$BX,BP$2,FALSE)</f>
        <v>#N/A</v>
      </c>
      <c r="BQ530" t="e">
        <f>VLOOKUP($C530,subset1!$D:$BX,BQ$2,FALSE)</f>
        <v>#N/A</v>
      </c>
      <c r="BR530" t="e">
        <f>VLOOKUP($C530,subset1!$D:$BX,BR$2,FALSE)</f>
        <v>#N/A</v>
      </c>
      <c r="BS530" t="e">
        <f>VLOOKUP($C530,subset1!$D:$BX,BS$2,FALSE)</f>
        <v>#N/A</v>
      </c>
      <c r="BT530" t="e">
        <f>VLOOKUP($C530,subset1!$D:$BX,BT$2,FALSE)</f>
        <v>#N/A</v>
      </c>
      <c r="BU530" t="e">
        <f>VLOOKUP($C530,subset1!$D:$BX,BU$2,FALSE)</f>
        <v>#N/A</v>
      </c>
    </row>
    <row r="531" spans="1:73" x14ac:dyDescent="0.2">
      <c r="A531">
        <v>1076</v>
      </c>
      <c r="B531" t="s">
        <v>14</v>
      </c>
      <c r="C531" t="str">
        <f t="shared" si="27"/>
        <v>1076E6</v>
      </c>
      <c r="D531" t="str">
        <f t="shared" si="28"/>
        <v>E6</v>
      </c>
      <c r="E531">
        <v>89</v>
      </c>
      <c r="F531" s="1">
        <v>43543</v>
      </c>
      <c r="G531">
        <v>0</v>
      </c>
      <c r="H531" t="s">
        <v>289</v>
      </c>
      <c r="I531">
        <v>708.88062003672303</v>
      </c>
      <c r="J531" t="s">
        <v>7</v>
      </c>
      <c r="K531">
        <v>537</v>
      </c>
      <c r="L531">
        <f>VLOOKUP($C531,samples!$D$2:$I$1000,4, FALSE)</f>
        <v>24</v>
      </c>
      <c r="M531" t="str">
        <f>VLOOKUP($C531,samples!$D$2:$I$1000,5, FALSE)</f>
        <v>G</v>
      </c>
      <c r="N531" t="str">
        <f>VLOOKUP($C531,samples!$D$2:$I$1000,6, FALSE)</f>
        <v>1,2,3</v>
      </c>
      <c r="O531" s="1">
        <f>VLOOKUP($C531,samples!$D$2:$I$689,3, FALSE)</f>
        <v>43826</v>
      </c>
      <c r="P531" s="2">
        <f t="shared" si="29"/>
        <v>283</v>
      </c>
      <c r="Q531" s="1" t="str">
        <f>VLOOKUP($C531,samples!$D$2:$R$1000,8, FALSE)</f>
        <v>CGPLPA883P7</v>
      </c>
      <c r="S531" t="e">
        <f>VLOOKUP($C531,subset1!$D:$BX,S$2,FALSE)</f>
        <v>#N/A</v>
      </c>
      <c r="T531" s="1" t="e">
        <f>VLOOKUP($C531,subset1!$D:$BX,T$2,FALSE)</f>
        <v>#N/A</v>
      </c>
      <c r="U531" t="e">
        <f>VLOOKUP($C531,subset1!$D:$BX,U$2,FALSE)</f>
        <v>#N/A</v>
      </c>
      <c r="V531" t="e">
        <f>VLOOKUP($C531,subset1!$D:$BX,V$2,FALSE)</f>
        <v>#N/A</v>
      </c>
      <c r="W531" t="e">
        <f>VLOOKUP($C531,subset1!$D:$BX,W$2,FALSE)</f>
        <v>#N/A</v>
      </c>
      <c r="X531" t="e">
        <f>VLOOKUP($C531,subset1!$D:$BX,X$2,FALSE)</f>
        <v>#N/A</v>
      </c>
      <c r="Y531" t="e">
        <f>VLOOKUP($C531,subset1!$D:$BX,Y$2,FALSE)</f>
        <v>#N/A</v>
      </c>
      <c r="Z531" t="e">
        <f>VLOOKUP($C531,subset1!$D:$BX,Z$2,FALSE)</f>
        <v>#N/A</v>
      </c>
      <c r="AA531" t="e">
        <f>VLOOKUP($C531,subset1!$D:$BX,AA$2,FALSE)</f>
        <v>#N/A</v>
      </c>
      <c r="AB531" t="e">
        <f>VLOOKUP($C531,subset1!$D:$BX,AB$2,FALSE)</f>
        <v>#N/A</v>
      </c>
      <c r="AC531" t="e">
        <f>VLOOKUP($C531,subset1!$D:$BX,AC$2,FALSE)</f>
        <v>#N/A</v>
      </c>
      <c r="AD531" t="e">
        <f>VLOOKUP($C531,subset1!$D:$BX,AD$2,FALSE)</f>
        <v>#N/A</v>
      </c>
      <c r="AE531" t="e">
        <f>VLOOKUP($C531,subset1!$D:$BX,AE$2,FALSE)</f>
        <v>#N/A</v>
      </c>
      <c r="AF531" t="e">
        <f>VLOOKUP($C531,subset1!$D:$BX,AF$2,FALSE)</f>
        <v>#N/A</v>
      </c>
      <c r="AG531" t="e">
        <f>VLOOKUP($C531,subset1!$D:$BX,AG$2,FALSE)</f>
        <v>#N/A</v>
      </c>
      <c r="AH531" t="e">
        <f>VLOOKUP($C531,subset1!$D:$BX,AH$2,FALSE)</f>
        <v>#N/A</v>
      </c>
      <c r="AI531" t="e">
        <f>VLOOKUP($C531,subset1!$D:$BX,AI$2,FALSE)</f>
        <v>#N/A</v>
      </c>
      <c r="AJ531" t="e">
        <f>VLOOKUP($C531,subset1!$D:$BX,AJ$2,FALSE)</f>
        <v>#N/A</v>
      </c>
      <c r="AK531" t="e">
        <f>VLOOKUP($C531,subset1!$D:$BX,AK$2,FALSE)</f>
        <v>#N/A</v>
      </c>
      <c r="AL531" t="e">
        <f>VLOOKUP($C531,subset1!$D:$BX,AL$2,FALSE)</f>
        <v>#N/A</v>
      </c>
      <c r="AM531" t="e">
        <f>VLOOKUP($C531,subset1!$D:$BX,AM$2,FALSE)</f>
        <v>#N/A</v>
      </c>
      <c r="AN531" t="e">
        <f>VLOOKUP($C531,subset1!$D:$BX,AN$2,FALSE)</f>
        <v>#N/A</v>
      </c>
      <c r="AO531" t="e">
        <f>VLOOKUP($C531,subset1!$D:$BX,AO$2,FALSE)</f>
        <v>#N/A</v>
      </c>
      <c r="AP531" t="e">
        <f>VLOOKUP($C531,subset1!$D:$BX,AP$2,FALSE)</f>
        <v>#N/A</v>
      </c>
      <c r="AQ531" t="e">
        <f>VLOOKUP($C531,subset1!$D:$BX,AQ$2,FALSE)</f>
        <v>#N/A</v>
      </c>
      <c r="AR531" t="e">
        <f>VLOOKUP($C531,subset1!$D:$BX,AR$2,FALSE)</f>
        <v>#N/A</v>
      </c>
      <c r="AS531" t="e">
        <f>VLOOKUP($C531,subset1!$D:$BX,AS$2,FALSE)</f>
        <v>#N/A</v>
      </c>
      <c r="AT531" s="1" t="e">
        <f>VLOOKUP($C531,subset1!$D:$BX,AT$2,FALSE)</f>
        <v>#N/A</v>
      </c>
      <c r="AU531" t="e">
        <f>VLOOKUP($C531,subset1!$D:$BX,AU$2,FALSE)</f>
        <v>#N/A</v>
      </c>
      <c r="AV531" t="e">
        <f>VLOOKUP($C531,subset1!$D:$BX,AV$2,FALSE)</f>
        <v>#N/A</v>
      </c>
      <c r="AW531" t="e">
        <f>VLOOKUP($C531,subset1!$D:$BX,AW$2,FALSE)</f>
        <v>#N/A</v>
      </c>
      <c r="AX531" t="e">
        <f>VLOOKUP($C531,subset1!$D:$BX,AX$2,FALSE)</f>
        <v>#N/A</v>
      </c>
      <c r="AY531" t="e">
        <f>VLOOKUP($C531,subset1!$D:$BX,AY$2,FALSE)</f>
        <v>#N/A</v>
      </c>
      <c r="AZ531" t="e">
        <f>VLOOKUP($C531,subset1!$D:$BX,AZ$2,FALSE)</f>
        <v>#N/A</v>
      </c>
      <c r="BA531" t="e">
        <f>VLOOKUP($C531,subset1!$D:$BX,BA$2,FALSE)</f>
        <v>#N/A</v>
      </c>
      <c r="BB531" t="e">
        <f>VLOOKUP($C531,subset1!$D:$BX,BB$2,FALSE)</f>
        <v>#N/A</v>
      </c>
      <c r="BC531" t="e">
        <f>VLOOKUP($C531,subset1!$D:$BX,BC$2,FALSE)</f>
        <v>#N/A</v>
      </c>
      <c r="BD531" t="e">
        <f>VLOOKUP($C531,subset1!$D:$BX,BD$2,FALSE)</f>
        <v>#N/A</v>
      </c>
      <c r="BE531" t="e">
        <f>VLOOKUP($C531,subset1!$D:$BX,BE$2,FALSE)</f>
        <v>#N/A</v>
      </c>
      <c r="BF531" t="e">
        <f>VLOOKUP($C531,subset1!$D:$BX,BF$2,FALSE)</f>
        <v>#N/A</v>
      </c>
      <c r="BG531" t="e">
        <f>VLOOKUP($C531,subset1!$D:$BX,BG$2,FALSE)</f>
        <v>#N/A</v>
      </c>
      <c r="BH531" t="e">
        <f>VLOOKUP($C531,subset1!$D:$BX,BH$2,FALSE)</f>
        <v>#N/A</v>
      </c>
      <c r="BI531" t="e">
        <f>VLOOKUP($C531,subset1!$D:$BX,BI$2,FALSE)</f>
        <v>#N/A</v>
      </c>
      <c r="BJ531" t="e">
        <f>VLOOKUP($C531,subset1!$D:$BX,BJ$2,FALSE)</f>
        <v>#N/A</v>
      </c>
      <c r="BK531" t="e">
        <f>VLOOKUP($C531,subset1!$D:$BX,BK$2,FALSE)</f>
        <v>#N/A</v>
      </c>
      <c r="BL531" t="e">
        <f>VLOOKUP($C531,subset1!$D:$BX,BL$2,FALSE)</f>
        <v>#N/A</v>
      </c>
      <c r="BM531" t="e">
        <f>VLOOKUP($C531,subset1!$D:$BX,BM$2,FALSE)</f>
        <v>#N/A</v>
      </c>
      <c r="BN531" t="e">
        <f>VLOOKUP($C531,subset1!$D:$BX,BN$2,FALSE)</f>
        <v>#N/A</v>
      </c>
      <c r="BO531" t="e">
        <f>VLOOKUP($C531,subset1!$D:$BX,BO$2,FALSE)</f>
        <v>#N/A</v>
      </c>
      <c r="BP531" t="e">
        <f>VLOOKUP($C531,subset1!$D:$BX,BP$2,FALSE)</f>
        <v>#N/A</v>
      </c>
      <c r="BQ531" t="e">
        <f>VLOOKUP($C531,subset1!$D:$BX,BQ$2,FALSE)</f>
        <v>#N/A</v>
      </c>
      <c r="BR531" t="e">
        <f>VLOOKUP($C531,subset1!$D:$BX,BR$2,FALSE)</f>
        <v>#N/A</v>
      </c>
      <c r="BS531" t="e">
        <f>VLOOKUP($C531,subset1!$D:$BX,BS$2,FALSE)</f>
        <v>#N/A</v>
      </c>
      <c r="BT531" t="e">
        <f>VLOOKUP($C531,subset1!$D:$BX,BT$2,FALSE)</f>
        <v>#N/A</v>
      </c>
      <c r="BU531" t="e">
        <f>VLOOKUP($C531,subset1!$D:$BX,BU$2,FALSE)</f>
        <v>#N/A</v>
      </c>
    </row>
    <row r="532" spans="1:73" x14ac:dyDescent="0.2">
      <c r="A532">
        <v>1076</v>
      </c>
      <c r="B532" t="s">
        <v>15</v>
      </c>
      <c r="C532" t="str">
        <f t="shared" si="27"/>
        <v>1076E7</v>
      </c>
      <c r="D532" t="str">
        <f t="shared" si="28"/>
        <v>E7</v>
      </c>
      <c r="E532">
        <v>89</v>
      </c>
      <c r="F532" s="1">
        <v>43543</v>
      </c>
      <c r="G532">
        <v>0</v>
      </c>
      <c r="H532" t="s">
        <v>289</v>
      </c>
      <c r="I532">
        <v>708.88062003672303</v>
      </c>
      <c r="J532" t="s">
        <v>7</v>
      </c>
      <c r="K532">
        <v>538</v>
      </c>
      <c r="L532">
        <f>VLOOKUP($C532,samples!$D$2:$I$1000,4, FALSE)</f>
        <v>24</v>
      </c>
      <c r="M532" t="str">
        <f>VLOOKUP($C532,samples!$D$2:$I$1000,5, FALSE)</f>
        <v>E</v>
      </c>
      <c r="N532" t="str">
        <f>VLOOKUP($C532,samples!$D$2:$I$1000,6, FALSE)</f>
        <v>1,2,3</v>
      </c>
      <c r="O532" s="1">
        <f>VLOOKUP($C532,samples!$D$2:$I$689,3, FALSE)</f>
        <v>43880</v>
      </c>
      <c r="P532" s="2">
        <f t="shared" si="29"/>
        <v>337</v>
      </c>
      <c r="Q532" s="1" t="str">
        <f>VLOOKUP($C532,samples!$D$2:$R$1000,8, FALSE)</f>
        <v>CGPLPA883P8</v>
      </c>
      <c r="S532" t="e">
        <f>VLOOKUP($C532,subset1!$D:$BX,S$2,FALSE)</f>
        <v>#N/A</v>
      </c>
      <c r="T532" s="1" t="e">
        <f>VLOOKUP($C532,subset1!$D:$BX,T$2,FALSE)</f>
        <v>#N/A</v>
      </c>
      <c r="U532" t="e">
        <f>VLOOKUP($C532,subset1!$D:$BX,U$2,FALSE)</f>
        <v>#N/A</v>
      </c>
      <c r="V532" t="e">
        <f>VLOOKUP($C532,subset1!$D:$BX,V$2,FALSE)</f>
        <v>#N/A</v>
      </c>
      <c r="W532" t="e">
        <f>VLOOKUP($C532,subset1!$D:$BX,W$2,FALSE)</f>
        <v>#N/A</v>
      </c>
      <c r="X532" t="e">
        <f>VLOOKUP($C532,subset1!$D:$BX,X$2,FALSE)</f>
        <v>#N/A</v>
      </c>
      <c r="Y532" t="e">
        <f>VLOOKUP($C532,subset1!$D:$BX,Y$2,FALSE)</f>
        <v>#N/A</v>
      </c>
      <c r="Z532" t="e">
        <f>VLOOKUP($C532,subset1!$D:$BX,Z$2,FALSE)</f>
        <v>#N/A</v>
      </c>
      <c r="AA532" t="e">
        <f>VLOOKUP($C532,subset1!$D:$BX,AA$2,FALSE)</f>
        <v>#N/A</v>
      </c>
      <c r="AB532" t="e">
        <f>VLOOKUP($C532,subset1!$D:$BX,AB$2,FALSE)</f>
        <v>#N/A</v>
      </c>
      <c r="AC532" t="e">
        <f>VLOOKUP($C532,subset1!$D:$BX,AC$2,FALSE)</f>
        <v>#N/A</v>
      </c>
      <c r="AD532" t="e">
        <f>VLOOKUP($C532,subset1!$D:$BX,AD$2,FALSE)</f>
        <v>#N/A</v>
      </c>
      <c r="AE532" t="e">
        <f>VLOOKUP($C532,subset1!$D:$BX,AE$2,FALSE)</f>
        <v>#N/A</v>
      </c>
      <c r="AF532" t="e">
        <f>VLOOKUP($C532,subset1!$D:$BX,AF$2,FALSE)</f>
        <v>#N/A</v>
      </c>
      <c r="AG532" t="e">
        <f>VLOOKUP($C532,subset1!$D:$BX,AG$2,FALSE)</f>
        <v>#N/A</v>
      </c>
      <c r="AH532" t="e">
        <f>VLOOKUP($C532,subset1!$D:$BX,AH$2,FALSE)</f>
        <v>#N/A</v>
      </c>
      <c r="AI532" t="e">
        <f>VLOOKUP($C532,subset1!$D:$BX,AI$2,FALSE)</f>
        <v>#N/A</v>
      </c>
      <c r="AJ532" t="e">
        <f>VLOOKUP($C532,subset1!$D:$BX,AJ$2,FALSE)</f>
        <v>#N/A</v>
      </c>
      <c r="AK532" t="e">
        <f>VLOOKUP($C532,subset1!$D:$BX,AK$2,FALSE)</f>
        <v>#N/A</v>
      </c>
      <c r="AL532" t="e">
        <f>VLOOKUP($C532,subset1!$D:$BX,AL$2,FALSE)</f>
        <v>#N/A</v>
      </c>
      <c r="AM532" t="e">
        <f>VLOOKUP($C532,subset1!$D:$BX,AM$2,FALSE)</f>
        <v>#N/A</v>
      </c>
      <c r="AN532" t="e">
        <f>VLOOKUP($C532,subset1!$D:$BX,AN$2,FALSE)</f>
        <v>#N/A</v>
      </c>
      <c r="AO532" t="e">
        <f>VLOOKUP($C532,subset1!$D:$BX,AO$2,FALSE)</f>
        <v>#N/A</v>
      </c>
      <c r="AP532" t="e">
        <f>VLOOKUP($C532,subset1!$D:$BX,AP$2,FALSE)</f>
        <v>#N/A</v>
      </c>
      <c r="AQ532" t="e">
        <f>VLOOKUP($C532,subset1!$D:$BX,AQ$2,FALSE)</f>
        <v>#N/A</v>
      </c>
      <c r="AR532" t="e">
        <f>VLOOKUP($C532,subset1!$D:$BX,AR$2,FALSE)</f>
        <v>#N/A</v>
      </c>
      <c r="AS532" t="e">
        <f>VLOOKUP($C532,subset1!$D:$BX,AS$2,FALSE)</f>
        <v>#N/A</v>
      </c>
      <c r="AT532" s="1" t="e">
        <f>VLOOKUP($C532,subset1!$D:$BX,AT$2,FALSE)</f>
        <v>#N/A</v>
      </c>
      <c r="AU532" t="e">
        <f>VLOOKUP($C532,subset1!$D:$BX,AU$2,FALSE)</f>
        <v>#N/A</v>
      </c>
      <c r="AV532" t="e">
        <f>VLOOKUP($C532,subset1!$D:$BX,AV$2,FALSE)</f>
        <v>#N/A</v>
      </c>
      <c r="AW532" t="e">
        <f>VLOOKUP($C532,subset1!$D:$BX,AW$2,FALSE)</f>
        <v>#N/A</v>
      </c>
      <c r="AX532" t="e">
        <f>VLOOKUP($C532,subset1!$D:$BX,AX$2,FALSE)</f>
        <v>#N/A</v>
      </c>
      <c r="AY532" t="e">
        <f>VLOOKUP($C532,subset1!$D:$BX,AY$2,FALSE)</f>
        <v>#N/A</v>
      </c>
      <c r="AZ532" t="e">
        <f>VLOOKUP($C532,subset1!$D:$BX,AZ$2,FALSE)</f>
        <v>#N/A</v>
      </c>
      <c r="BA532" t="e">
        <f>VLOOKUP($C532,subset1!$D:$BX,BA$2,FALSE)</f>
        <v>#N/A</v>
      </c>
      <c r="BB532" t="e">
        <f>VLOOKUP($C532,subset1!$D:$BX,BB$2,FALSE)</f>
        <v>#N/A</v>
      </c>
      <c r="BC532" t="e">
        <f>VLOOKUP($C532,subset1!$D:$BX,BC$2,FALSE)</f>
        <v>#N/A</v>
      </c>
      <c r="BD532" t="e">
        <f>VLOOKUP($C532,subset1!$D:$BX,BD$2,FALSE)</f>
        <v>#N/A</v>
      </c>
      <c r="BE532" t="e">
        <f>VLOOKUP($C532,subset1!$D:$BX,BE$2,FALSE)</f>
        <v>#N/A</v>
      </c>
      <c r="BF532" t="e">
        <f>VLOOKUP($C532,subset1!$D:$BX,BF$2,FALSE)</f>
        <v>#N/A</v>
      </c>
      <c r="BG532" t="e">
        <f>VLOOKUP($C532,subset1!$D:$BX,BG$2,FALSE)</f>
        <v>#N/A</v>
      </c>
      <c r="BH532" t="e">
        <f>VLOOKUP($C532,subset1!$D:$BX,BH$2,FALSE)</f>
        <v>#N/A</v>
      </c>
      <c r="BI532" t="e">
        <f>VLOOKUP($C532,subset1!$D:$BX,BI$2,FALSE)</f>
        <v>#N/A</v>
      </c>
      <c r="BJ532" t="e">
        <f>VLOOKUP($C532,subset1!$D:$BX,BJ$2,FALSE)</f>
        <v>#N/A</v>
      </c>
      <c r="BK532" t="e">
        <f>VLOOKUP($C532,subset1!$D:$BX,BK$2,FALSE)</f>
        <v>#N/A</v>
      </c>
      <c r="BL532" t="e">
        <f>VLOOKUP($C532,subset1!$D:$BX,BL$2,FALSE)</f>
        <v>#N/A</v>
      </c>
      <c r="BM532" t="e">
        <f>VLOOKUP($C532,subset1!$D:$BX,BM$2,FALSE)</f>
        <v>#N/A</v>
      </c>
      <c r="BN532" t="e">
        <f>VLOOKUP($C532,subset1!$D:$BX,BN$2,FALSE)</f>
        <v>#N/A</v>
      </c>
      <c r="BO532" t="e">
        <f>VLOOKUP($C532,subset1!$D:$BX,BO$2,FALSE)</f>
        <v>#N/A</v>
      </c>
      <c r="BP532" t="e">
        <f>VLOOKUP($C532,subset1!$D:$BX,BP$2,FALSE)</f>
        <v>#N/A</v>
      </c>
      <c r="BQ532" t="e">
        <f>VLOOKUP($C532,subset1!$D:$BX,BQ$2,FALSE)</f>
        <v>#N/A</v>
      </c>
      <c r="BR532" t="e">
        <f>VLOOKUP($C532,subset1!$D:$BX,BR$2,FALSE)</f>
        <v>#N/A</v>
      </c>
      <c r="BS532" t="e">
        <f>VLOOKUP($C532,subset1!$D:$BX,BS$2,FALSE)</f>
        <v>#N/A</v>
      </c>
      <c r="BT532" t="e">
        <f>VLOOKUP($C532,subset1!$D:$BX,BT$2,FALSE)</f>
        <v>#N/A</v>
      </c>
      <c r="BU532" t="e">
        <f>VLOOKUP($C532,subset1!$D:$BX,BU$2,FALSE)</f>
        <v>#N/A</v>
      </c>
    </row>
    <row r="533" spans="1:73" x14ac:dyDescent="0.2">
      <c r="A533">
        <v>1076</v>
      </c>
      <c r="B533" t="s">
        <v>16</v>
      </c>
      <c r="C533" t="str">
        <f t="shared" si="27"/>
        <v>1076E8</v>
      </c>
      <c r="D533" t="str">
        <f t="shared" si="28"/>
        <v>E8</v>
      </c>
      <c r="E533">
        <v>89</v>
      </c>
      <c r="F533" s="1">
        <v>43543</v>
      </c>
      <c r="G533">
        <v>0</v>
      </c>
      <c r="H533" t="s">
        <v>289</v>
      </c>
      <c r="I533">
        <v>708.88062003672303</v>
      </c>
      <c r="J533" t="s">
        <v>7</v>
      </c>
      <c r="K533">
        <v>539</v>
      </c>
      <c r="L533">
        <f>VLOOKUP($C533,samples!$D$2:$I$1000,4, FALSE)</f>
        <v>0</v>
      </c>
      <c r="M533">
        <f>VLOOKUP($C533,samples!$D$2:$I$1000,5, FALSE)</f>
        <v>0</v>
      </c>
      <c r="N533">
        <f>VLOOKUP($C533,samples!$D$2:$I$1000,6, FALSE)</f>
        <v>0</v>
      </c>
      <c r="O533" s="1">
        <f>VLOOKUP($C533,samples!$D$2:$I$1000,3, FALSE)</f>
        <v>43969</v>
      </c>
      <c r="P533" s="2">
        <f t="shared" si="29"/>
        <v>426</v>
      </c>
      <c r="Q533" s="1" t="str">
        <f>VLOOKUP($C533,samples!$D$2:$R$1000,8, FALSE)</f>
        <v>CGPLPA883P9</v>
      </c>
      <c r="S533" t="e">
        <f>VLOOKUP($C533,subset1!$D:$BX,S$2,FALSE)</f>
        <v>#N/A</v>
      </c>
      <c r="T533" s="1" t="e">
        <f>VLOOKUP($C533,subset1!$D:$BX,T$2,FALSE)</f>
        <v>#N/A</v>
      </c>
      <c r="U533" t="e">
        <f>VLOOKUP($C533,subset1!$D:$BX,U$2,FALSE)</f>
        <v>#N/A</v>
      </c>
      <c r="V533" t="e">
        <f>VLOOKUP($C533,subset1!$D:$BX,V$2,FALSE)</f>
        <v>#N/A</v>
      </c>
      <c r="W533" t="e">
        <f>VLOOKUP($C533,subset1!$D:$BX,W$2,FALSE)</f>
        <v>#N/A</v>
      </c>
      <c r="X533" t="e">
        <f>VLOOKUP($C533,subset1!$D:$BX,X$2,FALSE)</f>
        <v>#N/A</v>
      </c>
      <c r="Y533" t="e">
        <f>VLOOKUP($C533,subset1!$D:$BX,Y$2,FALSE)</f>
        <v>#N/A</v>
      </c>
      <c r="Z533" t="e">
        <f>VLOOKUP($C533,subset1!$D:$BX,Z$2,FALSE)</f>
        <v>#N/A</v>
      </c>
      <c r="AA533" t="e">
        <f>VLOOKUP($C533,subset1!$D:$BX,AA$2,FALSE)</f>
        <v>#N/A</v>
      </c>
      <c r="AB533" t="e">
        <f>VLOOKUP($C533,subset1!$D:$BX,AB$2,FALSE)</f>
        <v>#N/A</v>
      </c>
      <c r="AC533" t="e">
        <f>VLOOKUP($C533,subset1!$D:$BX,AC$2,FALSE)</f>
        <v>#N/A</v>
      </c>
      <c r="AD533" t="e">
        <f>VLOOKUP($C533,subset1!$D:$BX,AD$2,FALSE)</f>
        <v>#N/A</v>
      </c>
      <c r="AE533" t="e">
        <f>VLOOKUP($C533,subset1!$D:$BX,AE$2,FALSE)</f>
        <v>#N/A</v>
      </c>
      <c r="AF533" t="e">
        <f>VLOOKUP($C533,subset1!$D:$BX,AF$2,FALSE)</f>
        <v>#N/A</v>
      </c>
      <c r="AG533" t="e">
        <f>VLOOKUP($C533,subset1!$D:$BX,AG$2,FALSE)</f>
        <v>#N/A</v>
      </c>
      <c r="AH533" t="e">
        <f>VLOOKUP($C533,subset1!$D:$BX,AH$2,FALSE)</f>
        <v>#N/A</v>
      </c>
      <c r="AI533" t="e">
        <f>VLOOKUP($C533,subset1!$D:$BX,AI$2,FALSE)</f>
        <v>#N/A</v>
      </c>
      <c r="AJ533" t="e">
        <f>VLOOKUP($C533,subset1!$D:$BX,AJ$2,FALSE)</f>
        <v>#N/A</v>
      </c>
      <c r="AK533" t="e">
        <f>VLOOKUP($C533,subset1!$D:$BX,AK$2,FALSE)</f>
        <v>#N/A</v>
      </c>
      <c r="AL533" t="e">
        <f>VLOOKUP($C533,subset1!$D:$BX,AL$2,FALSE)</f>
        <v>#N/A</v>
      </c>
      <c r="AM533" t="e">
        <f>VLOOKUP($C533,subset1!$D:$BX,AM$2,FALSE)</f>
        <v>#N/A</v>
      </c>
      <c r="AN533" t="e">
        <f>VLOOKUP($C533,subset1!$D:$BX,AN$2,FALSE)</f>
        <v>#N/A</v>
      </c>
      <c r="AO533" t="e">
        <f>VLOOKUP($C533,subset1!$D:$BX,AO$2,FALSE)</f>
        <v>#N/A</v>
      </c>
      <c r="AP533" t="e">
        <f>VLOOKUP($C533,subset1!$D:$BX,AP$2,FALSE)</f>
        <v>#N/A</v>
      </c>
      <c r="AQ533" t="e">
        <f>VLOOKUP($C533,subset1!$D:$BX,AQ$2,FALSE)</f>
        <v>#N/A</v>
      </c>
      <c r="AR533" t="e">
        <f>VLOOKUP($C533,subset1!$D:$BX,AR$2,FALSE)</f>
        <v>#N/A</v>
      </c>
      <c r="AS533" t="e">
        <f>VLOOKUP($C533,subset1!$D:$BX,AS$2,FALSE)</f>
        <v>#N/A</v>
      </c>
      <c r="AT533" s="1" t="e">
        <f>VLOOKUP($C533,subset1!$D:$BX,AT$2,FALSE)</f>
        <v>#N/A</v>
      </c>
      <c r="AU533" t="e">
        <f>VLOOKUP($C533,subset1!$D:$BX,AU$2,FALSE)</f>
        <v>#N/A</v>
      </c>
      <c r="AV533" t="e">
        <f>VLOOKUP($C533,subset1!$D:$BX,AV$2,FALSE)</f>
        <v>#N/A</v>
      </c>
      <c r="AW533" t="e">
        <f>VLOOKUP($C533,subset1!$D:$BX,AW$2,FALSE)</f>
        <v>#N/A</v>
      </c>
      <c r="AX533" t="e">
        <f>VLOOKUP($C533,subset1!$D:$BX,AX$2,FALSE)</f>
        <v>#N/A</v>
      </c>
      <c r="AY533" t="e">
        <f>VLOOKUP($C533,subset1!$D:$BX,AY$2,FALSE)</f>
        <v>#N/A</v>
      </c>
      <c r="AZ533" t="e">
        <f>VLOOKUP($C533,subset1!$D:$BX,AZ$2,FALSE)</f>
        <v>#N/A</v>
      </c>
      <c r="BA533" t="e">
        <f>VLOOKUP($C533,subset1!$D:$BX,BA$2,FALSE)</f>
        <v>#N/A</v>
      </c>
      <c r="BB533" t="e">
        <f>VLOOKUP($C533,subset1!$D:$BX,BB$2,FALSE)</f>
        <v>#N/A</v>
      </c>
      <c r="BC533" t="e">
        <f>VLOOKUP($C533,subset1!$D:$BX,BC$2,FALSE)</f>
        <v>#N/A</v>
      </c>
      <c r="BD533" t="e">
        <f>VLOOKUP($C533,subset1!$D:$BX,BD$2,FALSE)</f>
        <v>#N/A</v>
      </c>
      <c r="BE533" t="e">
        <f>VLOOKUP($C533,subset1!$D:$BX,BE$2,FALSE)</f>
        <v>#N/A</v>
      </c>
      <c r="BF533" t="e">
        <f>VLOOKUP($C533,subset1!$D:$BX,BF$2,FALSE)</f>
        <v>#N/A</v>
      </c>
      <c r="BG533" t="e">
        <f>VLOOKUP($C533,subset1!$D:$BX,BG$2,FALSE)</f>
        <v>#N/A</v>
      </c>
      <c r="BH533" t="e">
        <f>VLOOKUP($C533,subset1!$D:$BX,BH$2,FALSE)</f>
        <v>#N/A</v>
      </c>
      <c r="BI533" t="e">
        <f>VLOOKUP($C533,subset1!$D:$BX,BI$2,FALSE)</f>
        <v>#N/A</v>
      </c>
      <c r="BJ533" t="e">
        <f>VLOOKUP($C533,subset1!$D:$BX,BJ$2,FALSE)</f>
        <v>#N/A</v>
      </c>
      <c r="BK533" t="e">
        <f>VLOOKUP($C533,subset1!$D:$BX,BK$2,FALSE)</f>
        <v>#N/A</v>
      </c>
      <c r="BL533" t="e">
        <f>VLOOKUP($C533,subset1!$D:$BX,BL$2,FALSE)</f>
        <v>#N/A</v>
      </c>
      <c r="BM533" t="e">
        <f>VLOOKUP($C533,subset1!$D:$BX,BM$2,FALSE)</f>
        <v>#N/A</v>
      </c>
      <c r="BN533" t="e">
        <f>VLOOKUP($C533,subset1!$D:$BX,BN$2,FALSE)</f>
        <v>#N/A</v>
      </c>
      <c r="BO533" t="e">
        <f>VLOOKUP($C533,subset1!$D:$BX,BO$2,FALSE)</f>
        <v>#N/A</v>
      </c>
      <c r="BP533" t="e">
        <f>VLOOKUP($C533,subset1!$D:$BX,BP$2,FALSE)</f>
        <v>#N/A</v>
      </c>
      <c r="BQ533" t="e">
        <f>VLOOKUP($C533,subset1!$D:$BX,BQ$2,FALSE)</f>
        <v>#N/A</v>
      </c>
      <c r="BR533" t="e">
        <f>VLOOKUP($C533,subset1!$D:$BX,BR$2,FALSE)</f>
        <v>#N/A</v>
      </c>
      <c r="BS533" t="e">
        <f>VLOOKUP($C533,subset1!$D:$BX,BS$2,FALSE)</f>
        <v>#N/A</v>
      </c>
      <c r="BT533" t="e">
        <f>VLOOKUP($C533,subset1!$D:$BX,BT$2,FALSE)</f>
        <v>#N/A</v>
      </c>
      <c r="BU533" t="e">
        <f>VLOOKUP($C533,subset1!$D:$BX,BU$2,FALSE)</f>
        <v>#N/A</v>
      </c>
    </row>
    <row r="534" spans="1:73" x14ac:dyDescent="0.2">
      <c r="A534">
        <v>1076</v>
      </c>
      <c r="B534" t="s">
        <v>17</v>
      </c>
      <c r="C534" t="str">
        <f t="shared" ref="C534:C578" si="30">_xlfn.CONCAT(A534:B534)</f>
        <v>1076E9</v>
      </c>
      <c r="D534" t="str">
        <f t="shared" ref="D534:D578" si="31">B534</f>
        <v>E9</v>
      </c>
      <c r="E534">
        <v>89</v>
      </c>
      <c r="F534" s="1">
        <v>43543</v>
      </c>
      <c r="G534">
        <v>0</v>
      </c>
      <c r="H534" t="s">
        <v>289</v>
      </c>
      <c r="I534">
        <v>708.88062003672303</v>
      </c>
      <c r="J534" t="s">
        <v>7</v>
      </c>
      <c r="K534">
        <v>540</v>
      </c>
      <c r="L534">
        <f>VLOOKUP($C534,samples!$D$2:$I$1000,4, FALSE)</f>
        <v>23</v>
      </c>
      <c r="M534" t="str">
        <f>VLOOKUP($C534,samples!$D$2:$I$1000,5, FALSE)</f>
        <v>I</v>
      </c>
      <c r="N534" t="str">
        <f>VLOOKUP($C534,samples!$D$2:$I$1000,6, FALSE)</f>
        <v>4,5,6</v>
      </c>
      <c r="O534" s="1">
        <f>VLOOKUP($C534,samples!$D$2:$I$689,3, FALSE)</f>
        <v>44056</v>
      </c>
      <c r="P534" s="2">
        <f t="shared" ref="P534:P578" si="32">O534-F534</f>
        <v>513</v>
      </c>
      <c r="Q534" s="1" t="str">
        <f>VLOOKUP($C534,samples!$D$2:$R$1000,8, FALSE)</f>
        <v>CGPLPA883P10</v>
      </c>
      <c r="S534" t="e">
        <f>VLOOKUP($C534,subset1!$D:$BX,S$2,FALSE)</f>
        <v>#N/A</v>
      </c>
      <c r="T534" s="1" t="e">
        <f>VLOOKUP($C534,subset1!$D:$BX,T$2,FALSE)</f>
        <v>#N/A</v>
      </c>
      <c r="U534" t="e">
        <f>VLOOKUP($C534,subset1!$D:$BX,U$2,FALSE)</f>
        <v>#N/A</v>
      </c>
      <c r="V534" t="e">
        <f>VLOOKUP($C534,subset1!$D:$BX,V$2,FALSE)</f>
        <v>#N/A</v>
      </c>
      <c r="W534" t="e">
        <f>VLOOKUP($C534,subset1!$D:$BX,W$2,FALSE)</f>
        <v>#N/A</v>
      </c>
      <c r="X534" t="e">
        <f>VLOOKUP($C534,subset1!$D:$BX,X$2,FALSE)</f>
        <v>#N/A</v>
      </c>
      <c r="Y534" t="e">
        <f>VLOOKUP($C534,subset1!$D:$BX,Y$2,FALSE)</f>
        <v>#N/A</v>
      </c>
      <c r="Z534" t="e">
        <f>VLOOKUP($C534,subset1!$D:$BX,Z$2,FALSE)</f>
        <v>#N/A</v>
      </c>
      <c r="AA534" t="e">
        <f>VLOOKUP($C534,subset1!$D:$BX,AA$2,FALSE)</f>
        <v>#N/A</v>
      </c>
      <c r="AB534" t="e">
        <f>VLOOKUP($C534,subset1!$D:$BX,AB$2,FALSE)</f>
        <v>#N/A</v>
      </c>
      <c r="AC534" t="e">
        <f>VLOOKUP($C534,subset1!$D:$BX,AC$2,FALSE)</f>
        <v>#N/A</v>
      </c>
      <c r="AD534" t="e">
        <f>VLOOKUP($C534,subset1!$D:$BX,AD$2,FALSE)</f>
        <v>#N/A</v>
      </c>
      <c r="AE534" t="e">
        <f>VLOOKUP($C534,subset1!$D:$BX,AE$2,FALSE)</f>
        <v>#N/A</v>
      </c>
      <c r="AF534" t="e">
        <f>VLOOKUP($C534,subset1!$D:$BX,AF$2,FALSE)</f>
        <v>#N/A</v>
      </c>
      <c r="AG534" t="e">
        <f>VLOOKUP($C534,subset1!$D:$BX,AG$2,FALSE)</f>
        <v>#N/A</v>
      </c>
      <c r="AH534" t="e">
        <f>VLOOKUP($C534,subset1!$D:$BX,AH$2,FALSE)</f>
        <v>#N/A</v>
      </c>
      <c r="AI534" t="e">
        <f>VLOOKUP($C534,subset1!$D:$BX,AI$2,FALSE)</f>
        <v>#N/A</v>
      </c>
      <c r="AJ534" t="e">
        <f>VLOOKUP($C534,subset1!$D:$BX,AJ$2,FALSE)</f>
        <v>#N/A</v>
      </c>
      <c r="AK534" t="e">
        <f>VLOOKUP($C534,subset1!$D:$BX,AK$2,FALSE)</f>
        <v>#N/A</v>
      </c>
      <c r="AL534" t="e">
        <f>VLOOKUP($C534,subset1!$D:$BX,AL$2,FALSE)</f>
        <v>#N/A</v>
      </c>
      <c r="AM534" t="e">
        <f>VLOOKUP($C534,subset1!$D:$BX,AM$2,FALSE)</f>
        <v>#N/A</v>
      </c>
      <c r="AN534" t="e">
        <f>VLOOKUP($C534,subset1!$D:$BX,AN$2,FALSE)</f>
        <v>#N/A</v>
      </c>
      <c r="AO534" t="e">
        <f>VLOOKUP($C534,subset1!$D:$BX,AO$2,FALSE)</f>
        <v>#N/A</v>
      </c>
      <c r="AP534" t="e">
        <f>VLOOKUP($C534,subset1!$D:$BX,AP$2,FALSE)</f>
        <v>#N/A</v>
      </c>
      <c r="AQ534" t="e">
        <f>VLOOKUP($C534,subset1!$D:$BX,AQ$2,FALSE)</f>
        <v>#N/A</v>
      </c>
      <c r="AR534" t="e">
        <f>VLOOKUP($C534,subset1!$D:$BX,AR$2,FALSE)</f>
        <v>#N/A</v>
      </c>
      <c r="AS534" t="e">
        <f>VLOOKUP($C534,subset1!$D:$BX,AS$2,FALSE)</f>
        <v>#N/A</v>
      </c>
      <c r="AT534" s="1" t="e">
        <f>VLOOKUP($C534,subset1!$D:$BX,AT$2,FALSE)</f>
        <v>#N/A</v>
      </c>
      <c r="AU534" t="e">
        <f>VLOOKUP($C534,subset1!$D:$BX,AU$2,FALSE)</f>
        <v>#N/A</v>
      </c>
      <c r="AV534" t="e">
        <f>VLOOKUP($C534,subset1!$D:$BX,AV$2,FALSE)</f>
        <v>#N/A</v>
      </c>
      <c r="AW534" t="e">
        <f>VLOOKUP($C534,subset1!$D:$BX,AW$2,FALSE)</f>
        <v>#N/A</v>
      </c>
      <c r="AX534" t="e">
        <f>VLOOKUP($C534,subset1!$D:$BX,AX$2,FALSE)</f>
        <v>#N/A</v>
      </c>
      <c r="AY534" t="e">
        <f>VLOOKUP($C534,subset1!$D:$BX,AY$2,FALSE)</f>
        <v>#N/A</v>
      </c>
      <c r="AZ534" t="e">
        <f>VLOOKUP($C534,subset1!$D:$BX,AZ$2,FALSE)</f>
        <v>#N/A</v>
      </c>
      <c r="BA534" t="e">
        <f>VLOOKUP($C534,subset1!$D:$BX,BA$2,FALSE)</f>
        <v>#N/A</v>
      </c>
      <c r="BB534" t="e">
        <f>VLOOKUP($C534,subset1!$D:$BX,BB$2,FALSE)</f>
        <v>#N/A</v>
      </c>
      <c r="BC534" t="e">
        <f>VLOOKUP($C534,subset1!$D:$BX,BC$2,FALSE)</f>
        <v>#N/A</v>
      </c>
      <c r="BD534" t="e">
        <f>VLOOKUP($C534,subset1!$D:$BX,BD$2,FALSE)</f>
        <v>#N/A</v>
      </c>
      <c r="BE534" t="e">
        <f>VLOOKUP($C534,subset1!$D:$BX,BE$2,FALSE)</f>
        <v>#N/A</v>
      </c>
      <c r="BF534" t="e">
        <f>VLOOKUP($C534,subset1!$D:$BX,BF$2,FALSE)</f>
        <v>#N/A</v>
      </c>
      <c r="BG534" t="e">
        <f>VLOOKUP($C534,subset1!$D:$BX,BG$2,FALSE)</f>
        <v>#N/A</v>
      </c>
      <c r="BH534" t="e">
        <f>VLOOKUP($C534,subset1!$D:$BX,BH$2,FALSE)</f>
        <v>#N/A</v>
      </c>
      <c r="BI534" t="e">
        <f>VLOOKUP($C534,subset1!$D:$BX,BI$2,FALSE)</f>
        <v>#N/A</v>
      </c>
      <c r="BJ534" t="e">
        <f>VLOOKUP($C534,subset1!$D:$BX,BJ$2,FALSE)</f>
        <v>#N/A</v>
      </c>
      <c r="BK534" t="e">
        <f>VLOOKUP($C534,subset1!$D:$BX,BK$2,FALSE)</f>
        <v>#N/A</v>
      </c>
      <c r="BL534" t="e">
        <f>VLOOKUP($C534,subset1!$D:$BX,BL$2,FALSE)</f>
        <v>#N/A</v>
      </c>
      <c r="BM534" t="e">
        <f>VLOOKUP($C534,subset1!$D:$BX,BM$2,FALSE)</f>
        <v>#N/A</v>
      </c>
      <c r="BN534" t="e">
        <f>VLOOKUP($C534,subset1!$D:$BX,BN$2,FALSE)</f>
        <v>#N/A</v>
      </c>
      <c r="BO534" t="e">
        <f>VLOOKUP($C534,subset1!$D:$BX,BO$2,FALSE)</f>
        <v>#N/A</v>
      </c>
      <c r="BP534" t="e">
        <f>VLOOKUP($C534,subset1!$D:$BX,BP$2,FALSE)</f>
        <v>#N/A</v>
      </c>
      <c r="BQ534" t="e">
        <f>VLOOKUP($C534,subset1!$D:$BX,BQ$2,FALSE)</f>
        <v>#N/A</v>
      </c>
      <c r="BR534" t="e">
        <f>VLOOKUP($C534,subset1!$D:$BX,BR$2,FALSE)</f>
        <v>#N/A</v>
      </c>
      <c r="BS534" t="e">
        <f>VLOOKUP($C534,subset1!$D:$BX,BS$2,FALSE)</f>
        <v>#N/A</v>
      </c>
      <c r="BT534" t="e">
        <f>VLOOKUP($C534,subset1!$D:$BX,BT$2,FALSE)</f>
        <v>#N/A</v>
      </c>
      <c r="BU534" t="e">
        <f>VLOOKUP($C534,subset1!$D:$BX,BU$2,FALSE)</f>
        <v>#N/A</v>
      </c>
    </row>
    <row r="535" spans="1:73" x14ac:dyDescent="0.2">
      <c r="A535">
        <v>1084</v>
      </c>
      <c r="B535" t="s">
        <v>2</v>
      </c>
      <c r="C535" t="str">
        <f t="shared" si="30"/>
        <v>1084A</v>
      </c>
      <c r="D535" t="str">
        <f t="shared" si="31"/>
        <v>A</v>
      </c>
      <c r="E535">
        <v>91</v>
      </c>
      <c r="F535" s="1">
        <v>43565</v>
      </c>
      <c r="I535">
        <v>686.88062003672303</v>
      </c>
      <c r="J535" t="s">
        <v>25</v>
      </c>
      <c r="K535">
        <v>541</v>
      </c>
      <c r="L535">
        <f>VLOOKUP($C535,samples!$D$2:$I$1000,4, FALSE)</f>
        <v>4</v>
      </c>
      <c r="M535" t="str">
        <f>VLOOKUP($C535,samples!$D$2:$I$1000,5, FALSE)</f>
        <v>G</v>
      </c>
      <c r="N535" t="str">
        <f>VLOOKUP($C535,samples!$D$2:$I$1000,6, FALSE)</f>
        <v>7,8,9</v>
      </c>
      <c r="O535" s="1">
        <f>VLOOKUP($C535,samples!$D$2:$I$689,3, FALSE)</f>
        <v>43565</v>
      </c>
      <c r="P535" s="2">
        <f t="shared" si="32"/>
        <v>0</v>
      </c>
      <c r="Q535" s="1" t="str">
        <f>VLOOKUP($C535,samples!$D$2:$R$1000,8, FALSE)</f>
        <v>CGPLPA884P</v>
      </c>
      <c r="S535" t="e">
        <f>VLOOKUP($C535,subset1!$D:$BX,S$2,FALSE)</f>
        <v>#N/A</v>
      </c>
      <c r="T535" s="1" t="e">
        <f>VLOOKUP($C535,subset1!$D:$BX,T$2,FALSE)</f>
        <v>#N/A</v>
      </c>
      <c r="U535" t="e">
        <f>VLOOKUP($C535,subset1!$D:$BX,U$2,FALSE)</f>
        <v>#N/A</v>
      </c>
      <c r="V535" t="e">
        <f>VLOOKUP($C535,subset1!$D:$BX,V$2,FALSE)</f>
        <v>#N/A</v>
      </c>
      <c r="W535" t="e">
        <f>VLOOKUP($C535,subset1!$D:$BX,W$2,FALSE)</f>
        <v>#N/A</v>
      </c>
      <c r="X535" t="e">
        <f>VLOOKUP($C535,subset1!$D:$BX,X$2,FALSE)</f>
        <v>#N/A</v>
      </c>
      <c r="Y535" t="e">
        <f>VLOOKUP($C535,subset1!$D:$BX,Y$2,FALSE)</f>
        <v>#N/A</v>
      </c>
      <c r="Z535" t="e">
        <f>VLOOKUP($C535,subset1!$D:$BX,Z$2,FALSE)</f>
        <v>#N/A</v>
      </c>
      <c r="AA535" t="e">
        <f>VLOOKUP($C535,subset1!$D:$BX,AA$2,FALSE)</f>
        <v>#N/A</v>
      </c>
      <c r="AB535" t="e">
        <f>VLOOKUP($C535,subset1!$D:$BX,AB$2,FALSE)</f>
        <v>#N/A</v>
      </c>
      <c r="AC535" t="e">
        <f>VLOOKUP($C535,subset1!$D:$BX,AC$2,FALSE)</f>
        <v>#N/A</v>
      </c>
      <c r="AD535" t="e">
        <f>VLOOKUP($C535,subset1!$D:$BX,AD$2,FALSE)</f>
        <v>#N/A</v>
      </c>
      <c r="AE535" t="e">
        <f>VLOOKUP($C535,subset1!$D:$BX,AE$2,FALSE)</f>
        <v>#N/A</v>
      </c>
      <c r="AF535" t="e">
        <f>VLOOKUP($C535,subset1!$D:$BX,AF$2,FALSE)</f>
        <v>#N/A</v>
      </c>
      <c r="AG535" t="e">
        <f>VLOOKUP($C535,subset1!$D:$BX,AG$2,FALSE)</f>
        <v>#N/A</v>
      </c>
      <c r="AH535" t="e">
        <f>VLOOKUP($C535,subset1!$D:$BX,AH$2,FALSE)</f>
        <v>#N/A</v>
      </c>
      <c r="AI535" t="e">
        <f>VLOOKUP($C535,subset1!$D:$BX,AI$2,FALSE)</f>
        <v>#N/A</v>
      </c>
      <c r="AJ535" t="e">
        <f>VLOOKUP($C535,subset1!$D:$BX,AJ$2,FALSE)</f>
        <v>#N/A</v>
      </c>
      <c r="AK535" t="e">
        <f>VLOOKUP($C535,subset1!$D:$BX,AK$2,FALSE)</f>
        <v>#N/A</v>
      </c>
      <c r="AL535" t="e">
        <f>VLOOKUP($C535,subset1!$D:$BX,AL$2,FALSE)</f>
        <v>#N/A</v>
      </c>
      <c r="AM535" t="e">
        <f>VLOOKUP($C535,subset1!$D:$BX,AM$2,FALSE)</f>
        <v>#N/A</v>
      </c>
      <c r="AN535" t="e">
        <f>VLOOKUP($C535,subset1!$D:$BX,AN$2,FALSE)</f>
        <v>#N/A</v>
      </c>
      <c r="AO535" t="e">
        <f>VLOOKUP($C535,subset1!$D:$BX,AO$2,FALSE)</f>
        <v>#N/A</v>
      </c>
      <c r="AP535" t="e">
        <f>VLOOKUP($C535,subset1!$D:$BX,AP$2,FALSE)</f>
        <v>#N/A</v>
      </c>
      <c r="AQ535" t="e">
        <f>VLOOKUP($C535,subset1!$D:$BX,AQ$2,FALSE)</f>
        <v>#N/A</v>
      </c>
      <c r="AR535" t="e">
        <f>VLOOKUP($C535,subset1!$D:$BX,AR$2,FALSE)</f>
        <v>#N/A</v>
      </c>
      <c r="AS535" t="e">
        <f>VLOOKUP($C535,subset1!$D:$BX,AS$2,FALSE)</f>
        <v>#N/A</v>
      </c>
      <c r="AT535" s="1" t="e">
        <f>VLOOKUP($C535,subset1!$D:$BX,AT$2,FALSE)</f>
        <v>#N/A</v>
      </c>
      <c r="AU535" t="e">
        <f>VLOOKUP($C535,subset1!$D:$BX,AU$2,FALSE)</f>
        <v>#N/A</v>
      </c>
      <c r="AV535" t="e">
        <f>VLOOKUP($C535,subset1!$D:$BX,AV$2,FALSE)</f>
        <v>#N/A</v>
      </c>
      <c r="AW535" t="e">
        <f>VLOOKUP($C535,subset1!$D:$BX,AW$2,FALSE)</f>
        <v>#N/A</v>
      </c>
      <c r="AX535" t="e">
        <f>VLOOKUP($C535,subset1!$D:$BX,AX$2,FALSE)</f>
        <v>#N/A</v>
      </c>
      <c r="AY535" t="e">
        <f>VLOOKUP($C535,subset1!$D:$BX,AY$2,FALSE)</f>
        <v>#N/A</v>
      </c>
      <c r="AZ535" t="e">
        <f>VLOOKUP($C535,subset1!$D:$BX,AZ$2,FALSE)</f>
        <v>#N/A</v>
      </c>
      <c r="BA535" t="e">
        <f>VLOOKUP($C535,subset1!$D:$BX,BA$2,FALSE)</f>
        <v>#N/A</v>
      </c>
      <c r="BB535" t="e">
        <f>VLOOKUP($C535,subset1!$D:$BX,BB$2,FALSE)</f>
        <v>#N/A</v>
      </c>
      <c r="BC535" t="e">
        <f>VLOOKUP($C535,subset1!$D:$BX,BC$2,FALSE)</f>
        <v>#N/A</v>
      </c>
      <c r="BD535" t="e">
        <f>VLOOKUP($C535,subset1!$D:$BX,BD$2,FALSE)</f>
        <v>#N/A</v>
      </c>
      <c r="BE535" t="e">
        <f>VLOOKUP($C535,subset1!$D:$BX,BE$2,FALSE)</f>
        <v>#N/A</v>
      </c>
      <c r="BF535" t="e">
        <f>VLOOKUP($C535,subset1!$D:$BX,BF$2,FALSE)</f>
        <v>#N/A</v>
      </c>
      <c r="BG535" t="e">
        <f>VLOOKUP($C535,subset1!$D:$BX,BG$2,FALSE)</f>
        <v>#N/A</v>
      </c>
      <c r="BH535" t="e">
        <f>VLOOKUP($C535,subset1!$D:$BX,BH$2,FALSE)</f>
        <v>#N/A</v>
      </c>
      <c r="BI535" t="e">
        <f>VLOOKUP($C535,subset1!$D:$BX,BI$2,FALSE)</f>
        <v>#N/A</v>
      </c>
      <c r="BJ535" t="e">
        <f>VLOOKUP($C535,subset1!$D:$BX,BJ$2,FALSE)</f>
        <v>#N/A</v>
      </c>
      <c r="BK535" t="e">
        <f>VLOOKUP($C535,subset1!$D:$BX,BK$2,FALSE)</f>
        <v>#N/A</v>
      </c>
      <c r="BL535" t="e">
        <f>VLOOKUP($C535,subset1!$D:$BX,BL$2,FALSE)</f>
        <v>#N/A</v>
      </c>
      <c r="BM535" t="e">
        <f>VLOOKUP($C535,subset1!$D:$BX,BM$2,FALSE)</f>
        <v>#N/A</v>
      </c>
      <c r="BN535" t="e">
        <f>VLOOKUP($C535,subset1!$D:$BX,BN$2,FALSE)</f>
        <v>#N/A</v>
      </c>
      <c r="BO535" t="e">
        <f>VLOOKUP($C535,subset1!$D:$BX,BO$2,FALSE)</f>
        <v>#N/A</v>
      </c>
      <c r="BP535" t="e">
        <f>VLOOKUP($C535,subset1!$D:$BX,BP$2,FALSE)</f>
        <v>#N/A</v>
      </c>
      <c r="BQ535" t="e">
        <f>VLOOKUP($C535,subset1!$D:$BX,BQ$2,FALSE)</f>
        <v>#N/A</v>
      </c>
      <c r="BR535" t="e">
        <f>VLOOKUP($C535,subset1!$D:$BX,BR$2,FALSE)</f>
        <v>#N/A</v>
      </c>
      <c r="BS535" t="e">
        <f>VLOOKUP($C535,subset1!$D:$BX,BS$2,FALSE)</f>
        <v>#N/A</v>
      </c>
      <c r="BT535" t="e">
        <f>VLOOKUP($C535,subset1!$D:$BX,BT$2,FALSE)</f>
        <v>#N/A</v>
      </c>
      <c r="BU535" t="e">
        <f>VLOOKUP($C535,subset1!$D:$BX,BU$2,FALSE)</f>
        <v>#N/A</v>
      </c>
    </row>
    <row r="536" spans="1:73" x14ac:dyDescent="0.2">
      <c r="A536">
        <v>1084</v>
      </c>
      <c r="B536" t="s">
        <v>8</v>
      </c>
      <c r="C536" t="str">
        <f t="shared" si="30"/>
        <v>1084B1</v>
      </c>
      <c r="D536" t="str">
        <f t="shared" si="31"/>
        <v>B1</v>
      </c>
      <c r="E536">
        <v>91</v>
      </c>
      <c r="F536" s="1">
        <v>43565</v>
      </c>
      <c r="I536">
        <v>686.88062003672303</v>
      </c>
      <c r="J536" t="s">
        <v>25</v>
      </c>
      <c r="K536">
        <v>542</v>
      </c>
      <c r="L536">
        <f>VLOOKUP($C536,samples!$D$2:$I$1000,4, FALSE)</f>
        <v>8</v>
      </c>
      <c r="M536" t="str">
        <f>VLOOKUP($C536,samples!$D$2:$I$1000,5, FALSE)</f>
        <v>A</v>
      </c>
      <c r="N536" t="str">
        <f>VLOOKUP($C536,samples!$D$2:$I$1000,6, FALSE)</f>
        <v>7,8,9</v>
      </c>
      <c r="O536" s="1">
        <f>VLOOKUP($C536,samples!$D$2:$I$689,3, FALSE)</f>
        <v>43570</v>
      </c>
      <c r="P536" s="2">
        <f t="shared" si="32"/>
        <v>5</v>
      </c>
      <c r="Q536" s="1" t="str">
        <f>VLOOKUP($C536,samples!$D$2:$R$1000,8, FALSE)</f>
        <v>CGPLPA884P1</v>
      </c>
      <c r="S536" t="e">
        <f>VLOOKUP($C536,subset1!$D:$BX,S$2,FALSE)</f>
        <v>#N/A</v>
      </c>
      <c r="T536" s="1" t="e">
        <f>VLOOKUP($C536,subset1!$D:$BX,T$2,FALSE)</f>
        <v>#N/A</v>
      </c>
      <c r="U536" t="e">
        <f>VLOOKUP($C536,subset1!$D:$BX,U$2,FALSE)</f>
        <v>#N/A</v>
      </c>
      <c r="V536" t="e">
        <f>VLOOKUP($C536,subset1!$D:$BX,V$2,FALSE)</f>
        <v>#N/A</v>
      </c>
      <c r="W536" t="e">
        <f>VLOOKUP($C536,subset1!$D:$BX,W$2,FALSE)</f>
        <v>#N/A</v>
      </c>
      <c r="X536" t="e">
        <f>VLOOKUP($C536,subset1!$D:$BX,X$2,FALSE)</f>
        <v>#N/A</v>
      </c>
      <c r="Y536" t="e">
        <f>VLOOKUP($C536,subset1!$D:$BX,Y$2,FALSE)</f>
        <v>#N/A</v>
      </c>
      <c r="Z536" t="e">
        <f>VLOOKUP($C536,subset1!$D:$BX,Z$2,FALSE)</f>
        <v>#N/A</v>
      </c>
      <c r="AA536" t="e">
        <f>VLOOKUP($C536,subset1!$D:$BX,AA$2,FALSE)</f>
        <v>#N/A</v>
      </c>
      <c r="AB536" t="e">
        <f>VLOOKUP($C536,subset1!$D:$BX,AB$2,FALSE)</f>
        <v>#N/A</v>
      </c>
      <c r="AC536" t="e">
        <f>VLOOKUP($C536,subset1!$D:$BX,AC$2,FALSE)</f>
        <v>#N/A</v>
      </c>
      <c r="AD536" t="e">
        <f>VLOOKUP($C536,subset1!$D:$BX,AD$2,FALSE)</f>
        <v>#N/A</v>
      </c>
      <c r="AE536" t="e">
        <f>VLOOKUP($C536,subset1!$D:$BX,AE$2,FALSE)</f>
        <v>#N/A</v>
      </c>
      <c r="AF536" t="e">
        <f>VLOOKUP($C536,subset1!$D:$BX,AF$2,FALSE)</f>
        <v>#N/A</v>
      </c>
      <c r="AG536" t="e">
        <f>VLOOKUP($C536,subset1!$D:$BX,AG$2,FALSE)</f>
        <v>#N/A</v>
      </c>
      <c r="AH536" t="e">
        <f>VLOOKUP($C536,subset1!$D:$BX,AH$2,FALSE)</f>
        <v>#N/A</v>
      </c>
      <c r="AI536" t="e">
        <f>VLOOKUP($C536,subset1!$D:$BX,AI$2,FALSE)</f>
        <v>#N/A</v>
      </c>
      <c r="AJ536" t="e">
        <f>VLOOKUP($C536,subset1!$D:$BX,AJ$2,FALSE)</f>
        <v>#N/A</v>
      </c>
      <c r="AK536" t="e">
        <f>VLOOKUP($C536,subset1!$D:$BX,AK$2,FALSE)</f>
        <v>#N/A</v>
      </c>
      <c r="AL536" t="e">
        <f>VLOOKUP($C536,subset1!$D:$BX,AL$2,FALSE)</f>
        <v>#N/A</v>
      </c>
      <c r="AM536" t="e">
        <f>VLOOKUP($C536,subset1!$D:$BX,AM$2,FALSE)</f>
        <v>#N/A</v>
      </c>
      <c r="AN536" t="e">
        <f>VLOOKUP($C536,subset1!$D:$BX,AN$2,FALSE)</f>
        <v>#N/A</v>
      </c>
      <c r="AO536" t="e">
        <f>VLOOKUP($C536,subset1!$D:$BX,AO$2,FALSE)</f>
        <v>#N/A</v>
      </c>
      <c r="AP536" t="e">
        <f>VLOOKUP($C536,subset1!$D:$BX,AP$2,FALSE)</f>
        <v>#N/A</v>
      </c>
      <c r="AQ536" t="e">
        <f>VLOOKUP($C536,subset1!$D:$BX,AQ$2,FALSE)</f>
        <v>#N/A</v>
      </c>
      <c r="AR536" t="e">
        <f>VLOOKUP($C536,subset1!$D:$BX,AR$2,FALSE)</f>
        <v>#N/A</v>
      </c>
      <c r="AS536" t="e">
        <f>VLOOKUP($C536,subset1!$D:$BX,AS$2,FALSE)</f>
        <v>#N/A</v>
      </c>
      <c r="AT536" s="1" t="e">
        <f>VLOOKUP($C536,subset1!$D:$BX,AT$2,FALSE)</f>
        <v>#N/A</v>
      </c>
      <c r="AU536" t="e">
        <f>VLOOKUP($C536,subset1!$D:$BX,AU$2,FALSE)</f>
        <v>#N/A</v>
      </c>
      <c r="AV536" t="e">
        <f>VLOOKUP($C536,subset1!$D:$BX,AV$2,FALSE)</f>
        <v>#N/A</v>
      </c>
      <c r="AW536" t="e">
        <f>VLOOKUP($C536,subset1!$D:$BX,AW$2,FALSE)</f>
        <v>#N/A</v>
      </c>
      <c r="AX536" t="e">
        <f>VLOOKUP($C536,subset1!$D:$BX,AX$2,FALSE)</f>
        <v>#N/A</v>
      </c>
      <c r="AY536" t="e">
        <f>VLOOKUP($C536,subset1!$D:$BX,AY$2,FALSE)</f>
        <v>#N/A</v>
      </c>
      <c r="AZ536" t="e">
        <f>VLOOKUP($C536,subset1!$D:$BX,AZ$2,FALSE)</f>
        <v>#N/A</v>
      </c>
      <c r="BA536" t="e">
        <f>VLOOKUP($C536,subset1!$D:$BX,BA$2,FALSE)</f>
        <v>#N/A</v>
      </c>
      <c r="BB536" t="e">
        <f>VLOOKUP($C536,subset1!$D:$BX,BB$2,FALSE)</f>
        <v>#N/A</v>
      </c>
      <c r="BC536" t="e">
        <f>VLOOKUP($C536,subset1!$D:$BX,BC$2,FALSE)</f>
        <v>#N/A</v>
      </c>
      <c r="BD536" t="e">
        <f>VLOOKUP($C536,subset1!$D:$BX,BD$2,FALSE)</f>
        <v>#N/A</v>
      </c>
      <c r="BE536" t="e">
        <f>VLOOKUP($C536,subset1!$D:$BX,BE$2,FALSE)</f>
        <v>#N/A</v>
      </c>
      <c r="BF536" t="e">
        <f>VLOOKUP($C536,subset1!$D:$BX,BF$2,FALSE)</f>
        <v>#N/A</v>
      </c>
      <c r="BG536" t="e">
        <f>VLOOKUP($C536,subset1!$D:$BX,BG$2,FALSE)</f>
        <v>#N/A</v>
      </c>
      <c r="BH536" t="e">
        <f>VLOOKUP($C536,subset1!$D:$BX,BH$2,FALSE)</f>
        <v>#N/A</v>
      </c>
      <c r="BI536" t="e">
        <f>VLOOKUP($C536,subset1!$D:$BX,BI$2,FALSE)</f>
        <v>#N/A</v>
      </c>
      <c r="BJ536" t="e">
        <f>VLOOKUP($C536,subset1!$D:$BX,BJ$2,FALSE)</f>
        <v>#N/A</v>
      </c>
      <c r="BK536" t="e">
        <f>VLOOKUP($C536,subset1!$D:$BX,BK$2,FALSE)</f>
        <v>#N/A</v>
      </c>
      <c r="BL536" t="e">
        <f>VLOOKUP($C536,subset1!$D:$BX,BL$2,FALSE)</f>
        <v>#N/A</v>
      </c>
      <c r="BM536" t="e">
        <f>VLOOKUP($C536,subset1!$D:$BX,BM$2,FALSE)</f>
        <v>#N/A</v>
      </c>
      <c r="BN536" t="e">
        <f>VLOOKUP($C536,subset1!$D:$BX,BN$2,FALSE)</f>
        <v>#N/A</v>
      </c>
      <c r="BO536" t="e">
        <f>VLOOKUP($C536,subset1!$D:$BX,BO$2,FALSE)</f>
        <v>#N/A</v>
      </c>
      <c r="BP536" t="e">
        <f>VLOOKUP($C536,subset1!$D:$BX,BP$2,FALSE)</f>
        <v>#N/A</v>
      </c>
      <c r="BQ536" t="e">
        <f>VLOOKUP($C536,subset1!$D:$BX,BQ$2,FALSE)</f>
        <v>#N/A</v>
      </c>
      <c r="BR536" t="e">
        <f>VLOOKUP($C536,subset1!$D:$BX,BR$2,FALSE)</f>
        <v>#N/A</v>
      </c>
      <c r="BS536" t="e">
        <f>VLOOKUP($C536,subset1!$D:$BX,BS$2,FALSE)</f>
        <v>#N/A</v>
      </c>
      <c r="BT536" t="e">
        <f>VLOOKUP($C536,subset1!$D:$BX,BT$2,FALSE)</f>
        <v>#N/A</v>
      </c>
      <c r="BU536" t="e">
        <f>VLOOKUP($C536,subset1!$D:$BX,BU$2,FALSE)</f>
        <v>#N/A</v>
      </c>
    </row>
    <row r="537" spans="1:73" x14ac:dyDescent="0.2">
      <c r="A537">
        <v>1084</v>
      </c>
      <c r="B537" t="s">
        <v>9</v>
      </c>
      <c r="C537" t="str">
        <f t="shared" si="30"/>
        <v>1084E1</v>
      </c>
      <c r="D537" t="str">
        <f t="shared" si="31"/>
        <v>E1</v>
      </c>
      <c r="E537">
        <v>91</v>
      </c>
      <c r="F537" s="1">
        <v>43565</v>
      </c>
      <c r="I537">
        <v>686.88062003672303</v>
      </c>
      <c r="J537" t="s">
        <v>25</v>
      </c>
      <c r="K537">
        <v>543</v>
      </c>
      <c r="L537">
        <f>VLOOKUP($C537,samples!$D$2:$I$1000,4, FALSE)</f>
        <v>16</v>
      </c>
      <c r="M537" t="str">
        <f>VLOOKUP($C537,samples!$D$2:$I$1000,5, FALSE)</f>
        <v>H</v>
      </c>
      <c r="N537" t="str">
        <f>VLOOKUP($C537,samples!$D$2:$I$1000,6, FALSE)</f>
        <v>1,2,3</v>
      </c>
      <c r="O537" s="1">
        <f>VLOOKUP($C537,samples!$D$2:$I$689,3, FALSE)</f>
        <v>43608</v>
      </c>
      <c r="P537" s="2">
        <f t="shared" si="32"/>
        <v>43</v>
      </c>
      <c r="Q537" s="1" t="str">
        <f>VLOOKUP($C537,samples!$D$2:$R$1000,8, FALSE)</f>
        <v>CGPLPA884P2</v>
      </c>
      <c r="S537" t="e">
        <f>VLOOKUP($C537,subset1!$D:$BX,S$2,FALSE)</f>
        <v>#N/A</v>
      </c>
      <c r="T537" s="1" t="e">
        <f>VLOOKUP($C537,subset1!$D:$BX,T$2,FALSE)</f>
        <v>#N/A</v>
      </c>
      <c r="U537" t="e">
        <f>VLOOKUP($C537,subset1!$D:$BX,U$2,FALSE)</f>
        <v>#N/A</v>
      </c>
      <c r="V537" t="e">
        <f>VLOOKUP($C537,subset1!$D:$BX,V$2,FALSE)</f>
        <v>#N/A</v>
      </c>
      <c r="W537" t="e">
        <f>VLOOKUP($C537,subset1!$D:$BX,W$2,FALSE)</f>
        <v>#N/A</v>
      </c>
      <c r="X537" t="e">
        <f>VLOOKUP($C537,subset1!$D:$BX,X$2,FALSE)</f>
        <v>#N/A</v>
      </c>
      <c r="Y537" t="e">
        <f>VLOOKUP($C537,subset1!$D:$BX,Y$2,FALSE)</f>
        <v>#N/A</v>
      </c>
      <c r="Z537" t="e">
        <f>VLOOKUP($C537,subset1!$D:$BX,Z$2,FALSE)</f>
        <v>#N/A</v>
      </c>
      <c r="AA537" t="e">
        <f>VLOOKUP($C537,subset1!$D:$BX,AA$2,FALSE)</f>
        <v>#N/A</v>
      </c>
      <c r="AB537" t="e">
        <f>VLOOKUP($C537,subset1!$D:$BX,AB$2,FALSE)</f>
        <v>#N/A</v>
      </c>
      <c r="AC537" t="e">
        <f>VLOOKUP($C537,subset1!$D:$BX,AC$2,FALSE)</f>
        <v>#N/A</v>
      </c>
      <c r="AD537" t="e">
        <f>VLOOKUP($C537,subset1!$D:$BX,AD$2,FALSE)</f>
        <v>#N/A</v>
      </c>
      <c r="AE537" t="e">
        <f>VLOOKUP($C537,subset1!$D:$BX,AE$2,FALSE)</f>
        <v>#N/A</v>
      </c>
      <c r="AF537" t="e">
        <f>VLOOKUP($C537,subset1!$D:$BX,AF$2,FALSE)</f>
        <v>#N/A</v>
      </c>
      <c r="AG537" t="e">
        <f>VLOOKUP($C537,subset1!$D:$BX,AG$2,FALSE)</f>
        <v>#N/A</v>
      </c>
      <c r="AH537" t="e">
        <f>VLOOKUP($C537,subset1!$D:$BX,AH$2,FALSE)</f>
        <v>#N/A</v>
      </c>
      <c r="AI537" t="e">
        <f>VLOOKUP($C537,subset1!$D:$BX,AI$2,FALSE)</f>
        <v>#N/A</v>
      </c>
      <c r="AJ537" t="e">
        <f>VLOOKUP($C537,subset1!$D:$BX,AJ$2,FALSE)</f>
        <v>#N/A</v>
      </c>
      <c r="AK537" t="e">
        <f>VLOOKUP($C537,subset1!$D:$BX,AK$2,FALSE)</f>
        <v>#N/A</v>
      </c>
      <c r="AL537" t="e">
        <f>VLOOKUP($C537,subset1!$D:$BX,AL$2,FALSE)</f>
        <v>#N/A</v>
      </c>
      <c r="AM537" t="e">
        <f>VLOOKUP($C537,subset1!$D:$BX,AM$2,FALSE)</f>
        <v>#N/A</v>
      </c>
      <c r="AN537" t="e">
        <f>VLOOKUP($C537,subset1!$D:$BX,AN$2,FALSE)</f>
        <v>#N/A</v>
      </c>
      <c r="AO537" t="e">
        <f>VLOOKUP($C537,subset1!$D:$BX,AO$2,FALSE)</f>
        <v>#N/A</v>
      </c>
      <c r="AP537" t="e">
        <f>VLOOKUP($C537,subset1!$D:$BX,AP$2,FALSE)</f>
        <v>#N/A</v>
      </c>
      <c r="AQ537" t="e">
        <f>VLOOKUP($C537,subset1!$D:$BX,AQ$2,FALSE)</f>
        <v>#N/A</v>
      </c>
      <c r="AR537" t="e">
        <f>VLOOKUP($C537,subset1!$D:$BX,AR$2,FALSE)</f>
        <v>#N/A</v>
      </c>
      <c r="AS537" t="e">
        <f>VLOOKUP($C537,subset1!$D:$BX,AS$2,FALSE)</f>
        <v>#N/A</v>
      </c>
      <c r="AT537" s="1" t="e">
        <f>VLOOKUP($C537,subset1!$D:$BX,AT$2,FALSE)</f>
        <v>#N/A</v>
      </c>
      <c r="AU537" t="e">
        <f>VLOOKUP($C537,subset1!$D:$BX,AU$2,FALSE)</f>
        <v>#N/A</v>
      </c>
      <c r="AV537" t="e">
        <f>VLOOKUP($C537,subset1!$D:$BX,AV$2,FALSE)</f>
        <v>#N/A</v>
      </c>
      <c r="AW537" t="e">
        <f>VLOOKUP($C537,subset1!$D:$BX,AW$2,FALSE)</f>
        <v>#N/A</v>
      </c>
      <c r="AX537" t="e">
        <f>VLOOKUP($C537,subset1!$D:$BX,AX$2,FALSE)</f>
        <v>#N/A</v>
      </c>
      <c r="AY537" t="e">
        <f>VLOOKUP($C537,subset1!$D:$BX,AY$2,FALSE)</f>
        <v>#N/A</v>
      </c>
      <c r="AZ537" t="e">
        <f>VLOOKUP($C537,subset1!$D:$BX,AZ$2,FALSE)</f>
        <v>#N/A</v>
      </c>
      <c r="BA537" t="e">
        <f>VLOOKUP($C537,subset1!$D:$BX,BA$2,FALSE)</f>
        <v>#N/A</v>
      </c>
      <c r="BB537" t="e">
        <f>VLOOKUP($C537,subset1!$D:$BX,BB$2,FALSE)</f>
        <v>#N/A</v>
      </c>
      <c r="BC537" t="e">
        <f>VLOOKUP($C537,subset1!$D:$BX,BC$2,FALSE)</f>
        <v>#N/A</v>
      </c>
      <c r="BD537" t="e">
        <f>VLOOKUP($C537,subset1!$D:$BX,BD$2,FALSE)</f>
        <v>#N/A</v>
      </c>
      <c r="BE537" t="e">
        <f>VLOOKUP($C537,subset1!$D:$BX,BE$2,FALSE)</f>
        <v>#N/A</v>
      </c>
      <c r="BF537" t="e">
        <f>VLOOKUP($C537,subset1!$D:$BX,BF$2,FALSE)</f>
        <v>#N/A</v>
      </c>
      <c r="BG537" t="e">
        <f>VLOOKUP($C537,subset1!$D:$BX,BG$2,FALSE)</f>
        <v>#N/A</v>
      </c>
      <c r="BH537" t="e">
        <f>VLOOKUP($C537,subset1!$D:$BX,BH$2,FALSE)</f>
        <v>#N/A</v>
      </c>
      <c r="BI537" t="e">
        <f>VLOOKUP($C537,subset1!$D:$BX,BI$2,FALSE)</f>
        <v>#N/A</v>
      </c>
      <c r="BJ537" t="e">
        <f>VLOOKUP($C537,subset1!$D:$BX,BJ$2,FALSE)</f>
        <v>#N/A</v>
      </c>
      <c r="BK537" t="e">
        <f>VLOOKUP($C537,subset1!$D:$BX,BK$2,FALSE)</f>
        <v>#N/A</v>
      </c>
      <c r="BL537" t="e">
        <f>VLOOKUP($C537,subset1!$D:$BX,BL$2,FALSE)</f>
        <v>#N/A</v>
      </c>
      <c r="BM537" t="e">
        <f>VLOOKUP($C537,subset1!$D:$BX,BM$2,FALSE)</f>
        <v>#N/A</v>
      </c>
      <c r="BN537" t="e">
        <f>VLOOKUP($C537,subset1!$D:$BX,BN$2,FALSE)</f>
        <v>#N/A</v>
      </c>
      <c r="BO537" t="e">
        <f>VLOOKUP($C537,subset1!$D:$BX,BO$2,FALSE)</f>
        <v>#N/A</v>
      </c>
      <c r="BP537" t="e">
        <f>VLOOKUP($C537,subset1!$D:$BX,BP$2,FALSE)</f>
        <v>#N/A</v>
      </c>
      <c r="BQ537" t="e">
        <f>VLOOKUP($C537,subset1!$D:$BX,BQ$2,FALSE)</f>
        <v>#N/A</v>
      </c>
      <c r="BR537" t="e">
        <f>VLOOKUP($C537,subset1!$D:$BX,BR$2,FALSE)</f>
        <v>#N/A</v>
      </c>
      <c r="BS537" t="e">
        <f>VLOOKUP($C537,subset1!$D:$BX,BS$2,FALSE)</f>
        <v>#N/A</v>
      </c>
      <c r="BT537" t="e">
        <f>VLOOKUP($C537,subset1!$D:$BX,BT$2,FALSE)</f>
        <v>#N/A</v>
      </c>
      <c r="BU537" t="e">
        <f>VLOOKUP($C537,subset1!$D:$BX,BU$2,FALSE)</f>
        <v>#N/A</v>
      </c>
    </row>
    <row r="538" spans="1:73" x14ac:dyDescent="0.2">
      <c r="A538">
        <v>1102</v>
      </c>
      <c r="B538" t="s">
        <v>2</v>
      </c>
      <c r="C538" t="str">
        <f t="shared" si="30"/>
        <v>1102A</v>
      </c>
      <c r="D538" t="str">
        <f t="shared" si="31"/>
        <v>A</v>
      </c>
      <c r="E538">
        <v>92</v>
      </c>
      <c r="F538" s="1">
        <v>43605</v>
      </c>
      <c r="G538">
        <v>0.2</v>
      </c>
      <c r="H538" t="s">
        <v>6</v>
      </c>
      <c r="I538">
        <v>646.88062003672303</v>
      </c>
      <c r="J538" t="s">
        <v>23</v>
      </c>
      <c r="K538">
        <v>544</v>
      </c>
      <c r="L538">
        <f>VLOOKUP($C538,samples!$D$2:$I$1000,4, FALSE)</f>
        <v>4</v>
      </c>
      <c r="M538" t="str">
        <f>VLOOKUP($C538,samples!$D$2:$I$1000,5, FALSE)</f>
        <v>F</v>
      </c>
      <c r="N538" t="str">
        <f>VLOOKUP($C538,samples!$D$2:$I$1000,6, FALSE)</f>
        <v>1,2,3</v>
      </c>
      <c r="O538" s="1">
        <f>VLOOKUP($C538,samples!$D$2:$I$689,3, FALSE)</f>
        <v>43605</v>
      </c>
      <c r="P538" s="2">
        <f t="shared" si="32"/>
        <v>0</v>
      </c>
      <c r="Q538" s="1" t="str">
        <f>VLOOKUP($C538,samples!$D$2:$R$1000,8, FALSE)</f>
        <v>CGPLPA885P</v>
      </c>
      <c r="R538" t="s">
        <v>297</v>
      </c>
      <c r="S538">
        <f>VLOOKUP($C538,subset1!$D:$BX,S$2,FALSE)</f>
        <v>0</v>
      </c>
      <c r="T538" s="1" t="str">
        <f>VLOOKUP($C538,subset1!$D:$BX,T$2,FALSE)</f>
        <v>Subset 1</v>
      </c>
      <c r="U538">
        <f>VLOOKUP($C538,subset1!$D:$BX,U$2,FALSE)</f>
        <v>0</v>
      </c>
      <c r="V538">
        <f>VLOOKUP($C538,subset1!$D:$BX,V$2,FALSE)</f>
        <v>44266</v>
      </c>
      <c r="W538" t="str">
        <f>VLOOKUP($C538,subset1!$D:$BX,W$2,FALSE)</f>
        <v>ZF</v>
      </c>
      <c r="X538">
        <f>VLOOKUP($C538,subset1!$D:$BX,X$2,FALSE)</f>
        <v>533</v>
      </c>
      <c r="Y538">
        <f>VLOOKUP($C538,subset1!$D:$BX,Y$2,FALSE)</f>
        <v>3.3</v>
      </c>
      <c r="Z538">
        <f>VLOOKUP($C538,subset1!$D:$BX,Z$2,FALSE)</f>
        <v>0.70000000000000018</v>
      </c>
      <c r="AA538" t="str">
        <f>VLOOKUP($C538,subset1!$D:$BX,AA$2,FALSE)</f>
        <v>31621PACTOcfDNA</v>
      </c>
      <c r="AB538">
        <f>VLOOKUP($C538,subset1!$D:$BX,AB$2,FALSE)</f>
        <v>160</v>
      </c>
      <c r="AC538">
        <f>VLOOKUP($C538,subset1!$D:$BX,AC$2,FALSE)</f>
        <v>698.22</v>
      </c>
      <c r="AD538">
        <f>VLOOKUP($C538,subset1!$D:$BX,AD$2,FALSE)</f>
        <v>299</v>
      </c>
      <c r="AE538">
        <f>VLOOKUP($C538,subset1!$D:$BX,AE$2,FALSE)</f>
        <v>63.98</v>
      </c>
      <c r="AF538">
        <f>VLOOKUP($C538,subset1!$D:$BX,AF$2,FALSE)</f>
        <v>425</v>
      </c>
      <c r="AG538">
        <f>VLOOKUP($C538,subset1!$D:$BX,AG$2,FALSE)</f>
        <v>14.39</v>
      </c>
      <c r="AH538">
        <f>VLOOKUP($C538,subset1!$D:$BX,AH$2,FALSE)</f>
        <v>0</v>
      </c>
      <c r="AI538">
        <f>VLOOKUP($C538,subset1!$D:$BX,AI$2,FALSE)</f>
        <v>50</v>
      </c>
      <c r="AJ538">
        <f>VLOOKUP($C538,subset1!$D:$BX,AJ$2,FALSE)</f>
        <v>776.59</v>
      </c>
      <c r="AK538">
        <f>VLOOKUP($C538,subset1!$D:$BX,AK$2,FALSE)</f>
        <v>38.829500000000003</v>
      </c>
      <c r="AL538">
        <f>VLOOKUP($C538,subset1!$D:$BX,AL$2,FALSE)</f>
        <v>11.766515151515152</v>
      </c>
      <c r="AM538">
        <f>VLOOKUP($C538,subset1!$D:$BX,AM$2,FALSE)</f>
        <v>532</v>
      </c>
      <c r="AN538" t="str">
        <f>VLOOKUP($C538,subset1!$D:$BX,AN$2,FALSE)</f>
        <v>Revco -20</v>
      </c>
      <c r="AO538" t="str">
        <f>VLOOKUP($C538,subset1!$D:$BX,AO$2,FALSE)</f>
        <v>PACTO CfDNA Box 1</v>
      </c>
      <c r="AP538" t="str">
        <f>VLOOKUP($C538,subset1!$D:$BX,AP$2,FALSE)</f>
        <v>E8</v>
      </c>
      <c r="AQ538">
        <f>VLOOKUP($C538,subset1!$D:$BX,AQ$2,FALSE)</f>
        <v>0</v>
      </c>
      <c r="AR538">
        <f>VLOOKUP($C538,subset1!$D:$BX,AR$2,FALSE)</f>
        <v>15</v>
      </c>
      <c r="AS538">
        <f>VLOOKUP($C538,subset1!$D:$BX,AS$2,FALSE)</f>
        <v>19.315211372796455</v>
      </c>
      <c r="AT538" s="1">
        <f>VLOOKUP($C538,subset1!$D:$BX,AT$2,FALSE)</f>
        <v>30.684788627203545</v>
      </c>
      <c r="AU538">
        <f>VLOOKUP($C538,subset1!$D:$BX,AU$2,FALSE)</f>
        <v>8</v>
      </c>
      <c r="AV538">
        <f>VLOOKUP($C538,subset1!$D:$BX,AV$2,FALSE)</f>
        <v>44390</v>
      </c>
      <c r="AW538">
        <f>VLOOKUP($C538,subset1!$D:$BX,AW$2,FALSE)</f>
        <v>0</v>
      </c>
      <c r="AX538" t="str">
        <f>VLOOKUP($C538,subset1!$D:$BX,AX$2,FALSE)</f>
        <v>IDT8_UDI_46</v>
      </c>
      <c r="AY538">
        <f>VLOOKUP($C538,subset1!$D:$BX,AY$2,FALSE)</f>
        <v>0</v>
      </c>
      <c r="AZ538">
        <f>VLOOKUP($C538,subset1!$D:$BX,AZ$2,FALSE)</f>
        <v>4</v>
      </c>
      <c r="BA538" t="str">
        <f>VLOOKUP($C538,subset1!$D:$BX,BA$2,FALSE)</f>
        <v>ZF</v>
      </c>
      <c r="BB538">
        <f>VLOOKUP($C538,subset1!$D:$BX,BB$2,FALSE)</f>
        <v>8</v>
      </c>
      <c r="BC538" t="str">
        <f>VLOOKUP($C538,subset1!$D:$BX,BC$2,FALSE)</f>
        <v>pactopcr8131</v>
      </c>
      <c r="BD538">
        <f>VLOOKUP($C538,subset1!$D:$BX,BD$2,FALSE)</f>
        <v>308</v>
      </c>
      <c r="BE538">
        <f>VLOOKUP($C538,subset1!$D:$BX,BE$2,FALSE)</f>
        <v>6.83</v>
      </c>
      <c r="BF538">
        <f>VLOOKUP($C538,subset1!$D:$BX,BF$2,FALSE)</f>
        <v>33.6</v>
      </c>
      <c r="BG538">
        <f>VLOOKUP($C538,subset1!$D:$BX,BG$2,FALSE)</f>
        <v>457</v>
      </c>
      <c r="BH538">
        <f>VLOOKUP($C538,subset1!$D:$BX,BH$2,FALSE)</f>
        <v>0.16</v>
      </c>
      <c r="BI538">
        <f>VLOOKUP($C538,subset1!$D:$BX,BI$2,FALSE)</f>
        <v>0.5</v>
      </c>
      <c r="BJ538">
        <f>VLOOKUP($C538,subset1!$D:$BX,BJ$2,FALSE)</f>
        <v>0</v>
      </c>
      <c r="BK538">
        <f>VLOOKUP($C538,subset1!$D:$BX,BK$2,FALSE)</f>
        <v>0</v>
      </c>
      <c r="BL538">
        <f>VLOOKUP($C538,subset1!$D:$BX,BL$2,FALSE)</f>
        <v>0</v>
      </c>
      <c r="BM538">
        <f>VLOOKUP($C538,subset1!$D:$BX,BM$2,FALSE)</f>
        <v>0</v>
      </c>
      <c r="BN538">
        <f>VLOOKUP($C538,subset1!$D:$BX,BN$2,FALSE)</f>
        <v>0</v>
      </c>
      <c r="BO538">
        <f>VLOOKUP($C538,subset1!$D:$BX,BO$2,FALSE)</f>
        <v>20</v>
      </c>
      <c r="BP538">
        <f>VLOOKUP($C538,subset1!$D:$BX,BP$2,FALSE)</f>
        <v>6.99</v>
      </c>
      <c r="BQ538">
        <f>VLOOKUP($C538,subset1!$D:$BX,BQ$2,FALSE)</f>
        <v>34.1</v>
      </c>
      <c r="BR538">
        <f>VLOOKUP($C538,subset1!$D:$BX,BR$2,FALSE)</f>
        <v>139.80000000000001</v>
      </c>
      <c r="BS538">
        <f>VLOOKUP($C538,subset1!$D:$BX,BS$2,FALSE)</f>
        <v>532</v>
      </c>
      <c r="BT538" t="str">
        <f>VLOOKUP($C538,subset1!$D:$BX,BT$2,FALSE)</f>
        <v>Revco -20</v>
      </c>
      <c r="BU538" t="str">
        <f>VLOOKUP($C538,subset1!$D:$BX,BU$2,FALSE)</f>
        <v>Pacto PCR1 Box 3</v>
      </c>
    </row>
    <row r="539" spans="1:73" x14ac:dyDescent="0.2">
      <c r="A539">
        <v>1102</v>
      </c>
      <c r="B539" t="s">
        <v>8</v>
      </c>
      <c r="C539" t="str">
        <f t="shared" si="30"/>
        <v>1102B1</v>
      </c>
      <c r="D539" t="str">
        <f t="shared" si="31"/>
        <v>B1</v>
      </c>
      <c r="E539">
        <v>92</v>
      </c>
      <c r="F539" s="1">
        <v>43605</v>
      </c>
      <c r="G539">
        <v>0.2</v>
      </c>
      <c r="H539" t="s">
        <v>6</v>
      </c>
      <c r="I539">
        <v>646.88062003672303</v>
      </c>
      <c r="J539" t="s">
        <v>23</v>
      </c>
      <c r="K539">
        <v>545</v>
      </c>
      <c r="L539">
        <f>VLOOKUP($C539,samples!$D$2:$I$1000,4, FALSE)</f>
        <v>9</v>
      </c>
      <c r="M539" t="str">
        <f>VLOOKUP($C539,samples!$D$2:$I$1000,5, FALSE)</f>
        <v>I</v>
      </c>
      <c r="N539" t="str">
        <f>VLOOKUP($C539,samples!$D$2:$I$1000,6, FALSE)</f>
        <v>1,2,3</v>
      </c>
      <c r="O539" s="1">
        <f>VLOOKUP($C539,samples!$D$2:$I$689,3, FALSE)</f>
        <v>43633</v>
      </c>
      <c r="P539" s="2">
        <f t="shared" si="32"/>
        <v>28</v>
      </c>
      <c r="Q539" s="1" t="str">
        <f>VLOOKUP($C539,samples!$D$2:$R$1000,8, FALSE)</f>
        <v>CGPLPA885P1</v>
      </c>
      <c r="R539" t="s">
        <v>297</v>
      </c>
      <c r="S539">
        <f>VLOOKUP($C539,subset1!$D:$BX,S$2,FALSE)</f>
        <v>0</v>
      </c>
      <c r="T539" s="1" t="str">
        <f>VLOOKUP($C539,subset1!$D:$BX,T$2,FALSE)</f>
        <v>Subset 1</v>
      </c>
      <c r="U539">
        <f>VLOOKUP($C539,subset1!$D:$BX,U$2,FALSE)</f>
        <v>0</v>
      </c>
      <c r="V539">
        <f>VLOOKUP($C539,subset1!$D:$BX,V$2,FALSE)</f>
        <v>44270</v>
      </c>
      <c r="W539" t="str">
        <f>VLOOKUP($C539,subset1!$D:$BX,W$2,FALSE)</f>
        <v>ZF</v>
      </c>
      <c r="X539">
        <f>VLOOKUP($C539,subset1!$D:$BX,X$2,FALSE)</f>
        <v>533</v>
      </c>
      <c r="Y539">
        <f>VLOOKUP($C539,subset1!$D:$BX,Y$2,FALSE)</f>
        <v>5</v>
      </c>
      <c r="Z539">
        <f>VLOOKUP($C539,subset1!$D:$BX,Z$2,FALSE)</f>
        <v>0</v>
      </c>
      <c r="AA539" t="str">
        <f>VLOOKUP($C539,subset1!$D:$BX,AA$2,FALSE)</f>
        <v>31621PACTOcfDNA</v>
      </c>
      <c r="AB539">
        <f>VLOOKUP($C539,subset1!$D:$BX,AB$2,FALSE)</f>
        <v>153</v>
      </c>
      <c r="AC539">
        <f>VLOOKUP($C539,subset1!$D:$BX,AC$2,FALSE)</f>
        <v>8662</v>
      </c>
      <c r="AD539">
        <f>VLOOKUP($C539,subset1!$D:$BX,AD$2,FALSE)</f>
        <v>308</v>
      </c>
      <c r="AE539">
        <f>VLOOKUP($C539,subset1!$D:$BX,AE$2,FALSE)</f>
        <v>597.87</v>
      </c>
      <c r="AF539">
        <f>VLOOKUP($C539,subset1!$D:$BX,AF$2,FALSE)</f>
        <v>448</v>
      </c>
      <c r="AG539">
        <f>VLOOKUP($C539,subset1!$D:$BX,AG$2,FALSE)</f>
        <v>144.6</v>
      </c>
      <c r="AH539">
        <f>VLOOKUP($C539,subset1!$D:$BX,AH$2,FALSE)</f>
        <v>0</v>
      </c>
      <c r="AI539">
        <f>VLOOKUP($C539,subset1!$D:$BX,AI$2,FALSE)</f>
        <v>50</v>
      </c>
      <c r="AJ539">
        <f>VLOOKUP($C539,subset1!$D:$BX,AJ$2,FALSE)</f>
        <v>9404.4700000000012</v>
      </c>
      <c r="AK539">
        <f>VLOOKUP($C539,subset1!$D:$BX,AK$2,FALSE)</f>
        <v>470.22350000000006</v>
      </c>
      <c r="AL539">
        <f>VLOOKUP($C539,subset1!$D:$BX,AL$2,FALSE)</f>
        <v>94.044700000000006</v>
      </c>
      <c r="AM539">
        <f>VLOOKUP($C539,subset1!$D:$BX,AM$2,FALSE)</f>
        <v>532</v>
      </c>
      <c r="AN539" t="str">
        <f>VLOOKUP($C539,subset1!$D:$BX,AN$2,FALSE)</f>
        <v>Revco -20</v>
      </c>
      <c r="AO539" t="str">
        <f>VLOOKUP($C539,subset1!$D:$BX,AO$2,FALSE)</f>
        <v>PACTO CfDNA Box 1</v>
      </c>
      <c r="AP539" t="str">
        <f>VLOOKUP($C539,subset1!$D:$BX,AP$2,FALSE)</f>
        <v>E9</v>
      </c>
      <c r="AQ539">
        <f>VLOOKUP($C539,subset1!$D:$BX,AQ$2,FALSE)</f>
        <v>0</v>
      </c>
      <c r="AR539">
        <f>VLOOKUP($C539,subset1!$D:$BX,AR$2,FALSE)</f>
        <v>15</v>
      </c>
      <c r="AS539">
        <f>VLOOKUP($C539,subset1!$D:$BX,AS$2,FALSE)</f>
        <v>1.59498621400249</v>
      </c>
      <c r="AT539" s="1">
        <f>VLOOKUP($C539,subset1!$D:$BX,AT$2,FALSE)</f>
        <v>48.405013785997511</v>
      </c>
      <c r="AU539">
        <f>VLOOKUP($C539,subset1!$D:$BX,AU$2,FALSE)</f>
        <v>8</v>
      </c>
      <c r="AV539">
        <f>VLOOKUP($C539,subset1!$D:$BX,AV$2,FALSE)</f>
        <v>44390</v>
      </c>
      <c r="AW539">
        <f>VLOOKUP($C539,subset1!$D:$BX,AW$2,FALSE)</f>
        <v>0</v>
      </c>
      <c r="AX539" t="str">
        <f>VLOOKUP($C539,subset1!$D:$BX,AX$2,FALSE)</f>
        <v>IDT8_UDI_48</v>
      </c>
      <c r="AY539">
        <f>VLOOKUP($C539,subset1!$D:$BX,AY$2,FALSE)</f>
        <v>0</v>
      </c>
      <c r="AZ539">
        <f>VLOOKUP($C539,subset1!$D:$BX,AZ$2,FALSE)</f>
        <v>4</v>
      </c>
      <c r="BA539" t="str">
        <f>VLOOKUP($C539,subset1!$D:$BX,BA$2,FALSE)</f>
        <v>ZF</v>
      </c>
      <c r="BB539">
        <f>VLOOKUP($C539,subset1!$D:$BX,BB$2,FALSE)</f>
        <v>8</v>
      </c>
      <c r="BC539" t="str">
        <f>VLOOKUP($C539,subset1!$D:$BX,BC$2,FALSE)</f>
        <v>pactopcr8131</v>
      </c>
      <c r="BD539">
        <f>VLOOKUP($C539,subset1!$D:$BX,BD$2,FALSE)</f>
        <v>305</v>
      </c>
      <c r="BE539">
        <f>VLOOKUP($C539,subset1!$D:$BX,BE$2,FALSE)</f>
        <v>9.2200000000000006</v>
      </c>
      <c r="BF539">
        <f>VLOOKUP($C539,subset1!$D:$BX,BF$2,FALSE)</f>
        <v>45.8</v>
      </c>
      <c r="BG539">
        <f>VLOOKUP($C539,subset1!$D:$BX,BG$2,FALSE)</f>
        <v>0</v>
      </c>
      <c r="BH539">
        <f>VLOOKUP($C539,subset1!$D:$BX,BH$2,FALSE)</f>
        <v>0</v>
      </c>
      <c r="BI539">
        <f>VLOOKUP($C539,subset1!$D:$BX,BI$2,FALSE)</f>
        <v>0</v>
      </c>
      <c r="BJ539">
        <f>VLOOKUP($C539,subset1!$D:$BX,BJ$2,FALSE)</f>
        <v>0</v>
      </c>
      <c r="BK539">
        <f>VLOOKUP($C539,subset1!$D:$BX,BK$2,FALSE)</f>
        <v>0</v>
      </c>
      <c r="BL539">
        <f>VLOOKUP($C539,subset1!$D:$BX,BL$2,FALSE)</f>
        <v>0</v>
      </c>
      <c r="BM539">
        <f>VLOOKUP($C539,subset1!$D:$BX,BM$2,FALSE)</f>
        <v>0</v>
      </c>
      <c r="BN539">
        <f>VLOOKUP($C539,subset1!$D:$BX,BN$2,FALSE)</f>
        <v>0</v>
      </c>
      <c r="BO539">
        <f>VLOOKUP($C539,subset1!$D:$BX,BO$2,FALSE)</f>
        <v>20</v>
      </c>
      <c r="BP539">
        <f>VLOOKUP($C539,subset1!$D:$BX,BP$2,FALSE)</f>
        <v>9.2200000000000006</v>
      </c>
      <c r="BQ539">
        <f>VLOOKUP($C539,subset1!$D:$BX,BQ$2,FALSE)</f>
        <v>45.8</v>
      </c>
      <c r="BR539">
        <f>VLOOKUP($C539,subset1!$D:$BX,BR$2,FALSE)</f>
        <v>184.4</v>
      </c>
      <c r="BS539">
        <f>VLOOKUP($C539,subset1!$D:$BX,BS$2,FALSE)</f>
        <v>532</v>
      </c>
      <c r="BT539" t="str">
        <f>VLOOKUP($C539,subset1!$D:$BX,BT$2,FALSE)</f>
        <v>Revco -20</v>
      </c>
      <c r="BU539" t="str">
        <f>VLOOKUP($C539,subset1!$D:$BX,BU$2,FALSE)</f>
        <v>Pacto PCR1 Box 3</v>
      </c>
    </row>
    <row r="540" spans="1:73" x14ac:dyDescent="0.2">
      <c r="A540">
        <v>1102</v>
      </c>
      <c r="B540" t="s">
        <v>9</v>
      </c>
      <c r="C540" t="str">
        <f t="shared" si="30"/>
        <v>1102E1</v>
      </c>
      <c r="D540" t="str">
        <f t="shared" si="31"/>
        <v>E1</v>
      </c>
      <c r="E540">
        <v>92</v>
      </c>
      <c r="F540" s="1">
        <v>43605</v>
      </c>
      <c r="G540">
        <v>0.2</v>
      </c>
      <c r="H540" t="s">
        <v>6</v>
      </c>
      <c r="I540">
        <v>646.88062003672303</v>
      </c>
      <c r="J540" t="s">
        <v>23</v>
      </c>
      <c r="K540">
        <v>546</v>
      </c>
      <c r="L540">
        <f>VLOOKUP($C540,samples!$D$2:$I$1000,4, FALSE)</f>
        <v>13</v>
      </c>
      <c r="M540" t="str">
        <f>VLOOKUP($C540,samples!$D$2:$I$1000,5, FALSE)</f>
        <v>I</v>
      </c>
      <c r="N540" t="str">
        <f>VLOOKUP($C540,samples!$D$2:$I$1000,6, FALSE)</f>
        <v>1,2,3</v>
      </c>
      <c r="O540" s="1">
        <f>VLOOKUP($C540,samples!$D$2:$I$689,3, FALSE)</f>
        <v>43661</v>
      </c>
      <c r="P540" s="2">
        <f t="shared" si="32"/>
        <v>56</v>
      </c>
      <c r="Q540" s="1" t="str">
        <f>VLOOKUP($C540,samples!$D$2:$R$1000,8, FALSE)</f>
        <v>CGPLPA885P2</v>
      </c>
      <c r="R540" t="s">
        <v>297</v>
      </c>
      <c r="S540">
        <f>VLOOKUP($C540,subset1!$D:$BX,S$2,FALSE)</f>
        <v>0</v>
      </c>
      <c r="T540" s="1" t="str">
        <f>VLOOKUP($C540,subset1!$D:$BX,T$2,FALSE)</f>
        <v>Subset 1</v>
      </c>
      <c r="U540">
        <f>VLOOKUP($C540,subset1!$D:$BX,U$2,FALSE)</f>
        <v>0</v>
      </c>
      <c r="V540">
        <f>VLOOKUP($C540,subset1!$D:$BX,V$2,FALSE)</f>
        <v>44270</v>
      </c>
      <c r="W540" t="str">
        <f>VLOOKUP($C540,subset1!$D:$BX,W$2,FALSE)</f>
        <v>ZF</v>
      </c>
      <c r="X540">
        <f>VLOOKUP($C540,subset1!$D:$BX,X$2,FALSE)</f>
        <v>533</v>
      </c>
      <c r="Y540">
        <f>VLOOKUP($C540,subset1!$D:$BX,Y$2,FALSE)</f>
        <v>5.3</v>
      </c>
      <c r="Z540">
        <f>VLOOKUP($C540,subset1!$D:$BX,Z$2,FALSE)</f>
        <v>0.70000000000000018</v>
      </c>
      <c r="AA540" t="str">
        <f>VLOOKUP($C540,subset1!$D:$BX,AA$2,FALSE)</f>
        <v>31621PACTOcfDNA</v>
      </c>
      <c r="AB540">
        <f>VLOOKUP($C540,subset1!$D:$BX,AB$2,FALSE)</f>
        <v>154</v>
      </c>
      <c r="AC540">
        <f>VLOOKUP($C540,subset1!$D:$BX,AC$2,FALSE)</f>
        <v>7870.14</v>
      </c>
      <c r="AD540">
        <f>VLOOKUP($C540,subset1!$D:$BX,AD$2,FALSE)</f>
        <v>308</v>
      </c>
      <c r="AE540">
        <f>VLOOKUP($C540,subset1!$D:$BX,AE$2,FALSE)</f>
        <v>1182.01</v>
      </c>
      <c r="AF540">
        <f>VLOOKUP($C540,subset1!$D:$BX,AF$2,FALSE)</f>
        <v>438</v>
      </c>
      <c r="AG540">
        <f>VLOOKUP($C540,subset1!$D:$BX,AG$2,FALSE)</f>
        <v>589.73</v>
      </c>
      <c r="AH540">
        <f>VLOOKUP($C540,subset1!$D:$BX,AH$2,FALSE)</f>
        <v>0</v>
      </c>
      <c r="AI540">
        <f>VLOOKUP($C540,subset1!$D:$BX,AI$2,FALSE)</f>
        <v>50</v>
      </c>
      <c r="AJ540">
        <f>VLOOKUP($C540,subset1!$D:$BX,AJ$2,FALSE)</f>
        <v>9641.8799999999992</v>
      </c>
      <c r="AK540">
        <f>VLOOKUP($C540,subset1!$D:$BX,AK$2,FALSE)</f>
        <v>482.09399999999994</v>
      </c>
      <c r="AL540">
        <f>VLOOKUP($C540,subset1!$D:$BX,AL$2,FALSE)</f>
        <v>90.961132075471696</v>
      </c>
      <c r="AM540">
        <f>VLOOKUP($C540,subset1!$D:$BX,AM$2,FALSE)</f>
        <v>532</v>
      </c>
      <c r="AN540" t="str">
        <f>VLOOKUP($C540,subset1!$D:$BX,AN$2,FALSE)</f>
        <v>Revco -20</v>
      </c>
      <c r="AO540" t="str">
        <f>VLOOKUP($C540,subset1!$D:$BX,AO$2,FALSE)</f>
        <v>PACTO CfDNA Box 1</v>
      </c>
      <c r="AP540" t="str">
        <f>VLOOKUP($C540,subset1!$D:$BX,AP$2,FALSE)</f>
        <v>E10</v>
      </c>
      <c r="AQ540">
        <f>VLOOKUP($C540,subset1!$D:$BX,AQ$2,FALSE)</f>
        <v>0</v>
      </c>
      <c r="AR540">
        <f>VLOOKUP($C540,subset1!$D:$BX,AR$2,FALSE)</f>
        <v>15</v>
      </c>
      <c r="AS540">
        <f>VLOOKUP($C540,subset1!$D:$BX,AS$2,FALSE)</f>
        <v>1.5557132011599399</v>
      </c>
      <c r="AT540" s="1">
        <f>VLOOKUP($C540,subset1!$D:$BX,AT$2,FALSE)</f>
        <v>48.444286798840061</v>
      </c>
      <c r="AU540">
        <f>VLOOKUP($C540,subset1!$D:$BX,AU$2,FALSE)</f>
        <v>8</v>
      </c>
      <c r="AV540">
        <f>VLOOKUP($C540,subset1!$D:$BX,AV$2,FALSE)</f>
        <v>44390</v>
      </c>
      <c r="AW540">
        <f>VLOOKUP($C540,subset1!$D:$BX,AW$2,FALSE)</f>
        <v>0</v>
      </c>
      <c r="AX540" t="str">
        <f>VLOOKUP($C540,subset1!$D:$BX,AX$2,FALSE)</f>
        <v>IDT8_UDI_49</v>
      </c>
      <c r="AY540">
        <f>VLOOKUP($C540,subset1!$D:$BX,AY$2,FALSE)</f>
        <v>0</v>
      </c>
      <c r="AZ540">
        <f>VLOOKUP($C540,subset1!$D:$BX,AZ$2,FALSE)</f>
        <v>4</v>
      </c>
      <c r="BA540" t="str">
        <f>VLOOKUP($C540,subset1!$D:$BX,BA$2,FALSE)</f>
        <v>ZF</v>
      </c>
      <c r="BB540">
        <f>VLOOKUP($C540,subset1!$D:$BX,BB$2,FALSE)</f>
        <v>8</v>
      </c>
      <c r="BC540" t="str">
        <f>VLOOKUP($C540,subset1!$D:$BX,BC$2,FALSE)</f>
        <v>pactopcr8131</v>
      </c>
      <c r="BD540">
        <f>VLOOKUP($C540,subset1!$D:$BX,BD$2,FALSE)</f>
        <v>308</v>
      </c>
      <c r="BE540">
        <f>VLOOKUP($C540,subset1!$D:$BX,BE$2,FALSE)</f>
        <v>10.06</v>
      </c>
      <c r="BF540">
        <f>VLOOKUP($C540,subset1!$D:$BX,BF$2,FALSE)</f>
        <v>49.6</v>
      </c>
      <c r="BG540">
        <f>VLOOKUP($C540,subset1!$D:$BX,BG$2,FALSE)</f>
        <v>470</v>
      </c>
      <c r="BH540">
        <f>VLOOKUP($C540,subset1!$D:$BX,BH$2,FALSE)</f>
        <v>0.44</v>
      </c>
      <c r="BI540">
        <f>VLOOKUP($C540,subset1!$D:$BX,BI$2,FALSE)</f>
        <v>1.4</v>
      </c>
      <c r="BJ540">
        <f>VLOOKUP($C540,subset1!$D:$BX,BJ$2,FALSE)</f>
        <v>0</v>
      </c>
      <c r="BK540">
        <f>VLOOKUP($C540,subset1!$D:$BX,BK$2,FALSE)</f>
        <v>0</v>
      </c>
      <c r="BL540">
        <f>VLOOKUP($C540,subset1!$D:$BX,BL$2,FALSE)</f>
        <v>0</v>
      </c>
      <c r="BM540">
        <f>VLOOKUP($C540,subset1!$D:$BX,BM$2,FALSE)</f>
        <v>0</v>
      </c>
      <c r="BN540">
        <f>VLOOKUP($C540,subset1!$D:$BX,BN$2,FALSE)</f>
        <v>0</v>
      </c>
      <c r="BO540">
        <f>VLOOKUP($C540,subset1!$D:$BX,BO$2,FALSE)</f>
        <v>20</v>
      </c>
      <c r="BP540">
        <f>VLOOKUP($C540,subset1!$D:$BX,BP$2,FALSE)</f>
        <v>10.5</v>
      </c>
      <c r="BQ540">
        <f>VLOOKUP($C540,subset1!$D:$BX,BQ$2,FALSE)</f>
        <v>51</v>
      </c>
      <c r="BR540">
        <f>VLOOKUP($C540,subset1!$D:$BX,BR$2,FALSE)</f>
        <v>210</v>
      </c>
      <c r="BS540">
        <f>VLOOKUP($C540,subset1!$D:$BX,BS$2,FALSE)</f>
        <v>532</v>
      </c>
      <c r="BT540" t="str">
        <f>VLOOKUP($C540,subset1!$D:$BX,BT$2,FALSE)</f>
        <v>Revco -20</v>
      </c>
      <c r="BU540" t="str">
        <f>VLOOKUP($C540,subset1!$D:$BX,BU$2,FALSE)</f>
        <v>Pacto PCR1 Box 3</v>
      </c>
    </row>
    <row r="541" spans="1:73" x14ac:dyDescent="0.2">
      <c r="A541">
        <v>1102</v>
      </c>
      <c r="B541" t="s">
        <v>10</v>
      </c>
      <c r="C541" t="str">
        <f t="shared" si="30"/>
        <v>1102E2</v>
      </c>
      <c r="D541" t="str">
        <f t="shared" si="31"/>
        <v>E2</v>
      </c>
      <c r="E541">
        <v>92</v>
      </c>
      <c r="F541" s="1">
        <v>43605</v>
      </c>
      <c r="G541">
        <v>0.2</v>
      </c>
      <c r="H541" t="s">
        <v>6</v>
      </c>
      <c r="I541">
        <v>646.88062003672303</v>
      </c>
      <c r="J541" t="s">
        <v>23</v>
      </c>
      <c r="K541">
        <v>547</v>
      </c>
      <c r="L541">
        <f>VLOOKUP($C541,samples!$D$2:$I$1000,4, FALSE)</f>
        <v>16</v>
      </c>
      <c r="M541" t="str">
        <f>VLOOKUP($C541,samples!$D$2:$I$1000,5, FALSE)</f>
        <v>H</v>
      </c>
      <c r="N541" t="str">
        <f>VLOOKUP($C541,samples!$D$2:$I$1000,6, FALSE)</f>
        <v>4,5,6</v>
      </c>
      <c r="O541" s="1">
        <f>VLOOKUP($C541,samples!$D$2:$I$689,3, FALSE)</f>
        <v>43717</v>
      </c>
      <c r="P541" s="2">
        <f t="shared" si="32"/>
        <v>112</v>
      </c>
      <c r="Q541" s="1" t="str">
        <f>VLOOKUP($C541,samples!$D$2:$R$1000,8, FALSE)</f>
        <v>CGPLPA885P3</v>
      </c>
      <c r="R541" t="s">
        <v>297</v>
      </c>
      <c r="S541">
        <f>VLOOKUP($C541,subset1!$D:$BX,S$2,FALSE)</f>
        <v>0</v>
      </c>
      <c r="T541" s="1" t="str">
        <f>VLOOKUP($C541,subset1!$D:$BX,T$2,FALSE)</f>
        <v>Subset 1</v>
      </c>
      <c r="U541">
        <f>VLOOKUP($C541,subset1!$D:$BX,U$2,FALSE)</f>
        <v>0</v>
      </c>
      <c r="V541">
        <f>VLOOKUP($C541,subset1!$D:$BX,V$2,FALSE)</f>
        <v>44270</v>
      </c>
      <c r="W541" t="str">
        <f>VLOOKUP($C541,subset1!$D:$BX,W$2,FALSE)</f>
        <v>ZF</v>
      </c>
      <c r="X541">
        <f>VLOOKUP($C541,subset1!$D:$BX,X$2,FALSE)</f>
        <v>533</v>
      </c>
      <c r="Y541">
        <f>VLOOKUP($C541,subset1!$D:$BX,Y$2,FALSE)</f>
        <v>5</v>
      </c>
      <c r="Z541">
        <f>VLOOKUP($C541,subset1!$D:$BX,Z$2,FALSE)</f>
        <v>0</v>
      </c>
      <c r="AA541" t="str">
        <f>VLOOKUP($C541,subset1!$D:$BX,AA$2,FALSE)</f>
        <v>31621PACTOcfDNA</v>
      </c>
      <c r="AB541">
        <f>VLOOKUP($C541,subset1!$D:$BX,AB$2,FALSE)</f>
        <v>160</v>
      </c>
      <c r="AC541">
        <f>VLOOKUP($C541,subset1!$D:$BX,AC$2,FALSE)</f>
        <v>8406.24</v>
      </c>
      <c r="AD541">
        <f>VLOOKUP($C541,subset1!$D:$BX,AD$2,FALSE)</f>
        <v>316</v>
      </c>
      <c r="AE541">
        <f>VLOOKUP($C541,subset1!$D:$BX,AE$2,FALSE)</f>
        <v>525.54</v>
      </c>
      <c r="AF541">
        <f>VLOOKUP($C541,subset1!$D:$BX,AF$2,FALSE)</f>
        <v>465</v>
      </c>
      <c r="AG541">
        <f>VLOOKUP($C541,subset1!$D:$BX,AG$2,FALSE)</f>
        <v>114.28</v>
      </c>
      <c r="AH541">
        <f>VLOOKUP($C541,subset1!$D:$BX,AH$2,FALSE)</f>
        <v>0</v>
      </c>
      <c r="AI541">
        <f>VLOOKUP($C541,subset1!$D:$BX,AI$2,FALSE)</f>
        <v>50</v>
      </c>
      <c r="AJ541">
        <f>VLOOKUP($C541,subset1!$D:$BX,AJ$2,FALSE)</f>
        <v>9046.06</v>
      </c>
      <c r="AK541">
        <f>VLOOKUP($C541,subset1!$D:$BX,AK$2,FALSE)</f>
        <v>452.303</v>
      </c>
      <c r="AL541">
        <f>VLOOKUP($C541,subset1!$D:$BX,AL$2,FALSE)</f>
        <v>90.460599999999999</v>
      </c>
      <c r="AM541">
        <f>VLOOKUP($C541,subset1!$D:$BX,AM$2,FALSE)</f>
        <v>532</v>
      </c>
      <c r="AN541" t="str">
        <f>VLOOKUP($C541,subset1!$D:$BX,AN$2,FALSE)</f>
        <v>Revco -20</v>
      </c>
      <c r="AO541" t="str">
        <f>VLOOKUP($C541,subset1!$D:$BX,AO$2,FALSE)</f>
        <v>PACTO CfDNA Box 2</v>
      </c>
      <c r="AP541" t="str">
        <f>VLOOKUP($C541,subset1!$D:$BX,AP$2,FALSE)</f>
        <v>A1</v>
      </c>
      <c r="AQ541">
        <f>VLOOKUP($C541,subset1!$D:$BX,AQ$2,FALSE)</f>
        <v>0</v>
      </c>
      <c r="AR541">
        <f>VLOOKUP($C541,subset1!$D:$BX,AR$2,FALSE)</f>
        <v>15</v>
      </c>
      <c r="AS541">
        <f>VLOOKUP($C541,subset1!$D:$BX,AS$2,FALSE)</f>
        <v>1.6581804675184557</v>
      </c>
      <c r="AT541" s="1">
        <f>VLOOKUP($C541,subset1!$D:$BX,AT$2,FALSE)</f>
        <v>48.341819532481544</v>
      </c>
      <c r="AU541">
        <f>VLOOKUP($C541,subset1!$D:$BX,AU$2,FALSE)</f>
        <v>8</v>
      </c>
      <c r="AV541">
        <f>VLOOKUP($C541,subset1!$D:$BX,AV$2,FALSE)</f>
        <v>44390</v>
      </c>
      <c r="AW541">
        <f>VLOOKUP($C541,subset1!$D:$BX,AW$2,FALSE)</f>
        <v>0</v>
      </c>
      <c r="AX541" t="str">
        <f>VLOOKUP($C541,subset1!$D:$BX,AX$2,FALSE)</f>
        <v>IDT8_UDI_50</v>
      </c>
      <c r="AY541">
        <f>VLOOKUP($C541,subset1!$D:$BX,AY$2,FALSE)</f>
        <v>0</v>
      </c>
      <c r="AZ541">
        <f>VLOOKUP($C541,subset1!$D:$BX,AZ$2,FALSE)</f>
        <v>4</v>
      </c>
      <c r="BA541" t="str">
        <f>VLOOKUP($C541,subset1!$D:$BX,BA$2,FALSE)</f>
        <v>ZF</v>
      </c>
      <c r="BB541">
        <f>VLOOKUP($C541,subset1!$D:$BX,BB$2,FALSE)</f>
        <v>8</v>
      </c>
      <c r="BC541" t="str">
        <f>VLOOKUP($C541,subset1!$D:$BX,BC$2,FALSE)</f>
        <v>pactopcr8131</v>
      </c>
      <c r="BD541">
        <f>VLOOKUP($C541,subset1!$D:$BX,BD$2,FALSE)</f>
        <v>304</v>
      </c>
      <c r="BE541">
        <f>VLOOKUP($C541,subset1!$D:$BX,BE$2,FALSE)</f>
        <v>10.31</v>
      </c>
      <c r="BF541">
        <f>VLOOKUP($C541,subset1!$D:$BX,BF$2,FALSE)</f>
        <v>51.4</v>
      </c>
      <c r="BG541">
        <f>VLOOKUP($C541,subset1!$D:$BX,BG$2,FALSE)</f>
        <v>450</v>
      </c>
      <c r="BH541">
        <f>VLOOKUP($C541,subset1!$D:$BX,BH$2,FALSE)</f>
        <v>0.11</v>
      </c>
      <c r="BI541">
        <f>VLOOKUP($C541,subset1!$D:$BX,BI$2,FALSE)</f>
        <v>0.4</v>
      </c>
      <c r="BJ541">
        <f>VLOOKUP($C541,subset1!$D:$BX,BJ$2,FALSE)</f>
        <v>0</v>
      </c>
      <c r="BK541">
        <f>VLOOKUP($C541,subset1!$D:$BX,BK$2,FALSE)</f>
        <v>0</v>
      </c>
      <c r="BL541">
        <f>VLOOKUP($C541,subset1!$D:$BX,BL$2,FALSE)</f>
        <v>0</v>
      </c>
      <c r="BM541">
        <f>VLOOKUP($C541,subset1!$D:$BX,BM$2,FALSE)</f>
        <v>0</v>
      </c>
      <c r="BN541">
        <f>VLOOKUP($C541,subset1!$D:$BX,BN$2,FALSE)</f>
        <v>0</v>
      </c>
      <c r="BO541">
        <f>VLOOKUP($C541,subset1!$D:$BX,BO$2,FALSE)</f>
        <v>20</v>
      </c>
      <c r="BP541">
        <f>VLOOKUP($C541,subset1!$D:$BX,BP$2,FALSE)</f>
        <v>10.42</v>
      </c>
      <c r="BQ541">
        <f>VLOOKUP($C541,subset1!$D:$BX,BQ$2,FALSE)</f>
        <v>51.8</v>
      </c>
      <c r="BR541">
        <f>VLOOKUP($C541,subset1!$D:$BX,BR$2,FALSE)</f>
        <v>208.4</v>
      </c>
      <c r="BS541">
        <f>VLOOKUP($C541,subset1!$D:$BX,BS$2,FALSE)</f>
        <v>532</v>
      </c>
      <c r="BT541" t="str">
        <f>VLOOKUP($C541,subset1!$D:$BX,BT$2,FALSE)</f>
        <v>Revco -20</v>
      </c>
      <c r="BU541" t="str">
        <f>VLOOKUP($C541,subset1!$D:$BX,BU$2,FALSE)</f>
        <v>Pacto PCR1 Box 3</v>
      </c>
    </row>
    <row r="542" spans="1:73" x14ac:dyDescent="0.2">
      <c r="A542">
        <v>1102</v>
      </c>
      <c r="B542" t="s">
        <v>11</v>
      </c>
      <c r="C542" t="str">
        <f t="shared" si="30"/>
        <v>1102E3</v>
      </c>
      <c r="D542" t="str">
        <f t="shared" si="31"/>
        <v>E3</v>
      </c>
      <c r="E542">
        <v>92</v>
      </c>
      <c r="F542" s="1">
        <v>43605</v>
      </c>
      <c r="G542">
        <v>0.2</v>
      </c>
      <c r="H542" t="s">
        <v>6</v>
      </c>
      <c r="I542">
        <v>646.88062003672303</v>
      </c>
      <c r="J542" t="s">
        <v>23</v>
      </c>
      <c r="K542">
        <v>548</v>
      </c>
      <c r="L542">
        <f>VLOOKUP($C542,samples!$D$2:$I$1000,4, FALSE)</f>
        <v>18</v>
      </c>
      <c r="M542" t="str">
        <f>VLOOKUP($C542,samples!$D$2:$I$1000,5, FALSE)</f>
        <v>E</v>
      </c>
      <c r="N542" t="str">
        <f>VLOOKUP($C542,samples!$D$2:$I$1000,6, FALSE)</f>
        <v>7,8,9</v>
      </c>
      <c r="O542" s="1">
        <f>VLOOKUP($C542,samples!$D$2:$I$689,3, FALSE)</f>
        <v>43780</v>
      </c>
      <c r="P542" s="2">
        <f t="shared" si="32"/>
        <v>175</v>
      </c>
      <c r="Q542" s="1" t="str">
        <f>VLOOKUP($C542,samples!$D$2:$R$1000,8, FALSE)</f>
        <v>CGPLPA885P4</v>
      </c>
      <c r="R542" t="s">
        <v>297</v>
      </c>
      <c r="S542">
        <f>VLOOKUP($C542,subset1!$D:$BX,S$2,FALSE)</f>
        <v>0</v>
      </c>
      <c r="T542" s="1" t="str">
        <f>VLOOKUP($C542,subset1!$D:$BX,T$2,FALSE)</f>
        <v>Subset 1</v>
      </c>
      <c r="U542">
        <f>VLOOKUP($C542,subset1!$D:$BX,U$2,FALSE)</f>
        <v>0</v>
      </c>
      <c r="V542">
        <f>VLOOKUP($C542,subset1!$D:$BX,V$2,FALSE)</f>
        <v>44270</v>
      </c>
      <c r="W542" t="str">
        <f>VLOOKUP($C542,subset1!$D:$BX,W$2,FALSE)</f>
        <v>ZF</v>
      </c>
      <c r="X542">
        <f>VLOOKUP($C542,subset1!$D:$BX,X$2,FALSE)</f>
        <v>533</v>
      </c>
      <c r="Y542">
        <f>VLOOKUP($C542,subset1!$D:$BX,Y$2,FALSE)</f>
        <v>4.7</v>
      </c>
      <c r="Z542">
        <f>VLOOKUP($C542,subset1!$D:$BX,Z$2,FALSE)</f>
        <v>0.29999999999999982</v>
      </c>
      <c r="AA542" t="str">
        <f>VLOOKUP($C542,subset1!$D:$BX,AA$2,FALSE)</f>
        <v>31621PACTOcfDNA</v>
      </c>
      <c r="AB542">
        <f>VLOOKUP($C542,subset1!$D:$BX,AB$2,FALSE)</f>
        <v>143</v>
      </c>
      <c r="AC542">
        <f>VLOOKUP($C542,subset1!$D:$BX,AC$2,FALSE)</f>
        <v>2360.9083568856236</v>
      </c>
      <c r="AD542">
        <f>VLOOKUP($C542,subset1!$D:$BX,AD$2,FALSE)</f>
        <v>277</v>
      </c>
      <c r="AE542">
        <f>VLOOKUP($C542,subset1!$D:$BX,AE$2,FALSE)</f>
        <v>62.898023440603893</v>
      </c>
      <c r="AF542">
        <f>VLOOKUP($C542,subset1!$D:$BX,AF$2,FALSE)</f>
        <v>375</v>
      </c>
      <c r="AG542">
        <f>VLOOKUP($C542,subset1!$D:$BX,AG$2,FALSE)</f>
        <v>134.18245000662165</v>
      </c>
      <c r="AH542" t="str">
        <f>VLOOKUP($C542,subset1!$D:$BX,AH$2,FALSE)</f>
        <v>Estimated peaks</v>
      </c>
      <c r="AI542">
        <f>VLOOKUP($C542,subset1!$D:$BX,AI$2,FALSE)</f>
        <v>50</v>
      </c>
      <c r="AJ542">
        <f>VLOOKUP($C542,subset1!$D:$BX,AJ$2,FALSE)</f>
        <v>2557.9888303328494</v>
      </c>
      <c r="AK542">
        <f>VLOOKUP($C542,subset1!$D:$BX,AK$2,FALSE)</f>
        <v>127.89944151664247</v>
      </c>
      <c r="AL542">
        <f>VLOOKUP($C542,subset1!$D:$BX,AL$2,FALSE)</f>
        <v>27.212647131200523</v>
      </c>
      <c r="AM542">
        <f>VLOOKUP($C542,subset1!$D:$BX,AM$2,FALSE)</f>
        <v>532</v>
      </c>
      <c r="AN542" t="str">
        <f>VLOOKUP($C542,subset1!$D:$BX,AN$2,FALSE)</f>
        <v>Revco -20</v>
      </c>
      <c r="AO542" t="str">
        <f>VLOOKUP($C542,subset1!$D:$BX,AO$2,FALSE)</f>
        <v>PACTO CfDNA Box 2</v>
      </c>
      <c r="AP542" t="str">
        <f>VLOOKUP($C542,subset1!$D:$BX,AP$2,FALSE)</f>
        <v>A2</v>
      </c>
      <c r="AQ542">
        <f>VLOOKUP($C542,subset1!$D:$BX,AQ$2,FALSE)</f>
        <v>0</v>
      </c>
      <c r="AR542">
        <f>VLOOKUP($C542,subset1!$D:$BX,AR$2,FALSE)</f>
        <v>15</v>
      </c>
      <c r="AS542">
        <f>VLOOKUP($C542,subset1!$D:$BX,AS$2,FALSE)</f>
        <v>5.863981821237342</v>
      </c>
      <c r="AT542" s="1">
        <f>VLOOKUP($C542,subset1!$D:$BX,AT$2,FALSE)</f>
        <v>44.136018178762654</v>
      </c>
      <c r="AU542">
        <f>VLOOKUP($C542,subset1!$D:$BX,AU$2,FALSE)</f>
        <v>8</v>
      </c>
      <c r="AV542">
        <f>VLOOKUP($C542,subset1!$D:$BX,AV$2,FALSE)</f>
        <v>44390</v>
      </c>
      <c r="AW542">
        <f>VLOOKUP($C542,subset1!$D:$BX,AW$2,FALSE)</f>
        <v>0</v>
      </c>
      <c r="AX542" t="str">
        <f>VLOOKUP($C542,subset1!$D:$BX,AX$2,FALSE)</f>
        <v>IDT8_UDI_60</v>
      </c>
      <c r="AY542">
        <f>VLOOKUP($C542,subset1!$D:$BX,AY$2,FALSE)</f>
        <v>0</v>
      </c>
      <c r="AZ542">
        <f>VLOOKUP($C542,subset1!$D:$BX,AZ$2,FALSE)</f>
        <v>4</v>
      </c>
      <c r="BA542" t="str">
        <f>VLOOKUP($C542,subset1!$D:$BX,BA$2,FALSE)</f>
        <v>ZF</v>
      </c>
      <c r="BB542">
        <f>VLOOKUP($C542,subset1!$D:$BX,BB$2,FALSE)</f>
        <v>8</v>
      </c>
      <c r="BC542" t="str">
        <f>VLOOKUP($C542,subset1!$D:$BX,BC$2,FALSE)</f>
        <v>pactopcr8131</v>
      </c>
      <c r="BD542">
        <f>VLOOKUP($C542,subset1!$D:$BX,BD$2,FALSE)</f>
        <v>300</v>
      </c>
      <c r="BE542">
        <f>VLOOKUP($C542,subset1!$D:$BX,BE$2,FALSE)</f>
        <v>3.6</v>
      </c>
      <c r="BF542">
        <f>VLOOKUP($C542,subset1!$D:$BX,BF$2,FALSE)</f>
        <v>18.2</v>
      </c>
      <c r="BG542">
        <f>VLOOKUP($C542,subset1!$D:$BX,BG$2,FALSE)</f>
        <v>450</v>
      </c>
      <c r="BH542">
        <f>VLOOKUP($C542,subset1!$D:$BX,BH$2,FALSE)</f>
        <v>0.21</v>
      </c>
      <c r="BI542">
        <f>VLOOKUP($C542,subset1!$D:$BX,BI$2,FALSE)</f>
        <v>0.7</v>
      </c>
      <c r="BJ542">
        <f>VLOOKUP($C542,subset1!$D:$BX,BJ$2,FALSE)</f>
        <v>0</v>
      </c>
      <c r="BK542">
        <f>VLOOKUP($C542,subset1!$D:$BX,BK$2,FALSE)</f>
        <v>0</v>
      </c>
      <c r="BL542">
        <f>VLOOKUP($C542,subset1!$D:$BX,BL$2,FALSE)</f>
        <v>0</v>
      </c>
      <c r="BM542">
        <f>VLOOKUP($C542,subset1!$D:$BX,BM$2,FALSE)</f>
        <v>0</v>
      </c>
      <c r="BN542">
        <f>VLOOKUP($C542,subset1!$D:$BX,BN$2,FALSE)</f>
        <v>0</v>
      </c>
      <c r="BO542">
        <f>VLOOKUP($C542,subset1!$D:$BX,BO$2,FALSE)</f>
        <v>20</v>
      </c>
      <c r="BP542">
        <f>VLOOKUP($C542,subset1!$D:$BX,BP$2,FALSE)</f>
        <v>3.81</v>
      </c>
      <c r="BQ542">
        <f>VLOOKUP($C542,subset1!$D:$BX,BQ$2,FALSE)</f>
        <v>18.899999999999999</v>
      </c>
      <c r="BR542">
        <f>VLOOKUP($C542,subset1!$D:$BX,BR$2,FALSE)</f>
        <v>76.2</v>
      </c>
      <c r="BS542">
        <f>VLOOKUP($C542,subset1!$D:$BX,BS$2,FALSE)</f>
        <v>532</v>
      </c>
      <c r="BT542" t="str">
        <f>VLOOKUP($C542,subset1!$D:$BX,BT$2,FALSE)</f>
        <v>Revco -20</v>
      </c>
      <c r="BU542" t="str">
        <f>VLOOKUP($C542,subset1!$D:$BX,BU$2,FALSE)</f>
        <v>Pacto PCR1 Box 3</v>
      </c>
    </row>
    <row r="543" spans="1:73" x14ac:dyDescent="0.2">
      <c r="A543">
        <v>1107</v>
      </c>
      <c r="B543" t="s">
        <v>2</v>
      </c>
      <c r="C543" t="str">
        <f t="shared" si="30"/>
        <v>1107A</v>
      </c>
      <c r="D543" t="str">
        <f t="shared" si="31"/>
        <v>A</v>
      </c>
      <c r="E543">
        <v>95</v>
      </c>
      <c r="F543" s="1">
        <v>43616</v>
      </c>
      <c r="G543">
        <v>46.9</v>
      </c>
      <c r="H543" t="s">
        <v>22</v>
      </c>
      <c r="I543">
        <v>635.88062003672303</v>
      </c>
      <c r="J543" t="s">
        <v>23</v>
      </c>
      <c r="K543">
        <v>549</v>
      </c>
      <c r="L543">
        <f>VLOOKUP($C543,samples!$D$2:$I$1000,4, FALSE)</f>
        <v>4</v>
      </c>
      <c r="M543" t="str">
        <f>VLOOKUP($C543,samples!$D$2:$I$1000,5, FALSE)</f>
        <v>F</v>
      </c>
      <c r="N543" t="str">
        <f>VLOOKUP($C543,samples!$D$2:$I$1000,6, FALSE)</f>
        <v>4,5,6</v>
      </c>
      <c r="O543" s="1">
        <f>VLOOKUP($C543,samples!$D$2:$I$689,3, FALSE)</f>
        <v>43616</v>
      </c>
      <c r="P543" s="2">
        <f t="shared" si="32"/>
        <v>0</v>
      </c>
      <c r="Q543" s="1" t="str">
        <f>VLOOKUP($C543,samples!$D$2:$R$1000,8, FALSE)</f>
        <v>CGPLPA886P</v>
      </c>
      <c r="R543" t="s">
        <v>297</v>
      </c>
      <c r="S543">
        <f>VLOOKUP($C543,subset1!$D:$BX,S$2,FALSE)</f>
        <v>0</v>
      </c>
      <c r="T543" s="1" t="str">
        <f>VLOOKUP($C543,subset1!$D:$BX,T$2,FALSE)</f>
        <v>Subset 1</v>
      </c>
      <c r="U543">
        <f>VLOOKUP($C543,subset1!$D:$BX,U$2,FALSE)</f>
        <v>0</v>
      </c>
      <c r="V543">
        <f>VLOOKUP($C543,subset1!$D:$BX,V$2,FALSE)</f>
        <v>44270</v>
      </c>
      <c r="W543" t="str">
        <f>VLOOKUP($C543,subset1!$D:$BX,W$2,FALSE)</f>
        <v>ZF</v>
      </c>
      <c r="X543">
        <f>VLOOKUP($C543,subset1!$D:$BX,X$2,FALSE)</f>
        <v>533</v>
      </c>
      <c r="Y543">
        <f>VLOOKUP($C543,subset1!$D:$BX,Y$2,FALSE)</f>
        <v>3.3</v>
      </c>
      <c r="Z543">
        <f>VLOOKUP($C543,subset1!$D:$BX,Z$2,FALSE)</f>
        <v>0.70000000000000018</v>
      </c>
      <c r="AA543" t="str">
        <f>VLOOKUP($C543,subset1!$D:$BX,AA$2,FALSE)</f>
        <v>31621PACTOcfDNA</v>
      </c>
      <c r="AB543">
        <f>VLOOKUP($C543,subset1!$D:$BX,AB$2,FALSE)</f>
        <v>152</v>
      </c>
      <c r="AC543">
        <f>VLOOKUP($C543,subset1!$D:$BX,AC$2,FALSE)</f>
        <v>143.30316801756638</v>
      </c>
      <c r="AD543">
        <f>VLOOKUP($C543,subset1!$D:$BX,AD$2,FALSE)</f>
        <v>290</v>
      </c>
      <c r="AE543">
        <f>VLOOKUP($C543,subset1!$D:$BX,AE$2,FALSE)</f>
        <v>42.993340596444177</v>
      </c>
      <c r="AF543">
        <f>VLOOKUP($C543,subset1!$D:$BX,AF$2,FALSE)</f>
        <v>383</v>
      </c>
      <c r="AG543">
        <f>VLOOKUP($C543,subset1!$D:$BX,AG$2,FALSE)</f>
        <v>91.719126605747576</v>
      </c>
      <c r="AH543" t="str">
        <f>VLOOKUP($C543,subset1!$D:$BX,AH$2,FALSE)</f>
        <v>Estimated peaks</v>
      </c>
      <c r="AI543">
        <f>VLOOKUP($C543,subset1!$D:$BX,AI$2,FALSE)</f>
        <v>50</v>
      </c>
      <c r="AJ543">
        <f>VLOOKUP($C543,subset1!$D:$BX,AJ$2,FALSE)</f>
        <v>278.01563521975811</v>
      </c>
      <c r="AK543">
        <f>VLOOKUP($C543,subset1!$D:$BX,AK$2,FALSE)</f>
        <v>13.900781760987906</v>
      </c>
      <c r="AL543">
        <f>VLOOKUP($C543,subset1!$D:$BX,AL$2,FALSE)</f>
        <v>4.2123581093902747</v>
      </c>
      <c r="AM543">
        <f>VLOOKUP($C543,subset1!$D:$BX,AM$2,FALSE)</f>
        <v>532</v>
      </c>
      <c r="AN543" t="str">
        <f>VLOOKUP($C543,subset1!$D:$BX,AN$2,FALSE)</f>
        <v>Revco -20</v>
      </c>
      <c r="AO543" t="str">
        <f>VLOOKUP($C543,subset1!$D:$BX,AO$2,FALSE)</f>
        <v>PACTO CfDNA Box 2</v>
      </c>
      <c r="AP543" t="str">
        <f>VLOOKUP($C543,subset1!$D:$BX,AP$2,FALSE)</f>
        <v>A3</v>
      </c>
      <c r="AQ543">
        <f>VLOOKUP($C543,subset1!$D:$BX,AQ$2,FALSE)</f>
        <v>0</v>
      </c>
      <c r="AR543">
        <f>VLOOKUP($C543,subset1!$D:$BX,AR$2,FALSE)</f>
        <v>13.900781760987906</v>
      </c>
      <c r="AS543">
        <f>VLOOKUP($C543,subset1!$D:$BX,AS$2,FALSE)</f>
        <v>50</v>
      </c>
      <c r="AT543" s="1">
        <f>VLOOKUP($C543,subset1!$D:$BX,AT$2,FALSE)</f>
        <v>0</v>
      </c>
      <c r="AU543">
        <f>VLOOKUP($C543,subset1!$D:$BX,AU$2,FALSE)</f>
        <v>7</v>
      </c>
      <c r="AV543">
        <f>VLOOKUP($C543,subset1!$D:$BX,AV$2,FALSE)</f>
        <v>44386</v>
      </c>
      <c r="AW543">
        <f>VLOOKUP($C543,subset1!$D:$BX,AW$2,FALSE)</f>
        <v>0</v>
      </c>
      <c r="AX543" t="str">
        <f>VLOOKUP($C543,subset1!$D:$BX,AX$2,FALSE)</f>
        <v>IDT8_UDI_98</v>
      </c>
      <c r="AY543">
        <f>VLOOKUP($C543,subset1!$D:$BX,AY$2,FALSE)</f>
        <v>0</v>
      </c>
      <c r="AZ543">
        <f>VLOOKUP($C543,subset1!$D:$BX,AZ$2,FALSE)</f>
        <v>4</v>
      </c>
      <c r="BA543" t="str">
        <f>VLOOKUP($C543,subset1!$D:$BX,BA$2,FALSE)</f>
        <v>ZF</v>
      </c>
      <c r="BB543">
        <f>VLOOKUP($C543,subset1!$D:$BX,BB$2,FALSE)</f>
        <v>7</v>
      </c>
      <c r="BC543" t="str">
        <f>VLOOKUP($C543,subset1!$D:$BX,BC$2,FALSE)</f>
        <v>22pactopcr714_DNA 1000_DE13805124_2021-07-14_11-43-06.xad</v>
      </c>
      <c r="BD543">
        <f>VLOOKUP($C543,subset1!$D:$BX,BD$2,FALSE)</f>
        <v>290</v>
      </c>
      <c r="BE543">
        <f>VLOOKUP($C543,subset1!$D:$BX,BE$2,FALSE)</f>
        <v>23.65</v>
      </c>
      <c r="BF543">
        <f>VLOOKUP($C543,subset1!$D:$BX,BF$2,FALSE)</f>
        <v>123.7</v>
      </c>
      <c r="BG543">
        <f>VLOOKUP($C543,subset1!$D:$BX,BG$2,FALSE)</f>
        <v>466</v>
      </c>
      <c r="BH543">
        <f>VLOOKUP($C543,subset1!$D:$BX,BH$2,FALSE)</f>
        <v>1.86</v>
      </c>
      <c r="BI543">
        <f>VLOOKUP($C543,subset1!$D:$BX,BI$2,FALSE)</f>
        <v>6</v>
      </c>
      <c r="BJ543">
        <f>VLOOKUP($C543,subset1!$D:$BX,BJ$2,FALSE)</f>
        <v>0</v>
      </c>
      <c r="BK543">
        <f>VLOOKUP($C543,subset1!$D:$BX,BK$2,FALSE)</f>
        <v>0</v>
      </c>
      <c r="BL543">
        <f>VLOOKUP($C543,subset1!$D:$BX,BL$2,FALSE)</f>
        <v>0</v>
      </c>
      <c r="BM543">
        <f>VLOOKUP($C543,subset1!$D:$BX,BM$2,FALSE)</f>
        <v>0</v>
      </c>
      <c r="BN543">
        <f>VLOOKUP($C543,subset1!$D:$BX,BN$2,FALSE)</f>
        <v>0</v>
      </c>
      <c r="BO543">
        <f>VLOOKUP($C543,subset1!$D:$BX,BO$2,FALSE)</f>
        <v>20</v>
      </c>
      <c r="BP543">
        <f>VLOOKUP($C543,subset1!$D:$BX,BP$2,FALSE)</f>
        <v>25.509999999999998</v>
      </c>
      <c r="BQ543">
        <f>VLOOKUP($C543,subset1!$D:$BX,BQ$2,FALSE)</f>
        <v>129.69999999999999</v>
      </c>
      <c r="BR543">
        <f>VLOOKUP($C543,subset1!$D:$BX,BR$2,FALSE)</f>
        <v>510.19999999999993</v>
      </c>
      <c r="BS543">
        <f>VLOOKUP($C543,subset1!$D:$BX,BS$2,FALSE)</f>
        <v>532</v>
      </c>
      <c r="BT543" t="str">
        <f>VLOOKUP($C543,subset1!$D:$BX,BT$2,FALSE)</f>
        <v>Revco -20</v>
      </c>
      <c r="BU543" t="str">
        <f>VLOOKUP($C543,subset1!$D:$BX,BU$2,FALSE)</f>
        <v>Pacto PCR1 Box 3</v>
      </c>
    </row>
    <row r="544" spans="1:73" x14ac:dyDescent="0.2">
      <c r="A544">
        <v>1107</v>
      </c>
      <c r="B544" t="s">
        <v>8</v>
      </c>
      <c r="C544" t="str">
        <f t="shared" si="30"/>
        <v>1107B1</v>
      </c>
      <c r="D544" t="str">
        <f t="shared" si="31"/>
        <v>B1</v>
      </c>
      <c r="E544">
        <v>95</v>
      </c>
      <c r="F544" s="1">
        <v>43616</v>
      </c>
      <c r="G544">
        <v>46.9</v>
      </c>
      <c r="H544" t="s">
        <v>22</v>
      </c>
      <c r="I544">
        <v>635.88062003672303</v>
      </c>
      <c r="J544" t="s">
        <v>23</v>
      </c>
      <c r="K544">
        <v>550</v>
      </c>
      <c r="L544">
        <f>VLOOKUP($C544,samples!$D$2:$I$1000,4, FALSE)</f>
        <v>9</v>
      </c>
      <c r="M544" t="str">
        <f>VLOOKUP($C544,samples!$D$2:$I$1000,5, FALSE)</f>
        <v>I</v>
      </c>
      <c r="N544" t="str">
        <f>VLOOKUP($C544,samples!$D$2:$I$1000,6, FALSE)</f>
        <v>4,5,6</v>
      </c>
      <c r="O544" s="1">
        <f>VLOOKUP($C544,samples!$D$2:$I$689,3, FALSE)</f>
        <v>43655</v>
      </c>
      <c r="P544" s="2">
        <f t="shared" si="32"/>
        <v>39</v>
      </c>
      <c r="Q544" s="1" t="str">
        <f>VLOOKUP($C544,samples!$D$2:$R$1000,8, FALSE)</f>
        <v>CGPLPA886P1</v>
      </c>
      <c r="R544" t="s">
        <v>297</v>
      </c>
      <c r="S544">
        <f>VLOOKUP($C544,subset1!$D:$BX,S$2,FALSE)</f>
        <v>0</v>
      </c>
      <c r="T544" s="1" t="str">
        <f>VLOOKUP($C544,subset1!$D:$BX,T$2,FALSE)</f>
        <v>Subset 1</v>
      </c>
      <c r="U544">
        <f>VLOOKUP($C544,subset1!$D:$BX,U$2,FALSE)</f>
        <v>0</v>
      </c>
      <c r="V544">
        <f>VLOOKUP($C544,subset1!$D:$BX,V$2,FALSE)</f>
        <v>44270</v>
      </c>
      <c r="W544" t="str">
        <f>VLOOKUP($C544,subset1!$D:$BX,W$2,FALSE)</f>
        <v>ZF</v>
      </c>
      <c r="X544">
        <f>VLOOKUP($C544,subset1!$D:$BX,X$2,FALSE)</f>
        <v>533</v>
      </c>
      <c r="Y544">
        <f>VLOOKUP($C544,subset1!$D:$BX,Y$2,FALSE)</f>
        <v>4</v>
      </c>
      <c r="Z544">
        <f>VLOOKUP($C544,subset1!$D:$BX,Z$2,FALSE)</f>
        <v>0</v>
      </c>
      <c r="AA544" t="str">
        <f>VLOOKUP($C544,subset1!$D:$BX,AA$2,FALSE)</f>
        <v>31621PACTOcfDNA</v>
      </c>
      <c r="AB544">
        <f>VLOOKUP($C544,subset1!$D:$BX,AB$2,FALSE)</f>
        <v>168</v>
      </c>
      <c r="AC544">
        <f>VLOOKUP($C544,subset1!$D:$BX,AC$2,FALSE)</f>
        <v>490.05</v>
      </c>
      <c r="AD544">
        <f>VLOOKUP($C544,subset1!$D:$BX,AD$2,FALSE)</f>
        <v>353</v>
      </c>
      <c r="AE544">
        <f>VLOOKUP($C544,subset1!$D:$BX,AE$2,FALSE)</f>
        <v>98.54</v>
      </c>
      <c r="AF544">
        <f>VLOOKUP($C544,subset1!$D:$BX,AF$2,FALSE)</f>
        <v>501</v>
      </c>
      <c r="AG544">
        <f>VLOOKUP($C544,subset1!$D:$BX,AG$2,FALSE)</f>
        <v>42.15</v>
      </c>
      <c r="AH544">
        <f>VLOOKUP($C544,subset1!$D:$BX,AH$2,FALSE)</f>
        <v>0</v>
      </c>
      <c r="AI544">
        <f>VLOOKUP($C544,subset1!$D:$BX,AI$2,FALSE)</f>
        <v>50</v>
      </c>
      <c r="AJ544">
        <f>VLOOKUP($C544,subset1!$D:$BX,AJ$2,FALSE)</f>
        <v>630.74</v>
      </c>
      <c r="AK544">
        <f>VLOOKUP($C544,subset1!$D:$BX,AK$2,FALSE)</f>
        <v>31.536999999999999</v>
      </c>
      <c r="AL544">
        <f>VLOOKUP($C544,subset1!$D:$BX,AL$2,FALSE)</f>
        <v>7.8842499999999998</v>
      </c>
      <c r="AM544">
        <f>VLOOKUP($C544,subset1!$D:$BX,AM$2,FALSE)</f>
        <v>532</v>
      </c>
      <c r="AN544" t="str">
        <f>VLOOKUP($C544,subset1!$D:$BX,AN$2,FALSE)</f>
        <v>Revco -20</v>
      </c>
      <c r="AO544" t="str">
        <f>VLOOKUP($C544,subset1!$D:$BX,AO$2,FALSE)</f>
        <v>PACTO CfDNA Box 2</v>
      </c>
      <c r="AP544" t="str">
        <f>VLOOKUP($C544,subset1!$D:$BX,AP$2,FALSE)</f>
        <v>A4</v>
      </c>
      <c r="AQ544">
        <f>VLOOKUP($C544,subset1!$D:$BX,AQ$2,FALSE)</f>
        <v>0</v>
      </c>
      <c r="AR544">
        <f>VLOOKUP($C544,subset1!$D:$BX,AR$2,FALSE)</f>
        <v>15</v>
      </c>
      <c r="AS544">
        <f>VLOOKUP($C544,subset1!$D:$BX,AS$2,FALSE)</f>
        <v>23.781589878555348</v>
      </c>
      <c r="AT544" s="1">
        <f>VLOOKUP($C544,subset1!$D:$BX,AT$2,FALSE)</f>
        <v>26.218410121444652</v>
      </c>
      <c r="AU544">
        <f>VLOOKUP($C544,subset1!$D:$BX,AU$2,FALSE)</f>
        <v>7</v>
      </c>
      <c r="AV544">
        <f>VLOOKUP($C544,subset1!$D:$BX,AV$2,FALSE)</f>
        <v>44386</v>
      </c>
      <c r="AW544">
        <f>VLOOKUP($C544,subset1!$D:$BX,AW$2,FALSE)</f>
        <v>0</v>
      </c>
      <c r="AX544" t="str">
        <f>VLOOKUP($C544,subset1!$D:$BX,AX$2,FALSE)</f>
        <v>IDT8_UDI_99</v>
      </c>
      <c r="AY544">
        <f>VLOOKUP($C544,subset1!$D:$BX,AY$2,FALSE)</f>
        <v>0</v>
      </c>
      <c r="AZ544">
        <f>VLOOKUP($C544,subset1!$D:$BX,AZ$2,FALSE)</f>
        <v>4</v>
      </c>
      <c r="BA544" t="str">
        <f>VLOOKUP($C544,subset1!$D:$BX,BA$2,FALSE)</f>
        <v>ZF</v>
      </c>
      <c r="BB544">
        <f>VLOOKUP($C544,subset1!$D:$BX,BB$2,FALSE)</f>
        <v>7</v>
      </c>
      <c r="BC544" t="str">
        <f>VLOOKUP($C544,subset1!$D:$BX,BC$2,FALSE)</f>
        <v>22pactopcr714_DNA 1000_DE13805124_2021-07-14_11-43-06.xad</v>
      </c>
      <c r="BD544">
        <f>VLOOKUP($C544,subset1!$D:$BX,BD$2,FALSE)</f>
        <v>292</v>
      </c>
      <c r="BE544">
        <f>VLOOKUP($C544,subset1!$D:$BX,BE$2,FALSE)</f>
        <v>4.55</v>
      </c>
      <c r="BF544">
        <f>VLOOKUP($C544,subset1!$D:$BX,BF$2,FALSE)</f>
        <v>23.6</v>
      </c>
      <c r="BG544">
        <f>VLOOKUP($C544,subset1!$D:$BX,BG$2,FALSE)</f>
        <v>435</v>
      </c>
      <c r="BH544">
        <f>VLOOKUP($C544,subset1!$D:$BX,BH$2,FALSE)</f>
        <v>0.69</v>
      </c>
      <c r="BI544">
        <f>VLOOKUP($C544,subset1!$D:$BX,BI$2,FALSE)</f>
        <v>2.4</v>
      </c>
      <c r="BJ544">
        <f>VLOOKUP($C544,subset1!$D:$BX,BJ$2,FALSE)</f>
        <v>0</v>
      </c>
      <c r="BK544">
        <f>VLOOKUP($C544,subset1!$D:$BX,BK$2,FALSE)</f>
        <v>0</v>
      </c>
      <c r="BL544">
        <f>VLOOKUP($C544,subset1!$D:$BX,BL$2,FALSE)</f>
        <v>0</v>
      </c>
      <c r="BM544">
        <f>VLOOKUP($C544,subset1!$D:$BX,BM$2,FALSE)</f>
        <v>0</v>
      </c>
      <c r="BN544">
        <f>VLOOKUP($C544,subset1!$D:$BX,BN$2,FALSE)</f>
        <v>0</v>
      </c>
      <c r="BO544">
        <f>VLOOKUP($C544,subset1!$D:$BX,BO$2,FALSE)</f>
        <v>20</v>
      </c>
      <c r="BP544">
        <f>VLOOKUP($C544,subset1!$D:$BX,BP$2,FALSE)</f>
        <v>5.24</v>
      </c>
      <c r="BQ544">
        <f>VLOOKUP($C544,subset1!$D:$BX,BQ$2,FALSE)</f>
        <v>26</v>
      </c>
      <c r="BR544">
        <f>VLOOKUP($C544,subset1!$D:$BX,BR$2,FALSE)</f>
        <v>104.80000000000001</v>
      </c>
      <c r="BS544">
        <f>VLOOKUP($C544,subset1!$D:$BX,BS$2,FALSE)</f>
        <v>532</v>
      </c>
      <c r="BT544" t="str">
        <f>VLOOKUP($C544,subset1!$D:$BX,BT$2,FALSE)</f>
        <v>Revco -20</v>
      </c>
      <c r="BU544" t="str">
        <f>VLOOKUP($C544,subset1!$D:$BX,BU$2,FALSE)</f>
        <v>Pacto PCR1 Box 3</v>
      </c>
    </row>
    <row r="545" spans="1:73" x14ac:dyDescent="0.2">
      <c r="A545">
        <v>1107</v>
      </c>
      <c r="B545" t="s">
        <v>9</v>
      </c>
      <c r="C545" t="str">
        <f t="shared" si="30"/>
        <v>1107E1</v>
      </c>
      <c r="D545" t="str">
        <f t="shared" si="31"/>
        <v>E1</v>
      </c>
      <c r="E545">
        <v>95</v>
      </c>
      <c r="F545" s="1">
        <v>43616</v>
      </c>
      <c r="G545">
        <v>46.9</v>
      </c>
      <c r="H545" t="s">
        <v>22</v>
      </c>
      <c r="I545">
        <v>635.88062003672303</v>
      </c>
      <c r="J545" t="s">
        <v>23</v>
      </c>
      <c r="K545">
        <v>551</v>
      </c>
      <c r="L545">
        <f>VLOOKUP($C545,samples!$D$2:$I$1000,4, FALSE)</f>
        <v>13</v>
      </c>
      <c r="M545" t="str">
        <f>VLOOKUP($C545,samples!$D$2:$I$1000,5, FALSE)</f>
        <v>I</v>
      </c>
      <c r="N545" t="str">
        <f>VLOOKUP($C545,samples!$D$2:$I$1000,6, FALSE)</f>
        <v>4,5,6</v>
      </c>
      <c r="O545" s="1">
        <f>VLOOKUP($C545,samples!$D$2:$I$689,3, FALSE)</f>
        <v>43682</v>
      </c>
      <c r="P545" s="2">
        <f t="shared" si="32"/>
        <v>66</v>
      </c>
      <c r="Q545" s="1" t="str">
        <f>VLOOKUP($C545,samples!$D$2:$R$1000,8, FALSE)</f>
        <v>CGPLPA886P2</v>
      </c>
      <c r="R545" t="s">
        <v>297</v>
      </c>
      <c r="S545">
        <f>VLOOKUP($C545,subset1!$D:$BX,S$2,FALSE)</f>
        <v>0</v>
      </c>
      <c r="T545" s="1" t="str">
        <f>VLOOKUP($C545,subset1!$D:$BX,T$2,FALSE)</f>
        <v>Subset 1</v>
      </c>
      <c r="U545">
        <f>VLOOKUP($C545,subset1!$D:$BX,U$2,FALSE)</f>
        <v>0</v>
      </c>
      <c r="V545">
        <f>VLOOKUP($C545,subset1!$D:$BX,V$2,FALSE)</f>
        <v>44270</v>
      </c>
      <c r="W545" t="str">
        <f>VLOOKUP($C545,subset1!$D:$BX,W$2,FALSE)</f>
        <v>ZF</v>
      </c>
      <c r="X545">
        <f>VLOOKUP($C545,subset1!$D:$BX,X$2,FALSE)</f>
        <v>533</v>
      </c>
      <c r="Y545">
        <f>VLOOKUP($C545,subset1!$D:$BX,Y$2,FALSE)</f>
        <v>4.7</v>
      </c>
      <c r="Z545">
        <f>VLOOKUP($C545,subset1!$D:$BX,Z$2,FALSE)</f>
        <v>0.29999999999999982</v>
      </c>
      <c r="AA545" t="str">
        <f>VLOOKUP($C545,subset1!$D:$BX,AA$2,FALSE)</f>
        <v>31621PACTOcfDNA</v>
      </c>
      <c r="AB545">
        <f>VLOOKUP($C545,subset1!$D:$BX,AB$2,FALSE)</f>
        <v>153</v>
      </c>
      <c r="AC545">
        <f>VLOOKUP($C545,subset1!$D:$BX,AC$2,FALSE)</f>
        <v>708.96</v>
      </c>
      <c r="AD545">
        <f>VLOOKUP($C545,subset1!$D:$BX,AD$2,FALSE)</f>
        <v>339</v>
      </c>
      <c r="AE545">
        <f>VLOOKUP($C545,subset1!$D:$BX,AE$2,FALSE)</f>
        <v>91.75</v>
      </c>
      <c r="AF545">
        <f>VLOOKUP($C545,subset1!$D:$BX,AF$2,FALSE)</f>
        <v>472</v>
      </c>
      <c r="AG545">
        <f>VLOOKUP($C545,subset1!$D:$BX,AG$2,FALSE)</f>
        <v>40.46</v>
      </c>
      <c r="AH545">
        <f>VLOOKUP($C545,subset1!$D:$BX,AH$2,FALSE)</f>
        <v>0</v>
      </c>
      <c r="AI545">
        <f>VLOOKUP($C545,subset1!$D:$BX,AI$2,FALSE)</f>
        <v>50</v>
      </c>
      <c r="AJ545">
        <f>VLOOKUP($C545,subset1!$D:$BX,AJ$2,FALSE)</f>
        <v>841.17000000000007</v>
      </c>
      <c r="AK545">
        <f>VLOOKUP($C545,subset1!$D:$BX,AK$2,FALSE)</f>
        <v>42.058500000000002</v>
      </c>
      <c r="AL545">
        <f>VLOOKUP($C545,subset1!$D:$BX,AL$2,FALSE)</f>
        <v>8.9486170212765952</v>
      </c>
      <c r="AM545">
        <f>VLOOKUP($C545,subset1!$D:$BX,AM$2,FALSE)</f>
        <v>532</v>
      </c>
      <c r="AN545" t="str">
        <f>VLOOKUP($C545,subset1!$D:$BX,AN$2,FALSE)</f>
        <v>Revco -20</v>
      </c>
      <c r="AO545" t="str">
        <f>VLOOKUP($C545,subset1!$D:$BX,AO$2,FALSE)</f>
        <v>PACTO CfDNA Box 2</v>
      </c>
      <c r="AP545" t="str">
        <f>VLOOKUP($C545,subset1!$D:$BX,AP$2,FALSE)</f>
        <v>A5</v>
      </c>
      <c r="AQ545">
        <f>VLOOKUP($C545,subset1!$D:$BX,AQ$2,FALSE)</f>
        <v>0</v>
      </c>
      <c r="AR545">
        <f>VLOOKUP($C545,subset1!$D:$BX,AR$2,FALSE)</f>
        <v>15</v>
      </c>
      <c r="AS545">
        <f>VLOOKUP($C545,subset1!$D:$BX,AS$2,FALSE)</f>
        <v>17.832305003744782</v>
      </c>
      <c r="AT545" s="1">
        <f>VLOOKUP($C545,subset1!$D:$BX,AT$2,FALSE)</f>
        <v>32.167694996255221</v>
      </c>
      <c r="AU545">
        <f>VLOOKUP($C545,subset1!$D:$BX,AU$2,FALSE)</f>
        <v>7</v>
      </c>
      <c r="AV545">
        <f>VLOOKUP($C545,subset1!$D:$BX,AV$2,FALSE)</f>
        <v>44386</v>
      </c>
      <c r="AW545">
        <f>VLOOKUP($C545,subset1!$D:$BX,AW$2,FALSE)</f>
        <v>0</v>
      </c>
      <c r="AX545" t="str">
        <f>VLOOKUP($C545,subset1!$D:$BX,AX$2,FALSE)</f>
        <v>IDT8_UDI_100</v>
      </c>
      <c r="AY545">
        <f>VLOOKUP($C545,subset1!$D:$BX,AY$2,FALSE)</f>
        <v>0</v>
      </c>
      <c r="AZ545">
        <f>VLOOKUP($C545,subset1!$D:$BX,AZ$2,FALSE)</f>
        <v>4</v>
      </c>
      <c r="BA545" t="str">
        <f>VLOOKUP($C545,subset1!$D:$BX,BA$2,FALSE)</f>
        <v>ZF</v>
      </c>
      <c r="BB545">
        <f>VLOOKUP($C545,subset1!$D:$BX,BB$2,FALSE)</f>
        <v>7</v>
      </c>
      <c r="BC545" t="str">
        <f>VLOOKUP($C545,subset1!$D:$BX,BC$2,FALSE)</f>
        <v>22pactopcr714_DNA 1000_DE13805124_2021-07-14_11-43-06.xad</v>
      </c>
      <c r="BD545">
        <f>VLOOKUP($C545,subset1!$D:$BX,BD$2,FALSE)</f>
        <v>287</v>
      </c>
      <c r="BE545">
        <f>VLOOKUP($C545,subset1!$D:$BX,BE$2,FALSE)</f>
        <v>12.39</v>
      </c>
      <c r="BF545">
        <f>VLOOKUP($C545,subset1!$D:$BX,BF$2,FALSE)</f>
        <v>65.400000000000006</v>
      </c>
      <c r="BG545">
        <f>VLOOKUP($C545,subset1!$D:$BX,BG$2,FALSE)</f>
        <v>446</v>
      </c>
      <c r="BH545">
        <f>VLOOKUP($C545,subset1!$D:$BX,BH$2,FALSE)</f>
        <v>0.7</v>
      </c>
      <c r="BI545">
        <f>VLOOKUP($C545,subset1!$D:$BX,BI$2,FALSE)</f>
        <v>2.4</v>
      </c>
      <c r="BJ545">
        <f>VLOOKUP($C545,subset1!$D:$BX,BJ$2,FALSE)</f>
        <v>0</v>
      </c>
      <c r="BK545">
        <f>VLOOKUP($C545,subset1!$D:$BX,BK$2,FALSE)</f>
        <v>0</v>
      </c>
      <c r="BL545">
        <f>VLOOKUP($C545,subset1!$D:$BX,BL$2,FALSE)</f>
        <v>0</v>
      </c>
      <c r="BM545">
        <f>VLOOKUP($C545,subset1!$D:$BX,BM$2,FALSE)</f>
        <v>0</v>
      </c>
      <c r="BN545">
        <f>VLOOKUP($C545,subset1!$D:$BX,BN$2,FALSE)</f>
        <v>0</v>
      </c>
      <c r="BO545">
        <f>VLOOKUP($C545,subset1!$D:$BX,BO$2,FALSE)</f>
        <v>20</v>
      </c>
      <c r="BP545">
        <f>VLOOKUP($C545,subset1!$D:$BX,BP$2,FALSE)</f>
        <v>13.09</v>
      </c>
      <c r="BQ545">
        <f>VLOOKUP($C545,subset1!$D:$BX,BQ$2,FALSE)</f>
        <v>67.800000000000011</v>
      </c>
      <c r="BR545">
        <f>VLOOKUP($C545,subset1!$D:$BX,BR$2,FALSE)</f>
        <v>261.8</v>
      </c>
      <c r="BS545">
        <f>VLOOKUP($C545,subset1!$D:$BX,BS$2,FALSE)</f>
        <v>532</v>
      </c>
      <c r="BT545" t="str">
        <f>VLOOKUP($C545,subset1!$D:$BX,BT$2,FALSE)</f>
        <v>Revco -20</v>
      </c>
      <c r="BU545" t="str">
        <f>VLOOKUP($C545,subset1!$D:$BX,BU$2,FALSE)</f>
        <v>Pacto PCR1 Box 3</v>
      </c>
    </row>
    <row r="546" spans="1:73" x14ac:dyDescent="0.2">
      <c r="A546">
        <v>1107</v>
      </c>
      <c r="B546" t="s">
        <v>10</v>
      </c>
      <c r="C546" t="str">
        <f t="shared" si="30"/>
        <v>1107E2</v>
      </c>
      <c r="D546" t="str">
        <f t="shared" si="31"/>
        <v>E2</v>
      </c>
      <c r="E546">
        <v>95</v>
      </c>
      <c r="F546" s="1">
        <v>43616</v>
      </c>
      <c r="G546">
        <v>46.9</v>
      </c>
      <c r="H546" t="s">
        <v>22</v>
      </c>
      <c r="I546">
        <v>635.88062003672303</v>
      </c>
      <c r="J546" t="s">
        <v>23</v>
      </c>
      <c r="K546">
        <v>552</v>
      </c>
      <c r="L546">
        <f>VLOOKUP($C546,samples!$D$2:$I$1000,4, FALSE)</f>
        <v>16</v>
      </c>
      <c r="M546" t="str">
        <f>VLOOKUP($C546,samples!$D$2:$I$1000,5, FALSE)</f>
        <v>H</v>
      </c>
      <c r="N546" t="str">
        <f>VLOOKUP($C546,samples!$D$2:$I$1000,6, FALSE)</f>
        <v>7,8,9</v>
      </c>
      <c r="O546" s="1">
        <f>VLOOKUP($C546,samples!$D$2:$I$689,3, FALSE)</f>
        <v>43738</v>
      </c>
      <c r="P546" s="2">
        <f t="shared" si="32"/>
        <v>122</v>
      </c>
      <c r="Q546" s="1" t="str">
        <f>VLOOKUP($C546,samples!$D$2:$R$1000,8, FALSE)</f>
        <v>CGPLPA886P3</v>
      </c>
      <c r="R546" t="s">
        <v>297</v>
      </c>
      <c r="S546">
        <f>VLOOKUP($C546,subset1!$D:$BX,S$2,FALSE)</f>
        <v>0</v>
      </c>
      <c r="T546" s="1" t="str">
        <f>VLOOKUP($C546,subset1!$D:$BX,T$2,FALSE)</f>
        <v>Subset 1</v>
      </c>
      <c r="U546">
        <f>VLOOKUP($C546,subset1!$D:$BX,U$2,FALSE)</f>
        <v>0</v>
      </c>
      <c r="V546">
        <f>VLOOKUP($C546,subset1!$D:$BX,V$2,FALSE)</f>
        <v>44270</v>
      </c>
      <c r="W546" t="str">
        <f>VLOOKUP($C546,subset1!$D:$BX,W$2,FALSE)</f>
        <v>ZF</v>
      </c>
      <c r="X546">
        <f>VLOOKUP($C546,subset1!$D:$BX,X$2,FALSE)</f>
        <v>533</v>
      </c>
      <c r="Y546">
        <f>VLOOKUP($C546,subset1!$D:$BX,Y$2,FALSE)</f>
        <v>5</v>
      </c>
      <c r="Z546">
        <f>VLOOKUP($C546,subset1!$D:$BX,Z$2,FALSE)</f>
        <v>0</v>
      </c>
      <c r="AA546" t="str">
        <f>VLOOKUP($C546,subset1!$D:$BX,AA$2,FALSE)</f>
        <v>31621PACTOcfDNA2</v>
      </c>
      <c r="AB546">
        <f>VLOOKUP($C546,subset1!$D:$BX,AB$2,FALSE)</f>
        <v>164</v>
      </c>
      <c r="AC546">
        <f>VLOOKUP($C546,subset1!$D:$BX,AC$2,FALSE)</f>
        <v>592</v>
      </c>
      <c r="AD546">
        <f>VLOOKUP($C546,subset1!$D:$BX,AD$2,FALSE)</f>
        <v>342</v>
      </c>
      <c r="AE546">
        <f>VLOOKUP($C546,subset1!$D:$BX,AE$2,FALSE)</f>
        <v>73.09</v>
      </c>
      <c r="AF546">
        <f>VLOOKUP($C546,subset1!$D:$BX,AF$2,FALSE)</f>
        <v>490</v>
      </c>
      <c r="AG546">
        <f>VLOOKUP($C546,subset1!$D:$BX,AG$2,FALSE)</f>
        <v>24.82</v>
      </c>
      <c r="AH546">
        <f>VLOOKUP($C546,subset1!$D:$BX,AH$2,FALSE)</f>
        <v>0</v>
      </c>
      <c r="AI546">
        <f>VLOOKUP($C546,subset1!$D:$BX,AI$2,FALSE)</f>
        <v>50</v>
      </c>
      <c r="AJ546">
        <f>VLOOKUP($C546,subset1!$D:$BX,AJ$2,FALSE)</f>
        <v>689.91000000000008</v>
      </c>
      <c r="AK546">
        <f>VLOOKUP($C546,subset1!$D:$BX,AK$2,FALSE)</f>
        <v>34.495500000000007</v>
      </c>
      <c r="AL546">
        <f>VLOOKUP($C546,subset1!$D:$BX,AL$2,FALSE)</f>
        <v>6.8991000000000016</v>
      </c>
      <c r="AM546">
        <f>VLOOKUP($C546,subset1!$D:$BX,AM$2,FALSE)</f>
        <v>532</v>
      </c>
      <c r="AN546" t="str">
        <f>VLOOKUP($C546,subset1!$D:$BX,AN$2,FALSE)</f>
        <v>Revco -20</v>
      </c>
      <c r="AO546" t="str">
        <f>VLOOKUP($C546,subset1!$D:$BX,AO$2,FALSE)</f>
        <v>PACTO CfDNA Box 2</v>
      </c>
      <c r="AP546" t="str">
        <f>VLOOKUP($C546,subset1!$D:$BX,AP$2,FALSE)</f>
        <v>A6</v>
      </c>
      <c r="AQ546">
        <f>VLOOKUP($C546,subset1!$D:$BX,AQ$2,FALSE)</f>
        <v>0</v>
      </c>
      <c r="AR546">
        <f>VLOOKUP($C546,subset1!$D:$BX,AR$2,FALSE)</f>
        <v>15</v>
      </c>
      <c r="AS546">
        <f>VLOOKUP($C546,subset1!$D:$BX,AS$2,FALSE)</f>
        <v>21.741966343436093</v>
      </c>
      <c r="AT546" s="1">
        <f>VLOOKUP($C546,subset1!$D:$BX,AT$2,FALSE)</f>
        <v>28.258033656563907</v>
      </c>
      <c r="AU546">
        <f>VLOOKUP($C546,subset1!$D:$BX,AU$2,FALSE)</f>
        <v>7</v>
      </c>
      <c r="AV546">
        <f>VLOOKUP($C546,subset1!$D:$BX,AV$2,FALSE)</f>
        <v>44386</v>
      </c>
      <c r="AW546">
        <f>VLOOKUP($C546,subset1!$D:$BX,AW$2,FALSE)</f>
        <v>0</v>
      </c>
      <c r="AX546" t="str">
        <f>VLOOKUP($C546,subset1!$D:$BX,AX$2,FALSE)</f>
        <v>IDT8_UDI_101</v>
      </c>
      <c r="AY546">
        <f>VLOOKUP($C546,subset1!$D:$BX,AY$2,FALSE)</f>
        <v>0</v>
      </c>
      <c r="AZ546">
        <f>VLOOKUP($C546,subset1!$D:$BX,AZ$2,FALSE)</f>
        <v>4</v>
      </c>
      <c r="BA546" t="str">
        <f>VLOOKUP($C546,subset1!$D:$BX,BA$2,FALSE)</f>
        <v>ZF</v>
      </c>
      <c r="BB546">
        <f>VLOOKUP($C546,subset1!$D:$BX,BB$2,FALSE)</f>
        <v>7</v>
      </c>
      <c r="BC546" t="str">
        <f>VLOOKUP($C546,subset1!$D:$BX,BC$2,FALSE)</f>
        <v>22pactopcr714_DNA 1000_DE13805124_2021-07-14_11-43-06.xad</v>
      </c>
      <c r="BD546">
        <f>VLOOKUP($C546,subset1!$D:$BX,BD$2,FALSE)</f>
        <v>286</v>
      </c>
      <c r="BE546">
        <f>VLOOKUP($C546,subset1!$D:$BX,BE$2,FALSE)</f>
        <v>9.6199999999999992</v>
      </c>
      <c r="BF546">
        <f>VLOOKUP($C546,subset1!$D:$BX,BF$2,FALSE)</f>
        <v>51</v>
      </c>
      <c r="BG546">
        <f>VLOOKUP($C546,subset1!$D:$BX,BG$2,FALSE)</f>
        <v>472</v>
      </c>
      <c r="BH546">
        <f>VLOOKUP($C546,subset1!$D:$BX,BH$2,FALSE)</f>
        <v>1</v>
      </c>
      <c r="BI546">
        <f>VLOOKUP($C546,subset1!$D:$BX,BI$2,FALSE)</f>
        <v>3.2</v>
      </c>
      <c r="BJ546">
        <f>VLOOKUP($C546,subset1!$D:$BX,BJ$2,FALSE)</f>
        <v>0</v>
      </c>
      <c r="BK546">
        <f>VLOOKUP($C546,subset1!$D:$BX,BK$2,FALSE)</f>
        <v>0</v>
      </c>
      <c r="BL546">
        <f>VLOOKUP($C546,subset1!$D:$BX,BL$2,FALSE)</f>
        <v>0</v>
      </c>
      <c r="BM546">
        <f>VLOOKUP($C546,subset1!$D:$BX,BM$2,FALSE)</f>
        <v>0</v>
      </c>
      <c r="BN546">
        <f>VLOOKUP($C546,subset1!$D:$BX,BN$2,FALSE)</f>
        <v>0</v>
      </c>
      <c r="BO546">
        <f>VLOOKUP($C546,subset1!$D:$BX,BO$2,FALSE)</f>
        <v>20</v>
      </c>
      <c r="BP546">
        <f>VLOOKUP($C546,subset1!$D:$BX,BP$2,FALSE)</f>
        <v>10.62</v>
      </c>
      <c r="BQ546">
        <f>VLOOKUP($C546,subset1!$D:$BX,BQ$2,FALSE)</f>
        <v>54.2</v>
      </c>
      <c r="BR546">
        <f>VLOOKUP($C546,subset1!$D:$BX,BR$2,FALSE)</f>
        <v>212.39999999999998</v>
      </c>
      <c r="BS546">
        <f>VLOOKUP($C546,subset1!$D:$BX,BS$2,FALSE)</f>
        <v>532</v>
      </c>
      <c r="BT546" t="str">
        <f>VLOOKUP($C546,subset1!$D:$BX,BT$2,FALSE)</f>
        <v>Revco -20</v>
      </c>
      <c r="BU546" t="str">
        <f>VLOOKUP($C546,subset1!$D:$BX,BU$2,FALSE)</f>
        <v>Pacto PCR1 Box 3</v>
      </c>
    </row>
    <row r="547" spans="1:73" x14ac:dyDescent="0.2">
      <c r="A547">
        <v>1107</v>
      </c>
      <c r="B547" t="s">
        <v>11</v>
      </c>
      <c r="C547" t="str">
        <f t="shared" si="30"/>
        <v>1107E3</v>
      </c>
      <c r="D547" t="str">
        <f t="shared" si="31"/>
        <v>E3</v>
      </c>
      <c r="E547">
        <v>95</v>
      </c>
      <c r="F547" s="1">
        <v>43616</v>
      </c>
      <c r="G547">
        <v>46.9</v>
      </c>
      <c r="H547" t="s">
        <v>22</v>
      </c>
      <c r="I547">
        <v>635.88062003672303</v>
      </c>
      <c r="J547" t="s">
        <v>23</v>
      </c>
      <c r="K547">
        <v>553</v>
      </c>
      <c r="L547">
        <f>VLOOKUP($C547,samples!$D$2:$I$1000,4, FALSE)</f>
        <v>18</v>
      </c>
      <c r="M547" t="str">
        <f>VLOOKUP($C547,samples!$D$2:$I$1000,5, FALSE)</f>
        <v>D</v>
      </c>
      <c r="N547" t="str">
        <f>VLOOKUP($C547,samples!$D$2:$I$1000,6, FALSE)</f>
        <v>1,2,3</v>
      </c>
      <c r="O547" s="1">
        <f>VLOOKUP($C547,samples!$D$2:$I$689,3, FALSE)</f>
        <v>43795</v>
      </c>
      <c r="P547" s="2">
        <f t="shared" si="32"/>
        <v>179</v>
      </c>
      <c r="Q547" s="1" t="str">
        <f>VLOOKUP($C547,samples!$D$2:$R$1000,8, FALSE)</f>
        <v>CGPLPA886P4</v>
      </c>
      <c r="R547" t="s">
        <v>297</v>
      </c>
      <c r="S547">
        <f>VLOOKUP($C547,subset1!$D:$BX,S$2,FALSE)</f>
        <v>0</v>
      </c>
      <c r="T547" s="1" t="str">
        <f>VLOOKUP($C547,subset1!$D:$BX,T$2,FALSE)</f>
        <v>Subset 1</v>
      </c>
      <c r="U547">
        <f>VLOOKUP($C547,subset1!$D:$BX,U$2,FALSE)</f>
        <v>0</v>
      </c>
      <c r="V547">
        <f>VLOOKUP($C547,subset1!$D:$BX,V$2,FALSE)</f>
        <v>44270</v>
      </c>
      <c r="W547" t="str">
        <f>VLOOKUP($C547,subset1!$D:$BX,W$2,FALSE)</f>
        <v>ZF</v>
      </c>
      <c r="X547">
        <f>VLOOKUP($C547,subset1!$D:$BX,X$2,FALSE)</f>
        <v>533</v>
      </c>
      <c r="Y547">
        <f>VLOOKUP($C547,subset1!$D:$BX,Y$2,FALSE)</f>
        <v>4.3</v>
      </c>
      <c r="Z547">
        <f>VLOOKUP($C547,subset1!$D:$BX,Z$2,FALSE)</f>
        <v>0.70000000000000018</v>
      </c>
      <c r="AA547" t="str">
        <f>VLOOKUP($C547,subset1!$D:$BX,AA$2,FALSE)</f>
        <v>31621PACTOcfDNA2</v>
      </c>
      <c r="AB547">
        <f>VLOOKUP($C547,subset1!$D:$BX,AB$2,FALSE)</f>
        <v>166</v>
      </c>
      <c r="AC547">
        <f>VLOOKUP($C547,subset1!$D:$BX,AC$2,FALSE)</f>
        <v>763.32</v>
      </c>
      <c r="AD547">
        <f>VLOOKUP($C547,subset1!$D:$BX,AD$2,FALSE)</f>
        <v>358</v>
      </c>
      <c r="AE547">
        <f>VLOOKUP($C547,subset1!$D:$BX,AE$2,FALSE)</f>
        <v>80.540000000000006</v>
      </c>
      <c r="AF547">
        <f>VLOOKUP($C547,subset1!$D:$BX,AF$2,FALSE)</f>
        <v>537</v>
      </c>
      <c r="AG547">
        <f>VLOOKUP($C547,subset1!$D:$BX,AG$2,FALSE)</f>
        <v>25.11</v>
      </c>
      <c r="AH547">
        <f>VLOOKUP($C547,subset1!$D:$BX,AH$2,FALSE)</f>
        <v>0</v>
      </c>
      <c r="AI547">
        <f>VLOOKUP($C547,subset1!$D:$BX,AI$2,FALSE)</f>
        <v>50</v>
      </c>
      <c r="AJ547">
        <f>VLOOKUP($C547,subset1!$D:$BX,AJ$2,FALSE)</f>
        <v>868.97</v>
      </c>
      <c r="AK547">
        <f>VLOOKUP($C547,subset1!$D:$BX,AK$2,FALSE)</f>
        <v>43.448500000000003</v>
      </c>
      <c r="AL547">
        <f>VLOOKUP($C547,subset1!$D:$BX,AL$2,FALSE)</f>
        <v>10.104302325581397</v>
      </c>
      <c r="AM547">
        <f>VLOOKUP($C547,subset1!$D:$BX,AM$2,FALSE)</f>
        <v>532</v>
      </c>
      <c r="AN547" t="str">
        <f>VLOOKUP($C547,subset1!$D:$BX,AN$2,FALSE)</f>
        <v>Revco -20</v>
      </c>
      <c r="AO547" t="str">
        <f>VLOOKUP($C547,subset1!$D:$BX,AO$2,FALSE)</f>
        <v>PACTO CfDNA Box 2</v>
      </c>
      <c r="AP547" t="str">
        <f>VLOOKUP($C547,subset1!$D:$BX,AP$2,FALSE)</f>
        <v>A7</v>
      </c>
      <c r="AQ547">
        <f>VLOOKUP($C547,subset1!$D:$BX,AQ$2,FALSE)</f>
        <v>0</v>
      </c>
      <c r="AR547">
        <f>VLOOKUP($C547,subset1!$D:$BX,AR$2,FALSE)</f>
        <v>15</v>
      </c>
      <c r="AS547">
        <f>VLOOKUP($C547,subset1!$D:$BX,AS$2,FALSE)</f>
        <v>17.261815712855448</v>
      </c>
      <c r="AT547" s="1">
        <f>VLOOKUP($C547,subset1!$D:$BX,AT$2,FALSE)</f>
        <v>32.738184287144549</v>
      </c>
      <c r="AU547">
        <f>VLOOKUP($C547,subset1!$D:$BX,AU$2,FALSE)</f>
        <v>7</v>
      </c>
      <c r="AV547">
        <f>VLOOKUP($C547,subset1!$D:$BX,AV$2,FALSE)</f>
        <v>44386</v>
      </c>
      <c r="AW547">
        <f>VLOOKUP($C547,subset1!$D:$BX,AW$2,FALSE)</f>
        <v>0</v>
      </c>
      <c r="AX547" t="str">
        <f>VLOOKUP($C547,subset1!$D:$BX,AX$2,FALSE)</f>
        <v>IDT8_UDI_102</v>
      </c>
      <c r="AY547">
        <f>VLOOKUP($C547,subset1!$D:$BX,AY$2,FALSE)</f>
        <v>0</v>
      </c>
      <c r="AZ547">
        <f>VLOOKUP($C547,subset1!$D:$BX,AZ$2,FALSE)</f>
        <v>4</v>
      </c>
      <c r="BA547" t="str">
        <f>VLOOKUP($C547,subset1!$D:$BX,BA$2,FALSE)</f>
        <v>ZF</v>
      </c>
      <c r="BB547">
        <f>VLOOKUP($C547,subset1!$D:$BX,BB$2,FALSE)</f>
        <v>7</v>
      </c>
      <c r="BC547" t="str">
        <f>VLOOKUP($C547,subset1!$D:$BX,BC$2,FALSE)</f>
        <v>pactopcr810_DNA 1000_DE13805124_2021-08-10_10-33-58</v>
      </c>
      <c r="BD547">
        <f>VLOOKUP($C547,subset1!$D:$BX,BD$2,FALSE)</f>
        <v>307</v>
      </c>
      <c r="BE547">
        <f>VLOOKUP($C547,subset1!$D:$BX,BE$2,FALSE)</f>
        <v>9.7100000000000009</v>
      </c>
      <c r="BF547">
        <f>VLOOKUP($C547,subset1!$D:$BX,BF$2,FALSE)</f>
        <v>47.9</v>
      </c>
      <c r="BG547">
        <f>VLOOKUP($C547,subset1!$D:$BX,BG$2,FALSE)</f>
        <v>471</v>
      </c>
      <c r="BH547">
        <f>VLOOKUP($C547,subset1!$D:$BX,BH$2,FALSE)</f>
        <v>0.59</v>
      </c>
      <c r="BI547">
        <f>VLOOKUP($C547,subset1!$D:$BX,BI$2,FALSE)</f>
        <v>1.9</v>
      </c>
      <c r="BJ547">
        <f>VLOOKUP($C547,subset1!$D:$BX,BJ$2,FALSE)</f>
        <v>0</v>
      </c>
      <c r="BK547">
        <f>VLOOKUP($C547,subset1!$D:$BX,BK$2,FALSE)</f>
        <v>0</v>
      </c>
      <c r="BL547">
        <f>VLOOKUP($C547,subset1!$D:$BX,BL$2,FALSE)</f>
        <v>0</v>
      </c>
      <c r="BM547">
        <f>VLOOKUP($C547,subset1!$D:$BX,BM$2,FALSE)</f>
        <v>0</v>
      </c>
      <c r="BN547">
        <f>VLOOKUP($C547,subset1!$D:$BX,BN$2,FALSE)</f>
        <v>0</v>
      </c>
      <c r="BO547">
        <f>VLOOKUP($C547,subset1!$D:$BX,BO$2,FALSE)</f>
        <v>20</v>
      </c>
      <c r="BP547">
        <f>VLOOKUP($C547,subset1!$D:$BX,BP$2,FALSE)</f>
        <v>10.3</v>
      </c>
      <c r="BQ547">
        <f>VLOOKUP($C547,subset1!$D:$BX,BQ$2,FALSE)</f>
        <v>49.8</v>
      </c>
      <c r="BR547">
        <f>VLOOKUP($C547,subset1!$D:$BX,BR$2,FALSE)</f>
        <v>206</v>
      </c>
      <c r="BS547">
        <f>VLOOKUP($C547,subset1!$D:$BX,BS$2,FALSE)</f>
        <v>532</v>
      </c>
      <c r="BT547" t="str">
        <f>VLOOKUP($C547,subset1!$D:$BX,BT$2,FALSE)</f>
        <v>Revco -20</v>
      </c>
      <c r="BU547" t="str">
        <f>VLOOKUP($C547,subset1!$D:$BX,BU$2,FALSE)</f>
        <v>Pacto PCR1 Box 3</v>
      </c>
    </row>
    <row r="548" spans="1:73" x14ac:dyDescent="0.2">
      <c r="A548">
        <v>1107</v>
      </c>
      <c r="B548" t="s">
        <v>13</v>
      </c>
      <c r="C548" t="str">
        <f t="shared" si="30"/>
        <v>1107E5</v>
      </c>
      <c r="D548" t="str">
        <f t="shared" si="31"/>
        <v>E5</v>
      </c>
      <c r="E548">
        <v>95</v>
      </c>
      <c r="F548" s="1">
        <v>43616</v>
      </c>
      <c r="G548">
        <v>46.9</v>
      </c>
      <c r="H548" t="s">
        <v>22</v>
      </c>
      <c r="I548">
        <v>635.88062003672303</v>
      </c>
      <c r="J548" t="s">
        <v>23</v>
      </c>
      <c r="K548">
        <v>554</v>
      </c>
      <c r="L548">
        <f>VLOOKUP($C548,samples!$D$2:$I$1000,4, FALSE)</f>
        <v>22</v>
      </c>
      <c r="M548" t="str">
        <f>VLOOKUP($C548,samples!$D$2:$I$1000,5, FALSE)</f>
        <v>B</v>
      </c>
      <c r="N548" t="str">
        <f>VLOOKUP($C548,samples!$D$2:$I$1000,6, FALSE)</f>
        <v>7,8,9</v>
      </c>
      <c r="O548" s="1">
        <f>VLOOKUP($C548,samples!$D$2:$I$689,3, FALSE)</f>
        <v>43948</v>
      </c>
      <c r="P548" s="2">
        <f t="shared" si="32"/>
        <v>332</v>
      </c>
      <c r="Q548" s="1" t="str">
        <f>VLOOKUP($C548,samples!$D$2:$R$1000,8, FALSE)</f>
        <v>CGPLPA886P6</v>
      </c>
      <c r="R548" t="s">
        <v>297</v>
      </c>
      <c r="S548">
        <f>VLOOKUP($C548,subset1!$D:$BX,S$2,FALSE)</f>
        <v>0</v>
      </c>
      <c r="T548" s="1" t="str">
        <f>VLOOKUP($C548,subset1!$D:$BX,T$2,FALSE)</f>
        <v>Subset 1</v>
      </c>
      <c r="U548">
        <f>VLOOKUP($C548,subset1!$D:$BX,U$2,FALSE)</f>
        <v>0</v>
      </c>
      <c r="V548">
        <f>VLOOKUP($C548,subset1!$D:$BX,V$2,FALSE)</f>
        <v>44270</v>
      </c>
      <c r="W548" t="str">
        <f>VLOOKUP($C548,subset1!$D:$BX,W$2,FALSE)</f>
        <v>ZF</v>
      </c>
      <c r="X548">
        <f>VLOOKUP($C548,subset1!$D:$BX,X$2,FALSE)</f>
        <v>533</v>
      </c>
      <c r="Y548">
        <f>VLOOKUP($C548,subset1!$D:$BX,Y$2,FALSE)</f>
        <v>4</v>
      </c>
      <c r="Z548">
        <f>VLOOKUP($C548,subset1!$D:$BX,Z$2,FALSE)</f>
        <v>0</v>
      </c>
      <c r="AA548" t="str">
        <f>VLOOKUP($C548,subset1!$D:$BX,AA$2,FALSE)</f>
        <v>31621PACTOcfDNA2</v>
      </c>
      <c r="AB548">
        <f>VLOOKUP($C548,subset1!$D:$BX,AB$2,FALSE)</f>
        <v>163</v>
      </c>
      <c r="AC548">
        <f>VLOOKUP($C548,subset1!$D:$BX,AC$2,FALSE)</f>
        <v>542.09</v>
      </c>
      <c r="AD548">
        <f>VLOOKUP($C548,subset1!$D:$BX,AD$2,FALSE)</f>
        <v>308</v>
      </c>
      <c r="AE548">
        <f>VLOOKUP($C548,subset1!$D:$BX,AE$2,FALSE)</f>
        <v>73.56</v>
      </c>
      <c r="AF548">
        <f>VLOOKUP($C548,subset1!$D:$BX,AF$2,FALSE)</f>
        <v>461</v>
      </c>
      <c r="AG548">
        <f>VLOOKUP($C548,subset1!$D:$BX,AG$2,FALSE)</f>
        <v>14.77</v>
      </c>
      <c r="AH548">
        <f>VLOOKUP($C548,subset1!$D:$BX,AH$2,FALSE)</f>
        <v>0</v>
      </c>
      <c r="AI548">
        <f>VLOOKUP($C548,subset1!$D:$BX,AI$2,FALSE)</f>
        <v>50</v>
      </c>
      <c r="AJ548">
        <f>VLOOKUP($C548,subset1!$D:$BX,AJ$2,FALSE)</f>
        <v>630.42000000000007</v>
      </c>
      <c r="AK548">
        <f>VLOOKUP($C548,subset1!$D:$BX,AK$2,FALSE)</f>
        <v>31.521000000000004</v>
      </c>
      <c r="AL548">
        <f>VLOOKUP($C548,subset1!$D:$BX,AL$2,FALSE)</f>
        <v>7.8802500000000011</v>
      </c>
      <c r="AM548">
        <f>VLOOKUP($C548,subset1!$D:$BX,AM$2,FALSE)</f>
        <v>532</v>
      </c>
      <c r="AN548" t="str">
        <f>VLOOKUP($C548,subset1!$D:$BX,AN$2,FALSE)</f>
        <v>Revco -20</v>
      </c>
      <c r="AO548" t="str">
        <f>VLOOKUP($C548,subset1!$D:$BX,AO$2,FALSE)</f>
        <v>PACTO CfDNA Box 2</v>
      </c>
      <c r="AP548" t="str">
        <f>VLOOKUP($C548,subset1!$D:$BX,AP$2,FALSE)</f>
        <v>A8</v>
      </c>
      <c r="AQ548">
        <f>VLOOKUP($C548,subset1!$D:$BX,AQ$2,FALSE)</f>
        <v>0</v>
      </c>
      <c r="AR548">
        <f>VLOOKUP($C548,subset1!$D:$BX,AR$2,FALSE)</f>
        <v>15</v>
      </c>
      <c r="AS548">
        <f>VLOOKUP($C548,subset1!$D:$BX,AS$2,FALSE)</f>
        <v>23.793661368611399</v>
      </c>
      <c r="AT548" s="1">
        <f>VLOOKUP($C548,subset1!$D:$BX,AT$2,FALSE)</f>
        <v>26.206338631388601</v>
      </c>
      <c r="AU548">
        <f>VLOOKUP($C548,subset1!$D:$BX,AU$2,FALSE)</f>
        <v>7</v>
      </c>
      <c r="AV548">
        <f>VLOOKUP($C548,subset1!$D:$BX,AV$2,FALSE)</f>
        <v>44386</v>
      </c>
      <c r="AW548">
        <f>VLOOKUP($C548,subset1!$D:$BX,AW$2,FALSE)</f>
        <v>0</v>
      </c>
      <c r="AX548" t="str">
        <f>VLOOKUP($C548,subset1!$D:$BX,AX$2,FALSE)</f>
        <v>IDT8_UDI_1</v>
      </c>
      <c r="AY548">
        <f>VLOOKUP($C548,subset1!$D:$BX,AY$2,FALSE)</f>
        <v>0</v>
      </c>
      <c r="AZ548">
        <f>VLOOKUP($C548,subset1!$D:$BX,AZ$2,FALSE)</f>
        <v>4</v>
      </c>
      <c r="BA548" t="str">
        <f>VLOOKUP($C548,subset1!$D:$BX,BA$2,FALSE)</f>
        <v>ZF</v>
      </c>
      <c r="BB548">
        <f>VLOOKUP($C548,subset1!$D:$BX,BB$2,FALSE)</f>
        <v>7</v>
      </c>
      <c r="BC548" t="str">
        <f>VLOOKUP($C548,subset1!$D:$BX,BC$2,FALSE)</f>
        <v>pactopcr810_DNA 1000_DE13805124_2021-08-10_10-33-58</v>
      </c>
      <c r="BD548">
        <f>VLOOKUP($C548,subset1!$D:$BX,BD$2,FALSE)</f>
        <v>313</v>
      </c>
      <c r="BE548">
        <f>VLOOKUP($C548,subset1!$D:$BX,BE$2,FALSE)</f>
        <v>2.74</v>
      </c>
      <c r="BF548">
        <f>VLOOKUP($C548,subset1!$D:$BX,BF$2,FALSE)</f>
        <v>13.3</v>
      </c>
      <c r="BG548">
        <f>VLOOKUP($C548,subset1!$D:$BX,BG$2,FALSE)</f>
        <v>480</v>
      </c>
      <c r="BH548">
        <f>VLOOKUP($C548,subset1!$D:$BX,BH$2,FALSE)</f>
        <v>0.18</v>
      </c>
      <c r="BI548">
        <f>VLOOKUP($C548,subset1!$D:$BX,BI$2,FALSE)</f>
        <v>0.6</v>
      </c>
      <c r="BJ548">
        <f>VLOOKUP($C548,subset1!$D:$BX,BJ$2,FALSE)</f>
        <v>0</v>
      </c>
      <c r="BK548">
        <f>VLOOKUP($C548,subset1!$D:$BX,BK$2,FALSE)</f>
        <v>0</v>
      </c>
      <c r="BL548">
        <f>VLOOKUP($C548,subset1!$D:$BX,BL$2,FALSE)</f>
        <v>0</v>
      </c>
      <c r="BM548">
        <f>VLOOKUP($C548,subset1!$D:$BX,BM$2,FALSE)</f>
        <v>0</v>
      </c>
      <c r="BN548">
        <f>VLOOKUP($C548,subset1!$D:$BX,BN$2,FALSE)</f>
        <v>0</v>
      </c>
      <c r="BO548">
        <f>VLOOKUP($C548,subset1!$D:$BX,BO$2,FALSE)</f>
        <v>20</v>
      </c>
      <c r="BP548">
        <f>VLOOKUP($C548,subset1!$D:$BX,BP$2,FALSE)</f>
        <v>2.9200000000000004</v>
      </c>
      <c r="BQ548">
        <f>VLOOKUP($C548,subset1!$D:$BX,BQ$2,FALSE)</f>
        <v>13.9</v>
      </c>
      <c r="BR548">
        <f>VLOOKUP($C548,subset1!$D:$BX,BR$2,FALSE)</f>
        <v>58.400000000000006</v>
      </c>
      <c r="BS548">
        <f>VLOOKUP($C548,subset1!$D:$BX,BS$2,FALSE)</f>
        <v>532</v>
      </c>
      <c r="BT548" t="str">
        <f>VLOOKUP($C548,subset1!$D:$BX,BT$2,FALSE)</f>
        <v>Revco -20</v>
      </c>
      <c r="BU548" t="str">
        <f>VLOOKUP($C548,subset1!$D:$BX,BU$2,FALSE)</f>
        <v>Pacto PCR1 Box 3</v>
      </c>
    </row>
    <row r="549" spans="1:73" x14ac:dyDescent="0.2">
      <c r="A549">
        <v>1107</v>
      </c>
      <c r="B549" t="s">
        <v>14</v>
      </c>
      <c r="C549" t="str">
        <f t="shared" si="30"/>
        <v>1107E6</v>
      </c>
      <c r="D549" t="str">
        <f t="shared" si="31"/>
        <v>E6</v>
      </c>
      <c r="E549">
        <v>95</v>
      </c>
      <c r="F549" s="1">
        <v>43616</v>
      </c>
      <c r="G549">
        <v>46.9</v>
      </c>
      <c r="H549" t="s">
        <v>22</v>
      </c>
      <c r="I549">
        <v>635.88062003672303</v>
      </c>
      <c r="J549" t="s">
        <v>23</v>
      </c>
      <c r="K549">
        <v>555</v>
      </c>
      <c r="L549">
        <f>VLOOKUP($C549,samples!$D$2:$I$1000,4, FALSE)</f>
        <v>24</v>
      </c>
      <c r="M549" t="str">
        <f>VLOOKUP($C549,samples!$D$2:$I$1000,5, FALSE)</f>
        <v>G</v>
      </c>
      <c r="N549" t="str">
        <f>VLOOKUP($C549,samples!$D$2:$I$1000,6, FALSE)</f>
        <v>4,5,6</v>
      </c>
      <c r="O549" s="1">
        <f>VLOOKUP($C549,samples!$D$2:$I$689,3, FALSE)</f>
        <v>44004</v>
      </c>
      <c r="P549" s="2">
        <f t="shared" si="32"/>
        <v>388</v>
      </c>
      <c r="Q549" s="1" t="str">
        <f>VLOOKUP($C549,samples!$D$2:$R$1000,8, FALSE)</f>
        <v>CGPLPA886P7</v>
      </c>
      <c r="R549" t="s">
        <v>297</v>
      </c>
      <c r="S549">
        <f>VLOOKUP($C549,subset1!$D:$BX,S$2,FALSE)</f>
        <v>0</v>
      </c>
      <c r="T549" s="1" t="str">
        <f>VLOOKUP($C549,subset1!$D:$BX,T$2,FALSE)</f>
        <v>Subset 1</v>
      </c>
      <c r="U549">
        <f>VLOOKUP($C549,subset1!$D:$BX,U$2,FALSE)</f>
        <v>0</v>
      </c>
      <c r="V549">
        <f>VLOOKUP($C549,subset1!$D:$BX,V$2,FALSE)</f>
        <v>44270</v>
      </c>
      <c r="W549" t="str">
        <f>VLOOKUP($C549,subset1!$D:$BX,W$2,FALSE)</f>
        <v>ZF</v>
      </c>
      <c r="X549">
        <f>VLOOKUP($C549,subset1!$D:$BX,X$2,FALSE)</f>
        <v>533</v>
      </c>
      <c r="Y549">
        <f>VLOOKUP($C549,subset1!$D:$BX,Y$2,FALSE)</f>
        <v>5</v>
      </c>
      <c r="Z549">
        <f>VLOOKUP($C549,subset1!$D:$BX,Z$2,FALSE)</f>
        <v>0</v>
      </c>
      <c r="AA549" t="str">
        <f>VLOOKUP($C549,subset1!$D:$BX,AA$2,FALSE)</f>
        <v>31621PACTOcfDNA2</v>
      </c>
      <c r="AB549">
        <f>VLOOKUP($C549,subset1!$D:$BX,AB$2,FALSE)</f>
        <v>159</v>
      </c>
      <c r="AC549">
        <f>VLOOKUP($C549,subset1!$D:$BX,AC$2,FALSE)</f>
        <v>764.07</v>
      </c>
      <c r="AD549">
        <f>VLOOKUP($C549,subset1!$D:$BX,AD$2,FALSE)</f>
        <v>308</v>
      </c>
      <c r="AE549">
        <f>VLOOKUP($C549,subset1!$D:$BX,AE$2,FALSE)</f>
        <v>88.78</v>
      </c>
      <c r="AF549">
        <f>VLOOKUP($C549,subset1!$D:$BX,AF$2,FALSE)</f>
        <v>476</v>
      </c>
      <c r="AG549">
        <f>VLOOKUP($C549,subset1!$D:$BX,AG$2,FALSE)</f>
        <v>20.23</v>
      </c>
      <c r="AH549">
        <f>VLOOKUP($C549,subset1!$D:$BX,AH$2,FALSE)</f>
        <v>0</v>
      </c>
      <c r="AI549">
        <f>VLOOKUP($C549,subset1!$D:$BX,AI$2,FALSE)</f>
        <v>50</v>
      </c>
      <c r="AJ549">
        <f>VLOOKUP($C549,subset1!$D:$BX,AJ$2,FALSE)</f>
        <v>873.08</v>
      </c>
      <c r="AK549">
        <f>VLOOKUP($C549,subset1!$D:$BX,AK$2,FALSE)</f>
        <v>43.654000000000003</v>
      </c>
      <c r="AL549">
        <f>VLOOKUP($C549,subset1!$D:$BX,AL$2,FALSE)</f>
        <v>8.7308000000000003</v>
      </c>
      <c r="AM549">
        <f>VLOOKUP($C549,subset1!$D:$BX,AM$2,FALSE)</f>
        <v>532</v>
      </c>
      <c r="AN549" t="str">
        <f>VLOOKUP($C549,subset1!$D:$BX,AN$2,FALSE)</f>
        <v>Revco -20</v>
      </c>
      <c r="AO549" t="str">
        <f>VLOOKUP($C549,subset1!$D:$BX,AO$2,FALSE)</f>
        <v>PACTO CfDNA Box 2</v>
      </c>
      <c r="AP549" t="str">
        <f>VLOOKUP($C549,subset1!$D:$BX,AP$2,FALSE)</f>
        <v>A9</v>
      </c>
      <c r="AQ549">
        <f>VLOOKUP($C549,subset1!$D:$BX,AQ$2,FALSE)</f>
        <v>0</v>
      </c>
      <c r="AR549">
        <f>VLOOKUP($C549,subset1!$D:$BX,AR$2,FALSE)</f>
        <v>15</v>
      </c>
      <c r="AS549">
        <f>VLOOKUP($C549,subset1!$D:$BX,AS$2,FALSE)</f>
        <v>17.180556191872451</v>
      </c>
      <c r="AT549" s="1">
        <f>VLOOKUP($C549,subset1!$D:$BX,AT$2,FALSE)</f>
        <v>32.819443808127545</v>
      </c>
      <c r="AU549">
        <f>VLOOKUP($C549,subset1!$D:$BX,AU$2,FALSE)</f>
        <v>7</v>
      </c>
      <c r="AV549">
        <f>VLOOKUP($C549,subset1!$D:$BX,AV$2,FALSE)</f>
        <v>44386</v>
      </c>
      <c r="AW549">
        <f>VLOOKUP($C549,subset1!$D:$BX,AW$2,FALSE)</f>
        <v>0</v>
      </c>
      <c r="AX549" t="str">
        <f>VLOOKUP($C549,subset1!$D:$BX,AX$2,FALSE)</f>
        <v>IDT8_UDI_2</v>
      </c>
      <c r="AY549">
        <f>VLOOKUP($C549,subset1!$D:$BX,AY$2,FALSE)</f>
        <v>0</v>
      </c>
      <c r="AZ549">
        <f>VLOOKUP($C549,subset1!$D:$BX,AZ$2,FALSE)</f>
        <v>4</v>
      </c>
      <c r="BA549" t="str">
        <f>VLOOKUP($C549,subset1!$D:$BX,BA$2,FALSE)</f>
        <v>ZF</v>
      </c>
      <c r="BB549">
        <f>VLOOKUP($C549,subset1!$D:$BX,BB$2,FALSE)</f>
        <v>7</v>
      </c>
      <c r="BC549" t="str">
        <f>VLOOKUP($C549,subset1!$D:$BX,BC$2,FALSE)</f>
        <v>pactopcr810_DNA 1000_DE13805124_2021-08-10_10-33-58</v>
      </c>
      <c r="BD549">
        <f>VLOOKUP($C549,subset1!$D:$BX,BD$2,FALSE)</f>
        <v>308</v>
      </c>
      <c r="BE549">
        <f>VLOOKUP($C549,subset1!$D:$BX,BE$2,FALSE)</f>
        <v>5.67</v>
      </c>
      <c r="BF549">
        <f>VLOOKUP($C549,subset1!$D:$BX,BF$2,FALSE)</f>
        <v>27.9</v>
      </c>
      <c r="BG549">
        <f>VLOOKUP($C549,subset1!$D:$BX,BG$2,FALSE)</f>
        <v>475</v>
      </c>
      <c r="BH549">
        <f>VLOOKUP($C549,subset1!$D:$BX,BH$2,FALSE)</f>
        <v>0.21</v>
      </c>
      <c r="BI549">
        <f>VLOOKUP($C549,subset1!$D:$BX,BI$2,FALSE)</f>
        <v>0.7</v>
      </c>
      <c r="BJ549">
        <f>VLOOKUP($C549,subset1!$D:$BX,BJ$2,FALSE)</f>
        <v>0</v>
      </c>
      <c r="BK549">
        <f>VLOOKUP($C549,subset1!$D:$BX,BK$2,FALSE)</f>
        <v>0</v>
      </c>
      <c r="BL549">
        <f>VLOOKUP($C549,subset1!$D:$BX,BL$2,FALSE)</f>
        <v>0</v>
      </c>
      <c r="BM549">
        <f>VLOOKUP($C549,subset1!$D:$BX,BM$2,FALSE)</f>
        <v>0</v>
      </c>
      <c r="BN549">
        <f>VLOOKUP($C549,subset1!$D:$BX,BN$2,FALSE)</f>
        <v>0</v>
      </c>
      <c r="BO549">
        <f>VLOOKUP($C549,subset1!$D:$BX,BO$2,FALSE)</f>
        <v>20</v>
      </c>
      <c r="BP549">
        <f>VLOOKUP($C549,subset1!$D:$BX,BP$2,FALSE)</f>
        <v>5.88</v>
      </c>
      <c r="BQ549">
        <f>VLOOKUP($C549,subset1!$D:$BX,BQ$2,FALSE)</f>
        <v>28.599999999999998</v>
      </c>
      <c r="BR549">
        <f>VLOOKUP($C549,subset1!$D:$BX,BR$2,FALSE)</f>
        <v>117.6</v>
      </c>
      <c r="BS549">
        <f>VLOOKUP($C549,subset1!$D:$BX,BS$2,FALSE)</f>
        <v>532</v>
      </c>
      <c r="BT549" t="str">
        <f>VLOOKUP($C549,subset1!$D:$BX,BT$2,FALSE)</f>
        <v>Revco -20</v>
      </c>
      <c r="BU549" t="str">
        <f>VLOOKUP($C549,subset1!$D:$BX,BU$2,FALSE)</f>
        <v>Pacto PCR1 Box 3</v>
      </c>
    </row>
    <row r="550" spans="1:73" x14ac:dyDescent="0.2">
      <c r="A550">
        <v>1111</v>
      </c>
      <c r="B550" t="s">
        <v>2</v>
      </c>
      <c r="C550" t="str">
        <f t="shared" si="30"/>
        <v>1111A</v>
      </c>
      <c r="D550" t="str">
        <f t="shared" si="31"/>
        <v>A</v>
      </c>
      <c r="E550">
        <v>96</v>
      </c>
      <c r="F550" s="1">
        <v>43621</v>
      </c>
      <c r="G550">
        <v>11.3</v>
      </c>
      <c r="H550" t="s">
        <v>22</v>
      </c>
      <c r="I550">
        <v>630.88062003672303</v>
      </c>
      <c r="J550" t="s">
        <v>24</v>
      </c>
      <c r="K550">
        <v>556</v>
      </c>
      <c r="L550">
        <f>VLOOKUP($C550,samples!$D$2:$I$1000,4, FALSE)</f>
        <v>4</v>
      </c>
      <c r="M550" t="str">
        <f>VLOOKUP($C550,samples!$D$2:$I$1000,5, FALSE)</f>
        <v>F</v>
      </c>
      <c r="N550" t="str">
        <f>VLOOKUP($C550,samples!$D$2:$I$1000,6, FALSE)</f>
        <v>7,8,9</v>
      </c>
      <c r="O550" s="1">
        <f>VLOOKUP($C550,samples!$D$2:$I$689,3, FALSE)</f>
        <v>43621</v>
      </c>
      <c r="P550" s="2">
        <f t="shared" si="32"/>
        <v>0</v>
      </c>
      <c r="Q550" s="1" t="str">
        <f>VLOOKUP($C550,samples!$D$2:$R$1000,8, FALSE)</f>
        <v>CGPLPA887P</v>
      </c>
      <c r="R550" t="s">
        <v>297</v>
      </c>
      <c r="S550">
        <f>VLOOKUP($C550,subset1!$D:$BX,S$2,FALSE)</f>
        <v>0</v>
      </c>
      <c r="T550" s="1" t="str">
        <f>VLOOKUP($C550,subset1!$D:$BX,T$2,FALSE)</f>
        <v>Subset 1</v>
      </c>
      <c r="U550">
        <f>VLOOKUP($C550,subset1!$D:$BX,U$2,FALSE)</f>
        <v>0</v>
      </c>
      <c r="V550">
        <f>VLOOKUP($C550,subset1!$D:$BX,V$2,FALSE)</f>
        <v>44270</v>
      </c>
      <c r="W550" t="str">
        <f>VLOOKUP($C550,subset1!$D:$BX,W$2,FALSE)</f>
        <v>ZF</v>
      </c>
      <c r="X550">
        <f>VLOOKUP($C550,subset1!$D:$BX,X$2,FALSE)</f>
        <v>533</v>
      </c>
      <c r="Y550">
        <f>VLOOKUP($C550,subset1!$D:$BX,Y$2,FALSE)</f>
        <v>4.3</v>
      </c>
      <c r="Z550">
        <f>VLOOKUP($C550,subset1!$D:$BX,Z$2,FALSE)</f>
        <v>0.70000000000000018</v>
      </c>
      <c r="AA550" t="str">
        <f>VLOOKUP($C550,subset1!$D:$BX,AA$2,FALSE)</f>
        <v>31621PACTOcfDNA2</v>
      </c>
      <c r="AB550">
        <f>VLOOKUP($C550,subset1!$D:$BX,AB$2,FALSE)</f>
        <v>148</v>
      </c>
      <c r="AC550">
        <f>VLOOKUP($C550,subset1!$D:$BX,AC$2,FALSE)</f>
        <v>7703.4667229402294</v>
      </c>
      <c r="AD550">
        <f>VLOOKUP($C550,subset1!$D:$BX,AD$2,FALSE)</f>
        <v>276</v>
      </c>
      <c r="AE550">
        <f>VLOOKUP($C550,subset1!$D:$BX,AE$2,FALSE)</f>
        <v>1396.9225067816108</v>
      </c>
      <c r="AF550">
        <f>VLOOKUP($C550,subset1!$D:$BX,AF$2,FALSE)</f>
        <v>330</v>
      </c>
      <c r="AG550">
        <f>VLOOKUP($C550,subset1!$D:$BX,AG$2,FALSE)</f>
        <v>712.3852262820003</v>
      </c>
      <c r="AH550" t="str">
        <f>VLOOKUP($C550,subset1!$D:$BX,AH$2,FALSE)</f>
        <v>Estimated peaks</v>
      </c>
      <c r="AI550">
        <f>VLOOKUP($C550,subset1!$D:$BX,AI$2,FALSE)</f>
        <v>50</v>
      </c>
      <c r="AJ550">
        <f>VLOOKUP($C550,subset1!$D:$BX,AJ$2,FALSE)</f>
        <v>9812.7744560038409</v>
      </c>
      <c r="AK550">
        <f>VLOOKUP($C550,subset1!$D:$BX,AK$2,FALSE)</f>
        <v>490.63872280019206</v>
      </c>
      <c r="AL550">
        <f>VLOOKUP($C550,subset1!$D:$BX,AL$2,FALSE)</f>
        <v>114.1020285581842</v>
      </c>
      <c r="AM550">
        <f>VLOOKUP($C550,subset1!$D:$BX,AM$2,FALSE)</f>
        <v>532</v>
      </c>
      <c r="AN550" t="str">
        <f>VLOOKUP($C550,subset1!$D:$BX,AN$2,FALSE)</f>
        <v>Revco -20</v>
      </c>
      <c r="AO550" t="str">
        <f>VLOOKUP($C550,subset1!$D:$BX,AO$2,FALSE)</f>
        <v>PACTO CfDNA Box 2</v>
      </c>
      <c r="AP550" t="str">
        <f>VLOOKUP($C550,subset1!$D:$BX,AP$2,FALSE)</f>
        <v>A10</v>
      </c>
      <c r="AQ550">
        <f>VLOOKUP($C550,subset1!$D:$BX,AQ$2,FALSE)</f>
        <v>0</v>
      </c>
      <c r="AR550">
        <f>VLOOKUP($C550,subset1!$D:$BX,AR$2,FALSE)</f>
        <v>15</v>
      </c>
      <c r="AS550">
        <f>VLOOKUP($C550,subset1!$D:$BX,AS$2,FALSE)</f>
        <v>1.5286196648311232</v>
      </c>
      <c r="AT550" s="1">
        <f>VLOOKUP($C550,subset1!$D:$BX,AT$2,FALSE)</f>
        <v>48.471380335168874</v>
      </c>
      <c r="AU550">
        <f>VLOOKUP($C550,subset1!$D:$BX,AU$2,FALSE)</f>
        <v>13</v>
      </c>
      <c r="AV550">
        <f>VLOOKUP($C550,subset1!$D:$BX,AV$2,FALSE)</f>
        <v>44421</v>
      </c>
      <c r="AW550">
        <f>VLOOKUP($C550,subset1!$D:$BX,AW$2,FALSE)</f>
        <v>0</v>
      </c>
      <c r="AX550" t="str">
        <f>VLOOKUP($C550,subset1!$D:$BX,AX$2,FALSE)</f>
        <v>IDT8_UDI_23</v>
      </c>
      <c r="AY550">
        <f>VLOOKUP($C550,subset1!$D:$BX,AY$2,FALSE)</f>
        <v>0</v>
      </c>
      <c r="AZ550">
        <f>VLOOKUP($C550,subset1!$D:$BX,AZ$2,FALSE)</f>
        <v>4</v>
      </c>
      <c r="BA550" t="str">
        <f>VLOOKUP($C550,subset1!$D:$BX,BA$2,FALSE)</f>
        <v>ZF</v>
      </c>
      <c r="BB550">
        <f>VLOOKUP($C550,subset1!$D:$BX,BB$2,FALSE)</f>
        <v>13</v>
      </c>
      <c r="BC550" t="str">
        <f>VLOOKUP($C550,subset1!$D:$BX,BC$2,FALSE)</f>
        <v>4pactopcr181621_DNA 1000_DE13805124_2021-08-16_14-18-26</v>
      </c>
      <c r="BD550">
        <f>VLOOKUP($C550,subset1!$D:$BX,BD$2,FALSE)</f>
        <v>301</v>
      </c>
      <c r="BE550">
        <f>VLOOKUP($C550,subset1!$D:$BX,BE$2,FALSE)</f>
        <v>0.65</v>
      </c>
      <c r="BF550">
        <f>VLOOKUP($C550,subset1!$D:$BX,BF$2,FALSE)</f>
        <v>3.3</v>
      </c>
      <c r="BG550">
        <f>VLOOKUP($C550,subset1!$D:$BX,BG$2,FALSE)</f>
        <v>0</v>
      </c>
      <c r="BH550">
        <f>VLOOKUP($C550,subset1!$D:$BX,BH$2,FALSE)</f>
        <v>0</v>
      </c>
      <c r="BI550">
        <f>VLOOKUP($C550,subset1!$D:$BX,BI$2,FALSE)</f>
        <v>0</v>
      </c>
      <c r="BJ550">
        <f>VLOOKUP($C550,subset1!$D:$BX,BJ$2,FALSE)</f>
        <v>0</v>
      </c>
      <c r="BK550">
        <f>VLOOKUP($C550,subset1!$D:$BX,BK$2,FALSE)</f>
        <v>0</v>
      </c>
      <c r="BL550">
        <f>VLOOKUP($C550,subset1!$D:$BX,BL$2,FALSE)</f>
        <v>0</v>
      </c>
      <c r="BM550">
        <f>VLOOKUP($C550,subset1!$D:$BX,BM$2,FALSE)</f>
        <v>0</v>
      </c>
      <c r="BN550">
        <f>VLOOKUP($C550,subset1!$D:$BX,BN$2,FALSE)</f>
        <v>0</v>
      </c>
      <c r="BO550">
        <f>VLOOKUP($C550,subset1!$D:$BX,BO$2,FALSE)</f>
        <v>20</v>
      </c>
      <c r="BP550">
        <f>VLOOKUP($C550,subset1!$D:$BX,BP$2,FALSE)</f>
        <v>0.65</v>
      </c>
      <c r="BQ550">
        <f>VLOOKUP($C550,subset1!$D:$BX,BQ$2,FALSE)</f>
        <v>3.3</v>
      </c>
      <c r="BR550">
        <f>VLOOKUP($C550,subset1!$D:$BX,BR$2,FALSE)</f>
        <v>13</v>
      </c>
      <c r="BS550">
        <f>VLOOKUP($C550,subset1!$D:$BX,BS$2,FALSE)</f>
        <v>532</v>
      </c>
      <c r="BT550" t="str">
        <f>VLOOKUP($C550,subset1!$D:$BX,BT$2,FALSE)</f>
        <v>Revco -20</v>
      </c>
      <c r="BU550" t="str">
        <f>VLOOKUP($C550,subset1!$D:$BX,BU$2,FALSE)</f>
        <v>Pacto PcR1 Box 4</v>
      </c>
    </row>
    <row r="551" spans="1:73" x14ac:dyDescent="0.2">
      <c r="A551">
        <v>1111</v>
      </c>
      <c r="B551" t="s">
        <v>8</v>
      </c>
      <c r="C551" t="str">
        <f t="shared" si="30"/>
        <v>1111B1</v>
      </c>
      <c r="D551" t="str">
        <f t="shared" si="31"/>
        <v>B1</v>
      </c>
      <c r="E551">
        <v>96</v>
      </c>
      <c r="F551" s="1">
        <v>43621</v>
      </c>
      <c r="G551">
        <v>11.3</v>
      </c>
      <c r="H551" t="s">
        <v>22</v>
      </c>
      <c r="I551">
        <v>630.88062003672303</v>
      </c>
      <c r="J551" t="s">
        <v>24</v>
      </c>
      <c r="K551">
        <v>557</v>
      </c>
      <c r="L551">
        <f>VLOOKUP($C551,samples!$D$2:$I$1000,4, FALSE)</f>
        <v>9</v>
      </c>
      <c r="M551" t="str">
        <f>VLOOKUP($C551,samples!$D$2:$I$1000,5, FALSE)</f>
        <v>I</v>
      </c>
      <c r="N551" t="str">
        <f>VLOOKUP($C551,samples!$D$2:$I$1000,6, FALSE)</f>
        <v>7,8,9</v>
      </c>
      <c r="O551" s="1">
        <f>VLOOKUP($C551,samples!$D$2:$I$689,3, FALSE)</f>
        <v>43685</v>
      </c>
      <c r="P551" s="2">
        <f t="shared" si="32"/>
        <v>64</v>
      </c>
      <c r="Q551" s="1" t="str">
        <f>VLOOKUP($C551,samples!$D$2:$R$1000,8, FALSE)</f>
        <v>CGPLPA887P1</v>
      </c>
      <c r="R551" t="s">
        <v>297</v>
      </c>
      <c r="S551">
        <f>VLOOKUP($C551,subset1!$D:$BX,S$2,FALSE)</f>
        <v>0</v>
      </c>
      <c r="T551" s="1" t="str">
        <f>VLOOKUP($C551,subset1!$D:$BX,T$2,FALSE)</f>
        <v>Subset 1</v>
      </c>
      <c r="U551">
        <f>VLOOKUP($C551,subset1!$D:$BX,U$2,FALSE)</f>
        <v>0</v>
      </c>
      <c r="V551">
        <f>VLOOKUP($C551,subset1!$D:$BX,V$2,FALSE)</f>
        <v>44270</v>
      </c>
      <c r="W551" t="str">
        <f>VLOOKUP($C551,subset1!$D:$BX,W$2,FALSE)</f>
        <v>ZF</v>
      </c>
      <c r="X551">
        <f>VLOOKUP($C551,subset1!$D:$BX,X$2,FALSE)</f>
        <v>533</v>
      </c>
      <c r="Y551">
        <f>VLOOKUP($C551,subset1!$D:$BX,Y$2,FALSE)</f>
        <v>2.7</v>
      </c>
      <c r="Z551">
        <f>VLOOKUP($C551,subset1!$D:$BX,Z$2,FALSE)</f>
        <v>0.29999999999999982</v>
      </c>
      <c r="AA551" t="str">
        <f>VLOOKUP($C551,subset1!$D:$BX,AA$2,FALSE)</f>
        <v>31621PACTOcfDNA2</v>
      </c>
      <c r="AB551">
        <f>VLOOKUP($C551,subset1!$D:$BX,AB$2,FALSE)</f>
        <v>145</v>
      </c>
      <c r="AC551">
        <f>VLOOKUP($C551,subset1!$D:$BX,AC$2,FALSE)</f>
        <v>1356.1243033077446</v>
      </c>
      <c r="AD551">
        <f>VLOOKUP($C551,subset1!$D:$BX,AD$2,FALSE)</f>
        <v>268</v>
      </c>
      <c r="AE551">
        <f>VLOOKUP($C551,subset1!$D:$BX,AE$2,FALSE)</f>
        <v>271.46261682242988</v>
      </c>
      <c r="AF551">
        <f>VLOOKUP($C551,subset1!$D:$BX,AF$2,FALSE)</f>
        <v>376</v>
      </c>
      <c r="AG551">
        <f>VLOOKUP($C551,subset1!$D:$BX,AG$2,FALSE)</f>
        <v>579.3209410248146</v>
      </c>
      <c r="AH551" t="str">
        <f>VLOOKUP($C551,subset1!$D:$BX,AH$2,FALSE)</f>
        <v>Estimated peaks</v>
      </c>
      <c r="AI551">
        <f>VLOOKUP($C551,subset1!$D:$BX,AI$2,FALSE)</f>
        <v>50</v>
      </c>
      <c r="AJ551">
        <f>VLOOKUP($C551,subset1!$D:$BX,AJ$2,FALSE)</f>
        <v>2206.9078611549894</v>
      </c>
      <c r="AK551">
        <f>VLOOKUP($C551,subset1!$D:$BX,AK$2,FALSE)</f>
        <v>110.34539305774948</v>
      </c>
      <c r="AL551">
        <f>VLOOKUP($C551,subset1!$D:$BX,AL$2,FALSE)</f>
        <v>40.868664095462769</v>
      </c>
      <c r="AM551">
        <f>VLOOKUP($C551,subset1!$D:$BX,AM$2,FALSE)</f>
        <v>532</v>
      </c>
      <c r="AN551" t="str">
        <f>VLOOKUP($C551,subset1!$D:$BX,AN$2,FALSE)</f>
        <v>Revco -20</v>
      </c>
      <c r="AO551" t="str">
        <f>VLOOKUP($C551,subset1!$D:$BX,AO$2,FALSE)</f>
        <v>PACTO CfDNA Box 2</v>
      </c>
      <c r="AP551" t="str">
        <f>VLOOKUP($C551,subset1!$D:$BX,AP$2,FALSE)</f>
        <v>B1</v>
      </c>
      <c r="AQ551">
        <f>VLOOKUP($C551,subset1!$D:$BX,AQ$2,FALSE)</f>
        <v>0</v>
      </c>
      <c r="AR551">
        <f>VLOOKUP($C551,subset1!$D:$BX,AR$2,FALSE)</f>
        <v>15</v>
      </c>
      <c r="AS551">
        <f>VLOOKUP($C551,subset1!$D:$BX,AS$2,FALSE)</f>
        <v>6.7968401690090134</v>
      </c>
      <c r="AT551" s="1">
        <f>VLOOKUP($C551,subset1!$D:$BX,AT$2,FALSE)</f>
        <v>43.203159830990984</v>
      </c>
      <c r="AU551">
        <f>VLOOKUP($C551,subset1!$D:$BX,AU$2,FALSE)</f>
        <v>13</v>
      </c>
      <c r="AV551">
        <f>VLOOKUP($C551,subset1!$D:$BX,AV$2,FALSE)</f>
        <v>44421</v>
      </c>
      <c r="AW551">
        <f>VLOOKUP($C551,subset1!$D:$BX,AW$2,FALSE)</f>
        <v>0</v>
      </c>
      <c r="AX551" t="str">
        <f>VLOOKUP($C551,subset1!$D:$BX,AX$2,FALSE)</f>
        <v>IDT8_UDI_24</v>
      </c>
      <c r="AY551">
        <f>VLOOKUP($C551,subset1!$D:$BX,AY$2,FALSE)</f>
        <v>0</v>
      </c>
      <c r="AZ551">
        <f>VLOOKUP($C551,subset1!$D:$BX,AZ$2,FALSE)</f>
        <v>4</v>
      </c>
      <c r="BA551" t="str">
        <f>VLOOKUP($C551,subset1!$D:$BX,BA$2,FALSE)</f>
        <v>ZF</v>
      </c>
      <c r="BB551">
        <f>VLOOKUP($C551,subset1!$D:$BX,BB$2,FALSE)</f>
        <v>13</v>
      </c>
      <c r="BC551" t="str">
        <f>VLOOKUP($C551,subset1!$D:$BX,BC$2,FALSE)</f>
        <v>4pactopcr181621_DNA 1000_DE13805124_2021-08-16_14-18-26</v>
      </c>
      <c r="BD551">
        <f>VLOOKUP($C551,subset1!$D:$BX,BD$2,FALSE)</f>
        <v>303</v>
      </c>
      <c r="BE551">
        <f>VLOOKUP($C551,subset1!$D:$BX,BE$2,FALSE)</f>
        <v>13.69</v>
      </c>
      <c r="BF551">
        <f>VLOOKUP($C551,subset1!$D:$BX,BF$2,FALSE)</f>
        <v>68.599999999999994</v>
      </c>
      <c r="BG551">
        <f>VLOOKUP($C551,subset1!$D:$BX,BG$2,FALSE)</f>
        <v>454</v>
      </c>
      <c r="BH551">
        <f>VLOOKUP($C551,subset1!$D:$BX,BH$2,FALSE)</f>
        <v>0.41</v>
      </c>
      <c r="BI551">
        <f>VLOOKUP($C551,subset1!$D:$BX,BI$2,FALSE)</f>
        <v>1.4</v>
      </c>
      <c r="BJ551">
        <f>VLOOKUP($C551,subset1!$D:$BX,BJ$2,FALSE)</f>
        <v>0</v>
      </c>
      <c r="BK551">
        <f>VLOOKUP($C551,subset1!$D:$BX,BK$2,FALSE)</f>
        <v>0</v>
      </c>
      <c r="BL551">
        <f>VLOOKUP($C551,subset1!$D:$BX,BL$2,FALSE)</f>
        <v>0</v>
      </c>
      <c r="BM551">
        <f>VLOOKUP($C551,subset1!$D:$BX,BM$2,FALSE)</f>
        <v>0</v>
      </c>
      <c r="BN551">
        <f>VLOOKUP($C551,subset1!$D:$BX,BN$2,FALSE)</f>
        <v>0</v>
      </c>
      <c r="BO551">
        <f>VLOOKUP($C551,subset1!$D:$BX,BO$2,FALSE)</f>
        <v>20</v>
      </c>
      <c r="BP551">
        <f>VLOOKUP($C551,subset1!$D:$BX,BP$2,FALSE)</f>
        <v>14.1</v>
      </c>
      <c r="BQ551">
        <f>VLOOKUP($C551,subset1!$D:$BX,BQ$2,FALSE)</f>
        <v>70</v>
      </c>
      <c r="BR551">
        <f>VLOOKUP($C551,subset1!$D:$BX,BR$2,FALSE)</f>
        <v>282</v>
      </c>
      <c r="BS551">
        <f>VLOOKUP($C551,subset1!$D:$BX,BS$2,FALSE)</f>
        <v>532</v>
      </c>
      <c r="BT551" t="str">
        <f>VLOOKUP($C551,subset1!$D:$BX,BT$2,FALSE)</f>
        <v>Revco -20</v>
      </c>
      <c r="BU551" t="str">
        <f>VLOOKUP($C551,subset1!$D:$BX,BU$2,FALSE)</f>
        <v>Pacto PcR1 Box 4</v>
      </c>
    </row>
    <row r="552" spans="1:73" x14ac:dyDescent="0.2">
      <c r="A552">
        <v>1112</v>
      </c>
      <c r="B552" t="s">
        <v>2</v>
      </c>
      <c r="C552" t="str">
        <f t="shared" si="30"/>
        <v>1112A</v>
      </c>
      <c r="D552" t="str">
        <f t="shared" si="31"/>
        <v>A</v>
      </c>
      <c r="E552">
        <v>93</v>
      </c>
      <c r="F552" s="1">
        <v>43622</v>
      </c>
      <c r="G552">
        <v>0.96</v>
      </c>
      <c r="H552" t="s">
        <v>6</v>
      </c>
      <c r="I552">
        <v>629.88062003672303</v>
      </c>
      <c r="J552" t="s">
        <v>23</v>
      </c>
      <c r="K552">
        <v>558</v>
      </c>
      <c r="L552">
        <f>VLOOKUP($C552,samples!$D$2:$I$1000,4, FALSE)</f>
        <v>4</v>
      </c>
      <c r="M552" t="str">
        <f>VLOOKUP($C552,samples!$D$2:$I$1000,5, FALSE)</f>
        <v>E</v>
      </c>
      <c r="N552" t="str">
        <f>VLOOKUP($C552,samples!$D$2:$I$1000,6, FALSE)</f>
        <v>1,2,3</v>
      </c>
      <c r="O552" s="1">
        <f>VLOOKUP($C552,samples!$D$2:$I$689,3, FALSE)</f>
        <v>43622</v>
      </c>
      <c r="P552" s="2">
        <f t="shared" si="32"/>
        <v>0</v>
      </c>
      <c r="Q552" s="1" t="str">
        <f>VLOOKUP($C552,samples!$D$2:$R$1000,8, FALSE)</f>
        <v>CGPLPA888P</v>
      </c>
      <c r="R552" t="s">
        <v>297</v>
      </c>
      <c r="S552">
        <f>VLOOKUP($C552,subset1!$D:$BX,S$2,FALSE)</f>
        <v>0</v>
      </c>
      <c r="T552" s="1" t="str">
        <f>VLOOKUP($C552,subset1!$D:$BX,T$2,FALSE)</f>
        <v>Subset 1</v>
      </c>
      <c r="U552">
        <f>VLOOKUP($C552,subset1!$D:$BX,U$2,FALSE)</f>
        <v>0</v>
      </c>
      <c r="V552">
        <f>VLOOKUP($C552,subset1!$D:$BX,V$2,FALSE)</f>
        <v>44270</v>
      </c>
      <c r="W552" t="str">
        <f>VLOOKUP($C552,subset1!$D:$BX,W$2,FALSE)</f>
        <v>ZF</v>
      </c>
      <c r="X552">
        <f>VLOOKUP($C552,subset1!$D:$BX,X$2,FALSE)</f>
        <v>533</v>
      </c>
      <c r="Y552">
        <f>VLOOKUP($C552,subset1!$D:$BX,Y$2,FALSE)</f>
        <v>4.3</v>
      </c>
      <c r="Z552">
        <f>VLOOKUP($C552,subset1!$D:$BX,Z$2,FALSE)</f>
        <v>0.70000000000000018</v>
      </c>
      <c r="AA552" t="str">
        <f>VLOOKUP($C552,subset1!$D:$BX,AA$2,FALSE)</f>
        <v>31621PACTOcfDNA2</v>
      </c>
      <c r="AB552">
        <f>VLOOKUP($C552,subset1!$D:$BX,AB$2,FALSE)</f>
        <v>153</v>
      </c>
      <c r="AC552">
        <f>VLOOKUP($C552,subset1!$D:$BX,AC$2,FALSE)</f>
        <v>631.16999999999996</v>
      </c>
      <c r="AD552">
        <f>VLOOKUP($C552,subset1!$D:$BX,AD$2,FALSE)</f>
        <v>295</v>
      </c>
      <c r="AE552">
        <f>VLOOKUP($C552,subset1!$D:$BX,AE$2,FALSE)</f>
        <v>62.57</v>
      </c>
      <c r="AF552">
        <f>VLOOKUP($C552,subset1!$D:$BX,AF$2,FALSE)</f>
        <v>521</v>
      </c>
      <c r="AG552">
        <f>VLOOKUP($C552,subset1!$D:$BX,AG$2,FALSE)</f>
        <v>10.029999999999999</v>
      </c>
      <c r="AH552">
        <f>VLOOKUP($C552,subset1!$D:$BX,AH$2,FALSE)</f>
        <v>0</v>
      </c>
      <c r="AI552">
        <f>VLOOKUP($C552,subset1!$D:$BX,AI$2,FALSE)</f>
        <v>50</v>
      </c>
      <c r="AJ552">
        <f>VLOOKUP($C552,subset1!$D:$BX,AJ$2,FALSE)</f>
        <v>703.77</v>
      </c>
      <c r="AK552">
        <f>VLOOKUP($C552,subset1!$D:$BX,AK$2,FALSE)</f>
        <v>35.188499999999998</v>
      </c>
      <c r="AL552">
        <f>VLOOKUP($C552,subset1!$D:$BX,AL$2,FALSE)</f>
        <v>8.1833720930232552</v>
      </c>
      <c r="AM552">
        <f>VLOOKUP($C552,subset1!$D:$BX,AM$2,FALSE)</f>
        <v>532</v>
      </c>
      <c r="AN552" t="str">
        <f>VLOOKUP($C552,subset1!$D:$BX,AN$2,FALSE)</f>
        <v>Revco -20</v>
      </c>
      <c r="AO552" t="str">
        <f>VLOOKUP($C552,subset1!$D:$BX,AO$2,FALSE)</f>
        <v>PACTO CfDNA Box 2</v>
      </c>
      <c r="AP552" t="str">
        <f>VLOOKUP($C552,subset1!$D:$BX,AP$2,FALSE)</f>
        <v>B2</v>
      </c>
      <c r="AQ552">
        <f>VLOOKUP($C552,subset1!$D:$BX,AQ$2,FALSE)</f>
        <v>0</v>
      </c>
      <c r="AR552">
        <f>VLOOKUP($C552,subset1!$D:$BX,AR$2,FALSE)</f>
        <v>15</v>
      </c>
      <c r="AS552">
        <f>VLOOKUP($C552,subset1!$D:$BX,AS$2,FALSE)</f>
        <v>21.313781491112156</v>
      </c>
      <c r="AT552" s="1">
        <f>VLOOKUP($C552,subset1!$D:$BX,AT$2,FALSE)</f>
        <v>28.686218508887844</v>
      </c>
      <c r="AU552">
        <f>VLOOKUP($C552,subset1!$D:$BX,AU$2,FALSE)</f>
        <v>9</v>
      </c>
      <c r="AV552">
        <f>VLOOKUP($C552,subset1!$D:$BX,AV$2,FALSE)</f>
        <v>44417</v>
      </c>
      <c r="AW552">
        <f>VLOOKUP($C552,subset1!$D:$BX,AW$2,FALSE)</f>
        <v>0</v>
      </c>
      <c r="AX552" t="str">
        <f>VLOOKUP($C552,subset1!$D:$BX,AX$2,FALSE)</f>
        <v>IDT8_UDI_117</v>
      </c>
      <c r="AY552">
        <f>VLOOKUP($C552,subset1!$D:$BX,AY$2,FALSE)</f>
        <v>0</v>
      </c>
      <c r="AZ552">
        <f>VLOOKUP($C552,subset1!$D:$BX,AZ$2,FALSE)</f>
        <v>4</v>
      </c>
      <c r="BA552" t="str">
        <f>VLOOKUP($C552,subset1!$D:$BX,BA$2,FALSE)</f>
        <v>ZF</v>
      </c>
      <c r="BB552">
        <f>VLOOKUP($C552,subset1!$D:$BX,BB$2,FALSE)</f>
        <v>9</v>
      </c>
      <c r="BC552" t="str">
        <f>VLOOKUP($C552,subset1!$D:$BX,BC$2,FALSE)</f>
        <v>817_2PACTOpCR_DNA 1000_DE13805124_2021-08-17_12-58-33.xad</v>
      </c>
      <c r="BD552">
        <f>VLOOKUP($C552,subset1!$D:$BX,BD$2,FALSE)</f>
        <v>309</v>
      </c>
      <c r="BE552">
        <f>VLOOKUP($C552,subset1!$D:$BX,BE$2,FALSE)</f>
        <v>2.19</v>
      </c>
      <c r="BF552">
        <f>VLOOKUP($C552,subset1!$D:$BX,BF$2,FALSE)</f>
        <v>10.7</v>
      </c>
      <c r="BG552">
        <f>VLOOKUP($C552,subset1!$D:$BX,BG$2,FALSE)</f>
        <v>0</v>
      </c>
      <c r="BH552">
        <f>VLOOKUP($C552,subset1!$D:$BX,BH$2,FALSE)</f>
        <v>0</v>
      </c>
      <c r="BI552">
        <f>VLOOKUP($C552,subset1!$D:$BX,BI$2,FALSE)</f>
        <v>0</v>
      </c>
      <c r="BJ552">
        <f>VLOOKUP($C552,subset1!$D:$BX,BJ$2,FALSE)</f>
        <v>0</v>
      </c>
      <c r="BK552">
        <f>VLOOKUP($C552,subset1!$D:$BX,BK$2,FALSE)</f>
        <v>0</v>
      </c>
      <c r="BL552">
        <f>VLOOKUP($C552,subset1!$D:$BX,BL$2,FALSE)</f>
        <v>0</v>
      </c>
      <c r="BM552">
        <f>VLOOKUP($C552,subset1!$D:$BX,BM$2,FALSE)</f>
        <v>0</v>
      </c>
      <c r="BN552">
        <f>VLOOKUP($C552,subset1!$D:$BX,BN$2,FALSE)</f>
        <v>0</v>
      </c>
      <c r="BO552">
        <f>VLOOKUP($C552,subset1!$D:$BX,BO$2,FALSE)</f>
        <v>20</v>
      </c>
      <c r="BP552">
        <f>VLOOKUP($C552,subset1!$D:$BX,BP$2,FALSE)</f>
        <v>2.19</v>
      </c>
      <c r="BQ552">
        <f>VLOOKUP($C552,subset1!$D:$BX,BQ$2,FALSE)</f>
        <v>10.7</v>
      </c>
      <c r="BR552">
        <f>VLOOKUP($C552,subset1!$D:$BX,BR$2,FALSE)</f>
        <v>43.8</v>
      </c>
      <c r="BS552">
        <f>VLOOKUP($C552,subset1!$D:$BX,BS$2,FALSE)</f>
        <v>532</v>
      </c>
      <c r="BT552" t="str">
        <f>VLOOKUP($C552,subset1!$D:$BX,BT$2,FALSE)</f>
        <v>Revco -20</v>
      </c>
      <c r="BU552" t="str">
        <f>VLOOKUP($C552,subset1!$D:$BX,BU$2,FALSE)</f>
        <v>Pacto PCR1 Box 3</v>
      </c>
    </row>
    <row r="553" spans="1:73" x14ac:dyDescent="0.2">
      <c r="A553">
        <v>1112</v>
      </c>
      <c r="B553" t="s">
        <v>8</v>
      </c>
      <c r="C553" t="str">
        <f t="shared" si="30"/>
        <v>1112B1</v>
      </c>
      <c r="D553" t="str">
        <f t="shared" si="31"/>
        <v>B1</v>
      </c>
      <c r="E553">
        <v>93</v>
      </c>
      <c r="F553" s="1">
        <v>43622</v>
      </c>
      <c r="G553">
        <v>0.96</v>
      </c>
      <c r="H553" t="s">
        <v>6</v>
      </c>
      <c r="I553">
        <v>629.88062003672303</v>
      </c>
      <c r="J553" t="s">
        <v>23</v>
      </c>
      <c r="K553">
        <v>559</v>
      </c>
      <c r="L553">
        <f>VLOOKUP($C553,samples!$D$2:$I$1000,4, FALSE)</f>
        <v>9</v>
      </c>
      <c r="M553" t="str">
        <f>VLOOKUP($C553,samples!$D$2:$I$1000,5, FALSE)</f>
        <v>H</v>
      </c>
      <c r="N553" t="str">
        <f>VLOOKUP($C553,samples!$D$2:$I$1000,6, FALSE)</f>
        <v>1,2,3</v>
      </c>
      <c r="O553" s="1">
        <f>VLOOKUP($C553,samples!$D$2:$I$689,3, FALSE)</f>
        <v>43655</v>
      </c>
      <c r="P553" s="2">
        <f t="shared" si="32"/>
        <v>33</v>
      </c>
      <c r="Q553" s="1" t="str">
        <f>VLOOKUP($C553,samples!$D$2:$R$1000,8, FALSE)</f>
        <v>CGPLPA888P1</v>
      </c>
      <c r="R553" t="s">
        <v>297</v>
      </c>
      <c r="S553">
        <f>VLOOKUP($C553,subset1!$D:$BX,S$2,FALSE)</f>
        <v>0</v>
      </c>
      <c r="T553" s="1" t="str">
        <f>VLOOKUP($C553,subset1!$D:$BX,T$2,FALSE)</f>
        <v>Subset 1</v>
      </c>
      <c r="U553">
        <f>VLOOKUP($C553,subset1!$D:$BX,U$2,FALSE)</f>
        <v>0</v>
      </c>
      <c r="V553">
        <f>VLOOKUP($C553,subset1!$D:$BX,V$2,FALSE)</f>
        <v>44270</v>
      </c>
      <c r="W553" t="str">
        <f>VLOOKUP($C553,subset1!$D:$BX,W$2,FALSE)</f>
        <v>ZF</v>
      </c>
      <c r="X553">
        <f>VLOOKUP($C553,subset1!$D:$BX,X$2,FALSE)</f>
        <v>533</v>
      </c>
      <c r="Y553">
        <f>VLOOKUP($C553,subset1!$D:$BX,Y$2,FALSE)</f>
        <v>4.3</v>
      </c>
      <c r="Z553">
        <f>VLOOKUP($C553,subset1!$D:$BX,Z$2,FALSE)</f>
        <v>0.70000000000000018</v>
      </c>
      <c r="AA553" t="str">
        <f>VLOOKUP($C553,subset1!$D:$BX,AA$2,FALSE)</f>
        <v>31621PACTOcfDNA2</v>
      </c>
      <c r="AB553">
        <f>VLOOKUP($C553,subset1!$D:$BX,AB$2,FALSE)</f>
        <v>152</v>
      </c>
      <c r="AC553">
        <f>VLOOKUP($C553,subset1!$D:$BX,AC$2,FALSE)</f>
        <v>1549.19</v>
      </c>
      <c r="AD553">
        <f>VLOOKUP($C553,subset1!$D:$BX,AD$2,FALSE)</f>
        <v>295</v>
      </c>
      <c r="AE553">
        <f>VLOOKUP($C553,subset1!$D:$BX,AE$2,FALSE)</f>
        <v>71.010000000000005</v>
      </c>
      <c r="AF553">
        <f>VLOOKUP($C553,subset1!$D:$BX,AF$2,FALSE)</f>
        <v>0</v>
      </c>
      <c r="AG553">
        <f>VLOOKUP($C553,subset1!$D:$BX,AG$2,FALSE)</f>
        <v>0</v>
      </c>
      <c r="AH553">
        <f>VLOOKUP($C553,subset1!$D:$BX,AH$2,FALSE)</f>
        <v>0</v>
      </c>
      <c r="AI553">
        <f>VLOOKUP($C553,subset1!$D:$BX,AI$2,FALSE)</f>
        <v>50</v>
      </c>
      <c r="AJ553">
        <f>VLOOKUP($C553,subset1!$D:$BX,AJ$2,FALSE)</f>
        <v>1620.2</v>
      </c>
      <c r="AK553">
        <f>VLOOKUP($C553,subset1!$D:$BX,AK$2,FALSE)</f>
        <v>81.010000000000005</v>
      </c>
      <c r="AL553">
        <f>VLOOKUP($C553,subset1!$D:$BX,AL$2,FALSE)</f>
        <v>18.839534883720933</v>
      </c>
      <c r="AM553">
        <f>VLOOKUP($C553,subset1!$D:$BX,AM$2,FALSE)</f>
        <v>532</v>
      </c>
      <c r="AN553" t="str">
        <f>VLOOKUP($C553,subset1!$D:$BX,AN$2,FALSE)</f>
        <v>Revco -20</v>
      </c>
      <c r="AO553" t="str">
        <f>VLOOKUP($C553,subset1!$D:$BX,AO$2,FALSE)</f>
        <v>PACTO CfDNA Box 2</v>
      </c>
      <c r="AP553" t="str">
        <f>VLOOKUP($C553,subset1!$D:$BX,AP$2,FALSE)</f>
        <v>B3</v>
      </c>
      <c r="AQ553">
        <f>VLOOKUP($C553,subset1!$D:$BX,AQ$2,FALSE)</f>
        <v>0</v>
      </c>
      <c r="AR553">
        <f>VLOOKUP($C553,subset1!$D:$BX,AR$2,FALSE)</f>
        <v>15</v>
      </c>
      <c r="AS553">
        <f>VLOOKUP($C553,subset1!$D:$BX,AS$2,FALSE)</f>
        <v>9.2581162819405005</v>
      </c>
      <c r="AT553" s="1">
        <f>VLOOKUP($C553,subset1!$D:$BX,AT$2,FALSE)</f>
        <v>40.741883718059498</v>
      </c>
      <c r="AU553">
        <f>VLOOKUP($C553,subset1!$D:$BX,AU$2,FALSE)</f>
        <v>9</v>
      </c>
      <c r="AV553">
        <f>VLOOKUP($C553,subset1!$D:$BX,AV$2,FALSE)</f>
        <v>44417</v>
      </c>
      <c r="AW553">
        <f>VLOOKUP($C553,subset1!$D:$BX,AW$2,FALSE)</f>
        <v>0</v>
      </c>
      <c r="AX553" t="str">
        <f>VLOOKUP($C553,subset1!$D:$BX,AX$2,FALSE)</f>
        <v>IDT8_UDI_121</v>
      </c>
      <c r="AY553">
        <f>VLOOKUP($C553,subset1!$D:$BX,AY$2,FALSE)</f>
        <v>0</v>
      </c>
      <c r="AZ553">
        <f>VLOOKUP($C553,subset1!$D:$BX,AZ$2,FALSE)</f>
        <v>4</v>
      </c>
      <c r="BA553" t="str">
        <f>VLOOKUP($C553,subset1!$D:$BX,BA$2,FALSE)</f>
        <v>ZF</v>
      </c>
      <c r="BB553">
        <f>VLOOKUP($C553,subset1!$D:$BX,BB$2,FALSE)</f>
        <v>9</v>
      </c>
      <c r="BC553" t="str">
        <f>VLOOKUP($C553,subset1!$D:$BX,BC$2,FALSE)</f>
        <v>pactopcr813_DNA 1000_DE13805124_2021-08-13_11-27-59.xad</v>
      </c>
      <c r="BD553">
        <f>VLOOKUP($C553,subset1!$D:$BX,BD$2,FALSE)</f>
        <v>299</v>
      </c>
      <c r="BE553">
        <f>VLOOKUP($C553,subset1!$D:$BX,BE$2,FALSE)</f>
        <v>1.93</v>
      </c>
      <c r="BF553">
        <f>VLOOKUP($C553,subset1!$D:$BX,BF$2,FALSE)</f>
        <v>9.8000000000000007</v>
      </c>
      <c r="BG553">
        <f>VLOOKUP($C553,subset1!$D:$BX,BG$2,FALSE)</f>
        <v>0</v>
      </c>
      <c r="BH553">
        <f>VLOOKUP($C553,subset1!$D:$BX,BH$2,FALSE)</f>
        <v>0</v>
      </c>
      <c r="BI553">
        <f>VLOOKUP($C553,subset1!$D:$BX,BI$2,FALSE)</f>
        <v>0</v>
      </c>
      <c r="BJ553">
        <f>VLOOKUP($C553,subset1!$D:$BX,BJ$2,FALSE)</f>
        <v>0</v>
      </c>
      <c r="BK553">
        <f>VLOOKUP($C553,subset1!$D:$BX,BK$2,FALSE)</f>
        <v>0</v>
      </c>
      <c r="BL553">
        <f>VLOOKUP($C553,subset1!$D:$BX,BL$2,FALSE)</f>
        <v>0</v>
      </c>
      <c r="BM553">
        <f>VLOOKUP($C553,subset1!$D:$BX,BM$2,FALSE)</f>
        <v>0</v>
      </c>
      <c r="BN553">
        <f>VLOOKUP($C553,subset1!$D:$BX,BN$2,FALSE)</f>
        <v>0</v>
      </c>
      <c r="BO553">
        <f>VLOOKUP($C553,subset1!$D:$BX,BO$2,FALSE)</f>
        <v>20</v>
      </c>
      <c r="BP553">
        <f>VLOOKUP($C553,subset1!$D:$BX,BP$2,FALSE)</f>
        <v>1.93</v>
      </c>
      <c r="BQ553">
        <f>VLOOKUP($C553,subset1!$D:$BX,BQ$2,FALSE)</f>
        <v>9.8000000000000007</v>
      </c>
      <c r="BR553">
        <f>VLOOKUP($C553,subset1!$D:$BX,BR$2,FALSE)</f>
        <v>38.6</v>
      </c>
      <c r="BS553">
        <f>VLOOKUP($C553,subset1!$D:$BX,BS$2,FALSE)</f>
        <v>532</v>
      </c>
      <c r="BT553" t="str">
        <f>VLOOKUP($C553,subset1!$D:$BX,BT$2,FALSE)</f>
        <v>Revco -20</v>
      </c>
      <c r="BU553" t="str">
        <f>VLOOKUP($C553,subset1!$D:$BX,BU$2,FALSE)</f>
        <v>Pacto PCR1 Box 3</v>
      </c>
    </row>
    <row r="554" spans="1:73" x14ac:dyDescent="0.2">
      <c r="A554">
        <v>1112</v>
      </c>
      <c r="B554" t="s">
        <v>9</v>
      </c>
      <c r="C554" t="str">
        <f t="shared" si="30"/>
        <v>1112E1</v>
      </c>
      <c r="D554" t="str">
        <f t="shared" si="31"/>
        <v>E1</v>
      </c>
      <c r="E554">
        <v>93</v>
      </c>
      <c r="F554" s="1">
        <v>43622</v>
      </c>
      <c r="G554">
        <v>0.96</v>
      </c>
      <c r="H554" t="s">
        <v>6</v>
      </c>
      <c r="I554">
        <v>629.88062003672303</v>
      </c>
      <c r="J554" t="s">
        <v>23</v>
      </c>
      <c r="K554">
        <v>560</v>
      </c>
      <c r="L554">
        <f>VLOOKUP($C554,samples!$D$2:$I$1000,4, FALSE)</f>
        <v>13</v>
      </c>
      <c r="M554" t="str">
        <f>VLOOKUP($C554,samples!$D$2:$I$1000,5, FALSE)</f>
        <v>I</v>
      </c>
      <c r="N554" t="str">
        <f>VLOOKUP($C554,samples!$D$2:$I$1000,6, FALSE)</f>
        <v>7,8,9</v>
      </c>
      <c r="O554" s="1">
        <f>VLOOKUP($C554,samples!$D$2:$I$689,3, FALSE)</f>
        <v>43684</v>
      </c>
      <c r="P554" s="2">
        <f t="shared" si="32"/>
        <v>62</v>
      </c>
      <c r="Q554" s="1" t="str">
        <f>VLOOKUP($C554,samples!$D$2:$R$1000,8, FALSE)</f>
        <v>CGPLPA888P2</v>
      </c>
      <c r="R554" t="s">
        <v>297</v>
      </c>
      <c r="S554">
        <f>VLOOKUP($C554,subset1!$D:$BX,S$2,FALSE)</f>
        <v>0</v>
      </c>
      <c r="T554" s="1" t="str">
        <f>VLOOKUP($C554,subset1!$D:$BX,T$2,FALSE)</f>
        <v>Subset 1</v>
      </c>
      <c r="U554">
        <f>VLOOKUP($C554,subset1!$D:$BX,U$2,FALSE)</f>
        <v>0</v>
      </c>
      <c r="V554">
        <f>VLOOKUP($C554,subset1!$D:$BX,V$2,FALSE)</f>
        <v>44270</v>
      </c>
      <c r="W554" t="str">
        <f>VLOOKUP($C554,subset1!$D:$BX,W$2,FALSE)</f>
        <v>ZF</v>
      </c>
      <c r="X554">
        <f>VLOOKUP($C554,subset1!$D:$BX,X$2,FALSE)</f>
        <v>533</v>
      </c>
      <c r="Y554">
        <f>VLOOKUP($C554,subset1!$D:$BX,Y$2,FALSE)</f>
        <v>4.7</v>
      </c>
      <c r="Z554">
        <f>VLOOKUP($C554,subset1!$D:$BX,Z$2,FALSE)</f>
        <v>0.29999999999999982</v>
      </c>
      <c r="AA554" t="str">
        <f>VLOOKUP($C554,subset1!$D:$BX,AA$2,FALSE)</f>
        <v>31621PACTOcfDNA2</v>
      </c>
      <c r="AB554">
        <f>VLOOKUP($C554,subset1!$D:$BX,AB$2,FALSE)</f>
        <v>147</v>
      </c>
      <c r="AC554">
        <f>VLOOKUP($C554,subset1!$D:$BX,AC$2,FALSE)</f>
        <v>5491.13</v>
      </c>
      <c r="AD554">
        <f>VLOOKUP($C554,subset1!$D:$BX,AD$2,FALSE)</f>
        <v>279</v>
      </c>
      <c r="AE554">
        <f>VLOOKUP($C554,subset1!$D:$BX,AE$2,FALSE)</f>
        <v>156.72999999999999</v>
      </c>
      <c r="AF554">
        <f>VLOOKUP($C554,subset1!$D:$BX,AF$2,FALSE)</f>
        <v>397</v>
      </c>
      <c r="AG554">
        <f>VLOOKUP($C554,subset1!$D:$BX,AG$2,FALSE)</f>
        <v>29.72</v>
      </c>
      <c r="AH554">
        <f>VLOOKUP($C554,subset1!$D:$BX,AH$2,FALSE)</f>
        <v>0</v>
      </c>
      <c r="AI554">
        <f>VLOOKUP($C554,subset1!$D:$BX,AI$2,FALSE)</f>
        <v>50</v>
      </c>
      <c r="AJ554">
        <f>VLOOKUP($C554,subset1!$D:$BX,AJ$2,FALSE)</f>
        <v>5677.58</v>
      </c>
      <c r="AK554">
        <f>VLOOKUP($C554,subset1!$D:$BX,AK$2,FALSE)</f>
        <v>283.87900000000002</v>
      </c>
      <c r="AL554">
        <f>VLOOKUP($C554,subset1!$D:$BX,AL$2,FALSE)</f>
        <v>60.399787234042556</v>
      </c>
      <c r="AM554">
        <f>VLOOKUP($C554,subset1!$D:$BX,AM$2,FALSE)</f>
        <v>532</v>
      </c>
      <c r="AN554" t="str">
        <f>VLOOKUP($C554,subset1!$D:$BX,AN$2,FALSE)</f>
        <v>Revco -20</v>
      </c>
      <c r="AO554" t="str">
        <f>VLOOKUP($C554,subset1!$D:$BX,AO$2,FALSE)</f>
        <v>PACTO CfDNA Box 2</v>
      </c>
      <c r="AP554" t="str">
        <f>VLOOKUP($C554,subset1!$D:$BX,AP$2,FALSE)</f>
        <v>B4</v>
      </c>
      <c r="AQ554">
        <f>VLOOKUP($C554,subset1!$D:$BX,AQ$2,FALSE)</f>
        <v>0</v>
      </c>
      <c r="AR554">
        <f>VLOOKUP($C554,subset1!$D:$BX,AR$2,FALSE)</f>
        <v>15</v>
      </c>
      <c r="AS554">
        <f>VLOOKUP($C554,subset1!$D:$BX,AS$2,FALSE)</f>
        <v>2.6419706987836364</v>
      </c>
      <c r="AT554" s="1">
        <f>VLOOKUP($C554,subset1!$D:$BX,AT$2,FALSE)</f>
        <v>47.358029301216362</v>
      </c>
      <c r="AU554">
        <f>VLOOKUP($C554,subset1!$D:$BX,AU$2,FALSE)</f>
        <v>9</v>
      </c>
      <c r="AV554">
        <f>VLOOKUP($C554,subset1!$D:$BX,AV$2,FALSE)</f>
        <v>44417</v>
      </c>
      <c r="AW554">
        <f>VLOOKUP($C554,subset1!$D:$BX,AW$2,FALSE)</f>
        <v>0</v>
      </c>
      <c r="AX554" t="str">
        <f>VLOOKUP($C554,subset1!$D:$BX,AX$2,FALSE)</f>
        <v>IDT8_UDI_140</v>
      </c>
      <c r="AY554">
        <f>VLOOKUP($C554,subset1!$D:$BX,AY$2,FALSE)</f>
        <v>0</v>
      </c>
      <c r="AZ554">
        <f>VLOOKUP($C554,subset1!$D:$BX,AZ$2,FALSE)</f>
        <v>4</v>
      </c>
      <c r="BA554" t="str">
        <f>VLOOKUP($C554,subset1!$D:$BX,BA$2,FALSE)</f>
        <v>ZF</v>
      </c>
      <c r="BB554">
        <f>VLOOKUP($C554,subset1!$D:$BX,BB$2,FALSE)</f>
        <v>9</v>
      </c>
      <c r="BC554" t="str">
        <f>VLOOKUP($C554,subset1!$D:$BX,BC$2,FALSE)</f>
        <v>pactopcr813_DNA 1000_DE13805124_2021-08-13_11-27-59.xad</v>
      </c>
      <c r="BD554">
        <f>VLOOKUP($C554,subset1!$D:$BX,BD$2,FALSE)</f>
        <v>302</v>
      </c>
      <c r="BE554">
        <f>VLOOKUP($C554,subset1!$D:$BX,BE$2,FALSE)</f>
        <v>3.28</v>
      </c>
      <c r="BF554">
        <f>VLOOKUP($C554,subset1!$D:$BX,BF$2,FALSE)</f>
        <v>16.5</v>
      </c>
      <c r="BG554">
        <f>VLOOKUP($C554,subset1!$D:$BX,BG$2,FALSE)</f>
        <v>0</v>
      </c>
      <c r="BH554">
        <f>VLOOKUP($C554,subset1!$D:$BX,BH$2,FALSE)</f>
        <v>0</v>
      </c>
      <c r="BI554">
        <f>VLOOKUP($C554,subset1!$D:$BX,BI$2,FALSE)</f>
        <v>0</v>
      </c>
      <c r="BJ554">
        <f>VLOOKUP($C554,subset1!$D:$BX,BJ$2,FALSE)</f>
        <v>0</v>
      </c>
      <c r="BK554">
        <f>VLOOKUP($C554,subset1!$D:$BX,BK$2,FALSE)</f>
        <v>0</v>
      </c>
      <c r="BL554">
        <f>VLOOKUP($C554,subset1!$D:$BX,BL$2,FALSE)</f>
        <v>0</v>
      </c>
      <c r="BM554">
        <f>VLOOKUP($C554,subset1!$D:$BX,BM$2,FALSE)</f>
        <v>0</v>
      </c>
      <c r="BN554">
        <f>VLOOKUP($C554,subset1!$D:$BX,BN$2,FALSE)</f>
        <v>0</v>
      </c>
      <c r="BO554">
        <f>VLOOKUP($C554,subset1!$D:$BX,BO$2,FALSE)</f>
        <v>20</v>
      </c>
      <c r="BP554">
        <f>VLOOKUP($C554,subset1!$D:$BX,BP$2,FALSE)</f>
        <v>3.28</v>
      </c>
      <c r="BQ554">
        <f>VLOOKUP($C554,subset1!$D:$BX,BQ$2,FALSE)</f>
        <v>16.5</v>
      </c>
      <c r="BR554">
        <f>VLOOKUP($C554,subset1!$D:$BX,BR$2,FALSE)</f>
        <v>65.599999999999994</v>
      </c>
      <c r="BS554">
        <f>VLOOKUP($C554,subset1!$D:$BX,BS$2,FALSE)</f>
        <v>532</v>
      </c>
      <c r="BT554" t="str">
        <f>VLOOKUP($C554,subset1!$D:$BX,BT$2,FALSE)</f>
        <v>Revco -20</v>
      </c>
      <c r="BU554" t="str">
        <f>VLOOKUP($C554,subset1!$D:$BX,BU$2,FALSE)</f>
        <v>Pacto PCR1 Box 3</v>
      </c>
    </row>
    <row r="555" spans="1:73" x14ac:dyDescent="0.2">
      <c r="A555">
        <v>1112</v>
      </c>
      <c r="B555" t="s">
        <v>10</v>
      </c>
      <c r="C555" t="str">
        <f t="shared" si="30"/>
        <v>1112E2</v>
      </c>
      <c r="D555" t="str">
        <f t="shared" si="31"/>
        <v>E2</v>
      </c>
      <c r="E555">
        <v>93</v>
      </c>
      <c r="F555" s="1">
        <v>43622</v>
      </c>
      <c r="G555">
        <v>0.96</v>
      </c>
      <c r="H555" t="s">
        <v>6</v>
      </c>
      <c r="I555">
        <v>629.88062003672303</v>
      </c>
      <c r="J555" t="s">
        <v>23</v>
      </c>
      <c r="K555">
        <v>561</v>
      </c>
      <c r="L555">
        <f>VLOOKUP($C555,samples!$D$2:$I$1000,4, FALSE)</f>
        <v>16</v>
      </c>
      <c r="M555" t="str">
        <f>VLOOKUP($C555,samples!$D$2:$I$1000,5, FALSE)</f>
        <v>G</v>
      </c>
      <c r="N555" t="str">
        <f>VLOOKUP($C555,samples!$D$2:$I$1000,6, FALSE)</f>
        <v>1,2,3</v>
      </c>
      <c r="O555" s="1">
        <f>VLOOKUP($C555,samples!$D$2:$I$689,3, FALSE)</f>
        <v>43740</v>
      </c>
      <c r="P555" s="2">
        <f t="shared" si="32"/>
        <v>118</v>
      </c>
      <c r="Q555" s="1" t="str">
        <f>VLOOKUP($C555,samples!$D$2:$R$1000,8, FALSE)</f>
        <v>CGPLPA888P3</v>
      </c>
      <c r="R555" t="s">
        <v>297</v>
      </c>
      <c r="S555" t="e">
        <f>VLOOKUP($C555,subset1!$D:$BX,S$2,FALSE)</f>
        <v>#N/A</v>
      </c>
      <c r="T555" s="1" t="str">
        <f>VLOOKUP($C555,subset1!$D:$BX,T$2,FALSE)</f>
        <v>Subset 1</v>
      </c>
      <c r="U555">
        <f>VLOOKUP($C555,subset1!$D:$BX,U$2,FALSE)</f>
        <v>0</v>
      </c>
      <c r="V555">
        <f>VLOOKUP($C555,subset1!$D:$BX,V$2,FALSE)</f>
        <v>44270</v>
      </c>
      <c r="W555" t="str">
        <f>VLOOKUP($C555,subset1!$D:$BX,W$2,FALSE)</f>
        <v>ZF</v>
      </c>
      <c r="X555">
        <f>VLOOKUP($C555,subset1!$D:$BX,X$2,FALSE)</f>
        <v>533</v>
      </c>
      <c r="Y555">
        <f>VLOOKUP($C555,subset1!$D:$BX,Y$2,FALSE)</f>
        <v>4.5</v>
      </c>
      <c r="Z555">
        <f>VLOOKUP($C555,subset1!$D:$BX,Z$2,FALSE)</f>
        <v>0.5</v>
      </c>
      <c r="AA555" t="str">
        <f>VLOOKUP($C555,subset1!$D:$BX,AA$2,FALSE)</f>
        <v>31621PACTOcfDNA2</v>
      </c>
      <c r="AB555">
        <f>VLOOKUP($C555,subset1!$D:$BX,AB$2,FALSE)</f>
        <v>159</v>
      </c>
      <c r="AC555">
        <f>VLOOKUP($C555,subset1!$D:$BX,AC$2,FALSE)</f>
        <v>3768.7</v>
      </c>
      <c r="AD555">
        <f>VLOOKUP($C555,subset1!$D:$BX,AD$2,FALSE)</f>
        <v>309</v>
      </c>
      <c r="AE555">
        <f>VLOOKUP($C555,subset1!$D:$BX,AE$2,FALSE)</f>
        <v>114.6</v>
      </c>
      <c r="AF555">
        <f>VLOOKUP($C555,subset1!$D:$BX,AF$2,FALSE)</f>
        <v>473</v>
      </c>
      <c r="AG555">
        <f>VLOOKUP($C555,subset1!$D:$BX,AG$2,FALSE)</f>
        <v>39.65</v>
      </c>
      <c r="AH555">
        <f>VLOOKUP($C555,subset1!$D:$BX,AH$2,FALSE)</f>
        <v>0</v>
      </c>
      <c r="AI555">
        <f>VLOOKUP($C555,subset1!$D:$BX,AI$2,FALSE)</f>
        <v>50</v>
      </c>
      <c r="AJ555">
        <f>VLOOKUP($C555,subset1!$D:$BX,AJ$2,FALSE)</f>
        <v>3922.95</v>
      </c>
      <c r="AK555">
        <f>VLOOKUP($C555,subset1!$D:$BX,AK$2,FALSE)</f>
        <v>196.14750000000001</v>
      </c>
      <c r="AL555">
        <f>VLOOKUP($C555,subset1!$D:$BX,AL$2,FALSE)</f>
        <v>43.588333333333338</v>
      </c>
      <c r="AM555">
        <f>VLOOKUP($C555,subset1!$D:$BX,AM$2,FALSE)</f>
        <v>532</v>
      </c>
      <c r="AN555" t="str">
        <f>VLOOKUP($C555,subset1!$D:$BX,AN$2,FALSE)</f>
        <v>Revco -20</v>
      </c>
      <c r="AO555" t="str">
        <f>VLOOKUP($C555,subset1!$D:$BX,AO$2,FALSE)</f>
        <v>PACTO CfDNA Box 2</v>
      </c>
      <c r="AP555" t="str">
        <f>VLOOKUP($C555,subset1!$D:$BX,AP$2,FALSE)</f>
        <v>B5</v>
      </c>
      <c r="AQ555">
        <f>VLOOKUP($C555,subset1!$D:$BX,AQ$2,FALSE)</f>
        <v>0</v>
      </c>
      <c r="AR555">
        <f>VLOOKUP($C555,subset1!$D:$BX,AR$2,FALSE)</f>
        <v>15</v>
      </c>
      <c r="AS555">
        <f>VLOOKUP($C555,subset1!$D:$BX,AS$2,FALSE)</f>
        <v>3.8236531181891178</v>
      </c>
      <c r="AT555" s="1">
        <f>VLOOKUP($C555,subset1!$D:$BX,AT$2,FALSE)</f>
        <v>46.176346881810879</v>
      </c>
      <c r="AU555">
        <f>VLOOKUP($C555,subset1!$D:$BX,AU$2,FALSE)</f>
        <v>9</v>
      </c>
      <c r="AV555">
        <f>VLOOKUP($C555,subset1!$D:$BX,AV$2,FALSE)</f>
        <v>44417</v>
      </c>
      <c r="AW555">
        <f>VLOOKUP($C555,subset1!$D:$BX,AW$2,FALSE)</f>
        <v>0</v>
      </c>
      <c r="AX555" t="str">
        <f>VLOOKUP($C555,subset1!$D:$BX,AX$2,FALSE)</f>
        <v>IDT8_UDI_143</v>
      </c>
      <c r="AY555">
        <f>VLOOKUP($C555,subset1!$D:$BX,AY$2,FALSE)</f>
        <v>0</v>
      </c>
      <c r="AZ555">
        <f>VLOOKUP($C555,subset1!$D:$BX,AZ$2,FALSE)</f>
        <v>4</v>
      </c>
      <c r="BA555" t="str">
        <f>VLOOKUP($C555,subset1!$D:$BX,BA$2,FALSE)</f>
        <v>ZF</v>
      </c>
      <c r="BB555">
        <f>VLOOKUP($C555,subset1!$D:$BX,BB$2,FALSE)</f>
        <v>9</v>
      </c>
      <c r="BC555" t="str">
        <f>VLOOKUP($C555,subset1!$D:$BX,BC$2,FALSE)</f>
        <v>pactopcr813_DNA 1000_DE13805124_2021-08-13_11-27-59.xad</v>
      </c>
      <c r="BD555">
        <f>VLOOKUP($C555,subset1!$D:$BX,BD$2,FALSE)</f>
        <v>299</v>
      </c>
      <c r="BE555">
        <f>VLOOKUP($C555,subset1!$D:$BX,BE$2,FALSE)</f>
        <v>4.4400000000000004</v>
      </c>
      <c r="BF555">
        <f>VLOOKUP($C555,subset1!$D:$BX,BF$2,FALSE)</f>
        <v>22.5</v>
      </c>
      <c r="BG555">
        <f>VLOOKUP($C555,subset1!$D:$BX,BG$2,FALSE)</f>
        <v>0</v>
      </c>
      <c r="BH555">
        <f>VLOOKUP($C555,subset1!$D:$BX,BH$2,FALSE)</f>
        <v>0</v>
      </c>
      <c r="BI555">
        <f>VLOOKUP($C555,subset1!$D:$BX,BI$2,FALSE)</f>
        <v>0</v>
      </c>
      <c r="BJ555">
        <f>VLOOKUP($C555,subset1!$D:$BX,BJ$2,FALSE)</f>
        <v>0</v>
      </c>
      <c r="BK555">
        <f>VLOOKUP($C555,subset1!$D:$BX,BK$2,FALSE)</f>
        <v>0</v>
      </c>
      <c r="BL555">
        <f>VLOOKUP($C555,subset1!$D:$BX,BL$2,FALSE)</f>
        <v>0</v>
      </c>
      <c r="BM555">
        <f>VLOOKUP($C555,subset1!$D:$BX,BM$2,FALSE)</f>
        <v>0</v>
      </c>
      <c r="BN555">
        <f>VLOOKUP($C555,subset1!$D:$BX,BN$2,FALSE)</f>
        <v>0</v>
      </c>
      <c r="BO555">
        <f>VLOOKUP($C555,subset1!$D:$BX,BO$2,FALSE)</f>
        <v>20</v>
      </c>
      <c r="BP555">
        <f>VLOOKUP($C555,subset1!$D:$BX,BP$2,FALSE)</f>
        <v>4.4400000000000004</v>
      </c>
      <c r="BQ555">
        <f>VLOOKUP($C555,subset1!$D:$BX,BQ$2,FALSE)</f>
        <v>22.5</v>
      </c>
      <c r="BR555">
        <f>VLOOKUP($C555,subset1!$D:$BX,BR$2,FALSE)</f>
        <v>88.800000000000011</v>
      </c>
      <c r="BS555">
        <f>VLOOKUP($C555,subset1!$D:$BX,BS$2,FALSE)</f>
        <v>532</v>
      </c>
      <c r="BT555" t="str">
        <f>VLOOKUP($C555,subset1!$D:$BX,BT$2,FALSE)</f>
        <v>Revco -20</v>
      </c>
      <c r="BU555" t="str">
        <f>VLOOKUP($C555,subset1!$D:$BX,BU$2,FALSE)</f>
        <v>Pacto PCR1 Box 3</v>
      </c>
    </row>
    <row r="556" spans="1:73" x14ac:dyDescent="0.2">
      <c r="A556">
        <v>1112</v>
      </c>
      <c r="B556" t="s">
        <v>11</v>
      </c>
      <c r="C556" t="str">
        <f t="shared" si="30"/>
        <v>1112E3</v>
      </c>
      <c r="D556" t="str">
        <f t="shared" si="31"/>
        <v>E3</v>
      </c>
      <c r="E556">
        <v>93</v>
      </c>
      <c r="F556" s="1">
        <v>43622</v>
      </c>
      <c r="G556">
        <v>0.96</v>
      </c>
      <c r="H556" t="s">
        <v>6</v>
      </c>
      <c r="I556">
        <v>629.88062003672303</v>
      </c>
      <c r="J556" t="s">
        <v>23</v>
      </c>
      <c r="K556">
        <v>562</v>
      </c>
      <c r="L556">
        <f>VLOOKUP($C556,samples!$D$2:$I$1000,4, FALSE)</f>
        <v>18</v>
      </c>
      <c r="M556" t="str">
        <f>VLOOKUP($C556,samples!$D$2:$I$1000,5, FALSE)</f>
        <v>D</v>
      </c>
      <c r="N556" t="str">
        <f>VLOOKUP($C556,samples!$D$2:$I$1000,6, FALSE)</f>
        <v>4,5,6</v>
      </c>
      <c r="O556" s="1">
        <f>VLOOKUP($C556,samples!$D$2:$I$689,3, FALSE)</f>
        <v>43795</v>
      </c>
      <c r="P556" s="2">
        <f t="shared" si="32"/>
        <v>173</v>
      </c>
      <c r="Q556" s="1" t="str">
        <f>VLOOKUP($C556,samples!$D$2:$R$1000,8, FALSE)</f>
        <v>CGPLPA888P4</v>
      </c>
      <c r="R556" t="s">
        <v>297</v>
      </c>
      <c r="S556">
        <f>VLOOKUP($C556,subset1!$D:$BX,S$2,FALSE)</f>
        <v>0</v>
      </c>
      <c r="T556" s="1" t="str">
        <f>VLOOKUP($C556,subset1!$D:$BX,T$2,FALSE)</f>
        <v>Subset 1</v>
      </c>
      <c r="U556">
        <f>VLOOKUP($C556,subset1!$D:$BX,U$2,FALSE)</f>
        <v>0</v>
      </c>
      <c r="V556">
        <f>VLOOKUP($C556,subset1!$D:$BX,V$2,FALSE)</f>
        <v>44270</v>
      </c>
      <c r="W556" t="str">
        <f>VLOOKUP($C556,subset1!$D:$BX,W$2,FALSE)</f>
        <v>ZF</v>
      </c>
      <c r="X556">
        <f>VLOOKUP($C556,subset1!$D:$BX,X$2,FALSE)</f>
        <v>533</v>
      </c>
      <c r="Y556">
        <f>VLOOKUP($C556,subset1!$D:$BX,Y$2,FALSE)</f>
        <v>3.5</v>
      </c>
      <c r="Z556">
        <f>VLOOKUP($C556,subset1!$D:$BX,Z$2,FALSE)</f>
        <v>0.5</v>
      </c>
      <c r="AA556" t="str">
        <f>VLOOKUP($C556,subset1!$D:$BX,AA$2,FALSE)</f>
        <v>31621PACTOcfDNA2</v>
      </c>
      <c r="AB556">
        <f>VLOOKUP($C556,subset1!$D:$BX,AB$2,FALSE)</f>
        <v>148</v>
      </c>
      <c r="AC556">
        <f>VLOOKUP($C556,subset1!$D:$BX,AC$2,FALSE)</f>
        <v>5170.17</v>
      </c>
      <c r="AD556">
        <f>VLOOKUP($C556,subset1!$D:$BX,AD$2,FALSE)</f>
        <v>290</v>
      </c>
      <c r="AE556">
        <f>VLOOKUP($C556,subset1!$D:$BX,AE$2,FALSE)</f>
        <v>142.30000000000001</v>
      </c>
      <c r="AF556">
        <f>VLOOKUP($C556,subset1!$D:$BX,AF$2,FALSE)</f>
        <v>429</v>
      </c>
      <c r="AG556">
        <f>VLOOKUP($C556,subset1!$D:$BX,AG$2,FALSE)</f>
        <v>10.23</v>
      </c>
      <c r="AH556">
        <f>VLOOKUP($C556,subset1!$D:$BX,AH$2,FALSE)</f>
        <v>0</v>
      </c>
      <c r="AI556">
        <f>VLOOKUP($C556,subset1!$D:$BX,AI$2,FALSE)</f>
        <v>50</v>
      </c>
      <c r="AJ556">
        <f>VLOOKUP($C556,subset1!$D:$BX,AJ$2,FALSE)</f>
        <v>5322.7</v>
      </c>
      <c r="AK556">
        <f>VLOOKUP($C556,subset1!$D:$BX,AK$2,FALSE)</f>
        <v>266.13499999999999</v>
      </c>
      <c r="AL556">
        <f>VLOOKUP($C556,subset1!$D:$BX,AL$2,FALSE)</f>
        <v>76.03857142857143</v>
      </c>
      <c r="AM556">
        <f>VLOOKUP($C556,subset1!$D:$BX,AM$2,FALSE)</f>
        <v>532</v>
      </c>
      <c r="AN556" t="str">
        <f>VLOOKUP($C556,subset1!$D:$BX,AN$2,FALSE)</f>
        <v>Revco -20</v>
      </c>
      <c r="AO556" t="str">
        <f>VLOOKUP($C556,subset1!$D:$BX,AO$2,FALSE)</f>
        <v>PACTO CfDNA Box 2</v>
      </c>
      <c r="AP556" t="str">
        <f>VLOOKUP($C556,subset1!$D:$BX,AP$2,FALSE)</f>
        <v>B6</v>
      </c>
      <c r="AQ556">
        <f>VLOOKUP($C556,subset1!$D:$BX,AQ$2,FALSE)</f>
        <v>0</v>
      </c>
      <c r="AR556">
        <f>VLOOKUP($C556,subset1!$D:$BX,AR$2,FALSE)</f>
        <v>15</v>
      </c>
      <c r="AS556">
        <f>VLOOKUP($C556,subset1!$D:$BX,AS$2,FALSE)</f>
        <v>2.8181186240066136</v>
      </c>
      <c r="AT556" s="1">
        <f>VLOOKUP($C556,subset1!$D:$BX,AT$2,FALSE)</f>
        <v>47.181881375993385</v>
      </c>
      <c r="AU556">
        <f>VLOOKUP($C556,subset1!$D:$BX,AU$2,FALSE)</f>
        <v>9</v>
      </c>
      <c r="AV556">
        <f>VLOOKUP($C556,subset1!$D:$BX,AV$2,FALSE)</f>
        <v>44417</v>
      </c>
      <c r="AW556">
        <f>VLOOKUP($C556,subset1!$D:$BX,AW$2,FALSE)</f>
        <v>0</v>
      </c>
      <c r="AX556" t="str">
        <f>VLOOKUP($C556,subset1!$D:$BX,AX$2,FALSE)</f>
        <v>IDT8_UDI_151</v>
      </c>
      <c r="AY556">
        <f>VLOOKUP($C556,subset1!$D:$BX,AY$2,FALSE)</f>
        <v>0</v>
      </c>
      <c r="AZ556">
        <f>VLOOKUP($C556,subset1!$D:$BX,AZ$2,FALSE)</f>
        <v>4</v>
      </c>
      <c r="BA556" t="str">
        <f>VLOOKUP($C556,subset1!$D:$BX,BA$2,FALSE)</f>
        <v>ZF</v>
      </c>
      <c r="BB556">
        <f>VLOOKUP($C556,subset1!$D:$BX,BB$2,FALSE)</f>
        <v>9</v>
      </c>
      <c r="BC556" t="str">
        <f>VLOOKUP($C556,subset1!$D:$BX,BC$2,FALSE)</f>
        <v>pactopcr813_DNA 1000_DE13805124_2021-08-13_11-27-59.xad</v>
      </c>
      <c r="BD556">
        <f>VLOOKUP($C556,subset1!$D:$BX,BD$2,FALSE)</f>
        <v>292</v>
      </c>
      <c r="BE556">
        <f>VLOOKUP($C556,subset1!$D:$BX,BE$2,FALSE)</f>
        <v>1.75</v>
      </c>
      <c r="BF556">
        <f>VLOOKUP($C556,subset1!$D:$BX,BF$2,FALSE)</f>
        <v>9.1</v>
      </c>
      <c r="BG556">
        <f>VLOOKUP($C556,subset1!$D:$BX,BG$2,FALSE)</f>
        <v>0</v>
      </c>
      <c r="BH556">
        <f>VLOOKUP($C556,subset1!$D:$BX,BH$2,FALSE)</f>
        <v>0</v>
      </c>
      <c r="BI556">
        <f>VLOOKUP($C556,subset1!$D:$BX,BI$2,FALSE)</f>
        <v>0</v>
      </c>
      <c r="BJ556">
        <f>VLOOKUP($C556,subset1!$D:$BX,BJ$2,FALSE)</f>
        <v>0</v>
      </c>
      <c r="BK556">
        <f>VLOOKUP($C556,subset1!$D:$BX,BK$2,FALSE)</f>
        <v>0</v>
      </c>
      <c r="BL556">
        <f>VLOOKUP($C556,subset1!$D:$BX,BL$2,FALSE)</f>
        <v>0</v>
      </c>
      <c r="BM556">
        <f>VLOOKUP($C556,subset1!$D:$BX,BM$2,FALSE)</f>
        <v>0</v>
      </c>
      <c r="BN556">
        <f>VLOOKUP($C556,subset1!$D:$BX,BN$2,FALSE)</f>
        <v>0</v>
      </c>
      <c r="BO556">
        <f>VLOOKUP($C556,subset1!$D:$BX,BO$2,FALSE)</f>
        <v>20</v>
      </c>
      <c r="BP556">
        <f>VLOOKUP($C556,subset1!$D:$BX,BP$2,FALSE)</f>
        <v>1.75</v>
      </c>
      <c r="BQ556">
        <f>VLOOKUP($C556,subset1!$D:$BX,BQ$2,FALSE)</f>
        <v>9.1</v>
      </c>
      <c r="BR556">
        <f>VLOOKUP($C556,subset1!$D:$BX,BR$2,FALSE)</f>
        <v>35</v>
      </c>
      <c r="BS556">
        <f>VLOOKUP($C556,subset1!$D:$BX,BS$2,FALSE)</f>
        <v>532</v>
      </c>
      <c r="BT556" t="str">
        <f>VLOOKUP($C556,subset1!$D:$BX,BT$2,FALSE)</f>
        <v>Revco -20</v>
      </c>
      <c r="BU556" t="str">
        <f>VLOOKUP($C556,subset1!$D:$BX,BU$2,FALSE)</f>
        <v>Pacto PCR1 Box 3</v>
      </c>
    </row>
    <row r="557" spans="1:73" x14ac:dyDescent="0.2">
      <c r="A557">
        <v>1114</v>
      </c>
      <c r="B557" t="s">
        <v>2</v>
      </c>
      <c r="C557" t="str">
        <f t="shared" si="30"/>
        <v>1114A</v>
      </c>
      <c r="D557" t="str">
        <f t="shared" si="31"/>
        <v>A</v>
      </c>
      <c r="E557">
        <v>94</v>
      </c>
      <c r="F557" s="1">
        <v>43623</v>
      </c>
      <c r="I557">
        <v>628.88062003672303</v>
      </c>
      <c r="J557" t="s">
        <v>23</v>
      </c>
      <c r="K557">
        <v>563</v>
      </c>
      <c r="L557">
        <f>VLOOKUP($C557,samples!$D$2:$I$1000,4, FALSE)</f>
        <v>4</v>
      </c>
      <c r="M557" t="str">
        <f>VLOOKUP($C557,samples!$D$2:$I$1000,5, FALSE)</f>
        <v>E</v>
      </c>
      <c r="N557" t="str">
        <f>VLOOKUP($C557,samples!$D$2:$I$1000,6, FALSE)</f>
        <v>4,5,6</v>
      </c>
      <c r="O557" s="1">
        <f>VLOOKUP($C557,samples!$D$2:$I$689,3, FALSE)</f>
        <v>43623</v>
      </c>
      <c r="P557" s="2">
        <f t="shared" si="32"/>
        <v>0</v>
      </c>
      <c r="Q557" s="1" t="str">
        <f>VLOOKUP($C557,samples!$D$2:$R$1000,8, FALSE)</f>
        <v>CGPLPA889P</v>
      </c>
      <c r="S557" t="e">
        <f>VLOOKUP($C557,subset1!$D:$BX,S$2,FALSE)</f>
        <v>#N/A</v>
      </c>
      <c r="T557" s="1" t="e">
        <f>VLOOKUP($C557,subset1!$D:$BX,T$2,FALSE)</f>
        <v>#N/A</v>
      </c>
      <c r="U557" t="e">
        <f>VLOOKUP($C557,subset1!$D:$BX,U$2,FALSE)</f>
        <v>#N/A</v>
      </c>
      <c r="V557" t="e">
        <f>VLOOKUP($C557,subset1!$D:$BX,V$2,FALSE)</f>
        <v>#N/A</v>
      </c>
      <c r="W557" t="e">
        <f>VLOOKUP($C557,subset1!$D:$BX,W$2,FALSE)</f>
        <v>#N/A</v>
      </c>
      <c r="X557" t="e">
        <f>VLOOKUP($C557,subset1!$D:$BX,X$2,FALSE)</f>
        <v>#N/A</v>
      </c>
      <c r="Y557" t="e">
        <f>VLOOKUP($C557,subset1!$D:$BX,Y$2,FALSE)</f>
        <v>#N/A</v>
      </c>
      <c r="Z557" t="e">
        <f>VLOOKUP($C557,subset1!$D:$BX,Z$2,FALSE)</f>
        <v>#N/A</v>
      </c>
      <c r="AA557" t="e">
        <f>VLOOKUP($C557,subset1!$D:$BX,AA$2,FALSE)</f>
        <v>#N/A</v>
      </c>
      <c r="AB557" t="e">
        <f>VLOOKUP($C557,subset1!$D:$BX,AB$2,FALSE)</f>
        <v>#N/A</v>
      </c>
      <c r="AC557" t="e">
        <f>VLOOKUP($C557,subset1!$D:$BX,AC$2,FALSE)</f>
        <v>#N/A</v>
      </c>
      <c r="AD557" t="e">
        <f>VLOOKUP($C557,subset1!$D:$BX,AD$2,FALSE)</f>
        <v>#N/A</v>
      </c>
      <c r="AE557" t="e">
        <f>VLOOKUP($C557,subset1!$D:$BX,AE$2,FALSE)</f>
        <v>#N/A</v>
      </c>
      <c r="AF557" t="e">
        <f>VLOOKUP($C557,subset1!$D:$BX,AF$2,FALSE)</f>
        <v>#N/A</v>
      </c>
      <c r="AG557" t="e">
        <f>VLOOKUP($C557,subset1!$D:$BX,AG$2,FALSE)</f>
        <v>#N/A</v>
      </c>
      <c r="AH557" t="e">
        <f>VLOOKUP($C557,subset1!$D:$BX,AH$2,FALSE)</f>
        <v>#N/A</v>
      </c>
      <c r="AI557" t="e">
        <f>VLOOKUP($C557,subset1!$D:$BX,AI$2,FALSE)</f>
        <v>#N/A</v>
      </c>
      <c r="AJ557" t="e">
        <f>VLOOKUP($C557,subset1!$D:$BX,AJ$2,FALSE)</f>
        <v>#N/A</v>
      </c>
      <c r="AK557" t="e">
        <f>VLOOKUP($C557,subset1!$D:$BX,AK$2,FALSE)</f>
        <v>#N/A</v>
      </c>
      <c r="AL557" t="e">
        <f>VLOOKUP($C557,subset1!$D:$BX,AL$2,FALSE)</f>
        <v>#N/A</v>
      </c>
      <c r="AM557" t="e">
        <f>VLOOKUP($C557,subset1!$D:$BX,AM$2,FALSE)</f>
        <v>#N/A</v>
      </c>
      <c r="AN557" t="e">
        <f>VLOOKUP($C557,subset1!$D:$BX,AN$2,FALSE)</f>
        <v>#N/A</v>
      </c>
      <c r="AO557" t="e">
        <f>VLOOKUP($C557,subset1!$D:$BX,AO$2,FALSE)</f>
        <v>#N/A</v>
      </c>
      <c r="AP557" t="e">
        <f>VLOOKUP($C557,subset1!$D:$BX,AP$2,FALSE)</f>
        <v>#N/A</v>
      </c>
      <c r="AQ557" t="e">
        <f>VLOOKUP($C557,subset1!$D:$BX,AQ$2,FALSE)</f>
        <v>#N/A</v>
      </c>
      <c r="AR557" t="e">
        <f>VLOOKUP($C557,subset1!$D:$BX,AR$2,FALSE)</f>
        <v>#N/A</v>
      </c>
      <c r="AS557" t="e">
        <f>VLOOKUP($C557,subset1!$D:$BX,AS$2,FALSE)</f>
        <v>#N/A</v>
      </c>
      <c r="AT557" s="1" t="e">
        <f>VLOOKUP($C557,subset1!$D:$BX,AT$2,FALSE)</f>
        <v>#N/A</v>
      </c>
      <c r="AU557" t="e">
        <f>VLOOKUP($C557,subset1!$D:$BX,AU$2,FALSE)</f>
        <v>#N/A</v>
      </c>
      <c r="AV557" t="e">
        <f>VLOOKUP($C557,subset1!$D:$BX,AV$2,FALSE)</f>
        <v>#N/A</v>
      </c>
      <c r="AW557" t="e">
        <f>VLOOKUP($C557,subset1!$D:$BX,AW$2,FALSE)</f>
        <v>#N/A</v>
      </c>
      <c r="AX557" t="e">
        <f>VLOOKUP($C557,subset1!$D:$BX,AX$2,FALSE)</f>
        <v>#N/A</v>
      </c>
      <c r="AY557" t="e">
        <f>VLOOKUP($C557,subset1!$D:$BX,AY$2,FALSE)</f>
        <v>#N/A</v>
      </c>
      <c r="AZ557" t="e">
        <f>VLOOKUP($C557,subset1!$D:$BX,AZ$2,FALSE)</f>
        <v>#N/A</v>
      </c>
      <c r="BA557" t="e">
        <f>VLOOKUP($C557,subset1!$D:$BX,BA$2,FALSE)</f>
        <v>#N/A</v>
      </c>
      <c r="BB557" t="e">
        <f>VLOOKUP($C557,subset1!$D:$BX,BB$2,FALSE)</f>
        <v>#N/A</v>
      </c>
      <c r="BC557" t="e">
        <f>VLOOKUP($C557,subset1!$D:$BX,BC$2,FALSE)</f>
        <v>#N/A</v>
      </c>
      <c r="BD557" t="e">
        <f>VLOOKUP($C557,subset1!$D:$BX,BD$2,FALSE)</f>
        <v>#N/A</v>
      </c>
      <c r="BE557" t="e">
        <f>VLOOKUP($C557,subset1!$D:$BX,BE$2,FALSE)</f>
        <v>#N/A</v>
      </c>
      <c r="BF557" t="e">
        <f>VLOOKUP($C557,subset1!$D:$BX,BF$2,FALSE)</f>
        <v>#N/A</v>
      </c>
      <c r="BG557" t="e">
        <f>VLOOKUP($C557,subset1!$D:$BX,BG$2,FALSE)</f>
        <v>#N/A</v>
      </c>
      <c r="BH557" t="e">
        <f>VLOOKUP($C557,subset1!$D:$BX,BH$2,FALSE)</f>
        <v>#N/A</v>
      </c>
      <c r="BI557" t="e">
        <f>VLOOKUP($C557,subset1!$D:$BX,BI$2,FALSE)</f>
        <v>#N/A</v>
      </c>
      <c r="BJ557" t="e">
        <f>VLOOKUP($C557,subset1!$D:$BX,BJ$2,FALSE)</f>
        <v>#N/A</v>
      </c>
      <c r="BK557" t="e">
        <f>VLOOKUP($C557,subset1!$D:$BX,BK$2,FALSE)</f>
        <v>#N/A</v>
      </c>
      <c r="BL557" t="e">
        <f>VLOOKUP($C557,subset1!$D:$BX,BL$2,FALSE)</f>
        <v>#N/A</v>
      </c>
      <c r="BM557" t="e">
        <f>VLOOKUP($C557,subset1!$D:$BX,BM$2,FALSE)</f>
        <v>#N/A</v>
      </c>
      <c r="BN557" t="e">
        <f>VLOOKUP($C557,subset1!$D:$BX,BN$2,FALSE)</f>
        <v>#N/A</v>
      </c>
      <c r="BO557" t="e">
        <f>VLOOKUP($C557,subset1!$D:$BX,BO$2,FALSE)</f>
        <v>#N/A</v>
      </c>
      <c r="BP557" t="e">
        <f>VLOOKUP($C557,subset1!$D:$BX,BP$2,FALSE)</f>
        <v>#N/A</v>
      </c>
      <c r="BQ557" t="e">
        <f>VLOOKUP($C557,subset1!$D:$BX,BQ$2,FALSE)</f>
        <v>#N/A</v>
      </c>
      <c r="BR557" t="e">
        <f>VLOOKUP($C557,subset1!$D:$BX,BR$2,FALSE)</f>
        <v>#N/A</v>
      </c>
      <c r="BS557" t="e">
        <f>VLOOKUP($C557,subset1!$D:$BX,BS$2,FALSE)</f>
        <v>#N/A</v>
      </c>
      <c r="BT557" t="e">
        <f>VLOOKUP($C557,subset1!$D:$BX,BT$2,FALSE)</f>
        <v>#N/A</v>
      </c>
      <c r="BU557" t="e">
        <f>VLOOKUP($C557,subset1!$D:$BX,BU$2,FALSE)</f>
        <v>#N/A</v>
      </c>
    </row>
    <row r="558" spans="1:73" x14ac:dyDescent="0.2">
      <c r="A558">
        <v>1114</v>
      </c>
      <c r="B558" t="s">
        <v>8</v>
      </c>
      <c r="C558" t="str">
        <f t="shared" si="30"/>
        <v>1114B1</v>
      </c>
      <c r="D558" t="str">
        <f t="shared" si="31"/>
        <v>B1</v>
      </c>
      <c r="E558">
        <v>94</v>
      </c>
      <c r="F558" s="1">
        <v>43623</v>
      </c>
      <c r="I558">
        <v>628.88062003672303</v>
      </c>
      <c r="J558" t="s">
        <v>23</v>
      </c>
      <c r="K558">
        <v>564</v>
      </c>
      <c r="L558">
        <f>VLOOKUP($C558,samples!$D$2:$I$1000,4, FALSE)</f>
        <v>9</v>
      </c>
      <c r="M558" t="str">
        <f>VLOOKUP($C558,samples!$D$2:$I$1000,5, FALSE)</f>
        <v>H</v>
      </c>
      <c r="N558" t="str">
        <f>VLOOKUP($C558,samples!$D$2:$I$1000,6, FALSE)</f>
        <v>4,5,6</v>
      </c>
      <c r="O558" s="1">
        <f>VLOOKUP($C558,samples!$D$2:$I$689,3, FALSE)</f>
        <v>43670</v>
      </c>
      <c r="P558" s="2">
        <f t="shared" si="32"/>
        <v>47</v>
      </c>
      <c r="Q558" s="1" t="str">
        <f>VLOOKUP($C558,samples!$D$2:$R$1000,8, FALSE)</f>
        <v>CGPLPA889P1</v>
      </c>
      <c r="S558" t="e">
        <f>VLOOKUP($C558,subset1!$D:$BX,S$2,FALSE)</f>
        <v>#N/A</v>
      </c>
      <c r="T558" s="1" t="e">
        <f>VLOOKUP($C558,subset1!$D:$BX,T$2,FALSE)</f>
        <v>#N/A</v>
      </c>
      <c r="U558" t="e">
        <f>VLOOKUP($C558,subset1!$D:$BX,U$2,FALSE)</f>
        <v>#N/A</v>
      </c>
      <c r="V558" t="e">
        <f>VLOOKUP($C558,subset1!$D:$BX,V$2,FALSE)</f>
        <v>#N/A</v>
      </c>
      <c r="W558" t="e">
        <f>VLOOKUP($C558,subset1!$D:$BX,W$2,FALSE)</f>
        <v>#N/A</v>
      </c>
      <c r="X558" t="e">
        <f>VLOOKUP($C558,subset1!$D:$BX,X$2,FALSE)</f>
        <v>#N/A</v>
      </c>
      <c r="Y558" t="e">
        <f>VLOOKUP($C558,subset1!$D:$BX,Y$2,FALSE)</f>
        <v>#N/A</v>
      </c>
      <c r="Z558" t="e">
        <f>VLOOKUP($C558,subset1!$D:$BX,Z$2,FALSE)</f>
        <v>#N/A</v>
      </c>
      <c r="AA558" t="e">
        <f>VLOOKUP($C558,subset1!$D:$BX,AA$2,FALSE)</f>
        <v>#N/A</v>
      </c>
      <c r="AB558" t="e">
        <f>VLOOKUP($C558,subset1!$D:$BX,AB$2,FALSE)</f>
        <v>#N/A</v>
      </c>
      <c r="AC558" t="e">
        <f>VLOOKUP($C558,subset1!$D:$BX,AC$2,FALSE)</f>
        <v>#N/A</v>
      </c>
      <c r="AD558" t="e">
        <f>VLOOKUP($C558,subset1!$D:$BX,AD$2,FALSE)</f>
        <v>#N/A</v>
      </c>
      <c r="AE558" t="e">
        <f>VLOOKUP($C558,subset1!$D:$BX,AE$2,FALSE)</f>
        <v>#N/A</v>
      </c>
      <c r="AF558" t="e">
        <f>VLOOKUP($C558,subset1!$D:$BX,AF$2,FALSE)</f>
        <v>#N/A</v>
      </c>
      <c r="AG558" t="e">
        <f>VLOOKUP($C558,subset1!$D:$BX,AG$2,FALSE)</f>
        <v>#N/A</v>
      </c>
      <c r="AH558" t="e">
        <f>VLOOKUP($C558,subset1!$D:$BX,AH$2,FALSE)</f>
        <v>#N/A</v>
      </c>
      <c r="AI558" t="e">
        <f>VLOOKUP($C558,subset1!$D:$BX,AI$2,FALSE)</f>
        <v>#N/A</v>
      </c>
      <c r="AJ558" t="e">
        <f>VLOOKUP($C558,subset1!$D:$BX,AJ$2,FALSE)</f>
        <v>#N/A</v>
      </c>
      <c r="AK558" t="e">
        <f>VLOOKUP($C558,subset1!$D:$BX,AK$2,FALSE)</f>
        <v>#N/A</v>
      </c>
      <c r="AL558" t="e">
        <f>VLOOKUP($C558,subset1!$D:$BX,AL$2,FALSE)</f>
        <v>#N/A</v>
      </c>
      <c r="AM558" t="e">
        <f>VLOOKUP($C558,subset1!$D:$BX,AM$2,FALSE)</f>
        <v>#N/A</v>
      </c>
      <c r="AN558" t="e">
        <f>VLOOKUP($C558,subset1!$D:$BX,AN$2,FALSE)</f>
        <v>#N/A</v>
      </c>
      <c r="AO558" t="e">
        <f>VLOOKUP($C558,subset1!$D:$BX,AO$2,FALSE)</f>
        <v>#N/A</v>
      </c>
      <c r="AP558" t="e">
        <f>VLOOKUP($C558,subset1!$D:$BX,AP$2,FALSE)</f>
        <v>#N/A</v>
      </c>
      <c r="AQ558" t="e">
        <f>VLOOKUP($C558,subset1!$D:$BX,AQ$2,FALSE)</f>
        <v>#N/A</v>
      </c>
      <c r="AR558" t="e">
        <f>VLOOKUP($C558,subset1!$D:$BX,AR$2,FALSE)</f>
        <v>#N/A</v>
      </c>
      <c r="AS558" t="e">
        <f>VLOOKUP($C558,subset1!$D:$BX,AS$2,FALSE)</f>
        <v>#N/A</v>
      </c>
      <c r="AT558" s="1" t="e">
        <f>VLOOKUP($C558,subset1!$D:$BX,AT$2,FALSE)</f>
        <v>#N/A</v>
      </c>
      <c r="AU558" t="e">
        <f>VLOOKUP($C558,subset1!$D:$BX,AU$2,FALSE)</f>
        <v>#N/A</v>
      </c>
      <c r="AV558" t="e">
        <f>VLOOKUP($C558,subset1!$D:$BX,AV$2,FALSE)</f>
        <v>#N/A</v>
      </c>
      <c r="AW558" t="e">
        <f>VLOOKUP($C558,subset1!$D:$BX,AW$2,FALSE)</f>
        <v>#N/A</v>
      </c>
      <c r="AX558" t="e">
        <f>VLOOKUP($C558,subset1!$D:$BX,AX$2,FALSE)</f>
        <v>#N/A</v>
      </c>
      <c r="AY558" t="e">
        <f>VLOOKUP($C558,subset1!$D:$BX,AY$2,FALSE)</f>
        <v>#N/A</v>
      </c>
      <c r="AZ558" t="e">
        <f>VLOOKUP($C558,subset1!$D:$BX,AZ$2,FALSE)</f>
        <v>#N/A</v>
      </c>
      <c r="BA558" t="e">
        <f>VLOOKUP($C558,subset1!$D:$BX,BA$2,FALSE)</f>
        <v>#N/A</v>
      </c>
      <c r="BB558" t="e">
        <f>VLOOKUP($C558,subset1!$D:$BX,BB$2,FALSE)</f>
        <v>#N/A</v>
      </c>
      <c r="BC558" t="e">
        <f>VLOOKUP($C558,subset1!$D:$BX,BC$2,FALSE)</f>
        <v>#N/A</v>
      </c>
      <c r="BD558" t="e">
        <f>VLOOKUP($C558,subset1!$D:$BX,BD$2,FALSE)</f>
        <v>#N/A</v>
      </c>
      <c r="BE558" t="e">
        <f>VLOOKUP($C558,subset1!$D:$BX,BE$2,FALSE)</f>
        <v>#N/A</v>
      </c>
      <c r="BF558" t="e">
        <f>VLOOKUP($C558,subset1!$D:$BX,BF$2,FALSE)</f>
        <v>#N/A</v>
      </c>
      <c r="BG558" t="e">
        <f>VLOOKUP($C558,subset1!$D:$BX,BG$2,FALSE)</f>
        <v>#N/A</v>
      </c>
      <c r="BH558" t="e">
        <f>VLOOKUP($C558,subset1!$D:$BX,BH$2,FALSE)</f>
        <v>#N/A</v>
      </c>
      <c r="BI558" t="e">
        <f>VLOOKUP($C558,subset1!$D:$BX,BI$2,FALSE)</f>
        <v>#N/A</v>
      </c>
      <c r="BJ558" t="e">
        <f>VLOOKUP($C558,subset1!$D:$BX,BJ$2,FALSE)</f>
        <v>#N/A</v>
      </c>
      <c r="BK558" t="e">
        <f>VLOOKUP($C558,subset1!$D:$BX,BK$2,FALSE)</f>
        <v>#N/A</v>
      </c>
      <c r="BL558" t="e">
        <f>VLOOKUP($C558,subset1!$D:$BX,BL$2,FALSE)</f>
        <v>#N/A</v>
      </c>
      <c r="BM558" t="e">
        <f>VLOOKUP($C558,subset1!$D:$BX,BM$2,FALSE)</f>
        <v>#N/A</v>
      </c>
      <c r="BN558" t="e">
        <f>VLOOKUP($C558,subset1!$D:$BX,BN$2,FALSE)</f>
        <v>#N/A</v>
      </c>
      <c r="BO558" t="e">
        <f>VLOOKUP($C558,subset1!$D:$BX,BO$2,FALSE)</f>
        <v>#N/A</v>
      </c>
      <c r="BP558" t="e">
        <f>VLOOKUP($C558,subset1!$D:$BX,BP$2,FALSE)</f>
        <v>#N/A</v>
      </c>
      <c r="BQ558" t="e">
        <f>VLOOKUP($C558,subset1!$D:$BX,BQ$2,FALSE)</f>
        <v>#N/A</v>
      </c>
      <c r="BR558" t="e">
        <f>VLOOKUP($C558,subset1!$D:$BX,BR$2,FALSE)</f>
        <v>#N/A</v>
      </c>
      <c r="BS558" t="e">
        <f>VLOOKUP($C558,subset1!$D:$BX,BS$2,FALSE)</f>
        <v>#N/A</v>
      </c>
      <c r="BT558" t="e">
        <f>VLOOKUP($C558,subset1!$D:$BX,BT$2,FALSE)</f>
        <v>#N/A</v>
      </c>
      <c r="BU558" t="e">
        <f>VLOOKUP($C558,subset1!$D:$BX,BU$2,FALSE)</f>
        <v>#N/A</v>
      </c>
    </row>
    <row r="559" spans="1:73" x14ac:dyDescent="0.2">
      <c r="A559">
        <v>1114</v>
      </c>
      <c r="B559" t="s">
        <v>9</v>
      </c>
      <c r="C559" t="str">
        <f t="shared" si="30"/>
        <v>1114E1</v>
      </c>
      <c r="D559" t="str">
        <f t="shared" si="31"/>
        <v>E1</v>
      </c>
      <c r="E559">
        <v>94</v>
      </c>
      <c r="F559" s="1">
        <v>43623</v>
      </c>
      <c r="I559">
        <v>628.88062003672303</v>
      </c>
      <c r="J559" t="s">
        <v>23</v>
      </c>
      <c r="K559">
        <v>565</v>
      </c>
      <c r="L559">
        <f>VLOOKUP($C559,samples!$D$2:$I$1000,4, FALSE)</f>
        <v>13</v>
      </c>
      <c r="M559" t="str">
        <f>VLOOKUP($C559,samples!$D$2:$I$1000,5, FALSE)</f>
        <v>H</v>
      </c>
      <c r="N559" t="str">
        <f>VLOOKUP($C559,samples!$D$2:$I$1000,6, FALSE)</f>
        <v>1,2,3</v>
      </c>
      <c r="O559" s="1">
        <f>VLOOKUP($C559,samples!$D$2:$I$689,3, FALSE)</f>
        <v>43696</v>
      </c>
      <c r="P559" s="2">
        <f t="shared" si="32"/>
        <v>73</v>
      </c>
      <c r="Q559" s="1" t="str">
        <f>VLOOKUP($C559,samples!$D$2:$R$1000,8, FALSE)</f>
        <v>CGPLPA889P2</v>
      </c>
      <c r="S559" t="e">
        <f>VLOOKUP($C559,subset1!$D:$BX,S$2,FALSE)</f>
        <v>#N/A</v>
      </c>
      <c r="T559" s="1" t="e">
        <f>VLOOKUP($C559,subset1!$D:$BX,T$2,FALSE)</f>
        <v>#N/A</v>
      </c>
      <c r="U559" t="e">
        <f>VLOOKUP($C559,subset1!$D:$BX,U$2,FALSE)</f>
        <v>#N/A</v>
      </c>
      <c r="V559" t="e">
        <f>VLOOKUP($C559,subset1!$D:$BX,V$2,FALSE)</f>
        <v>#N/A</v>
      </c>
      <c r="W559" t="e">
        <f>VLOOKUP($C559,subset1!$D:$BX,W$2,FALSE)</f>
        <v>#N/A</v>
      </c>
      <c r="X559" t="e">
        <f>VLOOKUP($C559,subset1!$D:$BX,X$2,FALSE)</f>
        <v>#N/A</v>
      </c>
      <c r="Y559" t="e">
        <f>VLOOKUP($C559,subset1!$D:$BX,Y$2,FALSE)</f>
        <v>#N/A</v>
      </c>
      <c r="Z559" t="e">
        <f>VLOOKUP($C559,subset1!$D:$BX,Z$2,FALSE)</f>
        <v>#N/A</v>
      </c>
      <c r="AA559" t="e">
        <f>VLOOKUP($C559,subset1!$D:$BX,AA$2,FALSE)</f>
        <v>#N/A</v>
      </c>
      <c r="AB559" t="e">
        <f>VLOOKUP($C559,subset1!$D:$BX,AB$2,FALSE)</f>
        <v>#N/A</v>
      </c>
      <c r="AC559" t="e">
        <f>VLOOKUP($C559,subset1!$D:$BX,AC$2,FALSE)</f>
        <v>#N/A</v>
      </c>
      <c r="AD559" t="e">
        <f>VLOOKUP($C559,subset1!$D:$BX,AD$2,FALSE)</f>
        <v>#N/A</v>
      </c>
      <c r="AE559" t="e">
        <f>VLOOKUP($C559,subset1!$D:$BX,AE$2,FALSE)</f>
        <v>#N/A</v>
      </c>
      <c r="AF559" t="e">
        <f>VLOOKUP($C559,subset1!$D:$BX,AF$2,FALSE)</f>
        <v>#N/A</v>
      </c>
      <c r="AG559" t="e">
        <f>VLOOKUP($C559,subset1!$D:$BX,AG$2,FALSE)</f>
        <v>#N/A</v>
      </c>
      <c r="AH559" t="e">
        <f>VLOOKUP($C559,subset1!$D:$BX,AH$2,FALSE)</f>
        <v>#N/A</v>
      </c>
      <c r="AI559" t="e">
        <f>VLOOKUP($C559,subset1!$D:$BX,AI$2,FALSE)</f>
        <v>#N/A</v>
      </c>
      <c r="AJ559" t="e">
        <f>VLOOKUP($C559,subset1!$D:$BX,AJ$2,FALSE)</f>
        <v>#N/A</v>
      </c>
      <c r="AK559" t="e">
        <f>VLOOKUP($C559,subset1!$D:$BX,AK$2,FALSE)</f>
        <v>#N/A</v>
      </c>
      <c r="AL559" t="e">
        <f>VLOOKUP($C559,subset1!$D:$BX,AL$2,FALSE)</f>
        <v>#N/A</v>
      </c>
      <c r="AM559" t="e">
        <f>VLOOKUP($C559,subset1!$D:$BX,AM$2,FALSE)</f>
        <v>#N/A</v>
      </c>
      <c r="AN559" t="e">
        <f>VLOOKUP($C559,subset1!$D:$BX,AN$2,FALSE)</f>
        <v>#N/A</v>
      </c>
      <c r="AO559" t="e">
        <f>VLOOKUP($C559,subset1!$D:$BX,AO$2,FALSE)</f>
        <v>#N/A</v>
      </c>
      <c r="AP559" t="e">
        <f>VLOOKUP($C559,subset1!$D:$BX,AP$2,FALSE)</f>
        <v>#N/A</v>
      </c>
      <c r="AQ559" t="e">
        <f>VLOOKUP($C559,subset1!$D:$BX,AQ$2,FALSE)</f>
        <v>#N/A</v>
      </c>
      <c r="AR559" t="e">
        <f>VLOOKUP($C559,subset1!$D:$BX,AR$2,FALSE)</f>
        <v>#N/A</v>
      </c>
      <c r="AS559" t="e">
        <f>VLOOKUP($C559,subset1!$D:$BX,AS$2,FALSE)</f>
        <v>#N/A</v>
      </c>
      <c r="AT559" s="1" t="e">
        <f>VLOOKUP($C559,subset1!$D:$BX,AT$2,FALSE)</f>
        <v>#N/A</v>
      </c>
      <c r="AU559" t="e">
        <f>VLOOKUP($C559,subset1!$D:$BX,AU$2,FALSE)</f>
        <v>#N/A</v>
      </c>
      <c r="AV559" t="e">
        <f>VLOOKUP($C559,subset1!$D:$BX,AV$2,FALSE)</f>
        <v>#N/A</v>
      </c>
      <c r="AW559" t="e">
        <f>VLOOKUP($C559,subset1!$D:$BX,AW$2,FALSE)</f>
        <v>#N/A</v>
      </c>
      <c r="AX559" t="e">
        <f>VLOOKUP($C559,subset1!$D:$BX,AX$2,FALSE)</f>
        <v>#N/A</v>
      </c>
      <c r="AY559" t="e">
        <f>VLOOKUP($C559,subset1!$D:$BX,AY$2,FALSE)</f>
        <v>#N/A</v>
      </c>
      <c r="AZ559" t="e">
        <f>VLOOKUP($C559,subset1!$D:$BX,AZ$2,FALSE)</f>
        <v>#N/A</v>
      </c>
      <c r="BA559" t="e">
        <f>VLOOKUP($C559,subset1!$D:$BX,BA$2,FALSE)</f>
        <v>#N/A</v>
      </c>
      <c r="BB559" t="e">
        <f>VLOOKUP($C559,subset1!$D:$BX,BB$2,FALSE)</f>
        <v>#N/A</v>
      </c>
      <c r="BC559" t="e">
        <f>VLOOKUP($C559,subset1!$D:$BX,BC$2,FALSE)</f>
        <v>#N/A</v>
      </c>
      <c r="BD559" t="e">
        <f>VLOOKUP($C559,subset1!$D:$BX,BD$2,FALSE)</f>
        <v>#N/A</v>
      </c>
      <c r="BE559" t="e">
        <f>VLOOKUP($C559,subset1!$D:$BX,BE$2,FALSE)</f>
        <v>#N/A</v>
      </c>
      <c r="BF559" t="e">
        <f>VLOOKUP($C559,subset1!$D:$BX,BF$2,FALSE)</f>
        <v>#N/A</v>
      </c>
      <c r="BG559" t="e">
        <f>VLOOKUP($C559,subset1!$D:$BX,BG$2,FALSE)</f>
        <v>#N/A</v>
      </c>
      <c r="BH559" t="e">
        <f>VLOOKUP($C559,subset1!$D:$BX,BH$2,FALSE)</f>
        <v>#N/A</v>
      </c>
      <c r="BI559" t="e">
        <f>VLOOKUP($C559,subset1!$D:$BX,BI$2,FALSE)</f>
        <v>#N/A</v>
      </c>
      <c r="BJ559" t="e">
        <f>VLOOKUP($C559,subset1!$D:$BX,BJ$2,FALSE)</f>
        <v>#N/A</v>
      </c>
      <c r="BK559" t="e">
        <f>VLOOKUP($C559,subset1!$D:$BX,BK$2,FALSE)</f>
        <v>#N/A</v>
      </c>
      <c r="BL559" t="e">
        <f>VLOOKUP($C559,subset1!$D:$BX,BL$2,FALSE)</f>
        <v>#N/A</v>
      </c>
      <c r="BM559" t="e">
        <f>VLOOKUP($C559,subset1!$D:$BX,BM$2,FALSE)</f>
        <v>#N/A</v>
      </c>
      <c r="BN559" t="e">
        <f>VLOOKUP($C559,subset1!$D:$BX,BN$2,FALSE)</f>
        <v>#N/A</v>
      </c>
      <c r="BO559" t="e">
        <f>VLOOKUP($C559,subset1!$D:$BX,BO$2,FALSE)</f>
        <v>#N/A</v>
      </c>
      <c r="BP559" t="e">
        <f>VLOOKUP($C559,subset1!$D:$BX,BP$2,FALSE)</f>
        <v>#N/A</v>
      </c>
      <c r="BQ559" t="e">
        <f>VLOOKUP($C559,subset1!$D:$BX,BQ$2,FALSE)</f>
        <v>#N/A</v>
      </c>
      <c r="BR559" t="e">
        <f>VLOOKUP($C559,subset1!$D:$BX,BR$2,FALSE)</f>
        <v>#N/A</v>
      </c>
      <c r="BS559" t="e">
        <f>VLOOKUP($C559,subset1!$D:$BX,BS$2,FALSE)</f>
        <v>#N/A</v>
      </c>
      <c r="BT559" t="e">
        <f>VLOOKUP($C559,subset1!$D:$BX,BT$2,FALSE)</f>
        <v>#N/A</v>
      </c>
      <c r="BU559" t="e">
        <f>VLOOKUP($C559,subset1!$D:$BX,BU$2,FALSE)</f>
        <v>#N/A</v>
      </c>
    </row>
    <row r="560" spans="1:73" x14ac:dyDescent="0.2">
      <c r="A560">
        <v>1114</v>
      </c>
      <c r="B560" t="s">
        <v>10</v>
      </c>
      <c r="C560" t="str">
        <f t="shared" si="30"/>
        <v>1114E2</v>
      </c>
      <c r="D560" t="str">
        <f t="shared" si="31"/>
        <v>E2</v>
      </c>
      <c r="E560">
        <v>94</v>
      </c>
      <c r="F560" s="1">
        <v>43623</v>
      </c>
      <c r="I560">
        <v>628.88062003672303</v>
      </c>
      <c r="J560" t="s">
        <v>23</v>
      </c>
      <c r="K560">
        <v>566</v>
      </c>
      <c r="L560">
        <f>VLOOKUP($C560,samples!$D$2:$I$1000,4, FALSE)</f>
        <v>16</v>
      </c>
      <c r="M560" t="str">
        <f>VLOOKUP($C560,samples!$D$2:$I$1000,5, FALSE)</f>
        <v>G</v>
      </c>
      <c r="N560" t="str">
        <f>VLOOKUP($C560,samples!$D$2:$I$1000,6, FALSE)</f>
        <v>4,5,6</v>
      </c>
      <c r="O560" s="1">
        <f>VLOOKUP($C560,samples!$D$2:$I$689,3, FALSE)</f>
        <v>43761</v>
      </c>
      <c r="P560" s="2">
        <f t="shared" si="32"/>
        <v>138</v>
      </c>
      <c r="Q560" s="1" t="str">
        <f>VLOOKUP($C560,samples!$D$2:$R$1000,8, FALSE)</f>
        <v>CGPLPA889P3</v>
      </c>
      <c r="S560" t="e">
        <f>VLOOKUP($C560,subset1!$D:$BX,S$2,FALSE)</f>
        <v>#N/A</v>
      </c>
      <c r="T560" s="1" t="e">
        <f>VLOOKUP($C560,subset1!$D:$BX,T$2,FALSE)</f>
        <v>#N/A</v>
      </c>
      <c r="U560" t="e">
        <f>VLOOKUP($C560,subset1!$D:$BX,U$2,FALSE)</f>
        <v>#N/A</v>
      </c>
      <c r="V560" t="e">
        <f>VLOOKUP($C560,subset1!$D:$BX,V$2,FALSE)</f>
        <v>#N/A</v>
      </c>
      <c r="W560" t="e">
        <f>VLOOKUP($C560,subset1!$D:$BX,W$2,FALSE)</f>
        <v>#N/A</v>
      </c>
      <c r="X560" t="e">
        <f>VLOOKUP($C560,subset1!$D:$BX,X$2,FALSE)</f>
        <v>#N/A</v>
      </c>
      <c r="Y560" t="e">
        <f>VLOOKUP($C560,subset1!$D:$BX,Y$2,FALSE)</f>
        <v>#N/A</v>
      </c>
      <c r="Z560" t="e">
        <f>VLOOKUP($C560,subset1!$D:$BX,Z$2,FALSE)</f>
        <v>#N/A</v>
      </c>
      <c r="AA560" t="e">
        <f>VLOOKUP($C560,subset1!$D:$BX,AA$2,FALSE)</f>
        <v>#N/A</v>
      </c>
      <c r="AB560" t="e">
        <f>VLOOKUP($C560,subset1!$D:$BX,AB$2,FALSE)</f>
        <v>#N/A</v>
      </c>
      <c r="AC560" t="e">
        <f>VLOOKUP($C560,subset1!$D:$BX,AC$2,FALSE)</f>
        <v>#N/A</v>
      </c>
      <c r="AD560" t="e">
        <f>VLOOKUP($C560,subset1!$D:$BX,AD$2,FALSE)</f>
        <v>#N/A</v>
      </c>
      <c r="AE560" t="e">
        <f>VLOOKUP($C560,subset1!$D:$BX,AE$2,FALSE)</f>
        <v>#N/A</v>
      </c>
      <c r="AF560" t="e">
        <f>VLOOKUP($C560,subset1!$D:$BX,AF$2,FALSE)</f>
        <v>#N/A</v>
      </c>
      <c r="AG560" t="e">
        <f>VLOOKUP($C560,subset1!$D:$BX,AG$2,FALSE)</f>
        <v>#N/A</v>
      </c>
      <c r="AH560" t="e">
        <f>VLOOKUP($C560,subset1!$D:$BX,AH$2,FALSE)</f>
        <v>#N/A</v>
      </c>
      <c r="AI560" t="e">
        <f>VLOOKUP($C560,subset1!$D:$BX,AI$2,FALSE)</f>
        <v>#N/A</v>
      </c>
      <c r="AJ560" t="e">
        <f>VLOOKUP($C560,subset1!$D:$BX,AJ$2,FALSE)</f>
        <v>#N/A</v>
      </c>
      <c r="AK560" t="e">
        <f>VLOOKUP($C560,subset1!$D:$BX,AK$2,FALSE)</f>
        <v>#N/A</v>
      </c>
      <c r="AL560" t="e">
        <f>VLOOKUP($C560,subset1!$D:$BX,AL$2,FALSE)</f>
        <v>#N/A</v>
      </c>
      <c r="AM560" t="e">
        <f>VLOOKUP($C560,subset1!$D:$BX,AM$2,FALSE)</f>
        <v>#N/A</v>
      </c>
      <c r="AN560" t="e">
        <f>VLOOKUP($C560,subset1!$D:$BX,AN$2,FALSE)</f>
        <v>#N/A</v>
      </c>
      <c r="AO560" t="e">
        <f>VLOOKUP($C560,subset1!$D:$BX,AO$2,FALSE)</f>
        <v>#N/A</v>
      </c>
      <c r="AP560" t="e">
        <f>VLOOKUP($C560,subset1!$D:$BX,AP$2,FALSE)</f>
        <v>#N/A</v>
      </c>
      <c r="AQ560" t="e">
        <f>VLOOKUP($C560,subset1!$D:$BX,AQ$2,FALSE)</f>
        <v>#N/A</v>
      </c>
      <c r="AR560" t="e">
        <f>VLOOKUP($C560,subset1!$D:$BX,AR$2,FALSE)</f>
        <v>#N/A</v>
      </c>
      <c r="AS560" t="e">
        <f>VLOOKUP($C560,subset1!$D:$BX,AS$2,FALSE)</f>
        <v>#N/A</v>
      </c>
      <c r="AT560" s="1" t="e">
        <f>VLOOKUP($C560,subset1!$D:$BX,AT$2,FALSE)</f>
        <v>#N/A</v>
      </c>
      <c r="AU560" t="e">
        <f>VLOOKUP($C560,subset1!$D:$BX,AU$2,FALSE)</f>
        <v>#N/A</v>
      </c>
      <c r="AV560" t="e">
        <f>VLOOKUP($C560,subset1!$D:$BX,AV$2,FALSE)</f>
        <v>#N/A</v>
      </c>
      <c r="AW560" t="e">
        <f>VLOOKUP($C560,subset1!$D:$BX,AW$2,FALSE)</f>
        <v>#N/A</v>
      </c>
      <c r="AX560" t="e">
        <f>VLOOKUP($C560,subset1!$D:$BX,AX$2,FALSE)</f>
        <v>#N/A</v>
      </c>
      <c r="AY560" t="e">
        <f>VLOOKUP($C560,subset1!$D:$BX,AY$2,FALSE)</f>
        <v>#N/A</v>
      </c>
      <c r="AZ560" t="e">
        <f>VLOOKUP($C560,subset1!$D:$BX,AZ$2,FALSE)</f>
        <v>#N/A</v>
      </c>
      <c r="BA560" t="e">
        <f>VLOOKUP($C560,subset1!$D:$BX,BA$2,FALSE)</f>
        <v>#N/A</v>
      </c>
      <c r="BB560" t="e">
        <f>VLOOKUP($C560,subset1!$D:$BX,BB$2,FALSE)</f>
        <v>#N/A</v>
      </c>
      <c r="BC560" t="e">
        <f>VLOOKUP($C560,subset1!$D:$BX,BC$2,FALSE)</f>
        <v>#N/A</v>
      </c>
      <c r="BD560" t="e">
        <f>VLOOKUP($C560,subset1!$D:$BX,BD$2,FALSE)</f>
        <v>#N/A</v>
      </c>
      <c r="BE560" t="e">
        <f>VLOOKUP($C560,subset1!$D:$BX,BE$2,FALSE)</f>
        <v>#N/A</v>
      </c>
      <c r="BF560" t="e">
        <f>VLOOKUP($C560,subset1!$D:$BX,BF$2,FALSE)</f>
        <v>#N/A</v>
      </c>
      <c r="BG560" t="e">
        <f>VLOOKUP($C560,subset1!$D:$BX,BG$2,FALSE)</f>
        <v>#N/A</v>
      </c>
      <c r="BH560" t="e">
        <f>VLOOKUP($C560,subset1!$D:$BX,BH$2,FALSE)</f>
        <v>#N/A</v>
      </c>
      <c r="BI560" t="e">
        <f>VLOOKUP($C560,subset1!$D:$BX,BI$2,FALSE)</f>
        <v>#N/A</v>
      </c>
      <c r="BJ560" t="e">
        <f>VLOOKUP($C560,subset1!$D:$BX,BJ$2,FALSE)</f>
        <v>#N/A</v>
      </c>
      <c r="BK560" t="e">
        <f>VLOOKUP($C560,subset1!$D:$BX,BK$2,FALSE)</f>
        <v>#N/A</v>
      </c>
      <c r="BL560" t="e">
        <f>VLOOKUP($C560,subset1!$D:$BX,BL$2,FALSE)</f>
        <v>#N/A</v>
      </c>
      <c r="BM560" t="e">
        <f>VLOOKUP($C560,subset1!$D:$BX,BM$2,FALSE)</f>
        <v>#N/A</v>
      </c>
      <c r="BN560" t="e">
        <f>VLOOKUP($C560,subset1!$D:$BX,BN$2,FALSE)</f>
        <v>#N/A</v>
      </c>
      <c r="BO560" t="e">
        <f>VLOOKUP($C560,subset1!$D:$BX,BO$2,FALSE)</f>
        <v>#N/A</v>
      </c>
      <c r="BP560" t="e">
        <f>VLOOKUP($C560,subset1!$D:$BX,BP$2,FALSE)</f>
        <v>#N/A</v>
      </c>
      <c r="BQ560" t="e">
        <f>VLOOKUP($C560,subset1!$D:$BX,BQ$2,FALSE)</f>
        <v>#N/A</v>
      </c>
      <c r="BR560" t="e">
        <f>VLOOKUP($C560,subset1!$D:$BX,BR$2,FALSE)</f>
        <v>#N/A</v>
      </c>
      <c r="BS560" t="e">
        <f>VLOOKUP($C560,subset1!$D:$BX,BS$2,FALSE)</f>
        <v>#N/A</v>
      </c>
      <c r="BT560" t="e">
        <f>VLOOKUP($C560,subset1!$D:$BX,BT$2,FALSE)</f>
        <v>#N/A</v>
      </c>
      <c r="BU560" t="e">
        <f>VLOOKUP($C560,subset1!$D:$BX,BU$2,FALSE)</f>
        <v>#N/A</v>
      </c>
    </row>
    <row r="561" spans="1:73" x14ac:dyDescent="0.2">
      <c r="A561">
        <v>1114</v>
      </c>
      <c r="B561" t="s">
        <v>11</v>
      </c>
      <c r="C561" t="str">
        <f t="shared" si="30"/>
        <v>1114E3</v>
      </c>
      <c r="D561" t="str">
        <f t="shared" si="31"/>
        <v>E3</v>
      </c>
      <c r="E561">
        <v>94</v>
      </c>
      <c r="F561" s="1">
        <v>43623</v>
      </c>
      <c r="I561">
        <v>628.88062003672303</v>
      </c>
      <c r="J561" t="s">
        <v>23</v>
      </c>
      <c r="K561">
        <v>567</v>
      </c>
      <c r="L561">
        <f>VLOOKUP($C561,samples!$D$2:$I$1000,4, FALSE)</f>
        <v>18</v>
      </c>
      <c r="M561" t="str">
        <f>VLOOKUP($C561,samples!$D$2:$I$1000,5, FALSE)</f>
        <v>D</v>
      </c>
      <c r="N561" t="str">
        <f>VLOOKUP($C561,samples!$D$2:$I$1000,6, FALSE)</f>
        <v>7,8,9</v>
      </c>
      <c r="O561" s="1">
        <f>VLOOKUP($C561,samples!$D$2:$I$689,3, FALSE)</f>
        <v>43810</v>
      </c>
      <c r="P561" s="2">
        <f t="shared" si="32"/>
        <v>187</v>
      </c>
      <c r="Q561" s="1" t="str">
        <f>VLOOKUP($C561,samples!$D$2:$R$1000,8, FALSE)</f>
        <v>CGPLPA889P4</v>
      </c>
      <c r="S561" t="e">
        <f>VLOOKUP($C561,subset1!$D:$BX,S$2,FALSE)</f>
        <v>#N/A</v>
      </c>
      <c r="T561" s="1" t="e">
        <f>VLOOKUP($C561,subset1!$D:$BX,T$2,FALSE)</f>
        <v>#N/A</v>
      </c>
      <c r="U561" t="e">
        <f>VLOOKUP($C561,subset1!$D:$BX,U$2,FALSE)</f>
        <v>#N/A</v>
      </c>
      <c r="V561" t="e">
        <f>VLOOKUP($C561,subset1!$D:$BX,V$2,FALSE)</f>
        <v>#N/A</v>
      </c>
      <c r="W561" t="e">
        <f>VLOOKUP($C561,subset1!$D:$BX,W$2,FALSE)</f>
        <v>#N/A</v>
      </c>
      <c r="X561" t="e">
        <f>VLOOKUP($C561,subset1!$D:$BX,X$2,FALSE)</f>
        <v>#N/A</v>
      </c>
      <c r="Y561" t="e">
        <f>VLOOKUP($C561,subset1!$D:$BX,Y$2,FALSE)</f>
        <v>#N/A</v>
      </c>
      <c r="Z561" t="e">
        <f>VLOOKUP($C561,subset1!$D:$BX,Z$2,FALSE)</f>
        <v>#N/A</v>
      </c>
      <c r="AA561" t="e">
        <f>VLOOKUP($C561,subset1!$D:$BX,AA$2,FALSE)</f>
        <v>#N/A</v>
      </c>
      <c r="AB561" t="e">
        <f>VLOOKUP($C561,subset1!$D:$BX,AB$2,FALSE)</f>
        <v>#N/A</v>
      </c>
      <c r="AC561" t="e">
        <f>VLOOKUP($C561,subset1!$D:$BX,AC$2,FALSE)</f>
        <v>#N/A</v>
      </c>
      <c r="AD561" t="e">
        <f>VLOOKUP($C561,subset1!$D:$BX,AD$2,FALSE)</f>
        <v>#N/A</v>
      </c>
      <c r="AE561" t="e">
        <f>VLOOKUP($C561,subset1!$D:$BX,AE$2,FALSE)</f>
        <v>#N/A</v>
      </c>
      <c r="AF561" t="e">
        <f>VLOOKUP($C561,subset1!$D:$BX,AF$2,FALSE)</f>
        <v>#N/A</v>
      </c>
      <c r="AG561" t="e">
        <f>VLOOKUP($C561,subset1!$D:$BX,AG$2,FALSE)</f>
        <v>#N/A</v>
      </c>
      <c r="AH561" t="e">
        <f>VLOOKUP($C561,subset1!$D:$BX,AH$2,FALSE)</f>
        <v>#N/A</v>
      </c>
      <c r="AI561" t="e">
        <f>VLOOKUP($C561,subset1!$D:$BX,AI$2,FALSE)</f>
        <v>#N/A</v>
      </c>
      <c r="AJ561" t="e">
        <f>VLOOKUP($C561,subset1!$D:$BX,AJ$2,FALSE)</f>
        <v>#N/A</v>
      </c>
      <c r="AK561" t="e">
        <f>VLOOKUP($C561,subset1!$D:$BX,AK$2,FALSE)</f>
        <v>#N/A</v>
      </c>
      <c r="AL561" t="e">
        <f>VLOOKUP($C561,subset1!$D:$BX,AL$2,FALSE)</f>
        <v>#N/A</v>
      </c>
      <c r="AM561" t="e">
        <f>VLOOKUP($C561,subset1!$D:$BX,AM$2,FALSE)</f>
        <v>#N/A</v>
      </c>
      <c r="AN561" t="e">
        <f>VLOOKUP($C561,subset1!$D:$BX,AN$2,FALSE)</f>
        <v>#N/A</v>
      </c>
      <c r="AO561" t="e">
        <f>VLOOKUP($C561,subset1!$D:$BX,AO$2,FALSE)</f>
        <v>#N/A</v>
      </c>
      <c r="AP561" t="e">
        <f>VLOOKUP($C561,subset1!$D:$BX,AP$2,FALSE)</f>
        <v>#N/A</v>
      </c>
      <c r="AQ561" t="e">
        <f>VLOOKUP($C561,subset1!$D:$BX,AQ$2,FALSE)</f>
        <v>#N/A</v>
      </c>
      <c r="AR561" t="e">
        <f>VLOOKUP($C561,subset1!$D:$BX,AR$2,FALSE)</f>
        <v>#N/A</v>
      </c>
      <c r="AS561" t="e">
        <f>VLOOKUP($C561,subset1!$D:$BX,AS$2,FALSE)</f>
        <v>#N/A</v>
      </c>
      <c r="AT561" s="1" t="e">
        <f>VLOOKUP($C561,subset1!$D:$BX,AT$2,FALSE)</f>
        <v>#N/A</v>
      </c>
      <c r="AU561" t="e">
        <f>VLOOKUP($C561,subset1!$D:$BX,AU$2,FALSE)</f>
        <v>#N/A</v>
      </c>
      <c r="AV561" t="e">
        <f>VLOOKUP($C561,subset1!$D:$BX,AV$2,FALSE)</f>
        <v>#N/A</v>
      </c>
      <c r="AW561" t="e">
        <f>VLOOKUP($C561,subset1!$D:$BX,AW$2,FALSE)</f>
        <v>#N/A</v>
      </c>
      <c r="AX561" t="e">
        <f>VLOOKUP($C561,subset1!$D:$BX,AX$2,FALSE)</f>
        <v>#N/A</v>
      </c>
      <c r="AY561" t="e">
        <f>VLOOKUP($C561,subset1!$D:$BX,AY$2,FALSE)</f>
        <v>#N/A</v>
      </c>
      <c r="AZ561" t="e">
        <f>VLOOKUP($C561,subset1!$D:$BX,AZ$2,FALSE)</f>
        <v>#N/A</v>
      </c>
      <c r="BA561" t="e">
        <f>VLOOKUP($C561,subset1!$D:$BX,BA$2,FALSE)</f>
        <v>#N/A</v>
      </c>
      <c r="BB561" t="e">
        <f>VLOOKUP($C561,subset1!$D:$BX,BB$2,FALSE)</f>
        <v>#N/A</v>
      </c>
      <c r="BC561" t="e">
        <f>VLOOKUP($C561,subset1!$D:$BX,BC$2,FALSE)</f>
        <v>#N/A</v>
      </c>
      <c r="BD561" t="e">
        <f>VLOOKUP($C561,subset1!$D:$BX,BD$2,FALSE)</f>
        <v>#N/A</v>
      </c>
      <c r="BE561" t="e">
        <f>VLOOKUP($C561,subset1!$D:$BX,BE$2,FALSE)</f>
        <v>#N/A</v>
      </c>
      <c r="BF561" t="e">
        <f>VLOOKUP($C561,subset1!$D:$BX,BF$2,FALSE)</f>
        <v>#N/A</v>
      </c>
      <c r="BG561" t="e">
        <f>VLOOKUP($C561,subset1!$D:$BX,BG$2,FALSE)</f>
        <v>#N/A</v>
      </c>
      <c r="BH561" t="e">
        <f>VLOOKUP($C561,subset1!$D:$BX,BH$2,FALSE)</f>
        <v>#N/A</v>
      </c>
      <c r="BI561" t="e">
        <f>VLOOKUP($C561,subset1!$D:$BX,BI$2,FALSE)</f>
        <v>#N/A</v>
      </c>
      <c r="BJ561" t="e">
        <f>VLOOKUP($C561,subset1!$D:$BX,BJ$2,FALSE)</f>
        <v>#N/A</v>
      </c>
      <c r="BK561" t="e">
        <f>VLOOKUP($C561,subset1!$D:$BX,BK$2,FALSE)</f>
        <v>#N/A</v>
      </c>
      <c r="BL561" t="e">
        <f>VLOOKUP($C561,subset1!$D:$BX,BL$2,FALSE)</f>
        <v>#N/A</v>
      </c>
      <c r="BM561" t="e">
        <f>VLOOKUP($C561,subset1!$D:$BX,BM$2,FALSE)</f>
        <v>#N/A</v>
      </c>
      <c r="BN561" t="e">
        <f>VLOOKUP($C561,subset1!$D:$BX,BN$2,FALSE)</f>
        <v>#N/A</v>
      </c>
      <c r="BO561" t="e">
        <f>VLOOKUP($C561,subset1!$D:$BX,BO$2,FALSE)</f>
        <v>#N/A</v>
      </c>
      <c r="BP561" t="e">
        <f>VLOOKUP($C561,subset1!$D:$BX,BP$2,FALSE)</f>
        <v>#N/A</v>
      </c>
      <c r="BQ561" t="e">
        <f>VLOOKUP($C561,subset1!$D:$BX,BQ$2,FALSE)</f>
        <v>#N/A</v>
      </c>
      <c r="BR561" t="e">
        <f>VLOOKUP($C561,subset1!$D:$BX,BR$2,FALSE)</f>
        <v>#N/A</v>
      </c>
      <c r="BS561" t="e">
        <f>VLOOKUP($C561,subset1!$D:$BX,BS$2,FALSE)</f>
        <v>#N/A</v>
      </c>
      <c r="BT561" t="e">
        <f>VLOOKUP($C561,subset1!$D:$BX,BT$2,FALSE)</f>
        <v>#N/A</v>
      </c>
      <c r="BU561" t="e">
        <f>VLOOKUP($C561,subset1!$D:$BX,BU$2,FALSE)</f>
        <v>#N/A</v>
      </c>
    </row>
    <row r="562" spans="1:73" x14ac:dyDescent="0.2">
      <c r="A562">
        <v>1114</v>
      </c>
      <c r="B562" t="s">
        <v>12</v>
      </c>
      <c r="C562" t="str">
        <f t="shared" si="30"/>
        <v>1114E4</v>
      </c>
      <c r="D562" t="str">
        <f t="shared" si="31"/>
        <v>E4</v>
      </c>
      <c r="E562">
        <v>94</v>
      </c>
      <c r="F562" s="1">
        <v>43623</v>
      </c>
      <c r="I562">
        <v>628.88062003672303</v>
      </c>
      <c r="J562" t="s">
        <v>23</v>
      </c>
      <c r="K562">
        <v>568</v>
      </c>
      <c r="L562">
        <f>VLOOKUP($C562,samples!$D$2:$I$1000,4, FALSE)</f>
        <v>20</v>
      </c>
      <c r="M562" t="str">
        <f>VLOOKUP($C562,samples!$D$2:$I$1000,5, FALSE)</f>
        <v>E</v>
      </c>
      <c r="N562" t="str">
        <f>VLOOKUP($C562,samples!$D$2:$I$1000,6, FALSE)</f>
        <v>7,8,9</v>
      </c>
      <c r="O562" s="1">
        <f>VLOOKUP($C562,samples!$D$2:$I$689,3, FALSE)</f>
        <v>43899</v>
      </c>
      <c r="P562" s="2">
        <f t="shared" si="32"/>
        <v>276</v>
      </c>
      <c r="Q562" s="1" t="str">
        <f>VLOOKUP($C562,samples!$D$2:$R$1000,8, FALSE)</f>
        <v>CGPLPA889P5</v>
      </c>
      <c r="S562" t="e">
        <f>VLOOKUP($C562,subset1!$D:$BX,S$2,FALSE)</f>
        <v>#N/A</v>
      </c>
      <c r="T562" s="1" t="e">
        <f>VLOOKUP($C562,subset1!$D:$BX,T$2,FALSE)</f>
        <v>#N/A</v>
      </c>
      <c r="U562" t="e">
        <f>VLOOKUP($C562,subset1!$D:$BX,U$2,FALSE)</f>
        <v>#N/A</v>
      </c>
      <c r="V562" t="e">
        <f>VLOOKUP($C562,subset1!$D:$BX,V$2,FALSE)</f>
        <v>#N/A</v>
      </c>
      <c r="W562" t="e">
        <f>VLOOKUP($C562,subset1!$D:$BX,W$2,FALSE)</f>
        <v>#N/A</v>
      </c>
      <c r="X562" t="e">
        <f>VLOOKUP($C562,subset1!$D:$BX,X$2,FALSE)</f>
        <v>#N/A</v>
      </c>
      <c r="Y562" t="e">
        <f>VLOOKUP($C562,subset1!$D:$BX,Y$2,FALSE)</f>
        <v>#N/A</v>
      </c>
      <c r="Z562" t="e">
        <f>VLOOKUP($C562,subset1!$D:$BX,Z$2,FALSE)</f>
        <v>#N/A</v>
      </c>
      <c r="AA562" t="e">
        <f>VLOOKUP($C562,subset1!$D:$BX,AA$2,FALSE)</f>
        <v>#N/A</v>
      </c>
      <c r="AB562" t="e">
        <f>VLOOKUP($C562,subset1!$D:$BX,AB$2,FALSE)</f>
        <v>#N/A</v>
      </c>
      <c r="AC562" t="e">
        <f>VLOOKUP($C562,subset1!$D:$BX,AC$2,FALSE)</f>
        <v>#N/A</v>
      </c>
      <c r="AD562" t="e">
        <f>VLOOKUP($C562,subset1!$D:$BX,AD$2,FALSE)</f>
        <v>#N/A</v>
      </c>
      <c r="AE562" t="e">
        <f>VLOOKUP($C562,subset1!$D:$BX,AE$2,FALSE)</f>
        <v>#N/A</v>
      </c>
      <c r="AF562" t="e">
        <f>VLOOKUP($C562,subset1!$D:$BX,AF$2,FALSE)</f>
        <v>#N/A</v>
      </c>
      <c r="AG562" t="e">
        <f>VLOOKUP($C562,subset1!$D:$BX,AG$2,FALSE)</f>
        <v>#N/A</v>
      </c>
      <c r="AH562" t="e">
        <f>VLOOKUP($C562,subset1!$D:$BX,AH$2,FALSE)</f>
        <v>#N/A</v>
      </c>
      <c r="AI562" t="e">
        <f>VLOOKUP($C562,subset1!$D:$BX,AI$2,FALSE)</f>
        <v>#N/A</v>
      </c>
      <c r="AJ562" t="e">
        <f>VLOOKUP($C562,subset1!$D:$BX,AJ$2,FALSE)</f>
        <v>#N/A</v>
      </c>
      <c r="AK562" t="e">
        <f>VLOOKUP($C562,subset1!$D:$BX,AK$2,FALSE)</f>
        <v>#N/A</v>
      </c>
      <c r="AL562" t="e">
        <f>VLOOKUP($C562,subset1!$D:$BX,AL$2,FALSE)</f>
        <v>#N/A</v>
      </c>
      <c r="AM562" t="e">
        <f>VLOOKUP($C562,subset1!$D:$BX,AM$2,FALSE)</f>
        <v>#N/A</v>
      </c>
      <c r="AN562" t="e">
        <f>VLOOKUP($C562,subset1!$D:$BX,AN$2,FALSE)</f>
        <v>#N/A</v>
      </c>
      <c r="AO562" t="e">
        <f>VLOOKUP($C562,subset1!$D:$BX,AO$2,FALSE)</f>
        <v>#N/A</v>
      </c>
      <c r="AP562" t="e">
        <f>VLOOKUP($C562,subset1!$D:$BX,AP$2,FALSE)</f>
        <v>#N/A</v>
      </c>
      <c r="AQ562" t="e">
        <f>VLOOKUP($C562,subset1!$D:$BX,AQ$2,FALSE)</f>
        <v>#N/A</v>
      </c>
      <c r="AR562" t="e">
        <f>VLOOKUP($C562,subset1!$D:$BX,AR$2,FALSE)</f>
        <v>#N/A</v>
      </c>
      <c r="AS562" t="e">
        <f>VLOOKUP($C562,subset1!$D:$BX,AS$2,FALSE)</f>
        <v>#N/A</v>
      </c>
      <c r="AT562" s="1" t="e">
        <f>VLOOKUP($C562,subset1!$D:$BX,AT$2,FALSE)</f>
        <v>#N/A</v>
      </c>
      <c r="AU562" t="e">
        <f>VLOOKUP($C562,subset1!$D:$BX,AU$2,FALSE)</f>
        <v>#N/A</v>
      </c>
      <c r="AV562" t="e">
        <f>VLOOKUP($C562,subset1!$D:$BX,AV$2,FALSE)</f>
        <v>#N/A</v>
      </c>
      <c r="AW562" t="e">
        <f>VLOOKUP($C562,subset1!$D:$BX,AW$2,FALSE)</f>
        <v>#N/A</v>
      </c>
      <c r="AX562" t="e">
        <f>VLOOKUP($C562,subset1!$D:$BX,AX$2,FALSE)</f>
        <v>#N/A</v>
      </c>
      <c r="AY562" t="e">
        <f>VLOOKUP($C562,subset1!$D:$BX,AY$2,FALSE)</f>
        <v>#N/A</v>
      </c>
      <c r="AZ562" t="e">
        <f>VLOOKUP($C562,subset1!$D:$BX,AZ$2,FALSE)</f>
        <v>#N/A</v>
      </c>
      <c r="BA562" t="e">
        <f>VLOOKUP($C562,subset1!$D:$BX,BA$2,FALSE)</f>
        <v>#N/A</v>
      </c>
      <c r="BB562" t="e">
        <f>VLOOKUP($C562,subset1!$D:$BX,BB$2,FALSE)</f>
        <v>#N/A</v>
      </c>
      <c r="BC562" t="e">
        <f>VLOOKUP($C562,subset1!$D:$BX,BC$2,FALSE)</f>
        <v>#N/A</v>
      </c>
      <c r="BD562" t="e">
        <f>VLOOKUP($C562,subset1!$D:$BX,BD$2,FALSE)</f>
        <v>#N/A</v>
      </c>
      <c r="BE562" t="e">
        <f>VLOOKUP($C562,subset1!$D:$BX,BE$2,FALSE)</f>
        <v>#N/A</v>
      </c>
      <c r="BF562" t="e">
        <f>VLOOKUP($C562,subset1!$D:$BX,BF$2,FALSE)</f>
        <v>#N/A</v>
      </c>
      <c r="BG562" t="e">
        <f>VLOOKUP($C562,subset1!$D:$BX,BG$2,FALSE)</f>
        <v>#N/A</v>
      </c>
      <c r="BH562" t="e">
        <f>VLOOKUP($C562,subset1!$D:$BX,BH$2,FALSE)</f>
        <v>#N/A</v>
      </c>
      <c r="BI562" t="e">
        <f>VLOOKUP($C562,subset1!$D:$BX,BI$2,FALSE)</f>
        <v>#N/A</v>
      </c>
      <c r="BJ562" t="e">
        <f>VLOOKUP($C562,subset1!$D:$BX,BJ$2,FALSE)</f>
        <v>#N/A</v>
      </c>
      <c r="BK562" t="e">
        <f>VLOOKUP($C562,subset1!$D:$BX,BK$2,FALSE)</f>
        <v>#N/A</v>
      </c>
      <c r="BL562" t="e">
        <f>VLOOKUP($C562,subset1!$D:$BX,BL$2,FALSE)</f>
        <v>#N/A</v>
      </c>
      <c r="BM562" t="e">
        <f>VLOOKUP($C562,subset1!$D:$BX,BM$2,FALSE)</f>
        <v>#N/A</v>
      </c>
      <c r="BN562" t="e">
        <f>VLOOKUP($C562,subset1!$D:$BX,BN$2,FALSE)</f>
        <v>#N/A</v>
      </c>
      <c r="BO562" t="e">
        <f>VLOOKUP($C562,subset1!$D:$BX,BO$2,FALSE)</f>
        <v>#N/A</v>
      </c>
      <c r="BP562" t="e">
        <f>VLOOKUP($C562,subset1!$D:$BX,BP$2,FALSE)</f>
        <v>#N/A</v>
      </c>
      <c r="BQ562" t="e">
        <f>VLOOKUP($C562,subset1!$D:$BX,BQ$2,FALSE)</f>
        <v>#N/A</v>
      </c>
      <c r="BR562" t="e">
        <f>VLOOKUP($C562,subset1!$D:$BX,BR$2,FALSE)</f>
        <v>#N/A</v>
      </c>
      <c r="BS562" t="e">
        <f>VLOOKUP($C562,subset1!$D:$BX,BS$2,FALSE)</f>
        <v>#N/A</v>
      </c>
      <c r="BT562" t="e">
        <f>VLOOKUP($C562,subset1!$D:$BX,BT$2,FALSE)</f>
        <v>#N/A</v>
      </c>
      <c r="BU562" t="e">
        <f>VLOOKUP($C562,subset1!$D:$BX,BU$2,FALSE)</f>
        <v>#N/A</v>
      </c>
    </row>
    <row r="563" spans="1:73" x14ac:dyDescent="0.2">
      <c r="A563">
        <v>1114</v>
      </c>
      <c r="B563" t="s">
        <v>13</v>
      </c>
      <c r="C563" t="str">
        <f t="shared" si="30"/>
        <v>1114E5</v>
      </c>
      <c r="D563" t="str">
        <f t="shared" si="31"/>
        <v>E5</v>
      </c>
      <c r="E563">
        <v>94</v>
      </c>
      <c r="F563" s="1">
        <v>43623</v>
      </c>
      <c r="I563">
        <v>628.88062003672303</v>
      </c>
      <c r="J563" t="s">
        <v>23</v>
      </c>
      <c r="K563">
        <v>569</v>
      </c>
      <c r="L563">
        <f>VLOOKUP($C563,samples!$D$2:$I$1000,4, FALSE)</f>
        <v>22</v>
      </c>
      <c r="M563" t="str">
        <f>VLOOKUP($C563,samples!$D$2:$I$1000,5, FALSE)</f>
        <v>B</v>
      </c>
      <c r="N563" t="str">
        <f>VLOOKUP($C563,samples!$D$2:$I$1000,6, FALSE)</f>
        <v>1,2,3</v>
      </c>
      <c r="O563" s="1">
        <f>VLOOKUP($C563,samples!$D$2:$I$689,3, FALSE)</f>
        <v>44004</v>
      </c>
      <c r="P563" s="2">
        <f t="shared" si="32"/>
        <v>381</v>
      </c>
      <c r="Q563" s="1" t="str">
        <f>VLOOKUP($C563,samples!$D$2:$R$1000,8, FALSE)</f>
        <v>CGPLPA889P6</v>
      </c>
      <c r="S563" t="e">
        <f>VLOOKUP($C563,subset1!$D:$BX,S$2,FALSE)</f>
        <v>#N/A</v>
      </c>
      <c r="T563" s="1" t="e">
        <f>VLOOKUP($C563,subset1!$D:$BX,T$2,FALSE)</f>
        <v>#N/A</v>
      </c>
      <c r="U563" t="e">
        <f>VLOOKUP($C563,subset1!$D:$BX,U$2,FALSE)</f>
        <v>#N/A</v>
      </c>
      <c r="V563" t="e">
        <f>VLOOKUP($C563,subset1!$D:$BX,V$2,FALSE)</f>
        <v>#N/A</v>
      </c>
      <c r="W563" t="e">
        <f>VLOOKUP($C563,subset1!$D:$BX,W$2,FALSE)</f>
        <v>#N/A</v>
      </c>
      <c r="X563" t="e">
        <f>VLOOKUP($C563,subset1!$D:$BX,X$2,FALSE)</f>
        <v>#N/A</v>
      </c>
      <c r="Y563" t="e">
        <f>VLOOKUP($C563,subset1!$D:$BX,Y$2,FALSE)</f>
        <v>#N/A</v>
      </c>
      <c r="Z563" t="e">
        <f>VLOOKUP($C563,subset1!$D:$BX,Z$2,FALSE)</f>
        <v>#N/A</v>
      </c>
      <c r="AA563" t="e">
        <f>VLOOKUP($C563,subset1!$D:$BX,AA$2,FALSE)</f>
        <v>#N/A</v>
      </c>
      <c r="AB563" t="e">
        <f>VLOOKUP($C563,subset1!$D:$BX,AB$2,FALSE)</f>
        <v>#N/A</v>
      </c>
      <c r="AC563" t="e">
        <f>VLOOKUP($C563,subset1!$D:$BX,AC$2,FALSE)</f>
        <v>#N/A</v>
      </c>
      <c r="AD563" t="e">
        <f>VLOOKUP($C563,subset1!$D:$BX,AD$2,FALSE)</f>
        <v>#N/A</v>
      </c>
      <c r="AE563" t="e">
        <f>VLOOKUP($C563,subset1!$D:$BX,AE$2,FALSE)</f>
        <v>#N/A</v>
      </c>
      <c r="AF563" t="e">
        <f>VLOOKUP($C563,subset1!$D:$BX,AF$2,FALSE)</f>
        <v>#N/A</v>
      </c>
      <c r="AG563" t="e">
        <f>VLOOKUP($C563,subset1!$D:$BX,AG$2,FALSE)</f>
        <v>#N/A</v>
      </c>
      <c r="AH563" t="e">
        <f>VLOOKUP($C563,subset1!$D:$BX,AH$2,FALSE)</f>
        <v>#N/A</v>
      </c>
      <c r="AI563" t="e">
        <f>VLOOKUP($C563,subset1!$D:$BX,AI$2,FALSE)</f>
        <v>#N/A</v>
      </c>
      <c r="AJ563" t="e">
        <f>VLOOKUP($C563,subset1!$D:$BX,AJ$2,FALSE)</f>
        <v>#N/A</v>
      </c>
      <c r="AK563" t="e">
        <f>VLOOKUP($C563,subset1!$D:$BX,AK$2,FALSE)</f>
        <v>#N/A</v>
      </c>
      <c r="AL563" t="e">
        <f>VLOOKUP($C563,subset1!$D:$BX,AL$2,FALSE)</f>
        <v>#N/A</v>
      </c>
      <c r="AM563" t="e">
        <f>VLOOKUP($C563,subset1!$D:$BX,AM$2,FALSE)</f>
        <v>#N/A</v>
      </c>
      <c r="AN563" t="e">
        <f>VLOOKUP($C563,subset1!$D:$BX,AN$2,FALSE)</f>
        <v>#N/A</v>
      </c>
      <c r="AO563" t="e">
        <f>VLOOKUP($C563,subset1!$D:$BX,AO$2,FALSE)</f>
        <v>#N/A</v>
      </c>
      <c r="AP563" t="e">
        <f>VLOOKUP($C563,subset1!$D:$BX,AP$2,FALSE)</f>
        <v>#N/A</v>
      </c>
      <c r="AQ563" t="e">
        <f>VLOOKUP($C563,subset1!$D:$BX,AQ$2,FALSE)</f>
        <v>#N/A</v>
      </c>
      <c r="AR563" t="e">
        <f>VLOOKUP($C563,subset1!$D:$BX,AR$2,FALSE)</f>
        <v>#N/A</v>
      </c>
      <c r="AS563" t="e">
        <f>VLOOKUP($C563,subset1!$D:$BX,AS$2,FALSE)</f>
        <v>#N/A</v>
      </c>
      <c r="AT563" s="1" t="e">
        <f>VLOOKUP($C563,subset1!$D:$BX,AT$2,FALSE)</f>
        <v>#N/A</v>
      </c>
      <c r="AU563" t="e">
        <f>VLOOKUP($C563,subset1!$D:$BX,AU$2,FALSE)</f>
        <v>#N/A</v>
      </c>
      <c r="AV563" t="e">
        <f>VLOOKUP($C563,subset1!$D:$BX,AV$2,FALSE)</f>
        <v>#N/A</v>
      </c>
      <c r="AW563" t="e">
        <f>VLOOKUP($C563,subset1!$D:$BX,AW$2,FALSE)</f>
        <v>#N/A</v>
      </c>
      <c r="AX563" t="e">
        <f>VLOOKUP($C563,subset1!$D:$BX,AX$2,FALSE)</f>
        <v>#N/A</v>
      </c>
      <c r="AY563" t="e">
        <f>VLOOKUP($C563,subset1!$D:$BX,AY$2,FALSE)</f>
        <v>#N/A</v>
      </c>
      <c r="AZ563" t="e">
        <f>VLOOKUP($C563,subset1!$D:$BX,AZ$2,FALSE)</f>
        <v>#N/A</v>
      </c>
      <c r="BA563" t="e">
        <f>VLOOKUP($C563,subset1!$D:$BX,BA$2,FALSE)</f>
        <v>#N/A</v>
      </c>
      <c r="BB563" t="e">
        <f>VLOOKUP($C563,subset1!$D:$BX,BB$2,FALSE)</f>
        <v>#N/A</v>
      </c>
      <c r="BC563" t="e">
        <f>VLOOKUP($C563,subset1!$D:$BX,BC$2,FALSE)</f>
        <v>#N/A</v>
      </c>
      <c r="BD563" t="e">
        <f>VLOOKUP($C563,subset1!$D:$BX,BD$2,FALSE)</f>
        <v>#N/A</v>
      </c>
      <c r="BE563" t="e">
        <f>VLOOKUP($C563,subset1!$D:$BX,BE$2,FALSE)</f>
        <v>#N/A</v>
      </c>
      <c r="BF563" t="e">
        <f>VLOOKUP($C563,subset1!$D:$BX,BF$2,FALSE)</f>
        <v>#N/A</v>
      </c>
      <c r="BG563" t="e">
        <f>VLOOKUP($C563,subset1!$D:$BX,BG$2,FALSE)</f>
        <v>#N/A</v>
      </c>
      <c r="BH563" t="e">
        <f>VLOOKUP($C563,subset1!$D:$BX,BH$2,FALSE)</f>
        <v>#N/A</v>
      </c>
      <c r="BI563" t="e">
        <f>VLOOKUP($C563,subset1!$D:$BX,BI$2,FALSE)</f>
        <v>#N/A</v>
      </c>
      <c r="BJ563" t="e">
        <f>VLOOKUP($C563,subset1!$D:$BX,BJ$2,FALSE)</f>
        <v>#N/A</v>
      </c>
      <c r="BK563" t="e">
        <f>VLOOKUP($C563,subset1!$D:$BX,BK$2,FALSE)</f>
        <v>#N/A</v>
      </c>
      <c r="BL563" t="e">
        <f>VLOOKUP($C563,subset1!$D:$BX,BL$2,FALSE)</f>
        <v>#N/A</v>
      </c>
      <c r="BM563" t="e">
        <f>VLOOKUP($C563,subset1!$D:$BX,BM$2,FALSE)</f>
        <v>#N/A</v>
      </c>
      <c r="BN563" t="e">
        <f>VLOOKUP($C563,subset1!$D:$BX,BN$2,FALSE)</f>
        <v>#N/A</v>
      </c>
      <c r="BO563" t="e">
        <f>VLOOKUP($C563,subset1!$D:$BX,BO$2,FALSE)</f>
        <v>#N/A</v>
      </c>
      <c r="BP563" t="e">
        <f>VLOOKUP($C563,subset1!$D:$BX,BP$2,FALSE)</f>
        <v>#N/A</v>
      </c>
      <c r="BQ563" t="e">
        <f>VLOOKUP($C563,subset1!$D:$BX,BQ$2,FALSE)</f>
        <v>#N/A</v>
      </c>
      <c r="BR563" t="e">
        <f>VLOOKUP($C563,subset1!$D:$BX,BR$2,FALSE)</f>
        <v>#N/A</v>
      </c>
      <c r="BS563" t="e">
        <f>VLOOKUP($C563,subset1!$D:$BX,BS$2,FALSE)</f>
        <v>#N/A</v>
      </c>
      <c r="BT563" t="e">
        <f>VLOOKUP($C563,subset1!$D:$BX,BT$2,FALSE)</f>
        <v>#N/A</v>
      </c>
      <c r="BU563" t="e">
        <f>VLOOKUP($C563,subset1!$D:$BX,BU$2,FALSE)</f>
        <v>#N/A</v>
      </c>
    </row>
    <row r="564" spans="1:73" x14ac:dyDescent="0.2">
      <c r="A564">
        <v>1116</v>
      </c>
      <c r="B564" t="s">
        <v>2</v>
      </c>
      <c r="C564" t="str">
        <f t="shared" si="30"/>
        <v>1116A</v>
      </c>
      <c r="D564" t="str">
        <f t="shared" si="31"/>
        <v>A</v>
      </c>
      <c r="E564">
        <v>97</v>
      </c>
      <c r="F564" s="1">
        <v>43635</v>
      </c>
      <c r="G564">
        <v>5.8</v>
      </c>
      <c r="H564" t="s">
        <v>22</v>
      </c>
      <c r="I564">
        <v>616.88062003672303</v>
      </c>
      <c r="J564" t="s">
        <v>23</v>
      </c>
      <c r="K564">
        <v>570</v>
      </c>
      <c r="L564">
        <f>VLOOKUP($C564,samples!$D$2:$I$1000,4, FALSE)</f>
        <v>4</v>
      </c>
      <c r="M564" t="str">
        <f>VLOOKUP($C564,samples!$D$2:$I$1000,5, FALSE)</f>
        <v>E</v>
      </c>
      <c r="N564" t="str">
        <f>VLOOKUP($C564,samples!$D$2:$I$1000,6, FALSE)</f>
        <v>7,8,9</v>
      </c>
      <c r="O564" s="1">
        <f>VLOOKUP($C564,samples!$D$2:$I$689,3, FALSE)</f>
        <v>43635</v>
      </c>
      <c r="P564" s="2">
        <f t="shared" si="32"/>
        <v>0</v>
      </c>
      <c r="Q564" s="1" t="str">
        <f>VLOOKUP($C564,samples!$D$2:$R$1000,8, FALSE)</f>
        <v>CGPLPA890P</v>
      </c>
      <c r="R564" t="s">
        <v>297</v>
      </c>
      <c r="S564">
        <f>VLOOKUP($C564,subset1!$D:$BX,S$2,FALSE)</f>
        <v>0</v>
      </c>
      <c r="T564" s="1" t="str">
        <f>VLOOKUP($C564,subset1!$D:$BX,T$2,FALSE)</f>
        <v>Subset 1</v>
      </c>
      <c r="U564">
        <f>VLOOKUP($C564,subset1!$D:$BX,U$2,FALSE)</f>
        <v>0</v>
      </c>
      <c r="V564">
        <f>VLOOKUP($C564,subset1!$D:$BX,V$2,FALSE)</f>
        <v>44270</v>
      </c>
      <c r="W564" t="str">
        <f>VLOOKUP($C564,subset1!$D:$BX,W$2,FALSE)</f>
        <v>ZF</v>
      </c>
      <c r="X564">
        <f>VLOOKUP($C564,subset1!$D:$BX,X$2,FALSE)</f>
        <v>533</v>
      </c>
      <c r="Y564">
        <f>VLOOKUP($C564,subset1!$D:$BX,Y$2,FALSE)</f>
        <v>5</v>
      </c>
      <c r="Z564">
        <f>VLOOKUP($C564,subset1!$D:$BX,Z$2,FALSE)</f>
        <v>0</v>
      </c>
      <c r="AA564" t="str">
        <f>VLOOKUP($C564,subset1!$D:$BX,AA$2,FALSE)</f>
        <v>31821cfdnaPACTO</v>
      </c>
      <c r="AB564">
        <f>VLOOKUP($C564,subset1!$D:$BX,AB$2,FALSE)</f>
        <v>163</v>
      </c>
      <c r="AC564">
        <f>VLOOKUP($C564,subset1!$D:$BX,AC$2,FALSE)</f>
        <v>2011.27</v>
      </c>
      <c r="AD564">
        <f>VLOOKUP($C564,subset1!$D:$BX,AD$2,FALSE)</f>
        <v>308</v>
      </c>
      <c r="AE564">
        <f>VLOOKUP($C564,subset1!$D:$BX,AE$2,FALSE)</f>
        <v>70.92</v>
      </c>
      <c r="AF564">
        <f>VLOOKUP($C564,subset1!$D:$BX,AF$2,FALSE)</f>
        <v>394</v>
      </c>
      <c r="AG564">
        <f>VLOOKUP($C564,subset1!$D:$BX,AG$2,FALSE)</f>
        <v>11.46</v>
      </c>
      <c r="AH564">
        <f>VLOOKUP($C564,subset1!$D:$BX,AH$2,FALSE)</f>
        <v>0</v>
      </c>
      <c r="AI564">
        <f>VLOOKUP($C564,subset1!$D:$BX,AI$2,FALSE)</f>
        <v>50</v>
      </c>
      <c r="AJ564">
        <f>VLOOKUP($C564,subset1!$D:$BX,AJ$2,FALSE)</f>
        <v>2093.65</v>
      </c>
      <c r="AK564">
        <f>VLOOKUP($C564,subset1!$D:$BX,AK$2,FALSE)</f>
        <v>104.6825</v>
      </c>
      <c r="AL564">
        <f>VLOOKUP($C564,subset1!$D:$BX,AL$2,FALSE)</f>
        <v>20.936500000000002</v>
      </c>
      <c r="AM564">
        <f>VLOOKUP($C564,subset1!$D:$BX,AM$2,FALSE)</f>
        <v>532</v>
      </c>
      <c r="AN564" t="str">
        <f>VLOOKUP($C564,subset1!$D:$BX,AN$2,FALSE)</f>
        <v>Revco -20</v>
      </c>
      <c r="AO564" t="str">
        <f>VLOOKUP($C564,subset1!$D:$BX,AO$2,FALSE)</f>
        <v>PACTO CfDNA Box 2</v>
      </c>
      <c r="AP564" t="str">
        <f>VLOOKUP($C564,subset1!$D:$BX,AP$2,FALSE)</f>
        <v>B7</v>
      </c>
      <c r="AQ564">
        <f>VLOOKUP($C564,subset1!$D:$BX,AQ$2,FALSE)</f>
        <v>0</v>
      </c>
      <c r="AR564">
        <f>VLOOKUP($C564,subset1!$D:$BX,AR$2,FALSE)</f>
        <v>15</v>
      </c>
      <c r="AS564">
        <f>VLOOKUP($C564,subset1!$D:$BX,AS$2,FALSE)</f>
        <v>7.1645212905691009</v>
      </c>
      <c r="AT564" s="1">
        <f>VLOOKUP($C564,subset1!$D:$BX,AT$2,FALSE)</f>
        <v>42.835478709430902</v>
      </c>
      <c r="AU564">
        <f>VLOOKUP($C564,subset1!$D:$BX,AU$2,FALSE)</f>
        <v>10</v>
      </c>
      <c r="AV564">
        <f>VLOOKUP($C564,subset1!$D:$BX,AV$2,FALSE)</f>
        <v>44419</v>
      </c>
      <c r="AW564">
        <f>VLOOKUP($C564,subset1!$D:$BX,AW$2,FALSE)</f>
        <v>0</v>
      </c>
      <c r="AX564" t="str">
        <f>VLOOKUP($C564,subset1!$D:$BX,AX$2,FALSE)</f>
        <v>IDT8_UDI_232</v>
      </c>
      <c r="AY564">
        <f>VLOOKUP($C564,subset1!$D:$BX,AY$2,FALSE)</f>
        <v>0</v>
      </c>
      <c r="AZ564">
        <f>VLOOKUP($C564,subset1!$D:$BX,AZ$2,FALSE)</f>
        <v>4</v>
      </c>
      <c r="BA564" t="str">
        <f>VLOOKUP($C564,subset1!$D:$BX,BA$2,FALSE)</f>
        <v>ZF</v>
      </c>
      <c r="BB564">
        <f>VLOOKUP($C564,subset1!$D:$BX,BB$2,FALSE)</f>
        <v>10</v>
      </c>
      <c r="BC564" t="str">
        <f>VLOOKUP($C564,subset1!$D:$BX,BC$2,FALSE)</f>
        <v>2pactopcr813_DNA 1000_DE13805124_2021-08-13_13-22-42.xad</v>
      </c>
      <c r="BD564">
        <f>VLOOKUP($C564,subset1!$D:$BX,BD$2,FALSE)</f>
        <v>309</v>
      </c>
      <c r="BE564">
        <f>VLOOKUP($C564,subset1!$D:$BX,BE$2,FALSE)</f>
        <v>3.45</v>
      </c>
      <c r="BF564">
        <f>VLOOKUP($C564,subset1!$D:$BX,BF$2,FALSE)</f>
        <v>16.899999999999999</v>
      </c>
      <c r="BG564">
        <f>VLOOKUP($C564,subset1!$D:$BX,BG$2,FALSE)</f>
        <v>0</v>
      </c>
      <c r="BH564">
        <f>VLOOKUP($C564,subset1!$D:$BX,BH$2,FALSE)</f>
        <v>0</v>
      </c>
      <c r="BI564">
        <f>VLOOKUP($C564,subset1!$D:$BX,BI$2,FALSE)</f>
        <v>0</v>
      </c>
      <c r="BJ564">
        <f>VLOOKUP($C564,subset1!$D:$BX,BJ$2,FALSE)</f>
        <v>0</v>
      </c>
      <c r="BK564">
        <f>VLOOKUP($C564,subset1!$D:$BX,BK$2,FALSE)</f>
        <v>0</v>
      </c>
      <c r="BL564">
        <f>VLOOKUP($C564,subset1!$D:$BX,BL$2,FALSE)</f>
        <v>0</v>
      </c>
      <c r="BM564">
        <f>VLOOKUP($C564,subset1!$D:$BX,BM$2,FALSE)</f>
        <v>0</v>
      </c>
      <c r="BN564">
        <f>VLOOKUP($C564,subset1!$D:$BX,BN$2,FALSE)</f>
        <v>0</v>
      </c>
      <c r="BO564">
        <f>VLOOKUP($C564,subset1!$D:$BX,BO$2,FALSE)</f>
        <v>20</v>
      </c>
      <c r="BP564">
        <f>VLOOKUP($C564,subset1!$D:$BX,BP$2,FALSE)</f>
        <v>3.45</v>
      </c>
      <c r="BQ564">
        <f>VLOOKUP($C564,subset1!$D:$BX,BQ$2,FALSE)</f>
        <v>16.899999999999999</v>
      </c>
      <c r="BR564">
        <f>VLOOKUP($C564,subset1!$D:$BX,BR$2,FALSE)</f>
        <v>69</v>
      </c>
      <c r="BS564">
        <f>VLOOKUP($C564,subset1!$D:$BX,BS$2,FALSE)</f>
        <v>532</v>
      </c>
      <c r="BT564" t="str">
        <f>VLOOKUP($C564,subset1!$D:$BX,BT$2,FALSE)</f>
        <v>Revco -20</v>
      </c>
      <c r="BU564" t="str">
        <f>VLOOKUP($C564,subset1!$D:$BX,BU$2,FALSE)</f>
        <v>Pacto PCR1 Box 3</v>
      </c>
    </row>
    <row r="565" spans="1:73" x14ac:dyDescent="0.2">
      <c r="A565">
        <v>1116</v>
      </c>
      <c r="B565" t="s">
        <v>8</v>
      </c>
      <c r="C565" t="str">
        <f t="shared" si="30"/>
        <v>1116B1</v>
      </c>
      <c r="D565" t="str">
        <f t="shared" si="31"/>
        <v>B1</v>
      </c>
      <c r="E565">
        <v>97</v>
      </c>
      <c r="F565" s="1">
        <v>43635</v>
      </c>
      <c r="G565">
        <v>5.8</v>
      </c>
      <c r="H565" t="s">
        <v>22</v>
      </c>
      <c r="I565">
        <v>616.88062003672303</v>
      </c>
      <c r="J565" t="s">
        <v>23</v>
      </c>
      <c r="K565">
        <v>571</v>
      </c>
      <c r="L565">
        <f>VLOOKUP($C565,samples!$D$2:$I$1000,4, FALSE)</f>
        <v>9</v>
      </c>
      <c r="M565" t="str">
        <f>VLOOKUP($C565,samples!$D$2:$I$1000,5, FALSE)</f>
        <v>H</v>
      </c>
      <c r="N565" t="str">
        <f>VLOOKUP($C565,samples!$D$2:$I$1000,6, FALSE)</f>
        <v>7,8,9</v>
      </c>
      <c r="O565" s="1">
        <f>VLOOKUP($C565,samples!$D$2:$I$689,3, FALSE)</f>
        <v>43662</v>
      </c>
      <c r="P565" s="2">
        <f t="shared" si="32"/>
        <v>27</v>
      </c>
      <c r="Q565" s="1" t="str">
        <f>VLOOKUP($C565,samples!$D$2:$R$1000,8, FALSE)</f>
        <v>CGPLPA890P1</v>
      </c>
      <c r="R565" t="s">
        <v>297</v>
      </c>
      <c r="S565">
        <f>VLOOKUP($C565,subset1!$D:$BX,S$2,FALSE)</f>
        <v>0</v>
      </c>
      <c r="T565" s="1" t="str">
        <f>VLOOKUP($C565,subset1!$D:$BX,T$2,FALSE)</f>
        <v>Subset 1</v>
      </c>
      <c r="U565">
        <f>VLOOKUP($C565,subset1!$D:$BX,U$2,FALSE)</f>
        <v>0</v>
      </c>
      <c r="V565">
        <f>VLOOKUP($C565,subset1!$D:$BX,V$2,FALSE)</f>
        <v>44270</v>
      </c>
      <c r="W565" t="str">
        <f>VLOOKUP($C565,subset1!$D:$BX,W$2,FALSE)</f>
        <v>ZF</v>
      </c>
      <c r="X565">
        <f>VLOOKUP($C565,subset1!$D:$BX,X$2,FALSE)</f>
        <v>533</v>
      </c>
      <c r="Y565">
        <f>VLOOKUP($C565,subset1!$D:$BX,Y$2,FALSE)</f>
        <v>4</v>
      </c>
      <c r="Z565">
        <f>VLOOKUP($C565,subset1!$D:$BX,Z$2,FALSE)</f>
        <v>0</v>
      </c>
      <c r="AA565" t="str">
        <f>VLOOKUP($C565,subset1!$D:$BX,AA$2,FALSE)</f>
        <v>31821cfdnaPACTO</v>
      </c>
      <c r="AB565">
        <f>VLOOKUP($C565,subset1!$D:$BX,AB$2,FALSE)</f>
        <v>161</v>
      </c>
      <c r="AC565">
        <f>VLOOKUP($C565,subset1!$D:$BX,AC$2,FALSE)</f>
        <v>6354.47</v>
      </c>
      <c r="AD565">
        <f>VLOOKUP($C565,subset1!$D:$BX,AD$2,FALSE)</f>
        <v>313</v>
      </c>
      <c r="AE565">
        <f>VLOOKUP($C565,subset1!$D:$BX,AE$2,FALSE)</f>
        <v>297.16000000000003</v>
      </c>
      <c r="AF565">
        <f>VLOOKUP($C565,subset1!$D:$BX,AF$2,FALSE)</f>
        <v>449</v>
      </c>
      <c r="AG565">
        <f>VLOOKUP($C565,subset1!$D:$BX,AG$2,FALSE)</f>
        <v>60.33</v>
      </c>
      <c r="AH565">
        <f>VLOOKUP($C565,subset1!$D:$BX,AH$2,FALSE)</f>
        <v>0</v>
      </c>
      <c r="AI565">
        <f>VLOOKUP($C565,subset1!$D:$BX,AI$2,FALSE)</f>
        <v>50</v>
      </c>
      <c r="AJ565">
        <f>VLOOKUP($C565,subset1!$D:$BX,AJ$2,FALSE)</f>
        <v>6711.96</v>
      </c>
      <c r="AK565">
        <f>VLOOKUP($C565,subset1!$D:$BX,AK$2,FALSE)</f>
        <v>335.59800000000001</v>
      </c>
      <c r="AL565">
        <f>VLOOKUP($C565,subset1!$D:$BX,AL$2,FALSE)</f>
        <v>83.899500000000003</v>
      </c>
      <c r="AM565">
        <f>VLOOKUP($C565,subset1!$D:$BX,AM$2,FALSE)</f>
        <v>532</v>
      </c>
      <c r="AN565" t="str">
        <f>VLOOKUP($C565,subset1!$D:$BX,AN$2,FALSE)</f>
        <v>Revco -20</v>
      </c>
      <c r="AO565" t="str">
        <f>VLOOKUP($C565,subset1!$D:$BX,AO$2,FALSE)</f>
        <v>PACTO CfDNA Box 2</v>
      </c>
      <c r="AP565" t="str">
        <f>VLOOKUP($C565,subset1!$D:$BX,AP$2,FALSE)</f>
        <v>B8</v>
      </c>
      <c r="AQ565">
        <f>VLOOKUP($C565,subset1!$D:$BX,AQ$2,FALSE)</f>
        <v>0</v>
      </c>
      <c r="AR565">
        <f>VLOOKUP($C565,subset1!$D:$BX,AR$2,FALSE)</f>
        <v>15</v>
      </c>
      <c r="AS565">
        <f>VLOOKUP($C565,subset1!$D:$BX,AS$2,FALSE)</f>
        <v>2.2348166556415712</v>
      </c>
      <c r="AT565" s="1">
        <f>VLOOKUP($C565,subset1!$D:$BX,AT$2,FALSE)</f>
        <v>47.765183344358427</v>
      </c>
      <c r="AU565">
        <f>VLOOKUP($C565,subset1!$D:$BX,AU$2,FALSE)</f>
        <v>10</v>
      </c>
      <c r="AV565">
        <f>VLOOKUP($C565,subset1!$D:$BX,AV$2,FALSE)</f>
        <v>44419</v>
      </c>
      <c r="AW565">
        <f>VLOOKUP($C565,subset1!$D:$BX,AW$2,FALSE)</f>
        <v>0</v>
      </c>
      <c r="AX565" t="str">
        <f>VLOOKUP($C565,subset1!$D:$BX,AX$2,FALSE)</f>
        <v>IDT8_UDI_240</v>
      </c>
      <c r="AY565">
        <f>VLOOKUP($C565,subset1!$D:$BX,AY$2,FALSE)</f>
        <v>0</v>
      </c>
      <c r="AZ565">
        <f>VLOOKUP($C565,subset1!$D:$BX,AZ$2,FALSE)</f>
        <v>4</v>
      </c>
      <c r="BA565" t="str">
        <f>VLOOKUP($C565,subset1!$D:$BX,BA$2,FALSE)</f>
        <v>ZF</v>
      </c>
      <c r="BB565">
        <f>VLOOKUP($C565,subset1!$D:$BX,BB$2,FALSE)</f>
        <v>10</v>
      </c>
      <c r="BC565" t="str">
        <f>VLOOKUP($C565,subset1!$D:$BX,BC$2,FALSE)</f>
        <v>2pactopcr813_DNA 1000_DE13805124_2021-08-13_13-22-42.xad</v>
      </c>
      <c r="BD565">
        <f>VLOOKUP($C565,subset1!$D:$BX,BD$2,FALSE)</f>
        <v>304</v>
      </c>
      <c r="BE565">
        <f>VLOOKUP($C565,subset1!$D:$BX,BE$2,FALSE)</f>
        <v>0.49</v>
      </c>
      <c r="BF565">
        <f>VLOOKUP($C565,subset1!$D:$BX,BF$2,FALSE)</f>
        <v>2.4</v>
      </c>
      <c r="BG565">
        <f>VLOOKUP($C565,subset1!$D:$BX,BG$2,FALSE)</f>
        <v>0</v>
      </c>
      <c r="BH565">
        <f>VLOOKUP($C565,subset1!$D:$BX,BH$2,FALSE)</f>
        <v>0</v>
      </c>
      <c r="BI565">
        <f>VLOOKUP($C565,subset1!$D:$BX,BI$2,FALSE)</f>
        <v>0</v>
      </c>
      <c r="BJ565">
        <f>VLOOKUP($C565,subset1!$D:$BX,BJ$2,FALSE)</f>
        <v>0</v>
      </c>
      <c r="BK565">
        <f>VLOOKUP($C565,subset1!$D:$BX,BK$2,FALSE)</f>
        <v>0</v>
      </c>
      <c r="BL565">
        <f>VLOOKUP($C565,subset1!$D:$BX,BL$2,FALSE)</f>
        <v>0</v>
      </c>
      <c r="BM565">
        <f>VLOOKUP($C565,subset1!$D:$BX,BM$2,FALSE)</f>
        <v>0</v>
      </c>
      <c r="BN565">
        <f>VLOOKUP($C565,subset1!$D:$BX,BN$2,FALSE)</f>
        <v>0</v>
      </c>
      <c r="BO565">
        <f>VLOOKUP($C565,subset1!$D:$BX,BO$2,FALSE)</f>
        <v>20</v>
      </c>
      <c r="BP565">
        <f>VLOOKUP($C565,subset1!$D:$BX,BP$2,FALSE)</f>
        <v>0.49</v>
      </c>
      <c r="BQ565">
        <f>VLOOKUP($C565,subset1!$D:$BX,BQ$2,FALSE)</f>
        <v>2.4</v>
      </c>
      <c r="BR565">
        <f>VLOOKUP($C565,subset1!$D:$BX,BR$2,FALSE)</f>
        <v>9.8000000000000007</v>
      </c>
      <c r="BS565">
        <f>VLOOKUP($C565,subset1!$D:$BX,BS$2,FALSE)</f>
        <v>532</v>
      </c>
      <c r="BT565" t="str">
        <f>VLOOKUP($C565,subset1!$D:$BX,BT$2,FALSE)</f>
        <v>Revco -20</v>
      </c>
      <c r="BU565" t="str">
        <f>VLOOKUP($C565,subset1!$D:$BX,BU$2,FALSE)</f>
        <v>Pacto PCR1 Box 3</v>
      </c>
    </row>
    <row r="566" spans="1:73" x14ac:dyDescent="0.2">
      <c r="A566">
        <v>1116</v>
      </c>
      <c r="B566" t="s">
        <v>9</v>
      </c>
      <c r="C566" t="str">
        <f t="shared" si="30"/>
        <v>1116E1</v>
      </c>
      <c r="D566" t="str">
        <f t="shared" si="31"/>
        <v>E1</v>
      </c>
      <c r="E566">
        <v>97</v>
      </c>
      <c r="F566" s="1">
        <v>43635</v>
      </c>
      <c r="G566">
        <v>5.8</v>
      </c>
      <c r="H566" t="s">
        <v>22</v>
      </c>
      <c r="I566">
        <v>616.88062003672303</v>
      </c>
      <c r="J566" t="s">
        <v>23</v>
      </c>
      <c r="K566">
        <v>572</v>
      </c>
      <c r="L566">
        <f>VLOOKUP($C566,samples!$D$2:$I$1000,4, FALSE)</f>
        <v>13</v>
      </c>
      <c r="M566" t="str">
        <f>VLOOKUP($C566,samples!$D$2:$I$1000,5, FALSE)</f>
        <v>H</v>
      </c>
      <c r="N566" t="str">
        <f>VLOOKUP($C566,samples!$D$2:$I$1000,6, FALSE)</f>
        <v>4,5,6</v>
      </c>
      <c r="O566" s="1">
        <f>VLOOKUP($C566,samples!$D$2:$I$689,3, FALSE)</f>
        <v>43690</v>
      </c>
      <c r="P566" s="2">
        <f t="shared" si="32"/>
        <v>55</v>
      </c>
      <c r="Q566" s="1" t="str">
        <f>VLOOKUP($C566,samples!$D$2:$R$1000,8, FALSE)</f>
        <v>CGPLPA890P2</v>
      </c>
      <c r="R566" t="s">
        <v>297</v>
      </c>
      <c r="S566">
        <f>VLOOKUP($C566,subset1!$D:$BX,S$2,FALSE)</f>
        <v>0</v>
      </c>
      <c r="T566" s="1" t="str">
        <f>VLOOKUP($C566,subset1!$D:$BX,T$2,FALSE)</f>
        <v>Subset 1</v>
      </c>
      <c r="U566">
        <f>VLOOKUP($C566,subset1!$D:$BX,U$2,FALSE)</f>
        <v>0</v>
      </c>
      <c r="V566">
        <f>VLOOKUP($C566,subset1!$D:$BX,V$2,FALSE)</f>
        <v>44270</v>
      </c>
      <c r="W566" t="str">
        <f>VLOOKUP($C566,subset1!$D:$BX,W$2,FALSE)</f>
        <v>ZF</v>
      </c>
      <c r="X566">
        <f>VLOOKUP($C566,subset1!$D:$BX,X$2,FALSE)</f>
        <v>533</v>
      </c>
      <c r="Y566">
        <f>VLOOKUP($C566,subset1!$D:$BX,Y$2,FALSE)</f>
        <v>3.5</v>
      </c>
      <c r="Z566">
        <f>VLOOKUP($C566,subset1!$D:$BX,Z$2,FALSE)</f>
        <v>0.5</v>
      </c>
      <c r="AA566" t="str">
        <f>VLOOKUP($C566,subset1!$D:$BX,AA$2,FALSE)</f>
        <v>31821cfdnaPACTO</v>
      </c>
      <c r="AB566">
        <f>VLOOKUP($C566,subset1!$D:$BX,AB$2,FALSE)</f>
        <v>164</v>
      </c>
      <c r="AC566">
        <f>VLOOKUP($C566,subset1!$D:$BX,AC$2,FALSE)</f>
        <v>3130.16</v>
      </c>
      <c r="AD566">
        <f>VLOOKUP($C566,subset1!$D:$BX,AD$2,FALSE)</f>
        <v>314</v>
      </c>
      <c r="AE566">
        <f>VLOOKUP($C566,subset1!$D:$BX,AE$2,FALSE)</f>
        <v>157.81</v>
      </c>
      <c r="AF566">
        <f>VLOOKUP($C566,subset1!$D:$BX,AF$2,FALSE)</f>
        <v>451</v>
      </c>
      <c r="AG566">
        <f>VLOOKUP($C566,subset1!$D:$BX,AG$2,FALSE)</f>
        <v>28.29</v>
      </c>
      <c r="AH566">
        <f>VLOOKUP($C566,subset1!$D:$BX,AH$2,FALSE)</f>
        <v>0</v>
      </c>
      <c r="AI566">
        <f>VLOOKUP($C566,subset1!$D:$BX,AI$2,FALSE)</f>
        <v>50</v>
      </c>
      <c r="AJ566">
        <f>VLOOKUP($C566,subset1!$D:$BX,AJ$2,FALSE)</f>
        <v>3316.2599999999998</v>
      </c>
      <c r="AK566">
        <f>VLOOKUP($C566,subset1!$D:$BX,AK$2,FALSE)</f>
        <v>165.81299999999999</v>
      </c>
      <c r="AL566">
        <f>VLOOKUP($C566,subset1!$D:$BX,AL$2,FALSE)</f>
        <v>47.375142857142855</v>
      </c>
      <c r="AM566">
        <f>VLOOKUP($C566,subset1!$D:$BX,AM$2,FALSE)</f>
        <v>532</v>
      </c>
      <c r="AN566" t="str">
        <f>VLOOKUP($C566,subset1!$D:$BX,AN$2,FALSE)</f>
        <v>Revco -20</v>
      </c>
      <c r="AO566" t="str">
        <f>VLOOKUP($C566,subset1!$D:$BX,AO$2,FALSE)</f>
        <v>PACTO CfDNA Box 2</v>
      </c>
      <c r="AP566" t="str">
        <f>VLOOKUP($C566,subset1!$D:$BX,AP$2,FALSE)</f>
        <v>B9</v>
      </c>
      <c r="AQ566">
        <f>VLOOKUP($C566,subset1!$D:$BX,AQ$2,FALSE)</f>
        <v>0</v>
      </c>
      <c r="AR566">
        <f>VLOOKUP($C566,subset1!$D:$BX,AR$2,FALSE)</f>
        <v>15</v>
      </c>
      <c r="AS566">
        <f>VLOOKUP($C566,subset1!$D:$BX,AS$2,FALSE)</f>
        <v>4.5231676647789989</v>
      </c>
      <c r="AT566" s="1">
        <f>VLOOKUP($C566,subset1!$D:$BX,AT$2,FALSE)</f>
        <v>45.476832335221005</v>
      </c>
      <c r="AU566">
        <f>VLOOKUP($C566,subset1!$D:$BX,AU$2,FALSE)</f>
        <v>10</v>
      </c>
      <c r="AV566">
        <f>VLOOKUP($C566,subset1!$D:$BX,AV$2,FALSE)</f>
        <v>44419</v>
      </c>
      <c r="AW566">
        <f>VLOOKUP($C566,subset1!$D:$BX,AW$2,FALSE)</f>
        <v>0</v>
      </c>
      <c r="AX566" t="str">
        <f>VLOOKUP($C566,subset1!$D:$BX,AX$2,FALSE)</f>
        <v>IDT8_UDI_250</v>
      </c>
      <c r="AY566">
        <f>VLOOKUP($C566,subset1!$D:$BX,AY$2,FALSE)</f>
        <v>0</v>
      </c>
      <c r="AZ566">
        <f>VLOOKUP($C566,subset1!$D:$BX,AZ$2,FALSE)</f>
        <v>4</v>
      </c>
      <c r="BA566" t="str">
        <f>VLOOKUP($C566,subset1!$D:$BX,BA$2,FALSE)</f>
        <v>ZF</v>
      </c>
      <c r="BB566">
        <f>VLOOKUP($C566,subset1!$D:$BX,BB$2,FALSE)</f>
        <v>10</v>
      </c>
      <c r="BC566" t="str">
        <f>VLOOKUP($C566,subset1!$D:$BX,BC$2,FALSE)</f>
        <v>2pactopcr813_DNA 1000_DE13805124_2021-08-13_13-22-42.xad</v>
      </c>
      <c r="BD566">
        <f>VLOOKUP($C566,subset1!$D:$BX,BD$2,FALSE)</f>
        <v>308</v>
      </c>
      <c r="BE566">
        <f>VLOOKUP($C566,subset1!$D:$BX,BE$2,FALSE)</f>
        <v>1.5</v>
      </c>
      <c r="BF566">
        <f>VLOOKUP($C566,subset1!$D:$BX,BF$2,FALSE)</f>
        <v>7.4</v>
      </c>
      <c r="BG566">
        <f>VLOOKUP($C566,subset1!$D:$BX,BG$2,FALSE)</f>
        <v>464</v>
      </c>
      <c r="BH566">
        <f>VLOOKUP($C566,subset1!$D:$BX,BH$2,FALSE)</f>
        <v>0.11</v>
      </c>
      <c r="BI566">
        <f>VLOOKUP($C566,subset1!$D:$BX,BI$2,FALSE)</f>
        <v>0.4</v>
      </c>
      <c r="BJ566">
        <f>VLOOKUP($C566,subset1!$D:$BX,BJ$2,FALSE)</f>
        <v>0</v>
      </c>
      <c r="BK566">
        <f>VLOOKUP($C566,subset1!$D:$BX,BK$2,FALSE)</f>
        <v>0</v>
      </c>
      <c r="BL566">
        <f>VLOOKUP($C566,subset1!$D:$BX,BL$2,FALSE)</f>
        <v>0</v>
      </c>
      <c r="BM566">
        <f>VLOOKUP($C566,subset1!$D:$BX,BM$2,FALSE)</f>
        <v>0</v>
      </c>
      <c r="BN566">
        <f>VLOOKUP($C566,subset1!$D:$BX,BN$2,FALSE)</f>
        <v>0</v>
      </c>
      <c r="BO566">
        <f>VLOOKUP($C566,subset1!$D:$BX,BO$2,FALSE)</f>
        <v>20</v>
      </c>
      <c r="BP566">
        <f>VLOOKUP($C566,subset1!$D:$BX,BP$2,FALSE)</f>
        <v>1.61</v>
      </c>
      <c r="BQ566">
        <f>VLOOKUP($C566,subset1!$D:$BX,BQ$2,FALSE)</f>
        <v>7.8000000000000007</v>
      </c>
      <c r="BR566">
        <f>VLOOKUP($C566,subset1!$D:$BX,BR$2,FALSE)</f>
        <v>32.200000000000003</v>
      </c>
      <c r="BS566">
        <f>VLOOKUP($C566,subset1!$D:$BX,BS$2,FALSE)</f>
        <v>532</v>
      </c>
      <c r="BT566" t="str">
        <f>VLOOKUP($C566,subset1!$D:$BX,BT$2,FALSE)</f>
        <v>Revco -20</v>
      </c>
      <c r="BU566" t="str">
        <f>VLOOKUP($C566,subset1!$D:$BX,BU$2,FALSE)</f>
        <v>Pacto PCR1 Box 3</v>
      </c>
    </row>
    <row r="567" spans="1:73" x14ac:dyDescent="0.2">
      <c r="A567">
        <v>1116</v>
      </c>
      <c r="B567" t="s">
        <v>10</v>
      </c>
      <c r="C567" t="str">
        <f t="shared" si="30"/>
        <v>1116E2</v>
      </c>
      <c r="D567" t="str">
        <f t="shared" si="31"/>
        <v>E2</v>
      </c>
      <c r="E567">
        <v>97</v>
      </c>
      <c r="F567" s="1">
        <v>43635</v>
      </c>
      <c r="G567">
        <v>5.8</v>
      </c>
      <c r="H567" t="s">
        <v>22</v>
      </c>
      <c r="I567">
        <v>616.88062003672303</v>
      </c>
      <c r="J567" t="s">
        <v>23</v>
      </c>
      <c r="K567">
        <v>573</v>
      </c>
      <c r="L567">
        <f>VLOOKUP($C567,samples!$D$2:$I$1000,4, FALSE)</f>
        <v>16</v>
      </c>
      <c r="M567" t="str">
        <f>VLOOKUP($C567,samples!$D$2:$I$1000,5, FALSE)</f>
        <v>G</v>
      </c>
      <c r="N567" t="str">
        <f>VLOOKUP($C567,samples!$D$2:$I$1000,6, FALSE)</f>
        <v>7,8,9</v>
      </c>
      <c r="O567" s="1">
        <f>VLOOKUP($C567,samples!$D$2:$I$689,3, FALSE)</f>
        <v>43725</v>
      </c>
      <c r="P567" s="2">
        <f t="shared" si="32"/>
        <v>90</v>
      </c>
      <c r="Q567" s="1" t="str">
        <f>VLOOKUP($C567,samples!$D$2:$R$1000,8, FALSE)</f>
        <v>CGPLPA890P3</v>
      </c>
      <c r="R567" t="s">
        <v>297</v>
      </c>
      <c r="S567">
        <f>VLOOKUP($C567,subset1!$D:$BX,S$2,FALSE)</f>
        <v>0</v>
      </c>
      <c r="T567" s="1" t="str">
        <f>VLOOKUP($C567,subset1!$D:$BX,T$2,FALSE)</f>
        <v>Subset 1</v>
      </c>
      <c r="U567">
        <f>VLOOKUP($C567,subset1!$D:$BX,U$2,FALSE)</f>
        <v>0</v>
      </c>
      <c r="V567">
        <f>VLOOKUP($C567,subset1!$D:$BX,V$2,FALSE)</f>
        <v>44270</v>
      </c>
      <c r="W567" t="str">
        <f>VLOOKUP($C567,subset1!$D:$BX,W$2,FALSE)</f>
        <v>ZF</v>
      </c>
      <c r="X567">
        <f>VLOOKUP($C567,subset1!$D:$BX,X$2,FALSE)</f>
        <v>533</v>
      </c>
      <c r="Y567">
        <f>VLOOKUP($C567,subset1!$D:$BX,Y$2,FALSE)</f>
        <v>5.5</v>
      </c>
      <c r="Z567">
        <f>VLOOKUP($C567,subset1!$D:$BX,Z$2,FALSE)</f>
        <v>0.5</v>
      </c>
      <c r="AA567" t="str">
        <f>VLOOKUP($C567,subset1!$D:$BX,AA$2,FALSE)</f>
        <v>49PACTOCFDNA</v>
      </c>
      <c r="AB567">
        <f>VLOOKUP($C567,subset1!$D:$BX,AB$2,FALSE)</f>
        <v>148</v>
      </c>
      <c r="AC567">
        <f>VLOOKUP($C567,subset1!$D:$BX,AC$2,FALSE)</f>
        <v>20827.206081662927</v>
      </c>
      <c r="AD567">
        <f>VLOOKUP($C567,subset1!$D:$BX,AD$2,FALSE)</f>
        <v>285</v>
      </c>
      <c r="AE567">
        <f>VLOOKUP($C567,subset1!$D:$BX,AE$2,FALSE)</f>
        <v>1694.3555522727274</v>
      </c>
      <c r="AF567">
        <f>VLOOKUP($C567,subset1!$D:$BX,AF$2,FALSE)</f>
        <v>396</v>
      </c>
      <c r="AG567">
        <f>VLOOKUP($C567,subset1!$D:$BX,AG$2,FALSE)</f>
        <v>117.59690054744526</v>
      </c>
      <c r="AH567">
        <f>VLOOKUP($C567,subset1!$D:$BX,AH$2,FALSE)</f>
        <v>0</v>
      </c>
      <c r="AI567">
        <f>VLOOKUP($C567,subset1!$D:$BX,AI$2,FALSE)</f>
        <v>50</v>
      </c>
      <c r="AJ567">
        <f>VLOOKUP($C567,subset1!$D:$BX,AJ$2,FALSE)</f>
        <v>22639.1585344831</v>
      </c>
      <c r="AK567">
        <f>VLOOKUP($C567,subset1!$D:$BX,AK$2,FALSE)</f>
        <v>1131.957926724155</v>
      </c>
      <c r="AL567">
        <f>VLOOKUP($C567,subset1!$D:$BX,AL$2,FALSE)</f>
        <v>205.81053213166453</v>
      </c>
      <c r="AM567">
        <f>VLOOKUP($C567,subset1!$D:$BX,AM$2,FALSE)</f>
        <v>532</v>
      </c>
      <c r="AN567" t="str">
        <f>VLOOKUP($C567,subset1!$D:$BX,AN$2,FALSE)</f>
        <v>Revco -20</v>
      </c>
      <c r="AO567" t="str">
        <f>VLOOKUP($C567,subset1!$D:$BX,AO$2,FALSE)</f>
        <v>PACTO CfDNA Box 2</v>
      </c>
      <c r="AP567" t="str">
        <f>VLOOKUP($C567,subset1!$D:$BX,AP$2,FALSE)</f>
        <v>B10</v>
      </c>
      <c r="AQ567">
        <f>VLOOKUP($C567,subset1!$D:$BX,AQ$2,FALSE)</f>
        <v>0</v>
      </c>
      <c r="AR567">
        <f>VLOOKUP($C567,subset1!$D:$BX,AR$2,FALSE)</f>
        <v>15</v>
      </c>
      <c r="AS567">
        <f>VLOOKUP($C567,subset1!$D:$BX,AS$2,FALSE)</f>
        <v>1</v>
      </c>
      <c r="AT567" s="1">
        <f>VLOOKUP($C567,subset1!$D:$BX,AT$2,FALSE)</f>
        <v>49</v>
      </c>
      <c r="AU567">
        <f>VLOOKUP($C567,subset1!$D:$BX,AU$2,FALSE)</f>
        <v>10</v>
      </c>
      <c r="AV567">
        <f>VLOOKUP($C567,subset1!$D:$BX,AV$2,FALSE)</f>
        <v>44419</v>
      </c>
      <c r="AW567">
        <f>VLOOKUP($C567,subset1!$D:$BX,AW$2,FALSE)</f>
        <v>0</v>
      </c>
      <c r="AX567" t="str">
        <f>VLOOKUP($C567,subset1!$D:$BX,AX$2,FALSE)</f>
        <v>IDT8_UDI_251</v>
      </c>
      <c r="AY567">
        <f>VLOOKUP($C567,subset1!$D:$BX,AY$2,FALSE)</f>
        <v>0</v>
      </c>
      <c r="AZ567">
        <f>VLOOKUP($C567,subset1!$D:$BX,AZ$2,FALSE)</f>
        <v>4</v>
      </c>
      <c r="BA567" t="str">
        <f>VLOOKUP($C567,subset1!$D:$BX,BA$2,FALSE)</f>
        <v>ZF</v>
      </c>
      <c r="BB567">
        <f>VLOOKUP($C567,subset1!$D:$BX,BB$2,FALSE)</f>
        <v>10</v>
      </c>
      <c r="BC567" t="str">
        <f>VLOOKUP($C567,subset1!$D:$BX,BC$2,FALSE)</f>
        <v>2pactopcr813_DNA 1000_DE13805124_2021-08-13_13-22-42.xad</v>
      </c>
      <c r="BD567">
        <f>VLOOKUP($C567,subset1!$D:$BX,BD$2,FALSE)</f>
        <v>304</v>
      </c>
      <c r="BE567">
        <f>VLOOKUP($C567,subset1!$D:$BX,BE$2,FALSE)</f>
        <v>0.33</v>
      </c>
      <c r="BF567">
        <f>VLOOKUP($C567,subset1!$D:$BX,BF$2,FALSE)</f>
        <v>1.6</v>
      </c>
      <c r="BG567">
        <f>VLOOKUP($C567,subset1!$D:$BX,BG$2,FALSE)</f>
        <v>392</v>
      </c>
      <c r="BH567">
        <f>VLOOKUP($C567,subset1!$D:$BX,BH$2,FALSE)</f>
        <v>0.03</v>
      </c>
      <c r="BI567">
        <f>VLOOKUP($C567,subset1!$D:$BX,BI$2,FALSE)</f>
        <v>0.1</v>
      </c>
      <c r="BJ567">
        <f>VLOOKUP($C567,subset1!$D:$BX,BJ$2,FALSE)</f>
        <v>0</v>
      </c>
      <c r="BK567">
        <f>VLOOKUP($C567,subset1!$D:$BX,BK$2,FALSE)</f>
        <v>0</v>
      </c>
      <c r="BL567">
        <f>VLOOKUP($C567,subset1!$D:$BX,BL$2,FALSE)</f>
        <v>0</v>
      </c>
      <c r="BM567">
        <f>VLOOKUP($C567,subset1!$D:$BX,BM$2,FALSE)</f>
        <v>0</v>
      </c>
      <c r="BN567">
        <f>VLOOKUP($C567,subset1!$D:$BX,BN$2,FALSE)</f>
        <v>0</v>
      </c>
      <c r="BO567">
        <f>VLOOKUP($C567,subset1!$D:$BX,BO$2,FALSE)</f>
        <v>20</v>
      </c>
      <c r="BP567">
        <f>VLOOKUP($C567,subset1!$D:$BX,BP$2,FALSE)</f>
        <v>0.36</v>
      </c>
      <c r="BQ567">
        <f>VLOOKUP($C567,subset1!$D:$BX,BQ$2,FALSE)</f>
        <v>1.7000000000000002</v>
      </c>
      <c r="BR567">
        <f>VLOOKUP($C567,subset1!$D:$BX,BR$2,FALSE)</f>
        <v>7.1999999999999993</v>
      </c>
      <c r="BS567">
        <f>VLOOKUP($C567,subset1!$D:$BX,BS$2,FALSE)</f>
        <v>532</v>
      </c>
      <c r="BT567" t="str">
        <f>VLOOKUP($C567,subset1!$D:$BX,BT$2,FALSE)</f>
        <v>Revco -20</v>
      </c>
      <c r="BU567" t="str">
        <f>VLOOKUP($C567,subset1!$D:$BX,BU$2,FALSE)</f>
        <v>Pacto PCR1 Box 3</v>
      </c>
    </row>
    <row r="568" spans="1:73" x14ac:dyDescent="0.2">
      <c r="A568">
        <v>1116</v>
      </c>
      <c r="B568" t="s">
        <v>11</v>
      </c>
      <c r="C568" t="str">
        <f t="shared" si="30"/>
        <v>1116E3</v>
      </c>
      <c r="D568" t="str">
        <f t="shared" si="31"/>
        <v>E3</v>
      </c>
      <c r="E568">
        <v>97</v>
      </c>
      <c r="F568" s="1">
        <v>43635</v>
      </c>
      <c r="G568">
        <v>5.8</v>
      </c>
      <c r="H568" t="s">
        <v>22</v>
      </c>
      <c r="I568">
        <v>616.88062003672303</v>
      </c>
      <c r="J568" t="s">
        <v>23</v>
      </c>
      <c r="K568">
        <v>574</v>
      </c>
      <c r="L568">
        <f>VLOOKUP($C568,samples!$D$2:$I$1000,4, FALSE)</f>
        <v>18</v>
      </c>
      <c r="M568" t="str">
        <f>VLOOKUP($C568,samples!$D$2:$I$1000,5, FALSE)</f>
        <v>C</v>
      </c>
      <c r="N568" t="str">
        <f>VLOOKUP($C568,samples!$D$2:$I$1000,6, FALSE)</f>
        <v>1,2,3</v>
      </c>
      <c r="O568" s="1">
        <f>VLOOKUP($C568,samples!$D$2:$I$689,3, FALSE)</f>
        <v>43734</v>
      </c>
      <c r="P568" s="2">
        <f t="shared" si="32"/>
        <v>99</v>
      </c>
      <c r="Q568" s="1" t="str">
        <f>VLOOKUP($C568,samples!$D$2:$R$1000,8, FALSE)</f>
        <v>CGPLPA890P4</v>
      </c>
      <c r="R568" t="s">
        <v>297</v>
      </c>
      <c r="S568">
        <f>VLOOKUP($C568,subset1!$D:$BX,S$2,FALSE)</f>
        <v>0</v>
      </c>
      <c r="T568" s="1" t="str">
        <f>VLOOKUP($C568,subset1!$D:$BX,T$2,FALSE)</f>
        <v>Subset 1</v>
      </c>
      <c r="U568">
        <f>VLOOKUP($C568,subset1!$D:$BX,U$2,FALSE)</f>
        <v>0</v>
      </c>
      <c r="V568">
        <f>VLOOKUP($C568,subset1!$D:$BX,V$2,FALSE)</f>
        <v>44270</v>
      </c>
      <c r="W568" t="str">
        <f>VLOOKUP($C568,subset1!$D:$BX,W$2,FALSE)</f>
        <v>ZF</v>
      </c>
      <c r="X568">
        <f>VLOOKUP($C568,subset1!$D:$BX,X$2,FALSE)</f>
        <v>533</v>
      </c>
      <c r="Y568">
        <f>VLOOKUP($C568,subset1!$D:$BX,Y$2,FALSE)</f>
        <v>4</v>
      </c>
      <c r="Z568">
        <f>VLOOKUP($C568,subset1!$D:$BX,Z$2,FALSE)</f>
        <v>0</v>
      </c>
      <c r="AA568" t="str">
        <f>VLOOKUP($C568,subset1!$D:$BX,AA$2,FALSE)</f>
        <v>31821cfdnaPACTO</v>
      </c>
      <c r="AB568">
        <f>VLOOKUP($C568,subset1!$D:$BX,AB$2,FALSE)</f>
        <v>136</v>
      </c>
      <c r="AC568">
        <f>VLOOKUP($C568,subset1!$D:$BX,AC$2,FALSE)</f>
        <v>10467.86</v>
      </c>
      <c r="AD568">
        <f>VLOOKUP($C568,subset1!$D:$BX,AD$2,FALSE)</f>
        <v>269</v>
      </c>
      <c r="AE568">
        <f>VLOOKUP($C568,subset1!$D:$BX,AE$2,FALSE)</f>
        <v>582.58000000000004</v>
      </c>
      <c r="AF568">
        <f>VLOOKUP($C568,subset1!$D:$BX,AF$2,FALSE)</f>
        <v>323</v>
      </c>
      <c r="AG568">
        <f>VLOOKUP($C568,subset1!$D:$BX,AG$2,FALSE)</f>
        <v>76.42</v>
      </c>
      <c r="AH568">
        <f>VLOOKUP($C568,subset1!$D:$BX,AH$2,FALSE)</f>
        <v>0</v>
      </c>
      <c r="AI568">
        <f>VLOOKUP($C568,subset1!$D:$BX,AI$2,FALSE)</f>
        <v>50</v>
      </c>
      <c r="AJ568">
        <f>VLOOKUP($C568,subset1!$D:$BX,AJ$2,FALSE)</f>
        <v>11126.86</v>
      </c>
      <c r="AK568">
        <f>VLOOKUP($C568,subset1!$D:$BX,AK$2,FALSE)</f>
        <v>556.34299999999996</v>
      </c>
      <c r="AL568">
        <f>VLOOKUP($C568,subset1!$D:$BX,AL$2,FALSE)</f>
        <v>139.08574999999999</v>
      </c>
      <c r="AM568">
        <f>VLOOKUP($C568,subset1!$D:$BX,AM$2,FALSE)</f>
        <v>532</v>
      </c>
      <c r="AN568" t="str">
        <f>VLOOKUP($C568,subset1!$D:$BX,AN$2,FALSE)</f>
        <v>Revco -20</v>
      </c>
      <c r="AO568" t="str">
        <f>VLOOKUP($C568,subset1!$D:$BX,AO$2,FALSE)</f>
        <v>PACTO CfDNA Box 2</v>
      </c>
      <c r="AP568" t="str">
        <f>VLOOKUP($C568,subset1!$D:$BX,AP$2,FALSE)</f>
        <v>C1</v>
      </c>
      <c r="AQ568">
        <f>VLOOKUP($C568,subset1!$D:$BX,AQ$2,FALSE)</f>
        <v>0</v>
      </c>
      <c r="AR568">
        <f>VLOOKUP($C568,subset1!$D:$BX,AR$2,FALSE)</f>
        <v>15</v>
      </c>
      <c r="AS568">
        <f>VLOOKUP($C568,subset1!$D:$BX,AS$2,FALSE)</f>
        <v>1.3480892183419222</v>
      </c>
      <c r="AT568" s="1">
        <f>VLOOKUP($C568,subset1!$D:$BX,AT$2,FALSE)</f>
        <v>48.651910781658074</v>
      </c>
      <c r="AU568">
        <f>VLOOKUP($C568,subset1!$D:$BX,AU$2,FALSE)</f>
        <v>10</v>
      </c>
      <c r="AV568">
        <f>VLOOKUP($C568,subset1!$D:$BX,AV$2,FALSE)</f>
        <v>44419</v>
      </c>
      <c r="AW568">
        <f>VLOOKUP($C568,subset1!$D:$BX,AW$2,FALSE)</f>
        <v>0</v>
      </c>
      <c r="AX568" t="str">
        <f>VLOOKUP($C568,subset1!$D:$BX,AX$2,FALSE)</f>
        <v>IDT8_UDI_255</v>
      </c>
      <c r="AY568">
        <f>VLOOKUP($C568,subset1!$D:$BX,AY$2,FALSE)</f>
        <v>0</v>
      </c>
      <c r="AZ568">
        <f>VLOOKUP($C568,subset1!$D:$BX,AZ$2,FALSE)</f>
        <v>4</v>
      </c>
      <c r="BA568" t="str">
        <f>VLOOKUP($C568,subset1!$D:$BX,BA$2,FALSE)</f>
        <v>ZF</v>
      </c>
      <c r="BB568">
        <f>VLOOKUP($C568,subset1!$D:$BX,BB$2,FALSE)</f>
        <v>10</v>
      </c>
      <c r="BC568" t="str">
        <f>VLOOKUP($C568,subset1!$D:$BX,BC$2,FALSE)</f>
        <v>2pactopcr813_DNA 1000_DE13805124_2021-08-13_13-22-42.xad</v>
      </c>
      <c r="BD568">
        <f>VLOOKUP($C568,subset1!$D:$BX,BD$2,FALSE)</f>
        <v>302</v>
      </c>
      <c r="BE568">
        <f>VLOOKUP($C568,subset1!$D:$BX,BE$2,FALSE)</f>
        <v>1.96</v>
      </c>
      <c r="BF568">
        <f>VLOOKUP($C568,subset1!$D:$BX,BF$2,FALSE)</f>
        <v>9.8000000000000007</v>
      </c>
      <c r="BG568">
        <f>VLOOKUP($C568,subset1!$D:$BX,BG$2,FALSE)</f>
        <v>451</v>
      </c>
      <c r="BH568">
        <f>VLOOKUP($C568,subset1!$D:$BX,BH$2,FALSE)</f>
        <v>0.11</v>
      </c>
      <c r="BI568">
        <f>VLOOKUP($C568,subset1!$D:$BX,BI$2,FALSE)</f>
        <v>0.4</v>
      </c>
      <c r="BJ568">
        <f>VLOOKUP($C568,subset1!$D:$BX,BJ$2,FALSE)</f>
        <v>0</v>
      </c>
      <c r="BK568">
        <f>VLOOKUP($C568,subset1!$D:$BX,BK$2,FALSE)</f>
        <v>0</v>
      </c>
      <c r="BL568">
        <f>VLOOKUP($C568,subset1!$D:$BX,BL$2,FALSE)</f>
        <v>0</v>
      </c>
      <c r="BM568">
        <f>VLOOKUP($C568,subset1!$D:$BX,BM$2,FALSE)</f>
        <v>0</v>
      </c>
      <c r="BN568">
        <f>VLOOKUP($C568,subset1!$D:$BX,BN$2,FALSE)</f>
        <v>0</v>
      </c>
      <c r="BO568">
        <f>VLOOKUP($C568,subset1!$D:$BX,BO$2,FALSE)</f>
        <v>20</v>
      </c>
      <c r="BP568">
        <f>VLOOKUP($C568,subset1!$D:$BX,BP$2,FALSE)</f>
        <v>2.0699999999999998</v>
      </c>
      <c r="BQ568">
        <f>VLOOKUP($C568,subset1!$D:$BX,BQ$2,FALSE)</f>
        <v>10.200000000000001</v>
      </c>
      <c r="BR568">
        <f>VLOOKUP($C568,subset1!$D:$BX,BR$2,FALSE)</f>
        <v>41.4</v>
      </c>
      <c r="BS568">
        <f>VLOOKUP($C568,subset1!$D:$BX,BS$2,FALSE)</f>
        <v>532</v>
      </c>
      <c r="BT568" t="str">
        <f>VLOOKUP($C568,subset1!$D:$BX,BT$2,FALSE)</f>
        <v>Revco -20</v>
      </c>
      <c r="BU568" t="str">
        <f>VLOOKUP($C568,subset1!$D:$BX,BU$2,FALSE)</f>
        <v>Pacto PCR1 Box 3</v>
      </c>
    </row>
    <row r="569" spans="1:73" x14ac:dyDescent="0.2">
      <c r="A569">
        <v>1129</v>
      </c>
      <c r="B569" t="s">
        <v>2</v>
      </c>
      <c r="C569" t="str">
        <f t="shared" si="30"/>
        <v>1129A</v>
      </c>
      <c r="D569" t="str">
        <f t="shared" si="31"/>
        <v>A</v>
      </c>
      <c r="E569">
        <v>98</v>
      </c>
      <c r="F569" s="1">
        <v>43656</v>
      </c>
      <c r="I569">
        <v>595.88062003672303</v>
      </c>
      <c r="J569" t="s">
        <v>24</v>
      </c>
      <c r="K569">
        <v>575</v>
      </c>
      <c r="L569">
        <f>VLOOKUP($C569,samples!$D$2:$I$1000,4, FALSE)</f>
        <v>4</v>
      </c>
      <c r="M569" t="str">
        <f>VLOOKUP($C569,samples!$D$2:$I$1000,5, FALSE)</f>
        <v>D</v>
      </c>
      <c r="N569" t="str">
        <f>VLOOKUP($C569,samples!$D$2:$I$1000,6, FALSE)</f>
        <v>1,2,3</v>
      </c>
      <c r="O569" s="1">
        <f>VLOOKUP($C569,samples!$D$2:$I$689,3, FALSE)</f>
        <v>43656</v>
      </c>
      <c r="P569" s="2">
        <f t="shared" si="32"/>
        <v>0</v>
      </c>
      <c r="Q569" s="1" t="str">
        <f>VLOOKUP($C569,samples!$D$2:$R$1000,8, FALSE)</f>
        <v>CGPLPA891P</v>
      </c>
      <c r="S569" t="e">
        <f>VLOOKUP($C569,subset1!$D:$BX,S$2,FALSE)</f>
        <v>#N/A</v>
      </c>
      <c r="T569" s="1" t="e">
        <f>VLOOKUP($C569,subset1!$D:$BX,T$2,FALSE)</f>
        <v>#N/A</v>
      </c>
      <c r="U569" t="e">
        <f>VLOOKUP($C569,subset1!$D:$BX,U$2,FALSE)</f>
        <v>#N/A</v>
      </c>
      <c r="V569" t="e">
        <f>VLOOKUP($C569,subset1!$D:$BX,V$2,FALSE)</f>
        <v>#N/A</v>
      </c>
      <c r="W569" t="e">
        <f>VLOOKUP($C569,subset1!$D:$BX,W$2,FALSE)</f>
        <v>#N/A</v>
      </c>
      <c r="X569" t="e">
        <f>VLOOKUP($C569,subset1!$D:$BX,X$2,FALSE)</f>
        <v>#N/A</v>
      </c>
      <c r="Y569" t="e">
        <f>VLOOKUP($C569,subset1!$D:$BX,Y$2,FALSE)</f>
        <v>#N/A</v>
      </c>
      <c r="Z569" t="e">
        <f>VLOOKUP($C569,subset1!$D:$BX,Z$2,FALSE)</f>
        <v>#N/A</v>
      </c>
      <c r="AA569" t="e">
        <f>VLOOKUP($C569,subset1!$D:$BX,AA$2,FALSE)</f>
        <v>#N/A</v>
      </c>
      <c r="AB569" t="e">
        <f>VLOOKUP($C569,subset1!$D:$BX,AB$2,FALSE)</f>
        <v>#N/A</v>
      </c>
      <c r="AC569" t="e">
        <f>VLOOKUP($C569,subset1!$D:$BX,AC$2,FALSE)</f>
        <v>#N/A</v>
      </c>
      <c r="AD569" t="e">
        <f>VLOOKUP($C569,subset1!$D:$BX,AD$2,FALSE)</f>
        <v>#N/A</v>
      </c>
      <c r="AE569" t="e">
        <f>VLOOKUP($C569,subset1!$D:$BX,AE$2,FALSE)</f>
        <v>#N/A</v>
      </c>
      <c r="AF569" t="e">
        <f>VLOOKUP($C569,subset1!$D:$BX,AF$2,FALSE)</f>
        <v>#N/A</v>
      </c>
      <c r="AG569" t="e">
        <f>VLOOKUP($C569,subset1!$D:$BX,AG$2,FALSE)</f>
        <v>#N/A</v>
      </c>
      <c r="AH569" t="e">
        <f>VLOOKUP($C569,subset1!$D:$BX,AH$2,FALSE)</f>
        <v>#N/A</v>
      </c>
      <c r="AI569" t="e">
        <f>VLOOKUP($C569,subset1!$D:$BX,AI$2,FALSE)</f>
        <v>#N/A</v>
      </c>
      <c r="AJ569" t="e">
        <f>VLOOKUP($C569,subset1!$D:$BX,AJ$2,FALSE)</f>
        <v>#N/A</v>
      </c>
      <c r="AK569" t="e">
        <f>VLOOKUP($C569,subset1!$D:$BX,AK$2,FALSE)</f>
        <v>#N/A</v>
      </c>
      <c r="AL569" t="e">
        <f>VLOOKUP($C569,subset1!$D:$BX,AL$2,FALSE)</f>
        <v>#N/A</v>
      </c>
      <c r="AM569" t="e">
        <f>VLOOKUP($C569,subset1!$D:$BX,AM$2,FALSE)</f>
        <v>#N/A</v>
      </c>
      <c r="AN569" t="e">
        <f>VLOOKUP($C569,subset1!$D:$BX,AN$2,FALSE)</f>
        <v>#N/A</v>
      </c>
      <c r="AO569" t="e">
        <f>VLOOKUP($C569,subset1!$D:$BX,AO$2,FALSE)</f>
        <v>#N/A</v>
      </c>
      <c r="AP569" t="e">
        <f>VLOOKUP($C569,subset1!$D:$BX,AP$2,FALSE)</f>
        <v>#N/A</v>
      </c>
      <c r="AQ569" t="e">
        <f>VLOOKUP($C569,subset1!$D:$BX,AQ$2,FALSE)</f>
        <v>#N/A</v>
      </c>
      <c r="AR569" t="e">
        <f>VLOOKUP($C569,subset1!$D:$BX,AR$2,FALSE)</f>
        <v>#N/A</v>
      </c>
      <c r="AS569" t="e">
        <f>VLOOKUP($C569,subset1!$D:$BX,AS$2,FALSE)</f>
        <v>#N/A</v>
      </c>
      <c r="AT569" s="1" t="e">
        <f>VLOOKUP($C569,subset1!$D:$BX,AT$2,FALSE)</f>
        <v>#N/A</v>
      </c>
      <c r="AU569" t="e">
        <f>VLOOKUP($C569,subset1!$D:$BX,AU$2,FALSE)</f>
        <v>#N/A</v>
      </c>
      <c r="AV569" t="e">
        <f>VLOOKUP($C569,subset1!$D:$BX,AV$2,FALSE)</f>
        <v>#N/A</v>
      </c>
      <c r="AW569" t="e">
        <f>VLOOKUP($C569,subset1!$D:$BX,AW$2,FALSE)</f>
        <v>#N/A</v>
      </c>
      <c r="AX569" t="e">
        <f>VLOOKUP($C569,subset1!$D:$BX,AX$2,FALSE)</f>
        <v>#N/A</v>
      </c>
      <c r="AY569" t="e">
        <f>VLOOKUP($C569,subset1!$D:$BX,AY$2,FALSE)</f>
        <v>#N/A</v>
      </c>
      <c r="AZ569" t="e">
        <f>VLOOKUP($C569,subset1!$D:$BX,AZ$2,FALSE)</f>
        <v>#N/A</v>
      </c>
      <c r="BA569" t="e">
        <f>VLOOKUP($C569,subset1!$D:$BX,BA$2,FALSE)</f>
        <v>#N/A</v>
      </c>
      <c r="BB569" t="e">
        <f>VLOOKUP($C569,subset1!$D:$BX,BB$2,FALSE)</f>
        <v>#N/A</v>
      </c>
      <c r="BC569" t="e">
        <f>VLOOKUP($C569,subset1!$D:$BX,BC$2,FALSE)</f>
        <v>#N/A</v>
      </c>
      <c r="BD569" t="e">
        <f>VLOOKUP($C569,subset1!$D:$BX,BD$2,FALSE)</f>
        <v>#N/A</v>
      </c>
      <c r="BE569" t="e">
        <f>VLOOKUP($C569,subset1!$D:$BX,BE$2,FALSE)</f>
        <v>#N/A</v>
      </c>
      <c r="BF569" t="e">
        <f>VLOOKUP($C569,subset1!$D:$BX,BF$2,FALSE)</f>
        <v>#N/A</v>
      </c>
      <c r="BG569" t="e">
        <f>VLOOKUP($C569,subset1!$D:$BX,BG$2,FALSE)</f>
        <v>#N/A</v>
      </c>
      <c r="BH569" t="e">
        <f>VLOOKUP($C569,subset1!$D:$BX,BH$2,FALSE)</f>
        <v>#N/A</v>
      </c>
      <c r="BI569" t="e">
        <f>VLOOKUP($C569,subset1!$D:$BX,BI$2,FALSE)</f>
        <v>#N/A</v>
      </c>
      <c r="BJ569" t="e">
        <f>VLOOKUP($C569,subset1!$D:$BX,BJ$2,FALSE)</f>
        <v>#N/A</v>
      </c>
      <c r="BK569" t="e">
        <f>VLOOKUP($C569,subset1!$D:$BX,BK$2,FALSE)</f>
        <v>#N/A</v>
      </c>
      <c r="BL569" t="e">
        <f>VLOOKUP($C569,subset1!$D:$BX,BL$2,FALSE)</f>
        <v>#N/A</v>
      </c>
      <c r="BM569" t="e">
        <f>VLOOKUP($C569,subset1!$D:$BX,BM$2,FALSE)</f>
        <v>#N/A</v>
      </c>
      <c r="BN569" t="e">
        <f>VLOOKUP($C569,subset1!$D:$BX,BN$2,FALSE)</f>
        <v>#N/A</v>
      </c>
      <c r="BO569" t="e">
        <f>VLOOKUP($C569,subset1!$D:$BX,BO$2,FALSE)</f>
        <v>#N/A</v>
      </c>
      <c r="BP569" t="e">
        <f>VLOOKUP($C569,subset1!$D:$BX,BP$2,FALSE)</f>
        <v>#N/A</v>
      </c>
      <c r="BQ569" t="e">
        <f>VLOOKUP($C569,subset1!$D:$BX,BQ$2,FALSE)</f>
        <v>#N/A</v>
      </c>
      <c r="BR569" t="e">
        <f>VLOOKUP($C569,subset1!$D:$BX,BR$2,FALSE)</f>
        <v>#N/A</v>
      </c>
      <c r="BS569" t="e">
        <f>VLOOKUP($C569,subset1!$D:$BX,BS$2,FALSE)</f>
        <v>#N/A</v>
      </c>
      <c r="BT569" t="e">
        <f>VLOOKUP($C569,subset1!$D:$BX,BT$2,FALSE)</f>
        <v>#N/A</v>
      </c>
      <c r="BU569" t="e">
        <f>VLOOKUP($C569,subset1!$D:$BX,BU$2,FALSE)</f>
        <v>#N/A</v>
      </c>
    </row>
    <row r="570" spans="1:73" x14ac:dyDescent="0.2">
      <c r="A570">
        <v>1137</v>
      </c>
      <c r="B570" t="s">
        <v>2</v>
      </c>
      <c r="C570" t="str">
        <f t="shared" si="30"/>
        <v>1137A</v>
      </c>
      <c r="D570" t="str">
        <f t="shared" si="31"/>
        <v>A</v>
      </c>
      <c r="E570">
        <v>99</v>
      </c>
      <c r="F570" s="1">
        <v>43682</v>
      </c>
      <c r="G570">
        <v>26.4</v>
      </c>
      <c r="H570" t="s">
        <v>22</v>
      </c>
      <c r="I570">
        <v>569.88062003672303</v>
      </c>
      <c r="J570" t="s">
        <v>24</v>
      </c>
      <c r="K570">
        <v>576</v>
      </c>
      <c r="L570">
        <f>VLOOKUP($C570,samples!$D$2:$I$1000,4, FALSE)</f>
        <v>4</v>
      </c>
      <c r="M570" t="str">
        <f>VLOOKUP($C570,samples!$D$2:$I$1000,5, FALSE)</f>
        <v>D</v>
      </c>
      <c r="N570" t="str">
        <f>VLOOKUP($C570,samples!$D$2:$I$1000,6, FALSE)</f>
        <v>4,5,6</v>
      </c>
      <c r="O570" s="1">
        <f>VLOOKUP($C570,samples!$D$2:$I$689,3, FALSE)</f>
        <v>43682</v>
      </c>
      <c r="P570" s="2">
        <f t="shared" si="32"/>
        <v>0</v>
      </c>
      <c r="Q570" s="1" t="str">
        <f>VLOOKUP($C570,samples!$D$2:$R$1000,8, FALSE)</f>
        <v>CGPLPA892P</v>
      </c>
      <c r="R570" t="s">
        <v>297</v>
      </c>
      <c r="S570" t="e">
        <f>VLOOKUP($C570,subset1!$D:$BX,S$2,FALSE)</f>
        <v>#N/A</v>
      </c>
      <c r="T570" s="1" t="str">
        <f>VLOOKUP($C570,subset1!$D:$BX,T$2,FALSE)</f>
        <v>Subset 1</v>
      </c>
      <c r="U570">
        <f>VLOOKUP($C570,subset1!$D:$BX,U$2,FALSE)</f>
        <v>0</v>
      </c>
      <c r="V570">
        <f>VLOOKUP($C570,subset1!$D:$BX,V$2,FALSE)</f>
        <v>44270</v>
      </c>
      <c r="W570" t="str">
        <f>VLOOKUP($C570,subset1!$D:$BX,W$2,FALSE)</f>
        <v>ZF</v>
      </c>
      <c r="X570">
        <f>VLOOKUP($C570,subset1!$D:$BX,X$2,FALSE)</f>
        <v>533</v>
      </c>
      <c r="Y570">
        <f>VLOOKUP($C570,subset1!$D:$BX,Y$2,FALSE)</f>
        <v>4</v>
      </c>
      <c r="Z570">
        <f>VLOOKUP($C570,subset1!$D:$BX,Z$2,FALSE)</f>
        <v>0</v>
      </c>
      <c r="AA570" t="str">
        <f>VLOOKUP($C570,subset1!$D:$BX,AA$2,FALSE)</f>
        <v>31821cfdnaPACTO</v>
      </c>
      <c r="AB570">
        <f>VLOOKUP($C570,subset1!$D:$BX,AB$2,FALSE)</f>
        <v>140</v>
      </c>
      <c r="AC570">
        <f>VLOOKUP($C570,subset1!$D:$BX,AC$2,FALSE)</f>
        <v>12050</v>
      </c>
      <c r="AD570">
        <f>VLOOKUP($C570,subset1!$D:$BX,AD$2,FALSE)</f>
        <v>275</v>
      </c>
      <c r="AE570">
        <f>VLOOKUP($C570,subset1!$D:$BX,AE$2,FALSE)</f>
        <v>2535.3200000000002</v>
      </c>
      <c r="AF570">
        <f>VLOOKUP($C570,subset1!$D:$BX,AF$2,FALSE)</f>
        <v>379</v>
      </c>
      <c r="AG570">
        <f>VLOOKUP($C570,subset1!$D:$BX,AG$2,FALSE)</f>
        <v>316.68</v>
      </c>
      <c r="AH570">
        <f>VLOOKUP($C570,subset1!$D:$BX,AH$2,FALSE)</f>
        <v>0</v>
      </c>
      <c r="AI570">
        <f>VLOOKUP($C570,subset1!$D:$BX,AI$2,FALSE)</f>
        <v>50</v>
      </c>
      <c r="AJ570">
        <f>VLOOKUP($C570,subset1!$D:$BX,AJ$2,FALSE)</f>
        <v>14902</v>
      </c>
      <c r="AK570">
        <f>VLOOKUP($C570,subset1!$D:$BX,AK$2,FALSE)</f>
        <v>745.1</v>
      </c>
      <c r="AL570">
        <f>VLOOKUP($C570,subset1!$D:$BX,AL$2,FALSE)</f>
        <v>186.27500000000001</v>
      </c>
      <c r="AM570">
        <f>VLOOKUP($C570,subset1!$D:$BX,AM$2,FALSE)</f>
        <v>532</v>
      </c>
      <c r="AN570" t="str">
        <f>VLOOKUP($C570,subset1!$D:$BX,AN$2,FALSE)</f>
        <v>Revco -20</v>
      </c>
      <c r="AO570" t="str">
        <f>VLOOKUP($C570,subset1!$D:$BX,AO$2,FALSE)</f>
        <v>PACTO CfDNA Box 2</v>
      </c>
      <c r="AP570" t="str">
        <f>VLOOKUP($C570,subset1!$D:$BX,AP$2,FALSE)</f>
        <v>C2</v>
      </c>
      <c r="AQ570">
        <f>VLOOKUP($C570,subset1!$D:$BX,AQ$2,FALSE)</f>
        <v>0</v>
      </c>
      <c r="AR570">
        <f>VLOOKUP($C570,subset1!$D:$BX,AR$2,FALSE)</f>
        <v>15</v>
      </c>
      <c r="AS570">
        <f>VLOOKUP($C570,subset1!$D:$BX,AS$2,FALSE)</f>
        <v>1.006576298483425</v>
      </c>
      <c r="AT570" s="1">
        <f>VLOOKUP($C570,subset1!$D:$BX,AT$2,FALSE)</f>
        <v>48.993423701516576</v>
      </c>
      <c r="AU570">
        <f>VLOOKUP($C570,subset1!$D:$BX,AU$2,FALSE)</f>
        <v>11</v>
      </c>
      <c r="AV570">
        <f>VLOOKUP($C570,subset1!$D:$BX,AV$2,FALSE)</f>
        <v>44420</v>
      </c>
      <c r="AW570">
        <f>VLOOKUP($C570,subset1!$D:$BX,AW$2,FALSE)</f>
        <v>0</v>
      </c>
      <c r="AX570" t="str">
        <f>VLOOKUP($C570,subset1!$D:$BX,AX$2,FALSE)</f>
        <v>IDT8_UDI_267</v>
      </c>
      <c r="AY570">
        <f>VLOOKUP($C570,subset1!$D:$BX,AY$2,FALSE)</f>
        <v>0</v>
      </c>
      <c r="AZ570">
        <f>VLOOKUP($C570,subset1!$D:$BX,AZ$2,FALSE)</f>
        <v>4</v>
      </c>
      <c r="BA570" t="str">
        <f>VLOOKUP($C570,subset1!$D:$BX,BA$2,FALSE)</f>
        <v>ZF</v>
      </c>
      <c r="BB570">
        <f>VLOOKUP($C570,subset1!$D:$BX,BB$2,FALSE)</f>
        <v>11</v>
      </c>
      <c r="BC570" t="str">
        <f>VLOOKUP($C570,subset1!$D:$BX,BC$2,FALSE)</f>
        <v>pactopcr181621_DNA 1000_DE13805124_2021-08-16_09-46-10_Results</v>
      </c>
      <c r="BD570">
        <f>VLOOKUP($C570,subset1!$D:$BX,BD$2,FALSE)</f>
        <v>302</v>
      </c>
      <c r="BE570">
        <f>VLOOKUP($C570,subset1!$D:$BX,BE$2,FALSE)</f>
        <v>3.15</v>
      </c>
      <c r="BF570">
        <f>VLOOKUP($C570,subset1!$D:$BX,BF$2,FALSE)</f>
        <v>15.8</v>
      </c>
      <c r="BG570">
        <f>VLOOKUP($C570,subset1!$D:$BX,BG$2,FALSE)</f>
        <v>429</v>
      </c>
      <c r="BH570">
        <f>VLOOKUP($C570,subset1!$D:$BX,BH$2,FALSE)</f>
        <v>0.16</v>
      </c>
      <c r="BI570">
        <f>VLOOKUP($C570,subset1!$D:$BX,BI$2,FALSE)</f>
        <v>0.6</v>
      </c>
      <c r="BJ570">
        <f>VLOOKUP($C570,subset1!$D:$BX,BJ$2,FALSE)</f>
        <v>0</v>
      </c>
      <c r="BK570">
        <f>VLOOKUP($C570,subset1!$D:$BX,BK$2,FALSE)</f>
        <v>0</v>
      </c>
      <c r="BL570">
        <f>VLOOKUP($C570,subset1!$D:$BX,BL$2,FALSE)</f>
        <v>0</v>
      </c>
      <c r="BM570">
        <f>VLOOKUP($C570,subset1!$D:$BX,BM$2,FALSE)</f>
        <v>0</v>
      </c>
      <c r="BN570">
        <f>VLOOKUP($C570,subset1!$D:$BX,BN$2,FALSE)</f>
        <v>0</v>
      </c>
      <c r="BO570">
        <f>VLOOKUP($C570,subset1!$D:$BX,BO$2,FALSE)</f>
        <v>20</v>
      </c>
      <c r="BP570">
        <f>VLOOKUP($C570,subset1!$D:$BX,BP$2,FALSE)</f>
        <v>3.31</v>
      </c>
      <c r="BQ570">
        <f>VLOOKUP($C570,subset1!$D:$BX,BQ$2,FALSE)</f>
        <v>16.400000000000002</v>
      </c>
      <c r="BR570">
        <f>VLOOKUP($C570,subset1!$D:$BX,BR$2,FALSE)</f>
        <v>66.2</v>
      </c>
      <c r="BS570">
        <f>VLOOKUP($C570,subset1!$D:$BX,BS$2,FALSE)</f>
        <v>532</v>
      </c>
      <c r="BT570" t="str">
        <f>VLOOKUP($C570,subset1!$D:$BX,BT$2,FALSE)</f>
        <v>Revco -20</v>
      </c>
      <c r="BU570" t="str">
        <f>VLOOKUP($C570,subset1!$D:$BX,BU$2,FALSE)</f>
        <v>Pacto PCR1 Box 3</v>
      </c>
    </row>
    <row r="571" spans="1:73" x14ac:dyDescent="0.2">
      <c r="A571">
        <v>1139</v>
      </c>
      <c r="B571" t="s">
        <v>2</v>
      </c>
      <c r="C571" t="str">
        <f t="shared" si="30"/>
        <v>1139A</v>
      </c>
      <c r="D571" t="str">
        <f t="shared" si="31"/>
        <v>A</v>
      </c>
      <c r="E571">
        <v>100</v>
      </c>
      <c r="F571" s="1">
        <v>43684</v>
      </c>
      <c r="G571">
        <v>0</v>
      </c>
      <c r="H571" t="s">
        <v>289</v>
      </c>
      <c r="I571">
        <v>567.88062003672303</v>
      </c>
      <c r="J571" t="s">
        <v>24</v>
      </c>
      <c r="K571">
        <v>577</v>
      </c>
      <c r="L571">
        <f>VLOOKUP($C571,samples!$D$2:$I$1000,4, FALSE)</f>
        <v>4</v>
      </c>
      <c r="M571" t="str">
        <f>VLOOKUP($C571,samples!$D$2:$I$1000,5, FALSE)</f>
        <v>D</v>
      </c>
      <c r="N571" t="str">
        <f>VLOOKUP($C571,samples!$D$2:$I$1000,6, FALSE)</f>
        <v>7,8,9</v>
      </c>
      <c r="O571" s="1">
        <f>VLOOKUP($C571,samples!$D$2:$I$689,3, FALSE)</f>
        <v>43684</v>
      </c>
      <c r="P571" s="2">
        <f t="shared" si="32"/>
        <v>0</v>
      </c>
      <c r="Q571" s="1" t="str">
        <f>VLOOKUP($C571,samples!$D$2:$R$1000,8, FALSE)</f>
        <v>CGPLPA893P</v>
      </c>
      <c r="S571" t="e">
        <f>VLOOKUP($C571,subset1!$D:$BX,S$2,FALSE)</f>
        <v>#N/A</v>
      </c>
      <c r="T571" s="1" t="e">
        <f>VLOOKUP($C571,subset1!$D:$BX,T$2,FALSE)</f>
        <v>#N/A</v>
      </c>
      <c r="U571" t="e">
        <f>VLOOKUP($C571,subset1!$D:$BX,U$2,FALSE)</f>
        <v>#N/A</v>
      </c>
      <c r="V571" t="e">
        <f>VLOOKUP($C571,subset1!$D:$BX,V$2,FALSE)</f>
        <v>#N/A</v>
      </c>
      <c r="W571" t="e">
        <f>VLOOKUP($C571,subset1!$D:$BX,W$2,FALSE)</f>
        <v>#N/A</v>
      </c>
      <c r="X571" t="e">
        <f>VLOOKUP($C571,subset1!$D:$BX,X$2,FALSE)</f>
        <v>#N/A</v>
      </c>
      <c r="Y571" t="e">
        <f>VLOOKUP($C571,subset1!$D:$BX,Y$2,FALSE)</f>
        <v>#N/A</v>
      </c>
      <c r="Z571" t="e">
        <f>VLOOKUP($C571,subset1!$D:$BX,Z$2,FALSE)</f>
        <v>#N/A</v>
      </c>
      <c r="AA571" t="e">
        <f>VLOOKUP($C571,subset1!$D:$BX,AA$2,FALSE)</f>
        <v>#N/A</v>
      </c>
      <c r="AB571" t="e">
        <f>VLOOKUP($C571,subset1!$D:$BX,AB$2,FALSE)</f>
        <v>#N/A</v>
      </c>
      <c r="AC571" t="e">
        <f>VLOOKUP($C571,subset1!$D:$BX,AC$2,FALSE)</f>
        <v>#N/A</v>
      </c>
      <c r="AD571" t="e">
        <f>VLOOKUP($C571,subset1!$D:$BX,AD$2,FALSE)</f>
        <v>#N/A</v>
      </c>
      <c r="AE571" t="e">
        <f>VLOOKUP($C571,subset1!$D:$BX,AE$2,FALSE)</f>
        <v>#N/A</v>
      </c>
      <c r="AF571" t="e">
        <f>VLOOKUP($C571,subset1!$D:$BX,AF$2,FALSE)</f>
        <v>#N/A</v>
      </c>
      <c r="AG571" t="e">
        <f>VLOOKUP($C571,subset1!$D:$BX,AG$2,FALSE)</f>
        <v>#N/A</v>
      </c>
      <c r="AH571" t="e">
        <f>VLOOKUP($C571,subset1!$D:$BX,AH$2,FALSE)</f>
        <v>#N/A</v>
      </c>
      <c r="AI571" t="e">
        <f>VLOOKUP($C571,subset1!$D:$BX,AI$2,FALSE)</f>
        <v>#N/A</v>
      </c>
      <c r="AJ571" t="e">
        <f>VLOOKUP($C571,subset1!$D:$BX,AJ$2,FALSE)</f>
        <v>#N/A</v>
      </c>
      <c r="AK571" t="e">
        <f>VLOOKUP($C571,subset1!$D:$BX,AK$2,FALSE)</f>
        <v>#N/A</v>
      </c>
      <c r="AL571" t="e">
        <f>VLOOKUP($C571,subset1!$D:$BX,AL$2,FALSE)</f>
        <v>#N/A</v>
      </c>
      <c r="AM571" t="e">
        <f>VLOOKUP($C571,subset1!$D:$BX,AM$2,FALSE)</f>
        <v>#N/A</v>
      </c>
      <c r="AN571" t="e">
        <f>VLOOKUP($C571,subset1!$D:$BX,AN$2,FALSE)</f>
        <v>#N/A</v>
      </c>
      <c r="AO571" t="e">
        <f>VLOOKUP($C571,subset1!$D:$BX,AO$2,FALSE)</f>
        <v>#N/A</v>
      </c>
      <c r="AP571" t="e">
        <f>VLOOKUP($C571,subset1!$D:$BX,AP$2,FALSE)</f>
        <v>#N/A</v>
      </c>
      <c r="AQ571" t="e">
        <f>VLOOKUP($C571,subset1!$D:$BX,AQ$2,FALSE)</f>
        <v>#N/A</v>
      </c>
      <c r="AR571" t="e">
        <f>VLOOKUP($C571,subset1!$D:$BX,AR$2,FALSE)</f>
        <v>#N/A</v>
      </c>
      <c r="AS571" t="e">
        <f>VLOOKUP($C571,subset1!$D:$BX,AS$2,FALSE)</f>
        <v>#N/A</v>
      </c>
      <c r="AT571" s="1" t="e">
        <f>VLOOKUP($C571,subset1!$D:$BX,AT$2,FALSE)</f>
        <v>#N/A</v>
      </c>
      <c r="AU571" t="e">
        <f>VLOOKUP($C571,subset1!$D:$BX,AU$2,FALSE)</f>
        <v>#N/A</v>
      </c>
      <c r="AV571" t="e">
        <f>VLOOKUP($C571,subset1!$D:$BX,AV$2,FALSE)</f>
        <v>#N/A</v>
      </c>
      <c r="AW571" t="e">
        <f>VLOOKUP($C571,subset1!$D:$BX,AW$2,FALSE)</f>
        <v>#N/A</v>
      </c>
      <c r="AX571" t="e">
        <f>VLOOKUP($C571,subset1!$D:$BX,AX$2,FALSE)</f>
        <v>#N/A</v>
      </c>
      <c r="AY571" t="e">
        <f>VLOOKUP($C571,subset1!$D:$BX,AY$2,FALSE)</f>
        <v>#N/A</v>
      </c>
      <c r="AZ571" t="e">
        <f>VLOOKUP($C571,subset1!$D:$BX,AZ$2,FALSE)</f>
        <v>#N/A</v>
      </c>
      <c r="BA571" t="e">
        <f>VLOOKUP($C571,subset1!$D:$BX,BA$2,FALSE)</f>
        <v>#N/A</v>
      </c>
      <c r="BB571" t="e">
        <f>VLOOKUP($C571,subset1!$D:$BX,BB$2,FALSE)</f>
        <v>#N/A</v>
      </c>
      <c r="BC571" t="e">
        <f>VLOOKUP($C571,subset1!$D:$BX,BC$2,FALSE)</f>
        <v>#N/A</v>
      </c>
      <c r="BD571" t="e">
        <f>VLOOKUP($C571,subset1!$D:$BX,BD$2,FALSE)</f>
        <v>#N/A</v>
      </c>
      <c r="BE571" t="e">
        <f>VLOOKUP($C571,subset1!$D:$BX,BE$2,FALSE)</f>
        <v>#N/A</v>
      </c>
      <c r="BF571" t="e">
        <f>VLOOKUP($C571,subset1!$D:$BX,BF$2,FALSE)</f>
        <v>#N/A</v>
      </c>
      <c r="BG571" t="e">
        <f>VLOOKUP($C571,subset1!$D:$BX,BG$2,FALSE)</f>
        <v>#N/A</v>
      </c>
      <c r="BH571" t="e">
        <f>VLOOKUP($C571,subset1!$D:$BX,BH$2,FALSE)</f>
        <v>#N/A</v>
      </c>
      <c r="BI571" t="e">
        <f>VLOOKUP($C571,subset1!$D:$BX,BI$2,FALSE)</f>
        <v>#N/A</v>
      </c>
      <c r="BJ571" t="e">
        <f>VLOOKUP($C571,subset1!$D:$BX,BJ$2,FALSE)</f>
        <v>#N/A</v>
      </c>
      <c r="BK571" t="e">
        <f>VLOOKUP($C571,subset1!$D:$BX,BK$2,FALSE)</f>
        <v>#N/A</v>
      </c>
      <c r="BL571" t="e">
        <f>VLOOKUP($C571,subset1!$D:$BX,BL$2,FALSE)</f>
        <v>#N/A</v>
      </c>
      <c r="BM571" t="e">
        <f>VLOOKUP($C571,subset1!$D:$BX,BM$2,FALSE)</f>
        <v>#N/A</v>
      </c>
      <c r="BN571" t="e">
        <f>VLOOKUP($C571,subset1!$D:$BX,BN$2,FALSE)</f>
        <v>#N/A</v>
      </c>
      <c r="BO571" t="e">
        <f>VLOOKUP($C571,subset1!$D:$BX,BO$2,FALSE)</f>
        <v>#N/A</v>
      </c>
      <c r="BP571" t="e">
        <f>VLOOKUP($C571,subset1!$D:$BX,BP$2,FALSE)</f>
        <v>#N/A</v>
      </c>
      <c r="BQ571" t="e">
        <f>VLOOKUP($C571,subset1!$D:$BX,BQ$2,FALSE)</f>
        <v>#N/A</v>
      </c>
      <c r="BR571" t="e">
        <f>VLOOKUP($C571,subset1!$D:$BX,BR$2,FALSE)</f>
        <v>#N/A</v>
      </c>
      <c r="BS571" t="e">
        <f>VLOOKUP($C571,subset1!$D:$BX,BS$2,FALSE)</f>
        <v>#N/A</v>
      </c>
      <c r="BT571" t="e">
        <f>VLOOKUP($C571,subset1!$D:$BX,BT$2,FALSE)</f>
        <v>#N/A</v>
      </c>
      <c r="BU571" t="e">
        <f>VLOOKUP($C571,subset1!$D:$BX,BU$2,FALSE)</f>
        <v>#N/A</v>
      </c>
    </row>
    <row r="572" spans="1:73" x14ac:dyDescent="0.2">
      <c r="A572">
        <v>1139</v>
      </c>
      <c r="B572" t="s">
        <v>8</v>
      </c>
      <c r="C572" t="str">
        <f t="shared" si="30"/>
        <v>1139B1</v>
      </c>
      <c r="D572" t="str">
        <f t="shared" si="31"/>
        <v>B1</v>
      </c>
      <c r="E572">
        <v>100</v>
      </c>
      <c r="F572" s="1">
        <v>43684</v>
      </c>
      <c r="G572">
        <v>0</v>
      </c>
      <c r="H572" t="s">
        <v>289</v>
      </c>
      <c r="I572">
        <v>567.88062003672303</v>
      </c>
      <c r="J572" t="s">
        <v>24</v>
      </c>
      <c r="K572">
        <v>578</v>
      </c>
      <c r="L572">
        <f>VLOOKUP($C572,samples!$D$2:$I$1000,4, FALSE)</f>
        <v>9</v>
      </c>
      <c r="M572" t="str">
        <f>VLOOKUP($C572,samples!$D$2:$I$1000,5, FALSE)</f>
        <v>G</v>
      </c>
      <c r="N572" t="str">
        <f>VLOOKUP($C572,samples!$D$2:$I$1000,6, FALSE)</f>
        <v>1,2,3</v>
      </c>
      <c r="O572" s="1">
        <f>VLOOKUP($C572,samples!$D$2:$I$689,3, FALSE)</f>
        <v>43691</v>
      </c>
      <c r="P572" s="2">
        <f t="shared" si="32"/>
        <v>7</v>
      </c>
      <c r="Q572" s="1" t="str">
        <f>VLOOKUP($C572,samples!$D$2:$R$1000,8, FALSE)</f>
        <v>CGPLPA893P1</v>
      </c>
      <c r="S572" t="e">
        <f>VLOOKUP($C572,subset1!$D:$BX,S$2,FALSE)</f>
        <v>#N/A</v>
      </c>
      <c r="T572" s="1" t="e">
        <f>VLOOKUP($C572,subset1!$D:$BX,T$2,FALSE)</f>
        <v>#N/A</v>
      </c>
      <c r="U572" t="e">
        <f>VLOOKUP($C572,subset1!$D:$BX,U$2,FALSE)</f>
        <v>#N/A</v>
      </c>
      <c r="V572" t="e">
        <f>VLOOKUP($C572,subset1!$D:$BX,V$2,FALSE)</f>
        <v>#N/A</v>
      </c>
      <c r="W572" t="e">
        <f>VLOOKUP($C572,subset1!$D:$BX,W$2,FALSE)</f>
        <v>#N/A</v>
      </c>
      <c r="X572" t="e">
        <f>VLOOKUP($C572,subset1!$D:$BX,X$2,FALSE)</f>
        <v>#N/A</v>
      </c>
      <c r="Y572" t="e">
        <f>VLOOKUP($C572,subset1!$D:$BX,Y$2,FALSE)</f>
        <v>#N/A</v>
      </c>
      <c r="Z572" t="e">
        <f>VLOOKUP($C572,subset1!$D:$BX,Z$2,FALSE)</f>
        <v>#N/A</v>
      </c>
      <c r="AA572" t="e">
        <f>VLOOKUP($C572,subset1!$D:$BX,AA$2,FALSE)</f>
        <v>#N/A</v>
      </c>
      <c r="AB572" t="e">
        <f>VLOOKUP($C572,subset1!$D:$BX,AB$2,FALSE)</f>
        <v>#N/A</v>
      </c>
      <c r="AC572" t="e">
        <f>VLOOKUP($C572,subset1!$D:$BX,AC$2,FALSE)</f>
        <v>#N/A</v>
      </c>
      <c r="AD572" t="e">
        <f>VLOOKUP($C572,subset1!$D:$BX,AD$2,FALSE)</f>
        <v>#N/A</v>
      </c>
      <c r="AE572" t="e">
        <f>VLOOKUP($C572,subset1!$D:$BX,AE$2,FALSE)</f>
        <v>#N/A</v>
      </c>
      <c r="AF572" t="e">
        <f>VLOOKUP($C572,subset1!$D:$BX,AF$2,FALSE)</f>
        <v>#N/A</v>
      </c>
      <c r="AG572" t="e">
        <f>VLOOKUP($C572,subset1!$D:$BX,AG$2,FALSE)</f>
        <v>#N/A</v>
      </c>
      <c r="AH572" t="e">
        <f>VLOOKUP($C572,subset1!$D:$BX,AH$2,FALSE)</f>
        <v>#N/A</v>
      </c>
      <c r="AI572" t="e">
        <f>VLOOKUP($C572,subset1!$D:$BX,AI$2,FALSE)</f>
        <v>#N/A</v>
      </c>
      <c r="AJ572" t="e">
        <f>VLOOKUP($C572,subset1!$D:$BX,AJ$2,FALSE)</f>
        <v>#N/A</v>
      </c>
      <c r="AK572" t="e">
        <f>VLOOKUP($C572,subset1!$D:$BX,AK$2,FALSE)</f>
        <v>#N/A</v>
      </c>
      <c r="AL572" t="e">
        <f>VLOOKUP($C572,subset1!$D:$BX,AL$2,FALSE)</f>
        <v>#N/A</v>
      </c>
      <c r="AM572" t="e">
        <f>VLOOKUP($C572,subset1!$D:$BX,AM$2,FALSE)</f>
        <v>#N/A</v>
      </c>
      <c r="AN572" t="e">
        <f>VLOOKUP($C572,subset1!$D:$BX,AN$2,FALSE)</f>
        <v>#N/A</v>
      </c>
      <c r="AO572" t="e">
        <f>VLOOKUP($C572,subset1!$D:$BX,AO$2,FALSE)</f>
        <v>#N/A</v>
      </c>
      <c r="AP572" t="e">
        <f>VLOOKUP($C572,subset1!$D:$BX,AP$2,FALSE)</f>
        <v>#N/A</v>
      </c>
      <c r="AQ572" t="e">
        <f>VLOOKUP($C572,subset1!$D:$BX,AQ$2,FALSE)</f>
        <v>#N/A</v>
      </c>
      <c r="AR572" t="e">
        <f>VLOOKUP($C572,subset1!$D:$BX,AR$2,FALSE)</f>
        <v>#N/A</v>
      </c>
      <c r="AS572" t="e">
        <f>VLOOKUP($C572,subset1!$D:$BX,AS$2,FALSE)</f>
        <v>#N/A</v>
      </c>
      <c r="AT572" s="1" t="e">
        <f>VLOOKUP($C572,subset1!$D:$BX,AT$2,FALSE)</f>
        <v>#N/A</v>
      </c>
      <c r="AU572" t="e">
        <f>VLOOKUP($C572,subset1!$D:$BX,AU$2,FALSE)</f>
        <v>#N/A</v>
      </c>
      <c r="AV572" t="e">
        <f>VLOOKUP($C572,subset1!$D:$BX,AV$2,FALSE)</f>
        <v>#N/A</v>
      </c>
      <c r="AW572" t="e">
        <f>VLOOKUP($C572,subset1!$D:$BX,AW$2,FALSE)</f>
        <v>#N/A</v>
      </c>
      <c r="AX572" t="e">
        <f>VLOOKUP($C572,subset1!$D:$BX,AX$2,FALSE)</f>
        <v>#N/A</v>
      </c>
      <c r="AY572" t="e">
        <f>VLOOKUP($C572,subset1!$D:$BX,AY$2,FALSE)</f>
        <v>#N/A</v>
      </c>
      <c r="AZ572" t="e">
        <f>VLOOKUP($C572,subset1!$D:$BX,AZ$2,FALSE)</f>
        <v>#N/A</v>
      </c>
      <c r="BA572" t="e">
        <f>VLOOKUP($C572,subset1!$D:$BX,BA$2,FALSE)</f>
        <v>#N/A</v>
      </c>
      <c r="BB572" t="e">
        <f>VLOOKUP($C572,subset1!$D:$BX,BB$2,FALSE)</f>
        <v>#N/A</v>
      </c>
      <c r="BC572" t="e">
        <f>VLOOKUP($C572,subset1!$D:$BX,BC$2,FALSE)</f>
        <v>#N/A</v>
      </c>
      <c r="BD572" t="e">
        <f>VLOOKUP($C572,subset1!$D:$BX,BD$2,FALSE)</f>
        <v>#N/A</v>
      </c>
      <c r="BE572" t="e">
        <f>VLOOKUP($C572,subset1!$D:$BX,BE$2,FALSE)</f>
        <v>#N/A</v>
      </c>
      <c r="BF572" t="e">
        <f>VLOOKUP($C572,subset1!$D:$BX,BF$2,FALSE)</f>
        <v>#N/A</v>
      </c>
      <c r="BG572" t="e">
        <f>VLOOKUP($C572,subset1!$D:$BX,BG$2,FALSE)</f>
        <v>#N/A</v>
      </c>
      <c r="BH572" t="e">
        <f>VLOOKUP($C572,subset1!$D:$BX,BH$2,FALSE)</f>
        <v>#N/A</v>
      </c>
      <c r="BI572" t="e">
        <f>VLOOKUP($C572,subset1!$D:$BX,BI$2,FALSE)</f>
        <v>#N/A</v>
      </c>
      <c r="BJ572" t="e">
        <f>VLOOKUP($C572,subset1!$D:$BX,BJ$2,FALSE)</f>
        <v>#N/A</v>
      </c>
      <c r="BK572" t="e">
        <f>VLOOKUP($C572,subset1!$D:$BX,BK$2,FALSE)</f>
        <v>#N/A</v>
      </c>
      <c r="BL572" t="e">
        <f>VLOOKUP($C572,subset1!$D:$BX,BL$2,FALSE)</f>
        <v>#N/A</v>
      </c>
      <c r="BM572" t="e">
        <f>VLOOKUP($C572,subset1!$D:$BX,BM$2,FALSE)</f>
        <v>#N/A</v>
      </c>
      <c r="BN572" t="e">
        <f>VLOOKUP($C572,subset1!$D:$BX,BN$2,FALSE)</f>
        <v>#N/A</v>
      </c>
      <c r="BO572" t="e">
        <f>VLOOKUP($C572,subset1!$D:$BX,BO$2,FALSE)</f>
        <v>#N/A</v>
      </c>
      <c r="BP572" t="e">
        <f>VLOOKUP($C572,subset1!$D:$BX,BP$2,FALSE)</f>
        <v>#N/A</v>
      </c>
      <c r="BQ572" t="e">
        <f>VLOOKUP($C572,subset1!$D:$BX,BQ$2,FALSE)</f>
        <v>#N/A</v>
      </c>
      <c r="BR572" t="e">
        <f>VLOOKUP($C572,subset1!$D:$BX,BR$2,FALSE)</f>
        <v>#N/A</v>
      </c>
      <c r="BS572" t="e">
        <f>VLOOKUP($C572,subset1!$D:$BX,BS$2,FALSE)</f>
        <v>#N/A</v>
      </c>
      <c r="BT572" t="e">
        <f>VLOOKUP($C572,subset1!$D:$BX,BT$2,FALSE)</f>
        <v>#N/A</v>
      </c>
      <c r="BU572" t="e">
        <f>VLOOKUP($C572,subset1!$D:$BX,BU$2,FALSE)</f>
        <v>#N/A</v>
      </c>
    </row>
    <row r="573" spans="1:73" x14ac:dyDescent="0.2">
      <c r="A573">
        <v>1151</v>
      </c>
      <c r="B573" t="s">
        <v>2</v>
      </c>
      <c r="C573" t="str">
        <f t="shared" si="30"/>
        <v>1151A</v>
      </c>
      <c r="D573" t="str">
        <f t="shared" si="31"/>
        <v>A</v>
      </c>
      <c r="E573">
        <v>102</v>
      </c>
      <c r="F573" s="1">
        <v>43705</v>
      </c>
      <c r="G573">
        <v>0.34</v>
      </c>
      <c r="H573" t="s">
        <v>6</v>
      </c>
      <c r="I573">
        <v>546.88062003672303</v>
      </c>
      <c r="J573" t="s">
        <v>25</v>
      </c>
      <c r="K573">
        <v>579</v>
      </c>
      <c r="L573">
        <f>VLOOKUP($C573,samples!$D$2:$I$1000,4, FALSE)</f>
        <v>4</v>
      </c>
      <c r="M573" t="str">
        <f>VLOOKUP($C573,samples!$D$2:$I$1000,5, FALSE)</f>
        <v>C</v>
      </c>
      <c r="N573" t="str">
        <f>VLOOKUP($C573,samples!$D$2:$I$1000,6, FALSE)</f>
        <v>1,2,3</v>
      </c>
      <c r="O573" s="1">
        <f>VLOOKUP($C573,samples!$D$2:$I$689,3, FALSE)</f>
        <v>43705</v>
      </c>
      <c r="P573" s="2">
        <f t="shared" si="32"/>
        <v>0</v>
      </c>
      <c r="Q573" s="1" t="str">
        <f>VLOOKUP($C573,samples!$D$2:$R$1000,8, FALSE)</f>
        <v>CGPLPA894P</v>
      </c>
      <c r="R573" t="s">
        <v>297</v>
      </c>
      <c r="S573">
        <f>VLOOKUP($C573,subset1!$D:$BX,S$2,FALSE)</f>
        <v>0</v>
      </c>
      <c r="T573" s="1" t="str">
        <f>VLOOKUP($C573,subset1!$D:$BX,T$2,FALSE)</f>
        <v>Subset 1</v>
      </c>
      <c r="U573">
        <f>VLOOKUP($C573,subset1!$D:$BX,U$2,FALSE)</f>
        <v>0</v>
      </c>
      <c r="V573">
        <f>VLOOKUP($C573,subset1!$D:$BX,V$2,FALSE)</f>
        <v>44270</v>
      </c>
      <c r="W573" t="str">
        <f>VLOOKUP($C573,subset1!$D:$BX,W$2,FALSE)</f>
        <v>ZF</v>
      </c>
      <c r="X573">
        <f>VLOOKUP($C573,subset1!$D:$BX,X$2,FALSE)</f>
        <v>533</v>
      </c>
      <c r="Y573">
        <f>VLOOKUP($C573,subset1!$D:$BX,Y$2,FALSE)</f>
        <v>3.5</v>
      </c>
      <c r="Z573">
        <f>VLOOKUP($C573,subset1!$D:$BX,Z$2,FALSE)</f>
        <v>0.5</v>
      </c>
      <c r="AA573" t="str">
        <f>VLOOKUP($C573,subset1!$D:$BX,AA$2,FALSE)</f>
        <v>31821cfdnaPACTO</v>
      </c>
      <c r="AB573">
        <f>VLOOKUP($C573,subset1!$D:$BX,AB$2,FALSE)</f>
        <v>148</v>
      </c>
      <c r="AC573">
        <f>VLOOKUP($C573,subset1!$D:$BX,AC$2,FALSE)</f>
        <v>3333.93</v>
      </c>
      <c r="AD573">
        <f>VLOOKUP($C573,subset1!$D:$BX,AD$2,FALSE)</f>
        <v>276</v>
      </c>
      <c r="AE573">
        <f>VLOOKUP($C573,subset1!$D:$BX,AE$2,FALSE)</f>
        <v>141.86000000000001</v>
      </c>
      <c r="AF573">
        <f>VLOOKUP($C573,subset1!$D:$BX,AF$2,FALSE)</f>
        <v>377</v>
      </c>
      <c r="AG573">
        <f>VLOOKUP($C573,subset1!$D:$BX,AG$2,FALSE)</f>
        <v>39.74</v>
      </c>
      <c r="AH573">
        <f>VLOOKUP($C573,subset1!$D:$BX,AH$2,FALSE)</f>
        <v>0</v>
      </c>
      <c r="AI573">
        <f>VLOOKUP($C573,subset1!$D:$BX,AI$2,FALSE)</f>
        <v>50</v>
      </c>
      <c r="AJ573">
        <f>VLOOKUP($C573,subset1!$D:$BX,AJ$2,FALSE)</f>
        <v>3515.5299999999997</v>
      </c>
      <c r="AK573">
        <f>VLOOKUP($C573,subset1!$D:$BX,AK$2,FALSE)</f>
        <v>175.7765</v>
      </c>
      <c r="AL573">
        <f>VLOOKUP($C573,subset1!$D:$BX,AL$2,FALSE)</f>
        <v>50.221857142857139</v>
      </c>
      <c r="AM573">
        <f>VLOOKUP($C573,subset1!$D:$BX,AM$2,FALSE)</f>
        <v>532</v>
      </c>
      <c r="AN573" t="str">
        <f>VLOOKUP($C573,subset1!$D:$BX,AN$2,FALSE)</f>
        <v>Revco -20</v>
      </c>
      <c r="AO573" t="str">
        <f>VLOOKUP($C573,subset1!$D:$BX,AO$2,FALSE)</f>
        <v>PACTO CfDNA Box 2</v>
      </c>
      <c r="AP573" t="str">
        <f>VLOOKUP($C573,subset1!$D:$BX,AP$2,FALSE)</f>
        <v>C3</v>
      </c>
      <c r="AQ573">
        <f>VLOOKUP($C573,subset1!$D:$BX,AQ$2,FALSE)</f>
        <v>0</v>
      </c>
      <c r="AR573">
        <f>VLOOKUP($C573,subset1!$D:$BX,AR$2,FALSE)</f>
        <v>15</v>
      </c>
      <c r="AS573">
        <f>VLOOKUP($C573,subset1!$D:$BX,AS$2,FALSE)</f>
        <v>4.2667819645970875</v>
      </c>
      <c r="AT573" s="1">
        <f>VLOOKUP($C573,subset1!$D:$BX,AT$2,FALSE)</f>
        <v>45.733218035402913</v>
      </c>
      <c r="AU573">
        <f>VLOOKUP($C573,subset1!$D:$BX,AU$2,FALSE)</f>
        <v>8</v>
      </c>
      <c r="AV573">
        <f>VLOOKUP($C573,subset1!$D:$BX,AV$2,FALSE)</f>
        <v>44390</v>
      </c>
      <c r="AW573">
        <f>VLOOKUP($C573,subset1!$D:$BX,AW$2,FALSE)</f>
        <v>0</v>
      </c>
      <c r="AX573" t="str">
        <f>VLOOKUP($C573,subset1!$D:$BX,AX$2,FALSE)</f>
        <v>IDT8_UDI_63</v>
      </c>
      <c r="AY573">
        <f>VLOOKUP($C573,subset1!$D:$BX,AY$2,FALSE)</f>
        <v>0</v>
      </c>
      <c r="AZ573">
        <f>VLOOKUP($C573,subset1!$D:$BX,AZ$2,FALSE)</f>
        <v>4</v>
      </c>
      <c r="BA573" t="str">
        <f>VLOOKUP($C573,subset1!$D:$BX,BA$2,FALSE)</f>
        <v>ZF</v>
      </c>
      <c r="BB573">
        <f>VLOOKUP($C573,subset1!$D:$BX,BB$2,FALSE)</f>
        <v>8</v>
      </c>
      <c r="BC573" t="str">
        <f>VLOOKUP($C573,subset1!$D:$BX,BC$2,FALSE)</f>
        <v>pactopcr8131</v>
      </c>
      <c r="BD573">
        <f>VLOOKUP($C573,subset1!$D:$BX,BD$2,FALSE)</f>
        <v>302</v>
      </c>
      <c r="BE573">
        <f>VLOOKUP($C573,subset1!$D:$BX,BE$2,FALSE)</f>
        <v>9.66</v>
      </c>
      <c r="BF573">
        <f>VLOOKUP($C573,subset1!$D:$BX,BF$2,FALSE)</f>
        <v>48.4</v>
      </c>
      <c r="BG573">
        <f>VLOOKUP($C573,subset1!$D:$BX,BG$2,FALSE)</f>
        <v>454</v>
      </c>
      <c r="BH573">
        <f>VLOOKUP($C573,subset1!$D:$BX,BH$2,FALSE)</f>
        <v>0.28999999999999998</v>
      </c>
      <c r="BI573">
        <f>VLOOKUP($C573,subset1!$D:$BX,BI$2,FALSE)</f>
        <v>1</v>
      </c>
      <c r="BJ573">
        <f>VLOOKUP($C573,subset1!$D:$BX,BJ$2,FALSE)</f>
        <v>0</v>
      </c>
      <c r="BK573">
        <f>VLOOKUP($C573,subset1!$D:$BX,BK$2,FALSE)</f>
        <v>0</v>
      </c>
      <c r="BL573">
        <f>VLOOKUP($C573,subset1!$D:$BX,BL$2,FALSE)</f>
        <v>0</v>
      </c>
      <c r="BM573">
        <f>VLOOKUP($C573,subset1!$D:$BX,BM$2,FALSE)</f>
        <v>0</v>
      </c>
      <c r="BN573">
        <f>VLOOKUP($C573,subset1!$D:$BX,BN$2,FALSE)</f>
        <v>0</v>
      </c>
      <c r="BO573">
        <f>VLOOKUP($C573,subset1!$D:$BX,BO$2,FALSE)</f>
        <v>20</v>
      </c>
      <c r="BP573">
        <f>VLOOKUP($C573,subset1!$D:$BX,BP$2,FALSE)</f>
        <v>9.9499999999999993</v>
      </c>
      <c r="BQ573">
        <f>VLOOKUP($C573,subset1!$D:$BX,BQ$2,FALSE)</f>
        <v>49.4</v>
      </c>
      <c r="BR573">
        <f>VLOOKUP($C573,subset1!$D:$BX,BR$2,FALSE)</f>
        <v>199</v>
      </c>
      <c r="BS573">
        <f>VLOOKUP($C573,subset1!$D:$BX,BS$2,FALSE)</f>
        <v>532</v>
      </c>
      <c r="BT573" t="str">
        <f>VLOOKUP($C573,subset1!$D:$BX,BT$2,FALSE)</f>
        <v>Revco -20</v>
      </c>
      <c r="BU573" t="str">
        <f>VLOOKUP($C573,subset1!$D:$BX,BU$2,FALSE)</f>
        <v>Pacto PCR1 Box 3</v>
      </c>
    </row>
    <row r="574" spans="1:73" x14ac:dyDescent="0.2">
      <c r="A574">
        <v>1151</v>
      </c>
      <c r="B574" t="s">
        <v>8</v>
      </c>
      <c r="C574" t="str">
        <f t="shared" si="30"/>
        <v>1151B1</v>
      </c>
      <c r="D574" t="str">
        <f t="shared" si="31"/>
        <v>B1</v>
      </c>
      <c r="E574">
        <v>102</v>
      </c>
      <c r="F574" s="1">
        <v>43705</v>
      </c>
      <c r="G574">
        <v>0.34</v>
      </c>
      <c r="H574" t="s">
        <v>6</v>
      </c>
      <c r="I574">
        <v>546.88062003672303</v>
      </c>
      <c r="J574" t="s">
        <v>25</v>
      </c>
      <c r="K574">
        <v>580</v>
      </c>
      <c r="L574">
        <f>VLOOKUP($C574,samples!$D$2:$I$1000,4, FALSE)</f>
        <v>9</v>
      </c>
      <c r="M574" t="str">
        <f>VLOOKUP($C574,samples!$D$2:$I$1000,5, FALSE)</f>
        <v>G</v>
      </c>
      <c r="N574" t="str">
        <f>VLOOKUP($C574,samples!$D$2:$I$1000,6, FALSE)</f>
        <v>4,5,6</v>
      </c>
      <c r="O574" s="1">
        <f>VLOOKUP($C574,samples!$D$2:$I$689,3, FALSE)</f>
        <v>43735</v>
      </c>
      <c r="P574" s="2">
        <f t="shared" si="32"/>
        <v>30</v>
      </c>
      <c r="Q574" s="1" t="str">
        <f>VLOOKUP($C574,samples!$D$2:$R$1000,8, FALSE)</f>
        <v>CGPLPA894P1</v>
      </c>
      <c r="R574" t="s">
        <v>297</v>
      </c>
      <c r="S574">
        <f>VLOOKUP($C574,subset1!$D:$BX,S$2,FALSE)</f>
        <v>0</v>
      </c>
      <c r="T574" s="1" t="str">
        <f>VLOOKUP($C574,subset1!$D:$BX,T$2,FALSE)</f>
        <v>Subset 1</v>
      </c>
      <c r="U574">
        <f>VLOOKUP($C574,subset1!$D:$BX,U$2,FALSE)</f>
        <v>0</v>
      </c>
      <c r="V574">
        <f>VLOOKUP($C574,subset1!$D:$BX,V$2,FALSE)</f>
        <v>44270</v>
      </c>
      <c r="W574" t="str">
        <f>VLOOKUP($C574,subset1!$D:$BX,W$2,FALSE)</f>
        <v>ZF</v>
      </c>
      <c r="X574">
        <f>VLOOKUP($C574,subset1!$D:$BX,X$2,FALSE)</f>
        <v>533</v>
      </c>
      <c r="Y574">
        <f>VLOOKUP($C574,subset1!$D:$BX,Y$2,FALSE)</f>
        <v>5.5</v>
      </c>
      <c r="Z574">
        <f>VLOOKUP($C574,subset1!$D:$BX,Z$2,FALSE)</f>
        <v>0.5</v>
      </c>
      <c r="AA574" t="str">
        <f>VLOOKUP($C574,subset1!$D:$BX,AA$2,FALSE)</f>
        <v>31821cfdnaPACTO</v>
      </c>
      <c r="AB574">
        <f>VLOOKUP($C574,subset1!$D:$BX,AB$2,FALSE)</f>
        <v>152</v>
      </c>
      <c r="AC574">
        <f>VLOOKUP($C574,subset1!$D:$BX,AC$2,FALSE)</f>
        <v>4019.96</v>
      </c>
      <c r="AD574">
        <f>VLOOKUP($C574,subset1!$D:$BX,AD$2,FALSE)</f>
        <v>285</v>
      </c>
      <c r="AE574">
        <f>VLOOKUP($C574,subset1!$D:$BX,AE$2,FALSE)</f>
        <v>351.84</v>
      </c>
      <c r="AF574">
        <f>VLOOKUP($C574,subset1!$D:$BX,AF$2,FALSE)</f>
        <v>422</v>
      </c>
      <c r="AG574">
        <f>VLOOKUP($C574,subset1!$D:$BX,AG$2,FALSE)</f>
        <v>88.09</v>
      </c>
      <c r="AH574">
        <f>VLOOKUP($C574,subset1!$D:$BX,AH$2,FALSE)</f>
        <v>0</v>
      </c>
      <c r="AI574">
        <f>VLOOKUP($C574,subset1!$D:$BX,AI$2,FALSE)</f>
        <v>50</v>
      </c>
      <c r="AJ574">
        <f>VLOOKUP($C574,subset1!$D:$BX,AJ$2,FALSE)</f>
        <v>4459.8900000000003</v>
      </c>
      <c r="AK574">
        <f>VLOOKUP($C574,subset1!$D:$BX,AK$2,FALSE)</f>
        <v>222.99450000000002</v>
      </c>
      <c r="AL574">
        <f>VLOOKUP($C574,subset1!$D:$BX,AL$2,FALSE)</f>
        <v>40.544454545454549</v>
      </c>
      <c r="AM574">
        <f>VLOOKUP($C574,subset1!$D:$BX,AM$2,FALSE)</f>
        <v>532</v>
      </c>
      <c r="AN574" t="str">
        <f>VLOOKUP($C574,subset1!$D:$BX,AN$2,FALSE)</f>
        <v>Revco -20</v>
      </c>
      <c r="AO574" t="str">
        <f>VLOOKUP($C574,subset1!$D:$BX,AO$2,FALSE)</f>
        <v>PACTO CfDNA Box 2</v>
      </c>
      <c r="AP574" t="str">
        <f>VLOOKUP($C574,subset1!$D:$BX,AP$2,FALSE)</f>
        <v>C4</v>
      </c>
      <c r="AQ574">
        <f>VLOOKUP($C574,subset1!$D:$BX,AQ$2,FALSE)</f>
        <v>0</v>
      </c>
      <c r="AR574">
        <f>VLOOKUP($C574,subset1!$D:$BX,AR$2,FALSE)</f>
        <v>15</v>
      </c>
      <c r="AS574">
        <f>VLOOKUP($C574,subset1!$D:$BX,AS$2,FALSE)</f>
        <v>3.363311651184222</v>
      </c>
      <c r="AT574" s="1">
        <f>VLOOKUP($C574,subset1!$D:$BX,AT$2,FALSE)</f>
        <v>46.636688348815781</v>
      </c>
      <c r="AU574">
        <f>VLOOKUP($C574,subset1!$D:$BX,AU$2,FALSE)</f>
        <v>8</v>
      </c>
      <c r="AV574">
        <f>VLOOKUP($C574,subset1!$D:$BX,AV$2,FALSE)</f>
        <v>44390</v>
      </c>
      <c r="AW574">
        <f>VLOOKUP($C574,subset1!$D:$BX,AW$2,FALSE)</f>
        <v>0</v>
      </c>
      <c r="AX574" t="str">
        <f>VLOOKUP($C574,subset1!$D:$BX,AX$2,FALSE)</f>
        <v>IDT8_UDI_71</v>
      </c>
      <c r="AY574">
        <f>VLOOKUP($C574,subset1!$D:$BX,AY$2,FALSE)</f>
        <v>0</v>
      </c>
      <c r="AZ574">
        <f>VLOOKUP($C574,subset1!$D:$BX,AZ$2,FALSE)</f>
        <v>4</v>
      </c>
      <c r="BA574" t="str">
        <f>VLOOKUP($C574,subset1!$D:$BX,BA$2,FALSE)</f>
        <v>ZF</v>
      </c>
      <c r="BB574">
        <f>VLOOKUP($C574,subset1!$D:$BX,BB$2,FALSE)</f>
        <v>8</v>
      </c>
      <c r="BC574" t="str">
        <f>VLOOKUP($C574,subset1!$D:$BX,BC$2,FALSE)</f>
        <v>pactopcr8131</v>
      </c>
      <c r="BD574">
        <f>VLOOKUP($C574,subset1!$D:$BX,BD$2,FALSE)</f>
        <v>312</v>
      </c>
      <c r="BE574">
        <f>VLOOKUP($C574,subset1!$D:$BX,BE$2,FALSE)</f>
        <v>10.37</v>
      </c>
      <c r="BF574">
        <f>VLOOKUP($C574,subset1!$D:$BX,BF$2,FALSE)</f>
        <v>50.4</v>
      </c>
      <c r="BG574">
        <f>VLOOKUP($C574,subset1!$D:$BX,BG$2,FALSE)</f>
        <v>488</v>
      </c>
      <c r="BH574">
        <f>VLOOKUP($C574,subset1!$D:$BX,BH$2,FALSE)</f>
        <v>0.5</v>
      </c>
      <c r="BI574">
        <f>VLOOKUP($C574,subset1!$D:$BX,BI$2,FALSE)</f>
        <v>1.5</v>
      </c>
      <c r="BJ574">
        <f>VLOOKUP($C574,subset1!$D:$BX,BJ$2,FALSE)</f>
        <v>0</v>
      </c>
      <c r="BK574">
        <f>VLOOKUP($C574,subset1!$D:$BX,BK$2,FALSE)</f>
        <v>0</v>
      </c>
      <c r="BL574">
        <f>VLOOKUP($C574,subset1!$D:$BX,BL$2,FALSE)</f>
        <v>0</v>
      </c>
      <c r="BM574">
        <f>VLOOKUP($C574,subset1!$D:$BX,BM$2,FALSE)</f>
        <v>0</v>
      </c>
      <c r="BN574">
        <f>VLOOKUP($C574,subset1!$D:$BX,BN$2,FALSE)</f>
        <v>0</v>
      </c>
      <c r="BO574">
        <f>VLOOKUP($C574,subset1!$D:$BX,BO$2,FALSE)</f>
        <v>20</v>
      </c>
      <c r="BP574">
        <f>VLOOKUP($C574,subset1!$D:$BX,BP$2,FALSE)</f>
        <v>10.87</v>
      </c>
      <c r="BQ574">
        <f>VLOOKUP($C574,subset1!$D:$BX,BQ$2,FALSE)</f>
        <v>51.9</v>
      </c>
      <c r="BR574">
        <f>VLOOKUP($C574,subset1!$D:$BX,BR$2,FALSE)</f>
        <v>217.39999999999998</v>
      </c>
      <c r="BS574">
        <f>VLOOKUP($C574,subset1!$D:$BX,BS$2,FALSE)</f>
        <v>532</v>
      </c>
      <c r="BT574" t="str">
        <f>VLOOKUP($C574,subset1!$D:$BX,BT$2,FALSE)</f>
        <v>Revco -20</v>
      </c>
      <c r="BU574" t="str">
        <f>VLOOKUP($C574,subset1!$D:$BX,BU$2,FALSE)</f>
        <v>Pacto PCR1 Box 3</v>
      </c>
    </row>
    <row r="575" spans="1:73" x14ac:dyDescent="0.2">
      <c r="A575">
        <v>1151</v>
      </c>
      <c r="B575" t="s">
        <v>9</v>
      </c>
      <c r="C575" t="str">
        <f t="shared" si="30"/>
        <v>1151E1</v>
      </c>
      <c r="D575" t="str">
        <f t="shared" si="31"/>
        <v>E1</v>
      </c>
      <c r="E575">
        <v>102</v>
      </c>
      <c r="F575" s="1">
        <v>43705</v>
      </c>
      <c r="G575">
        <v>0.34</v>
      </c>
      <c r="H575" t="s">
        <v>6</v>
      </c>
      <c r="I575">
        <v>546.88062003672303</v>
      </c>
      <c r="J575" t="s">
        <v>25</v>
      </c>
      <c r="K575">
        <v>581</v>
      </c>
      <c r="L575">
        <f>VLOOKUP($C575,samples!$D$2:$I$1000,4, FALSE)</f>
        <v>13</v>
      </c>
      <c r="M575" t="str">
        <f>VLOOKUP($C575,samples!$D$2:$I$1000,5, FALSE)</f>
        <v>H</v>
      </c>
      <c r="N575" t="str">
        <f>VLOOKUP($C575,samples!$D$2:$I$1000,6, FALSE)</f>
        <v>7,8,9</v>
      </c>
      <c r="O575" s="1">
        <f>VLOOKUP($C575,samples!$D$2:$I$689,3, FALSE)</f>
        <v>43742</v>
      </c>
      <c r="P575" s="2">
        <f t="shared" si="32"/>
        <v>37</v>
      </c>
      <c r="Q575" s="1" t="str">
        <f>VLOOKUP($C575,samples!$D$2:$R$1000,8, FALSE)</f>
        <v>CGPLPA894P2</v>
      </c>
      <c r="R575" t="s">
        <v>297</v>
      </c>
      <c r="S575">
        <f>VLOOKUP($C575,subset1!$D:$BX,S$2,FALSE)</f>
        <v>0</v>
      </c>
      <c r="T575" s="1" t="str">
        <f>VLOOKUP($C575,subset1!$D:$BX,T$2,FALSE)</f>
        <v>Subset 1</v>
      </c>
      <c r="U575">
        <f>VLOOKUP($C575,subset1!$D:$BX,U$2,FALSE)</f>
        <v>0</v>
      </c>
      <c r="V575">
        <f>VLOOKUP($C575,subset1!$D:$BX,V$2,FALSE)</f>
        <v>44270</v>
      </c>
      <c r="W575" t="str">
        <f>VLOOKUP($C575,subset1!$D:$BX,W$2,FALSE)</f>
        <v>ZF</v>
      </c>
      <c r="X575">
        <f>VLOOKUP($C575,subset1!$D:$BX,X$2,FALSE)</f>
        <v>533</v>
      </c>
      <c r="Y575">
        <f>VLOOKUP($C575,subset1!$D:$BX,Y$2,FALSE)</f>
        <v>4</v>
      </c>
      <c r="Z575">
        <f>VLOOKUP($C575,subset1!$D:$BX,Z$2,FALSE)</f>
        <v>0</v>
      </c>
      <c r="AA575" t="str">
        <f>VLOOKUP($C575,subset1!$D:$BX,AA$2,FALSE)</f>
        <v>31821cfdnaPACTO</v>
      </c>
      <c r="AB575">
        <f>VLOOKUP($C575,subset1!$D:$BX,AB$2,FALSE)</f>
        <v>146</v>
      </c>
      <c r="AC575">
        <f>VLOOKUP($C575,subset1!$D:$BX,AC$2,FALSE)</f>
        <v>4459.96</v>
      </c>
      <c r="AD575">
        <f>VLOOKUP($C575,subset1!$D:$BX,AD$2,FALSE)</f>
        <v>275</v>
      </c>
      <c r="AE575">
        <f>VLOOKUP($C575,subset1!$D:$BX,AE$2,FALSE)</f>
        <v>316.24</v>
      </c>
      <c r="AF575">
        <f>VLOOKUP($C575,subset1!$D:$BX,AF$2,FALSE)</f>
        <v>398</v>
      </c>
      <c r="AG575">
        <f>VLOOKUP($C575,subset1!$D:$BX,AG$2,FALSE)</f>
        <v>70.12</v>
      </c>
      <c r="AH575">
        <f>VLOOKUP($C575,subset1!$D:$BX,AH$2,FALSE)</f>
        <v>0</v>
      </c>
      <c r="AI575">
        <f>VLOOKUP($C575,subset1!$D:$BX,AI$2,FALSE)</f>
        <v>50</v>
      </c>
      <c r="AJ575">
        <f>VLOOKUP($C575,subset1!$D:$BX,AJ$2,FALSE)</f>
        <v>4846.32</v>
      </c>
      <c r="AK575">
        <f>VLOOKUP($C575,subset1!$D:$BX,AK$2,FALSE)</f>
        <v>242.316</v>
      </c>
      <c r="AL575">
        <f>VLOOKUP($C575,subset1!$D:$BX,AL$2,FALSE)</f>
        <v>60.579000000000001</v>
      </c>
      <c r="AM575">
        <f>VLOOKUP($C575,subset1!$D:$BX,AM$2,FALSE)</f>
        <v>532</v>
      </c>
      <c r="AN575" t="str">
        <f>VLOOKUP($C575,subset1!$D:$BX,AN$2,FALSE)</f>
        <v>Revco -20</v>
      </c>
      <c r="AO575" t="str">
        <f>VLOOKUP($C575,subset1!$D:$BX,AO$2,FALSE)</f>
        <v>PACTO CfDNA Box 2</v>
      </c>
      <c r="AP575" t="str">
        <f>VLOOKUP($C575,subset1!$D:$BX,AP$2,FALSE)</f>
        <v>C5</v>
      </c>
      <c r="AQ575">
        <f>VLOOKUP($C575,subset1!$D:$BX,AQ$2,FALSE)</f>
        <v>0</v>
      </c>
      <c r="AR575">
        <f>VLOOKUP($C575,subset1!$D:$BX,AR$2,FALSE)</f>
        <v>15</v>
      </c>
      <c r="AS575">
        <f>VLOOKUP($C575,subset1!$D:$BX,AS$2,FALSE)</f>
        <v>3.0951319764274747</v>
      </c>
      <c r="AT575" s="1">
        <f>VLOOKUP($C575,subset1!$D:$BX,AT$2,FALSE)</f>
        <v>46.904868023572526</v>
      </c>
      <c r="AU575">
        <f>VLOOKUP($C575,subset1!$D:$BX,AU$2,FALSE)</f>
        <v>8</v>
      </c>
      <c r="AV575">
        <f>VLOOKUP($C575,subset1!$D:$BX,AV$2,FALSE)</f>
        <v>44390</v>
      </c>
      <c r="AW575">
        <f>VLOOKUP($C575,subset1!$D:$BX,AW$2,FALSE)</f>
        <v>0</v>
      </c>
      <c r="AX575" t="str">
        <f>VLOOKUP($C575,subset1!$D:$BX,AX$2,FALSE)</f>
        <v>IDT8_UDI_72</v>
      </c>
      <c r="AY575">
        <f>VLOOKUP($C575,subset1!$D:$BX,AY$2,FALSE)</f>
        <v>0</v>
      </c>
      <c r="AZ575">
        <f>VLOOKUP($C575,subset1!$D:$BX,AZ$2,FALSE)</f>
        <v>4</v>
      </c>
      <c r="BA575" t="str">
        <f>VLOOKUP($C575,subset1!$D:$BX,BA$2,FALSE)</f>
        <v>ZF</v>
      </c>
      <c r="BB575">
        <f>VLOOKUP($C575,subset1!$D:$BX,BB$2,FALSE)</f>
        <v>8</v>
      </c>
      <c r="BC575" t="str">
        <f>VLOOKUP($C575,subset1!$D:$BX,BC$2,FALSE)</f>
        <v>pactopcr8131</v>
      </c>
      <c r="BD575">
        <f>VLOOKUP($C575,subset1!$D:$BX,BD$2,FALSE)</f>
        <v>303</v>
      </c>
      <c r="BE575">
        <f>VLOOKUP($C575,subset1!$D:$BX,BE$2,FALSE)</f>
        <v>6.74</v>
      </c>
      <c r="BF575">
        <f>VLOOKUP($C575,subset1!$D:$BX,BF$2,FALSE)</f>
        <v>33.799999999999997</v>
      </c>
      <c r="BG575">
        <f>VLOOKUP($C575,subset1!$D:$BX,BG$2,FALSE)</f>
        <v>456</v>
      </c>
      <c r="BH575">
        <f>VLOOKUP($C575,subset1!$D:$BX,BH$2,FALSE)</f>
        <v>0.17</v>
      </c>
      <c r="BI575">
        <f>VLOOKUP($C575,subset1!$D:$BX,BI$2,FALSE)</f>
        <v>0.6</v>
      </c>
      <c r="BJ575">
        <f>VLOOKUP($C575,subset1!$D:$BX,BJ$2,FALSE)</f>
        <v>0</v>
      </c>
      <c r="BK575">
        <f>VLOOKUP($C575,subset1!$D:$BX,BK$2,FALSE)</f>
        <v>0</v>
      </c>
      <c r="BL575">
        <f>VLOOKUP($C575,subset1!$D:$BX,BL$2,FALSE)</f>
        <v>0</v>
      </c>
      <c r="BM575">
        <f>VLOOKUP($C575,subset1!$D:$BX,BM$2,FALSE)</f>
        <v>0</v>
      </c>
      <c r="BN575">
        <f>VLOOKUP($C575,subset1!$D:$BX,BN$2,FALSE)</f>
        <v>0</v>
      </c>
      <c r="BO575">
        <f>VLOOKUP($C575,subset1!$D:$BX,BO$2,FALSE)</f>
        <v>20</v>
      </c>
      <c r="BP575">
        <f>VLOOKUP($C575,subset1!$D:$BX,BP$2,FALSE)</f>
        <v>6.91</v>
      </c>
      <c r="BQ575">
        <f>VLOOKUP($C575,subset1!$D:$BX,BQ$2,FALSE)</f>
        <v>34.4</v>
      </c>
      <c r="BR575">
        <f>VLOOKUP($C575,subset1!$D:$BX,BR$2,FALSE)</f>
        <v>138.19999999999999</v>
      </c>
      <c r="BS575">
        <f>VLOOKUP($C575,subset1!$D:$BX,BS$2,FALSE)</f>
        <v>532</v>
      </c>
      <c r="BT575" t="str">
        <f>VLOOKUP($C575,subset1!$D:$BX,BT$2,FALSE)</f>
        <v>Revco -20</v>
      </c>
      <c r="BU575" t="str">
        <f>VLOOKUP($C575,subset1!$D:$BX,BU$2,FALSE)</f>
        <v>Pacto PCR1 Box 3</v>
      </c>
    </row>
    <row r="576" spans="1:73" x14ac:dyDescent="0.2">
      <c r="A576">
        <v>1152</v>
      </c>
      <c r="B576" t="s">
        <v>2</v>
      </c>
      <c r="C576" t="str">
        <f t="shared" si="30"/>
        <v>1152A</v>
      </c>
      <c r="D576" t="str">
        <f t="shared" si="31"/>
        <v>A</v>
      </c>
      <c r="E576">
        <v>103</v>
      </c>
      <c r="F576" s="1">
        <v>43705</v>
      </c>
      <c r="G576">
        <v>12.5</v>
      </c>
      <c r="H576" t="s">
        <v>22</v>
      </c>
      <c r="I576">
        <v>546.88062003672303</v>
      </c>
      <c r="J576" t="s">
        <v>23</v>
      </c>
      <c r="K576">
        <v>582</v>
      </c>
      <c r="L576">
        <f>VLOOKUP($C576,samples!$D$2:$I$1000,4, FALSE)</f>
        <v>4</v>
      </c>
      <c r="M576" t="str">
        <f>VLOOKUP($C576,samples!$D$2:$I$1000,5, FALSE)</f>
        <v>C</v>
      </c>
      <c r="N576" t="str">
        <f>VLOOKUP($C576,samples!$D$2:$I$1000,6, FALSE)</f>
        <v>4,5,6</v>
      </c>
      <c r="O576" s="1">
        <f>VLOOKUP($C576,samples!$D$2:$I$689,3, FALSE)</f>
        <v>43705</v>
      </c>
      <c r="P576" s="2">
        <f t="shared" si="32"/>
        <v>0</v>
      </c>
      <c r="Q576" s="1" t="str">
        <f>VLOOKUP($C576,samples!$D$2:$R$1000,8, FALSE)</f>
        <v>CGPLPA895P</v>
      </c>
      <c r="R576" t="s">
        <v>297</v>
      </c>
      <c r="S576">
        <f>VLOOKUP($C576,subset1!$D:$BX,S$2,FALSE)</f>
        <v>0</v>
      </c>
      <c r="T576" s="1" t="str">
        <f>VLOOKUP($C576,subset1!$D:$BX,T$2,FALSE)</f>
        <v>Subset 1</v>
      </c>
      <c r="U576">
        <f>VLOOKUP($C576,subset1!$D:$BX,U$2,FALSE)</f>
        <v>0</v>
      </c>
      <c r="V576">
        <f>VLOOKUP($C576,subset1!$D:$BX,V$2,FALSE)</f>
        <v>44270</v>
      </c>
      <c r="W576" t="str">
        <f>VLOOKUP($C576,subset1!$D:$BX,W$2,FALSE)</f>
        <v>ZF</v>
      </c>
      <c r="X576">
        <f>VLOOKUP($C576,subset1!$D:$BX,X$2,FALSE)</f>
        <v>533</v>
      </c>
      <c r="Y576">
        <f>VLOOKUP($C576,subset1!$D:$BX,Y$2,FALSE)</f>
        <v>4.5</v>
      </c>
      <c r="Z576">
        <f>VLOOKUP($C576,subset1!$D:$BX,Z$2,FALSE)</f>
        <v>0.5</v>
      </c>
      <c r="AA576" t="str">
        <f>VLOOKUP($C576,subset1!$D:$BX,AA$2,FALSE)</f>
        <v>49PACTOCFDNA</v>
      </c>
      <c r="AB576">
        <f>VLOOKUP($C576,subset1!$D:$BX,AB$2,FALSE)</f>
        <v>160</v>
      </c>
      <c r="AC576">
        <f>VLOOKUP($C576,subset1!$D:$BX,AC$2,FALSE)</f>
        <v>2939.35</v>
      </c>
      <c r="AD576">
        <f>VLOOKUP($C576,subset1!$D:$BX,AD$2,FALSE)</f>
        <v>303</v>
      </c>
      <c r="AE576">
        <f>VLOOKUP($C576,subset1!$D:$BX,AE$2,FALSE)</f>
        <v>182.49</v>
      </c>
      <c r="AF576">
        <f>VLOOKUP($C576,subset1!$D:$BX,AF$2,FALSE)</f>
        <v>552</v>
      </c>
      <c r="AG576">
        <f>VLOOKUP($C576,subset1!$D:$BX,AG$2,FALSE)</f>
        <v>42.1</v>
      </c>
      <c r="AH576">
        <f>VLOOKUP($C576,subset1!$D:$BX,AH$2,FALSE)</f>
        <v>0</v>
      </c>
      <c r="AI576">
        <f>VLOOKUP($C576,subset1!$D:$BX,AI$2,FALSE)</f>
        <v>50</v>
      </c>
      <c r="AJ576">
        <f>VLOOKUP($C576,subset1!$D:$BX,AJ$2,FALSE)</f>
        <v>3163.94</v>
      </c>
      <c r="AK576">
        <f>VLOOKUP($C576,subset1!$D:$BX,AK$2,FALSE)</f>
        <v>158.197</v>
      </c>
      <c r="AL576">
        <f>VLOOKUP($C576,subset1!$D:$BX,AL$2,FALSE)</f>
        <v>35.154888888888891</v>
      </c>
      <c r="AM576">
        <f>VLOOKUP($C576,subset1!$D:$BX,AM$2,FALSE)</f>
        <v>532</v>
      </c>
      <c r="AN576" t="str">
        <f>VLOOKUP($C576,subset1!$D:$BX,AN$2,FALSE)</f>
        <v>Revco -20</v>
      </c>
      <c r="AO576" t="str">
        <f>VLOOKUP($C576,subset1!$D:$BX,AO$2,FALSE)</f>
        <v>PACTO CfDNA Box 2</v>
      </c>
      <c r="AP576" t="str">
        <f>VLOOKUP($C576,subset1!$D:$BX,AP$2,FALSE)</f>
        <v>C6</v>
      </c>
      <c r="AQ576">
        <f>VLOOKUP($C576,subset1!$D:$BX,AQ$2,FALSE)</f>
        <v>0</v>
      </c>
      <c r="AR576">
        <f>VLOOKUP($C576,subset1!$D:$BX,AR$2,FALSE)</f>
        <v>15</v>
      </c>
      <c r="AS576">
        <f>VLOOKUP($C576,subset1!$D:$BX,AS$2,FALSE)</f>
        <v>4.7409242905996951</v>
      </c>
      <c r="AT576" s="1">
        <f>VLOOKUP($C576,subset1!$D:$BX,AT$2,FALSE)</f>
        <v>45.259075709400307</v>
      </c>
      <c r="AU576">
        <f>VLOOKUP($C576,subset1!$D:$BX,AU$2,FALSE)</f>
        <v>1</v>
      </c>
      <c r="AV576">
        <f>VLOOKUP($C576,subset1!$D:$BX,AV$2,FALSE)</f>
        <v>44305</v>
      </c>
      <c r="AW576">
        <f>VLOOKUP($C576,subset1!$D:$BX,AW$2,FALSE)</f>
        <v>0</v>
      </c>
      <c r="AX576" t="str">
        <f>VLOOKUP($C576,subset1!$D:$BX,AX$2,FALSE)</f>
        <v>IDT8_UDI_4</v>
      </c>
      <c r="AY576">
        <f>VLOOKUP($C576,subset1!$D:$BX,AY$2,FALSE)</f>
        <v>0</v>
      </c>
      <c r="AZ576">
        <f>VLOOKUP($C576,subset1!$D:$BX,AZ$2,FALSE)</f>
        <v>4</v>
      </c>
      <c r="BA576" t="str">
        <f>VLOOKUP($C576,subset1!$D:$BX,BA$2,FALSE)</f>
        <v>ZF</v>
      </c>
      <c r="BB576">
        <f>VLOOKUP($C576,subset1!$D:$BX,BB$2,FALSE)</f>
        <v>1</v>
      </c>
      <c r="BC576" t="str">
        <f>VLOOKUP($C576,subset1!$D:$BX,BC$2,FALSE)</f>
        <v>PactoPCR42021_DNA 1000_DE13805124_2021-04-20_10-34-18</v>
      </c>
      <c r="BD576">
        <f>VLOOKUP($C576,subset1!$D:$BX,BD$2,FALSE)</f>
        <v>306</v>
      </c>
      <c r="BE576">
        <f>VLOOKUP($C576,subset1!$D:$BX,BE$2,FALSE)</f>
        <v>2.12</v>
      </c>
      <c r="BF576">
        <f>VLOOKUP($C576,subset1!$D:$BX,BF$2,FALSE)</f>
        <v>10.5</v>
      </c>
      <c r="BG576">
        <f>VLOOKUP($C576,subset1!$D:$BX,BG$2,FALSE)</f>
        <v>457</v>
      </c>
      <c r="BH576">
        <f>VLOOKUP($C576,subset1!$D:$BX,BH$2,FALSE)</f>
        <v>0.06</v>
      </c>
      <c r="BI576">
        <f>VLOOKUP($C576,subset1!$D:$BX,BI$2,FALSE)</f>
        <v>0.2</v>
      </c>
      <c r="BJ576">
        <f>VLOOKUP($C576,subset1!$D:$BX,BJ$2,FALSE)</f>
        <v>0</v>
      </c>
      <c r="BK576">
        <f>VLOOKUP($C576,subset1!$D:$BX,BK$2,FALSE)</f>
        <v>0</v>
      </c>
      <c r="BL576">
        <f>VLOOKUP($C576,subset1!$D:$BX,BL$2,FALSE)</f>
        <v>0</v>
      </c>
      <c r="BM576">
        <f>VLOOKUP($C576,subset1!$D:$BX,BM$2,FALSE)</f>
        <v>0</v>
      </c>
      <c r="BN576">
        <f>VLOOKUP($C576,subset1!$D:$BX,BN$2,FALSE)</f>
        <v>0</v>
      </c>
      <c r="BO576">
        <f>VLOOKUP($C576,subset1!$D:$BX,BO$2,FALSE)</f>
        <v>20</v>
      </c>
      <c r="BP576">
        <f>VLOOKUP($C576,subset1!$D:$BX,BP$2,FALSE)</f>
        <v>2.1800000000000002</v>
      </c>
      <c r="BQ576">
        <f>VLOOKUP($C576,subset1!$D:$BX,BQ$2,FALSE)</f>
        <v>10.7</v>
      </c>
      <c r="BR576">
        <f>VLOOKUP($C576,subset1!$D:$BX,BR$2,FALSE)</f>
        <v>43.6</v>
      </c>
      <c r="BS576">
        <f>VLOOKUP($C576,subset1!$D:$BX,BS$2,FALSE)</f>
        <v>532</v>
      </c>
      <c r="BT576" t="str">
        <f>VLOOKUP($C576,subset1!$D:$BX,BT$2,FALSE)</f>
        <v>Revco -20</v>
      </c>
      <c r="BU576" t="str">
        <f>VLOOKUP($C576,subset1!$D:$BX,BU$2,FALSE)</f>
        <v>Pacto PCR1 Box 1</v>
      </c>
    </row>
    <row r="577" spans="1:73" x14ac:dyDescent="0.2">
      <c r="A577">
        <v>1152</v>
      </c>
      <c r="B577" t="s">
        <v>8</v>
      </c>
      <c r="C577" t="str">
        <f t="shared" si="30"/>
        <v>1152B1</v>
      </c>
      <c r="D577" t="str">
        <f t="shared" si="31"/>
        <v>B1</v>
      </c>
      <c r="E577">
        <v>103</v>
      </c>
      <c r="F577" s="1">
        <v>43705</v>
      </c>
      <c r="G577">
        <v>12.5</v>
      </c>
      <c r="H577" t="s">
        <v>22</v>
      </c>
      <c r="I577">
        <v>546.88062003672303</v>
      </c>
      <c r="J577" t="s">
        <v>23</v>
      </c>
      <c r="K577">
        <v>583</v>
      </c>
      <c r="L577">
        <f>VLOOKUP($C577,samples!$D$2:$I$1000,4, FALSE)</f>
        <v>9</v>
      </c>
      <c r="M577" t="str">
        <f>VLOOKUP($C577,samples!$D$2:$I$1000,5, FALSE)</f>
        <v>G</v>
      </c>
      <c r="N577" t="str">
        <f>VLOOKUP($C577,samples!$D$2:$I$1000,6, FALSE)</f>
        <v>7,8,9</v>
      </c>
      <c r="O577" s="1">
        <f>VLOOKUP($C577,samples!$D$2:$I$689,3, FALSE)</f>
        <v>43724</v>
      </c>
      <c r="P577" s="2">
        <f t="shared" si="32"/>
        <v>19</v>
      </c>
      <c r="Q577" s="1" t="str">
        <f>VLOOKUP($C577,samples!$D$2:$R$1000,8, FALSE)</f>
        <v>CGPLPA895P1</v>
      </c>
      <c r="R577" t="s">
        <v>297</v>
      </c>
      <c r="S577">
        <f>VLOOKUP($C577,subset1!$D:$BX,S$2,FALSE)</f>
        <v>0</v>
      </c>
      <c r="T577" s="1" t="str">
        <f>VLOOKUP($C577,subset1!$D:$BX,T$2,FALSE)</f>
        <v>Subset 1</v>
      </c>
      <c r="U577">
        <f>VLOOKUP($C577,subset1!$D:$BX,U$2,FALSE)</f>
        <v>0</v>
      </c>
      <c r="V577">
        <f>VLOOKUP($C577,subset1!$D:$BX,V$2,FALSE)</f>
        <v>44270</v>
      </c>
      <c r="W577" t="str">
        <f>VLOOKUP($C577,subset1!$D:$BX,W$2,FALSE)</f>
        <v>ZF</v>
      </c>
      <c r="X577">
        <f>VLOOKUP($C577,subset1!$D:$BX,X$2,FALSE)</f>
        <v>533</v>
      </c>
      <c r="Y577">
        <f>VLOOKUP($C577,subset1!$D:$BX,Y$2,FALSE)</f>
        <v>4</v>
      </c>
      <c r="Z577">
        <f>VLOOKUP($C577,subset1!$D:$BX,Z$2,FALSE)</f>
        <v>0</v>
      </c>
      <c r="AA577" t="str">
        <f>VLOOKUP($C577,subset1!$D:$BX,AA$2,FALSE)</f>
        <v>31821cfdnaPACTO</v>
      </c>
      <c r="AB577">
        <f>VLOOKUP($C577,subset1!$D:$BX,AB$2,FALSE)</f>
        <v>141</v>
      </c>
      <c r="AC577">
        <f>VLOOKUP($C577,subset1!$D:$BX,AC$2,FALSE)</f>
        <v>6354.55</v>
      </c>
      <c r="AD577">
        <f>VLOOKUP($C577,subset1!$D:$BX,AD$2,FALSE)</f>
        <v>312</v>
      </c>
      <c r="AE577">
        <f>VLOOKUP($C577,subset1!$D:$BX,AE$2,FALSE)</f>
        <v>731.53</v>
      </c>
      <c r="AF577">
        <f>VLOOKUP($C577,subset1!$D:$BX,AF$2,FALSE)</f>
        <v>417</v>
      </c>
      <c r="AG577">
        <f>VLOOKUP($C577,subset1!$D:$BX,AG$2,FALSE)</f>
        <v>281.67</v>
      </c>
      <c r="AH577" t="str">
        <f>VLOOKUP($C577,subset1!$D:$BX,AH$2,FALSE)</f>
        <v>electric spikes</v>
      </c>
      <c r="AI577">
        <f>VLOOKUP($C577,subset1!$D:$BX,AI$2,FALSE)</f>
        <v>50</v>
      </c>
      <c r="AJ577">
        <f>VLOOKUP($C577,subset1!$D:$BX,AJ$2,FALSE)</f>
        <v>7367.75</v>
      </c>
      <c r="AK577">
        <f>VLOOKUP($C577,subset1!$D:$BX,AK$2,FALSE)</f>
        <v>368.38749999999999</v>
      </c>
      <c r="AL577">
        <f>VLOOKUP($C577,subset1!$D:$BX,AL$2,FALSE)</f>
        <v>92.096874999999997</v>
      </c>
      <c r="AM577">
        <f>VLOOKUP($C577,subset1!$D:$BX,AM$2,FALSE)</f>
        <v>532</v>
      </c>
      <c r="AN577" t="str">
        <f>VLOOKUP($C577,subset1!$D:$BX,AN$2,FALSE)</f>
        <v>Revco -20</v>
      </c>
      <c r="AO577" t="str">
        <f>VLOOKUP($C577,subset1!$D:$BX,AO$2,FALSE)</f>
        <v>PACTO CfDNA Box 2</v>
      </c>
      <c r="AP577" t="str">
        <f>VLOOKUP($C577,subset1!$D:$BX,AP$2,FALSE)</f>
        <v>C7</v>
      </c>
      <c r="AQ577">
        <f>VLOOKUP($C577,subset1!$D:$BX,AQ$2,FALSE)</f>
        <v>0</v>
      </c>
      <c r="AR577">
        <f>VLOOKUP($C577,subset1!$D:$BX,AR$2,FALSE)</f>
        <v>15</v>
      </c>
      <c r="AS577">
        <f>VLOOKUP($C577,subset1!$D:$BX,AS$2,FALSE)</f>
        <v>2.0358996980082118</v>
      </c>
      <c r="AT577" s="1">
        <f>VLOOKUP($C577,subset1!$D:$BX,AT$2,FALSE)</f>
        <v>47.964100301991792</v>
      </c>
      <c r="AU577">
        <f>VLOOKUP($C577,subset1!$D:$BX,AU$2,FALSE)</f>
        <v>1</v>
      </c>
      <c r="AV577">
        <f>VLOOKUP($C577,subset1!$D:$BX,AV$2,FALSE)</f>
        <v>44305</v>
      </c>
      <c r="AW577">
        <f>VLOOKUP($C577,subset1!$D:$BX,AW$2,FALSE)</f>
        <v>0</v>
      </c>
      <c r="AX577" t="str">
        <f>VLOOKUP($C577,subset1!$D:$BX,AX$2,FALSE)</f>
        <v>IDT8_UDI_8</v>
      </c>
      <c r="AY577">
        <f>VLOOKUP($C577,subset1!$D:$BX,AY$2,FALSE)</f>
        <v>0</v>
      </c>
      <c r="AZ577">
        <f>VLOOKUP($C577,subset1!$D:$BX,AZ$2,FALSE)</f>
        <v>4</v>
      </c>
      <c r="BA577" t="str">
        <f>VLOOKUP($C577,subset1!$D:$BX,BA$2,FALSE)</f>
        <v>ZF</v>
      </c>
      <c r="BB577">
        <f>VLOOKUP($C577,subset1!$D:$BX,BB$2,FALSE)</f>
        <v>1</v>
      </c>
      <c r="BC577" t="str">
        <f>VLOOKUP($C577,subset1!$D:$BX,BC$2,FALSE)</f>
        <v>PactoPCR42021_DNA 1000_DE13805124_2021-04-20_10-34-18</v>
      </c>
      <c r="BD577">
        <f>VLOOKUP($C577,subset1!$D:$BX,BD$2,FALSE)</f>
        <v>310</v>
      </c>
      <c r="BE577">
        <f>VLOOKUP($C577,subset1!$D:$BX,BE$2,FALSE)</f>
        <v>5.62</v>
      </c>
      <c r="BF577">
        <f>VLOOKUP($C577,subset1!$D:$BX,BF$2,FALSE)</f>
        <v>27.5</v>
      </c>
      <c r="BG577">
        <f>VLOOKUP($C577,subset1!$D:$BX,BG$2,FALSE)</f>
        <v>464</v>
      </c>
      <c r="BH577">
        <f>VLOOKUP($C577,subset1!$D:$BX,BH$2,FALSE)</f>
        <v>0.16</v>
      </c>
      <c r="BI577">
        <f>VLOOKUP($C577,subset1!$D:$BX,BI$2,FALSE)</f>
        <v>0.5</v>
      </c>
      <c r="BJ577">
        <f>VLOOKUP($C577,subset1!$D:$BX,BJ$2,FALSE)</f>
        <v>0</v>
      </c>
      <c r="BK577">
        <f>VLOOKUP($C577,subset1!$D:$BX,BK$2,FALSE)</f>
        <v>0</v>
      </c>
      <c r="BL577">
        <f>VLOOKUP($C577,subset1!$D:$BX,BL$2,FALSE)</f>
        <v>0</v>
      </c>
      <c r="BM577">
        <f>VLOOKUP($C577,subset1!$D:$BX,BM$2,FALSE)</f>
        <v>1.2</v>
      </c>
      <c r="BN577">
        <f>VLOOKUP($C577,subset1!$D:$BX,BN$2,FALSE)</f>
        <v>4.2857142857142858E-2</v>
      </c>
      <c r="BO577">
        <f>VLOOKUP($C577,subset1!$D:$BX,BO$2,FALSE)</f>
        <v>20</v>
      </c>
      <c r="BP577">
        <f>VLOOKUP($C577,subset1!$D:$BX,BP$2,FALSE)</f>
        <v>5.78</v>
      </c>
      <c r="BQ577">
        <f>VLOOKUP($C577,subset1!$D:$BX,BQ$2,FALSE)</f>
        <v>28</v>
      </c>
      <c r="BR577">
        <f>VLOOKUP($C577,subset1!$D:$BX,BR$2,FALSE)</f>
        <v>115.60000000000001</v>
      </c>
      <c r="BS577">
        <f>VLOOKUP($C577,subset1!$D:$BX,BS$2,FALSE)</f>
        <v>532</v>
      </c>
      <c r="BT577" t="str">
        <f>VLOOKUP($C577,subset1!$D:$BX,BT$2,FALSE)</f>
        <v>Revco -20</v>
      </c>
      <c r="BU577" t="str">
        <f>VLOOKUP($C577,subset1!$D:$BX,BU$2,FALSE)</f>
        <v>Pacto PCR1 Box 1</v>
      </c>
    </row>
    <row r="578" spans="1:73" x14ac:dyDescent="0.2">
      <c r="A578">
        <v>1152</v>
      </c>
      <c r="B578" t="s">
        <v>9</v>
      </c>
      <c r="C578" t="str">
        <f t="shared" si="30"/>
        <v>1152E1</v>
      </c>
      <c r="D578" t="str">
        <f t="shared" si="31"/>
        <v>E1</v>
      </c>
      <c r="E578">
        <v>103</v>
      </c>
      <c r="F578" s="1">
        <v>43705</v>
      </c>
      <c r="G578">
        <v>12.5</v>
      </c>
      <c r="H578" t="s">
        <v>22</v>
      </c>
      <c r="I578">
        <v>546.88062003672303</v>
      </c>
      <c r="J578" t="s">
        <v>23</v>
      </c>
      <c r="K578">
        <v>584</v>
      </c>
      <c r="L578">
        <f>VLOOKUP($C578,samples!$D$2:$I$1000,4, FALSE)</f>
        <v>13</v>
      </c>
      <c r="M578" t="str">
        <f>VLOOKUP($C578,samples!$D$2:$I$1000,5, FALSE)</f>
        <v>G</v>
      </c>
      <c r="N578" t="str">
        <f>VLOOKUP($C578,samples!$D$2:$I$1000,6, FALSE)</f>
        <v>1,2,3</v>
      </c>
      <c r="O578" s="1">
        <f>VLOOKUP($C578,samples!$D$2:$I$689,3, FALSE)</f>
        <v>43738</v>
      </c>
      <c r="P578" s="2">
        <f t="shared" si="32"/>
        <v>33</v>
      </c>
      <c r="Q578" s="1" t="str">
        <f>VLOOKUP($C578,samples!$D$2:$R$1000,8, FALSE)</f>
        <v>CGPLPA895P2</v>
      </c>
      <c r="R578" t="s">
        <v>297</v>
      </c>
      <c r="S578">
        <f>VLOOKUP($C578,subset1!$D:$BX,S$2,FALSE)</f>
        <v>0</v>
      </c>
      <c r="T578" s="1" t="str">
        <f>VLOOKUP($C578,subset1!$D:$BX,T$2,FALSE)</f>
        <v>Subset 1</v>
      </c>
      <c r="U578">
        <f>VLOOKUP($C578,subset1!$D:$BX,U$2,FALSE)</f>
        <v>0</v>
      </c>
      <c r="V578">
        <f>VLOOKUP($C578,subset1!$D:$BX,V$2,FALSE)</f>
        <v>44270</v>
      </c>
      <c r="W578" t="str">
        <f>VLOOKUP($C578,subset1!$D:$BX,W$2,FALSE)</f>
        <v>ZF</v>
      </c>
      <c r="X578">
        <f>VLOOKUP($C578,subset1!$D:$BX,X$2,FALSE)</f>
        <v>533</v>
      </c>
      <c r="Y578">
        <f>VLOOKUP($C578,subset1!$D:$BX,Y$2,FALSE)</f>
        <v>4.5</v>
      </c>
      <c r="Z578">
        <f>VLOOKUP($C578,subset1!$D:$BX,Z$2,FALSE)</f>
        <v>0.5</v>
      </c>
      <c r="AA578" t="str">
        <f>VLOOKUP($C578,subset1!$D:$BX,AA$2,FALSE)</f>
        <v>31821cfdnaPACTO2</v>
      </c>
      <c r="AB578">
        <f>VLOOKUP($C578,subset1!$D:$BX,AB$2,FALSE)</f>
        <v>155</v>
      </c>
      <c r="AC578">
        <f>VLOOKUP($C578,subset1!$D:$BX,AC$2,FALSE)</f>
        <v>1200.6500000000001</v>
      </c>
      <c r="AD578">
        <f>VLOOKUP($C578,subset1!$D:$BX,AD$2,FALSE)</f>
        <v>295</v>
      </c>
      <c r="AE578">
        <f>VLOOKUP($C578,subset1!$D:$BX,AE$2,FALSE)</f>
        <v>103.89</v>
      </c>
      <c r="AF578">
        <f>VLOOKUP($C578,subset1!$D:$BX,AF$2,FALSE)</f>
        <v>452</v>
      </c>
      <c r="AG578">
        <f>VLOOKUP($C578,subset1!$D:$BX,AG$2,FALSE)</f>
        <v>27.03</v>
      </c>
      <c r="AH578">
        <f>VLOOKUP($C578,subset1!$D:$BX,AH$2,FALSE)</f>
        <v>0</v>
      </c>
      <c r="AI578">
        <f>VLOOKUP($C578,subset1!$D:$BX,AI$2,FALSE)</f>
        <v>50</v>
      </c>
      <c r="AJ578">
        <f>VLOOKUP($C578,subset1!$D:$BX,AJ$2,FALSE)</f>
        <v>1331.5700000000002</v>
      </c>
      <c r="AK578">
        <f>VLOOKUP($C578,subset1!$D:$BX,AK$2,FALSE)</f>
        <v>66.57850000000002</v>
      </c>
      <c r="AL578">
        <f>VLOOKUP($C578,subset1!$D:$BX,AL$2,FALSE)</f>
        <v>14.795222222222227</v>
      </c>
      <c r="AM578">
        <f>VLOOKUP($C578,subset1!$D:$BX,AM$2,FALSE)</f>
        <v>532</v>
      </c>
      <c r="AN578" t="str">
        <f>VLOOKUP($C578,subset1!$D:$BX,AN$2,FALSE)</f>
        <v>Revco -20</v>
      </c>
      <c r="AO578" t="str">
        <f>VLOOKUP($C578,subset1!$D:$BX,AO$2,FALSE)</f>
        <v>PACTO CfDNA Box 2</v>
      </c>
      <c r="AP578" t="str">
        <f>VLOOKUP($C578,subset1!$D:$BX,AP$2,FALSE)</f>
        <v>C8</v>
      </c>
      <c r="AQ578">
        <f>VLOOKUP($C578,subset1!$D:$BX,AQ$2,FALSE)</f>
        <v>0</v>
      </c>
      <c r="AR578">
        <f>VLOOKUP($C578,subset1!$D:$BX,AR$2,FALSE)</f>
        <v>15</v>
      </c>
      <c r="AS578">
        <f>VLOOKUP($C578,subset1!$D:$BX,AS$2,FALSE)</f>
        <v>11.264897827376702</v>
      </c>
      <c r="AT578" s="1">
        <f>VLOOKUP($C578,subset1!$D:$BX,AT$2,FALSE)</f>
        <v>38.7351021726233</v>
      </c>
      <c r="AU578">
        <f>VLOOKUP($C578,subset1!$D:$BX,AU$2,FALSE)</f>
        <v>1</v>
      </c>
      <c r="AV578">
        <f>VLOOKUP($C578,subset1!$D:$BX,AV$2,FALSE)</f>
        <v>44305</v>
      </c>
      <c r="AW578">
        <f>VLOOKUP($C578,subset1!$D:$BX,AW$2,FALSE)</f>
        <v>0</v>
      </c>
      <c r="AX578" t="str">
        <f>VLOOKUP($C578,subset1!$D:$BX,AX$2,FALSE)</f>
        <v>IDT8_UDI_9</v>
      </c>
      <c r="AY578">
        <f>VLOOKUP($C578,subset1!$D:$BX,AY$2,FALSE)</f>
        <v>0</v>
      </c>
      <c r="AZ578">
        <f>VLOOKUP($C578,subset1!$D:$BX,AZ$2,FALSE)</f>
        <v>4</v>
      </c>
      <c r="BA578" t="str">
        <f>VLOOKUP($C578,subset1!$D:$BX,BA$2,FALSE)</f>
        <v>ZF</v>
      </c>
      <c r="BB578">
        <f>VLOOKUP($C578,subset1!$D:$BX,BB$2,FALSE)</f>
        <v>1</v>
      </c>
      <c r="BC578" t="str">
        <f>VLOOKUP($C578,subset1!$D:$BX,BC$2,FALSE)</f>
        <v>PactoPCR42021_DNA 1000_DE13805124_2021-04-20_10-34-18</v>
      </c>
      <c r="BD578">
        <f>VLOOKUP($C578,subset1!$D:$BX,BD$2,FALSE)</f>
        <v>310</v>
      </c>
      <c r="BE578">
        <f>VLOOKUP($C578,subset1!$D:$BX,BE$2,FALSE)</f>
        <v>6.75</v>
      </c>
      <c r="BF578">
        <f>VLOOKUP($C578,subset1!$D:$BX,BF$2,FALSE)</f>
        <v>33</v>
      </c>
      <c r="BG578">
        <f>VLOOKUP($C578,subset1!$D:$BX,BG$2,FALSE)</f>
        <v>468</v>
      </c>
      <c r="BH578">
        <f>VLOOKUP($C578,subset1!$D:$BX,BH$2,FALSE)</f>
        <v>0.3</v>
      </c>
      <c r="BI578">
        <f>VLOOKUP($C578,subset1!$D:$BX,BI$2,FALSE)</f>
        <v>1</v>
      </c>
      <c r="BJ578">
        <f>VLOOKUP($C578,subset1!$D:$BX,BJ$2,FALSE)</f>
        <v>0</v>
      </c>
      <c r="BK578">
        <f>VLOOKUP($C578,subset1!$D:$BX,BK$2,FALSE)</f>
        <v>0</v>
      </c>
      <c r="BL578">
        <f>VLOOKUP($C578,subset1!$D:$BX,BL$2,FALSE)</f>
        <v>0</v>
      </c>
      <c r="BM578">
        <f>VLOOKUP($C578,subset1!$D:$BX,BM$2,FALSE)</f>
        <v>0.7</v>
      </c>
      <c r="BN578">
        <f>VLOOKUP($C578,subset1!$D:$BX,BN$2,FALSE)</f>
        <v>2.0588235294117647E-2</v>
      </c>
      <c r="BO578">
        <f>VLOOKUP($C578,subset1!$D:$BX,BO$2,FALSE)</f>
        <v>20</v>
      </c>
      <c r="BP578">
        <f>VLOOKUP($C578,subset1!$D:$BX,BP$2,FALSE)</f>
        <v>7.05</v>
      </c>
      <c r="BQ578">
        <f>VLOOKUP($C578,subset1!$D:$BX,BQ$2,FALSE)</f>
        <v>34</v>
      </c>
      <c r="BR578">
        <f>VLOOKUP($C578,subset1!$D:$BX,BR$2,FALSE)</f>
        <v>141</v>
      </c>
      <c r="BS578">
        <f>VLOOKUP($C578,subset1!$D:$BX,BS$2,FALSE)</f>
        <v>532</v>
      </c>
      <c r="BT578" t="str">
        <f>VLOOKUP($C578,subset1!$D:$BX,BT$2,FALSE)</f>
        <v>Revco -20</v>
      </c>
      <c r="BU578" t="str">
        <f>VLOOKUP($C578,subset1!$D:$BX,BU$2,FALSE)</f>
        <v>Pacto PCR1 Box 1</v>
      </c>
    </row>
    <row r="579" spans="1:73" x14ac:dyDescent="0.2">
      <c r="A579">
        <v>1152</v>
      </c>
      <c r="B579" t="s">
        <v>10</v>
      </c>
      <c r="C579" t="str">
        <f t="shared" ref="C579:C642" si="33">_xlfn.CONCAT(A579:B579)</f>
        <v>1152E2</v>
      </c>
      <c r="D579" t="str">
        <f t="shared" ref="D579:D642" si="34">B579</f>
        <v>E2</v>
      </c>
      <c r="E579">
        <v>103</v>
      </c>
      <c r="F579" s="1">
        <v>43705</v>
      </c>
      <c r="G579">
        <v>12.5</v>
      </c>
      <c r="H579" t="s">
        <v>22</v>
      </c>
      <c r="I579">
        <v>546.88062003672303</v>
      </c>
      <c r="J579" t="s">
        <v>23</v>
      </c>
      <c r="K579">
        <v>585</v>
      </c>
      <c r="L579">
        <f>VLOOKUP($C579,samples!$D$2:$I$1000,4, FALSE)</f>
        <v>16</v>
      </c>
      <c r="M579" t="str">
        <f>VLOOKUP($C579,samples!$D$2:$I$1000,5, FALSE)</f>
        <v>F</v>
      </c>
      <c r="N579" t="str">
        <f>VLOOKUP($C579,samples!$D$2:$I$1000,6, FALSE)</f>
        <v>1,2,3</v>
      </c>
      <c r="O579" s="1">
        <f>VLOOKUP($C579,samples!$D$2:$I$1000,3, FALSE)</f>
        <v>43766</v>
      </c>
      <c r="P579" s="2">
        <f t="shared" ref="P579:P642" si="35">O579-F579</f>
        <v>61</v>
      </c>
      <c r="Q579" s="1" t="str">
        <f>VLOOKUP($C579,samples!$D$2:$R$1000,8, FALSE)</f>
        <v>CGPLPA895P3</v>
      </c>
      <c r="R579" t="s">
        <v>297</v>
      </c>
      <c r="S579">
        <f>VLOOKUP($C579,subset1!$D:$BX,S$2,FALSE)</f>
        <v>0</v>
      </c>
      <c r="T579" s="1" t="str">
        <f>VLOOKUP($C579,subset1!$D:$BX,T$2,FALSE)</f>
        <v>Subset 1</v>
      </c>
      <c r="U579">
        <f>VLOOKUP($C579,subset1!$D:$BX,U$2,FALSE)</f>
        <v>0</v>
      </c>
      <c r="V579">
        <f>VLOOKUP($C579,subset1!$D:$BX,V$2,FALSE)</f>
        <v>44270</v>
      </c>
      <c r="W579" t="str">
        <f>VLOOKUP($C579,subset1!$D:$BX,W$2,FALSE)</f>
        <v>ZF</v>
      </c>
      <c r="X579">
        <f>VLOOKUP($C579,subset1!$D:$BX,X$2,FALSE)</f>
        <v>533</v>
      </c>
      <c r="Y579">
        <f>VLOOKUP($C579,subset1!$D:$BX,Y$2,FALSE)</f>
        <v>4.5</v>
      </c>
      <c r="Z579">
        <f>VLOOKUP($C579,subset1!$D:$BX,Z$2,FALSE)</f>
        <v>0.5</v>
      </c>
      <c r="AA579" t="str">
        <f>VLOOKUP($C579,subset1!$D:$BX,AA$2,FALSE)</f>
        <v>31821cfdnaPACTO2</v>
      </c>
      <c r="AB579">
        <f>VLOOKUP($C579,subset1!$D:$BX,AB$2,FALSE)</f>
        <v>156</v>
      </c>
      <c r="AC579">
        <f>VLOOKUP($C579,subset1!$D:$BX,AC$2,FALSE)</f>
        <v>1159.82</v>
      </c>
      <c r="AD579">
        <f>VLOOKUP($C579,subset1!$D:$BX,AD$2,FALSE)</f>
        <v>296</v>
      </c>
      <c r="AE579">
        <f>VLOOKUP($C579,subset1!$D:$BX,AE$2,FALSE)</f>
        <v>115.88</v>
      </c>
      <c r="AF579">
        <f>VLOOKUP($C579,subset1!$D:$BX,AF$2,FALSE)</f>
        <v>471</v>
      </c>
      <c r="AG579">
        <f>VLOOKUP($C579,subset1!$D:$BX,AG$2,FALSE)</f>
        <v>22.69</v>
      </c>
      <c r="AH579">
        <f>VLOOKUP($C579,subset1!$D:$BX,AH$2,FALSE)</f>
        <v>0</v>
      </c>
      <c r="AI579">
        <f>VLOOKUP($C579,subset1!$D:$BX,AI$2,FALSE)</f>
        <v>50</v>
      </c>
      <c r="AJ579">
        <f>VLOOKUP($C579,subset1!$D:$BX,AJ$2,FALSE)</f>
        <v>1298.3899999999999</v>
      </c>
      <c r="AK579">
        <f>VLOOKUP($C579,subset1!$D:$BX,AK$2,FALSE)</f>
        <v>64.919499999999999</v>
      </c>
      <c r="AL579">
        <f>VLOOKUP($C579,subset1!$D:$BX,AL$2,FALSE)</f>
        <v>14.426555555555556</v>
      </c>
      <c r="AM579">
        <f>VLOOKUP($C579,subset1!$D:$BX,AM$2,FALSE)</f>
        <v>532</v>
      </c>
      <c r="AN579" t="str">
        <f>VLOOKUP($C579,subset1!$D:$BX,AN$2,FALSE)</f>
        <v>Revco -20</v>
      </c>
      <c r="AO579" t="str">
        <f>VLOOKUP($C579,subset1!$D:$BX,AO$2,FALSE)</f>
        <v>PACTO CfDNA Box 2</v>
      </c>
      <c r="AP579" t="str">
        <f>VLOOKUP($C579,subset1!$D:$BX,AP$2,FALSE)</f>
        <v>C9</v>
      </c>
      <c r="AQ579">
        <f>VLOOKUP($C579,subset1!$D:$BX,AQ$2,FALSE)</f>
        <v>0</v>
      </c>
      <c r="AR579">
        <f>VLOOKUP($C579,subset1!$D:$BX,AR$2,FALSE)</f>
        <v>15</v>
      </c>
      <c r="AS579">
        <f>VLOOKUP($C579,subset1!$D:$BX,AS$2,FALSE)</f>
        <v>11.552769198776947</v>
      </c>
      <c r="AT579" s="1">
        <f>VLOOKUP($C579,subset1!$D:$BX,AT$2,FALSE)</f>
        <v>38.447230801223057</v>
      </c>
      <c r="AU579">
        <f>VLOOKUP($C579,subset1!$D:$BX,AU$2,FALSE)</f>
        <v>1</v>
      </c>
      <c r="AV579">
        <f>VLOOKUP($C579,subset1!$D:$BX,AV$2,FALSE)</f>
        <v>44305</v>
      </c>
      <c r="AW579">
        <f>VLOOKUP($C579,subset1!$D:$BX,AW$2,FALSE)</f>
        <v>0</v>
      </c>
      <c r="AX579" t="str">
        <f>VLOOKUP($C579,subset1!$D:$BX,AX$2,FALSE)</f>
        <v>IDT8_UDI_11</v>
      </c>
      <c r="AY579">
        <f>VLOOKUP($C579,subset1!$D:$BX,AY$2,FALSE)</f>
        <v>0</v>
      </c>
      <c r="AZ579">
        <f>VLOOKUP($C579,subset1!$D:$BX,AZ$2,FALSE)</f>
        <v>4</v>
      </c>
      <c r="BA579" t="str">
        <f>VLOOKUP($C579,subset1!$D:$BX,BA$2,FALSE)</f>
        <v>ZF</v>
      </c>
      <c r="BB579">
        <f>VLOOKUP($C579,subset1!$D:$BX,BB$2,FALSE)</f>
        <v>1</v>
      </c>
      <c r="BC579" t="str">
        <f>VLOOKUP($C579,subset1!$D:$BX,BC$2,FALSE)</f>
        <v>PactoPCR42021_DNA 1000_DE13805124_2021-04-20_10-34-18</v>
      </c>
      <c r="BD579">
        <f>VLOOKUP($C579,subset1!$D:$BX,BD$2,FALSE)</f>
        <v>310</v>
      </c>
      <c r="BE579">
        <f>VLOOKUP($C579,subset1!$D:$BX,BE$2,FALSE)</f>
        <v>4.5</v>
      </c>
      <c r="BF579">
        <f>VLOOKUP($C579,subset1!$D:$BX,BF$2,FALSE)</f>
        <v>22</v>
      </c>
      <c r="BG579">
        <f>VLOOKUP($C579,subset1!$D:$BX,BG$2,FALSE)</f>
        <v>479</v>
      </c>
      <c r="BH579">
        <f>VLOOKUP($C579,subset1!$D:$BX,BH$2,FALSE)</f>
        <v>0.28000000000000003</v>
      </c>
      <c r="BI579">
        <f>VLOOKUP($C579,subset1!$D:$BX,BI$2,FALSE)</f>
        <v>0.9</v>
      </c>
      <c r="BJ579">
        <f>VLOOKUP($C579,subset1!$D:$BX,BJ$2,FALSE)</f>
        <v>0</v>
      </c>
      <c r="BK579">
        <f>VLOOKUP($C579,subset1!$D:$BX,BK$2,FALSE)</f>
        <v>0</v>
      </c>
      <c r="BL579">
        <f>VLOOKUP($C579,subset1!$D:$BX,BL$2,FALSE)</f>
        <v>0</v>
      </c>
      <c r="BM579">
        <f>VLOOKUP($C579,subset1!$D:$BX,BM$2,FALSE)</f>
        <v>1</v>
      </c>
      <c r="BN579">
        <f>VLOOKUP($C579,subset1!$D:$BX,BN$2,FALSE)</f>
        <v>4.3668122270742363E-2</v>
      </c>
      <c r="BO579">
        <f>VLOOKUP($C579,subset1!$D:$BX,BO$2,FALSE)</f>
        <v>20</v>
      </c>
      <c r="BP579">
        <f>VLOOKUP($C579,subset1!$D:$BX,BP$2,FALSE)</f>
        <v>4.78</v>
      </c>
      <c r="BQ579">
        <f>VLOOKUP($C579,subset1!$D:$BX,BQ$2,FALSE)</f>
        <v>22.9</v>
      </c>
      <c r="BR579">
        <f>VLOOKUP($C579,subset1!$D:$BX,BR$2,FALSE)</f>
        <v>95.600000000000009</v>
      </c>
      <c r="BS579">
        <f>VLOOKUP($C579,subset1!$D:$BX,BS$2,FALSE)</f>
        <v>532</v>
      </c>
      <c r="BT579" t="str">
        <f>VLOOKUP($C579,subset1!$D:$BX,BT$2,FALSE)</f>
        <v>Revco -20</v>
      </c>
      <c r="BU579" t="str">
        <f>VLOOKUP($C579,subset1!$D:$BX,BU$2,FALSE)</f>
        <v>Pacto PCR1 Box 1</v>
      </c>
    </row>
    <row r="580" spans="1:73" x14ac:dyDescent="0.2">
      <c r="A580">
        <v>1152</v>
      </c>
      <c r="B580" t="s">
        <v>11</v>
      </c>
      <c r="C580" t="str">
        <f t="shared" si="33"/>
        <v>1152E3</v>
      </c>
      <c r="D580" t="str">
        <f t="shared" si="34"/>
        <v>E3</v>
      </c>
      <c r="E580">
        <v>103</v>
      </c>
      <c r="F580" s="1">
        <v>43705</v>
      </c>
      <c r="G580">
        <v>12.5</v>
      </c>
      <c r="H580" t="s">
        <v>22</v>
      </c>
      <c r="I580">
        <v>546.88062003672303</v>
      </c>
      <c r="J580" t="s">
        <v>23</v>
      </c>
      <c r="K580">
        <v>586</v>
      </c>
      <c r="L580">
        <f>VLOOKUP($C580,samples!$D$2:$I$1000,4, FALSE)</f>
        <v>18</v>
      </c>
      <c r="M580" t="str">
        <f>VLOOKUP($C580,samples!$D$2:$I$1000,5, FALSE)</f>
        <v>C</v>
      </c>
      <c r="N580" t="str">
        <f>VLOOKUP($C580,samples!$D$2:$I$1000,6, FALSE)</f>
        <v>4,5,6</v>
      </c>
      <c r="O580" s="1">
        <f>VLOOKUP($C580,samples!$D$2:$I$1000,3, FALSE)</f>
        <v>43829</v>
      </c>
      <c r="P580" s="2">
        <f t="shared" si="35"/>
        <v>124</v>
      </c>
      <c r="Q580" s="1" t="str">
        <f>VLOOKUP($C580,samples!$D$2:$R$1000,8, FALSE)</f>
        <v>CGPLPA895P4</v>
      </c>
      <c r="R580" t="s">
        <v>297</v>
      </c>
      <c r="S580">
        <f>VLOOKUP($C580,subset1!$D:$BX,S$2,FALSE)</f>
        <v>0</v>
      </c>
      <c r="T580" s="1" t="str">
        <f>VLOOKUP($C580,subset1!$D:$BX,T$2,FALSE)</f>
        <v>Subset 1</v>
      </c>
      <c r="U580">
        <f>VLOOKUP($C580,subset1!$D:$BX,U$2,FALSE)</f>
        <v>0</v>
      </c>
      <c r="V580">
        <f>VLOOKUP($C580,subset1!$D:$BX,V$2,FALSE)</f>
        <v>44270</v>
      </c>
      <c r="W580" t="str">
        <f>VLOOKUP($C580,subset1!$D:$BX,W$2,FALSE)</f>
        <v>ZF</v>
      </c>
      <c r="X580">
        <f>VLOOKUP($C580,subset1!$D:$BX,X$2,FALSE)</f>
        <v>533</v>
      </c>
      <c r="Y580">
        <f>VLOOKUP($C580,subset1!$D:$BX,Y$2,FALSE)</f>
        <v>3.5</v>
      </c>
      <c r="Z580">
        <f>VLOOKUP($C580,subset1!$D:$BX,Z$2,FALSE)</f>
        <v>0.5</v>
      </c>
      <c r="AA580" t="str">
        <f>VLOOKUP($C580,subset1!$D:$BX,AA$2,FALSE)</f>
        <v>31821cfdnaPACTO2</v>
      </c>
      <c r="AB580">
        <f>VLOOKUP($C580,subset1!$D:$BX,AB$2,FALSE)</f>
        <v>158</v>
      </c>
      <c r="AC580">
        <f>VLOOKUP($C580,subset1!$D:$BX,AC$2,FALSE)</f>
        <v>309.02</v>
      </c>
      <c r="AD580">
        <f>VLOOKUP($C580,subset1!$D:$BX,AD$2,FALSE)</f>
        <v>337</v>
      </c>
      <c r="AE580">
        <f>VLOOKUP($C580,subset1!$D:$BX,AE$2,FALSE)</f>
        <v>47.34</v>
      </c>
      <c r="AF580">
        <f>VLOOKUP($C580,subset1!$D:$BX,AF$2,FALSE)</f>
        <v>502</v>
      </c>
      <c r="AG580">
        <f>VLOOKUP($C580,subset1!$D:$BX,AG$2,FALSE)</f>
        <v>12.35</v>
      </c>
      <c r="AH580" t="str">
        <f>VLOOKUP($C580,subset1!$D:$BX,AH$2,FALSE)</f>
        <v xml:space="preserve">genomic DNA </v>
      </c>
      <c r="AI580">
        <f>VLOOKUP($C580,subset1!$D:$BX,AI$2,FALSE)</f>
        <v>50</v>
      </c>
      <c r="AJ580">
        <f>VLOOKUP($C580,subset1!$D:$BX,AJ$2,FALSE)</f>
        <v>368.71000000000004</v>
      </c>
      <c r="AK580">
        <f>VLOOKUP($C580,subset1!$D:$BX,AK$2,FALSE)</f>
        <v>18.435500000000001</v>
      </c>
      <c r="AL580">
        <f>VLOOKUP($C580,subset1!$D:$BX,AL$2,FALSE)</f>
        <v>5.2672857142857143</v>
      </c>
      <c r="AM580">
        <f>VLOOKUP($C580,subset1!$D:$BX,AM$2,FALSE)</f>
        <v>532</v>
      </c>
      <c r="AN580" t="str">
        <f>VLOOKUP($C580,subset1!$D:$BX,AN$2,FALSE)</f>
        <v>Revco -20</v>
      </c>
      <c r="AO580" t="str">
        <f>VLOOKUP($C580,subset1!$D:$BX,AO$2,FALSE)</f>
        <v>PACTO CfDNA Box 2</v>
      </c>
      <c r="AP580" t="str">
        <f>VLOOKUP($C580,subset1!$D:$BX,AP$2,FALSE)</f>
        <v>C10</v>
      </c>
      <c r="AQ580">
        <f>VLOOKUP($C580,subset1!$D:$BX,AQ$2,FALSE)</f>
        <v>0</v>
      </c>
      <c r="AR580">
        <f>VLOOKUP($C580,subset1!$D:$BX,AR$2,FALSE)</f>
        <v>15</v>
      </c>
      <c r="AS580">
        <f>VLOOKUP($C580,subset1!$D:$BX,AS$2,FALSE)</f>
        <v>40.682379105530089</v>
      </c>
      <c r="AT580" s="1">
        <f>VLOOKUP($C580,subset1!$D:$BX,AT$2,FALSE)</f>
        <v>9.3176208944699113</v>
      </c>
      <c r="AU580">
        <f>VLOOKUP($C580,subset1!$D:$BX,AU$2,FALSE)</f>
        <v>1</v>
      </c>
      <c r="AV580">
        <f>VLOOKUP($C580,subset1!$D:$BX,AV$2,FALSE)</f>
        <v>44305</v>
      </c>
      <c r="AW580">
        <f>VLOOKUP($C580,subset1!$D:$BX,AW$2,FALSE)</f>
        <v>0</v>
      </c>
      <c r="AX580" t="str">
        <f>VLOOKUP($C580,subset1!$D:$BX,AX$2,FALSE)</f>
        <v>IDT8_UDI_34</v>
      </c>
      <c r="AY580">
        <f>VLOOKUP($C580,subset1!$D:$BX,AY$2,FALSE)</f>
        <v>0</v>
      </c>
      <c r="AZ580">
        <f>VLOOKUP($C580,subset1!$D:$BX,AZ$2,FALSE)</f>
        <v>4</v>
      </c>
      <c r="BA580" t="str">
        <f>VLOOKUP($C580,subset1!$D:$BX,BA$2,FALSE)</f>
        <v>ZF</v>
      </c>
      <c r="BB580">
        <f>VLOOKUP($C580,subset1!$D:$BX,BB$2,FALSE)</f>
        <v>1</v>
      </c>
      <c r="BC580" t="str">
        <f>VLOOKUP($C580,subset1!$D:$BX,BC$2,FALSE)</f>
        <v>PactoPCR42021_DNA 1000_DE13805124_2021-04-20_10-34-18</v>
      </c>
      <c r="BD580">
        <f>VLOOKUP($C580,subset1!$D:$BX,BD$2,FALSE)</f>
        <v>310</v>
      </c>
      <c r="BE580">
        <f>VLOOKUP($C580,subset1!$D:$BX,BE$2,FALSE)</f>
        <v>6.09</v>
      </c>
      <c r="BF580">
        <f>VLOOKUP($C580,subset1!$D:$BX,BF$2,FALSE)</f>
        <v>29.8</v>
      </c>
      <c r="BG580">
        <f>VLOOKUP($C580,subset1!$D:$BX,BG$2,FALSE)</f>
        <v>506</v>
      </c>
      <c r="BH580">
        <f>VLOOKUP($C580,subset1!$D:$BX,BH$2,FALSE)</f>
        <v>0.67</v>
      </c>
      <c r="BI580">
        <f>VLOOKUP($C580,subset1!$D:$BX,BI$2,FALSE)</f>
        <v>2</v>
      </c>
      <c r="BJ580">
        <f>VLOOKUP($C580,subset1!$D:$BX,BJ$2,FALSE)</f>
        <v>693</v>
      </c>
      <c r="BK580">
        <f>VLOOKUP($C580,subset1!$D:$BX,BK$2,FALSE)</f>
        <v>0.08</v>
      </c>
      <c r="BL580">
        <f>VLOOKUP($C580,subset1!$D:$BX,BL$2,FALSE)</f>
        <v>0.2</v>
      </c>
      <c r="BM580">
        <f>VLOOKUP($C580,subset1!$D:$BX,BM$2,FALSE)</f>
        <v>1</v>
      </c>
      <c r="BN580">
        <f>VLOOKUP($C580,subset1!$D:$BX,BN$2,FALSE)</f>
        <v>3.1446540880503145E-2</v>
      </c>
      <c r="BO580">
        <f>VLOOKUP($C580,subset1!$D:$BX,BO$2,FALSE)</f>
        <v>20</v>
      </c>
      <c r="BP580">
        <f>VLOOKUP($C580,subset1!$D:$BX,BP$2,FALSE)</f>
        <v>6.84</v>
      </c>
      <c r="BQ580">
        <f>VLOOKUP($C580,subset1!$D:$BX,BQ$2,FALSE)</f>
        <v>32</v>
      </c>
      <c r="BR580">
        <f>VLOOKUP($C580,subset1!$D:$BX,BR$2,FALSE)</f>
        <v>136.80000000000001</v>
      </c>
      <c r="BS580">
        <f>VLOOKUP($C580,subset1!$D:$BX,BS$2,FALSE)</f>
        <v>532</v>
      </c>
      <c r="BT580" t="str">
        <f>VLOOKUP($C580,subset1!$D:$BX,BT$2,FALSE)</f>
        <v>Revco -20</v>
      </c>
      <c r="BU580" t="str">
        <f>VLOOKUP($C580,subset1!$D:$BX,BU$2,FALSE)</f>
        <v>Pacto PCR1 Box 1</v>
      </c>
    </row>
    <row r="581" spans="1:73" x14ac:dyDescent="0.2">
      <c r="A581">
        <v>1152</v>
      </c>
      <c r="B581" t="s">
        <v>12</v>
      </c>
      <c r="C581" t="str">
        <f t="shared" si="33"/>
        <v>1152E4</v>
      </c>
      <c r="D581" t="str">
        <f t="shared" si="34"/>
        <v>E4</v>
      </c>
      <c r="E581">
        <v>103</v>
      </c>
      <c r="F581" s="1">
        <v>43705</v>
      </c>
      <c r="G581">
        <v>12.5</v>
      </c>
      <c r="H581" t="s">
        <v>22</v>
      </c>
      <c r="I581">
        <v>546.88062003672303</v>
      </c>
      <c r="J581" t="s">
        <v>23</v>
      </c>
      <c r="K581">
        <v>587</v>
      </c>
      <c r="L581">
        <f>VLOOKUP($C581,samples!$D$2:$I$1000,4, FALSE)</f>
        <v>20</v>
      </c>
      <c r="M581" t="str">
        <f>VLOOKUP($C581,samples!$D$2:$I$1000,5, FALSE)</f>
        <v>D</v>
      </c>
      <c r="N581" t="str">
        <f>VLOOKUP($C581,samples!$D$2:$I$1000,6, FALSE)</f>
        <v>1,2,3</v>
      </c>
      <c r="O581" s="1">
        <f>VLOOKUP($C581,samples!$D$2:$I$1000,3, FALSE)</f>
        <v>43878</v>
      </c>
      <c r="P581" s="2">
        <f t="shared" si="35"/>
        <v>173</v>
      </c>
      <c r="Q581" s="1" t="str">
        <f>VLOOKUP($C581,samples!$D$2:$R$1000,8, FALSE)</f>
        <v>CGPLPA895P5</v>
      </c>
      <c r="R581" t="s">
        <v>297</v>
      </c>
      <c r="S581">
        <f>VLOOKUP($C581,subset1!$D:$BX,S$2,FALSE)</f>
        <v>0</v>
      </c>
      <c r="T581" s="1" t="str">
        <f>VLOOKUP($C581,subset1!$D:$BX,T$2,FALSE)</f>
        <v>Subset 1</v>
      </c>
      <c r="U581">
        <f>VLOOKUP($C581,subset1!$D:$BX,U$2,FALSE)</f>
        <v>0</v>
      </c>
      <c r="V581">
        <f>VLOOKUP($C581,subset1!$D:$BX,V$2,FALSE)</f>
        <v>44273</v>
      </c>
      <c r="W581" t="str">
        <f>VLOOKUP($C581,subset1!$D:$BX,W$2,FALSE)</f>
        <v>ZF</v>
      </c>
      <c r="X581">
        <f>VLOOKUP($C581,subset1!$D:$BX,X$2,FALSE)</f>
        <v>533</v>
      </c>
      <c r="Y581">
        <f>VLOOKUP($C581,subset1!$D:$BX,Y$2,FALSE)</f>
        <v>3</v>
      </c>
      <c r="Z581">
        <f>VLOOKUP($C581,subset1!$D:$BX,Z$2,FALSE)</f>
        <v>0</v>
      </c>
      <c r="AA581" t="str">
        <f>VLOOKUP($C581,subset1!$D:$BX,AA$2,FALSE)</f>
        <v>31821cfdnaPACTO2</v>
      </c>
      <c r="AB581">
        <f>VLOOKUP($C581,subset1!$D:$BX,AB$2,FALSE)</f>
        <v>153</v>
      </c>
      <c r="AC581">
        <f>VLOOKUP($C581,subset1!$D:$BX,AC$2,FALSE)</f>
        <v>1019.24</v>
      </c>
      <c r="AD581">
        <f>VLOOKUP($C581,subset1!$D:$BX,AD$2,FALSE)</f>
        <v>288</v>
      </c>
      <c r="AE581">
        <f>VLOOKUP($C581,subset1!$D:$BX,AE$2,FALSE)</f>
        <v>60.54</v>
      </c>
      <c r="AF581">
        <f>VLOOKUP($C581,subset1!$D:$BX,AF$2,FALSE)</f>
        <v>400</v>
      </c>
      <c r="AG581">
        <f>VLOOKUP($C581,subset1!$D:$BX,AG$2,FALSE)</f>
        <v>9.5500000000000007</v>
      </c>
      <c r="AH581">
        <f>VLOOKUP($C581,subset1!$D:$BX,AH$2,FALSE)</f>
        <v>0</v>
      </c>
      <c r="AI581">
        <f>VLOOKUP($C581,subset1!$D:$BX,AI$2,FALSE)</f>
        <v>50</v>
      </c>
      <c r="AJ581">
        <f>VLOOKUP($C581,subset1!$D:$BX,AJ$2,FALSE)</f>
        <v>1089.33</v>
      </c>
      <c r="AK581">
        <f>VLOOKUP($C581,subset1!$D:$BX,AK$2,FALSE)</f>
        <v>54.466500000000003</v>
      </c>
      <c r="AL581">
        <f>VLOOKUP($C581,subset1!$D:$BX,AL$2,FALSE)</f>
        <v>18.1555</v>
      </c>
      <c r="AM581">
        <f>VLOOKUP($C581,subset1!$D:$BX,AM$2,FALSE)</f>
        <v>532</v>
      </c>
      <c r="AN581" t="str">
        <f>VLOOKUP($C581,subset1!$D:$BX,AN$2,FALSE)</f>
        <v>Revco -20</v>
      </c>
      <c r="AO581" t="str">
        <f>VLOOKUP($C581,subset1!$D:$BX,AO$2,FALSE)</f>
        <v>PACTO CfDNA Box 2</v>
      </c>
      <c r="AP581" t="str">
        <f>VLOOKUP($C581,subset1!$D:$BX,AP$2,FALSE)</f>
        <v>D1</v>
      </c>
      <c r="AQ581">
        <f>VLOOKUP($C581,subset1!$D:$BX,AQ$2,FALSE)</f>
        <v>0</v>
      </c>
      <c r="AR581">
        <f>VLOOKUP($C581,subset1!$D:$BX,AR$2,FALSE)</f>
        <v>15</v>
      </c>
      <c r="AS581">
        <f>VLOOKUP($C581,subset1!$D:$BX,AS$2,FALSE)</f>
        <v>13.769931976536034</v>
      </c>
      <c r="AT581" s="1">
        <f>VLOOKUP($C581,subset1!$D:$BX,AT$2,FALSE)</f>
        <v>36.230068023463964</v>
      </c>
      <c r="AU581">
        <f>VLOOKUP($C581,subset1!$D:$BX,AU$2,FALSE)</f>
        <v>1</v>
      </c>
      <c r="AV581">
        <f>VLOOKUP($C581,subset1!$D:$BX,AV$2,FALSE)</f>
        <v>44305</v>
      </c>
      <c r="AW581">
        <f>VLOOKUP($C581,subset1!$D:$BX,AW$2,FALSE)</f>
        <v>0</v>
      </c>
      <c r="AX581" t="str">
        <f>VLOOKUP($C581,subset1!$D:$BX,AX$2,FALSE)</f>
        <v>IDT8_UDI_35</v>
      </c>
      <c r="AY581">
        <f>VLOOKUP($C581,subset1!$D:$BX,AY$2,FALSE)</f>
        <v>0</v>
      </c>
      <c r="AZ581">
        <f>VLOOKUP($C581,subset1!$D:$BX,AZ$2,FALSE)</f>
        <v>4</v>
      </c>
      <c r="BA581" t="str">
        <f>VLOOKUP($C581,subset1!$D:$BX,BA$2,FALSE)</f>
        <v>ZF</v>
      </c>
      <c r="BB581">
        <f>VLOOKUP($C581,subset1!$D:$BX,BB$2,FALSE)</f>
        <v>1</v>
      </c>
      <c r="BC581" t="str">
        <f>VLOOKUP($C581,subset1!$D:$BX,BC$2,FALSE)</f>
        <v>PactoPCR42021_DNA 1000_DE13805124_2021-04-20_10-34-18</v>
      </c>
      <c r="BD581">
        <f>VLOOKUP($C581,subset1!$D:$BX,BD$2,FALSE)</f>
        <v>313</v>
      </c>
      <c r="BE581">
        <f>VLOOKUP($C581,subset1!$D:$BX,BE$2,FALSE)</f>
        <v>7.46</v>
      </c>
      <c r="BF581">
        <f>VLOOKUP($C581,subset1!$D:$BX,BF$2,FALSE)</f>
        <v>36.1</v>
      </c>
      <c r="BG581">
        <f>VLOOKUP($C581,subset1!$D:$BX,BG$2,FALSE)</f>
        <v>468</v>
      </c>
      <c r="BH581">
        <f>VLOOKUP($C581,subset1!$D:$BX,BH$2,FALSE)</f>
        <v>0.3</v>
      </c>
      <c r="BI581">
        <f>VLOOKUP($C581,subset1!$D:$BX,BI$2,FALSE)</f>
        <v>1</v>
      </c>
      <c r="BJ581">
        <f>VLOOKUP($C581,subset1!$D:$BX,BJ$2,FALSE)</f>
        <v>0</v>
      </c>
      <c r="BK581">
        <f>VLOOKUP($C581,subset1!$D:$BX,BK$2,FALSE)</f>
        <v>0</v>
      </c>
      <c r="BL581">
        <f>VLOOKUP($C581,subset1!$D:$BX,BL$2,FALSE)</f>
        <v>0</v>
      </c>
      <c r="BM581">
        <f>VLOOKUP($C581,subset1!$D:$BX,BM$2,FALSE)</f>
        <v>0</v>
      </c>
      <c r="BN581">
        <f>VLOOKUP($C581,subset1!$D:$BX,BN$2,FALSE)</f>
        <v>0</v>
      </c>
      <c r="BO581">
        <f>VLOOKUP($C581,subset1!$D:$BX,BO$2,FALSE)</f>
        <v>20</v>
      </c>
      <c r="BP581">
        <f>VLOOKUP($C581,subset1!$D:$BX,BP$2,FALSE)</f>
        <v>7.76</v>
      </c>
      <c r="BQ581">
        <f>VLOOKUP($C581,subset1!$D:$BX,BQ$2,FALSE)</f>
        <v>37.1</v>
      </c>
      <c r="BR581">
        <f>VLOOKUP($C581,subset1!$D:$BX,BR$2,FALSE)</f>
        <v>155.19999999999999</v>
      </c>
      <c r="BS581">
        <f>VLOOKUP($C581,subset1!$D:$BX,BS$2,FALSE)</f>
        <v>532</v>
      </c>
      <c r="BT581" t="str">
        <f>VLOOKUP($C581,subset1!$D:$BX,BT$2,FALSE)</f>
        <v>Revco -20</v>
      </c>
      <c r="BU581" t="str">
        <f>VLOOKUP($C581,subset1!$D:$BX,BU$2,FALSE)</f>
        <v>Pacto PCR1 Box 1</v>
      </c>
    </row>
    <row r="582" spans="1:73" x14ac:dyDescent="0.2">
      <c r="A582">
        <v>1152</v>
      </c>
      <c r="B582" t="s">
        <v>13</v>
      </c>
      <c r="C582" t="str">
        <f t="shared" si="33"/>
        <v>1152E5</v>
      </c>
      <c r="D582" t="str">
        <f t="shared" si="34"/>
        <v>E5</v>
      </c>
      <c r="E582">
        <v>103</v>
      </c>
      <c r="F582" s="1">
        <v>43705</v>
      </c>
      <c r="G582">
        <v>12.5</v>
      </c>
      <c r="H582" t="s">
        <v>22</v>
      </c>
      <c r="I582">
        <v>546.88062003672303</v>
      </c>
      <c r="J582" t="s">
        <v>23</v>
      </c>
      <c r="K582">
        <v>588</v>
      </c>
      <c r="L582">
        <f>VLOOKUP($C582,samples!$D$2:$I$1000,4, FALSE)</f>
        <v>22</v>
      </c>
      <c r="M582" t="str">
        <f>VLOOKUP($C582,samples!$D$2:$I$1000,5, FALSE)</f>
        <v>B</v>
      </c>
      <c r="N582" t="str">
        <f>VLOOKUP($C582,samples!$D$2:$I$1000,6, FALSE)</f>
        <v>4,5,6</v>
      </c>
      <c r="O582" s="1">
        <f>VLOOKUP($C582,samples!$D$2:$I$1000,3, FALSE)</f>
        <v>43900</v>
      </c>
      <c r="P582" s="2">
        <f t="shared" si="35"/>
        <v>195</v>
      </c>
      <c r="Q582" s="1" t="str">
        <f>VLOOKUP($C582,samples!$D$2:$R$1000,8, FALSE)</f>
        <v>CGPLPA895P6</v>
      </c>
      <c r="R582" t="s">
        <v>297</v>
      </c>
      <c r="S582">
        <f>VLOOKUP($C582,subset1!$D:$BX,S$2,FALSE)</f>
        <v>0</v>
      </c>
      <c r="T582" s="1" t="str">
        <f>VLOOKUP($C582,subset1!$D:$BX,T$2,FALSE)</f>
        <v>Subset 1</v>
      </c>
      <c r="U582">
        <f>VLOOKUP($C582,subset1!$D:$BX,U$2,FALSE)</f>
        <v>0</v>
      </c>
      <c r="V582">
        <f>VLOOKUP($C582,subset1!$D:$BX,V$2,FALSE)</f>
        <v>44273</v>
      </c>
      <c r="W582" t="str">
        <f>VLOOKUP($C582,subset1!$D:$BX,W$2,FALSE)</f>
        <v>ZF</v>
      </c>
      <c r="X582">
        <f>VLOOKUP($C582,subset1!$D:$BX,X$2,FALSE)</f>
        <v>533</v>
      </c>
      <c r="Y582">
        <f>VLOOKUP($C582,subset1!$D:$BX,Y$2,FALSE)</f>
        <v>43</v>
      </c>
      <c r="Z582">
        <f>VLOOKUP($C582,subset1!$D:$BX,Z$2,FALSE)</f>
        <v>0</v>
      </c>
      <c r="AA582" t="str">
        <f>VLOOKUP($C582,subset1!$D:$BX,AA$2,FALSE)</f>
        <v>31821cfdnaPACTO2</v>
      </c>
      <c r="AB582">
        <f>VLOOKUP($C582,subset1!$D:$BX,AB$2,FALSE)</f>
        <v>158</v>
      </c>
      <c r="AC582">
        <f>VLOOKUP($C582,subset1!$D:$BX,AC$2,FALSE)</f>
        <v>2243.9499999999998</v>
      </c>
      <c r="AD582">
        <f>VLOOKUP($C582,subset1!$D:$BX,AD$2,FALSE)</f>
        <v>297</v>
      </c>
      <c r="AE582">
        <f>VLOOKUP($C582,subset1!$D:$BX,AE$2,FALSE)</f>
        <v>152.25</v>
      </c>
      <c r="AF582">
        <f>VLOOKUP($C582,subset1!$D:$BX,AF$2,FALSE)</f>
        <v>431</v>
      </c>
      <c r="AG582">
        <f>VLOOKUP($C582,subset1!$D:$BX,AG$2,FALSE)</f>
        <v>24.55</v>
      </c>
      <c r="AH582">
        <f>VLOOKUP($C582,subset1!$D:$BX,AH$2,FALSE)</f>
        <v>0</v>
      </c>
      <c r="AI582">
        <f>VLOOKUP($C582,subset1!$D:$BX,AI$2,FALSE)</f>
        <v>50</v>
      </c>
      <c r="AJ582">
        <f>VLOOKUP($C582,subset1!$D:$BX,AJ$2,FALSE)</f>
        <v>2420.75</v>
      </c>
      <c r="AK582">
        <f>VLOOKUP($C582,subset1!$D:$BX,AK$2,FALSE)</f>
        <v>121.03749999999999</v>
      </c>
      <c r="AL582">
        <f>VLOOKUP($C582,subset1!$D:$BX,AL$2,FALSE)</f>
        <v>2.8148255813953487</v>
      </c>
      <c r="AM582">
        <f>VLOOKUP($C582,subset1!$D:$BX,AM$2,FALSE)</f>
        <v>532</v>
      </c>
      <c r="AN582" t="str">
        <f>VLOOKUP($C582,subset1!$D:$BX,AN$2,FALSE)</f>
        <v>Revco -20</v>
      </c>
      <c r="AO582" t="str">
        <f>VLOOKUP($C582,subset1!$D:$BX,AO$2,FALSE)</f>
        <v>PACTO CfDNA Box 2</v>
      </c>
      <c r="AP582" t="str">
        <f>VLOOKUP($C582,subset1!$D:$BX,AP$2,FALSE)</f>
        <v>D2</v>
      </c>
      <c r="AQ582">
        <f>VLOOKUP($C582,subset1!$D:$BX,AQ$2,FALSE)</f>
        <v>0</v>
      </c>
      <c r="AR582">
        <f>VLOOKUP($C582,subset1!$D:$BX,AR$2,FALSE)</f>
        <v>15</v>
      </c>
      <c r="AS582">
        <f>VLOOKUP($C582,subset1!$D:$BX,AS$2,FALSE)</f>
        <v>6.1964267272539511</v>
      </c>
      <c r="AT582" s="1">
        <f>VLOOKUP($C582,subset1!$D:$BX,AT$2,FALSE)</f>
        <v>43.80357327274605</v>
      </c>
      <c r="AU582">
        <f>VLOOKUP($C582,subset1!$D:$BX,AU$2,FALSE)</f>
        <v>1</v>
      </c>
      <c r="AV582">
        <f>VLOOKUP($C582,subset1!$D:$BX,AV$2,FALSE)</f>
        <v>44305</v>
      </c>
      <c r="AW582">
        <f>VLOOKUP($C582,subset1!$D:$BX,AW$2,FALSE)</f>
        <v>0</v>
      </c>
      <c r="AX582" t="str">
        <f>VLOOKUP($C582,subset1!$D:$BX,AX$2,FALSE)</f>
        <v>IDT8_UDI_36</v>
      </c>
      <c r="AY582">
        <f>VLOOKUP($C582,subset1!$D:$BX,AY$2,FALSE)</f>
        <v>0</v>
      </c>
      <c r="AZ582">
        <f>VLOOKUP($C582,subset1!$D:$BX,AZ$2,FALSE)</f>
        <v>4</v>
      </c>
      <c r="BA582" t="str">
        <f>VLOOKUP($C582,subset1!$D:$BX,BA$2,FALSE)</f>
        <v>ZF</v>
      </c>
      <c r="BB582">
        <f>VLOOKUP($C582,subset1!$D:$BX,BB$2,FALSE)</f>
        <v>1</v>
      </c>
      <c r="BC582" t="str">
        <f>VLOOKUP($C582,subset1!$D:$BX,BC$2,FALSE)</f>
        <v>PactoPCR42021_DNA 1000_DE13805124_2021-04-20_10-34-18</v>
      </c>
      <c r="BD582">
        <f>VLOOKUP($C582,subset1!$D:$BX,BD$2,FALSE)</f>
        <v>311</v>
      </c>
      <c r="BE582">
        <f>VLOOKUP($C582,subset1!$D:$BX,BE$2,FALSE)</f>
        <v>4.67</v>
      </c>
      <c r="BF582">
        <f>VLOOKUP($C582,subset1!$D:$BX,BF$2,FALSE)</f>
        <v>22.7</v>
      </c>
      <c r="BG582">
        <f>VLOOKUP($C582,subset1!$D:$BX,BG$2,FALSE)</f>
        <v>473</v>
      </c>
      <c r="BH582">
        <f>VLOOKUP($C582,subset1!$D:$BX,BH$2,FALSE)</f>
        <v>0.17</v>
      </c>
      <c r="BI582">
        <f>VLOOKUP($C582,subset1!$D:$BX,BI$2,FALSE)</f>
        <v>0.5</v>
      </c>
      <c r="BJ582">
        <f>VLOOKUP($C582,subset1!$D:$BX,BJ$2,FALSE)</f>
        <v>0</v>
      </c>
      <c r="BK582">
        <f>VLOOKUP($C582,subset1!$D:$BX,BK$2,FALSE)</f>
        <v>0</v>
      </c>
      <c r="BL582">
        <f>VLOOKUP($C582,subset1!$D:$BX,BL$2,FALSE)</f>
        <v>0</v>
      </c>
      <c r="BM582">
        <f>VLOOKUP($C582,subset1!$D:$BX,BM$2,FALSE)</f>
        <v>0</v>
      </c>
      <c r="BN582">
        <f>VLOOKUP($C582,subset1!$D:$BX,BN$2,FALSE)</f>
        <v>0</v>
      </c>
      <c r="BO582">
        <f>VLOOKUP($C582,subset1!$D:$BX,BO$2,FALSE)</f>
        <v>20</v>
      </c>
      <c r="BP582">
        <f>VLOOKUP($C582,subset1!$D:$BX,BP$2,FALSE)</f>
        <v>4.84</v>
      </c>
      <c r="BQ582">
        <f>VLOOKUP($C582,subset1!$D:$BX,BQ$2,FALSE)</f>
        <v>23.2</v>
      </c>
      <c r="BR582">
        <f>VLOOKUP($C582,subset1!$D:$BX,BR$2,FALSE)</f>
        <v>96.8</v>
      </c>
      <c r="BS582">
        <f>VLOOKUP($C582,subset1!$D:$BX,BS$2,FALSE)</f>
        <v>532</v>
      </c>
      <c r="BT582" t="str">
        <f>VLOOKUP($C582,subset1!$D:$BX,BT$2,FALSE)</f>
        <v>Revco -20</v>
      </c>
      <c r="BU582" t="str">
        <f>VLOOKUP($C582,subset1!$D:$BX,BU$2,FALSE)</f>
        <v>Pacto PCR1 Box 1</v>
      </c>
    </row>
    <row r="583" spans="1:73" x14ac:dyDescent="0.2">
      <c r="A583">
        <v>1152</v>
      </c>
      <c r="B583" t="s">
        <v>14</v>
      </c>
      <c r="C583" t="str">
        <f t="shared" si="33"/>
        <v>1152E6</v>
      </c>
      <c r="D583" t="str">
        <f t="shared" si="34"/>
        <v>E6</v>
      </c>
      <c r="E583">
        <v>103</v>
      </c>
      <c r="F583" s="1">
        <v>43705</v>
      </c>
      <c r="G583">
        <v>12.5</v>
      </c>
      <c r="H583" t="s">
        <v>22</v>
      </c>
      <c r="I583">
        <v>546.88062003672303</v>
      </c>
      <c r="J583" t="s">
        <v>23</v>
      </c>
      <c r="K583">
        <v>589</v>
      </c>
      <c r="L583">
        <f>VLOOKUP($C583,samples!$D$2:$I$1000,4, FALSE)</f>
        <v>24</v>
      </c>
      <c r="M583" t="str">
        <f>VLOOKUP($C583,samples!$D$2:$I$1000,5, FALSE)</f>
        <v>G</v>
      </c>
      <c r="N583" t="str">
        <f>VLOOKUP($C583,samples!$D$2:$I$1000,6, FALSE)</f>
        <v>7,8,9</v>
      </c>
      <c r="O583" s="1">
        <f>VLOOKUP($C583,samples!$D$2:$I$1000,3, FALSE)</f>
        <v>43956</v>
      </c>
      <c r="P583" s="2">
        <f t="shared" si="35"/>
        <v>251</v>
      </c>
      <c r="Q583" s="1" t="str">
        <f>VLOOKUP($C583,samples!$D$2:$R$1000,8, FALSE)</f>
        <v>CGPLPA895P7</v>
      </c>
      <c r="R583" t="s">
        <v>297</v>
      </c>
      <c r="S583">
        <f>VLOOKUP($C583,subset1!$D:$BX,S$2,FALSE)</f>
        <v>0</v>
      </c>
      <c r="T583" s="1" t="str">
        <f>VLOOKUP($C583,subset1!$D:$BX,T$2,FALSE)</f>
        <v>Subset 1</v>
      </c>
      <c r="U583">
        <f>VLOOKUP($C583,subset1!$D:$BX,U$2,FALSE)</f>
        <v>0</v>
      </c>
      <c r="V583">
        <f>VLOOKUP($C583,subset1!$D:$BX,V$2,FALSE)</f>
        <v>44273</v>
      </c>
      <c r="W583" t="str">
        <f>VLOOKUP($C583,subset1!$D:$BX,W$2,FALSE)</f>
        <v>ZF</v>
      </c>
      <c r="X583">
        <f>VLOOKUP($C583,subset1!$D:$BX,X$2,FALSE)</f>
        <v>533</v>
      </c>
      <c r="Y583">
        <f>VLOOKUP($C583,subset1!$D:$BX,Y$2,FALSE)</f>
        <v>4</v>
      </c>
      <c r="Z583">
        <f>VLOOKUP($C583,subset1!$D:$BX,Z$2,FALSE)</f>
        <v>0</v>
      </c>
      <c r="AA583" t="str">
        <f>VLOOKUP($C583,subset1!$D:$BX,AA$2,FALSE)</f>
        <v>31821cfdnaPACTO2</v>
      </c>
      <c r="AB583">
        <f>VLOOKUP($C583,subset1!$D:$BX,AB$2,FALSE)</f>
        <v>152</v>
      </c>
      <c r="AC583">
        <f>VLOOKUP($C583,subset1!$D:$BX,AC$2,FALSE)</f>
        <v>1792.51</v>
      </c>
      <c r="AD583">
        <f>VLOOKUP($C583,subset1!$D:$BX,AD$2,FALSE)</f>
        <v>291</v>
      </c>
      <c r="AE583">
        <f>VLOOKUP($C583,subset1!$D:$BX,AE$2,FALSE)</f>
        <v>100.17</v>
      </c>
      <c r="AF583">
        <f>VLOOKUP($C583,subset1!$D:$BX,AF$2,FALSE)</f>
        <v>419</v>
      </c>
      <c r="AG583">
        <f>VLOOKUP($C583,subset1!$D:$BX,AG$2,FALSE)</f>
        <v>12.96</v>
      </c>
      <c r="AH583">
        <f>VLOOKUP($C583,subset1!$D:$BX,AH$2,FALSE)</f>
        <v>0</v>
      </c>
      <c r="AI583">
        <f>VLOOKUP($C583,subset1!$D:$BX,AI$2,FALSE)</f>
        <v>50</v>
      </c>
      <c r="AJ583">
        <f>VLOOKUP($C583,subset1!$D:$BX,AJ$2,FALSE)</f>
        <v>1905.64</v>
      </c>
      <c r="AK583">
        <f>VLOOKUP($C583,subset1!$D:$BX,AK$2,FALSE)</f>
        <v>95.281999999999996</v>
      </c>
      <c r="AL583">
        <f>VLOOKUP($C583,subset1!$D:$BX,AL$2,FALSE)</f>
        <v>23.820499999999999</v>
      </c>
      <c r="AM583">
        <f>VLOOKUP($C583,subset1!$D:$BX,AM$2,FALSE)</f>
        <v>532</v>
      </c>
      <c r="AN583" t="str">
        <f>VLOOKUP($C583,subset1!$D:$BX,AN$2,FALSE)</f>
        <v>Revco -20</v>
      </c>
      <c r="AO583" t="str">
        <f>VLOOKUP($C583,subset1!$D:$BX,AO$2,FALSE)</f>
        <v>PACTO CfDNA Box 2</v>
      </c>
      <c r="AP583" t="str">
        <f>VLOOKUP($C583,subset1!$D:$BX,AP$2,FALSE)</f>
        <v>D3</v>
      </c>
      <c r="AQ583">
        <f>VLOOKUP($C583,subset1!$D:$BX,AQ$2,FALSE)</f>
        <v>0</v>
      </c>
      <c r="AR583">
        <f>VLOOKUP($C583,subset1!$D:$BX,AR$2,FALSE)</f>
        <v>15</v>
      </c>
      <c r="AS583">
        <f>VLOOKUP($C583,subset1!$D:$BX,AS$2,FALSE)</f>
        <v>7.8713712978317005</v>
      </c>
      <c r="AT583" s="1">
        <f>VLOOKUP($C583,subset1!$D:$BX,AT$2,FALSE)</f>
        <v>42.128628702168299</v>
      </c>
      <c r="AU583">
        <f>VLOOKUP($C583,subset1!$D:$BX,AU$2,FALSE)</f>
        <v>1</v>
      </c>
      <c r="AV583">
        <f>VLOOKUP($C583,subset1!$D:$BX,AV$2,FALSE)</f>
        <v>44305</v>
      </c>
      <c r="AW583">
        <f>VLOOKUP($C583,subset1!$D:$BX,AW$2,FALSE)</f>
        <v>0</v>
      </c>
      <c r="AX583" t="str">
        <f>VLOOKUP($C583,subset1!$D:$BX,AX$2,FALSE)</f>
        <v>IDT8_UDI_44</v>
      </c>
      <c r="AY583">
        <f>VLOOKUP($C583,subset1!$D:$BX,AY$2,FALSE)</f>
        <v>0</v>
      </c>
      <c r="AZ583">
        <f>VLOOKUP($C583,subset1!$D:$BX,AZ$2,FALSE)</f>
        <v>4</v>
      </c>
      <c r="BA583" t="str">
        <f>VLOOKUP($C583,subset1!$D:$BX,BA$2,FALSE)</f>
        <v>ZF</v>
      </c>
      <c r="BB583">
        <f>VLOOKUP($C583,subset1!$D:$BX,BB$2,FALSE)</f>
        <v>1</v>
      </c>
      <c r="BC583" t="str">
        <f>VLOOKUP($C583,subset1!$D:$BX,BC$2,FALSE)</f>
        <v>PactoPCR42021_DNA 1000_DE13805124_2021-04-20_10-34-18</v>
      </c>
      <c r="BD583">
        <f>VLOOKUP($C583,subset1!$D:$BX,BD$2,FALSE)</f>
        <v>310</v>
      </c>
      <c r="BE583">
        <f>VLOOKUP($C583,subset1!$D:$BX,BE$2,FALSE)</f>
        <v>4.93</v>
      </c>
      <c r="BF583">
        <f>VLOOKUP($C583,subset1!$D:$BX,BF$2,FALSE)</f>
        <v>24.1</v>
      </c>
      <c r="BG583">
        <f>VLOOKUP($C583,subset1!$D:$BX,BG$2,FALSE)</f>
        <v>449</v>
      </c>
      <c r="BH583">
        <f>VLOOKUP($C583,subset1!$D:$BX,BH$2,FALSE)</f>
        <v>0.08</v>
      </c>
      <c r="BI583">
        <f>VLOOKUP($C583,subset1!$D:$BX,BI$2,FALSE)</f>
        <v>0.3</v>
      </c>
      <c r="BJ583">
        <f>VLOOKUP($C583,subset1!$D:$BX,BJ$2,FALSE)</f>
        <v>0</v>
      </c>
      <c r="BK583">
        <f>VLOOKUP($C583,subset1!$D:$BX,BK$2,FALSE)</f>
        <v>0</v>
      </c>
      <c r="BL583">
        <f>VLOOKUP($C583,subset1!$D:$BX,BL$2,FALSE)</f>
        <v>0</v>
      </c>
      <c r="BM583">
        <f>VLOOKUP($C583,subset1!$D:$BX,BM$2,FALSE)</f>
        <v>1.5</v>
      </c>
      <c r="BN583">
        <f>VLOOKUP($C583,subset1!$D:$BX,BN$2,FALSE)</f>
        <v>6.1475409836065566E-2</v>
      </c>
      <c r="BO583">
        <f>VLOOKUP($C583,subset1!$D:$BX,BO$2,FALSE)</f>
        <v>20</v>
      </c>
      <c r="BP583">
        <f>VLOOKUP($C583,subset1!$D:$BX,BP$2,FALSE)</f>
        <v>5.01</v>
      </c>
      <c r="BQ583">
        <f>VLOOKUP($C583,subset1!$D:$BX,BQ$2,FALSE)</f>
        <v>24.400000000000002</v>
      </c>
      <c r="BR583">
        <f>VLOOKUP($C583,subset1!$D:$BX,BR$2,FALSE)</f>
        <v>100.19999999999999</v>
      </c>
      <c r="BS583">
        <f>VLOOKUP($C583,subset1!$D:$BX,BS$2,FALSE)</f>
        <v>532</v>
      </c>
      <c r="BT583" t="str">
        <f>VLOOKUP($C583,subset1!$D:$BX,BT$2,FALSE)</f>
        <v>Revco -20</v>
      </c>
      <c r="BU583" t="str">
        <f>VLOOKUP($C583,subset1!$D:$BX,BU$2,FALSE)</f>
        <v>Pacto PCR1 Box 1</v>
      </c>
    </row>
    <row r="584" spans="1:73" x14ac:dyDescent="0.2">
      <c r="A584">
        <v>1183</v>
      </c>
      <c r="B584" t="s">
        <v>2</v>
      </c>
      <c r="C584" t="str">
        <f t="shared" si="33"/>
        <v>1183A</v>
      </c>
      <c r="D584" t="str">
        <f t="shared" si="34"/>
        <v>A</v>
      </c>
      <c r="E584">
        <v>105</v>
      </c>
      <c r="F584" s="1">
        <v>43769</v>
      </c>
      <c r="G584">
        <v>0.14000000000000001</v>
      </c>
      <c r="H584" t="s">
        <v>6</v>
      </c>
      <c r="I584">
        <v>482.880620036724</v>
      </c>
      <c r="J584" t="s">
        <v>24</v>
      </c>
      <c r="K584">
        <v>590</v>
      </c>
      <c r="L584">
        <f>VLOOKUP($C584,samples!$D$2:$I$1000,4, FALSE)</f>
        <v>4</v>
      </c>
      <c r="M584" t="str">
        <f>VLOOKUP($C584,samples!$D$2:$I$1000,5, FALSE)</f>
        <v>C</v>
      </c>
      <c r="N584" t="str">
        <f>VLOOKUP($C584,samples!$D$2:$I$1000,6, FALSE)</f>
        <v>7,8,9</v>
      </c>
      <c r="O584" s="1">
        <f>VLOOKUP($C584,samples!$D$2:$I$1000,3, FALSE)</f>
        <v>43769</v>
      </c>
      <c r="P584" s="2">
        <f t="shared" si="35"/>
        <v>0</v>
      </c>
      <c r="Q584" s="1" t="str">
        <f>VLOOKUP($C584,samples!$D$2:$R$1000,8, FALSE)</f>
        <v>CGPLPA896P</v>
      </c>
      <c r="R584" t="s">
        <v>297</v>
      </c>
      <c r="S584">
        <f>VLOOKUP($C584,subset1!$D:$BX,S$2,FALSE)</f>
        <v>0</v>
      </c>
      <c r="T584" s="1" t="str">
        <f>VLOOKUP($C584,subset1!$D:$BX,T$2,FALSE)</f>
        <v>Subset 1</v>
      </c>
      <c r="U584">
        <f>VLOOKUP($C584,subset1!$D:$BX,U$2,FALSE)</f>
        <v>0</v>
      </c>
      <c r="V584">
        <f>VLOOKUP($C584,subset1!$D:$BX,V$2,FALSE)</f>
        <v>44273</v>
      </c>
      <c r="W584" t="str">
        <f>VLOOKUP($C584,subset1!$D:$BX,W$2,FALSE)</f>
        <v>ZF</v>
      </c>
      <c r="X584">
        <f>VLOOKUP($C584,subset1!$D:$BX,X$2,FALSE)</f>
        <v>533</v>
      </c>
      <c r="Y584">
        <f>VLOOKUP($C584,subset1!$D:$BX,Y$2,FALSE)</f>
        <v>3.7</v>
      </c>
      <c r="Z584">
        <f>VLOOKUP($C584,subset1!$D:$BX,Z$2,FALSE)</f>
        <v>0.29999999999999982</v>
      </c>
      <c r="AA584" t="str">
        <f>VLOOKUP($C584,subset1!$D:$BX,AA$2,FALSE)</f>
        <v>31821cfdnaPACTO2</v>
      </c>
      <c r="AB584">
        <f>VLOOKUP($C584,subset1!$D:$BX,AB$2,FALSE)</f>
        <v>160</v>
      </c>
      <c r="AC584">
        <f>VLOOKUP($C584,subset1!$D:$BX,AC$2,FALSE)</f>
        <v>542.07000000000005</v>
      </c>
      <c r="AD584">
        <f>VLOOKUP($C584,subset1!$D:$BX,AD$2,FALSE)</f>
        <v>349</v>
      </c>
      <c r="AE584">
        <f>VLOOKUP($C584,subset1!$D:$BX,AE$2,FALSE)</f>
        <v>62.94</v>
      </c>
      <c r="AF584">
        <f>VLOOKUP($C584,subset1!$D:$BX,AF$2,FALSE)</f>
        <v>463</v>
      </c>
      <c r="AG584">
        <f>VLOOKUP($C584,subset1!$D:$BX,AG$2,FALSE)</f>
        <v>22.85</v>
      </c>
      <c r="AH584" t="str">
        <f>VLOOKUP($C584,subset1!$D:$BX,AH$2,FALSE)</f>
        <v>electric spikes</v>
      </c>
      <c r="AI584">
        <f>VLOOKUP($C584,subset1!$D:$BX,AI$2,FALSE)</f>
        <v>50</v>
      </c>
      <c r="AJ584">
        <f>VLOOKUP($C584,subset1!$D:$BX,AJ$2,FALSE)</f>
        <v>627.86</v>
      </c>
      <c r="AK584">
        <f>VLOOKUP($C584,subset1!$D:$BX,AK$2,FALSE)</f>
        <v>31.393000000000001</v>
      </c>
      <c r="AL584">
        <f>VLOOKUP($C584,subset1!$D:$BX,AL$2,FALSE)</f>
        <v>8.4845945945945935</v>
      </c>
      <c r="AM584">
        <f>VLOOKUP($C584,subset1!$D:$BX,AM$2,FALSE)</f>
        <v>532</v>
      </c>
      <c r="AN584" t="str">
        <f>VLOOKUP($C584,subset1!$D:$BX,AN$2,FALSE)</f>
        <v>Revco -20</v>
      </c>
      <c r="AO584" t="str">
        <f>VLOOKUP($C584,subset1!$D:$BX,AO$2,FALSE)</f>
        <v>PACTO CfDNA Box 2</v>
      </c>
      <c r="AP584" t="str">
        <f>VLOOKUP($C584,subset1!$D:$BX,AP$2,FALSE)</f>
        <v>D4</v>
      </c>
      <c r="AQ584">
        <f>VLOOKUP($C584,subset1!$D:$BX,AQ$2,FALSE)</f>
        <v>0</v>
      </c>
      <c r="AR584">
        <f>VLOOKUP($C584,subset1!$D:$BX,AR$2,FALSE)</f>
        <v>15</v>
      </c>
      <c r="AS584">
        <f>VLOOKUP($C584,subset1!$D:$BX,AS$2,FALSE)</f>
        <v>23.890676265409486</v>
      </c>
      <c r="AT584" s="1">
        <f>VLOOKUP($C584,subset1!$D:$BX,AT$2,FALSE)</f>
        <v>26.109323734590514</v>
      </c>
      <c r="AU584">
        <f>VLOOKUP($C584,subset1!$D:$BX,AU$2,FALSE)</f>
        <v>13</v>
      </c>
      <c r="AV584">
        <f>VLOOKUP($C584,subset1!$D:$BX,AV$2,FALSE)</f>
        <v>44421</v>
      </c>
      <c r="AW584">
        <f>VLOOKUP($C584,subset1!$D:$BX,AW$2,FALSE)</f>
        <v>0</v>
      </c>
      <c r="AX584" t="str">
        <f>VLOOKUP($C584,subset1!$D:$BX,AX$2,FALSE)</f>
        <v>IDT8_UDI_25</v>
      </c>
      <c r="AY584">
        <f>VLOOKUP($C584,subset1!$D:$BX,AY$2,FALSE)</f>
        <v>0</v>
      </c>
      <c r="AZ584">
        <f>VLOOKUP($C584,subset1!$D:$BX,AZ$2,FALSE)</f>
        <v>4</v>
      </c>
      <c r="BA584" t="str">
        <f>VLOOKUP($C584,subset1!$D:$BX,BA$2,FALSE)</f>
        <v>ZF</v>
      </c>
      <c r="BB584">
        <f>VLOOKUP($C584,subset1!$D:$BX,BB$2,FALSE)</f>
        <v>13</v>
      </c>
      <c r="BC584" t="str">
        <f>VLOOKUP($C584,subset1!$D:$BX,BC$2,FALSE)</f>
        <v>4pactopcr181621_DNA 1000_DE13805124_2021-08-16_14-18-26</v>
      </c>
      <c r="BD584">
        <f>VLOOKUP($C584,subset1!$D:$BX,BD$2,FALSE)</f>
        <v>307</v>
      </c>
      <c r="BE584">
        <f>VLOOKUP($C584,subset1!$D:$BX,BE$2,FALSE)</f>
        <v>8.92</v>
      </c>
      <c r="BF584">
        <f>VLOOKUP($C584,subset1!$D:$BX,BF$2,FALSE)</f>
        <v>43.9</v>
      </c>
      <c r="BG584">
        <f>VLOOKUP($C584,subset1!$D:$BX,BG$2,FALSE)</f>
        <v>477</v>
      </c>
      <c r="BH584">
        <f>VLOOKUP($C584,subset1!$D:$BX,BH$2,FALSE)</f>
        <v>0.69</v>
      </c>
      <c r="BI584">
        <f>VLOOKUP($C584,subset1!$D:$BX,BI$2,FALSE)</f>
        <v>2.2000000000000002</v>
      </c>
      <c r="BJ584">
        <f>VLOOKUP($C584,subset1!$D:$BX,BJ$2,FALSE)</f>
        <v>0</v>
      </c>
      <c r="BK584">
        <f>VLOOKUP($C584,subset1!$D:$BX,BK$2,FALSE)</f>
        <v>0</v>
      </c>
      <c r="BL584">
        <f>VLOOKUP($C584,subset1!$D:$BX,BL$2,FALSE)</f>
        <v>0</v>
      </c>
      <c r="BM584">
        <f>VLOOKUP($C584,subset1!$D:$BX,BM$2,FALSE)</f>
        <v>0</v>
      </c>
      <c r="BN584">
        <f>VLOOKUP($C584,subset1!$D:$BX,BN$2,FALSE)</f>
        <v>0</v>
      </c>
      <c r="BO584">
        <f>VLOOKUP($C584,subset1!$D:$BX,BO$2,FALSE)</f>
        <v>20</v>
      </c>
      <c r="BP584">
        <f>VLOOKUP($C584,subset1!$D:$BX,BP$2,FALSE)</f>
        <v>9.61</v>
      </c>
      <c r="BQ584">
        <f>VLOOKUP($C584,subset1!$D:$BX,BQ$2,FALSE)</f>
        <v>46.1</v>
      </c>
      <c r="BR584">
        <f>VLOOKUP($C584,subset1!$D:$BX,BR$2,FALSE)</f>
        <v>192.2</v>
      </c>
      <c r="BS584">
        <f>VLOOKUP($C584,subset1!$D:$BX,BS$2,FALSE)</f>
        <v>532</v>
      </c>
      <c r="BT584" t="str">
        <f>VLOOKUP($C584,subset1!$D:$BX,BT$2,FALSE)</f>
        <v>Revco -20</v>
      </c>
      <c r="BU584" t="str">
        <f>VLOOKUP($C584,subset1!$D:$BX,BU$2,FALSE)</f>
        <v>Pacto PcR1 Box 4</v>
      </c>
    </row>
    <row r="585" spans="1:73" x14ac:dyDescent="0.2">
      <c r="A585">
        <v>1183</v>
      </c>
      <c r="B585" t="s">
        <v>8</v>
      </c>
      <c r="C585" t="str">
        <f t="shared" si="33"/>
        <v>1183B1</v>
      </c>
      <c r="D585" t="str">
        <f t="shared" si="34"/>
        <v>B1</v>
      </c>
      <c r="E585">
        <v>105</v>
      </c>
      <c r="F585" s="1">
        <v>43769</v>
      </c>
      <c r="G585">
        <v>0.14000000000000001</v>
      </c>
      <c r="H585" t="s">
        <v>6</v>
      </c>
      <c r="I585">
        <v>482.880620036724</v>
      </c>
      <c r="J585" t="s">
        <v>24</v>
      </c>
      <c r="K585">
        <v>591</v>
      </c>
      <c r="L585">
        <f>VLOOKUP($C585,samples!$D$2:$I$1000,4, FALSE)</f>
        <v>9</v>
      </c>
      <c r="M585" t="str">
        <f>VLOOKUP($C585,samples!$D$2:$I$1000,5, FALSE)</f>
        <v>F</v>
      </c>
      <c r="N585" t="str">
        <f>VLOOKUP($C585,samples!$D$2:$I$1000,6, FALSE)</f>
        <v>1,2,3</v>
      </c>
      <c r="O585" s="1">
        <f>VLOOKUP($C585,samples!$D$2:$I$1000,3, FALSE)</f>
        <v>43784</v>
      </c>
      <c r="P585" s="2">
        <f t="shared" si="35"/>
        <v>15</v>
      </c>
      <c r="Q585" s="1" t="str">
        <f>VLOOKUP($C585,samples!$D$2:$R$1000,8, FALSE)</f>
        <v>CGPLPA896P1</v>
      </c>
      <c r="R585" t="s">
        <v>297</v>
      </c>
      <c r="S585">
        <f>VLOOKUP($C585,subset1!$D:$BX,S$2,FALSE)</f>
        <v>0</v>
      </c>
      <c r="T585" s="1" t="str">
        <f>VLOOKUP($C585,subset1!$D:$BX,T$2,FALSE)</f>
        <v>Subset 1</v>
      </c>
      <c r="U585">
        <f>VLOOKUP($C585,subset1!$D:$BX,U$2,FALSE)</f>
        <v>0</v>
      </c>
      <c r="V585">
        <f>VLOOKUP($C585,subset1!$D:$BX,V$2,FALSE)</f>
        <v>44273</v>
      </c>
      <c r="W585" t="str">
        <f>VLOOKUP($C585,subset1!$D:$BX,W$2,FALSE)</f>
        <v>ZF</v>
      </c>
      <c r="X585">
        <f>VLOOKUP($C585,subset1!$D:$BX,X$2,FALSE)</f>
        <v>533</v>
      </c>
      <c r="Y585">
        <f>VLOOKUP($C585,subset1!$D:$BX,Y$2,FALSE)</f>
        <v>4</v>
      </c>
      <c r="Z585">
        <f>VLOOKUP($C585,subset1!$D:$BX,Z$2,FALSE)</f>
        <v>0</v>
      </c>
      <c r="AA585" t="str">
        <f>VLOOKUP($C585,subset1!$D:$BX,AA$2,FALSE)</f>
        <v>49PACTOCFDNA</v>
      </c>
      <c r="AB585">
        <f>VLOOKUP($C585,subset1!$D:$BX,AB$2,FALSE)</f>
        <v>165</v>
      </c>
      <c r="AC585">
        <f>VLOOKUP($C585,subset1!$D:$BX,AC$2,FALSE)</f>
        <v>4790.57</v>
      </c>
      <c r="AD585">
        <f>VLOOKUP($C585,subset1!$D:$BX,AD$2,FALSE)</f>
        <v>359</v>
      </c>
      <c r="AE585">
        <f>VLOOKUP($C585,subset1!$D:$BX,AE$2,FALSE)</f>
        <v>582.79999999999995</v>
      </c>
      <c r="AF585">
        <f>VLOOKUP($C585,subset1!$D:$BX,AF$2,FALSE)</f>
        <v>594</v>
      </c>
      <c r="AG585">
        <f>VLOOKUP($C585,subset1!$D:$BX,AG$2,FALSE)</f>
        <v>140.18</v>
      </c>
      <c r="AH585">
        <f>VLOOKUP($C585,subset1!$D:$BX,AH$2,FALSE)</f>
        <v>0</v>
      </c>
      <c r="AI585">
        <f>VLOOKUP($C585,subset1!$D:$BX,AI$2,FALSE)</f>
        <v>50</v>
      </c>
      <c r="AJ585">
        <f>VLOOKUP($C585,subset1!$D:$BX,AJ$2,FALSE)</f>
        <v>5513.55</v>
      </c>
      <c r="AK585">
        <f>VLOOKUP($C585,subset1!$D:$BX,AK$2,FALSE)</f>
        <v>275.67750000000001</v>
      </c>
      <c r="AL585">
        <f>VLOOKUP($C585,subset1!$D:$BX,AL$2,FALSE)</f>
        <v>68.919375000000002</v>
      </c>
      <c r="AM585">
        <f>VLOOKUP($C585,subset1!$D:$BX,AM$2,FALSE)</f>
        <v>532</v>
      </c>
      <c r="AN585" t="str">
        <f>VLOOKUP($C585,subset1!$D:$BX,AN$2,FALSE)</f>
        <v>Revco -20</v>
      </c>
      <c r="AO585" t="str">
        <f>VLOOKUP($C585,subset1!$D:$BX,AO$2,FALSE)</f>
        <v>PACTO CfDNA Box 2</v>
      </c>
      <c r="AP585" t="str">
        <f>VLOOKUP($C585,subset1!$D:$BX,AP$2,FALSE)</f>
        <v>D5</v>
      </c>
      <c r="AQ585">
        <f>VLOOKUP($C585,subset1!$D:$BX,AQ$2,FALSE)</f>
        <v>0</v>
      </c>
      <c r="AR585">
        <f>VLOOKUP($C585,subset1!$D:$BX,AR$2,FALSE)</f>
        <v>15</v>
      </c>
      <c r="AS585">
        <f>VLOOKUP($C585,subset1!$D:$BX,AS$2,FALSE)</f>
        <v>2.7205702315205267</v>
      </c>
      <c r="AT585" s="1">
        <f>VLOOKUP($C585,subset1!$D:$BX,AT$2,FALSE)</f>
        <v>47.279429768479474</v>
      </c>
      <c r="AU585">
        <f>VLOOKUP($C585,subset1!$D:$BX,AU$2,FALSE)</f>
        <v>13</v>
      </c>
      <c r="AV585">
        <f>VLOOKUP($C585,subset1!$D:$BX,AV$2,FALSE)</f>
        <v>44421</v>
      </c>
      <c r="AW585">
        <f>VLOOKUP($C585,subset1!$D:$BX,AW$2,FALSE)</f>
        <v>0</v>
      </c>
      <c r="AX585" t="str">
        <f>VLOOKUP($C585,subset1!$D:$BX,AX$2,FALSE)</f>
        <v>IDT8_UDI_26</v>
      </c>
      <c r="AY585">
        <f>VLOOKUP($C585,subset1!$D:$BX,AY$2,FALSE)</f>
        <v>0</v>
      </c>
      <c r="AZ585">
        <f>VLOOKUP($C585,subset1!$D:$BX,AZ$2,FALSE)</f>
        <v>4</v>
      </c>
      <c r="BA585" t="str">
        <f>VLOOKUP($C585,subset1!$D:$BX,BA$2,FALSE)</f>
        <v>ZF</v>
      </c>
      <c r="BB585">
        <f>VLOOKUP($C585,subset1!$D:$BX,BB$2,FALSE)</f>
        <v>13</v>
      </c>
      <c r="BC585" t="str">
        <f>VLOOKUP($C585,subset1!$D:$BX,BC$2,FALSE)</f>
        <v>4pactopcr181621_DNA 1000_DE13805124_2021-08-16_14-18-26</v>
      </c>
      <c r="BD585">
        <f>VLOOKUP($C585,subset1!$D:$BX,BD$2,FALSE)</f>
        <v>303</v>
      </c>
      <c r="BE585">
        <f>VLOOKUP($C585,subset1!$D:$BX,BE$2,FALSE)</f>
        <v>0.82</v>
      </c>
      <c r="BF585">
        <f>VLOOKUP($C585,subset1!$D:$BX,BF$2,FALSE)</f>
        <v>4.0999999999999996</v>
      </c>
      <c r="BG585">
        <f>VLOOKUP($C585,subset1!$D:$BX,BG$2,FALSE)</f>
        <v>0</v>
      </c>
      <c r="BH585">
        <f>VLOOKUP($C585,subset1!$D:$BX,BH$2,FALSE)</f>
        <v>0</v>
      </c>
      <c r="BI585">
        <f>VLOOKUP($C585,subset1!$D:$BX,BI$2,FALSE)</f>
        <v>0</v>
      </c>
      <c r="BJ585">
        <f>VLOOKUP($C585,subset1!$D:$BX,BJ$2,FALSE)</f>
        <v>0</v>
      </c>
      <c r="BK585">
        <f>VLOOKUP($C585,subset1!$D:$BX,BK$2,FALSE)</f>
        <v>0</v>
      </c>
      <c r="BL585">
        <f>VLOOKUP($C585,subset1!$D:$BX,BL$2,FALSE)</f>
        <v>0</v>
      </c>
      <c r="BM585">
        <f>VLOOKUP($C585,subset1!$D:$BX,BM$2,FALSE)</f>
        <v>0</v>
      </c>
      <c r="BN585">
        <f>VLOOKUP($C585,subset1!$D:$BX,BN$2,FALSE)</f>
        <v>0</v>
      </c>
      <c r="BO585">
        <f>VLOOKUP($C585,subset1!$D:$BX,BO$2,FALSE)</f>
        <v>20</v>
      </c>
      <c r="BP585">
        <f>VLOOKUP($C585,subset1!$D:$BX,BP$2,FALSE)</f>
        <v>0.82</v>
      </c>
      <c r="BQ585">
        <f>VLOOKUP($C585,subset1!$D:$BX,BQ$2,FALSE)</f>
        <v>4.0999999999999996</v>
      </c>
      <c r="BR585">
        <f>VLOOKUP($C585,subset1!$D:$BX,BR$2,FALSE)</f>
        <v>16.399999999999999</v>
      </c>
      <c r="BS585">
        <f>VLOOKUP($C585,subset1!$D:$BX,BS$2,FALSE)</f>
        <v>532</v>
      </c>
      <c r="BT585" t="str">
        <f>VLOOKUP($C585,subset1!$D:$BX,BT$2,FALSE)</f>
        <v>Revco -20</v>
      </c>
      <c r="BU585" t="str">
        <f>VLOOKUP($C585,subset1!$D:$BX,BU$2,FALSE)</f>
        <v>Pacto PcR1 Box 4</v>
      </c>
    </row>
    <row r="586" spans="1:73" x14ac:dyDescent="0.2">
      <c r="A586">
        <v>1184</v>
      </c>
      <c r="B586" t="s">
        <v>2</v>
      </c>
      <c r="C586" t="str">
        <f t="shared" si="33"/>
        <v>1184A</v>
      </c>
      <c r="D586" t="str">
        <f t="shared" si="34"/>
        <v>A</v>
      </c>
      <c r="E586">
        <v>106</v>
      </c>
      <c r="F586" s="1">
        <v>43781</v>
      </c>
      <c r="G586">
        <v>14.8</v>
      </c>
      <c r="H586" t="s">
        <v>22</v>
      </c>
      <c r="I586">
        <v>470.880620036724</v>
      </c>
      <c r="J586" t="s">
        <v>23</v>
      </c>
      <c r="K586">
        <v>592</v>
      </c>
      <c r="L586">
        <f>VLOOKUP($C586,samples!$D$2:$I$1000,4, FALSE)</f>
        <v>4</v>
      </c>
      <c r="M586" t="str">
        <f>VLOOKUP($C586,samples!$D$2:$I$1000,5, FALSE)</f>
        <v>B</v>
      </c>
      <c r="N586" t="str">
        <f>VLOOKUP($C586,samples!$D$2:$I$1000,6, FALSE)</f>
        <v>1,2,3</v>
      </c>
      <c r="O586" s="1">
        <f>VLOOKUP($C586,samples!$D$2:$I$1000,3, FALSE)</f>
        <v>43781</v>
      </c>
      <c r="P586" s="2">
        <f t="shared" si="35"/>
        <v>0</v>
      </c>
      <c r="Q586" s="1" t="str">
        <f>VLOOKUP($C586,samples!$D$2:$R$1000,8, FALSE)</f>
        <v>CGPLPA897P</v>
      </c>
      <c r="R586" t="s">
        <v>297</v>
      </c>
      <c r="S586">
        <f>VLOOKUP($C586,subset1!$D:$BX,S$2,FALSE)</f>
        <v>0</v>
      </c>
      <c r="T586" s="1" t="str">
        <f>VLOOKUP($C586,subset1!$D:$BX,T$2,FALSE)</f>
        <v>Subset 1</v>
      </c>
      <c r="U586">
        <f>VLOOKUP($C586,subset1!$D:$BX,U$2,FALSE)</f>
        <v>0</v>
      </c>
      <c r="V586">
        <f>VLOOKUP($C586,subset1!$D:$BX,V$2,FALSE)</f>
        <v>44273</v>
      </c>
      <c r="W586" t="str">
        <f>VLOOKUP($C586,subset1!$D:$BX,W$2,FALSE)</f>
        <v>ZF</v>
      </c>
      <c r="X586">
        <f>VLOOKUP($C586,subset1!$D:$BX,X$2,FALSE)</f>
        <v>533</v>
      </c>
      <c r="Y586">
        <f>VLOOKUP($C586,subset1!$D:$BX,Y$2,FALSE)</f>
        <v>4.7</v>
      </c>
      <c r="Z586">
        <f>VLOOKUP($C586,subset1!$D:$BX,Z$2,FALSE)</f>
        <v>0.29999999999999982</v>
      </c>
      <c r="AA586" t="str">
        <f>VLOOKUP($C586,subset1!$D:$BX,AA$2,FALSE)</f>
        <v>31821cfdnaPACTO2</v>
      </c>
      <c r="AB586">
        <f>VLOOKUP($C586,subset1!$D:$BX,AB$2,FALSE)</f>
        <v>145</v>
      </c>
      <c r="AC586">
        <f>VLOOKUP($C586,subset1!$D:$BX,AC$2,FALSE)</f>
        <v>5292.22</v>
      </c>
      <c r="AD586">
        <f>VLOOKUP($C586,subset1!$D:$BX,AD$2,FALSE)</f>
        <v>274</v>
      </c>
      <c r="AE586">
        <f>VLOOKUP($C586,subset1!$D:$BX,AE$2,FALSE)</f>
        <v>681.61</v>
      </c>
      <c r="AF586">
        <f>VLOOKUP($C586,subset1!$D:$BX,AF$2,FALSE)</f>
        <v>390</v>
      </c>
      <c r="AG586">
        <f>VLOOKUP($C586,subset1!$D:$BX,AG$2,FALSE)</f>
        <v>255.35</v>
      </c>
      <c r="AH586">
        <f>VLOOKUP($C586,subset1!$D:$BX,AH$2,FALSE)</f>
        <v>0</v>
      </c>
      <c r="AI586">
        <f>VLOOKUP($C586,subset1!$D:$BX,AI$2,FALSE)</f>
        <v>50</v>
      </c>
      <c r="AJ586">
        <f>VLOOKUP($C586,subset1!$D:$BX,AJ$2,FALSE)</f>
        <v>6229.18</v>
      </c>
      <c r="AK586">
        <f>VLOOKUP($C586,subset1!$D:$BX,AK$2,FALSE)</f>
        <v>311.459</v>
      </c>
      <c r="AL586">
        <f>VLOOKUP($C586,subset1!$D:$BX,AL$2,FALSE)</f>
        <v>66.267872340425527</v>
      </c>
      <c r="AM586">
        <f>VLOOKUP($C586,subset1!$D:$BX,AM$2,FALSE)</f>
        <v>532</v>
      </c>
      <c r="AN586" t="str">
        <f>VLOOKUP($C586,subset1!$D:$BX,AN$2,FALSE)</f>
        <v>Revco -20</v>
      </c>
      <c r="AO586" t="str">
        <f>VLOOKUP($C586,subset1!$D:$BX,AO$2,FALSE)</f>
        <v>PACTO CfDNA Box 2</v>
      </c>
      <c r="AP586" t="str">
        <f>VLOOKUP($C586,subset1!$D:$BX,AP$2,FALSE)</f>
        <v>D6</v>
      </c>
      <c r="AQ586">
        <f>VLOOKUP($C586,subset1!$D:$BX,AQ$2,FALSE)</f>
        <v>0</v>
      </c>
      <c r="AR586">
        <f>VLOOKUP($C586,subset1!$D:$BX,AR$2,FALSE)</f>
        <v>15</v>
      </c>
      <c r="AS586">
        <f>VLOOKUP($C586,subset1!$D:$BX,AS$2,FALSE)</f>
        <v>2.4080216015591138</v>
      </c>
      <c r="AT586" s="1">
        <f>VLOOKUP($C586,subset1!$D:$BX,AT$2,FALSE)</f>
        <v>47.591978398440887</v>
      </c>
      <c r="AU586">
        <f>VLOOKUP($C586,subset1!$D:$BX,AU$2,FALSE)</f>
        <v>11</v>
      </c>
      <c r="AV586">
        <f>VLOOKUP($C586,subset1!$D:$BX,AV$2,FALSE)</f>
        <v>44420</v>
      </c>
      <c r="AW586">
        <f>VLOOKUP($C586,subset1!$D:$BX,AW$2,FALSE)</f>
        <v>0</v>
      </c>
      <c r="AX586" t="str">
        <f>VLOOKUP($C586,subset1!$D:$BX,AX$2,FALSE)</f>
        <v>IDT8_UDI_270</v>
      </c>
      <c r="AY586">
        <f>VLOOKUP($C586,subset1!$D:$BX,AY$2,FALSE)</f>
        <v>0</v>
      </c>
      <c r="AZ586">
        <f>VLOOKUP($C586,subset1!$D:$BX,AZ$2,FALSE)</f>
        <v>4</v>
      </c>
      <c r="BA586" t="str">
        <f>VLOOKUP($C586,subset1!$D:$BX,BA$2,FALSE)</f>
        <v>ZF</v>
      </c>
      <c r="BB586">
        <f>VLOOKUP($C586,subset1!$D:$BX,BB$2,FALSE)</f>
        <v>11</v>
      </c>
      <c r="BC586" t="str">
        <f>VLOOKUP($C586,subset1!$D:$BX,BC$2,FALSE)</f>
        <v>pactopcr181621_DNA 1000_DE13805124_2021-08-16_09-46-10_Results</v>
      </c>
      <c r="BD586">
        <f>VLOOKUP($C586,subset1!$D:$BX,BD$2,FALSE)</f>
        <v>303</v>
      </c>
      <c r="BE586">
        <f>VLOOKUP($C586,subset1!$D:$BX,BE$2,FALSE)</f>
        <v>5.68</v>
      </c>
      <c r="BF586">
        <f>VLOOKUP($C586,subset1!$D:$BX,BF$2,FALSE)</f>
        <v>28.4</v>
      </c>
      <c r="BG586">
        <f>VLOOKUP($C586,subset1!$D:$BX,BG$2,FALSE)</f>
        <v>448</v>
      </c>
      <c r="BH586">
        <f>VLOOKUP($C586,subset1!$D:$BX,BH$2,FALSE)</f>
        <v>0.38</v>
      </c>
      <c r="BI586">
        <f>VLOOKUP($C586,subset1!$D:$BX,BI$2,FALSE)</f>
        <v>1.3</v>
      </c>
      <c r="BJ586">
        <f>VLOOKUP($C586,subset1!$D:$BX,BJ$2,FALSE)</f>
        <v>0</v>
      </c>
      <c r="BK586">
        <f>VLOOKUP($C586,subset1!$D:$BX,BK$2,FALSE)</f>
        <v>0</v>
      </c>
      <c r="BL586">
        <f>VLOOKUP($C586,subset1!$D:$BX,BL$2,FALSE)</f>
        <v>0</v>
      </c>
      <c r="BM586">
        <f>VLOOKUP($C586,subset1!$D:$BX,BM$2,FALSE)</f>
        <v>0</v>
      </c>
      <c r="BN586">
        <f>VLOOKUP($C586,subset1!$D:$BX,BN$2,FALSE)</f>
        <v>0</v>
      </c>
      <c r="BO586">
        <f>VLOOKUP($C586,subset1!$D:$BX,BO$2,FALSE)</f>
        <v>20</v>
      </c>
      <c r="BP586">
        <f>VLOOKUP($C586,subset1!$D:$BX,BP$2,FALSE)</f>
        <v>6.06</v>
      </c>
      <c r="BQ586">
        <f>VLOOKUP($C586,subset1!$D:$BX,BQ$2,FALSE)</f>
        <v>29.7</v>
      </c>
      <c r="BR586">
        <f>VLOOKUP($C586,subset1!$D:$BX,BR$2,FALSE)</f>
        <v>121.19999999999999</v>
      </c>
      <c r="BS586">
        <f>VLOOKUP($C586,subset1!$D:$BX,BS$2,FALSE)</f>
        <v>532</v>
      </c>
      <c r="BT586" t="str">
        <f>VLOOKUP($C586,subset1!$D:$BX,BT$2,FALSE)</f>
        <v>Revco -20</v>
      </c>
      <c r="BU586" t="str">
        <f>VLOOKUP($C586,subset1!$D:$BX,BU$2,FALSE)</f>
        <v>Pacto PCR1 Box 3</v>
      </c>
    </row>
    <row r="587" spans="1:73" x14ac:dyDescent="0.2">
      <c r="A587">
        <v>1184</v>
      </c>
      <c r="B587" t="s">
        <v>8</v>
      </c>
      <c r="C587" t="str">
        <f t="shared" si="33"/>
        <v>1184B1</v>
      </c>
      <c r="D587" t="str">
        <f t="shared" si="34"/>
        <v>B1</v>
      </c>
      <c r="E587">
        <v>106</v>
      </c>
      <c r="F587" s="1">
        <v>43781</v>
      </c>
      <c r="G587">
        <v>14.8</v>
      </c>
      <c r="H587" t="s">
        <v>22</v>
      </c>
      <c r="I587">
        <v>470.880620036724</v>
      </c>
      <c r="J587" t="s">
        <v>23</v>
      </c>
      <c r="K587">
        <v>593</v>
      </c>
      <c r="L587">
        <f>VLOOKUP($C587,samples!$D$2:$I$1000,4, FALSE)</f>
        <v>9</v>
      </c>
      <c r="M587" t="str">
        <f>VLOOKUP($C587,samples!$D$2:$I$1000,5, FALSE)</f>
        <v>F</v>
      </c>
      <c r="N587" t="str">
        <f>VLOOKUP($C587,samples!$D$2:$I$1000,6, FALSE)</f>
        <v>4,5,6</v>
      </c>
      <c r="O587" s="1">
        <f>VLOOKUP($C587,samples!$D$2:$I$1000,3, FALSE)</f>
        <v>43810</v>
      </c>
      <c r="P587" s="2">
        <f t="shared" si="35"/>
        <v>29</v>
      </c>
      <c r="Q587" s="1" t="str">
        <f>VLOOKUP($C587,samples!$D$2:$R$1000,8, FALSE)</f>
        <v>CGPLPA897P1</v>
      </c>
      <c r="R587" t="s">
        <v>297</v>
      </c>
      <c r="S587">
        <f>VLOOKUP($C587,subset1!$D:$BX,S$2,FALSE)</f>
        <v>0</v>
      </c>
      <c r="T587" s="1" t="str">
        <f>VLOOKUP($C587,subset1!$D:$BX,T$2,FALSE)</f>
        <v>Subset 1</v>
      </c>
      <c r="U587">
        <f>VLOOKUP($C587,subset1!$D:$BX,U$2,FALSE)</f>
        <v>0</v>
      </c>
      <c r="V587">
        <f>VLOOKUP($C587,subset1!$D:$BX,V$2,FALSE)</f>
        <v>44273</v>
      </c>
      <c r="W587" t="str">
        <f>VLOOKUP($C587,subset1!$D:$BX,W$2,FALSE)</f>
        <v>ZF</v>
      </c>
      <c r="X587">
        <f>VLOOKUP($C587,subset1!$D:$BX,X$2,FALSE)</f>
        <v>533</v>
      </c>
      <c r="Y587">
        <f>VLOOKUP($C587,subset1!$D:$BX,Y$2,FALSE)</f>
        <v>4</v>
      </c>
      <c r="Z587">
        <f>VLOOKUP($C587,subset1!$D:$BX,Z$2,FALSE)</f>
        <v>0</v>
      </c>
      <c r="AA587" t="str">
        <f>VLOOKUP($C587,subset1!$D:$BX,AA$2,FALSE)</f>
        <v>31821cfdnaPACTO2</v>
      </c>
      <c r="AB587">
        <f>VLOOKUP($C587,subset1!$D:$BX,AB$2,FALSE)</f>
        <v>156</v>
      </c>
      <c r="AC587">
        <f>VLOOKUP($C587,subset1!$D:$BX,AC$2,FALSE)</f>
        <v>3217.61</v>
      </c>
      <c r="AD587">
        <f>VLOOKUP($C587,subset1!$D:$BX,AD$2,FALSE)</f>
        <v>296</v>
      </c>
      <c r="AE587">
        <f>VLOOKUP($C587,subset1!$D:$BX,AE$2,FALSE)</f>
        <v>325.89999999999998</v>
      </c>
      <c r="AF587">
        <f>VLOOKUP($C587,subset1!$D:$BX,AF$2,FALSE)</f>
        <v>445</v>
      </c>
      <c r="AG587">
        <f>VLOOKUP($C587,subset1!$D:$BX,AG$2,FALSE)</f>
        <v>88.58</v>
      </c>
      <c r="AH587">
        <f>VLOOKUP($C587,subset1!$D:$BX,AH$2,FALSE)</f>
        <v>0</v>
      </c>
      <c r="AI587">
        <f>VLOOKUP($C587,subset1!$D:$BX,AI$2,FALSE)</f>
        <v>50</v>
      </c>
      <c r="AJ587">
        <f>VLOOKUP($C587,subset1!$D:$BX,AJ$2,FALSE)</f>
        <v>3632.09</v>
      </c>
      <c r="AK587">
        <f>VLOOKUP($C587,subset1!$D:$BX,AK$2,FALSE)</f>
        <v>181.6045</v>
      </c>
      <c r="AL587">
        <f>VLOOKUP($C587,subset1!$D:$BX,AL$2,FALSE)</f>
        <v>45.401125</v>
      </c>
      <c r="AM587">
        <f>VLOOKUP($C587,subset1!$D:$BX,AM$2,FALSE)</f>
        <v>532</v>
      </c>
      <c r="AN587" t="str">
        <f>VLOOKUP($C587,subset1!$D:$BX,AN$2,FALSE)</f>
        <v>Revco -20</v>
      </c>
      <c r="AO587" t="str">
        <f>VLOOKUP($C587,subset1!$D:$BX,AO$2,FALSE)</f>
        <v>PACTO CfDNA Box 2</v>
      </c>
      <c r="AP587" t="str">
        <f>VLOOKUP($C587,subset1!$D:$BX,AP$2,FALSE)</f>
        <v>D7</v>
      </c>
      <c r="AQ587">
        <f>VLOOKUP($C587,subset1!$D:$BX,AQ$2,FALSE)</f>
        <v>0</v>
      </c>
      <c r="AR587">
        <f>VLOOKUP($C587,subset1!$D:$BX,AR$2,FALSE)</f>
        <v>15</v>
      </c>
      <c r="AS587">
        <f>VLOOKUP($C587,subset1!$D:$BX,AS$2,FALSE)</f>
        <v>4.1298536104556884</v>
      </c>
      <c r="AT587" s="1">
        <f>VLOOKUP($C587,subset1!$D:$BX,AT$2,FALSE)</f>
        <v>45.87014638954431</v>
      </c>
      <c r="AU587">
        <f>VLOOKUP($C587,subset1!$D:$BX,AU$2,FALSE)</f>
        <v>11</v>
      </c>
      <c r="AV587">
        <f>VLOOKUP($C587,subset1!$D:$BX,AV$2,FALSE)</f>
        <v>44420</v>
      </c>
      <c r="AW587">
        <f>VLOOKUP($C587,subset1!$D:$BX,AW$2,FALSE)</f>
        <v>0</v>
      </c>
      <c r="AX587" t="str">
        <f>VLOOKUP($C587,subset1!$D:$BX,AX$2,FALSE)</f>
        <v>IDT8_UDI_275</v>
      </c>
      <c r="AY587">
        <f>VLOOKUP($C587,subset1!$D:$BX,AY$2,FALSE)</f>
        <v>0</v>
      </c>
      <c r="AZ587">
        <f>VLOOKUP($C587,subset1!$D:$BX,AZ$2,FALSE)</f>
        <v>4</v>
      </c>
      <c r="BA587" t="str">
        <f>VLOOKUP($C587,subset1!$D:$BX,BA$2,FALSE)</f>
        <v>ZF</v>
      </c>
      <c r="BB587">
        <f>VLOOKUP($C587,subset1!$D:$BX,BB$2,FALSE)</f>
        <v>11</v>
      </c>
      <c r="BC587" t="str">
        <f>VLOOKUP($C587,subset1!$D:$BX,BC$2,FALSE)</f>
        <v>pactopcr181621_DNA 1000_DE13805124_2021-08-16_09-46-10_Results</v>
      </c>
      <c r="BD587">
        <f>VLOOKUP($C587,subset1!$D:$BX,BD$2,FALSE)</f>
        <v>303</v>
      </c>
      <c r="BE587">
        <f>VLOOKUP($C587,subset1!$D:$BX,BE$2,FALSE)</f>
        <v>9.27</v>
      </c>
      <c r="BF587">
        <f>VLOOKUP($C587,subset1!$D:$BX,BF$2,FALSE)</f>
        <v>46.3</v>
      </c>
      <c r="BG587">
        <f>VLOOKUP($C587,subset1!$D:$BX,BG$2,FALSE)</f>
        <v>461</v>
      </c>
      <c r="BH587">
        <f>VLOOKUP($C587,subset1!$D:$BX,BH$2,FALSE)</f>
        <v>0.44</v>
      </c>
      <c r="BI587">
        <f>VLOOKUP($C587,subset1!$D:$BX,BI$2,FALSE)</f>
        <v>1.4</v>
      </c>
      <c r="BJ587">
        <f>VLOOKUP($C587,subset1!$D:$BX,BJ$2,FALSE)</f>
        <v>0</v>
      </c>
      <c r="BK587">
        <f>VLOOKUP($C587,subset1!$D:$BX,BK$2,FALSE)</f>
        <v>0</v>
      </c>
      <c r="BL587">
        <f>VLOOKUP($C587,subset1!$D:$BX,BL$2,FALSE)</f>
        <v>0</v>
      </c>
      <c r="BM587">
        <f>VLOOKUP($C587,subset1!$D:$BX,BM$2,FALSE)</f>
        <v>0</v>
      </c>
      <c r="BN587">
        <f>VLOOKUP($C587,subset1!$D:$BX,BN$2,FALSE)</f>
        <v>0</v>
      </c>
      <c r="BO587">
        <f>VLOOKUP($C587,subset1!$D:$BX,BO$2,FALSE)</f>
        <v>20</v>
      </c>
      <c r="BP587">
        <f>VLOOKUP($C587,subset1!$D:$BX,BP$2,FALSE)</f>
        <v>9.7099999999999991</v>
      </c>
      <c r="BQ587">
        <f>VLOOKUP($C587,subset1!$D:$BX,BQ$2,FALSE)</f>
        <v>47.699999999999996</v>
      </c>
      <c r="BR587">
        <f>VLOOKUP($C587,subset1!$D:$BX,BR$2,FALSE)</f>
        <v>194.2</v>
      </c>
      <c r="BS587">
        <f>VLOOKUP($C587,subset1!$D:$BX,BS$2,FALSE)</f>
        <v>532</v>
      </c>
      <c r="BT587" t="str">
        <f>VLOOKUP($C587,subset1!$D:$BX,BT$2,FALSE)</f>
        <v>Revco -20</v>
      </c>
      <c r="BU587" t="str">
        <f>VLOOKUP($C587,subset1!$D:$BX,BU$2,FALSE)</f>
        <v>Pacto PCR1 Box 3</v>
      </c>
    </row>
    <row r="588" spans="1:73" x14ac:dyDescent="0.2">
      <c r="A588">
        <v>1184</v>
      </c>
      <c r="B588" t="s">
        <v>9</v>
      </c>
      <c r="C588" t="str">
        <f t="shared" si="33"/>
        <v>1184E1</v>
      </c>
      <c r="D588" t="str">
        <f t="shared" si="34"/>
        <v>E1</v>
      </c>
      <c r="E588">
        <v>106</v>
      </c>
      <c r="F588" s="1">
        <v>43781</v>
      </c>
      <c r="G588">
        <v>14.8</v>
      </c>
      <c r="H588" t="s">
        <v>22</v>
      </c>
      <c r="I588">
        <v>470.880620036724</v>
      </c>
      <c r="J588" t="s">
        <v>23</v>
      </c>
      <c r="K588">
        <v>594</v>
      </c>
      <c r="L588">
        <f>VLOOKUP($C588,samples!$D$2:$I$1000,4, FALSE)</f>
        <v>13</v>
      </c>
      <c r="M588" t="str">
        <f>VLOOKUP($C588,samples!$D$2:$I$1000,5, FALSE)</f>
        <v>G</v>
      </c>
      <c r="N588" t="str">
        <f>VLOOKUP($C588,samples!$D$2:$I$1000,6, FALSE)</f>
        <v>4,5,6</v>
      </c>
      <c r="O588" s="1">
        <f>VLOOKUP($C588,samples!$D$2:$I$1000,3, FALSE)</f>
        <v>43838</v>
      </c>
      <c r="P588" s="2">
        <f t="shared" si="35"/>
        <v>57</v>
      </c>
      <c r="Q588" s="1" t="str">
        <f>VLOOKUP($C588,samples!$D$2:$R$1000,8, FALSE)</f>
        <v>CGPLPA897P2</v>
      </c>
      <c r="R588" t="s">
        <v>297</v>
      </c>
      <c r="S588" t="e">
        <f>VLOOKUP($C588,subset1!$D:$BX,S$2,FALSE)</f>
        <v>#N/A</v>
      </c>
      <c r="T588" s="1" t="str">
        <f>VLOOKUP($C588,subset1!$D:$BX,T$2,FALSE)</f>
        <v>Subset 1</v>
      </c>
      <c r="U588">
        <f>VLOOKUP($C588,subset1!$D:$BX,U$2,FALSE)</f>
        <v>0</v>
      </c>
      <c r="V588">
        <f>VLOOKUP($C588,subset1!$D:$BX,V$2,FALSE)</f>
        <v>44273</v>
      </c>
      <c r="W588" t="str">
        <f>VLOOKUP($C588,subset1!$D:$BX,W$2,FALSE)</f>
        <v>ZF</v>
      </c>
      <c r="X588">
        <f>VLOOKUP($C588,subset1!$D:$BX,X$2,FALSE)</f>
        <v>533</v>
      </c>
      <c r="Y588">
        <f>VLOOKUP($C588,subset1!$D:$BX,Y$2,FALSE)</f>
        <v>4.3</v>
      </c>
      <c r="Z588">
        <f>VLOOKUP($C588,subset1!$D:$BX,Z$2,FALSE)</f>
        <v>0.70000000000000018</v>
      </c>
      <c r="AA588" t="str">
        <f>VLOOKUP($C588,subset1!$D:$BX,AA$2,FALSE)</f>
        <v>31821cfdnaPACTO2</v>
      </c>
      <c r="AB588">
        <f>VLOOKUP($C588,subset1!$D:$BX,AB$2,FALSE)</f>
        <v>159</v>
      </c>
      <c r="AC588">
        <f>VLOOKUP($C588,subset1!$D:$BX,AC$2,FALSE)</f>
        <v>9268.7000000000007</v>
      </c>
      <c r="AD588">
        <f>VLOOKUP($C588,subset1!$D:$BX,AD$2,FALSE)</f>
        <v>311</v>
      </c>
      <c r="AE588">
        <f>VLOOKUP($C588,subset1!$D:$BX,AE$2,FALSE)</f>
        <v>802.89</v>
      </c>
      <c r="AF588">
        <f>VLOOKUP($C588,subset1!$D:$BX,AF$2,FALSE)</f>
        <v>534</v>
      </c>
      <c r="AG588">
        <f>VLOOKUP($C588,subset1!$D:$BX,AG$2,FALSE)</f>
        <v>270.52999999999997</v>
      </c>
      <c r="AH588">
        <f>VLOOKUP($C588,subset1!$D:$BX,AH$2,FALSE)</f>
        <v>0</v>
      </c>
      <c r="AI588">
        <f>VLOOKUP($C588,subset1!$D:$BX,AI$2,FALSE)</f>
        <v>50</v>
      </c>
      <c r="AJ588">
        <f>VLOOKUP($C588,subset1!$D:$BX,AJ$2,FALSE)</f>
        <v>10342.120000000001</v>
      </c>
      <c r="AK588">
        <f>VLOOKUP($C588,subset1!$D:$BX,AK$2,FALSE)</f>
        <v>517.10600000000011</v>
      </c>
      <c r="AL588">
        <f>VLOOKUP($C588,subset1!$D:$BX,AL$2,FALSE)</f>
        <v>120.25720930232561</v>
      </c>
      <c r="AM588">
        <f>VLOOKUP($C588,subset1!$D:$BX,AM$2,FALSE)</f>
        <v>532</v>
      </c>
      <c r="AN588" t="str">
        <f>VLOOKUP($C588,subset1!$D:$BX,AN$2,FALSE)</f>
        <v>Revco -20</v>
      </c>
      <c r="AO588" t="str">
        <f>VLOOKUP($C588,subset1!$D:$BX,AO$2,FALSE)</f>
        <v>PACTO CfDNA Box 2</v>
      </c>
      <c r="AP588" t="str">
        <f>VLOOKUP($C588,subset1!$D:$BX,AP$2,FALSE)</f>
        <v>D8</v>
      </c>
      <c r="AQ588">
        <f>VLOOKUP($C588,subset1!$D:$BX,AQ$2,FALSE)</f>
        <v>0</v>
      </c>
      <c r="AR588">
        <f>VLOOKUP($C588,subset1!$D:$BX,AR$2,FALSE)</f>
        <v>15</v>
      </c>
      <c r="AS588">
        <f>VLOOKUP($C588,subset1!$D:$BX,AS$2,FALSE)</f>
        <v>1.4503796126906281</v>
      </c>
      <c r="AT588" s="1">
        <f>VLOOKUP($C588,subset1!$D:$BX,AT$2,FALSE)</f>
        <v>48.549620387309375</v>
      </c>
      <c r="AU588">
        <f>VLOOKUP($C588,subset1!$D:$BX,AU$2,FALSE)</f>
        <v>11</v>
      </c>
      <c r="AV588">
        <f>VLOOKUP($C588,subset1!$D:$BX,AV$2,FALSE)</f>
        <v>44420</v>
      </c>
      <c r="AW588">
        <f>VLOOKUP($C588,subset1!$D:$BX,AW$2,FALSE)</f>
        <v>0</v>
      </c>
      <c r="AX588" t="str">
        <f>VLOOKUP($C588,subset1!$D:$BX,AX$2,FALSE)</f>
        <v>IDT8_UDI_280</v>
      </c>
      <c r="AY588">
        <f>VLOOKUP($C588,subset1!$D:$BX,AY$2,FALSE)</f>
        <v>0</v>
      </c>
      <c r="AZ588">
        <f>VLOOKUP($C588,subset1!$D:$BX,AZ$2,FALSE)</f>
        <v>4</v>
      </c>
      <c r="BA588" t="str">
        <f>VLOOKUP($C588,subset1!$D:$BX,BA$2,FALSE)</f>
        <v>ZF</v>
      </c>
      <c r="BB588">
        <f>VLOOKUP($C588,subset1!$D:$BX,BB$2,FALSE)</f>
        <v>11</v>
      </c>
      <c r="BC588" t="str">
        <f>VLOOKUP($C588,subset1!$D:$BX,BC$2,FALSE)</f>
        <v>pactopcr181621_DNA 1000_DE13805124_2021-08-16_09-46-10_Results</v>
      </c>
      <c r="BD588">
        <f>VLOOKUP($C588,subset1!$D:$BX,BD$2,FALSE)</f>
        <v>304</v>
      </c>
      <c r="BE588">
        <f>VLOOKUP($C588,subset1!$D:$BX,BE$2,FALSE)</f>
        <v>4.0199999999999996</v>
      </c>
      <c r="BF588">
        <f>VLOOKUP($C588,subset1!$D:$BX,BF$2,FALSE)</f>
        <v>20</v>
      </c>
      <c r="BG588">
        <f>VLOOKUP($C588,subset1!$D:$BX,BG$2,FALSE)</f>
        <v>488</v>
      </c>
      <c r="BH588">
        <f>VLOOKUP($C588,subset1!$D:$BX,BH$2,FALSE)</f>
        <v>0.19</v>
      </c>
      <c r="BI588">
        <f>VLOOKUP($C588,subset1!$D:$BX,BI$2,FALSE)</f>
        <v>0.6</v>
      </c>
      <c r="BJ588">
        <f>VLOOKUP($C588,subset1!$D:$BX,BJ$2,FALSE)</f>
        <v>0</v>
      </c>
      <c r="BK588">
        <f>VLOOKUP($C588,subset1!$D:$BX,BK$2,FALSE)</f>
        <v>0</v>
      </c>
      <c r="BL588">
        <f>VLOOKUP($C588,subset1!$D:$BX,BL$2,FALSE)</f>
        <v>0</v>
      </c>
      <c r="BM588">
        <f>VLOOKUP($C588,subset1!$D:$BX,BM$2,FALSE)</f>
        <v>0</v>
      </c>
      <c r="BN588">
        <f>VLOOKUP($C588,subset1!$D:$BX,BN$2,FALSE)</f>
        <v>0</v>
      </c>
      <c r="BO588">
        <f>VLOOKUP($C588,subset1!$D:$BX,BO$2,FALSE)</f>
        <v>20</v>
      </c>
      <c r="BP588">
        <f>VLOOKUP($C588,subset1!$D:$BX,BP$2,FALSE)</f>
        <v>4.21</v>
      </c>
      <c r="BQ588">
        <f>VLOOKUP($C588,subset1!$D:$BX,BQ$2,FALSE)</f>
        <v>20.6</v>
      </c>
      <c r="BR588">
        <f>VLOOKUP($C588,subset1!$D:$BX,BR$2,FALSE)</f>
        <v>84.2</v>
      </c>
      <c r="BS588">
        <f>VLOOKUP($C588,subset1!$D:$BX,BS$2,FALSE)</f>
        <v>532</v>
      </c>
      <c r="BT588" t="str">
        <f>VLOOKUP($C588,subset1!$D:$BX,BT$2,FALSE)</f>
        <v>Revco -20</v>
      </c>
      <c r="BU588" t="str">
        <f>VLOOKUP($C588,subset1!$D:$BX,BU$2,FALSE)</f>
        <v>Pacto PCR1 Box 3</v>
      </c>
    </row>
    <row r="589" spans="1:73" x14ac:dyDescent="0.2">
      <c r="A589">
        <v>1184</v>
      </c>
      <c r="B589" t="s">
        <v>10</v>
      </c>
      <c r="C589" t="str">
        <f t="shared" si="33"/>
        <v>1184E2</v>
      </c>
      <c r="D589" t="str">
        <f t="shared" si="34"/>
        <v>E2</v>
      </c>
      <c r="E589">
        <v>106</v>
      </c>
      <c r="F589" s="1">
        <v>43781</v>
      </c>
      <c r="G589">
        <v>14.8</v>
      </c>
      <c r="H589" t="s">
        <v>22</v>
      </c>
      <c r="I589">
        <v>470.880620036724</v>
      </c>
      <c r="J589" t="s">
        <v>23</v>
      </c>
      <c r="K589">
        <v>595</v>
      </c>
      <c r="L589">
        <f>VLOOKUP($C589,samples!$D$2:$I$1000,4, FALSE)</f>
        <v>20</v>
      </c>
      <c r="M589" t="str">
        <f>VLOOKUP($C589,samples!$D$2:$I$1000,5, FALSE)</f>
        <v>A</v>
      </c>
      <c r="N589" t="str">
        <f>VLOOKUP($C589,samples!$D$2:$I$1000,6, FALSE)</f>
        <v>1,2,3</v>
      </c>
      <c r="O589" s="1">
        <f>VLOOKUP($C589,samples!$D$2:$I$1000,3, FALSE)</f>
        <v>43901</v>
      </c>
      <c r="P589" s="2">
        <f t="shared" si="35"/>
        <v>120</v>
      </c>
      <c r="Q589" s="1" t="str">
        <f>VLOOKUP($C589,samples!$D$2:$R$1000,8, FALSE)</f>
        <v>CGPLPA897P3</v>
      </c>
      <c r="R589" t="s">
        <v>297</v>
      </c>
      <c r="S589">
        <f>VLOOKUP($C589,subset1!$D:$BX,S$2,FALSE)</f>
        <v>0</v>
      </c>
      <c r="T589" s="1" t="str">
        <f>VLOOKUP($C589,subset1!$D:$BX,T$2,FALSE)</f>
        <v>Subset 1</v>
      </c>
      <c r="U589">
        <f>VLOOKUP($C589,subset1!$D:$BX,U$2,FALSE)</f>
        <v>0</v>
      </c>
      <c r="V589">
        <f>VLOOKUP($C589,subset1!$D:$BX,V$2,FALSE)</f>
        <v>44273</v>
      </c>
      <c r="W589" t="str">
        <f>VLOOKUP($C589,subset1!$D:$BX,W$2,FALSE)</f>
        <v>ZF</v>
      </c>
      <c r="X589">
        <f>VLOOKUP($C589,subset1!$D:$BX,X$2,FALSE)</f>
        <v>533</v>
      </c>
      <c r="Y589">
        <f>VLOOKUP($C589,subset1!$D:$BX,Y$2,FALSE)</f>
        <v>4.7</v>
      </c>
      <c r="Z589">
        <f>VLOOKUP($C589,subset1!$D:$BX,Z$2,FALSE)</f>
        <v>0.29999999999999982</v>
      </c>
      <c r="AA589" t="str">
        <f>VLOOKUP($C589,subset1!$D:$BX,AA$2,FALSE)</f>
        <v>31821cfdnaPACTO3</v>
      </c>
      <c r="AB589">
        <f>VLOOKUP($C589,subset1!$D:$BX,AB$2,FALSE)</f>
        <v>156</v>
      </c>
      <c r="AC589">
        <f>VLOOKUP($C589,subset1!$D:$BX,AC$2,FALSE)</f>
        <v>5796.06</v>
      </c>
      <c r="AD589">
        <f>VLOOKUP($C589,subset1!$D:$BX,AD$2,FALSE)</f>
        <v>300</v>
      </c>
      <c r="AE589">
        <f>VLOOKUP($C589,subset1!$D:$BX,AE$2,FALSE)</f>
        <v>317.89</v>
      </c>
      <c r="AF589">
        <f>VLOOKUP($C589,subset1!$D:$BX,AF$2,FALSE)</f>
        <v>435</v>
      </c>
      <c r="AG589">
        <f>VLOOKUP($C589,subset1!$D:$BX,AG$2,FALSE)</f>
        <v>61.66</v>
      </c>
      <c r="AH589">
        <f>VLOOKUP($C589,subset1!$D:$BX,AH$2,FALSE)</f>
        <v>0</v>
      </c>
      <c r="AI589">
        <f>VLOOKUP($C589,subset1!$D:$BX,AI$2,FALSE)</f>
        <v>50</v>
      </c>
      <c r="AJ589">
        <f>VLOOKUP($C589,subset1!$D:$BX,AJ$2,FALSE)</f>
        <v>6175.6100000000006</v>
      </c>
      <c r="AK589">
        <f>VLOOKUP($C589,subset1!$D:$BX,AK$2,FALSE)</f>
        <v>308.78050000000002</v>
      </c>
      <c r="AL589">
        <f>VLOOKUP($C589,subset1!$D:$BX,AL$2,FALSE)</f>
        <v>65.697978723404262</v>
      </c>
      <c r="AM589">
        <f>VLOOKUP($C589,subset1!$D:$BX,AM$2,FALSE)</f>
        <v>532</v>
      </c>
      <c r="AN589" t="str">
        <f>VLOOKUP($C589,subset1!$D:$BX,AN$2,FALSE)</f>
        <v>Revco -20</v>
      </c>
      <c r="AO589" t="str">
        <f>VLOOKUP($C589,subset1!$D:$BX,AO$2,FALSE)</f>
        <v>PACTO CfDNA Box 2</v>
      </c>
      <c r="AP589" t="str">
        <f>VLOOKUP($C589,subset1!$D:$BX,AP$2,FALSE)</f>
        <v>D9</v>
      </c>
      <c r="AQ589">
        <f>VLOOKUP($C589,subset1!$D:$BX,AQ$2,FALSE)</f>
        <v>0</v>
      </c>
      <c r="AR589">
        <f>VLOOKUP($C589,subset1!$D:$BX,AR$2,FALSE)</f>
        <v>15</v>
      </c>
      <c r="AS589">
        <f>VLOOKUP($C589,subset1!$D:$BX,AS$2,FALSE)</f>
        <v>2.4289098566781258</v>
      </c>
      <c r="AT589" s="1">
        <f>VLOOKUP($C589,subset1!$D:$BX,AT$2,FALSE)</f>
        <v>47.571090143321875</v>
      </c>
      <c r="AU589">
        <f>VLOOKUP($C589,subset1!$D:$BX,AU$2,FALSE)</f>
        <v>11</v>
      </c>
      <c r="AV589">
        <f>VLOOKUP($C589,subset1!$D:$BX,AV$2,FALSE)</f>
        <v>44420</v>
      </c>
      <c r="AW589">
        <f>VLOOKUP($C589,subset1!$D:$BX,AW$2,FALSE)</f>
        <v>0</v>
      </c>
      <c r="AX589" t="str">
        <f>VLOOKUP($C589,subset1!$D:$BX,AX$2,FALSE)</f>
        <v>IDT8_UDI_281</v>
      </c>
      <c r="AY589">
        <f>VLOOKUP($C589,subset1!$D:$BX,AY$2,FALSE)</f>
        <v>0</v>
      </c>
      <c r="AZ589">
        <f>VLOOKUP($C589,subset1!$D:$BX,AZ$2,FALSE)</f>
        <v>4</v>
      </c>
      <c r="BA589" t="str">
        <f>VLOOKUP($C589,subset1!$D:$BX,BA$2,FALSE)</f>
        <v>ZF</v>
      </c>
      <c r="BB589">
        <f>VLOOKUP($C589,subset1!$D:$BX,BB$2,FALSE)</f>
        <v>11</v>
      </c>
      <c r="BC589" t="str">
        <f>VLOOKUP($C589,subset1!$D:$BX,BC$2,FALSE)</f>
        <v>pactopcr181621_DNA 1000_DE13805124_2021-08-16_09-46-10_Results</v>
      </c>
      <c r="BD589">
        <f>VLOOKUP($C589,subset1!$D:$BX,BD$2,FALSE)</f>
        <v>299</v>
      </c>
      <c r="BE589">
        <f>VLOOKUP($C589,subset1!$D:$BX,BE$2,FALSE)</f>
        <v>4.07</v>
      </c>
      <c r="BF589">
        <f>VLOOKUP($C589,subset1!$D:$BX,BF$2,FALSE)</f>
        <v>20.6</v>
      </c>
      <c r="BG589">
        <f>VLOOKUP($C589,subset1!$D:$BX,BG$2,FALSE)</f>
        <v>454</v>
      </c>
      <c r="BH589">
        <f>VLOOKUP($C589,subset1!$D:$BX,BH$2,FALSE)</f>
        <v>0.11</v>
      </c>
      <c r="BI589">
        <f>VLOOKUP($C589,subset1!$D:$BX,BI$2,FALSE)</f>
        <v>0.4</v>
      </c>
      <c r="BJ589">
        <f>VLOOKUP($C589,subset1!$D:$BX,BJ$2,FALSE)</f>
        <v>0</v>
      </c>
      <c r="BK589">
        <f>VLOOKUP($C589,subset1!$D:$BX,BK$2,FALSE)</f>
        <v>0</v>
      </c>
      <c r="BL589">
        <f>VLOOKUP($C589,subset1!$D:$BX,BL$2,FALSE)</f>
        <v>0</v>
      </c>
      <c r="BM589">
        <f>VLOOKUP($C589,subset1!$D:$BX,BM$2,FALSE)</f>
        <v>0</v>
      </c>
      <c r="BN589">
        <f>VLOOKUP($C589,subset1!$D:$BX,BN$2,FALSE)</f>
        <v>0</v>
      </c>
      <c r="BO589">
        <f>VLOOKUP($C589,subset1!$D:$BX,BO$2,FALSE)</f>
        <v>20</v>
      </c>
      <c r="BP589">
        <f>VLOOKUP($C589,subset1!$D:$BX,BP$2,FALSE)</f>
        <v>4.1800000000000006</v>
      </c>
      <c r="BQ589">
        <f>VLOOKUP($C589,subset1!$D:$BX,BQ$2,FALSE)</f>
        <v>21</v>
      </c>
      <c r="BR589">
        <f>VLOOKUP($C589,subset1!$D:$BX,BR$2,FALSE)</f>
        <v>83.600000000000009</v>
      </c>
      <c r="BS589">
        <f>VLOOKUP($C589,subset1!$D:$BX,BS$2,FALSE)</f>
        <v>532</v>
      </c>
      <c r="BT589" t="str">
        <f>VLOOKUP($C589,subset1!$D:$BX,BT$2,FALSE)</f>
        <v>Revco -20</v>
      </c>
      <c r="BU589" t="str">
        <f>VLOOKUP($C589,subset1!$D:$BX,BU$2,FALSE)</f>
        <v>Pacto PCR1 Box 3</v>
      </c>
    </row>
    <row r="590" spans="1:73" x14ac:dyDescent="0.2">
      <c r="A590">
        <v>1184</v>
      </c>
      <c r="B590" t="s">
        <v>11</v>
      </c>
      <c r="C590" t="str">
        <f t="shared" si="33"/>
        <v>1184E3</v>
      </c>
      <c r="D590" t="str">
        <f t="shared" si="34"/>
        <v>E3</v>
      </c>
      <c r="E590">
        <v>106</v>
      </c>
      <c r="F590" s="1">
        <v>43781</v>
      </c>
      <c r="G590">
        <v>14.8</v>
      </c>
      <c r="H590" t="s">
        <v>22</v>
      </c>
      <c r="I590">
        <v>470.880620036724</v>
      </c>
      <c r="J590" t="s">
        <v>23</v>
      </c>
      <c r="K590">
        <v>596</v>
      </c>
      <c r="L590">
        <f>VLOOKUP($C590,samples!$D$2:$I$1000,4, FALSE)</f>
        <v>18</v>
      </c>
      <c r="M590" t="str">
        <f>VLOOKUP($C590,samples!$D$2:$I$1000,5, FALSE)</f>
        <v>C</v>
      </c>
      <c r="N590" t="str">
        <f>VLOOKUP($C590,samples!$D$2:$I$1000,6, FALSE)</f>
        <v>7,8,9</v>
      </c>
      <c r="O590" s="1">
        <f>VLOOKUP($C590,samples!$D$2:$I$1000,3, FALSE)</f>
        <v>43958</v>
      </c>
      <c r="P590" s="2">
        <f t="shared" si="35"/>
        <v>177</v>
      </c>
      <c r="Q590" s="1" t="str">
        <f>VLOOKUP($C590,samples!$D$2:$R$1000,8, FALSE)</f>
        <v>CGPLPA897P4</v>
      </c>
      <c r="R590" t="s">
        <v>297</v>
      </c>
      <c r="S590">
        <f>VLOOKUP($C590,subset1!$D:$BX,S$2,FALSE)</f>
        <v>0</v>
      </c>
      <c r="T590" s="1" t="str">
        <f>VLOOKUP($C590,subset1!$D:$BX,T$2,FALSE)</f>
        <v>Subset 1</v>
      </c>
      <c r="U590">
        <f>VLOOKUP($C590,subset1!$D:$BX,U$2,FALSE)</f>
        <v>0</v>
      </c>
      <c r="V590">
        <f>VLOOKUP($C590,subset1!$D:$BX,V$2,FALSE)</f>
        <v>44273</v>
      </c>
      <c r="W590" t="str">
        <f>VLOOKUP($C590,subset1!$D:$BX,W$2,FALSE)</f>
        <v>ZF</v>
      </c>
      <c r="X590">
        <f>VLOOKUP($C590,subset1!$D:$BX,X$2,FALSE)</f>
        <v>533</v>
      </c>
      <c r="Y590">
        <f>VLOOKUP($C590,subset1!$D:$BX,Y$2,FALSE)</f>
        <v>4</v>
      </c>
      <c r="Z590">
        <f>VLOOKUP($C590,subset1!$D:$BX,Z$2,FALSE)</f>
        <v>0</v>
      </c>
      <c r="AA590" t="str">
        <f>VLOOKUP($C590,subset1!$D:$BX,AA$2,FALSE)</f>
        <v>49PACTOCFDNA</v>
      </c>
      <c r="AB590">
        <f>VLOOKUP($C590,subset1!$D:$BX,AB$2,FALSE)</f>
        <v>161</v>
      </c>
      <c r="AC590">
        <f>VLOOKUP($C590,subset1!$D:$BX,AC$2,FALSE)</f>
        <v>2867.97</v>
      </c>
      <c r="AD590">
        <f>VLOOKUP($C590,subset1!$D:$BX,AD$2,FALSE)</f>
        <v>299</v>
      </c>
      <c r="AE590">
        <f>VLOOKUP($C590,subset1!$D:$BX,AE$2,FALSE)</f>
        <v>416.41</v>
      </c>
      <c r="AF590">
        <f>VLOOKUP($C590,subset1!$D:$BX,AF$2,FALSE)</f>
        <v>443</v>
      </c>
      <c r="AG590">
        <f>VLOOKUP($C590,subset1!$D:$BX,AG$2,FALSE)</f>
        <v>62.85</v>
      </c>
      <c r="AH590">
        <f>VLOOKUP($C590,subset1!$D:$BX,AH$2,FALSE)</f>
        <v>0</v>
      </c>
      <c r="AI590">
        <f>VLOOKUP($C590,subset1!$D:$BX,AI$2,FALSE)</f>
        <v>50</v>
      </c>
      <c r="AJ590">
        <f>VLOOKUP($C590,subset1!$D:$BX,AJ$2,FALSE)</f>
        <v>3347.2299999999996</v>
      </c>
      <c r="AK590">
        <f>VLOOKUP($C590,subset1!$D:$BX,AK$2,FALSE)</f>
        <v>167.36149999999998</v>
      </c>
      <c r="AL590">
        <f>VLOOKUP($C590,subset1!$D:$BX,AL$2,FALSE)</f>
        <v>41.840374999999995</v>
      </c>
      <c r="AM590">
        <f>VLOOKUP($C590,subset1!$D:$BX,AM$2,FALSE)</f>
        <v>532</v>
      </c>
      <c r="AN590" t="str">
        <f>VLOOKUP($C590,subset1!$D:$BX,AN$2,FALSE)</f>
        <v>Revco -20</v>
      </c>
      <c r="AO590" t="str">
        <f>VLOOKUP($C590,subset1!$D:$BX,AO$2,FALSE)</f>
        <v>PACTO CfDNA Box 2</v>
      </c>
      <c r="AP590" t="str">
        <f>VLOOKUP($C590,subset1!$D:$BX,AP$2,FALSE)</f>
        <v>D10</v>
      </c>
      <c r="AQ590">
        <f>VLOOKUP($C590,subset1!$D:$BX,AQ$2,FALSE)</f>
        <v>0</v>
      </c>
      <c r="AR590">
        <f>VLOOKUP($C590,subset1!$D:$BX,AR$2,FALSE)</f>
        <v>15</v>
      </c>
      <c r="AS590">
        <f>VLOOKUP($C590,subset1!$D:$BX,AS$2,FALSE)</f>
        <v>4.4813173878102202</v>
      </c>
      <c r="AT590" s="1">
        <f>VLOOKUP($C590,subset1!$D:$BX,AT$2,FALSE)</f>
        <v>45.518682612189778</v>
      </c>
      <c r="AU590">
        <f>VLOOKUP($C590,subset1!$D:$BX,AU$2,FALSE)</f>
        <v>11</v>
      </c>
      <c r="AV590">
        <f>VLOOKUP($C590,subset1!$D:$BX,AV$2,FALSE)</f>
        <v>44420</v>
      </c>
      <c r="AW590">
        <f>VLOOKUP($C590,subset1!$D:$BX,AW$2,FALSE)</f>
        <v>0</v>
      </c>
      <c r="AX590" t="str">
        <f>VLOOKUP($C590,subset1!$D:$BX,AX$2,FALSE)</f>
        <v>IDT8_UDI_289</v>
      </c>
      <c r="AY590">
        <f>VLOOKUP($C590,subset1!$D:$BX,AY$2,FALSE)</f>
        <v>0</v>
      </c>
      <c r="AZ590">
        <f>VLOOKUP($C590,subset1!$D:$BX,AZ$2,FALSE)</f>
        <v>4</v>
      </c>
      <c r="BA590" t="str">
        <f>VLOOKUP($C590,subset1!$D:$BX,BA$2,FALSE)</f>
        <v>ZF</v>
      </c>
      <c r="BB590">
        <f>VLOOKUP($C590,subset1!$D:$BX,BB$2,FALSE)</f>
        <v>11</v>
      </c>
      <c r="BC590" t="str">
        <f>VLOOKUP($C590,subset1!$D:$BX,BC$2,FALSE)</f>
        <v>pactopcr181621_DNA 1000_DE13805124_2021-08-16_09-46-10_Results</v>
      </c>
      <c r="BD590">
        <f>VLOOKUP($C590,subset1!$D:$BX,BD$2,FALSE)</f>
        <v>300</v>
      </c>
      <c r="BE590">
        <f>VLOOKUP($C590,subset1!$D:$BX,BE$2,FALSE)</f>
        <v>9.11</v>
      </c>
      <c r="BF590">
        <f>VLOOKUP($C590,subset1!$D:$BX,BF$2,FALSE)</f>
        <v>45.9</v>
      </c>
      <c r="BG590">
        <f>VLOOKUP($C590,subset1!$D:$BX,BG$2,FALSE)</f>
        <v>453</v>
      </c>
      <c r="BH590">
        <f>VLOOKUP($C590,subset1!$D:$BX,BH$2,FALSE)</f>
        <v>0.73</v>
      </c>
      <c r="BI590">
        <f>VLOOKUP($C590,subset1!$D:$BX,BI$2,FALSE)</f>
        <v>2.4</v>
      </c>
      <c r="BJ590">
        <f>VLOOKUP($C590,subset1!$D:$BX,BJ$2,FALSE)</f>
        <v>0</v>
      </c>
      <c r="BK590">
        <f>VLOOKUP($C590,subset1!$D:$BX,BK$2,FALSE)</f>
        <v>0</v>
      </c>
      <c r="BL590">
        <f>VLOOKUP($C590,subset1!$D:$BX,BL$2,FALSE)</f>
        <v>0</v>
      </c>
      <c r="BM590">
        <f>VLOOKUP($C590,subset1!$D:$BX,BM$2,FALSE)</f>
        <v>0</v>
      </c>
      <c r="BN590">
        <f>VLOOKUP($C590,subset1!$D:$BX,BN$2,FALSE)</f>
        <v>0</v>
      </c>
      <c r="BO590">
        <f>VLOOKUP($C590,subset1!$D:$BX,BO$2,FALSE)</f>
        <v>20</v>
      </c>
      <c r="BP590">
        <f>VLOOKUP($C590,subset1!$D:$BX,BP$2,FALSE)</f>
        <v>9.84</v>
      </c>
      <c r="BQ590">
        <f>VLOOKUP($C590,subset1!$D:$BX,BQ$2,FALSE)</f>
        <v>48.3</v>
      </c>
      <c r="BR590">
        <f>VLOOKUP($C590,subset1!$D:$BX,BR$2,FALSE)</f>
        <v>196.8</v>
      </c>
      <c r="BS590">
        <f>VLOOKUP($C590,subset1!$D:$BX,BS$2,FALSE)</f>
        <v>532</v>
      </c>
      <c r="BT590" t="str">
        <f>VLOOKUP($C590,subset1!$D:$BX,BT$2,FALSE)</f>
        <v>Revco -20</v>
      </c>
      <c r="BU590" t="str">
        <f>VLOOKUP($C590,subset1!$D:$BX,BU$2,FALSE)</f>
        <v>Pacto PCR1 Box 3</v>
      </c>
    </row>
    <row r="591" spans="1:73" x14ac:dyDescent="0.2">
      <c r="A591">
        <v>1188</v>
      </c>
      <c r="B591" t="s">
        <v>2</v>
      </c>
      <c r="C591" t="str">
        <f t="shared" si="33"/>
        <v>1188A</v>
      </c>
      <c r="D591" t="str">
        <f t="shared" si="34"/>
        <v>A</v>
      </c>
      <c r="E591">
        <v>107</v>
      </c>
      <c r="F591" s="1">
        <v>43784</v>
      </c>
      <c r="G591">
        <v>11.2</v>
      </c>
      <c r="H591" t="s">
        <v>22</v>
      </c>
      <c r="I591">
        <v>467.880620036724</v>
      </c>
      <c r="J591" t="s">
        <v>24</v>
      </c>
      <c r="K591">
        <v>597</v>
      </c>
      <c r="L591">
        <f>VLOOKUP($C591,samples!$D$2:$I$1000,4, FALSE)</f>
        <v>4</v>
      </c>
      <c r="M591" t="str">
        <f>VLOOKUP($C591,samples!$D$2:$I$1000,5, FALSE)</f>
        <v>B</v>
      </c>
      <c r="N591" t="str">
        <f>VLOOKUP($C591,samples!$D$2:$I$1000,6, FALSE)</f>
        <v>4,5,6</v>
      </c>
      <c r="O591" s="1">
        <f>VLOOKUP($C591,samples!$D$2:$I$1000,3, FALSE)</f>
        <v>43784</v>
      </c>
      <c r="P591" s="2">
        <f t="shared" si="35"/>
        <v>0</v>
      </c>
      <c r="Q591" s="1" t="str">
        <f>VLOOKUP($C591,samples!$D$2:$R$1000,8, FALSE)</f>
        <v>CGPLPA898P</v>
      </c>
      <c r="R591" t="s">
        <v>297</v>
      </c>
      <c r="S591">
        <f>VLOOKUP($C591,subset1!$D:$BX,S$2,FALSE)</f>
        <v>0</v>
      </c>
      <c r="T591" s="1" t="str">
        <f>VLOOKUP($C591,subset1!$D:$BX,T$2,FALSE)</f>
        <v>Subset 1</v>
      </c>
      <c r="U591">
        <f>VLOOKUP($C591,subset1!$D:$BX,U$2,FALSE)</f>
        <v>0</v>
      </c>
      <c r="V591">
        <f>VLOOKUP($C591,subset1!$D:$BX,V$2,FALSE)</f>
        <v>44273</v>
      </c>
      <c r="W591" t="str">
        <f>VLOOKUP($C591,subset1!$D:$BX,W$2,FALSE)</f>
        <v>ZF</v>
      </c>
      <c r="X591">
        <f>VLOOKUP($C591,subset1!$D:$BX,X$2,FALSE)</f>
        <v>533</v>
      </c>
      <c r="Y591">
        <f>VLOOKUP($C591,subset1!$D:$BX,Y$2,FALSE)</f>
        <v>4.7</v>
      </c>
      <c r="Z591">
        <f>VLOOKUP($C591,subset1!$D:$BX,Z$2,FALSE)</f>
        <v>0.29999999999999982</v>
      </c>
      <c r="AA591" t="str">
        <f>VLOOKUP($C591,subset1!$D:$BX,AA$2,FALSE)</f>
        <v>31821cfdnaPACTO3</v>
      </c>
      <c r="AB591">
        <f>VLOOKUP($C591,subset1!$D:$BX,AB$2,FALSE)</f>
        <v>168</v>
      </c>
      <c r="AC591">
        <f>VLOOKUP($C591,subset1!$D:$BX,AC$2,FALSE)</f>
        <v>621.73459329035973</v>
      </c>
      <c r="AD591">
        <f>VLOOKUP($C591,subset1!$D:$BX,AD$2,FALSE)</f>
        <v>328</v>
      </c>
      <c r="AE591">
        <f>VLOOKUP($C591,subset1!$D:$BX,AE$2,FALSE)</f>
        <v>55.155291531456093</v>
      </c>
      <c r="AF591">
        <f>VLOOKUP($C591,subset1!$D:$BX,AF$2,FALSE)</f>
        <v>504</v>
      </c>
      <c r="AG591">
        <f>VLOOKUP($C591,subset1!$D:$BX,AG$2,FALSE)</f>
        <v>13.197065583108145</v>
      </c>
      <c r="AH591" t="str">
        <f>VLOOKUP($C591,subset1!$D:$BX,AH$2,FALSE)</f>
        <v>Estimated peaks</v>
      </c>
      <c r="AI591">
        <f>VLOOKUP($C591,subset1!$D:$BX,AI$2,FALSE)</f>
        <v>50</v>
      </c>
      <c r="AJ591">
        <f>VLOOKUP($C591,subset1!$D:$BX,AJ$2,FALSE)</f>
        <v>690.08695040492398</v>
      </c>
      <c r="AK591">
        <f>VLOOKUP($C591,subset1!$D:$BX,AK$2,FALSE)</f>
        <v>34.504347520246199</v>
      </c>
      <c r="AL591">
        <f>VLOOKUP($C591,subset1!$D:$BX,AL$2,FALSE)</f>
        <v>7.3413505362225955</v>
      </c>
      <c r="AM591">
        <f>VLOOKUP($C591,subset1!$D:$BX,AM$2,FALSE)</f>
        <v>532</v>
      </c>
      <c r="AN591" t="str">
        <f>VLOOKUP($C591,subset1!$D:$BX,AN$2,FALSE)</f>
        <v>Revco -20</v>
      </c>
      <c r="AO591" t="str">
        <f>VLOOKUP($C591,subset1!$D:$BX,AO$2,FALSE)</f>
        <v>PACTO CfDNA Box 2</v>
      </c>
      <c r="AP591" t="str">
        <f>VLOOKUP($C591,subset1!$D:$BX,AP$2,FALSE)</f>
        <v>E1</v>
      </c>
      <c r="AQ591">
        <f>VLOOKUP($C591,subset1!$D:$BX,AQ$2,FALSE)</f>
        <v>0</v>
      </c>
      <c r="AR591">
        <f>VLOOKUP($C591,subset1!$D:$BX,AR$2,FALSE)</f>
        <v>15</v>
      </c>
      <c r="AS591">
        <f>VLOOKUP($C591,subset1!$D:$BX,AS$2,FALSE)</f>
        <v>21.736391321699987</v>
      </c>
      <c r="AT591" s="1">
        <f>VLOOKUP($C591,subset1!$D:$BX,AT$2,FALSE)</f>
        <v>28.263608678300013</v>
      </c>
      <c r="AU591">
        <f>VLOOKUP($C591,subset1!$D:$BX,AU$2,FALSE)</f>
        <v>12</v>
      </c>
      <c r="AV591">
        <f>VLOOKUP($C591,subset1!$D:$BX,AV$2,FALSE)</f>
        <v>44420</v>
      </c>
      <c r="AW591">
        <f>VLOOKUP($C591,subset1!$D:$BX,AW$2,FALSE)</f>
        <v>0</v>
      </c>
      <c r="AX591" t="str">
        <f>VLOOKUP($C591,subset1!$D:$BX,AX$2,FALSE)</f>
        <v>IDT8_UDI_343</v>
      </c>
      <c r="AY591">
        <f>VLOOKUP($C591,subset1!$D:$BX,AY$2,FALSE)</f>
        <v>0</v>
      </c>
      <c r="AZ591">
        <f>VLOOKUP($C591,subset1!$D:$BX,AZ$2,FALSE)</f>
        <v>4</v>
      </c>
      <c r="BA591" t="str">
        <f>VLOOKUP($C591,subset1!$D:$BX,BA$2,FALSE)</f>
        <v>ZF</v>
      </c>
      <c r="BB591">
        <f>VLOOKUP($C591,subset1!$D:$BX,BB$2,FALSE)</f>
        <v>12</v>
      </c>
      <c r="BC591" t="str">
        <f>VLOOKUP($C591,subset1!$D:$BX,BC$2,FALSE)</f>
        <v>2pactopcr181621_DNA 1000_DE13805124_2021-08-16_11-08-02</v>
      </c>
      <c r="BD591">
        <f>VLOOKUP($C591,subset1!$D:$BX,BD$2,FALSE)</f>
        <v>305</v>
      </c>
      <c r="BE591">
        <f>VLOOKUP($C591,subset1!$D:$BX,BE$2,FALSE)</f>
        <v>1.59</v>
      </c>
      <c r="BF591">
        <f>VLOOKUP($C591,subset1!$D:$BX,BF$2,FALSE)</f>
        <v>7.9</v>
      </c>
      <c r="BG591">
        <f>VLOOKUP($C591,subset1!$D:$BX,BG$2,FALSE)</f>
        <v>0</v>
      </c>
      <c r="BH591">
        <f>VLOOKUP($C591,subset1!$D:$BX,BH$2,FALSE)</f>
        <v>0</v>
      </c>
      <c r="BI591">
        <f>VLOOKUP($C591,subset1!$D:$BX,BI$2,FALSE)</f>
        <v>0</v>
      </c>
      <c r="BJ591">
        <f>VLOOKUP($C591,subset1!$D:$BX,BJ$2,FALSE)</f>
        <v>0</v>
      </c>
      <c r="BK591">
        <f>VLOOKUP($C591,subset1!$D:$BX,BK$2,FALSE)</f>
        <v>0</v>
      </c>
      <c r="BL591">
        <f>VLOOKUP($C591,subset1!$D:$BX,BL$2,FALSE)</f>
        <v>0</v>
      </c>
      <c r="BM591">
        <f>VLOOKUP($C591,subset1!$D:$BX,BM$2,FALSE)</f>
        <v>0</v>
      </c>
      <c r="BN591">
        <f>VLOOKUP($C591,subset1!$D:$BX,BN$2,FALSE)</f>
        <v>0</v>
      </c>
      <c r="BO591">
        <f>VLOOKUP($C591,subset1!$D:$BX,BO$2,FALSE)</f>
        <v>20</v>
      </c>
      <c r="BP591">
        <f>VLOOKUP($C591,subset1!$D:$BX,BP$2,FALSE)</f>
        <v>1.59</v>
      </c>
      <c r="BQ591">
        <f>VLOOKUP($C591,subset1!$D:$BX,BQ$2,FALSE)</f>
        <v>7.9</v>
      </c>
      <c r="BR591">
        <f>VLOOKUP($C591,subset1!$D:$BX,BR$2,FALSE)</f>
        <v>31.8</v>
      </c>
      <c r="BS591">
        <f>VLOOKUP($C591,subset1!$D:$BX,BS$2,FALSE)</f>
        <v>532</v>
      </c>
      <c r="BT591" t="str">
        <f>VLOOKUP($C591,subset1!$D:$BX,BT$2,FALSE)</f>
        <v>Revco -20</v>
      </c>
      <c r="BU591" t="str">
        <f>VLOOKUP($C591,subset1!$D:$BX,BU$2,FALSE)</f>
        <v>Pacto PCR1 Box 3</v>
      </c>
    </row>
    <row r="592" spans="1:73" x14ac:dyDescent="0.2">
      <c r="A592">
        <v>1192</v>
      </c>
      <c r="B592" t="s">
        <v>2</v>
      </c>
      <c r="C592" t="str">
        <f t="shared" si="33"/>
        <v>1192A</v>
      </c>
      <c r="D592" t="str">
        <f t="shared" si="34"/>
        <v>A</v>
      </c>
      <c r="E592">
        <v>108</v>
      </c>
      <c r="F592" s="1">
        <v>43790</v>
      </c>
      <c r="G592">
        <v>5.8</v>
      </c>
      <c r="H592" t="s">
        <v>22</v>
      </c>
      <c r="I592">
        <v>461.880620036724</v>
      </c>
      <c r="J592" t="s">
        <v>25</v>
      </c>
      <c r="K592">
        <v>598</v>
      </c>
      <c r="L592">
        <f>VLOOKUP($C592,samples!$D$2:$I$1000,4, FALSE)</f>
        <v>4</v>
      </c>
      <c r="M592" t="str">
        <f>VLOOKUP($C592,samples!$D$2:$I$1000,5, FALSE)</f>
        <v>B</v>
      </c>
      <c r="N592" t="str">
        <f>VLOOKUP($C592,samples!$D$2:$I$1000,6, FALSE)</f>
        <v>7,8,9</v>
      </c>
      <c r="O592" s="1">
        <f>VLOOKUP($C592,samples!$D$2:$I$1000,3, FALSE)</f>
        <v>43790</v>
      </c>
      <c r="P592" s="2">
        <f t="shared" si="35"/>
        <v>0</v>
      </c>
      <c r="Q592" s="1" t="str">
        <f>VLOOKUP($C592,samples!$D$2:$R$1000,8, FALSE)</f>
        <v>CGPLPA899P</v>
      </c>
      <c r="R592" t="s">
        <v>297</v>
      </c>
      <c r="S592">
        <f>VLOOKUP($C592,subset1!$D:$BX,S$2,FALSE)</f>
        <v>0</v>
      </c>
      <c r="T592" s="1" t="str">
        <f>VLOOKUP($C592,subset1!$D:$BX,T$2,FALSE)</f>
        <v>Subset 1</v>
      </c>
      <c r="U592">
        <f>VLOOKUP($C592,subset1!$D:$BX,U$2,FALSE)</f>
        <v>0</v>
      </c>
      <c r="V592">
        <f>VLOOKUP($C592,subset1!$D:$BX,V$2,FALSE)</f>
        <v>44273</v>
      </c>
      <c r="W592" t="str">
        <f>VLOOKUP($C592,subset1!$D:$BX,W$2,FALSE)</f>
        <v>ZF</v>
      </c>
      <c r="X592">
        <f>VLOOKUP($C592,subset1!$D:$BX,X$2,FALSE)</f>
        <v>533</v>
      </c>
      <c r="Y592">
        <f>VLOOKUP($C592,subset1!$D:$BX,Y$2,FALSE)</f>
        <v>4</v>
      </c>
      <c r="Z592">
        <f>VLOOKUP($C592,subset1!$D:$BX,Z$2,FALSE)</f>
        <v>0</v>
      </c>
      <c r="AA592" t="str">
        <f>VLOOKUP($C592,subset1!$D:$BX,AA$2,FALSE)</f>
        <v>31821cfdnaPACTO3</v>
      </c>
      <c r="AB592">
        <f>VLOOKUP($C592,subset1!$D:$BX,AB$2,FALSE)</f>
        <v>161</v>
      </c>
      <c r="AC592">
        <f>VLOOKUP($C592,subset1!$D:$BX,AC$2,FALSE)</f>
        <v>573.04</v>
      </c>
      <c r="AD592">
        <f>VLOOKUP($C592,subset1!$D:$BX,AD$2,FALSE)</f>
        <v>310</v>
      </c>
      <c r="AE592">
        <f>VLOOKUP($C592,subset1!$D:$BX,AE$2,FALSE)</f>
        <v>44.96</v>
      </c>
      <c r="AF592">
        <f>VLOOKUP($C592,subset1!$D:$BX,AF$2,FALSE)</f>
        <v>464</v>
      </c>
      <c r="AG592">
        <f>VLOOKUP($C592,subset1!$D:$BX,AG$2,FALSE)</f>
        <v>12.24</v>
      </c>
      <c r="AH592">
        <f>VLOOKUP($C592,subset1!$D:$BX,AH$2,FALSE)</f>
        <v>0</v>
      </c>
      <c r="AI592">
        <f>VLOOKUP($C592,subset1!$D:$BX,AI$2,FALSE)</f>
        <v>50</v>
      </c>
      <c r="AJ592">
        <f>VLOOKUP($C592,subset1!$D:$BX,AJ$2,FALSE)</f>
        <v>630.24</v>
      </c>
      <c r="AK592">
        <f>VLOOKUP($C592,subset1!$D:$BX,AK$2,FALSE)</f>
        <v>31.512</v>
      </c>
      <c r="AL592">
        <f>VLOOKUP($C592,subset1!$D:$BX,AL$2,FALSE)</f>
        <v>7.8780000000000001</v>
      </c>
      <c r="AM592">
        <f>VLOOKUP($C592,subset1!$D:$BX,AM$2,FALSE)</f>
        <v>532</v>
      </c>
      <c r="AN592" t="str">
        <f>VLOOKUP($C592,subset1!$D:$BX,AN$2,FALSE)</f>
        <v>Revco -20</v>
      </c>
      <c r="AO592" t="str">
        <f>VLOOKUP($C592,subset1!$D:$BX,AO$2,FALSE)</f>
        <v>PACTO CfDNA Box 2</v>
      </c>
      <c r="AP592" t="str">
        <f>VLOOKUP($C592,subset1!$D:$BX,AP$2,FALSE)</f>
        <v>E2</v>
      </c>
      <c r="AQ592">
        <f>VLOOKUP($C592,subset1!$D:$BX,AQ$2,FALSE)</f>
        <v>0</v>
      </c>
      <c r="AR592">
        <f>VLOOKUP($C592,subset1!$D:$BX,AR$2,FALSE)</f>
        <v>15</v>
      </c>
      <c r="AS592">
        <f>VLOOKUP($C592,subset1!$D:$BX,AS$2,FALSE)</f>
        <v>23.800456968773801</v>
      </c>
      <c r="AT592" s="1">
        <f>VLOOKUP($C592,subset1!$D:$BX,AT$2,FALSE)</f>
        <v>26.199543031226199</v>
      </c>
      <c r="AU592">
        <f>VLOOKUP($C592,subset1!$D:$BX,AU$2,FALSE)</f>
        <v>6</v>
      </c>
      <c r="AV592">
        <f>VLOOKUP($C592,subset1!$D:$BX,AV$2,FALSE)</f>
        <v>44362</v>
      </c>
      <c r="AW592">
        <f>VLOOKUP($C592,subset1!$D:$BX,AW$2,FALSE)</f>
        <v>0</v>
      </c>
      <c r="AX592" t="str">
        <f>VLOOKUP($C592,subset1!$D:$BX,AX$2,FALSE)</f>
        <v>IDT8_UDI_55</v>
      </c>
      <c r="AY592">
        <f>VLOOKUP($C592,subset1!$D:$BX,AY$2,FALSE)</f>
        <v>0</v>
      </c>
      <c r="AZ592">
        <f>VLOOKUP($C592,subset1!$D:$BX,AZ$2,FALSE)</f>
        <v>4</v>
      </c>
      <c r="BA592" t="str">
        <f>VLOOKUP($C592,subset1!$D:$BX,BA$2,FALSE)</f>
        <v>ZF</v>
      </c>
      <c r="BB592">
        <f>VLOOKUP($C592,subset1!$D:$BX,BB$2,FALSE)</f>
        <v>6</v>
      </c>
      <c r="BC592" t="str">
        <f>VLOOKUP($C592,subset1!$D:$BX,BC$2,FALSE)</f>
        <v>pactopcr714_DNA 1000_DE13805124_2021-07-14_10-47-22</v>
      </c>
      <c r="BD592">
        <f>VLOOKUP($C592,subset1!$D:$BX,BD$2,FALSE)</f>
        <v>303</v>
      </c>
      <c r="BE592">
        <f>VLOOKUP($C592,subset1!$D:$BX,BE$2,FALSE)</f>
        <v>9.24</v>
      </c>
      <c r="BF592">
        <f>VLOOKUP($C592,subset1!$D:$BX,BF$2,FALSE)</f>
        <v>46.3</v>
      </c>
      <c r="BG592">
        <f>VLOOKUP($C592,subset1!$D:$BX,BG$2,FALSE)</f>
        <v>461</v>
      </c>
      <c r="BH592">
        <f>VLOOKUP($C592,subset1!$D:$BX,BH$2,FALSE)</f>
        <v>0.41</v>
      </c>
      <c r="BI592">
        <f>VLOOKUP($C592,subset1!$D:$BX,BI$2,FALSE)</f>
        <v>1.4</v>
      </c>
      <c r="BJ592">
        <f>VLOOKUP($C592,subset1!$D:$BX,BJ$2,FALSE)</f>
        <v>0</v>
      </c>
      <c r="BK592">
        <f>VLOOKUP($C592,subset1!$D:$BX,BK$2,FALSE)</f>
        <v>0</v>
      </c>
      <c r="BL592">
        <f>VLOOKUP($C592,subset1!$D:$BX,BL$2,FALSE)</f>
        <v>0</v>
      </c>
      <c r="BM592">
        <f>VLOOKUP($C592,subset1!$D:$BX,BM$2,FALSE)</f>
        <v>0</v>
      </c>
      <c r="BN592">
        <f>VLOOKUP($C592,subset1!$D:$BX,BN$2,FALSE)</f>
        <v>0</v>
      </c>
      <c r="BO592">
        <f>VLOOKUP($C592,subset1!$D:$BX,BO$2,FALSE)</f>
        <v>20</v>
      </c>
      <c r="BP592">
        <f>VLOOKUP($C592,subset1!$D:$BX,BP$2,FALSE)</f>
        <v>9.65</v>
      </c>
      <c r="BQ592">
        <f>VLOOKUP($C592,subset1!$D:$BX,BQ$2,FALSE)</f>
        <v>47.699999999999996</v>
      </c>
      <c r="BR592">
        <f>VLOOKUP($C592,subset1!$D:$BX,BR$2,FALSE)</f>
        <v>193</v>
      </c>
      <c r="BS592">
        <f>VLOOKUP($C592,subset1!$D:$BX,BS$2,FALSE)</f>
        <v>532</v>
      </c>
      <c r="BT592" t="str">
        <f>VLOOKUP($C592,subset1!$D:$BX,BT$2,FALSE)</f>
        <v>Revco -20</v>
      </c>
      <c r="BU592" t="str">
        <f>VLOOKUP($C592,subset1!$D:$BX,BU$2,FALSE)</f>
        <v>Pacto PCR1 Box 2</v>
      </c>
    </row>
    <row r="593" spans="1:73" x14ac:dyDescent="0.2">
      <c r="A593">
        <v>1192</v>
      </c>
      <c r="B593" t="s">
        <v>8</v>
      </c>
      <c r="C593" t="str">
        <f t="shared" si="33"/>
        <v>1192B1</v>
      </c>
      <c r="D593" t="str">
        <f t="shared" si="34"/>
        <v>B1</v>
      </c>
      <c r="E593">
        <v>108</v>
      </c>
      <c r="F593" s="1">
        <v>43790</v>
      </c>
      <c r="G593">
        <v>5.8</v>
      </c>
      <c r="H593" t="s">
        <v>22</v>
      </c>
      <c r="I593">
        <v>461.880620036724</v>
      </c>
      <c r="J593" t="s">
        <v>25</v>
      </c>
      <c r="K593">
        <v>599</v>
      </c>
      <c r="L593">
        <f>VLOOKUP($C593,samples!$D$2:$I$1000,4, FALSE)</f>
        <v>9</v>
      </c>
      <c r="M593" t="str">
        <f>VLOOKUP($C593,samples!$D$2:$I$1000,5, FALSE)</f>
        <v>F</v>
      </c>
      <c r="N593" t="str">
        <f>VLOOKUP($C593,samples!$D$2:$I$1000,6, FALSE)</f>
        <v>7,8,9</v>
      </c>
      <c r="O593" s="1">
        <f>VLOOKUP($C593,samples!$D$2:$I$1000,3, FALSE)</f>
        <v>43819</v>
      </c>
      <c r="P593" s="2">
        <f t="shared" si="35"/>
        <v>29</v>
      </c>
      <c r="Q593" s="1" t="str">
        <f>VLOOKUP($C593,samples!$D$2:$R$1000,8, FALSE)</f>
        <v>CGPLPA899P1</v>
      </c>
      <c r="R593" t="s">
        <v>297</v>
      </c>
      <c r="S593">
        <f>VLOOKUP($C593,subset1!$D:$BX,S$2,FALSE)</f>
        <v>0</v>
      </c>
      <c r="T593" s="1" t="str">
        <f>VLOOKUP($C593,subset1!$D:$BX,T$2,FALSE)</f>
        <v>Subset 1</v>
      </c>
      <c r="U593">
        <f>VLOOKUP($C593,subset1!$D:$BX,U$2,FALSE)</f>
        <v>0</v>
      </c>
      <c r="V593">
        <f>VLOOKUP($C593,subset1!$D:$BX,V$2,FALSE)</f>
        <v>44273</v>
      </c>
      <c r="W593" t="str">
        <f>VLOOKUP($C593,subset1!$D:$BX,W$2,FALSE)</f>
        <v>ZF</v>
      </c>
      <c r="X593">
        <f>VLOOKUP($C593,subset1!$D:$BX,X$2,FALSE)</f>
        <v>533</v>
      </c>
      <c r="Y593">
        <f>VLOOKUP($C593,subset1!$D:$BX,Y$2,FALSE)</f>
        <v>4</v>
      </c>
      <c r="Z593">
        <f>VLOOKUP($C593,subset1!$D:$BX,Z$2,FALSE)</f>
        <v>0</v>
      </c>
      <c r="AA593" t="str">
        <f>VLOOKUP($C593,subset1!$D:$BX,AA$2,FALSE)</f>
        <v>31821cfdnaPACTO3</v>
      </c>
      <c r="AB593">
        <f>VLOOKUP($C593,subset1!$D:$BX,AB$2,FALSE)</f>
        <v>170</v>
      </c>
      <c r="AC593">
        <f>VLOOKUP($C593,subset1!$D:$BX,AC$2,FALSE)</f>
        <v>1425.96</v>
      </c>
      <c r="AD593">
        <f>VLOOKUP($C593,subset1!$D:$BX,AD$2,FALSE)</f>
        <v>375</v>
      </c>
      <c r="AE593">
        <f>VLOOKUP($C593,subset1!$D:$BX,AE$2,FALSE)</f>
        <v>68.290000000000006</v>
      </c>
      <c r="AF593">
        <f>VLOOKUP($C593,subset1!$D:$BX,AF$2,FALSE)</f>
        <v>571</v>
      </c>
      <c r="AG593">
        <f>VLOOKUP($C593,subset1!$D:$BX,AG$2,FALSE)</f>
        <v>23.39</v>
      </c>
      <c r="AH593">
        <f>VLOOKUP($C593,subset1!$D:$BX,AH$2,FALSE)</f>
        <v>0</v>
      </c>
      <c r="AI593">
        <f>VLOOKUP($C593,subset1!$D:$BX,AI$2,FALSE)</f>
        <v>50</v>
      </c>
      <c r="AJ593">
        <f>VLOOKUP($C593,subset1!$D:$BX,AJ$2,FALSE)</f>
        <v>1517.64</v>
      </c>
      <c r="AK593">
        <f>VLOOKUP($C593,subset1!$D:$BX,AK$2,FALSE)</f>
        <v>75.882000000000005</v>
      </c>
      <c r="AL593">
        <f>VLOOKUP($C593,subset1!$D:$BX,AL$2,FALSE)</f>
        <v>18.970500000000001</v>
      </c>
      <c r="AM593">
        <f>VLOOKUP($C593,subset1!$D:$BX,AM$2,FALSE)</f>
        <v>532</v>
      </c>
      <c r="AN593" t="str">
        <f>VLOOKUP($C593,subset1!$D:$BX,AN$2,FALSE)</f>
        <v>Revco -20</v>
      </c>
      <c r="AO593" t="str">
        <f>VLOOKUP($C593,subset1!$D:$BX,AO$2,FALSE)</f>
        <v>PACTO CfDNA Box 2</v>
      </c>
      <c r="AP593" t="str">
        <f>VLOOKUP($C593,subset1!$D:$BX,AP$2,FALSE)</f>
        <v>E3</v>
      </c>
      <c r="AQ593">
        <f>VLOOKUP($C593,subset1!$D:$BX,AQ$2,FALSE)</f>
        <v>0</v>
      </c>
      <c r="AR593">
        <f>VLOOKUP($C593,subset1!$D:$BX,AR$2,FALSE)</f>
        <v>15</v>
      </c>
      <c r="AS593">
        <f>VLOOKUP($C593,subset1!$D:$BX,AS$2,FALSE)</f>
        <v>9.8837669012414011</v>
      </c>
      <c r="AT593" s="1">
        <f>VLOOKUP($C593,subset1!$D:$BX,AT$2,FALSE)</f>
        <v>40.116233098758599</v>
      </c>
      <c r="AU593">
        <f>VLOOKUP($C593,subset1!$D:$BX,AU$2,FALSE)</f>
        <v>6</v>
      </c>
      <c r="AV593">
        <f>VLOOKUP($C593,subset1!$D:$BX,AV$2,FALSE)</f>
        <v>44362</v>
      </c>
      <c r="AW593">
        <f>VLOOKUP($C593,subset1!$D:$BX,AW$2,FALSE)</f>
        <v>0</v>
      </c>
      <c r="AX593" t="str">
        <f>VLOOKUP($C593,subset1!$D:$BX,AX$2,FALSE)</f>
        <v>IDT8_UDI_56</v>
      </c>
      <c r="AY593">
        <f>VLOOKUP($C593,subset1!$D:$BX,AY$2,FALSE)</f>
        <v>0</v>
      </c>
      <c r="AZ593">
        <f>VLOOKUP($C593,subset1!$D:$BX,AZ$2,FALSE)</f>
        <v>4</v>
      </c>
      <c r="BA593" t="str">
        <f>VLOOKUP($C593,subset1!$D:$BX,BA$2,FALSE)</f>
        <v>ZF</v>
      </c>
      <c r="BB593">
        <f>VLOOKUP($C593,subset1!$D:$BX,BB$2,FALSE)</f>
        <v>6</v>
      </c>
      <c r="BC593" t="str">
        <f>VLOOKUP($C593,subset1!$D:$BX,BC$2,FALSE)</f>
        <v>pactopcr714_DNA 1000_DE13805124_2021-07-14_10-47-22</v>
      </c>
      <c r="BD593">
        <f>VLOOKUP($C593,subset1!$D:$BX,BD$2,FALSE)</f>
        <v>299</v>
      </c>
      <c r="BE593">
        <f>VLOOKUP($C593,subset1!$D:$BX,BE$2,FALSE)</f>
        <v>11</v>
      </c>
      <c r="BF593">
        <f>VLOOKUP($C593,subset1!$D:$BX,BF$2,FALSE)</f>
        <v>55.8</v>
      </c>
      <c r="BG593">
        <f>VLOOKUP($C593,subset1!$D:$BX,BG$2,FALSE)</f>
        <v>486</v>
      </c>
      <c r="BH593">
        <f>VLOOKUP($C593,subset1!$D:$BX,BH$2,FALSE)</f>
        <v>0.24</v>
      </c>
      <c r="BI593">
        <f>VLOOKUP($C593,subset1!$D:$BX,BI$2,FALSE)</f>
        <v>0.8</v>
      </c>
      <c r="BJ593">
        <f>VLOOKUP($C593,subset1!$D:$BX,BJ$2,FALSE)</f>
        <v>0</v>
      </c>
      <c r="BK593">
        <f>VLOOKUP($C593,subset1!$D:$BX,BK$2,FALSE)</f>
        <v>0</v>
      </c>
      <c r="BL593">
        <f>VLOOKUP($C593,subset1!$D:$BX,BL$2,FALSE)</f>
        <v>0</v>
      </c>
      <c r="BM593">
        <f>VLOOKUP($C593,subset1!$D:$BX,BM$2,FALSE)</f>
        <v>0</v>
      </c>
      <c r="BN593">
        <f>VLOOKUP($C593,subset1!$D:$BX,BN$2,FALSE)</f>
        <v>0</v>
      </c>
      <c r="BO593">
        <f>VLOOKUP($C593,subset1!$D:$BX,BO$2,FALSE)</f>
        <v>20</v>
      </c>
      <c r="BP593">
        <f>VLOOKUP($C593,subset1!$D:$BX,BP$2,FALSE)</f>
        <v>11.24</v>
      </c>
      <c r="BQ593">
        <f>VLOOKUP($C593,subset1!$D:$BX,BQ$2,FALSE)</f>
        <v>56.599999999999994</v>
      </c>
      <c r="BR593">
        <f>VLOOKUP($C593,subset1!$D:$BX,BR$2,FALSE)</f>
        <v>224.8</v>
      </c>
      <c r="BS593">
        <f>VLOOKUP($C593,subset1!$D:$BX,BS$2,FALSE)</f>
        <v>532</v>
      </c>
      <c r="BT593" t="str">
        <f>VLOOKUP($C593,subset1!$D:$BX,BT$2,FALSE)</f>
        <v>Revco -20</v>
      </c>
      <c r="BU593" t="str">
        <f>VLOOKUP($C593,subset1!$D:$BX,BU$2,FALSE)</f>
        <v>Pacto PCR1 Box 2</v>
      </c>
    </row>
    <row r="594" spans="1:73" x14ac:dyDescent="0.2">
      <c r="A594">
        <v>1192</v>
      </c>
      <c r="B594" t="s">
        <v>9</v>
      </c>
      <c r="C594" t="str">
        <f t="shared" si="33"/>
        <v>1192E1</v>
      </c>
      <c r="D594" t="str">
        <f t="shared" si="34"/>
        <v>E1</v>
      </c>
      <c r="E594">
        <v>108</v>
      </c>
      <c r="F594" s="1">
        <v>43790</v>
      </c>
      <c r="G594">
        <v>5.8</v>
      </c>
      <c r="H594" t="s">
        <v>22</v>
      </c>
      <c r="I594">
        <v>461.880620036724</v>
      </c>
      <c r="J594" t="s">
        <v>25</v>
      </c>
      <c r="K594">
        <v>600</v>
      </c>
      <c r="L594">
        <f>VLOOKUP($C594,samples!$D$2:$I$1000,4, FALSE)</f>
        <v>13</v>
      </c>
      <c r="M594" t="str">
        <f>VLOOKUP($C594,samples!$D$2:$I$1000,5, FALSE)</f>
        <v>G</v>
      </c>
      <c r="N594" t="str">
        <f>VLOOKUP($C594,samples!$D$2:$I$1000,6, FALSE)</f>
        <v>7,8,9</v>
      </c>
      <c r="O594" s="1">
        <f>VLOOKUP($C594,samples!$D$2:$I$1000,3, FALSE)</f>
        <v>43847</v>
      </c>
      <c r="P594" s="2">
        <f t="shared" si="35"/>
        <v>57</v>
      </c>
      <c r="Q594" s="1" t="str">
        <f>VLOOKUP($C594,samples!$D$2:$R$1000,8, FALSE)</f>
        <v>CGPLPA899P2</v>
      </c>
      <c r="R594" t="s">
        <v>297</v>
      </c>
      <c r="S594">
        <f>VLOOKUP($C594,subset1!$D:$BX,S$2,FALSE)</f>
        <v>0</v>
      </c>
      <c r="T594" s="1" t="str">
        <f>VLOOKUP($C594,subset1!$D:$BX,T$2,FALSE)</f>
        <v>Subset 1</v>
      </c>
      <c r="U594">
        <f>VLOOKUP($C594,subset1!$D:$BX,U$2,FALSE)</f>
        <v>0</v>
      </c>
      <c r="V594">
        <f>VLOOKUP($C594,subset1!$D:$BX,V$2,FALSE)</f>
        <v>44273</v>
      </c>
      <c r="W594" t="str">
        <f>VLOOKUP($C594,subset1!$D:$BX,W$2,FALSE)</f>
        <v>ZF</v>
      </c>
      <c r="X594">
        <f>VLOOKUP($C594,subset1!$D:$BX,X$2,FALSE)</f>
        <v>533</v>
      </c>
      <c r="Y594">
        <f>VLOOKUP($C594,subset1!$D:$BX,Y$2,FALSE)</f>
        <v>4.3</v>
      </c>
      <c r="Z594">
        <f>VLOOKUP($C594,subset1!$D:$BX,Z$2,FALSE)</f>
        <v>0.70000000000000018</v>
      </c>
      <c r="AA594" t="str">
        <f>VLOOKUP($C594,subset1!$D:$BX,AA$2,FALSE)</f>
        <v>31821cfdnaPACTO3</v>
      </c>
      <c r="AB594">
        <f>VLOOKUP($C594,subset1!$D:$BX,AB$2,FALSE)</f>
        <v>168</v>
      </c>
      <c r="AC594">
        <f>VLOOKUP($C594,subset1!$D:$BX,AC$2,FALSE)</f>
        <v>1734.28</v>
      </c>
      <c r="AD594">
        <f>VLOOKUP($C594,subset1!$D:$BX,AD$2,FALSE)</f>
        <v>328</v>
      </c>
      <c r="AE594">
        <f>VLOOKUP($C594,subset1!$D:$BX,AE$2,FALSE)</f>
        <v>84.36</v>
      </c>
      <c r="AF594">
        <f>VLOOKUP($C594,subset1!$D:$BX,AF$2,FALSE)</f>
        <v>504</v>
      </c>
      <c r="AG594">
        <f>VLOOKUP($C594,subset1!$D:$BX,AG$2,FALSE)</f>
        <v>20.45</v>
      </c>
      <c r="AH594">
        <f>VLOOKUP($C594,subset1!$D:$BX,AH$2,FALSE)</f>
        <v>0</v>
      </c>
      <c r="AI594">
        <f>VLOOKUP($C594,subset1!$D:$BX,AI$2,FALSE)</f>
        <v>50</v>
      </c>
      <c r="AJ594">
        <f>VLOOKUP($C594,subset1!$D:$BX,AJ$2,FALSE)</f>
        <v>1839.09</v>
      </c>
      <c r="AK594">
        <f>VLOOKUP($C594,subset1!$D:$BX,AK$2,FALSE)</f>
        <v>91.954499999999996</v>
      </c>
      <c r="AL594">
        <f>VLOOKUP($C594,subset1!$D:$BX,AL$2,FALSE)</f>
        <v>21.384767441860465</v>
      </c>
      <c r="AM594">
        <f>VLOOKUP($C594,subset1!$D:$BX,AM$2,FALSE)</f>
        <v>532</v>
      </c>
      <c r="AN594" t="str">
        <f>VLOOKUP($C594,subset1!$D:$BX,AN$2,FALSE)</f>
        <v>Revco -20</v>
      </c>
      <c r="AO594" t="str">
        <f>VLOOKUP($C594,subset1!$D:$BX,AO$2,FALSE)</f>
        <v>PACTO CfDNA Box 2</v>
      </c>
      <c r="AP594" t="str">
        <f>VLOOKUP($C594,subset1!$D:$BX,AP$2,FALSE)</f>
        <v>E4</v>
      </c>
      <c r="AQ594">
        <f>VLOOKUP($C594,subset1!$D:$BX,AQ$2,FALSE)</f>
        <v>0</v>
      </c>
      <c r="AR594">
        <f>VLOOKUP($C594,subset1!$D:$BX,AR$2,FALSE)</f>
        <v>15</v>
      </c>
      <c r="AS594">
        <f>VLOOKUP($C594,subset1!$D:$BX,AS$2,FALSE)</f>
        <v>8.1562076896726108</v>
      </c>
      <c r="AT594" s="1">
        <f>VLOOKUP($C594,subset1!$D:$BX,AT$2,FALSE)</f>
        <v>41.843792310327387</v>
      </c>
      <c r="AU594">
        <f>VLOOKUP($C594,subset1!$D:$BX,AU$2,FALSE)</f>
        <v>6</v>
      </c>
      <c r="AV594">
        <f>VLOOKUP($C594,subset1!$D:$BX,AV$2,FALSE)</f>
        <v>44362</v>
      </c>
      <c r="AW594">
        <f>VLOOKUP($C594,subset1!$D:$BX,AW$2,FALSE)</f>
        <v>0</v>
      </c>
      <c r="AX594" t="str">
        <f>VLOOKUP($C594,subset1!$D:$BX,AX$2,FALSE)</f>
        <v>IDT8_UDI_57</v>
      </c>
      <c r="AY594">
        <f>VLOOKUP($C594,subset1!$D:$BX,AY$2,FALSE)</f>
        <v>0</v>
      </c>
      <c r="AZ594">
        <f>VLOOKUP($C594,subset1!$D:$BX,AZ$2,FALSE)</f>
        <v>4</v>
      </c>
      <c r="BA594" t="str">
        <f>VLOOKUP($C594,subset1!$D:$BX,BA$2,FALSE)</f>
        <v>ZF</v>
      </c>
      <c r="BB594">
        <f>VLOOKUP($C594,subset1!$D:$BX,BB$2,FALSE)</f>
        <v>6</v>
      </c>
      <c r="BC594" t="str">
        <f>VLOOKUP($C594,subset1!$D:$BX,BC$2,FALSE)</f>
        <v>pactopcr714_DNA 1000_DE13805124_2021-07-14_10-47-22</v>
      </c>
      <c r="BD594">
        <f>VLOOKUP($C594,subset1!$D:$BX,BD$2,FALSE)</f>
        <v>299</v>
      </c>
      <c r="BE594">
        <f>VLOOKUP($C594,subset1!$D:$BX,BE$2,FALSE)</f>
        <v>20.13</v>
      </c>
      <c r="BF594">
        <f>VLOOKUP($C594,subset1!$D:$BX,BF$2,FALSE)</f>
        <v>102.1</v>
      </c>
      <c r="BG594">
        <f>VLOOKUP($C594,subset1!$D:$BX,BG$2,FALSE)</f>
        <v>449</v>
      </c>
      <c r="BH594">
        <f>VLOOKUP($C594,subset1!$D:$BX,BH$2,FALSE)</f>
        <v>0.32</v>
      </c>
      <c r="BI594">
        <f>VLOOKUP($C594,subset1!$D:$BX,BI$2,FALSE)</f>
        <v>1.1000000000000001</v>
      </c>
      <c r="BJ594">
        <f>VLOOKUP($C594,subset1!$D:$BX,BJ$2,FALSE)</f>
        <v>0</v>
      </c>
      <c r="BK594">
        <f>VLOOKUP($C594,subset1!$D:$BX,BK$2,FALSE)</f>
        <v>0</v>
      </c>
      <c r="BL594">
        <f>VLOOKUP($C594,subset1!$D:$BX,BL$2,FALSE)</f>
        <v>0</v>
      </c>
      <c r="BM594">
        <f>VLOOKUP($C594,subset1!$D:$BX,BM$2,FALSE)</f>
        <v>0</v>
      </c>
      <c r="BN594">
        <f>VLOOKUP($C594,subset1!$D:$BX,BN$2,FALSE)</f>
        <v>0</v>
      </c>
      <c r="BO594">
        <f>VLOOKUP($C594,subset1!$D:$BX,BO$2,FALSE)</f>
        <v>20</v>
      </c>
      <c r="BP594">
        <f>VLOOKUP($C594,subset1!$D:$BX,BP$2,FALSE)</f>
        <v>20.45</v>
      </c>
      <c r="BQ594">
        <f>VLOOKUP($C594,subset1!$D:$BX,BQ$2,FALSE)</f>
        <v>103.19999999999999</v>
      </c>
      <c r="BR594">
        <f>VLOOKUP($C594,subset1!$D:$BX,BR$2,FALSE)</f>
        <v>409</v>
      </c>
      <c r="BS594">
        <f>VLOOKUP($C594,subset1!$D:$BX,BS$2,FALSE)</f>
        <v>532</v>
      </c>
      <c r="BT594" t="str">
        <f>VLOOKUP($C594,subset1!$D:$BX,BT$2,FALSE)</f>
        <v>Revco -20</v>
      </c>
      <c r="BU594" t="str">
        <f>VLOOKUP($C594,subset1!$D:$BX,BU$2,FALSE)</f>
        <v>Pacto PCR1 Box 2</v>
      </c>
    </row>
    <row r="595" spans="1:73" x14ac:dyDescent="0.2">
      <c r="A595">
        <v>1192</v>
      </c>
      <c r="B595" t="s">
        <v>10</v>
      </c>
      <c r="C595" t="str">
        <f t="shared" si="33"/>
        <v>1192E2</v>
      </c>
      <c r="D595" t="str">
        <f t="shared" si="34"/>
        <v>E2</v>
      </c>
      <c r="E595">
        <v>108</v>
      </c>
      <c r="F595" s="1">
        <v>43790</v>
      </c>
      <c r="G595">
        <v>5.8</v>
      </c>
      <c r="H595" t="s">
        <v>22</v>
      </c>
      <c r="I595">
        <v>461.880620036724</v>
      </c>
      <c r="J595" t="s">
        <v>25</v>
      </c>
      <c r="K595">
        <v>601</v>
      </c>
      <c r="L595">
        <f>VLOOKUP($C595,samples!$D$2:$I$1000,4, FALSE)</f>
        <v>16</v>
      </c>
      <c r="M595" t="str">
        <f>VLOOKUP($C595,samples!$D$2:$I$1000,5, FALSE)</f>
        <v>F</v>
      </c>
      <c r="N595" t="str">
        <f>VLOOKUP($C595,samples!$D$2:$I$1000,6, FALSE)</f>
        <v>7,8,9</v>
      </c>
      <c r="O595" s="1">
        <f>VLOOKUP($C595,samples!$D$2:$I$1000,3, FALSE)</f>
        <v>43910</v>
      </c>
      <c r="P595" s="2">
        <f t="shared" si="35"/>
        <v>120</v>
      </c>
      <c r="Q595" s="1" t="str">
        <f>VLOOKUP($C595,samples!$D$2:$R$1000,8, FALSE)</f>
        <v>CGPLPA899P3</v>
      </c>
      <c r="R595" t="s">
        <v>297</v>
      </c>
      <c r="S595">
        <f>VLOOKUP($C595,subset1!$D:$BX,S$2,FALSE)</f>
        <v>0</v>
      </c>
      <c r="T595" s="1" t="str">
        <f>VLOOKUP($C595,subset1!$D:$BX,T$2,FALSE)</f>
        <v>Subset 1</v>
      </c>
      <c r="U595">
        <f>VLOOKUP($C595,subset1!$D:$BX,U$2,FALSE)</f>
        <v>0</v>
      </c>
      <c r="V595">
        <f>VLOOKUP($C595,subset1!$D:$BX,V$2,FALSE)</f>
        <v>44273</v>
      </c>
      <c r="W595" t="str">
        <f>VLOOKUP($C595,subset1!$D:$BX,W$2,FALSE)</f>
        <v>ZF</v>
      </c>
      <c r="X595">
        <f>VLOOKUP($C595,subset1!$D:$BX,X$2,FALSE)</f>
        <v>533</v>
      </c>
      <c r="Y595">
        <f>VLOOKUP($C595,subset1!$D:$BX,Y$2,FALSE)</f>
        <v>4</v>
      </c>
      <c r="Z595">
        <f>VLOOKUP($C595,subset1!$D:$BX,Z$2,FALSE)</f>
        <v>0</v>
      </c>
      <c r="AA595" t="str">
        <f>VLOOKUP($C595,subset1!$D:$BX,AA$2,FALSE)</f>
        <v>31821cfdnaPACTO3</v>
      </c>
      <c r="AB595">
        <f>VLOOKUP($C595,subset1!$D:$BX,AB$2,FALSE)</f>
        <v>145</v>
      </c>
      <c r="AC595">
        <f>VLOOKUP($C595,subset1!$D:$BX,AC$2,FALSE)</f>
        <v>1228.2414622705758</v>
      </c>
      <c r="AD595">
        <f>VLOOKUP($C595,subset1!$D:$BX,AD$2,FALSE)</f>
        <v>304</v>
      </c>
      <c r="AE595">
        <f>VLOOKUP($C595,subset1!$D:$BX,AE$2,FALSE)</f>
        <v>79.292998534491758</v>
      </c>
      <c r="AF595">
        <f>VLOOKUP($C595,subset1!$D:$BX,AF$2,FALSE)</f>
        <v>408</v>
      </c>
      <c r="AG595">
        <f>VLOOKUP($C595,subset1!$D:$BX,AG$2,FALSE)</f>
        <v>16.941572948126954</v>
      </c>
      <c r="AH595" t="str">
        <f>VLOOKUP($C595,subset1!$D:$BX,AH$2,FALSE)</f>
        <v>Estimated peaks</v>
      </c>
      <c r="AI595">
        <f>VLOOKUP($C595,subset1!$D:$BX,AI$2,FALSE)</f>
        <v>50</v>
      </c>
      <c r="AJ595">
        <f>VLOOKUP($C595,subset1!$D:$BX,AJ$2,FALSE)</f>
        <v>1324.4760337531945</v>
      </c>
      <c r="AK595">
        <f>VLOOKUP($C595,subset1!$D:$BX,AK$2,FALSE)</f>
        <v>66.22380168765973</v>
      </c>
      <c r="AL595">
        <f>VLOOKUP($C595,subset1!$D:$BX,AL$2,FALSE)</f>
        <v>16.555950421914932</v>
      </c>
      <c r="AM595">
        <f>VLOOKUP($C595,subset1!$D:$BX,AM$2,FALSE)</f>
        <v>532</v>
      </c>
      <c r="AN595" t="str">
        <f>VLOOKUP($C595,subset1!$D:$BX,AN$2,FALSE)</f>
        <v>Revco -20</v>
      </c>
      <c r="AO595" t="str">
        <f>VLOOKUP($C595,subset1!$D:$BX,AO$2,FALSE)</f>
        <v>PACTO CfDNA Box 2</v>
      </c>
      <c r="AP595" t="str">
        <f>VLOOKUP($C595,subset1!$D:$BX,AP$2,FALSE)</f>
        <v>E5</v>
      </c>
      <c r="AQ595">
        <f>VLOOKUP($C595,subset1!$D:$BX,AQ$2,FALSE)</f>
        <v>0</v>
      </c>
      <c r="AR595">
        <f>VLOOKUP($C595,subset1!$D:$BX,AR$2,FALSE)</f>
        <v>15</v>
      </c>
      <c r="AS595">
        <f>VLOOKUP($C595,subset1!$D:$BX,AS$2,FALSE)</f>
        <v>11.325233237700946</v>
      </c>
      <c r="AT595" s="1">
        <f>VLOOKUP($C595,subset1!$D:$BX,AT$2,FALSE)</f>
        <v>38.674766762299058</v>
      </c>
      <c r="AU595">
        <f>VLOOKUP($C595,subset1!$D:$BX,AU$2,FALSE)</f>
        <v>6</v>
      </c>
      <c r="AV595">
        <f>VLOOKUP($C595,subset1!$D:$BX,AV$2,FALSE)</f>
        <v>44362</v>
      </c>
      <c r="AW595">
        <f>VLOOKUP($C595,subset1!$D:$BX,AW$2,FALSE)</f>
        <v>0</v>
      </c>
      <c r="AX595" t="str">
        <f>VLOOKUP($C595,subset1!$D:$BX,AX$2,FALSE)</f>
        <v>IDT8_UDI_58</v>
      </c>
      <c r="AY595">
        <f>VLOOKUP($C595,subset1!$D:$BX,AY$2,FALSE)</f>
        <v>0</v>
      </c>
      <c r="AZ595">
        <f>VLOOKUP($C595,subset1!$D:$BX,AZ$2,FALSE)</f>
        <v>4</v>
      </c>
      <c r="BA595" t="str">
        <f>VLOOKUP($C595,subset1!$D:$BX,BA$2,FALSE)</f>
        <v>ZF</v>
      </c>
      <c r="BB595">
        <f>VLOOKUP($C595,subset1!$D:$BX,BB$2,FALSE)</f>
        <v>6</v>
      </c>
      <c r="BC595" t="str">
        <f>VLOOKUP($C595,subset1!$D:$BX,BC$2,FALSE)</f>
        <v>pactopcr714_DNA 1000_DE13805124_2021-07-14_10-47-22</v>
      </c>
      <c r="BD595">
        <f>VLOOKUP($C595,subset1!$D:$BX,BD$2,FALSE)</f>
        <v>301</v>
      </c>
      <c r="BE595">
        <f>VLOOKUP($C595,subset1!$D:$BX,BE$2,FALSE)</f>
        <v>16.82</v>
      </c>
      <c r="BF595">
        <f>VLOOKUP($C595,subset1!$D:$BX,BF$2,FALSE)</f>
        <v>84.7</v>
      </c>
      <c r="BG595">
        <f>VLOOKUP($C595,subset1!$D:$BX,BG$2,FALSE)</f>
        <v>469</v>
      </c>
      <c r="BH595">
        <f>VLOOKUP($C595,subset1!$D:$BX,BH$2,FALSE)</f>
        <v>0.84</v>
      </c>
      <c r="BI595">
        <f>VLOOKUP($C595,subset1!$D:$BX,BI$2,FALSE)</f>
        <v>2.7</v>
      </c>
      <c r="BJ595">
        <f>VLOOKUP($C595,subset1!$D:$BX,BJ$2,FALSE)</f>
        <v>0</v>
      </c>
      <c r="BK595">
        <f>VLOOKUP($C595,subset1!$D:$BX,BK$2,FALSE)</f>
        <v>0</v>
      </c>
      <c r="BL595">
        <f>VLOOKUP($C595,subset1!$D:$BX,BL$2,FALSE)</f>
        <v>0</v>
      </c>
      <c r="BM595">
        <f>VLOOKUP($C595,subset1!$D:$BX,BM$2,FALSE)</f>
        <v>0</v>
      </c>
      <c r="BN595">
        <f>VLOOKUP($C595,subset1!$D:$BX,BN$2,FALSE)</f>
        <v>0</v>
      </c>
      <c r="BO595">
        <f>VLOOKUP($C595,subset1!$D:$BX,BO$2,FALSE)</f>
        <v>20</v>
      </c>
      <c r="BP595">
        <f>VLOOKUP($C595,subset1!$D:$BX,BP$2,FALSE)</f>
        <v>17.66</v>
      </c>
      <c r="BQ595">
        <f>VLOOKUP($C595,subset1!$D:$BX,BQ$2,FALSE)</f>
        <v>87.4</v>
      </c>
      <c r="BR595">
        <f>VLOOKUP($C595,subset1!$D:$BX,BR$2,FALSE)</f>
        <v>353.2</v>
      </c>
      <c r="BS595">
        <f>VLOOKUP($C595,subset1!$D:$BX,BS$2,FALSE)</f>
        <v>532</v>
      </c>
      <c r="BT595" t="str">
        <f>VLOOKUP($C595,subset1!$D:$BX,BT$2,FALSE)</f>
        <v>Revco -20</v>
      </c>
      <c r="BU595" t="str">
        <f>VLOOKUP($C595,subset1!$D:$BX,BU$2,FALSE)</f>
        <v>Pacto PCR1 Box 2</v>
      </c>
    </row>
    <row r="596" spans="1:73" x14ac:dyDescent="0.2">
      <c r="A596">
        <v>1201</v>
      </c>
      <c r="B596" t="s">
        <v>2</v>
      </c>
      <c r="C596" t="str">
        <f t="shared" si="33"/>
        <v>1201A</v>
      </c>
      <c r="D596" t="str">
        <f t="shared" si="34"/>
        <v>A</v>
      </c>
      <c r="E596">
        <v>109</v>
      </c>
      <c r="F596" s="1">
        <v>43803</v>
      </c>
      <c r="G596">
        <v>25.2</v>
      </c>
      <c r="H596" t="s">
        <v>22</v>
      </c>
      <c r="I596">
        <v>448.880620036724</v>
      </c>
      <c r="J596" t="s">
        <v>23</v>
      </c>
      <c r="K596">
        <v>602</v>
      </c>
      <c r="L596">
        <f>VLOOKUP($C596,samples!$D$2:$I$1000,4, FALSE)</f>
        <v>4</v>
      </c>
      <c r="M596" t="str">
        <f>VLOOKUP($C596,samples!$D$2:$I$1000,5, FALSE)</f>
        <v>A</v>
      </c>
      <c r="N596" t="str">
        <f>VLOOKUP($C596,samples!$D$2:$I$1000,6, FALSE)</f>
        <v>1,2,3</v>
      </c>
      <c r="O596" s="1">
        <f>VLOOKUP($C596,samples!$D$2:$I$1000,3, FALSE)</f>
        <v>43803</v>
      </c>
      <c r="P596" s="2">
        <f t="shared" si="35"/>
        <v>0</v>
      </c>
      <c r="Q596" s="1" t="str">
        <f>VLOOKUP($C596,samples!$D$2:$R$1000,8, FALSE)</f>
        <v>CGPLPA900P</v>
      </c>
      <c r="R596" t="s">
        <v>297</v>
      </c>
      <c r="S596">
        <f>VLOOKUP($C596,subset1!$D:$BX,S$2,FALSE)</f>
        <v>0</v>
      </c>
      <c r="T596" s="1" t="str">
        <f>VLOOKUP($C596,subset1!$D:$BX,T$2,FALSE)</f>
        <v>Subset 1</v>
      </c>
      <c r="U596">
        <f>VLOOKUP($C596,subset1!$D:$BX,U$2,FALSE)</f>
        <v>0</v>
      </c>
      <c r="V596">
        <f>VLOOKUP($C596,subset1!$D:$BX,V$2,FALSE)</f>
        <v>44273</v>
      </c>
      <c r="W596" t="str">
        <f>VLOOKUP($C596,subset1!$D:$BX,W$2,FALSE)</f>
        <v>ZF</v>
      </c>
      <c r="X596">
        <f>VLOOKUP($C596,subset1!$D:$BX,X$2,FALSE)</f>
        <v>533</v>
      </c>
      <c r="Y596">
        <f>VLOOKUP($C596,subset1!$D:$BX,Y$2,FALSE)</f>
        <v>4.3</v>
      </c>
      <c r="Z596">
        <f>VLOOKUP($C596,subset1!$D:$BX,Z$2,FALSE)</f>
        <v>0.70000000000000018</v>
      </c>
      <c r="AA596" t="str">
        <f>VLOOKUP($C596,subset1!$D:$BX,AA$2,FALSE)</f>
        <v>49PACTOCFDNA</v>
      </c>
      <c r="AB596">
        <f>VLOOKUP($C596,subset1!$D:$BX,AB$2,FALSE)</f>
        <v>150</v>
      </c>
      <c r="AC596">
        <f>VLOOKUP($C596,subset1!$D:$BX,AC$2,FALSE)</f>
        <v>155821.68</v>
      </c>
      <c r="AD596">
        <f>VLOOKUP($C596,subset1!$D:$BX,AD$2,FALSE)</f>
        <v>310</v>
      </c>
      <c r="AE596">
        <f>VLOOKUP($C596,subset1!$D:$BX,AE$2,FALSE)</f>
        <v>12996.599999999999</v>
      </c>
      <c r="AF596">
        <f>VLOOKUP($C596,subset1!$D:$BX,AF$2,FALSE)</f>
        <v>454</v>
      </c>
      <c r="AG596">
        <f>VLOOKUP($C596,subset1!$D:$BX,AG$2,FALSE)</f>
        <v>1449.78</v>
      </c>
      <c r="AH596">
        <f>VLOOKUP($C596,subset1!$D:$BX,AH$2,FALSE)</f>
        <v>0</v>
      </c>
      <c r="AI596">
        <f>VLOOKUP($C596,subset1!$D:$BX,AI$2,FALSE)</f>
        <v>50</v>
      </c>
      <c r="AJ596">
        <f>VLOOKUP($C596,subset1!$D:$BX,AJ$2,FALSE)</f>
        <v>170268.06</v>
      </c>
      <c r="AK596">
        <f>VLOOKUP($C596,subset1!$D:$BX,AK$2,FALSE)</f>
        <v>8513.4030000000002</v>
      </c>
      <c r="AL596">
        <f>VLOOKUP($C596,subset1!$D:$BX,AL$2,FALSE)</f>
        <v>1979.8611627906978</v>
      </c>
      <c r="AM596">
        <f>VLOOKUP($C596,subset1!$D:$BX,AM$2,FALSE)</f>
        <v>532</v>
      </c>
      <c r="AN596" t="str">
        <f>VLOOKUP($C596,subset1!$D:$BX,AN$2,FALSE)</f>
        <v>Revco -20</v>
      </c>
      <c r="AO596" t="str">
        <f>VLOOKUP($C596,subset1!$D:$BX,AO$2,FALSE)</f>
        <v>PACTO CfDNA Box 2</v>
      </c>
      <c r="AP596" t="str">
        <f>VLOOKUP($C596,subset1!$D:$BX,AP$2,FALSE)</f>
        <v>E6</v>
      </c>
      <c r="AQ596">
        <f>VLOOKUP($C596,subset1!$D:$BX,AQ$2,FALSE)</f>
        <v>340.53611999999998</v>
      </c>
      <c r="AR596">
        <f>VLOOKUP($C596,subset1!$D:$BX,AR$2,FALSE)</f>
        <v>15</v>
      </c>
      <c r="AS596">
        <f>VLOOKUP($C596,subset1!$D:$BX,AS$2,FALSE)</f>
        <v>2.2024095417543372</v>
      </c>
      <c r="AT596" s="1">
        <f>VLOOKUP($C596,subset1!$D:$BX,AT$2,FALSE)</f>
        <v>47.797590458245665</v>
      </c>
      <c r="AU596">
        <f>VLOOKUP($C596,subset1!$D:$BX,AU$2,FALSE)</f>
        <v>14</v>
      </c>
      <c r="AV596">
        <f>VLOOKUP($C596,subset1!$D:$BX,AV$2,FALSE)</f>
        <v>44424</v>
      </c>
      <c r="AW596">
        <f>VLOOKUP($C596,subset1!$D:$BX,AW$2,FALSE)</f>
        <v>0</v>
      </c>
      <c r="AX596" t="str">
        <f>VLOOKUP($C596,subset1!$D:$BX,AX$2,FALSE)</f>
        <v>IDT8_UDI_100</v>
      </c>
      <c r="AY596">
        <f>VLOOKUP($C596,subset1!$D:$BX,AY$2,FALSE)</f>
        <v>0</v>
      </c>
      <c r="AZ596">
        <f>VLOOKUP($C596,subset1!$D:$BX,AZ$2,FALSE)</f>
        <v>4</v>
      </c>
      <c r="BA596" t="str">
        <f>VLOOKUP($C596,subset1!$D:$BX,BA$2,FALSE)</f>
        <v>ZF</v>
      </c>
      <c r="BB596">
        <f>VLOOKUP($C596,subset1!$D:$BX,BB$2,FALSE)</f>
        <v>14</v>
      </c>
      <c r="BC596" t="str">
        <f>VLOOKUP($C596,subset1!$D:$BX,BC$2,FALSE)</f>
        <v>817PACTOpCR_DNA 1000_DE13805124_2021-08-17_10-25-12.xad</v>
      </c>
      <c r="BD596">
        <f>VLOOKUP($C596,subset1!$D:$BX,BD$2,FALSE)</f>
        <v>302</v>
      </c>
      <c r="BE596">
        <f>VLOOKUP($C596,subset1!$D:$BX,BE$2,FALSE)</f>
        <v>36.58</v>
      </c>
      <c r="BF596">
        <f>VLOOKUP($C596,subset1!$D:$BX,BF$2,FALSE)</f>
        <v>183.7</v>
      </c>
      <c r="BG596">
        <f>VLOOKUP($C596,subset1!$D:$BX,BG$2,FALSE)</f>
        <v>448</v>
      </c>
      <c r="BH596">
        <f>VLOOKUP($C596,subset1!$D:$BX,BH$2,FALSE)</f>
        <v>0.6</v>
      </c>
      <c r="BI596">
        <f>VLOOKUP($C596,subset1!$D:$BX,BI$2,FALSE)</f>
        <v>2</v>
      </c>
      <c r="BJ596">
        <f>VLOOKUP($C596,subset1!$D:$BX,BJ$2,FALSE)</f>
        <v>0</v>
      </c>
      <c r="BK596">
        <f>VLOOKUP($C596,subset1!$D:$BX,BK$2,FALSE)</f>
        <v>0</v>
      </c>
      <c r="BL596">
        <f>VLOOKUP($C596,subset1!$D:$BX,BL$2,FALSE)</f>
        <v>0</v>
      </c>
      <c r="BM596">
        <f>VLOOKUP($C596,subset1!$D:$BX,BM$2,FALSE)</f>
        <v>0</v>
      </c>
      <c r="BN596">
        <f>VLOOKUP($C596,subset1!$D:$BX,BN$2,FALSE)</f>
        <v>0</v>
      </c>
      <c r="BO596">
        <f>VLOOKUP($C596,subset1!$D:$BX,BO$2,FALSE)</f>
        <v>20</v>
      </c>
      <c r="BP596">
        <f>VLOOKUP($C596,subset1!$D:$BX,BP$2,FALSE)</f>
        <v>37.18</v>
      </c>
      <c r="BQ596">
        <f>VLOOKUP($C596,subset1!$D:$BX,BQ$2,FALSE)</f>
        <v>185.7</v>
      </c>
      <c r="BR596">
        <f>VLOOKUP($C596,subset1!$D:$BX,BR$2,FALSE)</f>
        <v>743.6</v>
      </c>
      <c r="BS596">
        <f>VLOOKUP($C596,subset1!$D:$BX,BS$2,FALSE)</f>
        <v>532</v>
      </c>
      <c r="BT596" t="str">
        <f>VLOOKUP($C596,subset1!$D:$BX,BT$2,FALSE)</f>
        <v>Revco -20</v>
      </c>
      <c r="BU596" t="str">
        <f>VLOOKUP($C596,subset1!$D:$BX,BU$2,FALSE)</f>
        <v>Pacto PcR1 Box 4</v>
      </c>
    </row>
    <row r="597" spans="1:73" x14ac:dyDescent="0.2">
      <c r="A597">
        <v>1201</v>
      </c>
      <c r="B597" t="s">
        <v>8</v>
      </c>
      <c r="C597" t="str">
        <f t="shared" si="33"/>
        <v>1201B1</v>
      </c>
      <c r="D597" t="str">
        <f t="shared" si="34"/>
        <v>B1</v>
      </c>
      <c r="E597">
        <v>109</v>
      </c>
      <c r="F597" s="1">
        <v>43803</v>
      </c>
      <c r="G597">
        <v>25.2</v>
      </c>
      <c r="H597" t="s">
        <v>22</v>
      </c>
      <c r="I597">
        <v>448.880620036724</v>
      </c>
      <c r="J597" t="s">
        <v>23</v>
      </c>
      <c r="K597">
        <v>603</v>
      </c>
      <c r="L597">
        <f>VLOOKUP($C597,samples!$D$2:$I$1000,4, FALSE)</f>
        <v>9</v>
      </c>
      <c r="M597" t="str">
        <f>VLOOKUP($C597,samples!$D$2:$I$1000,5, FALSE)</f>
        <v>E</v>
      </c>
      <c r="N597" t="str">
        <f>VLOOKUP($C597,samples!$D$2:$I$1000,6, FALSE)</f>
        <v>1,2,3</v>
      </c>
      <c r="O597" s="1">
        <f>VLOOKUP($C597,samples!$D$2:$I$1000,3, FALSE)</f>
        <v>43832</v>
      </c>
      <c r="P597" s="2">
        <f t="shared" si="35"/>
        <v>29</v>
      </c>
      <c r="Q597" s="1" t="str">
        <f>VLOOKUP($C597,samples!$D$2:$R$1000,8, FALSE)</f>
        <v>CGPLPA900P1</v>
      </c>
      <c r="R597" t="s">
        <v>297</v>
      </c>
      <c r="S597">
        <f>VLOOKUP($C597,subset1!$D:$BX,S$2,FALSE)</f>
        <v>0</v>
      </c>
      <c r="T597" s="1" t="str">
        <f>VLOOKUP($C597,subset1!$D:$BX,T$2,FALSE)</f>
        <v>Subset 1</v>
      </c>
      <c r="U597">
        <f>VLOOKUP($C597,subset1!$D:$BX,U$2,FALSE)</f>
        <v>0</v>
      </c>
      <c r="V597">
        <f>VLOOKUP($C597,subset1!$D:$BX,V$2,FALSE)</f>
        <v>44273</v>
      </c>
      <c r="W597" t="str">
        <f>VLOOKUP($C597,subset1!$D:$BX,W$2,FALSE)</f>
        <v>ZF</v>
      </c>
      <c r="X597">
        <f>VLOOKUP($C597,subset1!$D:$BX,X$2,FALSE)</f>
        <v>533</v>
      </c>
      <c r="Y597">
        <f>VLOOKUP($C597,subset1!$D:$BX,Y$2,FALSE)</f>
        <v>5.5</v>
      </c>
      <c r="Z597">
        <f>VLOOKUP($C597,subset1!$D:$BX,Z$2,FALSE)</f>
        <v>0.5</v>
      </c>
      <c r="AA597" t="str">
        <f>VLOOKUP($C597,subset1!$D:$BX,AA$2,FALSE)</f>
        <v>31821cfdnaPACTO3</v>
      </c>
      <c r="AB597">
        <f>VLOOKUP($C597,subset1!$D:$BX,AB$2,FALSE)</f>
        <v>162</v>
      </c>
      <c r="AC597">
        <f>VLOOKUP($C597,subset1!$D:$BX,AC$2,FALSE)</f>
        <v>8669.0400000000009</v>
      </c>
      <c r="AD597">
        <f>VLOOKUP($C597,subset1!$D:$BX,AD$2,FALSE)</f>
        <v>315</v>
      </c>
      <c r="AE597">
        <f>VLOOKUP($C597,subset1!$D:$BX,AE$2,FALSE)</f>
        <v>288.93</v>
      </c>
      <c r="AF597">
        <f>VLOOKUP($C597,subset1!$D:$BX,AF$2,FALSE)</f>
        <v>438</v>
      </c>
      <c r="AG597">
        <f>VLOOKUP($C597,subset1!$D:$BX,AG$2,FALSE)</f>
        <v>41.59</v>
      </c>
      <c r="AH597">
        <f>VLOOKUP($C597,subset1!$D:$BX,AH$2,FALSE)</f>
        <v>0</v>
      </c>
      <c r="AI597">
        <f>VLOOKUP($C597,subset1!$D:$BX,AI$2,FALSE)</f>
        <v>50</v>
      </c>
      <c r="AJ597">
        <f>VLOOKUP($C597,subset1!$D:$BX,AJ$2,FALSE)</f>
        <v>8999.5600000000013</v>
      </c>
      <c r="AK597">
        <f>VLOOKUP($C597,subset1!$D:$BX,AK$2,FALSE)</f>
        <v>449.97800000000007</v>
      </c>
      <c r="AL597">
        <f>VLOOKUP($C597,subset1!$D:$BX,AL$2,FALSE)</f>
        <v>81.814181818181837</v>
      </c>
      <c r="AM597">
        <f>VLOOKUP($C597,subset1!$D:$BX,AM$2,FALSE)</f>
        <v>532</v>
      </c>
      <c r="AN597" t="str">
        <f>VLOOKUP($C597,subset1!$D:$BX,AN$2,FALSE)</f>
        <v>Revco -20</v>
      </c>
      <c r="AO597" t="str">
        <f>VLOOKUP($C597,subset1!$D:$BX,AO$2,FALSE)</f>
        <v>PACTO CfDNA Box 2</v>
      </c>
      <c r="AP597" t="str">
        <f>VLOOKUP($C597,subset1!$D:$BX,AP$2,FALSE)</f>
        <v>E7</v>
      </c>
      <c r="AQ597">
        <f>VLOOKUP($C597,subset1!$D:$BX,AQ$2,FALSE)</f>
        <v>0</v>
      </c>
      <c r="AR597">
        <f>VLOOKUP($C597,subset1!$D:$BX,AR$2,FALSE)</f>
        <v>15</v>
      </c>
      <c r="AS597">
        <f>VLOOKUP($C597,subset1!$D:$BX,AS$2,FALSE)</f>
        <v>1.6667481521318819</v>
      </c>
      <c r="AT597" s="1">
        <f>VLOOKUP($C597,subset1!$D:$BX,AT$2,FALSE)</f>
        <v>48.333251847868119</v>
      </c>
      <c r="AU597">
        <f>VLOOKUP($C597,subset1!$D:$BX,AU$2,FALSE)</f>
        <v>14</v>
      </c>
      <c r="AV597">
        <f>VLOOKUP($C597,subset1!$D:$BX,AV$2,FALSE)</f>
        <v>44424</v>
      </c>
      <c r="AW597">
        <f>VLOOKUP($C597,subset1!$D:$BX,AW$2,FALSE)</f>
        <v>0</v>
      </c>
      <c r="AX597" t="str">
        <f>VLOOKUP($C597,subset1!$D:$BX,AX$2,FALSE)</f>
        <v>IDT8_UDI_101</v>
      </c>
      <c r="AY597">
        <f>VLOOKUP($C597,subset1!$D:$BX,AY$2,FALSE)</f>
        <v>0</v>
      </c>
      <c r="AZ597">
        <f>VLOOKUP($C597,subset1!$D:$BX,AZ$2,FALSE)</f>
        <v>4</v>
      </c>
      <c r="BA597" t="str">
        <f>VLOOKUP($C597,subset1!$D:$BX,BA$2,FALSE)</f>
        <v>ZF</v>
      </c>
      <c r="BB597">
        <f>VLOOKUP($C597,subset1!$D:$BX,BB$2,FALSE)</f>
        <v>14</v>
      </c>
      <c r="BC597" t="str">
        <f>VLOOKUP($C597,subset1!$D:$BX,BC$2,FALSE)</f>
        <v>817PACTOpCR_DNA 1000_DE13805124_2021-08-17_10-25-12.xad</v>
      </c>
      <c r="BD597">
        <f>VLOOKUP($C597,subset1!$D:$BX,BD$2,FALSE)</f>
        <v>303</v>
      </c>
      <c r="BE597">
        <f>VLOOKUP($C597,subset1!$D:$BX,BE$2,FALSE)</f>
        <v>7.52</v>
      </c>
      <c r="BF597">
        <f>VLOOKUP($C597,subset1!$D:$BX,BF$2,FALSE)</f>
        <v>37.6</v>
      </c>
      <c r="BG597">
        <f>VLOOKUP($C597,subset1!$D:$BX,BG$2,FALSE)</f>
        <v>475</v>
      </c>
      <c r="BH597">
        <f>VLOOKUP($C597,subset1!$D:$BX,BH$2,FALSE)</f>
        <v>0.33</v>
      </c>
      <c r="BI597">
        <f>VLOOKUP($C597,subset1!$D:$BX,BI$2,FALSE)</f>
        <v>1.1000000000000001</v>
      </c>
      <c r="BJ597">
        <f>VLOOKUP($C597,subset1!$D:$BX,BJ$2,FALSE)</f>
        <v>0</v>
      </c>
      <c r="BK597">
        <f>VLOOKUP($C597,subset1!$D:$BX,BK$2,FALSE)</f>
        <v>0</v>
      </c>
      <c r="BL597">
        <f>VLOOKUP($C597,subset1!$D:$BX,BL$2,FALSE)</f>
        <v>0</v>
      </c>
      <c r="BM597">
        <f>VLOOKUP($C597,subset1!$D:$BX,BM$2,FALSE)</f>
        <v>0</v>
      </c>
      <c r="BN597">
        <f>VLOOKUP($C597,subset1!$D:$BX,BN$2,FALSE)</f>
        <v>0</v>
      </c>
      <c r="BO597">
        <f>VLOOKUP($C597,subset1!$D:$BX,BO$2,FALSE)</f>
        <v>20</v>
      </c>
      <c r="BP597">
        <f>VLOOKUP($C597,subset1!$D:$BX,BP$2,FALSE)</f>
        <v>7.85</v>
      </c>
      <c r="BQ597">
        <f>VLOOKUP($C597,subset1!$D:$BX,BQ$2,FALSE)</f>
        <v>38.700000000000003</v>
      </c>
      <c r="BR597">
        <f>VLOOKUP($C597,subset1!$D:$BX,BR$2,FALSE)</f>
        <v>157</v>
      </c>
      <c r="BS597">
        <f>VLOOKUP($C597,subset1!$D:$BX,BS$2,FALSE)</f>
        <v>532</v>
      </c>
      <c r="BT597" t="str">
        <f>VLOOKUP($C597,subset1!$D:$BX,BT$2,FALSE)</f>
        <v>Revco -20</v>
      </c>
      <c r="BU597" t="str">
        <f>VLOOKUP($C597,subset1!$D:$BX,BU$2,FALSE)</f>
        <v>Pacto PcR1 Box 4</v>
      </c>
    </row>
    <row r="598" spans="1:73" x14ac:dyDescent="0.2">
      <c r="A598">
        <v>1201</v>
      </c>
      <c r="B598" t="s">
        <v>9</v>
      </c>
      <c r="C598" t="str">
        <f t="shared" si="33"/>
        <v>1201E1</v>
      </c>
      <c r="D598" t="str">
        <f t="shared" si="34"/>
        <v>E1</v>
      </c>
      <c r="E598">
        <v>109</v>
      </c>
      <c r="F598" s="1">
        <v>43803</v>
      </c>
      <c r="G598">
        <v>25.2</v>
      </c>
      <c r="H598" t="s">
        <v>22</v>
      </c>
      <c r="I598">
        <v>448.880620036724</v>
      </c>
      <c r="J598" t="s">
        <v>23</v>
      </c>
      <c r="K598">
        <v>604</v>
      </c>
      <c r="L598">
        <f>VLOOKUP($C598,samples!$D$2:$I$1000,4, FALSE)</f>
        <v>13</v>
      </c>
      <c r="M598" t="str">
        <f>VLOOKUP($C598,samples!$D$2:$I$1000,5, FALSE)</f>
        <v>F</v>
      </c>
      <c r="N598" t="str">
        <f>VLOOKUP($C598,samples!$D$2:$I$1000,6, FALSE)</f>
        <v>1,2,3</v>
      </c>
      <c r="O598" s="1">
        <f>VLOOKUP($C598,samples!$D$2:$I$1000,3, FALSE)</f>
        <v>43860</v>
      </c>
      <c r="P598" s="2">
        <f t="shared" si="35"/>
        <v>57</v>
      </c>
      <c r="Q598" s="1" t="str">
        <f>VLOOKUP($C598,samples!$D$2:$R$1000,8, FALSE)</f>
        <v>CGPLPA900P2</v>
      </c>
      <c r="R598" t="s">
        <v>297</v>
      </c>
      <c r="S598">
        <f>VLOOKUP($C598,subset1!$D:$BX,S$2,FALSE)</f>
        <v>0</v>
      </c>
      <c r="T598" s="1" t="str">
        <f>VLOOKUP($C598,subset1!$D:$BX,T$2,FALSE)</f>
        <v>Subset 1</v>
      </c>
      <c r="U598">
        <f>VLOOKUP($C598,subset1!$D:$BX,U$2,FALSE)</f>
        <v>0</v>
      </c>
      <c r="V598">
        <f>VLOOKUP($C598,subset1!$D:$BX,V$2,FALSE)</f>
        <v>44273</v>
      </c>
      <c r="W598" t="str">
        <f>VLOOKUP($C598,subset1!$D:$BX,W$2,FALSE)</f>
        <v>ZF</v>
      </c>
      <c r="X598">
        <f>VLOOKUP($C598,subset1!$D:$BX,X$2,FALSE)</f>
        <v>533</v>
      </c>
      <c r="Y598">
        <f>VLOOKUP($C598,subset1!$D:$BX,Y$2,FALSE)</f>
        <v>3.5</v>
      </c>
      <c r="Z598">
        <f>VLOOKUP($C598,subset1!$D:$BX,Z$2,FALSE)</f>
        <v>0.5</v>
      </c>
      <c r="AA598" t="str">
        <f>VLOOKUP($C598,subset1!$D:$BX,AA$2,FALSE)</f>
        <v>31821cfdnaPACTO3</v>
      </c>
      <c r="AB598">
        <f>VLOOKUP($C598,subset1!$D:$BX,AB$2,FALSE)</f>
        <v>156</v>
      </c>
      <c r="AC598">
        <f>VLOOKUP($C598,subset1!$D:$BX,AC$2,FALSE)</f>
        <v>10842.88</v>
      </c>
      <c r="AD598">
        <f>VLOOKUP($C598,subset1!$D:$BX,AD$2,FALSE)</f>
        <v>291</v>
      </c>
      <c r="AE598">
        <f>VLOOKUP($C598,subset1!$D:$BX,AE$2,FALSE)</f>
        <v>589.66999999999996</v>
      </c>
      <c r="AF598">
        <f>VLOOKUP($C598,subset1!$D:$BX,AF$2,FALSE)</f>
        <v>427</v>
      </c>
      <c r="AG598">
        <f>VLOOKUP($C598,subset1!$D:$BX,AG$2,FALSE)</f>
        <v>97.88</v>
      </c>
      <c r="AH598">
        <f>VLOOKUP($C598,subset1!$D:$BX,AH$2,FALSE)</f>
        <v>0</v>
      </c>
      <c r="AI598">
        <f>VLOOKUP($C598,subset1!$D:$BX,AI$2,FALSE)</f>
        <v>50</v>
      </c>
      <c r="AJ598">
        <f>VLOOKUP($C598,subset1!$D:$BX,AJ$2,FALSE)</f>
        <v>11530.429999999998</v>
      </c>
      <c r="AK598">
        <f>VLOOKUP($C598,subset1!$D:$BX,AK$2,FALSE)</f>
        <v>576.52149999999983</v>
      </c>
      <c r="AL598">
        <f>VLOOKUP($C598,subset1!$D:$BX,AL$2,FALSE)</f>
        <v>164.72042857142853</v>
      </c>
      <c r="AM598">
        <f>VLOOKUP($C598,subset1!$D:$BX,AM$2,FALSE)</f>
        <v>532</v>
      </c>
      <c r="AN598" t="str">
        <f>VLOOKUP($C598,subset1!$D:$BX,AN$2,FALSE)</f>
        <v>Revco -20</v>
      </c>
      <c r="AO598" t="str">
        <f>VLOOKUP($C598,subset1!$D:$BX,AO$2,FALSE)</f>
        <v>PACTO CfDNA Box 2</v>
      </c>
      <c r="AP598" t="str">
        <f>VLOOKUP($C598,subset1!$D:$BX,AP$2,FALSE)</f>
        <v>E8</v>
      </c>
      <c r="AQ598">
        <f>VLOOKUP($C598,subset1!$D:$BX,AQ$2,FALSE)</f>
        <v>0</v>
      </c>
      <c r="AR598">
        <f>VLOOKUP($C598,subset1!$D:$BX,AR$2,FALSE)</f>
        <v>15</v>
      </c>
      <c r="AS598">
        <f>VLOOKUP($C598,subset1!$D:$BX,AS$2,FALSE)</f>
        <v>1.3009055169668438</v>
      </c>
      <c r="AT598" s="1">
        <f>VLOOKUP($C598,subset1!$D:$BX,AT$2,FALSE)</f>
        <v>48.699094483033157</v>
      </c>
      <c r="AU598">
        <f>VLOOKUP($C598,subset1!$D:$BX,AU$2,FALSE)</f>
        <v>14</v>
      </c>
      <c r="AV598">
        <f>VLOOKUP($C598,subset1!$D:$BX,AV$2,FALSE)</f>
        <v>44424</v>
      </c>
      <c r="AW598">
        <f>VLOOKUP($C598,subset1!$D:$BX,AW$2,FALSE)</f>
        <v>0</v>
      </c>
      <c r="AX598" t="str">
        <f>VLOOKUP($C598,subset1!$D:$BX,AX$2,FALSE)</f>
        <v>IDT8_UDI_102</v>
      </c>
      <c r="AY598">
        <f>VLOOKUP($C598,subset1!$D:$BX,AY$2,FALSE)</f>
        <v>0</v>
      </c>
      <c r="AZ598">
        <f>VLOOKUP($C598,subset1!$D:$BX,AZ$2,FALSE)</f>
        <v>4</v>
      </c>
      <c r="BA598" t="str">
        <f>VLOOKUP($C598,subset1!$D:$BX,BA$2,FALSE)</f>
        <v>ZF</v>
      </c>
      <c r="BB598">
        <f>VLOOKUP($C598,subset1!$D:$BX,BB$2,FALSE)</f>
        <v>14</v>
      </c>
      <c r="BC598" t="str">
        <f>VLOOKUP($C598,subset1!$D:$BX,BC$2,FALSE)</f>
        <v>817PACTOpCR_DNA 1000_DE13805124_2021-08-17_10-25-12.xad</v>
      </c>
      <c r="BD598">
        <f>VLOOKUP($C598,subset1!$D:$BX,BD$2,FALSE)</f>
        <v>302</v>
      </c>
      <c r="BE598">
        <f>VLOOKUP($C598,subset1!$D:$BX,BE$2,FALSE)</f>
        <v>13.8</v>
      </c>
      <c r="BF598">
        <f>VLOOKUP($C598,subset1!$D:$BX,BF$2,FALSE)</f>
        <v>69.2</v>
      </c>
      <c r="BG598">
        <f>VLOOKUP($C598,subset1!$D:$BX,BG$2,FALSE)</f>
        <v>451</v>
      </c>
      <c r="BH598">
        <f>VLOOKUP($C598,subset1!$D:$BX,BH$2,FALSE)</f>
        <v>0.22</v>
      </c>
      <c r="BI598">
        <f>VLOOKUP($C598,subset1!$D:$BX,BI$2,FALSE)</f>
        <v>0.7</v>
      </c>
      <c r="BJ598">
        <f>VLOOKUP($C598,subset1!$D:$BX,BJ$2,FALSE)</f>
        <v>0</v>
      </c>
      <c r="BK598">
        <f>VLOOKUP($C598,subset1!$D:$BX,BK$2,FALSE)</f>
        <v>0</v>
      </c>
      <c r="BL598">
        <f>VLOOKUP($C598,subset1!$D:$BX,BL$2,FALSE)</f>
        <v>0</v>
      </c>
      <c r="BM598">
        <f>VLOOKUP($C598,subset1!$D:$BX,BM$2,FALSE)</f>
        <v>0</v>
      </c>
      <c r="BN598">
        <f>VLOOKUP($C598,subset1!$D:$BX,BN$2,FALSE)</f>
        <v>0</v>
      </c>
      <c r="BO598">
        <f>VLOOKUP($C598,subset1!$D:$BX,BO$2,FALSE)</f>
        <v>20</v>
      </c>
      <c r="BP598">
        <f>VLOOKUP($C598,subset1!$D:$BX,BP$2,FALSE)</f>
        <v>14.020000000000001</v>
      </c>
      <c r="BQ598">
        <f>VLOOKUP($C598,subset1!$D:$BX,BQ$2,FALSE)</f>
        <v>69.900000000000006</v>
      </c>
      <c r="BR598">
        <f>VLOOKUP($C598,subset1!$D:$BX,BR$2,FALSE)</f>
        <v>280.40000000000003</v>
      </c>
      <c r="BS598">
        <f>VLOOKUP($C598,subset1!$D:$BX,BS$2,FALSE)</f>
        <v>532</v>
      </c>
      <c r="BT598" t="str">
        <f>VLOOKUP($C598,subset1!$D:$BX,BT$2,FALSE)</f>
        <v>Revco -20</v>
      </c>
      <c r="BU598" t="str">
        <f>VLOOKUP($C598,subset1!$D:$BX,BU$2,FALSE)</f>
        <v>Pacto PcR1 Box 4</v>
      </c>
    </row>
    <row r="599" spans="1:73" x14ac:dyDescent="0.2">
      <c r="A599">
        <v>1201</v>
      </c>
      <c r="B599" t="s">
        <v>10</v>
      </c>
      <c r="C599" t="str">
        <f t="shared" si="33"/>
        <v>1201E2</v>
      </c>
      <c r="D599" t="str">
        <f t="shared" si="34"/>
        <v>E2</v>
      </c>
      <c r="E599">
        <v>109</v>
      </c>
      <c r="F599" s="1">
        <v>43803</v>
      </c>
      <c r="G599">
        <v>25.2</v>
      </c>
      <c r="H599" t="s">
        <v>22</v>
      </c>
      <c r="I599">
        <v>448.880620036724</v>
      </c>
      <c r="J599" t="s">
        <v>23</v>
      </c>
      <c r="K599">
        <v>605</v>
      </c>
      <c r="L599">
        <f>VLOOKUP($C599,samples!$D$2:$I$1000,4, FALSE)</f>
        <v>16</v>
      </c>
      <c r="M599" t="str">
        <f>VLOOKUP($C599,samples!$D$2:$I$1000,5, FALSE)</f>
        <v>E</v>
      </c>
      <c r="N599" t="str">
        <f>VLOOKUP($C599,samples!$D$2:$I$1000,6, FALSE)</f>
        <v>1,2,3</v>
      </c>
      <c r="O599" s="1">
        <f>VLOOKUP($C599,samples!$D$2:$I$1000,3, FALSE)</f>
        <v>43901</v>
      </c>
      <c r="P599" s="2">
        <f t="shared" si="35"/>
        <v>98</v>
      </c>
      <c r="Q599" s="1" t="str">
        <f>VLOOKUP($C599,samples!$D$2:$R$1000,8, FALSE)</f>
        <v>CGPLPA900P3</v>
      </c>
      <c r="R599" t="s">
        <v>297</v>
      </c>
      <c r="S599">
        <f>VLOOKUP($C599,subset1!$D:$BX,S$2,FALSE)</f>
        <v>0</v>
      </c>
      <c r="T599" s="1" t="str">
        <f>VLOOKUP($C599,subset1!$D:$BX,T$2,FALSE)</f>
        <v>Subset 1</v>
      </c>
      <c r="U599">
        <f>VLOOKUP($C599,subset1!$D:$BX,U$2,FALSE)</f>
        <v>0</v>
      </c>
      <c r="V599">
        <f>VLOOKUP($C599,subset1!$D:$BX,V$2,FALSE)</f>
        <v>44273</v>
      </c>
      <c r="W599" t="str">
        <f>VLOOKUP($C599,subset1!$D:$BX,W$2,FALSE)</f>
        <v>ZF</v>
      </c>
      <c r="X599">
        <f>VLOOKUP($C599,subset1!$D:$BX,X$2,FALSE)</f>
        <v>533</v>
      </c>
      <c r="Y599">
        <f>VLOOKUP($C599,subset1!$D:$BX,Y$2,FALSE)</f>
        <v>3</v>
      </c>
      <c r="Z599">
        <f>VLOOKUP($C599,subset1!$D:$BX,Z$2,FALSE)</f>
        <v>0</v>
      </c>
      <c r="AA599" t="str">
        <f>VLOOKUP($C599,subset1!$D:$BX,AA$2,FALSE)</f>
        <v>31821cfdnaPACTO3</v>
      </c>
      <c r="AB599">
        <f>VLOOKUP($C599,subset1!$D:$BX,AB$2,FALSE)</f>
        <v>179</v>
      </c>
      <c r="AC599">
        <f>VLOOKUP($C599,subset1!$D:$BX,AC$2,FALSE)</f>
        <v>13854</v>
      </c>
      <c r="AD599">
        <f>VLOOKUP($C599,subset1!$D:$BX,AD$2,FALSE)</f>
        <v>324</v>
      </c>
      <c r="AE599">
        <f>VLOOKUP($C599,subset1!$D:$BX,AE$2,FALSE)</f>
        <v>685.86</v>
      </c>
      <c r="AF599">
        <f>VLOOKUP($C599,subset1!$D:$BX,AF$2,FALSE)</f>
        <v>398</v>
      </c>
      <c r="AG599">
        <f>VLOOKUP($C599,subset1!$D:$BX,AG$2,FALSE)</f>
        <v>432.18</v>
      </c>
      <c r="AH599">
        <f>VLOOKUP($C599,subset1!$D:$BX,AH$2,FALSE)</f>
        <v>0</v>
      </c>
      <c r="AI599">
        <f>VLOOKUP($C599,subset1!$D:$BX,AI$2,FALSE)</f>
        <v>50</v>
      </c>
      <c r="AJ599">
        <f>VLOOKUP($C599,subset1!$D:$BX,AJ$2,FALSE)</f>
        <v>14972.04</v>
      </c>
      <c r="AK599">
        <f>VLOOKUP($C599,subset1!$D:$BX,AK$2,FALSE)</f>
        <v>748.60199999999998</v>
      </c>
      <c r="AL599">
        <f>VLOOKUP($C599,subset1!$D:$BX,AL$2,FALSE)</f>
        <v>249.53399999999999</v>
      </c>
      <c r="AM599">
        <f>VLOOKUP($C599,subset1!$D:$BX,AM$2,FALSE)</f>
        <v>532</v>
      </c>
      <c r="AN599" t="str">
        <f>VLOOKUP($C599,subset1!$D:$BX,AN$2,FALSE)</f>
        <v>Revco -20</v>
      </c>
      <c r="AO599" t="str">
        <f>VLOOKUP($C599,subset1!$D:$BX,AO$2,FALSE)</f>
        <v>PACTO CfDNA Box 2</v>
      </c>
      <c r="AP599" t="str">
        <f>VLOOKUP($C599,subset1!$D:$BX,AP$2,FALSE)</f>
        <v>E9</v>
      </c>
      <c r="AQ599">
        <f>VLOOKUP($C599,subset1!$D:$BX,AQ$2,FALSE)</f>
        <v>0</v>
      </c>
      <c r="AR599">
        <f>VLOOKUP($C599,subset1!$D:$BX,AR$2,FALSE)</f>
        <v>15</v>
      </c>
      <c r="AS599">
        <f>VLOOKUP($C599,subset1!$D:$BX,AS$2,FALSE)</f>
        <v>1.0018674809845551</v>
      </c>
      <c r="AT599" s="1">
        <f>VLOOKUP($C599,subset1!$D:$BX,AT$2,FALSE)</f>
        <v>48.998132519015442</v>
      </c>
      <c r="AU599">
        <f>VLOOKUP($C599,subset1!$D:$BX,AU$2,FALSE)</f>
        <v>14</v>
      </c>
      <c r="AV599">
        <f>VLOOKUP($C599,subset1!$D:$BX,AV$2,FALSE)</f>
        <v>44424</v>
      </c>
      <c r="AW599">
        <f>VLOOKUP($C599,subset1!$D:$BX,AW$2,FALSE)</f>
        <v>0</v>
      </c>
      <c r="AX599" t="str">
        <f>VLOOKUP($C599,subset1!$D:$BX,AX$2,FALSE)</f>
        <v>IDT8_UDI_1</v>
      </c>
      <c r="AY599">
        <f>VLOOKUP($C599,subset1!$D:$BX,AY$2,FALSE)</f>
        <v>0</v>
      </c>
      <c r="AZ599">
        <f>VLOOKUP($C599,subset1!$D:$BX,AZ$2,FALSE)</f>
        <v>4</v>
      </c>
      <c r="BA599" t="str">
        <f>VLOOKUP($C599,subset1!$D:$BX,BA$2,FALSE)</f>
        <v>ZF</v>
      </c>
      <c r="BB599">
        <f>VLOOKUP($C599,subset1!$D:$BX,BB$2,FALSE)</f>
        <v>14</v>
      </c>
      <c r="BC599" t="str">
        <f>VLOOKUP($C599,subset1!$D:$BX,BC$2,FALSE)</f>
        <v>817PACTOpCR_DNA 1000_DE13805124_2021-08-17_10-25-12.xad</v>
      </c>
      <c r="BD599">
        <f>VLOOKUP($C599,subset1!$D:$BX,BD$2,FALSE)</f>
        <v>303</v>
      </c>
      <c r="BE599">
        <f>VLOOKUP($C599,subset1!$D:$BX,BE$2,FALSE)</f>
        <v>26.61</v>
      </c>
      <c r="BF599">
        <f>VLOOKUP($C599,subset1!$D:$BX,BF$2,FALSE)</f>
        <v>133</v>
      </c>
      <c r="BG599">
        <f>VLOOKUP($C599,subset1!$D:$BX,BG$2,FALSE)</f>
        <v>465</v>
      </c>
      <c r="BH599">
        <f>VLOOKUP($C599,subset1!$D:$BX,BH$2,FALSE)</f>
        <v>0.75</v>
      </c>
      <c r="BI599">
        <f>VLOOKUP($C599,subset1!$D:$BX,BI$2,FALSE)</f>
        <v>2.4</v>
      </c>
      <c r="BJ599">
        <f>VLOOKUP($C599,subset1!$D:$BX,BJ$2,FALSE)</f>
        <v>0</v>
      </c>
      <c r="BK599">
        <f>VLOOKUP($C599,subset1!$D:$BX,BK$2,FALSE)</f>
        <v>0</v>
      </c>
      <c r="BL599">
        <f>VLOOKUP($C599,subset1!$D:$BX,BL$2,FALSE)</f>
        <v>0</v>
      </c>
      <c r="BM599">
        <f>VLOOKUP($C599,subset1!$D:$BX,BM$2,FALSE)</f>
        <v>0</v>
      </c>
      <c r="BN599">
        <f>VLOOKUP($C599,subset1!$D:$BX,BN$2,FALSE)</f>
        <v>0</v>
      </c>
      <c r="BO599">
        <f>VLOOKUP($C599,subset1!$D:$BX,BO$2,FALSE)</f>
        <v>20</v>
      </c>
      <c r="BP599">
        <f>VLOOKUP($C599,subset1!$D:$BX,BP$2,FALSE)</f>
        <v>27.36</v>
      </c>
      <c r="BQ599">
        <f>VLOOKUP($C599,subset1!$D:$BX,BQ$2,FALSE)</f>
        <v>135.4</v>
      </c>
      <c r="BR599">
        <f>VLOOKUP($C599,subset1!$D:$BX,BR$2,FALSE)</f>
        <v>547.20000000000005</v>
      </c>
      <c r="BS599">
        <f>VLOOKUP($C599,subset1!$D:$BX,BS$2,FALSE)</f>
        <v>532</v>
      </c>
      <c r="BT599" t="str">
        <f>VLOOKUP($C599,subset1!$D:$BX,BT$2,FALSE)</f>
        <v>Revco -20</v>
      </c>
      <c r="BU599" t="str">
        <f>VLOOKUP($C599,subset1!$D:$BX,BU$2,FALSE)</f>
        <v>Pacto PcR1 Box 4</v>
      </c>
    </row>
    <row r="600" spans="1:73" x14ac:dyDescent="0.2">
      <c r="A600">
        <v>1201</v>
      </c>
      <c r="B600" t="s">
        <v>11</v>
      </c>
      <c r="C600" t="str">
        <f t="shared" si="33"/>
        <v>1201E3</v>
      </c>
      <c r="D600" t="str">
        <f t="shared" si="34"/>
        <v>E3</v>
      </c>
      <c r="E600">
        <v>109</v>
      </c>
      <c r="F600" s="1">
        <v>43803</v>
      </c>
      <c r="G600">
        <v>25.2</v>
      </c>
      <c r="H600" t="s">
        <v>22</v>
      </c>
      <c r="I600">
        <v>448.880620036724</v>
      </c>
      <c r="J600" t="s">
        <v>23</v>
      </c>
      <c r="K600">
        <v>606</v>
      </c>
      <c r="L600">
        <f>VLOOKUP($C600,samples!$D$2:$I$1000,4, FALSE)</f>
        <v>18</v>
      </c>
      <c r="M600" t="str">
        <f>VLOOKUP($C600,samples!$D$2:$I$1000,5, FALSE)</f>
        <v>B</v>
      </c>
      <c r="N600" t="str">
        <f>VLOOKUP($C600,samples!$D$2:$I$1000,6, FALSE)</f>
        <v>1,2,3</v>
      </c>
      <c r="O600" s="1">
        <f>VLOOKUP($C600,samples!$D$2:$I$1000,3, FALSE)</f>
        <v>43929</v>
      </c>
      <c r="P600" s="2">
        <f t="shared" si="35"/>
        <v>126</v>
      </c>
      <c r="Q600" s="1" t="str">
        <f>VLOOKUP($C600,samples!$D$2:$R$1000,8, FALSE)</f>
        <v>CGPLPA900P4</v>
      </c>
      <c r="R600" t="s">
        <v>297</v>
      </c>
      <c r="S600">
        <f>VLOOKUP($C600,subset1!$D:$BX,S$2,FALSE)</f>
        <v>0</v>
      </c>
      <c r="T600" s="1" t="str">
        <f>VLOOKUP($C600,subset1!$D:$BX,T$2,FALSE)</f>
        <v>Subset 1</v>
      </c>
      <c r="U600">
        <f>VLOOKUP($C600,subset1!$D:$BX,U$2,FALSE)</f>
        <v>0</v>
      </c>
      <c r="V600">
        <f>VLOOKUP($C600,subset1!$D:$BX,V$2,FALSE)</f>
        <v>44273</v>
      </c>
      <c r="W600" t="str">
        <f>VLOOKUP($C600,subset1!$D:$BX,W$2,FALSE)</f>
        <v>ZF</v>
      </c>
      <c r="X600">
        <f>VLOOKUP($C600,subset1!$D:$BX,X$2,FALSE)</f>
        <v>533</v>
      </c>
      <c r="Y600">
        <f>VLOOKUP($C600,subset1!$D:$BX,Y$2,FALSE)</f>
        <v>4.5</v>
      </c>
      <c r="Z600">
        <f>VLOOKUP($C600,subset1!$D:$BX,Z$2,FALSE)</f>
        <v>0.5</v>
      </c>
      <c r="AA600" t="str">
        <f>VLOOKUP($C600,subset1!$D:$BX,AA$2,FALSE)</f>
        <v>31921cfdnaPACTO</v>
      </c>
      <c r="AB600">
        <f>VLOOKUP($C600,subset1!$D:$BX,AB$2,FALSE)</f>
        <v>162</v>
      </c>
      <c r="AC600">
        <f>VLOOKUP($C600,subset1!$D:$BX,AC$2,FALSE)</f>
        <v>5009.33</v>
      </c>
      <c r="AD600">
        <f>VLOOKUP($C600,subset1!$D:$BX,AD$2,FALSE)</f>
        <v>312</v>
      </c>
      <c r="AE600">
        <f>VLOOKUP($C600,subset1!$D:$BX,AE$2,FALSE)</f>
        <v>120.18</v>
      </c>
      <c r="AF600">
        <f>VLOOKUP($C600,subset1!$D:$BX,AF$2,FALSE)</f>
        <v>434</v>
      </c>
      <c r="AG600">
        <f>VLOOKUP($C600,subset1!$D:$BX,AG$2,FALSE)</f>
        <v>21.19</v>
      </c>
      <c r="AH600">
        <f>VLOOKUP($C600,subset1!$D:$BX,AH$2,FALSE)</f>
        <v>0</v>
      </c>
      <c r="AI600">
        <f>VLOOKUP($C600,subset1!$D:$BX,AI$2,FALSE)</f>
        <v>50</v>
      </c>
      <c r="AJ600">
        <f>VLOOKUP($C600,subset1!$D:$BX,AJ$2,FALSE)</f>
        <v>5150.7</v>
      </c>
      <c r="AK600">
        <f>VLOOKUP($C600,subset1!$D:$BX,AK$2,FALSE)</f>
        <v>257.53500000000003</v>
      </c>
      <c r="AL600">
        <f>VLOOKUP($C600,subset1!$D:$BX,AL$2,FALSE)</f>
        <v>57.230000000000004</v>
      </c>
      <c r="AM600">
        <f>VLOOKUP($C600,subset1!$D:$BX,AM$2,FALSE)</f>
        <v>532</v>
      </c>
      <c r="AN600" t="str">
        <f>VLOOKUP($C600,subset1!$D:$BX,AN$2,FALSE)</f>
        <v>Revco -20</v>
      </c>
      <c r="AO600" t="str">
        <f>VLOOKUP($C600,subset1!$D:$BX,AO$2,FALSE)</f>
        <v>PACTO CfDNA Box 2</v>
      </c>
      <c r="AP600" t="str">
        <f>VLOOKUP($C600,subset1!$D:$BX,AP$2,FALSE)</f>
        <v>E10</v>
      </c>
      <c r="AQ600">
        <f>VLOOKUP($C600,subset1!$D:$BX,AQ$2,FALSE)</f>
        <v>0</v>
      </c>
      <c r="AR600">
        <f>VLOOKUP($C600,subset1!$D:$BX,AR$2,FALSE)</f>
        <v>15</v>
      </c>
      <c r="AS600">
        <f>VLOOKUP($C600,subset1!$D:$BX,AS$2,FALSE)</f>
        <v>2.9122255227444809</v>
      </c>
      <c r="AT600" s="1">
        <f>VLOOKUP($C600,subset1!$D:$BX,AT$2,FALSE)</f>
        <v>47.087774477255522</v>
      </c>
      <c r="AU600">
        <f>VLOOKUP($C600,subset1!$D:$BX,AU$2,FALSE)</f>
        <v>14</v>
      </c>
      <c r="AV600">
        <f>VLOOKUP($C600,subset1!$D:$BX,AV$2,FALSE)</f>
        <v>44424</v>
      </c>
      <c r="AW600">
        <f>VLOOKUP($C600,subset1!$D:$BX,AW$2,FALSE)</f>
        <v>0</v>
      </c>
      <c r="AX600" t="str">
        <f>VLOOKUP($C600,subset1!$D:$BX,AX$2,FALSE)</f>
        <v>IDT8_UDI_2</v>
      </c>
      <c r="AY600">
        <f>VLOOKUP($C600,subset1!$D:$BX,AY$2,FALSE)</f>
        <v>0</v>
      </c>
      <c r="AZ600">
        <f>VLOOKUP($C600,subset1!$D:$BX,AZ$2,FALSE)</f>
        <v>4</v>
      </c>
      <c r="BA600" t="str">
        <f>VLOOKUP($C600,subset1!$D:$BX,BA$2,FALSE)</f>
        <v>ZF</v>
      </c>
      <c r="BB600">
        <f>VLOOKUP($C600,subset1!$D:$BX,BB$2,FALSE)</f>
        <v>14</v>
      </c>
      <c r="BC600" t="str">
        <f>VLOOKUP($C600,subset1!$D:$BX,BC$2,FALSE)</f>
        <v>817PACTOpCR_DNA 1000_DE13805124_2021-08-17_10-25-12.xad</v>
      </c>
      <c r="BD600">
        <f>VLOOKUP($C600,subset1!$D:$BX,BD$2,FALSE)</f>
        <v>300</v>
      </c>
      <c r="BE600">
        <f>VLOOKUP($C600,subset1!$D:$BX,BE$2,FALSE)</f>
        <v>10.87</v>
      </c>
      <c r="BF600">
        <f>VLOOKUP($C600,subset1!$D:$BX,BF$2,FALSE)</f>
        <v>54.9</v>
      </c>
      <c r="BG600">
        <f>VLOOKUP($C600,subset1!$D:$BX,BG$2,FALSE)</f>
        <v>472</v>
      </c>
      <c r="BH600">
        <f>VLOOKUP($C600,subset1!$D:$BX,BH$2,FALSE)</f>
        <v>0.85</v>
      </c>
      <c r="BI600">
        <f>VLOOKUP($C600,subset1!$D:$BX,BI$2,FALSE)</f>
        <v>2.7</v>
      </c>
      <c r="BJ600">
        <f>VLOOKUP($C600,subset1!$D:$BX,BJ$2,FALSE)</f>
        <v>634</v>
      </c>
      <c r="BK600">
        <f>VLOOKUP($C600,subset1!$D:$BX,BK$2,FALSE)</f>
        <v>0.19</v>
      </c>
      <c r="BL600">
        <f>VLOOKUP($C600,subset1!$D:$BX,BL$2,FALSE)</f>
        <v>0.4</v>
      </c>
      <c r="BM600">
        <f>VLOOKUP($C600,subset1!$D:$BX,BM$2,FALSE)</f>
        <v>0</v>
      </c>
      <c r="BN600">
        <f>VLOOKUP($C600,subset1!$D:$BX,BN$2,FALSE)</f>
        <v>0</v>
      </c>
      <c r="BO600">
        <f>VLOOKUP($C600,subset1!$D:$BX,BO$2,FALSE)</f>
        <v>20</v>
      </c>
      <c r="BP600">
        <f>VLOOKUP($C600,subset1!$D:$BX,BP$2,FALSE)</f>
        <v>11.909999999999998</v>
      </c>
      <c r="BQ600">
        <f>VLOOKUP($C600,subset1!$D:$BX,BQ$2,FALSE)</f>
        <v>58</v>
      </c>
      <c r="BR600">
        <f>VLOOKUP($C600,subset1!$D:$BX,BR$2,FALSE)</f>
        <v>238.19999999999996</v>
      </c>
      <c r="BS600">
        <f>VLOOKUP($C600,subset1!$D:$BX,BS$2,FALSE)</f>
        <v>532</v>
      </c>
      <c r="BT600" t="str">
        <f>VLOOKUP($C600,subset1!$D:$BX,BT$2,FALSE)</f>
        <v>Revco -20</v>
      </c>
      <c r="BU600" t="str">
        <f>VLOOKUP($C600,subset1!$D:$BX,BU$2,FALSE)</f>
        <v>Pacto PcR1 Box 4</v>
      </c>
    </row>
    <row r="601" spans="1:73" x14ac:dyDescent="0.2">
      <c r="A601">
        <v>1203</v>
      </c>
      <c r="B601" t="s">
        <v>2</v>
      </c>
      <c r="C601" t="str">
        <f t="shared" si="33"/>
        <v>1203A</v>
      </c>
      <c r="D601" t="str">
        <f t="shared" si="34"/>
        <v>A</v>
      </c>
      <c r="E601">
        <v>110</v>
      </c>
      <c r="F601" s="1">
        <v>43805</v>
      </c>
      <c r="G601">
        <v>19.3</v>
      </c>
      <c r="H601" t="s">
        <v>22</v>
      </c>
      <c r="I601">
        <v>446.880620036724</v>
      </c>
      <c r="J601" t="s">
        <v>23</v>
      </c>
      <c r="K601">
        <v>607</v>
      </c>
      <c r="L601">
        <f>VLOOKUP($C601,samples!$D$2:$I$1000,4, FALSE)</f>
        <v>4</v>
      </c>
      <c r="M601" t="str">
        <f>VLOOKUP($C601,samples!$D$2:$I$1000,5, FALSE)</f>
        <v>A</v>
      </c>
      <c r="N601" t="str">
        <f>VLOOKUP($C601,samples!$D$2:$I$1000,6, FALSE)</f>
        <v>4,5,6</v>
      </c>
      <c r="O601" s="1">
        <f>VLOOKUP($C601,samples!$D$2:$I$1000,3, FALSE)</f>
        <v>43805</v>
      </c>
      <c r="P601" s="2">
        <f t="shared" si="35"/>
        <v>0</v>
      </c>
      <c r="Q601" s="1" t="str">
        <f>VLOOKUP($C601,samples!$D$2:$R$1000,8, FALSE)</f>
        <v>CGPLPA901P</v>
      </c>
      <c r="R601" t="s">
        <v>297</v>
      </c>
      <c r="S601">
        <f>VLOOKUP($C601,subset1!$D:$BX,S$2,FALSE)</f>
        <v>0</v>
      </c>
      <c r="T601" s="1" t="str">
        <f>VLOOKUP($C601,subset1!$D:$BX,T$2,FALSE)</f>
        <v>Subset 1</v>
      </c>
      <c r="U601">
        <f>VLOOKUP($C601,subset1!$D:$BX,U$2,FALSE)</f>
        <v>0</v>
      </c>
      <c r="V601">
        <f>VLOOKUP($C601,subset1!$D:$BX,V$2,FALSE)</f>
        <v>44273</v>
      </c>
      <c r="W601" t="str">
        <f>VLOOKUP($C601,subset1!$D:$BX,W$2,FALSE)</f>
        <v>ZF</v>
      </c>
      <c r="X601">
        <f>VLOOKUP($C601,subset1!$D:$BX,X$2,FALSE)</f>
        <v>533</v>
      </c>
      <c r="Y601">
        <f>VLOOKUP($C601,subset1!$D:$BX,Y$2,FALSE)</f>
        <v>5</v>
      </c>
      <c r="Z601">
        <f>VLOOKUP($C601,subset1!$D:$BX,Z$2,FALSE)</f>
        <v>0</v>
      </c>
      <c r="AA601" t="str">
        <f>VLOOKUP($C601,subset1!$D:$BX,AA$2,FALSE)</f>
        <v>31921cfdnaPACTO</v>
      </c>
      <c r="AB601">
        <f>VLOOKUP($C601,subset1!$D:$BX,AB$2,FALSE)</f>
        <v>157</v>
      </c>
      <c r="AC601">
        <f>VLOOKUP($C601,subset1!$D:$BX,AC$2,FALSE)</f>
        <v>2790.4521273758646</v>
      </c>
      <c r="AD601">
        <f>VLOOKUP($C601,subset1!$D:$BX,AD$2,FALSE)</f>
        <v>297</v>
      </c>
      <c r="AE601">
        <f>VLOOKUP($C601,subset1!$D:$BX,AE$2,FALSE)</f>
        <v>220.67979496715901</v>
      </c>
      <c r="AF601">
        <f>VLOOKUP($C601,subset1!$D:$BX,AF$2,FALSE)</f>
        <v>422</v>
      </c>
      <c r="AG601">
        <f>VLOOKUP($C601,subset1!$D:$BX,AG$2,FALSE)</f>
        <v>36.040608024691359</v>
      </c>
      <c r="AH601" t="str">
        <f>VLOOKUP($C601,subset1!$D:$BX,AH$2,FALSE)</f>
        <v>Estimated peaks</v>
      </c>
      <c r="AI601">
        <f>VLOOKUP($C601,subset1!$D:$BX,AI$2,FALSE)</f>
        <v>50</v>
      </c>
      <c r="AJ601">
        <f>VLOOKUP($C601,subset1!$D:$BX,AJ$2,FALSE)</f>
        <v>3047.1725303677149</v>
      </c>
      <c r="AK601">
        <f>VLOOKUP($C601,subset1!$D:$BX,AK$2,FALSE)</f>
        <v>152.35862651838573</v>
      </c>
      <c r="AL601">
        <f>VLOOKUP($C601,subset1!$D:$BX,AL$2,FALSE)</f>
        <v>30.471725303677147</v>
      </c>
      <c r="AM601">
        <f>VLOOKUP($C601,subset1!$D:$BX,AM$2,FALSE)</f>
        <v>532</v>
      </c>
      <c r="AN601" t="str">
        <f>VLOOKUP($C601,subset1!$D:$BX,AN$2,FALSE)</f>
        <v>Revco -20</v>
      </c>
      <c r="AO601" t="str">
        <f>VLOOKUP($C601,subset1!$D:$BX,AO$2,FALSE)</f>
        <v>PACTO CfDNA Box 3</v>
      </c>
      <c r="AP601" t="str">
        <f>VLOOKUP($C601,subset1!$D:$BX,AP$2,FALSE)</f>
        <v>A1</v>
      </c>
      <c r="AQ601">
        <f>VLOOKUP($C601,subset1!$D:$BX,AQ$2,FALSE)</f>
        <v>0</v>
      </c>
      <c r="AR601">
        <f>VLOOKUP($C601,subset1!$D:$BX,AR$2,FALSE)</f>
        <v>15</v>
      </c>
      <c r="AS601">
        <f>VLOOKUP($C601,subset1!$D:$BX,AS$2,FALSE)</f>
        <v>4.9225962266698069</v>
      </c>
      <c r="AT601" s="1">
        <f>VLOOKUP($C601,subset1!$D:$BX,AT$2,FALSE)</f>
        <v>45.07740377333019</v>
      </c>
      <c r="AU601">
        <f>VLOOKUP($C601,subset1!$D:$BX,AU$2,FALSE)</f>
        <v>12</v>
      </c>
      <c r="AV601">
        <f>VLOOKUP($C601,subset1!$D:$BX,AV$2,FALSE)</f>
        <v>44420</v>
      </c>
      <c r="AW601">
        <f>VLOOKUP($C601,subset1!$D:$BX,AW$2,FALSE)</f>
        <v>0</v>
      </c>
      <c r="AX601" t="str">
        <f>VLOOKUP($C601,subset1!$D:$BX,AX$2,FALSE)</f>
        <v>IDT8_UDI_344</v>
      </c>
      <c r="AY601">
        <f>VLOOKUP($C601,subset1!$D:$BX,AY$2,FALSE)</f>
        <v>0</v>
      </c>
      <c r="AZ601">
        <f>VLOOKUP($C601,subset1!$D:$BX,AZ$2,FALSE)</f>
        <v>4</v>
      </c>
      <c r="BA601" t="str">
        <f>VLOOKUP($C601,subset1!$D:$BX,BA$2,FALSE)</f>
        <v>ZF</v>
      </c>
      <c r="BB601">
        <f>VLOOKUP($C601,subset1!$D:$BX,BB$2,FALSE)</f>
        <v>12</v>
      </c>
      <c r="BC601" t="str">
        <f>VLOOKUP($C601,subset1!$D:$BX,BC$2,FALSE)</f>
        <v>2pactopcr181621_DNA 1000_DE13805124_2021-08-16_11-08-02</v>
      </c>
      <c r="BD601">
        <f>VLOOKUP($C601,subset1!$D:$BX,BD$2,FALSE)</f>
        <v>304</v>
      </c>
      <c r="BE601">
        <f>VLOOKUP($C601,subset1!$D:$BX,BE$2,FALSE)</f>
        <v>2.68</v>
      </c>
      <c r="BF601">
        <f>VLOOKUP($C601,subset1!$D:$BX,BF$2,FALSE)</f>
        <v>13.4</v>
      </c>
      <c r="BG601">
        <f>VLOOKUP($C601,subset1!$D:$BX,BG$2,FALSE)</f>
        <v>0</v>
      </c>
      <c r="BH601">
        <f>VLOOKUP($C601,subset1!$D:$BX,BH$2,FALSE)</f>
        <v>0</v>
      </c>
      <c r="BI601">
        <f>VLOOKUP($C601,subset1!$D:$BX,BI$2,FALSE)</f>
        <v>0</v>
      </c>
      <c r="BJ601">
        <f>VLOOKUP($C601,subset1!$D:$BX,BJ$2,FALSE)</f>
        <v>0</v>
      </c>
      <c r="BK601">
        <f>VLOOKUP($C601,subset1!$D:$BX,BK$2,FALSE)</f>
        <v>0</v>
      </c>
      <c r="BL601">
        <f>VLOOKUP($C601,subset1!$D:$BX,BL$2,FALSE)</f>
        <v>0</v>
      </c>
      <c r="BM601">
        <f>VLOOKUP($C601,subset1!$D:$BX,BM$2,FALSE)</f>
        <v>0</v>
      </c>
      <c r="BN601">
        <f>VLOOKUP($C601,subset1!$D:$BX,BN$2,FALSE)</f>
        <v>0</v>
      </c>
      <c r="BO601">
        <f>VLOOKUP($C601,subset1!$D:$BX,BO$2,FALSE)</f>
        <v>20</v>
      </c>
      <c r="BP601">
        <f>VLOOKUP($C601,subset1!$D:$BX,BP$2,FALSE)</f>
        <v>2.68</v>
      </c>
      <c r="BQ601">
        <f>VLOOKUP($C601,subset1!$D:$BX,BQ$2,FALSE)</f>
        <v>13.4</v>
      </c>
      <c r="BR601">
        <f>VLOOKUP($C601,subset1!$D:$BX,BR$2,FALSE)</f>
        <v>53.6</v>
      </c>
      <c r="BS601">
        <f>VLOOKUP($C601,subset1!$D:$BX,BS$2,FALSE)</f>
        <v>532</v>
      </c>
      <c r="BT601" t="str">
        <f>VLOOKUP($C601,subset1!$D:$BX,BT$2,FALSE)</f>
        <v>Revco -20</v>
      </c>
      <c r="BU601" t="str">
        <f>VLOOKUP($C601,subset1!$D:$BX,BU$2,FALSE)</f>
        <v>Pacto PCR1 Box 3</v>
      </c>
    </row>
    <row r="602" spans="1:73" x14ac:dyDescent="0.2">
      <c r="A602">
        <v>1203</v>
      </c>
      <c r="B602" t="s">
        <v>8</v>
      </c>
      <c r="C602" t="str">
        <f t="shared" si="33"/>
        <v>1203B1</v>
      </c>
      <c r="D602" t="str">
        <f t="shared" si="34"/>
        <v>B1</v>
      </c>
      <c r="E602">
        <v>110</v>
      </c>
      <c r="F602" s="1">
        <v>43805</v>
      </c>
      <c r="G602">
        <v>19.3</v>
      </c>
      <c r="H602" t="s">
        <v>22</v>
      </c>
      <c r="I602">
        <v>446.880620036724</v>
      </c>
      <c r="J602" t="s">
        <v>23</v>
      </c>
      <c r="K602">
        <v>608</v>
      </c>
      <c r="L602">
        <f>VLOOKUP($C602,samples!$D$2:$I$1000,4, FALSE)</f>
        <v>9</v>
      </c>
      <c r="M602" t="str">
        <f>VLOOKUP($C602,samples!$D$2:$I$1000,5, FALSE)</f>
        <v>E</v>
      </c>
      <c r="N602" t="str">
        <f>VLOOKUP($C602,samples!$D$2:$I$1000,6, FALSE)</f>
        <v>4,5,6</v>
      </c>
      <c r="O602" s="1">
        <f>VLOOKUP($C602,samples!$D$2:$I$1000,3, FALSE)</f>
        <v>43810</v>
      </c>
      <c r="P602" s="2">
        <f t="shared" si="35"/>
        <v>5</v>
      </c>
      <c r="Q602" s="1" t="str">
        <f>VLOOKUP($C602,samples!$D$2:$R$1000,8, FALSE)</f>
        <v>CGPLPA901P1</v>
      </c>
      <c r="R602" t="s">
        <v>297</v>
      </c>
      <c r="S602">
        <f>VLOOKUP($C602,subset1!$D:$BX,S$2,FALSE)</f>
        <v>0</v>
      </c>
      <c r="T602" s="1" t="str">
        <f>VLOOKUP($C602,subset1!$D:$BX,T$2,FALSE)</f>
        <v>Subset 1</v>
      </c>
      <c r="U602">
        <f>VLOOKUP($C602,subset1!$D:$BX,U$2,FALSE)</f>
        <v>0</v>
      </c>
      <c r="V602">
        <f>VLOOKUP($C602,subset1!$D:$BX,V$2,FALSE)</f>
        <v>44273</v>
      </c>
      <c r="W602" t="str">
        <f>VLOOKUP($C602,subset1!$D:$BX,W$2,FALSE)</f>
        <v>ZF</v>
      </c>
      <c r="X602">
        <f>VLOOKUP($C602,subset1!$D:$BX,X$2,FALSE)</f>
        <v>533</v>
      </c>
      <c r="Y602">
        <f>VLOOKUP($C602,subset1!$D:$BX,Y$2,FALSE)</f>
        <v>3.5</v>
      </c>
      <c r="Z602">
        <f>VLOOKUP($C602,subset1!$D:$BX,Z$2,FALSE)</f>
        <v>0.5</v>
      </c>
      <c r="AA602" t="str">
        <f>VLOOKUP($C602,subset1!$D:$BX,AA$2,FALSE)</f>
        <v>31921cfdnaPACTO</v>
      </c>
      <c r="AB602">
        <f>VLOOKUP($C602,subset1!$D:$BX,AB$2,FALSE)</f>
        <v>153</v>
      </c>
      <c r="AC602">
        <f>VLOOKUP($C602,subset1!$D:$BX,AC$2,FALSE)</f>
        <v>2034.77</v>
      </c>
      <c r="AD602">
        <f>VLOOKUP($C602,subset1!$D:$BX,AD$2,FALSE)</f>
        <v>285</v>
      </c>
      <c r="AE602">
        <f>VLOOKUP($C602,subset1!$D:$BX,AE$2,FALSE)</f>
        <v>187.43</v>
      </c>
      <c r="AF602">
        <f>VLOOKUP($C602,subset1!$D:$BX,AF$2,FALSE)</f>
        <v>395</v>
      </c>
      <c r="AG602">
        <f>VLOOKUP($C602,subset1!$D:$BX,AG$2,FALSE)</f>
        <v>24.28</v>
      </c>
      <c r="AH602">
        <f>VLOOKUP($C602,subset1!$D:$BX,AH$2,FALSE)</f>
        <v>0</v>
      </c>
      <c r="AI602">
        <f>VLOOKUP($C602,subset1!$D:$BX,AI$2,FALSE)</f>
        <v>50</v>
      </c>
      <c r="AJ602">
        <f>VLOOKUP($C602,subset1!$D:$BX,AJ$2,FALSE)</f>
        <v>2246.48</v>
      </c>
      <c r="AK602">
        <f>VLOOKUP($C602,subset1!$D:$BX,AK$2,FALSE)</f>
        <v>112.324</v>
      </c>
      <c r="AL602">
        <f>VLOOKUP($C602,subset1!$D:$BX,AL$2,FALSE)</f>
        <v>32.092571428571425</v>
      </c>
      <c r="AM602">
        <f>VLOOKUP($C602,subset1!$D:$BX,AM$2,FALSE)</f>
        <v>532</v>
      </c>
      <c r="AN602" t="str">
        <f>VLOOKUP($C602,subset1!$D:$BX,AN$2,FALSE)</f>
        <v>Revco -20</v>
      </c>
      <c r="AO602" t="str">
        <f>VLOOKUP($C602,subset1!$D:$BX,AO$2,FALSE)</f>
        <v>PACTO CfDNA Box 3</v>
      </c>
      <c r="AP602" t="str">
        <f>VLOOKUP($C602,subset1!$D:$BX,AP$2,FALSE)</f>
        <v>A2</v>
      </c>
      <c r="AQ602">
        <f>VLOOKUP($C602,subset1!$D:$BX,AQ$2,FALSE)</f>
        <v>0</v>
      </c>
      <c r="AR602">
        <f>VLOOKUP($C602,subset1!$D:$BX,AR$2,FALSE)</f>
        <v>15</v>
      </c>
      <c r="AS602">
        <f>VLOOKUP($C602,subset1!$D:$BX,AS$2,FALSE)</f>
        <v>6.6771126384388024</v>
      </c>
      <c r="AT602" s="1">
        <f>VLOOKUP($C602,subset1!$D:$BX,AT$2,FALSE)</f>
        <v>43.3228873615612</v>
      </c>
      <c r="AU602">
        <f>VLOOKUP($C602,subset1!$D:$BX,AU$2,FALSE)</f>
        <v>12</v>
      </c>
      <c r="AV602">
        <f>VLOOKUP($C602,subset1!$D:$BX,AV$2,FALSE)</f>
        <v>44420</v>
      </c>
      <c r="AW602">
        <f>VLOOKUP($C602,subset1!$D:$BX,AW$2,FALSE)</f>
        <v>0</v>
      </c>
      <c r="AX602" t="str">
        <f>VLOOKUP($C602,subset1!$D:$BX,AX$2,FALSE)</f>
        <v>IDT8_UDI_345</v>
      </c>
      <c r="AY602">
        <f>VLOOKUP($C602,subset1!$D:$BX,AY$2,FALSE)</f>
        <v>0</v>
      </c>
      <c r="AZ602">
        <f>VLOOKUP($C602,subset1!$D:$BX,AZ$2,FALSE)</f>
        <v>4</v>
      </c>
      <c r="BA602" t="str">
        <f>VLOOKUP($C602,subset1!$D:$BX,BA$2,FALSE)</f>
        <v>ZF</v>
      </c>
      <c r="BB602">
        <f>VLOOKUP($C602,subset1!$D:$BX,BB$2,FALSE)</f>
        <v>12</v>
      </c>
      <c r="BC602" t="str">
        <f>VLOOKUP($C602,subset1!$D:$BX,BC$2,FALSE)</f>
        <v>2pactopcr181621_DNA 1000_DE13805124_2021-08-16_11-08-02</v>
      </c>
      <c r="BD602">
        <f>VLOOKUP($C602,subset1!$D:$BX,BD$2,FALSE)</f>
        <v>300</v>
      </c>
      <c r="BE602">
        <f>VLOOKUP($C602,subset1!$D:$BX,BE$2,FALSE)</f>
        <v>1.34</v>
      </c>
      <c r="BF602">
        <f>VLOOKUP($C602,subset1!$D:$BX,BF$2,FALSE)</f>
        <v>6.8</v>
      </c>
      <c r="BG602">
        <f>VLOOKUP($C602,subset1!$D:$BX,BG$2,FALSE)</f>
        <v>0</v>
      </c>
      <c r="BH602">
        <f>VLOOKUP($C602,subset1!$D:$BX,BH$2,FALSE)</f>
        <v>0</v>
      </c>
      <c r="BI602">
        <f>VLOOKUP($C602,subset1!$D:$BX,BI$2,FALSE)</f>
        <v>0</v>
      </c>
      <c r="BJ602">
        <f>VLOOKUP($C602,subset1!$D:$BX,BJ$2,FALSE)</f>
        <v>0</v>
      </c>
      <c r="BK602">
        <f>VLOOKUP($C602,subset1!$D:$BX,BK$2,FALSE)</f>
        <v>0</v>
      </c>
      <c r="BL602">
        <f>VLOOKUP($C602,subset1!$D:$BX,BL$2,FALSE)</f>
        <v>0</v>
      </c>
      <c r="BM602">
        <f>VLOOKUP($C602,subset1!$D:$BX,BM$2,FALSE)</f>
        <v>0</v>
      </c>
      <c r="BN602">
        <f>VLOOKUP($C602,subset1!$D:$BX,BN$2,FALSE)</f>
        <v>0</v>
      </c>
      <c r="BO602">
        <f>VLOOKUP($C602,subset1!$D:$BX,BO$2,FALSE)</f>
        <v>20</v>
      </c>
      <c r="BP602">
        <f>VLOOKUP($C602,subset1!$D:$BX,BP$2,FALSE)</f>
        <v>1.34</v>
      </c>
      <c r="BQ602">
        <f>VLOOKUP($C602,subset1!$D:$BX,BQ$2,FALSE)</f>
        <v>6.8</v>
      </c>
      <c r="BR602">
        <f>VLOOKUP($C602,subset1!$D:$BX,BR$2,FALSE)</f>
        <v>26.8</v>
      </c>
      <c r="BS602">
        <f>VLOOKUP($C602,subset1!$D:$BX,BS$2,FALSE)</f>
        <v>532</v>
      </c>
      <c r="BT602" t="str">
        <f>VLOOKUP($C602,subset1!$D:$BX,BT$2,FALSE)</f>
        <v>Revco -20</v>
      </c>
      <c r="BU602" t="str">
        <f>VLOOKUP($C602,subset1!$D:$BX,BU$2,FALSE)</f>
        <v>Pacto PCR1 Box 3</v>
      </c>
    </row>
    <row r="603" spans="1:73" x14ac:dyDescent="0.2">
      <c r="A603">
        <v>1203</v>
      </c>
      <c r="B603" t="s">
        <v>9</v>
      </c>
      <c r="C603" t="str">
        <f t="shared" si="33"/>
        <v>1203E1</v>
      </c>
      <c r="D603" t="str">
        <f t="shared" si="34"/>
        <v>E1</v>
      </c>
      <c r="E603">
        <v>110</v>
      </c>
      <c r="F603" s="1">
        <v>43805</v>
      </c>
      <c r="G603">
        <v>19.3</v>
      </c>
      <c r="H603" t="s">
        <v>22</v>
      </c>
      <c r="I603">
        <v>446.880620036724</v>
      </c>
      <c r="J603" t="s">
        <v>23</v>
      </c>
      <c r="K603">
        <v>609</v>
      </c>
      <c r="L603">
        <f>VLOOKUP($C603,samples!$D$2:$I$1000,4, FALSE)</f>
        <v>16</v>
      </c>
      <c r="M603" t="str">
        <f>VLOOKUP($C603,samples!$D$2:$I$1000,5, FALSE)</f>
        <v>E</v>
      </c>
      <c r="N603" t="str">
        <f>VLOOKUP($C603,samples!$D$2:$I$1000,6, FALSE)</f>
        <v>7,8,9</v>
      </c>
      <c r="O603" s="1">
        <f>VLOOKUP($C603,samples!$D$2:$I$1000,3, FALSE)</f>
        <v>43837</v>
      </c>
      <c r="P603" s="2">
        <f t="shared" si="35"/>
        <v>32</v>
      </c>
      <c r="Q603" s="1" t="str">
        <f>VLOOKUP($C603,samples!$D$2:$R$1000,8, FALSE)</f>
        <v>CGPLPA901P2</v>
      </c>
      <c r="R603" t="s">
        <v>297</v>
      </c>
      <c r="S603">
        <f>VLOOKUP($C603,subset1!$D:$BX,S$2,FALSE)</f>
        <v>0</v>
      </c>
      <c r="T603" s="1" t="str">
        <f>VLOOKUP($C603,subset1!$D:$BX,T$2,FALSE)</f>
        <v>Subset 1</v>
      </c>
      <c r="U603">
        <f>VLOOKUP($C603,subset1!$D:$BX,U$2,FALSE)</f>
        <v>0</v>
      </c>
      <c r="V603">
        <f>VLOOKUP($C603,subset1!$D:$BX,V$2,FALSE)</f>
        <v>44273</v>
      </c>
      <c r="W603" t="str">
        <f>VLOOKUP($C603,subset1!$D:$BX,W$2,FALSE)</f>
        <v>ZF</v>
      </c>
      <c r="X603">
        <f>VLOOKUP($C603,subset1!$D:$BX,X$2,FALSE)</f>
        <v>533</v>
      </c>
      <c r="Y603">
        <f>VLOOKUP($C603,subset1!$D:$BX,Y$2,FALSE)</f>
        <v>5</v>
      </c>
      <c r="Z603">
        <f>VLOOKUP($C603,subset1!$D:$BX,Z$2,FALSE)</f>
        <v>0</v>
      </c>
      <c r="AA603" t="str">
        <f>VLOOKUP($C603,subset1!$D:$BX,AA$2,FALSE)</f>
        <v>31921cfdnaPACTO</v>
      </c>
      <c r="AB603">
        <f>VLOOKUP($C603,subset1!$D:$BX,AB$2,FALSE)</f>
        <v>162</v>
      </c>
      <c r="AC603">
        <f>VLOOKUP($C603,subset1!$D:$BX,AC$2,FALSE)</f>
        <v>954.42</v>
      </c>
      <c r="AD603">
        <f>VLOOKUP($C603,subset1!$D:$BX,AD$2,FALSE)</f>
        <v>309</v>
      </c>
      <c r="AE603">
        <f>VLOOKUP($C603,subset1!$D:$BX,AE$2,FALSE)</f>
        <v>60.44</v>
      </c>
      <c r="AF603">
        <f>VLOOKUP($C603,subset1!$D:$BX,AF$2,FALSE)</f>
        <v>457</v>
      </c>
      <c r="AG603">
        <f>VLOOKUP($C603,subset1!$D:$BX,AG$2,FALSE)</f>
        <v>13.8</v>
      </c>
      <c r="AH603">
        <f>VLOOKUP($C603,subset1!$D:$BX,AH$2,FALSE)</f>
        <v>0</v>
      </c>
      <c r="AI603">
        <f>VLOOKUP($C603,subset1!$D:$BX,AI$2,FALSE)</f>
        <v>50</v>
      </c>
      <c r="AJ603">
        <f>VLOOKUP($C603,subset1!$D:$BX,AJ$2,FALSE)</f>
        <v>1028.6599999999999</v>
      </c>
      <c r="AK603">
        <f>VLOOKUP($C603,subset1!$D:$BX,AK$2,FALSE)</f>
        <v>51.432999999999993</v>
      </c>
      <c r="AL603">
        <f>VLOOKUP($C603,subset1!$D:$BX,AL$2,FALSE)</f>
        <v>10.286599999999998</v>
      </c>
      <c r="AM603">
        <f>VLOOKUP($C603,subset1!$D:$BX,AM$2,FALSE)</f>
        <v>532</v>
      </c>
      <c r="AN603" t="str">
        <f>VLOOKUP($C603,subset1!$D:$BX,AN$2,FALSE)</f>
        <v>Revco -20</v>
      </c>
      <c r="AO603" t="str">
        <f>VLOOKUP($C603,subset1!$D:$BX,AO$2,FALSE)</f>
        <v>PACTO CfDNA Box 3</v>
      </c>
      <c r="AP603" t="str">
        <f>VLOOKUP($C603,subset1!$D:$BX,AP$2,FALSE)</f>
        <v>A3</v>
      </c>
      <c r="AQ603">
        <f>VLOOKUP($C603,subset1!$D:$BX,AQ$2,FALSE)</f>
        <v>0</v>
      </c>
      <c r="AR603">
        <f>VLOOKUP($C603,subset1!$D:$BX,AR$2,FALSE)</f>
        <v>15</v>
      </c>
      <c r="AS603">
        <f>VLOOKUP($C603,subset1!$D:$BX,AS$2,FALSE)</f>
        <v>14.582077654424205</v>
      </c>
      <c r="AT603" s="1">
        <f>VLOOKUP($C603,subset1!$D:$BX,AT$2,FALSE)</f>
        <v>35.417922345575796</v>
      </c>
      <c r="AU603">
        <f>VLOOKUP($C603,subset1!$D:$BX,AU$2,FALSE)</f>
        <v>12</v>
      </c>
      <c r="AV603">
        <f>VLOOKUP($C603,subset1!$D:$BX,AV$2,FALSE)</f>
        <v>44420</v>
      </c>
      <c r="AW603">
        <f>VLOOKUP($C603,subset1!$D:$BX,AW$2,FALSE)</f>
        <v>0</v>
      </c>
      <c r="AX603" t="str">
        <f>VLOOKUP($C603,subset1!$D:$BX,AX$2,FALSE)</f>
        <v>IDT8_UDI_351</v>
      </c>
      <c r="AY603">
        <f>VLOOKUP($C603,subset1!$D:$BX,AY$2,FALSE)</f>
        <v>0</v>
      </c>
      <c r="AZ603">
        <f>VLOOKUP($C603,subset1!$D:$BX,AZ$2,FALSE)</f>
        <v>4</v>
      </c>
      <c r="BA603" t="str">
        <f>VLOOKUP($C603,subset1!$D:$BX,BA$2,FALSE)</f>
        <v>ZF</v>
      </c>
      <c r="BB603">
        <f>VLOOKUP($C603,subset1!$D:$BX,BB$2,FALSE)</f>
        <v>12</v>
      </c>
      <c r="BC603" t="str">
        <f>VLOOKUP($C603,subset1!$D:$BX,BC$2,FALSE)</f>
        <v>2pactopcr181621_DNA 1000_DE13805124_2021-08-16_11-08-02</v>
      </c>
      <c r="BD603">
        <f>VLOOKUP($C603,subset1!$D:$BX,BD$2,FALSE)</f>
        <v>298</v>
      </c>
      <c r="BE603">
        <f>VLOOKUP($C603,subset1!$D:$BX,BE$2,FALSE)</f>
        <v>4.8499999999999996</v>
      </c>
      <c r="BF603">
        <f>VLOOKUP($C603,subset1!$D:$BX,BF$2,FALSE)</f>
        <v>24.6</v>
      </c>
      <c r="BG603">
        <f>VLOOKUP($C603,subset1!$D:$BX,BG$2,FALSE)</f>
        <v>0</v>
      </c>
      <c r="BH603">
        <f>VLOOKUP($C603,subset1!$D:$BX,BH$2,FALSE)</f>
        <v>0</v>
      </c>
      <c r="BI603">
        <f>VLOOKUP($C603,subset1!$D:$BX,BI$2,FALSE)</f>
        <v>0</v>
      </c>
      <c r="BJ603">
        <f>VLOOKUP($C603,subset1!$D:$BX,BJ$2,FALSE)</f>
        <v>0</v>
      </c>
      <c r="BK603">
        <f>VLOOKUP($C603,subset1!$D:$BX,BK$2,FALSE)</f>
        <v>0</v>
      </c>
      <c r="BL603">
        <f>VLOOKUP($C603,subset1!$D:$BX,BL$2,FALSE)</f>
        <v>0</v>
      </c>
      <c r="BM603">
        <f>VLOOKUP($C603,subset1!$D:$BX,BM$2,FALSE)</f>
        <v>0</v>
      </c>
      <c r="BN603">
        <f>VLOOKUP($C603,subset1!$D:$BX,BN$2,FALSE)</f>
        <v>0</v>
      </c>
      <c r="BO603">
        <f>VLOOKUP($C603,subset1!$D:$BX,BO$2,FALSE)</f>
        <v>20</v>
      </c>
      <c r="BP603">
        <f>VLOOKUP($C603,subset1!$D:$BX,BP$2,FALSE)</f>
        <v>4.8499999999999996</v>
      </c>
      <c r="BQ603">
        <f>VLOOKUP($C603,subset1!$D:$BX,BQ$2,FALSE)</f>
        <v>24.6</v>
      </c>
      <c r="BR603">
        <f>VLOOKUP($C603,subset1!$D:$BX,BR$2,FALSE)</f>
        <v>97</v>
      </c>
      <c r="BS603">
        <f>VLOOKUP($C603,subset1!$D:$BX,BS$2,FALSE)</f>
        <v>532</v>
      </c>
      <c r="BT603" t="str">
        <f>VLOOKUP($C603,subset1!$D:$BX,BT$2,FALSE)</f>
        <v>Revco -20</v>
      </c>
      <c r="BU603" t="str">
        <f>VLOOKUP($C603,subset1!$D:$BX,BU$2,FALSE)</f>
        <v>Pacto PCR1 Box 3</v>
      </c>
    </row>
    <row r="604" spans="1:73" x14ac:dyDescent="0.2">
      <c r="A604">
        <v>1203</v>
      </c>
      <c r="B604" t="s">
        <v>10</v>
      </c>
      <c r="C604" t="str">
        <f t="shared" si="33"/>
        <v>1203E2</v>
      </c>
      <c r="D604" t="str">
        <f t="shared" si="34"/>
        <v>E2</v>
      </c>
      <c r="E604">
        <v>110</v>
      </c>
      <c r="F604" s="1">
        <v>43805</v>
      </c>
      <c r="G604">
        <v>19.3</v>
      </c>
      <c r="H604" t="s">
        <v>22</v>
      </c>
      <c r="I604">
        <v>446.880620036724</v>
      </c>
      <c r="J604" t="s">
        <v>23</v>
      </c>
      <c r="K604">
        <v>610</v>
      </c>
      <c r="L604">
        <f>VLOOKUP($C604,samples!$D$2:$I$1000,4, FALSE)</f>
        <v>16</v>
      </c>
      <c r="M604" t="str">
        <f>VLOOKUP($C604,samples!$D$2:$I$1000,5, FALSE)</f>
        <v>E</v>
      </c>
      <c r="N604" t="str">
        <f>VLOOKUP($C604,samples!$D$2:$I$1000,6, FALSE)</f>
        <v>4,5,6</v>
      </c>
      <c r="O604" s="1">
        <f>VLOOKUP($C604,samples!$D$2:$I$1000,3, FALSE)</f>
        <v>43865</v>
      </c>
      <c r="P604" s="2">
        <f t="shared" si="35"/>
        <v>60</v>
      </c>
      <c r="Q604" s="1" t="str">
        <f>VLOOKUP($C604,samples!$D$2:$R$1000,8, FALSE)</f>
        <v>CGPLPA901P3</v>
      </c>
      <c r="R604" t="s">
        <v>297</v>
      </c>
      <c r="S604" t="e">
        <f>VLOOKUP($C604,subset1!$D:$BX,S$2,FALSE)</f>
        <v>#N/A</v>
      </c>
      <c r="T604" s="1" t="str">
        <f>VLOOKUP($C604,subset1!$D:$BX,T$2,FALSE)</f>
        <v>Subset 1</v>
      </c>
      <c r="U604">
        <f>VLOOKUP($C604,subset1!$D:$BX,U$2,FALSE)</f>
        <v>0</v>
      </c>
      <c r="V604">
        <f>VLOOKUP($C604,subset1!$D:$BX,V$2,FALSE)</f>
        <v>44273</v>
      </c>
      <c r="W604" t="str">
        <f>VLOOKUP($C604,subset1!$D:$BX,W$2,FALSE)</f>
        <v>ZF</v>
      </c>
      <c r="X604">
        <f>VLOOKUP($C604,subset1!$D:$BX,X$2,FALSE)</f>
        <v>533</v>
      </c>
      <c r="Y604">
        <f>VLOOKUP($C604,subset1!$D:$BX,Y$2,FALSE)</f>
        <v>5</v>
      </c>
      <c r="Z604">
        <f>VLOOKUP($C604,subset1!$D:$BX,Z$2,FALSE)</f>
        <v>0</v>
      </c>
      <c r="AA604" t="str">
        <f>VLOOKUP($C604,subset1!$D:$BX,AA$2,FALSE)</f>
        <v>31921cfdnaPACTO</v>
      </c>
      <c r="AB604">
        <f>VLOOKUP($C604,subset1!$D:$BX,AB$2,FALSE)</f>
        <v>166</v>
      </c>
      <c r="AC604">
        <f>VLOOKUP($C604,subset1!$D:$BX,AC$2,FALSE)</f>
        <v>910.99</v>
      </c>
      <c r="AD604">
        <f>VLOOKUP($C604,subset1!$D:$BX,AD$2,FALSE)</f>
        <v>316</v>
      </c>
      <c r="AE604">
        <f>VLOOKUP($C604,subset1!$D:$BX,AE$2,FALSE)</f>
        <v>70.5</v>
      </c>
      <c r="AF604">
        <f>VLOOKUP($C604,subset1!$D:$BX,AF$2,FALSE)</f>
        <v>477</v>
      </c>
      <c r="AG604">
        <f>VLOOKUP($C604,subset1!$D:$BX,AG$2,FALSE)</f>
        <v>11.36</v>
      </c>
      <c r="AH604">
        <f>VLOOKUP($C604,subset1!$D:$BX,AH$2,FALSE)</f>
        <v>0</v>
      </c>
      <c r="AI604">
        <f>VLOOKUP($C604,subset1!$D:$BX,AI$2,FALSE)</f>
        <v>50</v>
      </c>
      <c r="AJ604">
        <f>VLOOKUP($C604,subset1!$D:$BX,AJ$2,FALSE)</f>
        <v>992.85</v>
      </c>
      <c r="AK604">
        <f>VLOOKUP($C604,subset1!$D:$BX,AK$2,FALSE)</f>
        <v>49.642499999999998</v>
      </c>
      <c r="AL604">
        <f>VLOOKUP($C604,subset1!$D:$BX,AL$2,FALSE)</f>
        <v>9.9284999999999997</v>
      </c>
      <c r="AM604">
        <f>VLOOKUP($C604,subset1!$D:$BX,AM$2,FALSE)</f>
        <v>532</v>
      </c>
      <c r="AN604" t="str">
        <f>VLOOKUP($C604,subset1!$D:$BX,AN$2,FALSE)</f>
        <v>Revco -20</v>
      </c>
      <c r="AO604" t="str">
        <f>VLOOKUP($C604,subset1!$D:$BX,AO$2,FALSE)</f>
        <v>PACTO CfDNA Box 3</v>
      </c>
      <c r="AP604" t="str">
        <f>VLOOKUP($C604,subset1!$D:$BX,AP$2,FALSE)</f>
        <v>A4</v>
      </c>
      <c r="AQ604">
        <f>VLOOKUP($C604,subset1!$D:$BX,AQ$2,FALSE)</f>
        <v>0</v>
      </c>
      <c r="AR604">
        <f>VLOOKUP($C604,subset1!$D:$BX,AR$2,FALSE)</f>
        <v>15</v>
      </c>
      <c r="AS604">
        <f>VLOOKUP($C604,subset1!$D:$BX,AS$2,FALSE)</f>
        <v>15.108022359873093</v>
      </c>
      <c r="AT604" s="1">
        <f>VLOOKUP($C604,subset1!$D:$BX,AT$2,FALSE)</f>
        <v>34.89197764012691</v>
      </c>
      <c r="AU604">
        <f>VLOOKUP($C604,subset1!$D:$BX,AU$2,FALSE)</f>
        <v>12</v>
      </c>
      <c r="AV604">
        <f>VLOOKUP($C604,subset1!$D:$BX,AV$2,FALSE)</f>
        <v>44420</v>
      </c>
      <c r="AW604">
        <f>VLOOKUP($C604,subset1!$D:$BX,AW$2,FALSE)</f>
        <v>0</v>
      </c>
      <c r="AX604" t="str">
        <f>VLOOKUP($C604,subset1!$D:$BX,AX$2,FALSE)</f>
        <v>IDT8_UDI_356</v>
      </c>
      <c r="AY604">
        <f>VLOOKUP($C604,subset1!$D:$BX,AY$2,FALSE)</f>
        <v>0</v>
      </c>
      <c r="AZ604">
        <f>VLOOKUP($C604,subset1!$D:$BX,AZ$2,FALSE)</f>
        <v>4</v>
      </c>
      <c r="BA604" t="str">
        <f>VLOOKUP($C604,subset1!$D:$BX,BA$2,FALSE)</f>
        <v>ZF</v>
      </c>
      <c r="BB604">
        <f>VLOOKUP($C604,subset1!$D:$BX,BB$2,FALSE)</f>
        <v>12</v>
      </c>
      <c r="BC604" t="str">
        <f>VLOOKUP($C604,subset1!$D:$BX,BC$2,FALSE)</f>
        <v>3pactopcr181621_DNA 1000_DE13805124_2021-08-16_12-57-51</v>
      </c>
      <c r="BD604">
        <f>VLOOKUP($C604,subset1!$D:$BX,BD$2,FALSE)</f>
        <v>310</v>
      </c>
      <c r="BE604">
        <f>VLOOKUP($C604,subset1!$D:$BX,BE$2,FALSE)</f>
        <v>1.74</v>
      </c>
      <c r="BF604">
        <f>VLOOKUP($C604,subset1!$D:$BX,BF$2,FALSE)</f>
        <v>8.5</v>
      </c>
      <c r="BG604">
        <f>VLOOKUP($C604,subset1!$D:$BX,BG$2,FALSE)</f>
        <v>480</v>
      </c>
      <c r="BH604">
        <f>VLOOKUP($C604,subset1!$D:$BX,BH$2,FALSE)</f>
        <v>0.16</v>
      </c>
      <c r="BI604">
        <f>VLOOKUP($C604,subset1!$D:$BX,BI$2,FALSE)</f>
        <v>0.5</v>
      </c>
      <c r="BJ604">
        <f>VLOOKUP($C604,subset1!$D:$BX,BJ$2,FALSE)</f>
        <v>0</v>
      </c>
      <c r="BK604">
        <f>VLOOKUP($C604,subset1!$D:$BX,BK$2,FALSE)</f>
        <v>0</v>
      </c>
      <c r="BL604">
        <f>VLOOKUP($C604,subset1!$D:$BX,BL$2,FALSE)</f>
        <v>0</v>
      </c>
      <c r="BM604">
        <f>VLOOKUP($C604,subset1!$D:$BX,BM$2,FALSE)</f>
        <v>0</v>
      </c>
      <c r="BN604">
        <f>VLOOKUP($C604,subset1!$D:$BX,BN$2,FALSE)</f>
        <v>0</v>
      </c>
      <c r="BO604">
        <f>VLOOKUP($C604,subset1!$D:$BX,BO$2,FALSE)</f>
        <v>20</v>
      </c>
      <c r="BP604">
        <f>VLOOKUP($C604,subset1!$D:$BX,BP$2,FALSE)</f>
        <v>1.9</v>
      </c>
      <c r="BQ604">
        <f>VLOOKUP($C604,subset1!$D:$BX,BQ$2,FALSE)</f>
        <v>9</v>
      </c>
      <c r="BR604">
        <f>VLOOKUP($C604,subset1!$D:$BX,BR$2,FALSE)</f>
        <v>38</v>
      </c>
      <c r="BS604">
        <f>VLOOKUP($C604,subset1!$D:$BX,BS$2,FALSE)</f>
        <v>532</v>
      </c>
      <c r="BT604" t="str">
        <f>VLOOKUP($C604,subset1!$D:$BX,BT$2,FALSE)</f>
        <v>Revco -20</v>
      </c>
      <c r="BU604" t="str">
        <f>VLOOKUP($C604,subset1!$D:$BX,BU$2,FALSE)</f>
        <v>Pacto PCR1 Box 3</v>
      </c>
    </row>
    <row r="605" spans="1:73" x14ac:dyDescent="0.2">
      <c r="A605">
        <v>1203</v>
      </c>
      <c r="B605" t="s">
        <v>11</v>
      </c>
      <c r="C605" t="str">
        <f t="shared" si="33"/>
        <v>1203E3</v>
      </c>
      <c r="D605" t="str">
        <f t="shared" si="34"/>
        <v>E3</v>
      </c>
      <c r="E605">
        <v>110</v>
      </c>
      <c r="F605" s="1">
        <v>43805</v>
      </c>
      <c r="G605">
        <v>19.3</v>
      </c>
      <c r="H605" t="s">
        <v>22</v>
      </c>
      <c r="I605">
        <v>446.880620036724</v>
      </c>
      <c r="J605" t="s">
        <v>23</v>
      </c>
      <c r="K605">
        <v>611</v>
      </c>
      <c r="L605">
        <f>VLOOKUP($C605,samples!$D$2:$I$1000,4, FALSE)</f>
        <v>18</v>
      </c>
      <c r="M605" t="str">
        <f>VLOOKUP($C605,samples!$D$2:$I$1000,5, FALSE)</f>
        <v>B</v>
      </c>
      <c r="N605" t="str">
        <f>VLOOKUP($C605,samples!$D$2:$I$1000,6, FALSE)</f>
        <v>4,5,6</v>
      </c>
      <c r="O605" s="1">
        <f>VLOOKUP($C605,samples!$D$2:$I$1000,3, FALSE)</f>
        <v>43928</v>
      </c>
      <c r="P605" s="2">
        <f t="shared" si="35"/>
        <v>123</v>
      </c>
      <c r="Q605" s="1" t="str">
        <f>VLOOKUP($C605,samples!$D$2:$R$1000,8, FALSE)</f>
        <v>CGPLPA901P4</v>
      </c>
      <c r="R605" t="s">
        <v>297</v>
      </c>
      <c r="S605">
        <f>VLOOKUP($C605,subset1!$D:$BX,S$2,FALSE)</f>
        <v>0</v>
      </c>
      <c r="T605" s="1" t="str">
        <f>VLOOKUP($C605,subset1!$D:$BX,T$2,FALSE)</f>
        <v>Subset 1</v>
      </c>
      <c r="U605">
        <f>VLOOKUP($C605,subset1!$D:$BX,U$2,FALSE)</f>
        <v>0</v>
      </c>
      <c r="V605">
        <f>VLOOKUP($C605,subset1!$D:$BX,V$2,FALSE)</f>
        <v>44273</v>
      </c>
      <c r="W605" t="str">
        <f>VLOOKUP($C605,subset1!$D:$BX,W$2,FALSE)</f>
        <v>ZF</v>
      </c>
      <c r="X605">
        <f>VLOOKUP($C605,subset1!$D:$BX,X$2,FALSE)</f>
        <v>533</v>
      </c>
      <c r="Y605">
        <f>VLOOKUP($C605,subset1!$D:$BX,Y$2,FALSE)</f>
        <v>5</v>
      </c>
      <c r="Z605">
        <f>VLOOKUP($C605,subset1!$D:$BX,Z$2,FALSE)</f>
        <v>0</v>
      </c>
      <c r="AA605" t="str">
        <f>VLOOKUP($C605,subset1!$D:$BX,AA$2,FALSE)</f>
        <v>31921cfdnaPACTO</v>
      </c>
      <c r="AB605">
        <f>VLOOKUP($C605,subset1!$D:$BX,AB$2,FALSE)</f>
        <v>164</v>
      </c>
      <c r="AC605">
        <f>VLOOKUP($C605,subset1!$D:$BX,AC$2,FALSE)</f>
        <v>3985.92</v>
      </c>
      <c r="AD605">
        <f>VLOOKUP($C605,subset1!$D:$BX,AD$2,FALSE)</f>
        <v>309</v>
      </c>
      <c r="AE605">
        <f>VLOOKUP($C605,subset1!$D:$BX,AE$2,FALSE)</f>
        <v>351.33</v>
      </c>
      <c r="AF605">
        <f>VLOOKUP($C605,subset1!$D:$BX,AF$2,FALSE)</f>
        <v>429</v>
      </c>
      <c r="AG605">
        <f>VLOOKUP($C605,subset1!$D:$BX,AG$2,FALSE)</f>
        <v>31.42</v>
      </c>
      <c r="AH605">
        <f>VLOOKUP($C605,subset1!$D:$BX,AH$2,FALSE)</f>
        <v>0</v>
      </c>
      <c r="AI605">
        <f>VLOOKUP($C605,subset1!$D:$BX,AI$2,FALSE)</f>
        <v>50</v>
      </c>
      <c r="AJ605">
        <f>VLOOKUP($C605,subset1!$D:$BX,AJ$2,FALSE)</f>
        <v>4368.67</v>
      </c>
      <c r="AK605">
        <f>VLOOKUP($C605,subset1!$D:$BX,AK$2,FALSE)</f>
        <v>218.43350000000001</v>
      </c>
      <c r="AL605">
        <f>VLOOKUP($C605,subset1!$D:$BX,AL$2,FALSE)</f>
        <v>43.686700000000002</v>
      </c>
      <c r="AM605">
        <f>VLOOKUP($C605,subset1!$D:$BX,AM$2,FALSE)</f>
        <v>532</v>
      </c>
      <c r="AN605" t="str">
        <f>VLOOKUP($C605,subset1!$D:$BX,AN$2,FALSE)</f>
        <v>Revco -20</v>
      </c>
      <c r="AO605" t="str">
        <f>VLOOKUP($C605,subset1!$D:$BX,AO$2,FALSE)</f>
        <v>PACTO CfDNA Box 3</v>
      </c>
      <c r="AP605" t="str">
        <f>VLOOKUP($C605,subset1!$D:$BX,AP$2,FALSE)</f>
        <v>A5</v>
      </c>
      <c r="AQ605">
        <f>VLOOKUP($C605,subset1!$D:$BX,AQ$2,FALSE)</f>
        <v>0</v>
      </c>
      <c r="AR605">
        <f>VLOOKUP($C605,subset1!$D:$BX,AR$2,FALSE)</f>
        <v>15</v>
      </c>
      <c r="AS605">
        <f>VLOOKUP($C605,subset1!$D:$BX,AS$2,FALSE)</f>
        <v>3.433539269388624</v>
      </c>
      <c r="AT605" s="1">
        <f>VLOOKUP($C605,subset1!$D:$BX,AT$2,FALSE)</f>
        <v>46.566460730611375</v>
      </c>
      <c r="AU605">
        <f>VLOOKUP($C605,subset1!$D:$BX,AU$2,FALSE)</f>
        <v>12</v>
      </c>
      <c r="AV605">
        <f>VLOOKUP($C605,subset1!$D:$BX,AV$2,FALSE)</f>
        <v>44420</v>
      </c>
      <c r="AW605">
        <f>VLOOKUP($C605,subset1!$D:$BX,AW$2,FALSE)</f>
        <v>0</v>
      </c>
      <c r="AX605" t="str">
        <f>VLOOKUP($C605,subset1!$D:$BX,AX$2,FALSE)</f>
        <v>IDT8_UDI_362</v>
      </c>
      <c r="AY605">
        <f>VLOOKUP($C605,subset1!$D:$BX,AY$2,FALSE)</f>
        <v>0</v>
      </c>
      <c r="AZ605">
        <f>VLOOKUP($C605,subset1!$D:$BX,AZ$2,FALSE)</f>
        <v>4</v>
      </c>
      <c r="BA605" t="str">
        <f>VLOOKUP($C605,subset1!$D:$BX,BA$2,FALSE)</f>
        <v>ZF</v>
      </c>
      <c r="BB605">
        <f>VLOOKUP($C605,subset1!$D:$BX,BB$2,FALSE)</f>
        <v>12</v>
      </c>
      <c r="BC605" t="str">
        <f>VLOOKUP($C605,subset1!$D:$BX,BC$2,FALSE)</f>
        <v>3pactopcr181621_DNA 1000_DE13805124_2021-08-16_12-57-51</v>
      </c>
      <c r="BD605">
        <f>VLOOKUP($C605,subset1!$D:$BX,BD$2,FALSE)</f>
        <v>306</v>
      </c>
      <c r="BE605">
        <f>VLOOKUP($C605,subset1!$D:$BX,BE$2,FALSE)</f>
        <v>3.48</v>
      </c>
      <c r="BF605">
        <f>VLOOKUP($C605,subset1!$D:$BX,BF$2,FALSE)</f>
        <v>17.2</v>
      </c>
      <c r="BG605">
        <f>VLOOKUP($C605,subset1!$D:$BX,BG$2,FALSE)</f>
        <v>0</v>
      </c>
      <c r="BH605">
        <f>VLOOKUP($C605,subset1!$D:$BX,BH$2,FALSE)</f>
        <v>0</v>
      </c>
      <c r="BI605">
        <f>VLOOKUP($C605,subset1!$D:$BX,BI$2,FALSE)</f>
        <v>0</v>
      </c>
      <c r="BJ605">
        <f>VLOOKUP($C605,subset1!$D:$BX,BJ$2,FALSE)</f>
        <v>0</v>
      </c>
      <c r="BK605">
        <f>VLOOKUP($C605,subset1!$D:$BX,BK$2,FALSE)</f>
        <v>0</v>
      </c>
      <c r="BL605">
        <f>VLOOKUP($C605,subset1!$D:$BX,BL$2,FALSE)</f>
        <v>0</v>
      </c>
      <c r="BM605">
        <f>VLOOKUP($C605,subset1!$D:$BX,BM$2,FALSE)</f>
        <v>0</v>
      </c>
      <c r="BN605">
        <f>VLOOKUP($C605,subset1!$D:$BX,BN$2,FALSE)</f>
        <v>0</v>
      </c>
      <c r="BO605">
        <f>VLOOKUP($C605,subset1!$D:$BX,BO$2,FALSE)</f>
        <v>20</v>
      </c>
      <c r="BP605">
        <f>VLOOKUP($C605,subset1!$D:$BX,BP$2,FALSE)</f>
        <v>3.48</v>
      </c>
      <c r="BQ605">
        <f>VLOOKUP($C605,subset1!$D:$BX,BQ$2,FALSE)</f>
        <v>17.2</v>
      </c>
      <c r="BR605">
        <f>VLOOKUP($C605,subset1!$D:$BX,BR$2,FALSE)</f>
        <v>69.599999999999994</v>
      </c>
      <c r="BS605">
        <f>VLOOKUP($C605,subset1!$D:$BX,BS$2,FALSE)</f>
        <v>532</v>
      </c>
      <c r="BT605" t="str">
        <f>VLOOKUP($C605,subset1!$D:$BX,BT$2,FALSE)</f>
        <v>Revco -20</v>
      </c>
      <c r="BU605" t="str">
        <f>VLOOKUP($C605,subset1!$D:$BX,BU$2,FALSE)</f>
        <v>Pacto PCR1 Box 3</v>
      </c>
    </row>
    <row r="606" spans="1:73" x14ac:dyDescent="0.2">
      <c r="A606">
        <v>1203</v>
      </c>
      <c r="B606" t="s">
        <v>12</v>
      </c>
      <c r="C606" t="str">
        <f t="shared" si="33"/>
        <v>1203E4</v>
      </c>
      <c r="D606" t="str">
        <f t="shared" si="34"/>
        <v>E4</v>
      </c>
      <c r="E606">
        <v>110</v>
      </c>
      <c r="F606" s="1">
        <v>43805</v>
      </c>
      <c r="G606">
        <v>19.3</v>
      </c>
      <c r="H606" t="s">
        <v>22</v>
      </c>
      <c r="I606">
        <v>446.880620036724</v>
      </c>
      <c r="J606" t="s">
        <v>23</v>
      </c>
      <c r="K606">
        <v>612</v>
      </c>
      <c r="L606">
        <f>VLOOKUP($C606,samples!$D$2:$I$1000,4, FALSE)</f>
        <v>20</v>
      </c>
      <c r="M606" t="str">
        <f>VLOOKUP($C606,samples!$D$2:$I$1000,5, FALSE)</f>
        <v>D</v>
      </c>
      <c r="N606" t="str">
        <f>VLOOKUP($C606,samples!$D$2:$I$1000,6, FALSE)</f>
        <v>4,5,6</v>
      </c>
      <c r="O606" s="1">
        <f>VLOOKUP($C606,samples!$D$2:$I$1000,3, FALSE)</f>
        <v>43984</v>
      </c>
      <c r="P606" s="2">
        <f t="shared" si="35"/>
        <v>179</v>
      </c>
      <c r="Q606" s="1" t="str">
        <f>VLOOKUP($C606,samples!$D$2:$R$1000,8, FALSE)</f>
        <v>CGPLPA901P5</v>
      </c>
      <c r="R606" t="s">
        <v>297</v>
      </c>
      <c r="S606">
        <f>VLOOKUP($C606,subset1!$D:$BX,S$2,FALSE)</f>
        <v>0</v>
      </c>
      <c r="T606" s="1" t="str">
        <f>VLOOKUP($C606,subset1!$D:$BX,T$2,FALSE)</f>
        <v>Subset 1</v>
      </c>
      <c r="U606">
        <f>VLOOKUP($C606,subset1!$D:$BX,U$2,FALSE)</f>
        <v>0</v>
      </c>
      <c r="V606">
        <f>VLOOKUP($C606,subset1!$D:$BX,V$2,FALSE)</f>
        <v>44273</v>
      </c>
      <c r="W606" t="str">
        <f>VLOOKUP($C606,subset1!$D:$BX,W$2,FALSE)</f>
        <v>ZF</v>
      </c>
      <c r="X606">
        <f>VLOOKUP($C606,subset1!$D:$BX,X$2,FALSE)</f>
        <v>533</v>
      </c>
      <c r="Y606">
        <f>VLOOKUP($C606,subset1!$D:$BX,Y$2,FALSE)</f>
        <v>3.5</v>
      </c>
      <c r="Z606">
        <f>VLOOKUP($C606,subset1!$D:$BX,Z$2,FALSE)</f>
        <v>0.5</v>
      </c>
      <c r="AA606" t="str">
        <f>VLOOKUP($C606,subset1!$D:$BX,AA$2,FALSE)</f>
        <v>31921cfdnaPACTO</v>
      </c>
      <c r="AB606">
        <f>VLOOKUP($C606,subset1!$D:$BX,AB$2,FALSE)</f>
        <v>152</v>
      </c>
      <c r="AC606">
        <f>VLOOKUP($C606,subset1!$D:$BX,AC$2,FALSE)</f>
        <v>7684.4</v>
      </c>
      <c r="AD606">
        <f>VLOOKUP($C606,subset1!$D:$BX,AD$2,FALSE)</f>
        <v>284</v>
      </c>
      <c r="AE606">
        <f>VLOOKUP($C606,subset1!$D:$BX,AE$2,FALSE)</f>
        <v>702.61</v>
      </c>
      <c r="AF606">
        <f>VLOOKUP($C606,subset1!$D:$BX,AF$2,FALSE)</f>
        <v>395</v>
      </c>
      <c r="AG606">
        <f>VLOOKUP($C606,subset1!$D:$BX,AG$2,FALSE)</f>
        <v>79.36</v>
      </c>
      <c r="AH606">
        <f>VLOOKUP($C606,subset1!$D:$BX,AH$2,FALSE)</f>
        <v>0</v>
      </c>
      <c r="AI606">
        <f>VLOOKUP($C606,subset1!$D:$BX,AI$2,FALSE)</f>
        <v>50</v>
      </c>
      <c r="AJ606">
        <f>VLOOKUP($C606,subset1!$D:$BX,AJ$2,FALSE)</f>
        <v>8466.3700000000008</v>
      </c>
      <c r="AK606">
        <f>VLOOKUP($C606,subset1!$D:$BX,AK$2,FALSE)</f>
        <v>423.31850000000009</v>
      </c>
      <c r="AL606">
        <f>VLOOKUP($C606,subset1!$D:$BX,AL$2,FALSE)</f>
        <v>120.94814285714288</v>
      </c>
      <c r="AM606">
        <f>VLOOKUP($C606,subset1!$D:$BX,AM$2,FALSE)</f>
        <v>532</v>
      </c>
      <c r="AN606" t="str">
        <f>VLOOKUP($C606,subset1!$D:$BX,AN$2,FALSE)</f>
        <v>Revco -20</v>
      </c>
      <c r="AO606" t="str">
        <f>VLOOKUP($C606,subset1!$D:$BX,AO$2,FALSE)</f>
        <v>PACTO CfDNA Box 3</v>
      </c>
      <c r="AP606" t="str">
        <f>VLOOKUP($C606,subset1!$D:$BX,AP$2,FALSE)</f>
        <v>A6</v>
      </c>
      <c r="AQ606">
        <f>VLOOKUP($C606,subset1!$D:$BX,AQ$2,FALSE)</f>
        <v>0</v>
      </c>
      <c r="AR606">
        <f>VLOOKUP($C606,subset1!$D:$BX,AR$2,FALSE)</f>
        <v>15</v>
      </c>
      <c r="AS606">
        <f>VLOOKUP($C606,subset1!$D:$BX,AS$2,FALSE)</f>
        <v>1.7717156231064786</v>
      </c>
      <c r="AT606" s="1">
        <f>VLOOKUP($C606,subset1!$D:$BX,AT$2,FALSE)</f>
        <v>48.228284376893519</v>
      </c>
      <c r="AU606">
        <f>VLOOKUP($C606,subset1!$D:$BX,AU$2,FALSE)</f>
        <v>12</v>
      </c>
      <c r="AV606">
        <f>VLOOKUP($C606,subset1!$D:$BX,AV$2,FALSE)</f>
        <v>44420</v>
      </c>
      <c r="AW606">
        <f>VLOOKUP($C606,subset1!$D:$BX,AW$2,FALSE)</f>
        <v>0</v>
      </c>
      <c r="AX606" t="str">
        <f>VLOOKUP($C606,subset1!$D:$BX,AX$2,FALSE)</f>
        <v>IDT8_UDI_368</v>
      </c>
      <c r="AY606">
        <f>VLOOKUP($C606,subset1!$D:$BX,AY$2,FALSE)</f>
        <v>0</v>
      </c>
      <c r="AZ606">
        <f>VLOOKUP($C606,subset1!$D:$BX,AZ$2,FALSE)</f>
        <v>4</v>
      </c>
      <c r="BA606" t="str">
        <f>VLOOKUP($C606,subset1!$D:$BX,BA$2,FALSE)</f>
        <v>ZF</v>
      </c>
      <c r="BB606">
        <f>VLOOKUP($C606,subset1!$D:$BX,BB$2,FALSE)</f>
        <v>12</v>
      </c>
      <c r="BC606">
        <f>VLOOKUP($C606,subset1!$D:$BX,BC$2,FALSE)</f>
        <v>0</v>
      </c>
      <c r="BD606">
        <f>VLOOKUP($C606,subset1!$D:$BX,BD$2,FALSE)</f>
        <v>0</v>
      </c>
      <c r="BE606">
        <f>VLOOKUP($C606,subset1!$D:$BX,BE$2,FALSE)</f>
        <v>0</v>
      </c>
      <c r="BF606">
        <f>VLOOKUP($C606,subset1!$D:$BX,BF$2,FALSE)</f>
        <v>0</v>
      </c>
      <c r="BG606">
        <f>VLOOKUP($C606,subset1!$D:$BX,BG$2,FALSE)</f>
        <v>0</v>
      </c>
      <c r="BH606">
        <f>VLOOKUP($C606,subset1!$D:$BX,BH$2,FALSE)</f>
        <v>0</v>
      </c>
      <c r="BI606">
        <f>VLOOKUP($C606,subset1!$D:$BX,BI$2,FALSE)</f>
        <v>0</v>
      </c>
      <c r="BJ606">
        <f>VLOOKUP($C606,subset1!$D:$BX,BJ$2,FALSE)</f>
        <v>0</v>
      </c>
      <c r="BK606">
        <f>VLOOKUP($C606,subset1!$D:$BX,BK$2,FALSE)</f>
        <v>0</v>
      </c>
      <c r="BL606">
        <f>VLOOKUP($C606,subset1!$D:$BX,BL$2,FALSE)</f>
        <v>0</v>
      </c>
      <c r="BM606">
        <f>VLOOKUP($C606,subset1!$D:$BX,BM$2,FALSE)</f>
        <v>0</v>
      </c>
      <c r="BN606" t="e">
        <f>VLOOKUP($C606,subset1!$D:$BX,BN$2,FALSE)</f>
        <v>#DIV/0!</v>
      </c>
      <c r="BO606">
        <f>VLOOKUP($C606,subset1!$D:$BX,BO$2,FALSE)</f>
        <v>20</v>
      </c>
      <c r="BP606">
        <f>VLOOKUP($C606,subset1!$D:$BX,BP$2,FALSE)</f>
        <v>0</v>
      </c>
      <c r="BQ606">
        <f>VLOOKUP($C606,subset1!$D:$BX,BQ$2,FALSE)</f>
        <v>0</v>
      </c>
      <c r="BR606">
        <f>VLOOKUP($C606,subset1!$D:$BX,BR$2,FALSE)</f>
        <v>0</v>
      </c>
      <c r="BS606">
        <f>VLOOKUP($C606,subset1!$D:$BX,BS$2,FALSE)</f>
        <v>532</v>
      </c>
      <c r="BT606" t="str">
        <f>VLOOKUP($C606,subset1!$D:$BX,BT$2,FALSE)</f>
        <v>Revco -20</v>
      </c>
      <c r="BU606" t="str">
        <f>VLOOKUP($C606,subset1!$D:$BX,BU$2,FALSE)</f>
        <v>Pacto PCR1 Box 3</v>
      </c>
    </row>
    <row r="607" spans="1:73" x14ac:dyDescent="0.2">
      <c r="A607">
        <v>1220</v>
      </c>
      <c r="B607" t="s">
        <v>2</v>
      </c>
      <c r="C607" t="str">
        <f t="shared" si="33"/>
        <v>1220A</v>
      </c>
      <c r="D607" t="str">
        <f t="shared" si="34"/>
        <v>A</v>
      </c>
      <c r="E607">
        <v>111</v>
      </c>
      <c r="F607" s="1">
        <v>43851</v>
      </c>
      <c r="G607">
        <v>0.3</v>
      </c>
      <c r="H607" t="s">
        <v>6</v>
      </c>
      <c r="I607">
        <v>400.880620036724</v>
      </c>
      <c r="J607" t="s">
        <v>23</v>
      </c>
      <c r="K607">
        <v>613</v>
      </c>
      <c r="L607">
        <f>VLOOKUP($C607,samples!$D$2:$I$1000,4, FALSE)</f>
        <v>4</v>
      </c>
      <c r="M607" t="str">
        <f>VLOOKUP($C607,samples!$D$2:$I$1000,5, FALSE)</f>
        <v>A</v>
      </c>
      <c r="N607" t="str">
        <f>VLOOKUP($C607,samples!$D$2:$I$1000,6, FALSE)</f>
        <v>7,8,9</v>
      </c>
      <c r="O607" s="1">
        <f>VLOOKUP($C607,samples!$D$2:$I$1000,3, FALSE)</f>
        <v>43851</v>
      </c>
      <c r="P607" s="2">
        <f t="shared" si="35"/>
        <v>0</v>
      </c>
      <c r="Q607" s="1" t="str">
        <f>VLOOKUP($C607,samples!$D$2:$R$1000,8, FALSE)</f>
        <v>CGPLPA902P</v>
      </c>
      <c r="R607" t="s">
        <v>297</v>
      </c>
      <c r="S607">
        <f>VLOOKUP($C607,subset1!$D:$BX,S$2,FALSE)</f>
        <v>0</v>
      </c>
      <c r="T607" s="1" t="str">
        <f>VLOOKUP($C607,subset1!$D:$BX,T$2,FALSE)</f>
        <v>Subset 1</v>
      </c>
      <c r="U607">
        <f>VLOOKUP($C607,subset1!$D:$BX,U$2,FALSE)</f>
        <v>0</v>
      </c>
      <c r="V607">
        <f>VLOOKUP($C607,subset1!$D:$BX,V$2,FALSE)</f>
        <v>44273</v>
      </c>
      <c r="W607" t="str">
        <f>VLOOKUP($C607,subset1!$D:$BX,W$2,FALSE)</f>
        <v>ZF</v>
      </c>
      <c r="X607">
        <f>VLOOKUP($C607,subset1!$D:$BX,X$2,FALSE)</f>
        <v>533</v>
      </c>
      <c r="Y607">
        <f>VLOOKUP($C607,subset1!$D:$BX,Y$2,FALSE)</f>
        <v>5</v>
      </c>
      <c r="Z607">
        <f>VLOOKUP($C607,subset1!$D:$BX,Z$2,FALSE)</f>
        <v>0</v>
      </c>
      <c r="AA607" t="str">
        <f>VLOOKUP($C607,subset1!$D:$BX,AA$2,FALSE)</f>
        <v>49PACTOCFDNA</v>
      </c>
      <c r="AB607">
        <f>VLOOKUP($C607,subset1!$D:$BX,AB$2,FALSE)</f>
        <v>149</v>
      </c>
      <c r="AC607">
        <f>VLOOKUP($C607,subset1!$D:$BX,AC$2,FALSE)</f>
        <v>6868.19</v>
      </c>
      <c r="AD607">
        <f>VLOOKUP($C607,subset1!$D:$BX,AD$2,FALSE)</f>
        <v>285</v>
      </c>
      <c r="AE607">
        <f>VLOOKUP($C607,subset1!$D:$BX,AE$2,FALSE)</f>
        <v>791.3</v>
      </c>
      <c r="AF607">
        <f>VLOOKUP($C607,subset1!$D:$BX,AF$2,FALSE)</f>
        <v>443</v>
      </c>
      <c r="AG607">
        <f>VLOOKUP($C607,subset1!$D:$BX,AG$2,FALSE)</f>
        <v>181.31</v>
      </c>
      <c r="AH607">
        <f>VLOOKUP($C607,subset1!$D:$BX,AH$2,FALSE)</f>
        <v>0</v>
      </c>
      <c r="AI607">
        <f>VLOOKUP($C607,subset1!$D:$BX,AI$2,FALSE)</f>
        <v>50</v>
      </c>
      <c r="AJ607">
        <f>VLOOKUP($C607,subset1!$D:$BX,AJ$2,FALSE)</f>
        <v>7840.8</v>
      </c>
      <c r="AK607">
        <f>VLOOKUP($C607,subset1!$D:$BX,AK$2,FALSE)</f>
        <v>392.04</v>
      </c>
      <c r="AL607">
        <f>VLOOKUP($C607,subset1!$D:$BX,AL$2,FALSE)</f>
        <v>78.408000000000001</v>
      </c>
      <c r="AM607">
        <f>VLOOKUP($C607,subset1!$D:$BX,AM$2,FALSE)</f>
        <v>532</v>
      </c>
      <c r="AN607" t="str">
        <f>VLOOKUP($C607,subset1!$D:$BX,AN$2,FALSE)</f>
        <v>Revco -20</v>
      </c>
      <c r="AO607" t="str">
        <f>VLOOKUP($C607,subset1!$D:$BX,AO$2,FALSE)</f>
        <v>PACTO CfDNA Box 3</v>
      </c>
      <c r="AP607" t="str">
        <f>VLOOKUP($C607,subset1!$D:$BX,AP$2,FALSE)</f>
        <v>A7</v>
      </c>
      <c r="AQ607">
        <f>VLOOKUP($C607,subset1!$D:$BX,AQ$2,FALSE)</f>
        <v>0</v>
      </c>
      <c r="AR607">
        <f>VLOOKUP($C607,subset1!$D:$BX,AR$2,FALSE)</f>
        <v>15</v>
      </c>
      <c r="AS607">
        <f>VLOOKUP($C607,subset1!$D:$BX,AS$2,FALSE)</f>
        <v>1.9130700948882764</v>
      </c>
      <c r="AT607" s="1">
        <f>VLOOKUP($C607,subset1!$D:$BX,AT$2,FALSE)</f>
        <v>48.086929905111724</v>
      </c>
      <c r="AU607">
        <f>VLOOKUP($C607,subset1!$D:$BX,AU$2,FALSE)</f>
        <v>14</v>
      </c>
      <c r="AV607">
        <f>VLOOKUP($C607,subset1!$D:$BX,AV$2,FALSE)</f>
        <v>44424</v>
      </c>
      <c r="AW607">
        <f>VLOOKUP($C607,subset1!$D:$BX,AW$2,FALSE)</f>
        <v>0</v>
      </c>
      <c r="AX607" t="str">
        <f>VLOOKUP($C607,subset1!$D:$BX,AX$2,FALSE)</f>
        <v>IDT8_UDI_4</v>
      </c>
      <c r="AY607">
        <f>VLOOKUP($C607,subset1!$D:$BX,AY$2,FALSE)</f>
        <v>0</v>
      </c>
      <c r="AZ607">
        <f>VLOOKUP($C607,subset1!$D:$BX,AZ$2,FALSE)</f>
        <v>4</v>
      </c>
      <c r="BA607" t="str">
        <f>VLOOKUP($C607,subset1!$D:$BX,BA$2,FALSE)</f>
        <v>ZF</v>
      </c>
      <c r="BB607">
        <f>VLOOKUP($C607,subset1!$D:$BX,BB$2,FALSE)</f>
        <v>14</v>
      </c>
      <c r="BC607" t="str">
        <f>VLOOKUP($C607,subset1!$D:$BX,BC$2,FALSE)</f>
        <v>817PACTOpCR_DNA 1000_DE13805124_2021-08-17_10-25-12.xad</v>
      </c>
      <c r="BD607">
        <f>VLOOKUP($C607,subset1!$D:$BX,BD$2,FALSE)</f>
        <v>302</v>
      </c>
      <c r="BE607">
        <f>VLOOKUP($C607,subset1!$D:$BX,BE$2,FALSE)</f>
        <v>0.84</v>
      </c>
      <c r="BF607">
        <f>VLOOKUP($C607,subset1!$D:$BX,BF$2,FALSE)</f>
        <v>4.2</v>
      </c>
      <c r="BG607">
        <f>VLOOKUP($C607,subset1!$D:$BX,BG$2,FALSE)</f>
        <v>0</v>
      </c>
      <c r="BH607">
        <f>VLOOKUP($C607,subset1!$D:$BX,BH$2,FALSE)</f>
        <v>0</v>
      </c>
      <c r="BI607">
        <f>VLOOKUP($C607,subset1!$D:$BX,BI$2,FALSE)</f>
        <v>0</v>
      </c>
      <c r="BJ607">
        <f>VLOOKUP($C607,subset1!$D:$BX,BJ$2,FALSE)</f>
        <v>0</v>
      </c>
      <c r="BK607">
        <f>VLOOKUP($C607,subset1!$D:$BX,BK$2,FALSE)</f>
        <v>0</v>
      </c>
      <c r="BL607">
        <f>VLOOKUP($C607,subset1!$D:$BX,BL$2,FALSE)</f>
        <v>0</v>
      </c>
      <c r="BM607">
        <f>VLOOKUP($C607,subset1!$D:$BX,BM$2,FALSE)</f>
        <v>0</v>
      </c>
      <c r="BN607">
        <f>VLOOKUP($C607,subset1!$D:$BX,BN$2,FALSE)</f>
        <v>0</v>
      </c>
      <c r="BO607">
        <f>VLOOKUP($C607,subset1!$D:$BX,BO$2,FALSE)</f>
        <v>20</v>
      </c>
      <c r="BP607">
        <f>VLOOKUP($C607,subset1!$D:$BX,BP$2,FALSE)</f>
        <v>0.84</v>
      </c>
      <c r="BQ607">
        <f>VLOOKUP($C607,subset1!$D:$BX,BQ$2,FALSE)</f>
        <v>4.2</v>
      </c>
      <c r="BR607">
        <f>VLOOKUP($C607,subset1!$D:$BX,BR$2,FALSE)</f>
        <v>16.8</v>
      </c>
      <c r="BS607">
        <f>VLOOKUP($C607,subset1!$D:$BX,BS$2,FALSE)</f>
        <v>532</v>
      </c>
      <c r="BT607" t="str">
        <f>VLOOKUP($C607,subset1!$D:$BX,BT$2,FALSE)</f>
        <v>Revco -20</v>
      </c>
      <c r="BU607" t="str">
        <f>VLOOKUP($C607,subset1!$D:$BX,BU$2,FALSE)</f>
        <v>Pacto PcR1 Box 4</v>
      </c>
    </row>
    <row r="608" spans="1:73" x14ac:dyDescent="0.2">
      <c r="A608">
        <v>1220</v>
      </c>
      <c r="B608" t="s">
        <v>8</v>
      </c>
      <c r="C608" t="str">
        <f t="shared" si="33"/>
        <v>1220B1</v>
      </c>
      <c r="D608" t="str">
        <f t="shared" si="34"/>
        <v>B1</v>
      </c>
      <c r="E608">
        <v>111</v>
      </c>
      <c r="F608" s="1">
        <v>43851</v>
      </c>
      <c r="G608">
        <v>0.3</v>
      </c>
      <c r="H608" t="s">
        <v>6</v>
      </c>
      <c r="I608">
        <v>400.880620036724</v>
      </c>
      <c r="J608" t="s">
        <v>23</v>
      </c>
      <c r="K608">
        <v>614</v>
      </c>
      <c r="L608">
        <f>VLOOKUP($C608,samples!$D$2:$I$1000,4, FALSE)</f>
        <v>9</v>
      </c>
      <c r="M608" t="str">
        <f>VLOOKUP($C608,samples!$D$2:$I$1000,5, FALSE)</f>
        <v>E</v>
      </c>
      <c r="N608" t="str">
        <f>VLOOKUP($C608,samples!$D$2:$I$1000,6, FALSE)</f>
        <v>7,8,9</v>
      </c>
      <c r="O608" s="1">
        <f>VLOOKUP($C608,samples!$D$2:$I$1000,3, FALSE)</f>
        <v>43880</v>
      </c>
      <c r="P608" s="2">
        <f t="shared" si="35"/>
        <v>29</v>
      </c>
      <c r="Q608" s="1" t="str">
        <f>VLOOKUP($C608,samples!$D$2:$R$1000,8, FALSE)</f>
        <v>CGPLPA902P1</v>
      </c>
      <c r="R608" t="s">
        <v>297</v>
      </c>
      <c r="S608">
        <f>VLOOKUP($C608,subset1!$D:$BX,S$2,FALSE)</f>
        <v>0</v>
      </c>
      <c r="T608" s="1" t="str">
        <f>VLOOKUP($C608,subset1!$D:$BX,T$2,FALSE)</f>
        <v>Subset 1</v>
      </c>
      <c r="U608">
        <f>VLOOKUP($C608,subset1!$D:$BX,U$2,FALSE)</f>
        <v>0</v>
      </c>
      <c r="V608">
        <f>VLOOKUP($C608,subset1!$D:$BX,V$2,FALSE)</f>
        <v>44273</v>
      </c>
      <c r="W608" t="str">
        <f>VLOOKUP($C608,subset1!$D:$BX,W$2,FALSE)</f>
        <v>ZF</v>
      </c>
      <c r="X608">
        <f>VLOOKUP($C608,subset1!$D:$BX,X$2,FALSE)</f>
        <v>533</v>
      </c>
      <c r="Y608">
        <f>VLOOKUP($C608,subset1!$D:$BX,Y$2,FALSE)</f>
        <v>4</v>
      </c>
      <c r="Z608">
        <f>VLOOKUP($C608,subset1!$D:$BX,Z$2,FALSE)</f>
        <v>0</v>
      </c>
      <c r="AA608" t="str">
        <f>VLOOKUP($C608,subset1!$D:$BX,AA$2,FALSE)</f>
        <v>31921cfdnaPACTO</v>
      </c>
      <c r="AB608">
        <f>VLOOKUP($C608,subset1!$D:$BX,AB$2,FALSE)</f>
        <v>148</v>
      </c>
      <c r="AC608">
        <f>VLOOKUP($C608,subset1!$D:$BX,AC$2,FALSE)</f>
        <v>785.74</v>
      </c>
      <c r="AD608">
        <f>VLOOKUP($C608,subset1!$D:$BX,AD$2,FALSE)</f>
        <v>284</v>
      </c>
      <c r="AE608">
        <f>VLOOKUP($C608,subset1!$D:$BX,AE$2,FALSE)</f>
        <v>214.39</v>
      </c>
      <c r="AF608">
        <f>VLOOKUP($C608,subset1!$D:$BX,AF$2,FALSE)</f>
        <v>416</v>
      </c>
      <c r="AG608">
        <f>VLOOKUP($C608,subset1!$D:$BX,AG$2,FALSE)</f>
        <v>40.94</v>
      </c>
      <c r="AH608">
        <f>VLOOKUP($C608,subset1!$D:$BX,AH$2,FALSE)</f>
        <v>0</v>
      </c>
      <c r="AI608">
        <f>VLOOKUP($C608,subset1!$D:$BX,AI$2,FALSE)</f>
        <v>50</v>
      </c>
      <c r="AJ608">
        <f>VLOOKUP($C608,subset1!$D:$BX,AJ$2,FALSE)</f>
        <v>1041.07</v>
      </c>
      <c r="AK608">
        <f>VLOOKUP($C608,subset1!$D:$BX,AK$2,FALSE)</f>
        <v>52.0535</v>
      </c>
      <c r="AL608">
        <f>VLOOKUP($C608,subset1!$D:$BX,AL$2,FALSE)</f>
        <v>13.013375</v>
      </c>
      <c r="AM608">
        <f>VLOOKUP($C608,subset1!$D:$BX,AM$2,FALSE)</f>
        <v>532</v>
      </c>
      <c r="AN608" t="str">
        <f>VLOOKUP($C608,subset1!$D:$BX,AN$2,FALSE)</f>
        <v>Revco -20</v>
      </c>
      <c r="AO608" t="str">
        <f>VLOOKUP($C608,subset1!$D:$BX,AO$2,FALSE)</f>
        <v>PACTO CfDNA Box 3</v>
      </c>
      <c r="AP608" t="str">
        <f>VLOOKUP($C608,subset1!$D:$BX,AP$2,FALSE)</f>
        <v>A8</v>
      </c>
      <c r="AQ608">
        <f>VLOOKUP($C608,subset1!$D:$BX,AQ$2,FALSE)</f>
        <v>0</v>
      </c>
      <c r="AR608">
        <f>VLOOKUP($C608,subset1!$D:$BX,AR$2,FALSE)</f>
        <v>15</v>
      </c>
      <c r="AS608">
        <f>VLOOKUP($C608,subset1!$D:$BX,AS$2,FALSE)</f>
        <v>14.408253047345521</v>
      </c>
      <c r="AT608" s="1">
        <f>VLOOKUP($C608,subset1!$D:$BX,AT$2,FALSE)</f>
        <v>35.591746952654475</v>
      </c>
      <c r="AU608">
        <f>VLOOKUP($C608,subset1!$D:$BX,AU$2,FALSE)</f>
        <v>14</v>
      </c>
      <c r="AV608">
        <f>VLOOKUP($C608,subset1!$D:$BX,AV$2,FALSE)</f>
        <v>44424</v>
      </c>
      <c r="AW608">
        <f>VLOOKUP($C608,subset1!$D:$BX,AW$2,FALSE)</f>
        <v>0</v>
      </c>
      <c r="AX608" t="str">
        <f>VLOOKUP($C608,subset1!$D:$BX,AX$2,FALSE)</f>
        <v>IDT8_UDI_8</v>
      </c>
      <c r="AY608">
        <f>VLOOKUP($C608,subset1!$D:$BX,AY$2,FALSE)</f>
        <v>0</v>
      </c>
      <c r="AZ608">
        <f>VLOOKUP($C608,subset1!$D:$BX,AZ$2,FALSE)</f>
        <v>4</v>
      </c>
      <c r="BA608" t="str">
        <f>VLOOKUP($C608,subset1!$D:$BX,BA$2,FALSE)</f>
        <v>ZF</v>
      </c>
      <c r="BB608">
        <f>VLOOKUP($C608,subset1!$D:$BX,BB$2,FALSE)</f>
        <v>14</v>
      </c>
      <c r="BC608" t="str">
        <f>VLOOKUP($C608,subset1!$D:$BX,BC$2,FALSE)</f>
        <v>817PACTOpCR_DNA 1000_DE13805124_2021-08-17_10-25-12.xad</v>
      </c>
      <c r="BD608">
        <f>VLOOKUP($C608,subset1!$D:$BX,BD$2,FALSE)</f>
        <v>302</v>
      </c>
      <c r="BE608">
        <f>VLOOKUP($C608,subset1!$D:$BX,BE$2,FALSE)</f>
        <v>11.41</v>
      </c>
      <c r="BF608">
        <f>VLOOKUP($C608,subset1!$D:$BX,BF$2,FALSE)</f>
        <v>57.2</v>
      </c>
      <c r="BG608">
        <f>VLOOKUP($C608,subset1!$D:$BX,BG$2,FALSE)</f>
        <v>457</v>
      </c>
      <c r="BH608">
        <f>VLOOKUP($C608,subset1!$D:$BX,BH$2,FALSE)</f>
        <v>0.95</v>
      </c>
      <c r="BI608">
        <f>VLOOKUP($C608,subset1!$D:$BX,BI$2,FALSE)</f>
        <v>3.2</v>
      </c>
      <c r="BJ608">
        <f>VLOOKUP($C608,subset1!$D:$BX,BJ$2,FALSE)</f>
        <v>0</v>
      </c>
      <c r="BK608">
        <f>VLOOKUP($C608,subset1!$D:$BX,BK$2,FALSE)</f>
        <v>0</v>
      </c>
      <c r="BL608">
        <f>VLOOKUP($C608,subset1!$D:$BX,BL$2,FALSE)</f>
        <v>0</v>
      </c>
      <c r="BM608">
        <f>VLOOKUP($C608,subset1!$D:$BX,BM$2,FALSE)</f>
        <v>0</v>
      </c>
      <c r="BN608">
        <f>VLOOKUP($C608,subset1!$D:$BX,BN$2,FALSE)</f>
        <v>0</v>
      </c>
      <c r="BO608">
        <f>VLOOKUP($C608,subset1!$D:$BX,BO$2,FALSE)</f>
        <v>20</v>
      </c>
      <c r="BP608">
        <f>VLOOKUP($C608,subset1!$D:$BX,BP$2,FALSE)</f>
        <v>12.36</v>
      </c>
      <c r="BQ608">
        <f>VLOOKUP($C608,subset1!$D:$BX,BQ$2,FALSE)</f>
        <v>60.400000000000006</v>
      </c>
      <c r="BR608">
        <f>VLOOKUP($C608,subset1!$D:$BX,BR$2,FALSE)</f>
        <v>247.2</v>
      </c>
      <c r="BS608">
        <f>VLOOKUP($C608,subset1!$D:$BX,BS$2,FALSE)</f>
        <v>532</v>
      </c>
      <c r="BT608" t="str">
        <f>VLOOKUP($C608,subset1!$D:$BX,BT$2,FALSE)</f>
        <v>Revco -20</v>
      </c>
      <c r="BU608" t="str">
        <f>VLOOKUP($C608,subset1!$D:$BX,BU$2,FALSE)</f>
        <v>Pacto PcR1 Box 4</v>
      </c>
    </row>
    <row r="609" spans="1:73" x14ac:dyDescent="0.2">
      <c r="A609">
        <v>1220</v>
      </c>
      <c r="B609" t="s">
        <v>9</v>
      </c>
      <c r="C609" t="str">
        <f t="shared" si="33"/>
        <v>1220E1</v>
      </c>
      <c r="D609" t="str">
        <f t="shared" si="34"/>
        <v>E1</v>
      </c>
      <c r="E609">
        <v>111</v>
      </c>
      <c r="F609" s="1">
        <v>43851</v>
      </c>
      <c r="G609">
        <v>0.3</v>
      </c>
      <c r="H609" t="s">
        <v>6</v>
      </c>
      <c r="I609">
        <v>400.880620036724</v>
      </c>
      <c r="J609" t="s">
        <v>23</v>
      </c>
      <c r="K609">
        <v>615</v>
      </c>
      <c r="L609">
        <f>VLOOKUP($C609,samples!$D$2:$I$1000,4, FALSE)</f>
        <v>13</v>
      </c>
      <c r="M609" t="str">
        <f>VLOOKUP($C609,samples!$D$2:$I$1000,5, FALSE)</f>
        <v>F</v>
      </c>
      <c r="N609" t="str">
        <f>VLOOKUP($C609,samples!$D$2:$I$1000,6, FALSE)</f>
        <v>4,5,6</v>
      </c>
      <c r="O609" s="1">
        <f>VLOOKUP($C609,samples!$D$2:$I$1000,3, FALSE)</f>
        <v>43966</v>
      </c>
      <c r="P609" s="2">
        <f t="shared" si="35"/>
        <v>115</v>
      </c>
      <c r="Q609" s="1" t="str">
        <f>VLOOKUP($C609,samples!$D$2:$R$1000,8, FALSE)</f>
        <v>CGPLPA902P2</v>
      </c>
      <c r="R609" t="s">
        <v>297</v>
      </c>
      <c r="S609">
        <f>VLOOKUP($C609,subset1!$D:$BX,S$2,FALSE)</f>
        <v>0</v>
      </c>
      <c r="T609" s="1" t="str">
        <f>VLOOKUP($C609,subset1!$D:$BX,T$2,FALSE)</f>
        <v>Subset 1</v>
      </c>
      <c r="U609">
        <f>VLOOKUP($C609,subset1!$D:$BX,U$2,FALSE)</f>
        <v>0</v>
      </c>
      <c r="V609">
        <f>VLOOKUP($C609,subset1!$D:$BX,V$2,FALSE)</f>
        <v>44273</v>
      </c>
      <c r="W609" t="str">
        <f>VLOOKUP($C609,subset1!$D:$BX,W$2,FALSE)</f>
        <v>ZF</v>
      </c>
      <c r="X609">
        <f>VLOOKUP($C609,subset1!$D:$BX,X$2,FALSE)</f>
        <v>533</v>
      </c>
      <c r="Y609">
        <f>VLOOKUP($C609,subset1!$D:$BX,Y$2,FALSE)</f>
        <v>4.5</v>
      </c>
      <c r="Z609">
        <f>VLOOKUP($C609,subset1!$D:$BX,Z$2,FALSE)</f>
        <v>0.5</v>
      </c>
      <c r="AA609" t="str">
        <f>VLOOKUP($C609,subset1!$D:$BX,AA$2,FALSE)</f>
        <v>31921cfdnaPACTO</v>
      </c>
      <c r="AB609">
        <f>VLOOKUP($C609,subset1!$D:$BX,AB$2,FALSE)</f>
        <v>172</v>
      </c>
      <c r="AC609">
        <f>VLOOKUP($C609,subset1!$D:$BX,AC$2,FALSE)</f>
        <v>484.31</v>
      </c>
      <c r="AD609">
        <f>VLOOKUP($C609,subset1!$D:$BX,AD$2,FALSE)</f>
        <v>362</v>
      </c>
      <c r="AE609">
        <f>VLOOKUP($C609,subset1!$D:$BX,AE$2,FALSE)</f>
        <v>38.61</v>
      </c>
      <c r="AF609">
        <f>VLOOKUP($C609,subset1!$D:$BX,AF$2,FALSE)</f>
        <v>534</v>
      </c>
      <c r="AG609">
        <f>VLOOKUP($C609,subset1!$D:$BX,AG$2,FALSE)</f>
        <v>16.84</v>
      </c>
      <c r="AH609">
        <f>VLOOKUP($C609,subset1!$D:$BX,AH$2,FALSE)</f>
        <v>0</v>
      </c>
      <c r="AI609">
        <f>VLOOKUP($C609,subset1!$D:$BX,AI$2,FALSE)</f>
        <v>50</v>
      </c>
      <c r="AJ609">
        <f>VLOOKUP($C609,subset1!$D:$BX,AJ$2,FALSE)</f>
        <v>539.76</v>
      </c>
      <c r="AK609">
        <f>VLOOKUP($C609,subset1!$D:$BX,AK$2,FALSE)</f>
        <v>26.988</v>
      </c>
      <c r="AL609">
        <f>VLOOKUP($C609,subset1!$D:$BX,AL$2,FALSE)</f>
        <v>5.9973333333333336</v>
      </c>
      <c r="AM609">
        <f>VLOOKUP($C609,subset1!$D:$BX,AM$2,FALSE)</f>
        <v>532</v>
      </c>
      <c r="AN609" t="str">
        <f>VLOOKUP($C609,subset1!$D:$BX,AN$2,FALSE)</f>
        <v>Revco -20</v>
      </c>
      <c r="AO609" t="str">
        <f>VLOOKUP($C609,subset1!$D:$BX,AO$2,FALSE)</f>
        <v>PACTO CfDNA Box 3</v>
      </c>
      <c r="AP609" t="str">
        <f>VLOOKUP($C609,subset1!$D:$BX,AP$2,FALSE)</f>
        <v>A9</v>
      </c>
      <c r="AQ609">
        <f>VLOOKUP($C609,subset1!$D:$BX,AQ$2,FALSE)</f>
        <v>0</v>
      </c>
      <c r="AR609">
        <f>VLOOKUP($C609,subset1!$D:$BX,AR$2,FALSE)</f>
        <v>15</v>
      </c>
      <c r="AS609">
        <f>VLOOKUP($C609,subset1!$D:$BX,AS$2,FALSE)</f>
        <v>27.790128946198312</v>
      </c>
      <c r="AT609" s="1">
        <f>VLOOKUP($C609,subset1!$D:$BX,AT$2,FALSE)</f>
        <v>22.209871053801688</v>
      </c>
      <c r="AU609">
        <f>VLOOKUP($C609,subset1!$D:$BX,AU$2,FALSE)</f>
        <v>14</v>
      </c>
      <c r="AV609">
        <f>VLOOKUP($C609,subset1!$D:$BX,AV$2,FALSE)</f>
        <v>44424</v>
      </c>
      <c r="AW609">
        <f>VLOOKUP($C609,subset1!$D:$BX,AW$2,FALSE)</f>
        <v>0</v>
      </c>
      <c r="AX609" t="str">
        <f>VLOOKUP($C609,subset1!$D:$BX,AX$2,FALSE)</f>
        <v>IDT8_UDI_9</v>
      </c>
      <c r="AY609">
        <f>VLOOKUP($C609,subset1!$D:$BX,AY$2,FALSE)</f>
        <v>0</v>
      </c>
      <c r="AZ609">
        <f>VLOOKUP($C609,subset1!$D:$BX,AZ$2,FALSE)</f>
        <v>4</v>
      </c>
      <c r="BA609" t="str">
        <f>VLOOKUP($C609,subset1!$D:$BX,BA$2,FALSE)</f>
        <v>ZF</v>
      </c>
      <c r="BB609">
        <f>VLOOKUP($C609,subset1!$D:$BX,BB$2,FALSE)</f>
        <v>14</v>
      </c>
      <c r="BC609" t="str">
        <f>VLOOKUP($C609,subset1!$D:$BX,BC$2,FALSE)</f>
        <v>817PACTOpCR_DNA 1000_DE13805124_2021-08-17_10-25-12.xad</v>
      </c>
      <c r="BD609">
        <f>VLOOKUP($C609,subset1!$D:$BX,BD$2,FALSE)</f>
        <v>297</v>
      </c>
      <c r="BE609">
        <f>VLOOKUP($C609,subset1!$D:$BX,BE$2,FALSE)</f>
        <v>4.12</v>
      </c>
      <c r="BF609">
        <f>VLOOKUP($C609,subset1!$D:$BX,BF$2,FALSE)</f>
        <v>21</v>
      </c>
      <c r="BG609">
        <f>VLOOKUP($C609,subset1!$D:$BX,BG$2,FALSE)</f>
        <v>459</v>
      </c>
      <c r="BH609">
        <f>VLOOKUP($C609,subset1!$D:$BX,BH$2,FALSE)</f>
        <v>0.28000000000000003</v>
      </c>
      <c r="BI609">
        <f>VLOOKUP($C609,subset1!$D:$BX,BI$2,FALSE)</f>
        <v>0.9</v>
      </c>
      <c r="BJ609">
        <f>VLOOKUP($C609,subset1!$D:$BX,BJ$2,FALSE)</f>
        <v>0</v>
      </c>
      <c r="BK609">
        <f>VLOOKUP($C609,subset1!$D:$BX,BK$2,FALSE)</f>
        <v>0</v>
      </c>
      <c r="BL609">
        <f>VLOOKUP($C609,subset1!$D:$BX,BL$2,FALSE)</f>
        <v>0</v>
      </c>
      <c r="BM609">
        <f>VLOOKUP($C609,subset1!$D:$BX,BM$2,FALSE)</f>
        <v>0</v>
      </c>
      <c r="BN609">
        <f>VLOOKUP($C609,subset1!$D:$BX,BN$2,FALSE)</f>
        <v>0</v>
      </c>
      <c r="BO609">
        <f>VLOOKUP($C609,subset1!$D:$BX,BO$2,FALSE)</f>
        <v>20</v>
      </c>
      <c r="BP609">
        <f>VLOOKUP($C609,subset1!$D:$BX,BP$2,FALSE)</f>
        <v>4.4000000000000004</v>
      </c>
      <c r="BQ609">
        <f>VLOOKUP($C609,subset1!$D:$BX,BQ$2,FALSE)</f>
        <v>21.9</v>
      </c>
      <c r="BR609">
        <f>VLOOKUP($C609,subset1!$D:$BX,BR$2,FALSE)</f>
        <v>88</v>
      </c>
      <c r="BS609">
        <f>VLOOKUP($C609,subset1!$D:$BX,BS$2,FALSE)</f>
        <v>532</v>
      </c>
      <c r="BT609" t="str">
        <f>VLOOKUP($C609,subset1!$D:$BX,BT$2,FALSE)</f>
        <v>Revco -20</v>
      </c>
      <c r="BU609" t="str">
        <f>VLOOKUP($C609,subset1!$D:$BX,BU$2,FALSE)</f>
        <v>Pacto PcR1 Box 4</v>
      </c>
    </row>
    <row r="610" spans="1:73" x14ac:dyDescent="0.2">
      <c r="A610">
        <v>1220</v>
      </c>
      <c r="B610" t="s">
        <v>10</v>
      </c>
      <c r="C610" t="str">
        <f t="shared" si="33"/>
        <v>1220E2</v>
      </c>
      <c r="D610" t="str">
        <f t="shared" si="34"/>
        <v>E2</v>
      </c>
      <c r="E610">
        <v>111</v>
      </c>
      <c r="F610" s="1">
        <v>43851</v>
      </c>
      <c r="G610">
        <v>0.3</v>
      </c>
      <c r="H610" t="s">
        <v>6</v>
      </c>
      <c r="I610">
        <v>400.880620036724</v>
      </c>
      <c r="J610" t="s">
        <v>23</v>
      </c>
      <c r="K610">
        <v>616</v>
      </c>
      <c r="L610">
        <f>VLOOKUP($C610,samples!$D$2:$I$1000,4, FALSE)</f>
        <v>20</v>
      </c>
      <c r="M610" t="str">
        <f>VLOOKUP($C610,samples!$D$2:$I$1000,5, FALSE)</f>
        <v>A</v>
      </c>
      <c r="N610" t="str">
        <f>VLOOKUP($C610,samples!$D$2:$I$1000,6, FALSE)</f>
        <v>7,8,9</v>
      </c>
      <c r="O610" s="1">
        <f>VLOOKUP($C610,samples!$D$2:$I$1000,3, FALSE)</f>
        <v>44022</v>
      </c>
      <c r="P610" s="2">
        <f t="shared" si="35"/>
        <v>171</v>
      </c>
      <c r="Q610" s="1" t="str">
        <f>VLOOKUP($C610,samples!$D$2:$R$1000,8, FALSE)</f>
        <v>CGPLPA902P3</v>
      </c>
      <c r="R610" t="s">
        <v>297</v>
      </c>
      <c r="S610">
        <f>VLOOKUP($C610,subset1!$D:$BX,S$2,FALSE)</f>
        <v>0</v>
      </c>
      <c r="T610" s="1" t="str">
        <f>VLOOKUP($C610,subset1!$D:$BX,T$2,FALSE)</f>
        <v>Subset 1</v>
      </c>
      <c r="U610">
        <f>VLOOKUP($C610,subset1!$D:$BX,U$2,FALSE)</f>
        <v>0</v>
      </c>
      <c r="V610">
        <f>VLOOKUP($C610,subset1!$D:$BX,V$2,FALSE)</f>
        <v>44273</v>
      </c>
      <c r="W610" t="str">
        <f>VLOOKUP($C610,subset1!$D:$BX,W$2,FALSE)</f>
        <v>ZF</v>
      </c>
      <c r="X610">
        <f>VLOOKUP($C610,subset1!$D:$BX,X$2,FALSE)</f>
        <v>533</v>
      </c>
      <c r="Y610">
        <f>VLOOKUP($C610,subset1!$D:$BX,Y$2,FALSE)</f>
        <v>4.5</v>
      </c>
      <c r="Z610">
        <f>VLOOKUP($C610,subset1!$D:$BX,Z$2,FALSE)</f>
        <v>0.5</v>
      </c>
      <c r="AA610" t="str">
        <f>VLOOKUP($C610,subset1!$D:$BX,AA$2,FALSE)</f>
        <v>31921cfdnaPACTO</v>
      </c>
      <c r="AB610">
        <f>VLOOKUP($C610,subset1!$D:$BX,AB$2,FALSE)</f>
        <v>172</v>
      </c>
      <c r="AC610">
        <f>VLOOKUP($C610,subset1!$D:$BX,AC$2,FALSE)</f>
        <v>530.37</v>
      </c>
      <c r="AD610">
        <f>VLOOKUP($C610,subset1!$D:$BX,AD$2,FALSE)</f>
        <v>335</v>
      </c>
      <c r="AE610">
        <f>VLOOKUP($C610,subset1!$D:$BX,AE$2,FALSE)</f>
        <v>60.31</v>
      </c>
      <c r="AF610">
        <f>VLOOKUP($C610,subset1!$D:$BX,AF$2,FALSE)</f>
        <v>526</v>
      </c>
      <c r="AG610">
        <f>VLOOKUP($C610,subset1!$D:$BX,AG$2,FALSE)</f>
        <v>20.09</v>
      </c>
      <c r="AH610">
        <f>VLOOKUP($C610,subset1!$D:$BX,AH$2,FALSE)</f>
        <v>0</v>
      </c>
      <c r="AI610">
        <f>VLOOKUP($C610,subset1!$D:$BX,AI$2,FALSE)</f>
        <v>50</v>
      </c>
      <c r="AJ610">
        <f>VLOOKUP($C610,subset1!$D:$BX,AJ$2,FALSE)</f>
        <v>610.7700000000001</v>
      </c>
      <c r="AK610">
        <f>VLOOKUP($C610,subset1!$D:$BX,AK$2,FALSE)</f>
        <v>30.538500000000003</v>
      </c>
      <c r="AL610">
        <f>VLOOKUP($C610,subset1!$D:$BX,AL$2,FALSE)</f>
        <v>6.7863333333333342</v>
      </c>
      <c r="AM610">
        <f>VLOOKUP($C610,subset1!$D:$BX,AM$2,FALSE)</f>
        <v>532</v>
      </c>
      <c r="AN610" t="str">
        <f>VLOOKUP($C610,subset1!$D:$BX,AN$2,FALSE)</f>
        <v>Revco -20</v>
      </c>
      <c r="AO610" t="str">
        <f>VLOOKUP($C610,subset1!$D:$BX,AO$2,FALSE)</f>
        <v>PACTO CfDNA Box 3</v>
      </c>
      <c r="AP610" t="str">
        <f>VLOOKUP($C610,subset1!$D:$BX,AP$2,FALSE)</f>
        <v>A10</v>
      </c>
      <c r="AQ610">
        <f>VLOOKUP($C610,subset1!$D:$BX,AQ$2,FALSE)</f>
        <v>0</v>
      </c>
      <c r="AR610">
        <f>VLOOKUP($C610,subset1!$D:$BX,AR$2,FALSE)</f>
        <v>15</v>
      </c>
      <c r="AS610">
        <f>VLOOKUP($C610,subset1!$D:$BX,AS$2,FALSE)</f>
        <v>24.55916302372415</v>
      </c>
      <c r="AT610" s="1">
        <f>VLOOKUP($C610,subset1!$D:$BX,AT$2,FALSE)</f>
        <v>25.44083697627585</v>
      </c>
      <c r="AU610">
        <f>VLOOKUP($C610,subset1!$D:$BX,AU$2,FALSE)</f>
        <v>14</v>
      </c>
      <c r="AV610">
        <f>VLOOKUP($C610,subset1!$D:$BX,AV$2,FALSE)</f>
        <v>44424</v>
      </c>
      <c r="AW610">
        <f>VLOOKUP($C610,subset1!$D:$BX,AW$2,FALSE)</f>
        <v>0</v>
      </c>
      <c r="AX610" t="str">
        <f>VLOOKUP($C610,subset1!$D:$BX,AX$2,FALSE)</f>
        <v>IDT8_UDI_11</v>
      </c>
      <c r="AY610">
        <f>VLOOKUP($C610,subset1!$D:$BX,AY$2,FALSE)</f>
        <v>0</v>
      </c>
      <c r="AZ610">
        <f>VLOOKUP($C610,subset1!$D:$BX,AZ$2,FALSE)</f>
        <v>4</v>
      </c>
      <c r="BA610" t="str">
        <f>VLOOKUP($C610,subset1!$D:$BX,BA$2,FALSE)</f>
        <v>ZF</v>
      </c>
      <c r="BB610">
        <f>VLOOKUP($C610,subset1!$D:$BX,BB$2,FALSE)</f>
        <v>14</v>
      </c>
      <c r="BC610" t="str">
        <f>VLOOKUP($C610,subset1!$D:$BX,BC$2,FALSE)</f>
        <v>817_2PACTOpCR_DNA 1000_DE13805124_2021-08-17_12-58-33.xad</v>
      </c>
      <c r="BD610">
        <f>VLOOKUP($C610,subset1!$D:$BX,BD$2,FALSE)</f>
        <v>303</v>
      </c>
      <c r="BE610">
        <f>VLOOKUP($C610,subset1!$D:$BX,BE$2,FALSE)</f>
        <v>4.4800000000000004</v>
      </c>
      <c r="BF610">
        <f>VLOOKUP($C610,subset1!$D:$BX,BF$2,FALSE)</f>
        <v>22.4</v>
      </c>
      <c r="BG610">
        <f>VLOOKUP($C610,subset1!$D:$BX,BG$2,FALSE)</f>
        <v>467</v>
      </c>
      <c r="BH610">
        <f>VLOOKUP($C610,subset1!$D:$BX,BH$2,FALSE)</f>
        <v>0.4</v>
      </c>
      <c r="BI610">
        <f>VLOOKUP($C610,subset1!$D:$BX,BI$2,FALSE)</f>
        <v>1.3</v>
      </c>
      <c r="BJ610">
        <f>VLOOKUP($C610,subset1!$D:$BX,BJ$2,FALSE)</f>
        <v>0</v>
      </c>
      <c r="BK610">
        <f>VLOOKUP($C610,subset1!$D:$BX,BK$2,FALSE)</f>
        <v>0</v>
      </c>
      <c r="BL610">
        <f>VLOOKUP($C610,subset1!$D:$BX,BL$2,FALSE)</f>
        <v>0</v>
      </c>
      <c r="BM610">
        <f>VLOOKUP($C610,subset1!$D:$BX,BM$2,FALSE)</f>
        <v>0</v>
      </c>
      <c r="BN610">
        <f>VLOOKUP($C610,subset1!$D:$BX,BN$2,FALSE)</f>
        <v>0</v>
      </c>
      <c r="BO610">
        <f>VLOOKUP($C610,subset1!$D:$BX,BO$2,FALSE)</f>
        <v>20</v>
      </c>
      <c r="BP610">
        <f>VLOOKUP($C610,subset1!$D:$BX,BP$2,FALSE)</f>
        <v>4.8800000000000008</v>
      </c>
      <c r="BQ610">
        <f>VLOOKUP($C610,subset1!$D:$BX,BQ$2,FALSE)</f>
        <v>23.7</v>
      </c>
      <c r="BR610">
        <f>VLOOKUP($C610,subset1!$D:$BX,BR$2,FALSE)</f>
        <v>97.600000000000023</v>
      </c>
      <c r="BS610">
        <f>VLOOKUP($C610,subset1!$D:$BX,BS$2,FALSE)</f>
        <v>532</v>
      </c>
      <c r="BT610" t="str">
        <f>VLOOKUP($C610,subset1!$D:$BX,BT$2,FALSE)</f>
        <v>Revco -20</v>
      </c>
      <c r="BU610" t="str">
        <f>VLOOKUP($C610,subset1!$D:$BX,BU$2,FALSE)</f>
        <v>Pacto PcR1 Box 4</v>
      </c>
    </row>
    <row r="611" spans="1:73" x14ac:dyDescent="0.2">
      <c r="A611">
        <v>1220</v>
      </c>
      <c r="B611" t="s">
        <v>11</v>
      </c>
      <c r="C611" t="str">
        <f t="shared" si="33"/>
        <v>1220E3</v>
      </c>
      <c r="D611" t="str">
        <f t="shared" si="34"/>
        <v>E3</v>
      </c>
      <c r="E611">
        <v>111</v>
      </c>
      <c r="F611" s="1">
        <v>43851</v>
      </c>
      <c r="G611">
        <v>0.3</v>
      </c>
      <c r="H611" t="s">
        <v>6</v>
      </c>
      <c r="I611">
        <v>400.880620036724</v>
      </c>
      <c r="J611" t="s">
        <v>23</v>
      </c>
      <c r="K611">
        <v>617</v>
      </c>
      <c r="L611">
        <f>VLOOKUP($C611,samples!$D$2:$I$1000,4, FALSE)</f>
        <v>18</v>
      </c>
      <c r="M611" t="str">
        <f>VLOOKUP($C611,samples!$D$2:$I$1000,5, FALSE)</f>
        <v>B</v>
      </c>
      <c r="N611" t="str">
        <f>VLOOKUP($C611,samples!$D$2:$I$1000,6, FALSE)</f>
        <v>7,8,9</v>
      </c>
      <c r="O611" s="1">
        <f>VLOOKUP($C611,samples!$D$2:$I$1000,3, FALSE)</f>
        <v>44078</v>
      </c>
      <c r="P611" s="2">
        <f t="shared" si="35"/>
        <v>227</v>
      </c>
      <c r="Q611" s="1" t="str">
        <f>VLOOKUP($C611,samples!$D$2:$R$1000,8, FALSE)</f>
        <v>CGPLPA902P4</v>
      </c>
      <c r="R611" t="s">
        <v>297</v>
      </c>
      <c r="S611">
        <f>VLOOKUP($C611,subset1!$D:$BX,S$2,FALSE)</f>
        <v>0</v>
      </c>
      <c r="T611" s="1" t="str">
        <f>VLOOKUP($C611,subset1!$D:$BX,T$2,FALSE)</f>
        <v>Subset 1</v>
      </c>
      <c r="U611">
        <f>VLOOKUP($C611,subset1!$D:$BX,U$2,FALSE)</f>
        <v>0</v>
      </c>
      <c r="V611">
        <f>VLOOKUP($C611,subset1!$D:$BX,V$2,FALSE)</f>
        <v>44273</v>
      </c>
      <c r="W611" t="str">
        <f>VLOOKUP($C611,subset1!$D:$BX,W$2,FALSE)</f>
        <v>ZF</v>
      </c>
      <c r="X611">
        <f>VLOOKUP($C611,subset1!$D:$BX,X$2,FALSE)</f>
        <v>533</v>
      </c>
      <c r="Y611">
        <f>VLOOKUP($C611,subset1!$D:$BX,Y$2,FALSE)</f>
        <v>4.5</v>
      </c>
      <c r="Z611">
        <f>VLOOKUP($C611,subset1!$D:$BX,Z$2,FALSE)</f>
        <v>0.5</v>
      </c>
      <c r="AA611" t="str">
        <f>VLOOKUP($C611,subset1!$D:$BX,AA$2,FALSE)</f>
        <v>32321PactocfDNA</v>
      </c>
      <c r="AB611">
        <f>VLOOKUP($C611,subset1!$D:$BX,AB$2,FALSE)</f>
        <v>167</v>
      </c>
      <c r="AC611">
        <f>VLOOKUP($C611,subset1!$D:$BX,AC$2,FALSE)</f>
        <v>179.94</v>
      </c>
      <c r="AD611">
        <f>VLOOKUP($C611,subset1!$D:$BX,AD$2,FALSE)</f>
        <v>348</v>
      </c>
      <c r="AE611">
        <f>VLOOKUP($C611,subset1!$D:$BX,AE$2,FALSE)</f>
        <v>26.61</v>
      </c>
      <c r="AF611">
        <f>VLOOKUP($C611,subset1!$D:$BX,AF$2,FALSE)</f>
        <v>498</v>
      </c>
      <c r="AG611">
        <f>VLOOKUP($C611,subset1!$D:$BX,AG$2,FALSE)</f>
        <v>4.1399999999999997</v>
      </c>
      <c r="AH611">
        <f>VLOOKUP($C611,subset1!$D:$BX,AH$2,FALSE)</f>
        <v>0</v>
      </c>
      <c r="AI611">
        <f>VLOOKUP($C611,subset1!$D:$BX,AI$2,FALSE)</f>
        <v>50</v>
      </c>
      <c r="AJ611">
        <f>VLOOKUP($C611,subset1!$D:$BX,AJ$2,FALSE)</f>
        <v>210.69</v>
      </c>
      <c r="AK611">
        <f>VLOOKUP($C611,subset1!$D:$BX,AK$2,FALSE)</f>
        <v>10.5345</v>
      </c>
      <c r="AL611">
        <f>VLOOKUP($C611,subset1!$D:$BX,AL$2,FALSE)</f>
        <v>2.3409999999999997</v>
      </c>
      <c r="AM611">
        <f>VLOOKUP($C611,subset1!$D:$BX,AM$2,FALSE)</f>
        <v>532</v>
      </c>
      <c r="AN611" t="str">
        <f>VLOOKUP($C611,subset1!$D:$BX,AN$2,FALSE)</f>
        <v>Revco -20</v>
      </c>
      <c r="AO611" t="str">
        <f>VLOOKUP($C611,subset1!$D:$BX,AO$2,FALSE)</f>
        <v>PACTO CfDNA Box 3</v>
      </c>
      <c r="AP611" t="str">
        <f>VLOOKUP($C611,subset1!$D:$BX,AP$2,FALSE)</f>
        <v>B1</v>
      </c>
      <c r="AQ611">
        <f>VLOOKUP($C611,subset1!$D:$BX,AQ$2,FALSE)</f>
        <v>0</v>
      </c>
      <c r="AR611">
        <f>VLOOKUP($C611,subset1!$D:$BX,AR$2,FALSE)</f>
        <v>10.5345</v>
      </c>
      <c r="AS611">
        <f>VLOOKUP($C611,subset1!$D:$BX,AS$2,FALSE)</f>
        <v>50</v>
      </c>
      <c r="AT611" s="1">
        <f>VLOOKUP($C611,subset1!$D:$BX,AT$2,FALSE)</f>
        <v>0</v>
      </c>
      <c r="AU611">
        <f>VLOOKUP($C611,subset1!$D:$BX,AU$2,FALSE)</f>
        <v>14</v>
      </c>
      <c r="AV611">
        <f>VLOOKUP($C611,subset1!$D:$BX,AV$2,FALSE)</f>
        <v>44424</v>
      </c>
      <c r="AW611">
        <f>VLOOKUP($C611,subset1!$D:$BX,AW$2,FALSE)</f>
        <v>0</v>
      </c>
      <c r="AX611" t="str">
        <f>VLOOKUP($C611,subset1!$D:$BX,AX$2,FALSE)</f>
        <v>IDT8_UDI_34</v>
      </c>
      <c r="AY611">
        <f>VLOOKUP($C611,subset1!$D:$BX,AY$2,FALSE)</f>
        <v>0</v>
      </c>
      <c r="AZ611">
        <f>VLOOKUP($C611,subset1!$D:$BX,AZ$2,FALSE)</f>
        <v>4</v>
      </c>
      <c r="BA611" t="str">
        <f>VLOOKUP($C611,subset1!$D:$BX,BA$2,FALSE)</f>
        <v>ZF</v>
      </c>
      <c r="BB611">
        <f>VLOOKUP($C611,subset1!$D:$BX,BB$2,FALSE)</f>
        <v>14</v>
      </c>
      <c r="BC611" t="str">
        <f>VLOOKUP($C611,subset1!$D:$BX,BC$2,FALSE)</f>
        <v>817_2PACTOpCR_DNA 1000_DE13805124_2021-08-17_12-58-33.xad</v>
      </c>
      <c r="BD611">
        <f>VLOOKUP($C611,subset1!$D:$BX,BD$2,FALSE)</f>
        <v>305</v>
      </c>
      <c r="BE611">
        <f>VLOOKUP($C611,subset1!$D:$BX,BE$2,FALSE)</f>
        <v>3.53</v>
      </c>
      <c r="BF611">
        <f>VLOOKUP($C611,subset1!$D:$BX,BF$2,FALSE)</f>
        <v>17.5</v>
      </c>
      <c r="BG611">
        <f>VLOOKUP($C611,subset1!$D:$BX,BG$2,FALSE)</f>
        <v>0</v>
      </c>
      <c r="BH611">
        <f>VLOOKUP($C611,subset1!$D:$BX,BH$2,FALSE)</f>
        <v>0</v>
      </c>
      <c r="BI611">
        <f>VLOOKUP($C611,subset1!$D:$BX,BI$2,FALSE)</f>
        <v>0</v>
      </c>
      <c r="BJ611">
        <f>VLOOKUP($C611,subset1!$D:$BX,BJ$2,FALSE)</f>
        <v>0</v>
      </c>
      <c r="BK611">
        <f>VLOOKUP($C611,subset1!$D:$BX,BK$2,FALSE)</f>
        <v>0</v>
      </c>
      <c r="BL611">
        <f>VLOOKUP($C611,subset1!$D:$BX,BL$2,FALSE)</f>
        <v>0</v>
      </c>
      <c r="BM611">
        <f>VLOOKUP($C611,subset1!$D:$BX,BM$2,FALSE)</f>
        <v>0</v>
      </c>
      <c r="BN611">
        <f>VLOOKUP($C611,subset1!$D:$BX,BN$2,FALSE)</f>
        <v>0</v>
      </c>
      <c r="BO611">
        <f>VLOOKUP($C611,subset1!$D:$BX,BO$2,FALSE)</f>
        <v>20</v>
      </c>
      <c r="BP611">
        <f>VLOOKUP($C611,subset1!$D:$BX,BP$2,FALSE)</f>
        <v>3.53</v>
      </c>
      <c r="BQ611">
        <f>VLOOKUP($C611,subset1!$D:$BX,BQ$2,FALSE)</f>
        <v>17.5</v>
      </c>
      <c r="BR611">
        <f>VLOOKUP($C611,subset1!$D:$BX,BR$2,FALSE)</f>
        <v>70.599999999999994</v>
      </c>
      <c r="BS611">
        <f>VLOOKUP($C611,subset1!$D:$BX,BS$2,FALSE)</f>
        <v>532</v>
      </c>
      <c r="BT611" t="str">
        <f>VLOOKUP($C611,subset1!$D:$BX,BT$2,FALSE)</f>
        <v>Revco -20</v>
      </c>
      <c r="BU611" t="str">
        <f>VLOOKUP($C611,subset1!$D:$BX,BU$2,FALSE)</f>
        <v>Pacto PcR1 Box 4</v>
      </c>
    </row>
    <row r="612" spans="1:73" x14ac:dyDescent="0.2">
      <c r="A612">
        <v>1225</v>
      </c>
      <c r="B612" t="s">
        <v>2</v>
      </c>
      <c r="C612" t="str">
        <f t="shared" si="33"/>
        <v>1225A</v>
      </c>
      <c r="D612" t="str">
        <f t="shared" si="34"/>
        <v>A</v>
      </c>
      <c r="E612">
        <v>112</v>
      </c>
      <c r="F612" s="1">
        <v>43864</v>
      </c>
      <c r="G612">
        <v>37.4</v>
      </c>
      <c r="H612" t="s">
        <v>22</v>
      </c>
      <c r="I612">
        <v>387.880620036724</v>
      </c>
      <c r="J612" t="s">
        <v>23</v>
      </c>
      <c r="K612">
        <v>618</v>
      </c>
      <c r="L612">
        <f>VLOOKUP($C612,samples!$D$2:$I$1000,4, FALSE)</f>
        <v>5</v>
      </c>
      <c r="M612" t="str">
        <f>VLOOKUP($C612,samples!$D$2:$I$1000,5, FALSE)</f>
        <v>I</v>
      </c>
      <c r="N612" t="str">
        <f>VLOOKUP($C612,samples!$D$2:$I$1000,6, FALSE)</f>
        <v>1,2,3</v>
      </c>
      <c r="O612" s="1">
        <f>VLOOKUP($C612,samples!$D$2:$I$1000,3, FALSE)</f>
        <v>43864</v>
      </c>
      <c r="P612" s="2">
        <f t="shared" si="35"/>
        <v>0</v>
      </c>
      <c r="Q612" s="1" t="str">
        <f>VLOOKUP($C612,samples!$D$2:$R$1000,8, FALSE)</f>
        <v>CGPLPA903P</v>
      </c>
      <c r="R612" t="s">
        <v>297</v>
      </c>
      <c r="S612">
        <f>VLOOKUP($C612,subset1!$D:$BX,S$2,FALSE)</f>
        <v>0</v>
      </c>
      <c r="T612" s="1" t="str">
        <f>VLOOKUP($C612,subset1!$D:$BX,T$2,FALSE)</f>
        <v>Subset 1</v>
      </c>
      <c r="U612">
        <f>VLOOKUP($C612,subset1!$D:$BX,U$2,FALSE)</f>
        <v>0</v>
      </c>
      <c r="V612">
        <f>VLOOKUP($C612,subset1!$D:$BX,V$2,FALSE)</f>
        <v>44273</v>
      </c>
      <c r="W612" t="str">
        <f>VLOOKUP($C612,subset1!$D:$BX,W$2,FALSE)</f>
        <v>ZF</v>
      </c>
      <c r="X612">
        <f>VLOOKUP($C612,subset1!$D:$BX,X$2,FALSE)</f>
        <v>533</v>
      </c>
      <c r="Y612">
        <f>VLOOKUP($C612,subset1!$D:$BX,Y$2,FALSE)</f>
        <v>4.5</v>
      </c>
      <c r="Z612">
        <f>VLOOKUP($C612,subset1!$D:$BX,Z$2,FALSE)</f>
        <v>0.5</v>
      </c>
      <c r="AA612" t="str">
        <f>VLOOKUP($C612,subset1!$D:$BX,AA$2,FALSE)</f>
        <v>49PACTOCFDNA</v>
      </c>
      <c r="AB612">
        <f>VLOOKUP($C612,subset1!$D:$BX,AB$2,FALSE)</f>
        <v>158</v>
      </c>
      <c r="AC612">
        <f>VLOOKUP($C612,subset1!$D:$BX,AC$2,FALSE)</f>
        <v>324409.02</v>
      </c>
      <c r="AD612">
        <f>VLOOKUP($C612,subset1!$D:$BX,AD$2,FALSE)</f>
        <v>311</v>
      </c>
      <c r="AE612">
        <f>VLOOKUP($C612,subset1!$D:$BX,AE$2,FALSE)</f>
        <v>3331.92</v>
      </c>
      <c r="AF612">
        <f>VLOOKUP($C612,subset1!$D:$BX,AF$2,FALSE)</f>
        <v>434</v>
      </c>
      <c r="AG612">
        <f>VLOOKUP($C612,subset1!$D:$BX,AG$2,FALSE)</f>
        <v>1012.76</v>
      </c>
      <c r="AH612">
        <f>VLOOKUP($C612,subset1!$D:$BX,AH$2,FALSE)</f>
        <v>0</v>
      </c>
      <c r="AI612">
        <f>VLOOKUP($C612,subset1!$D:$BX,AI$2,FALSE)</f>
        <v>50</v>
      </c>
      <c r="AJ612">
        <f>VLOOKUP($C612,subset1!$D:$BX,AJ$2,FALSE)</f>
        <v>328753.7</v>
      </c>
      <c r="AK612">
        <f>VLOOKUP($C612,subset1!$D:$BX,AK$2,FALSE)</f>
        <v>16437.685000000001</v>
      </c>
      <c r="AL612">
        <f>VLOOKUP($C612,subset1!$D:$BX,AL$2,FALSE)</f>
        <v>3652.818888888889</v>
      </c>
      <c r="AM612">
        <f>VLOOKUP($C612,subset1!$D:$BX,AM$2,FALSE)</f>
        <v>532</v>
      </c>
      <c r="AN612" t="str">
        <f>VLOOKUP($C612,subset1!$D:$BX,AN$2,FALSE)</f>
        <v>Revco -20</v>
      </c>
      <c r="AO612" t="str">
        <f>VLOOKUP($C612,subset1!$D:$BX,AO$2,FALSE)</f>
        <v>PACTO CfDNA Box 3</v>
      </c>
      <c r="AP612" t="str">
        <f>VLOOKUP($C612,subset1!$D:$BX,AP$2,FALSE)</f>
        <v>B2</v>
      </c>
      <c r="AQ612">
        <f>VLOOKUP($C612,subset1!$D:$BX,AQ$2,FALSE)</f>
        <v>657.50740000000008</v>
      </c>
      <c r="AR612">
        <f>VLOOKUP($C612,subset1!$D:$BX,AR$2,FALSE)</f>
        <v>15</v>
      </c>
      <c r="AS612">
        <f>VLOOKUP($C612,subset1!$D:$BX,AS$2,FALSE)</f>
        <v>1.1406715726697523</v>
      </c>
      <c r="AT612" s="1">
        <f>VLOOKUP($C612,subset1!$D:$BX,AT$2,FALSE)</f>
        <v>48.859328427330247</v>
      </c>
      <c r="AU612">
        <f>VLOOKUP($C612,subset1!$D:$BX,AU$2,FALSE)</f>
        <v>1</v>
      </c>
      <c r="AV612">
        <f>VLOOKUP($C612,subset1!$D:$BX,AV$2,FALSE)</f>
        <v>44305</v>
      </c>
      <c r="AW612">
        <f>VLOOKUP($C612,subset1!$D:$BX,AW$2,FALSE)</f>
        <v>0</v>
      </c>
      <c r="AX612" t="str">
        <f>VLOOKUP($C612,subset1!$D:$BX,AX$2,FALSE)</f>
        <v>IDT8_UDI_46</v>
      </c>
      <c r="AY612">
        <f>VLOOKUP($C612,subset1!$D:$BX,AY$2,FALSE)</f>
        <v>0</v>
      </c>
      <c r="AZ612">
        <f>VLOOKUP($C612,subset1!$D:$BX,AZ$2,FALSE)</f>
        <v>4</v>
      </c>
      <c r="BA612" t="str">
        <f>VLOOKUP($C612,subset1!$D:$BX,BA$2,FALSE)</f>
        <v>ZF</v>
      </c>
      <c r="BB612">
        <f>VLOOKUP($C612,subset1!$D:$BX,BB$2,FALSE)</f>
        <v>1</v>
      </c>
      <c r="BC612" t="str">
        <f>VLOOKUP($C612,subset1!$D:$BX,BC$2,FALSE)</f>
        <v>PactoPCR42021_DNA 1000_DE13805124_2021-04-20_10-34-18</v>
      </c>
      <c r="BD612">
        <f>VLOOKUP($C612,subset1!$D:$BX,BD$2,FALSE)</f>
        <v>303</v>
      </c>
      <c r="BE612">
        <f>VLOOKUP($C612,subset1!$D:$BX,BE$2,FALSE)</f>
        <v>2.99</v>
      </c>
      <c r="BF612">
        <f>VLOOKUP($C612,subset1!$D:$BX,BF$2,FALSE)</f>
        <v>14.9</v>
      </c>
      <c r="BG612">
        <f>VLOOKUP($C612,subset1!$D:$BX,BG$2,FALSE)</f>
        <v>442</v>
      </c>
      <c r="BH612">
        <f>VLOOKUP($C612,subset1!$D:$BX,BH$2,FALSE)</f>
        <v>0.13</v>
      </c>
      <c r="BI612">
        <f>VLOOKUP($C612,subset1!$D:$BX,BI$2,FALSE)</f>
        <v>0.5</v>
      </c>
      <c r="BJ612">
        <f>VLOOKUP($C612,subset1!$D:$BX,BJ$2,FALSE)</f>
        <v>0</v>
      </c>
      <c r="BK612">
        <f>VLOOKUP($C612,subset1!$D:$BX,BK$2,FALSE)</f>
        <v>0</v>
      </c>
      <c r="BL612">
        <f>VLOOKUP($C612,subset1!$D:$BX,BL$2,FALSE)</f>
        <v>0</v>
      </c>
      <c r="BM612">
        <f>VLOOKUP($C612,subset1!$D:$BX,BM$2,FALSE)</f>
        <v>1.1000000000000001</v>
      </c>
      <c r="BN612">
        <f>VLOOKUP($C612,subset1!$D:$BX,BN$2,FALSE)</f>
        <v>7.1428571428571438E-2</v>
      </c>
      <c r="BO612">
        <f>VLOOKUP($C612,subset1!$D:$BX,BO$2,FALSE)</f>
        <v>20</v>
      </c>
      <c r="BP612">
        <f>VLOOKUP($C612,subset1!$D:$BX,BP$2,FALSE)</f>
        <v>3.12</v>
      </c>
      <c r="BQ612">
        <f>VLOOKUP($C612,subset1!$D:$BX,BQ$2,FALSE)</f>
        <v>15.4</v>
      </c>
      <c r="BR612">
        <f>VLOOKUP($C612,subset1!$D:$BX,BR$2,FALSE)</f>
        <v>62.400000000000006</v>
      </c>
      <c r="BS612">
        <f>VLOOKUP($C612,subset1!$D:$BX,BS$2,FALSE)</f>
        <v>532</v>
      </c>
      <c r="BT612" t="str">
        <f>VLOOKUP($C612,subset1!$D:$BX,BT$2,FALSE)</f>
        <v>Revco -20</v>
      </c>
      <c r="BU612" t="str">
        <f>VLOOKUP($C612,subset1!$D:$BX,BU$2,FALSE)</f>
        <v>Pacto PCR1 Box 1</v>
      </c>
    </row>
    <row r="613" spans="1:73" x14ac:dyDescent="0.2">
      <c r="A613">
        <v>1225</v>
      </c>
      <c r="B613" t="s">
        <v>8</v>
      </c>
      <c r="C613" t="str">
        <f t="shared" si="33"/>
        <v>1225B1</v>
      </c>
      <c r="D613" t="str">
        <f t="shared" si="34"/>
        <v>B1</v>
      </c>
      <c r="E613">
        <v>112</v>
      </c>
      <c r="F613" s="1">
        <v>43864</v>
      </c>
      <c r="G613">
        <v>37.4</v>
      </c>
      <c r="H613" t="s">
        <v>22</v>
      </c>
      <c r="I613">
        <v>387.880620036724</v>
      </c>
      <c r="J613" t="s">
        <v>23</v>
      </c>
      <c r="K613">
        <v>619</v>
      </c>
      <c r="L613">
        <f>VLOOKUP($C613,samples!$D$2:$I$1000,4, FALSE)</f>
        <v>9</v>
      </c>
      <c r="M613" t="str">
        <f>VLOOKUP($C613,samples!$D$2:$I$1000,5, FALSE)</f>
        <v>D</v>
      </c>
      <c r="N613" t="str">
        <f>VLOOKUP($C613,samples!$D$2:$I$1000,6, FALSE)</f>
        <v>1,2,3</v>
      </c>
      <c r="O613" s="1">
        <f>VLOOKUP($C613,samples!$D$2:$I$1000,3, FALSE)</f>
        <v>43873</v>
      </c>
      <c r="P613" s="2">
        <f t="shared" si="35"/>
        <v>9</v>
      </c>
      <c r="Q613" s="1" t="str">
        <f>VLOOKUP($C613,samples!$D$2:$R$1000,8, FALSE)</f>
        <v>CGPLPA903P1</v>
      </c>
      <c r="R613" t="s">
        <v>297</v>
      </c>
      <c r="S613">
        <f>VLOOKUP($C613,subset1!$D:$BX,S$2,FALSE)</f>
        <v>0</v>
      </c>
      <c r="T613" s="1" t="str">
        <f>VLOOKUP($C613,subset1!$D:$BX,T$2,FALSE)</f>
        <v>Subset 1</v>
      </c>
      <c r="U613">
        <f>VLOOKUP($C613,subset1!$D:$BX,U$2,FALSE)</f>
        <v>0</v>
      </c>
      <c r="V613">
        <f>VLOOKUP($C613,subset1!$D:$BX,V$2,FALSE)</f>
        <v>44278</v>
      </c>
      <c r="W613" t="str">
        <f>VLOOKUP($C613,subset1!$D:$BX,W$2,FALSE)</f>
        <v>ZF</v>
      </c>
      <c r="X613">
        <f>VLOOKUP($C613,subset1!$D:$BX,X$2,FALSE)</f>
        <v>533</v>
      </c>
      <c r="Y613">
        <f>VLOOKUP($C613,subset1!$D:$BX,Y$2,FALSE)</f>
        <v>5</v>
      </c>
      <c r="Z613">
        <f>VLOOKUP($C613,subset1!$D:$BX,Z$2,FALSE)</f>
        <v>0</v>
      </c>
      <c r="AA613" t="str">
        <f>VLOOKUP($C613,subset1!$D:$BX,AA$2,FALSE)</f>
        <v>49PACTOCFDNA</v>
      </c>
      <c r="AB613">
        <f>VLOOKUP($C613,subset1!$D:$BX,AB$2,FALSE)</f>
        <v>160</v>
      </c>
      <c r="AC613">
        <f>VLOOKUP($C613,subset1!$D:$BX,AC$2,FALSE)</f>
        <v>201738.30000000002</v>
      </c>
      <c r="AD613">
        <f>VLOOKUP($C613,subset1!$D:$BX,AD$2,FALSE)</f>
        <v>279</v>
      </c>
      <c r="AE613">
        <f>VLOOKUP($C613,subset1!$D:$BX,AE$2,FALSE)</f>
        <v>5088.42</v>
      </c>
      <c r="AF613">
        <f>VLOOKUP($C613,subset1!$D:$BX,AF$2,FALSE)</f>
        <v>434</v>
      </c>
      <c r="AG613">
        <f>VLOOKUP($C613,subset1!$D:$BX,AG$2,FALSE)</f>
        <v>893.19</v>
      </c>
      <c r="AH613">
        <f>VLOOKUP($C613,subset1!$D:$BX,AH$2,FALSE)</f>
        <v>0</v>
      </c>
      <c r="AI613">
        <f>VLOOKUP($C613,subset1!$D:$BX,AI$2,FALSE)</f>
        <v>50</v>
      </c>
      <c r="AJ613">
        <f>VLOOKUP($C613,subset1!$D:$BX,AJ$2,FALSE)</f>
        <v>207719.91000000003</v>
      </c>
      <c r="AK613">
        <f>VLOOKUP($C613,subset1!$D:$BX,AK$2,FALSE)</f>
        <v>10385.995500000003</v>
      </c>
      <c r="AL613">
        <f>VLOOKUP($C613,subset1!$D:$BX,AL$2,FALSE)</f>
        <v>2077.1991000000007</v>
      </c>
      <c r="AM613">
        <f>VLOOKUP($C613,subset1!$D:$BX,AM$2,FALSE)</f>
        <v>532</v>
      </c>
      <c r="AN613" t="str">
        <f>VLOOKUP($C613,subset1!$D:$BX,AN$2,FALSE)</f>
        <v>Revco -20</v>
      </c>
      <c r="AO613" t="str">
        <f>VLOOKUP($C613,subset1!$D:$BX,AO$2,FALSE)</f>
        <v>PACTO CfDNA Box 3</v>
      </c>
      <c r="AP613" t="str">
        <f>VLOOKUP($C613,subset1!$D:$BX,AP$2,FALSE)</f>
        <v>B3</v>
      </c>
      <c r="AQ613">
        <f>VLOOKUP($C613,subset1!$D:$BX,AQ$2,FALSE)</f>
        <v>415.43982000000011</v>
      </c>
      <c r="AR613">
        <f>VLOOKUP($C613,subset1!$D:$BX,AR$2,FALSE)</f>
        <v>15</v>
      </c>
      <c r="AS613">
        <f>VLOOKUP($C613,subset1!$D:$BX,AS$2,FALSE)</f>
        <v>1.8053156291084467</v>
      </c>
      <c r="AT613" s="1">
        <f>VLOOKUP($C613,subset1!$D:$BX,AT$2,FALSE)</f>
        <v>48.194684370891551</v>
      </c>
      <c r="AU613">
        <f>VLOOKUP($C613,subset1!$D:$BX,AU$2,FALSE)</f>
        <v>1</v>
      </c>
      <c r="AV613">
        <f>VLOOKUP($C613,subset1!$D:$BX,AV$2,FALSE)</f>
        <v>44305</v>
      </c>
      <c r="AW613">
        <f>VLOOKUP($C613,subset1!$D:$BX,AW$2,FALSE)</f>
        <v>0</v>
      </c>
      <c r="AX613" t="str">
        <f>VLOOKUP($C613,subset1!$D:$BX,AX$2,FALSE)</f>
        <v>IDT8_UDI_48</v>
      </c>
      <c r="AY613">
        <f>VLOOKUP($C613,subset1!$D:$BX,AY$2,FALSE)</f>
        <v>0</v>
      </c>
      <c r="AZ613">
        <f>VLOOKUP($C613,subset1!$D:$BX,AZ$2,FALSE)</f>
        <v>4</v>
      </c>
      <c r="BA613" t="str">
        <f>VLOOKUP($C613,subset1!$D:$BX,BA$2,FALSE)</f>
        <v>ZF</v>
      </c>
      <c r="BB613">
        <f>VLOOKUP($C613,subset1!$D:$BX,BB$2,FALSE)</f>
        <v>1</v>
      </c>
      <c r="BC613" t="str">
        <f>VLOOKUP($C613,subset1!$D:$BX,BC$2,FALSE)</f>
        <v>PactoPCR42021_DNA 1000_DE13805124_2021-04-20_10-34-18</v>
      </c>
      <c r="BD613">
        <f>VLOOKUP($C613,subset1!$D:$BX,BD$2,FALSE)</f>
        <v>305</v>
      </c>
      <c r="BE613">
        <f>VLOOKUP($C613,subset1!$D:$BX,BE$2,FALSE)</f>
        <v>1.24</v>
      </c>
      <c r="BF613">
        <f>VLOOKUP($C613,subset1!$D:$BX,BF$2,FALSE)</f>
        <v>6.2</v>
      </c>
      <c r="BG613">
        <f>VLOOKUP($C613,subset1!$D:$BX,BG$2,FALSE)</f>
        <v>440</v>
      </c>
      <c r="BH613">
        <f>VLOOKUP($C613,subset1!$D:$BX,BH$2,FALSE)</f>
        <v>0.09</v>
      </c>
      <c r="BI613">
        <f>VLOOKUP($C613,subset1!$D:$BX,BI$2,FALSE)</f>
        <v>0.3</v>
      </c>
      <c r="BJ613">
        <f>VLOOKUP($C613,subset1!$D:$BX,BJ$2,FALSE)</f>
        <v>0</v>
      </c>
      <c r="BK613">
        <f>VLOOKUP($C613,subset1!$D:$BX,BK$2,FALSE)</f>
        <v>0</v>
      </c>
      <c r="BL613">
        <f>VLOOKUP($C613,subset1!$D:$BX,BL$2,FALSE)</f>
        <v>0</v>
      </c>
      <c r="BM613">
        <f>VLOOKUP($C613,subset1!$D:$BX,BM$2,FALSE)</f>
        <v>1.8</v>
      </c>
      <c r="BN613">
        <f>VLOOKUP($C613,subset1!$D:$BX,BN$2,FALSE)</f>
        <v>0.27692307692307694</v>
      </c>
      <c r="BO613">
        <f>VLOOKUP($C613,subset1!$D:$BX,BO$2,FALSE)</f>
        <v>20</v>
      </c>
      <c r="BP613">
        <f>VLOOKUP($C613,subset1!$D:$BX,BP$2,FALSE)</f>
        <v>1.33</v>
      </c>
      <c r="BQ613">
        <f>VLOOKUP($C613,subset1!$D:$BX,BQ$2,FALSE)</f>
        <v>6.5</v>
      </c>
      <c r="BR613">
        <f>VLOOKUP($C613,subset1!$D:$BX,BR$2,FALSE)</f>
        <v>26.6</v>
      </c>
      <c r="BS613">
        <f>VLOOKUP($C613,subset1!$D:$BX,BS$2,FALSE)</f>
        <v>532</v>
      </c>
      <c r="BT613" t="str">
        <f>VLOOKUP($C613,subset1!$D:$BX,BT$2,FALSE)</f>
        <v>Revco -20</v>
      </c>
      <c r="BU613" t="str">
        <f>VLOOKUP($C613,subset1!$D:$BX,BU$2,FALSE)</f>
        <v>Pacto PCR1 Box 1</v>
      </c>
    </row>
    <row r="614" spans="1:73" x14ac:dyDescent="0.2">
      <c r="A614">
        <v>1225</v>
      </c>
      <c r="B614" t="s">
        <v>9</v>
      </c>
      <c r="C614" t="str">
        <f t="shared" si="33"/>
        <v>1225E1</v>
      </c>
      <c r="D614" t="str">
        <f t="shared" si="34"/>
        <v>E1</v>
      </c>
      <c r="E614">
        <v>112</v>
      </c>
      <c r="F614" s="1">
        <v>43864</v>
      </c>
      <c r="G614">
        <v>37.4</v>
      </c>
      <c r="H614" t="s">
        <v>22</v>
      </c>
      <c r="I614">
        <v>387.880620036724</v>
      </c>
      <c r="J614" t="s">
        <v>23</v>
      </c>
      <c r="K614">
        <v>620</v>
      </c>
      <c r="L614">
        <f>VLOOKUP($C614,samples!$D$2:$I$1000,4, FALSE)</f>
        <v>13</v>
      </c>
      <c r="M614" t="str">
        <f>VLOOKUP($C614,samples!$D$2:$I$1000,5, FALSE)</f>
        <v>E</v>
      </c>
      <c r="N614" t="str">
        <f>VLOOKUP($C614,samples!$D$2:$I$1000,6, FALSE)</f>
        <v>1,2,3</v>
      </c>
      <c r="O614" s="1">
        <f>VLOOKUP($C614,samples!$D$2:$I$1000,3, FALSE)</f>
        <v>43894</v>
      </c>
      <c r="P614" s="2">
        <f t="shared" si="35"/>
        <v>30</v>
      </c>
      <c r="Q614" s="1" t="str">
        <f>VLOOKUP($C614,samples!$D$2:$R$1000,8, FALSE)</f>
        <v>CGPLPA903P2</v>
      </c>
      <c r="R614" t="s">
        <v>297</v>
      </c>
      <c r="S614">
        <f>VLOOKUP($C614,subset1!$D:$BX,S$2,FALSE)</f>
        <v>0</v>
      </c>
      <c r="T614" s="1" t="str">
        <f>VLOOKUP($C614,subset1!$D:$BX,T$2,FALSE)</f>
        <v>Subset 1</v>
      </c>
      <c r="U614">
        <f>VLOOKUP($C614,subset1!$D:$BX,U$2,FALSE)</f>
        <v>0</v>
      </c>
      <c r="V614">
        <f>VLOOKUP($C614,subset1!$D:$BX,V$2,FALSE)</f>
        <v>44278</v>
      </c>
      <c r="W614" t="str">
        <f>VLOOKUP($C614,subset1!$D:$BX,W$2,FALSE)</f>
        <v>ZF</v>
      </c>
      <c r="X614">
        <f>VLOOKUP($C614,subset1!$D:$BX,X$2,FALSE)</f>
        <v>533</v>
      </c>
      <c r="Y614">
        <f>VLOOKUP($C614,subset1!$D:$BX,Y$2,FALSE)</f>
        <v>4.5</v>
      </c>
      <c r="Z614">
        <f>VLOOKUP($C614,subset1!$D:$BX,Z$2,FALSE)</f>
        <v>0.5</v>
      </c>
      <c r="AA614" t="str">
        <f>VLOOKUP($C614,subset1!$D:$BX,AA$2,FALSE)</f>
        <v>32321PactocfDNA</v>
      </c>
      <c r="AB614">
        <f>VLOOKUP($C614,subset1!$D:$BX,AB$2,FALSE)</f>
        <v>143</v>
      </c>
      <c r="AC614">
        <f>VLOOKUP($C614,subset1!$D:$BX,AC$2,FALSE)</f>
        <v>7252.27</v>
      </c>
      <c r="AD614">
        <f>VLOOKUP($C614,subset1!$D:$BX,AD$2,FALSE)</f>
        <v>291</v>
      </c>
      <c r="AE614">
        <f>VLOOKUP($C614,subset1!$D:$BX,AE$2,FALSE)</f>
        <v>680.57</v>
      </c>
      <c r="AF614">
        <f>VLOOKUP($C614,subset1!$D:$BX,AF$2,FALSE)</f>
        <v>434</v>
      </c>
      <c r="AG614">
        <f>VLOOKUP($C614,subset1!$D:$BX,AG$2,FALSE)</f>
        <v>187.11</v>
      </c>
      <c r="AH614">
        <f>VLOOKUP($C614,subset1!$D:$BX,AH$2,FALSE)</f>
        <v>0</v>
      </c>
      <c r="AI614">
        <f>VLOOKUP($C614,subset1!$D:$BX,AI$2,FALSE)</f>
        <v>50</v>
      </c>
      <c r="AJ614">
        <f>VLOOKUP($C614,subset1!$D:$BX,AJ$2,FALSE)</f>
        <v>8119.95</v>
      </c>
      <c r="AK614">
        <f>VLOOKUP($C614,subset1!$D:$BX,AK$2,FALSE)</f>
        <v>405.9975</v>
      </c>
      <c r="AL614">
        <f>VLOOKUP($C614,subset1!$D:$BX,AL$2,FALSE)</f>
        <v>90.221666666666664</v>
      </c>
      <c r="AM614">
        <f>VLOOKUP($C614,subset1!$D:$BX,AM$2,FALSE)</f>
        <v>532</v>
      </c>
      <c r="AN614" t="str">
        <f>VLOOKUP($C614,subset1!$D:$BX,AN$2,FALSE)</f>
        <v>Revco -20</v>
      </c>
      <c r="AO614" t="str">
        <f>VLOOKUP($C614,subset1!$D:$BX,AO$2,FALSE)</f>
        <v>PACTO CfDNA Box 3</v>
      </c>
      <c r="AP614" t="str">
        <f>VLOOKUP($C614,subset1!$D:$BX,AP$2,FALSE)</f>
        <v>B4</v>
      </c>
      <c r="AQ614">
        <f>VLOOKUP($C614,subset1!$D:$BX,AQ$2,FALSE)</f>
        <v>0</v>
      </c>
      <c r="AR614">
        <f>VLOOKUP($C614,subset1!$D:$BX,AR$2,FALSE)</f>
        <v>15</v>
      </c>
      <c r="AS614">
        <f>VLOOKUP($C614,subset1!$D:$BX,AS$2,FALSE)</f>
        <v>1.847302015406499</v>
      </c>
      <c r="AT614" s="1">
        <f>VLOOKUP($C614,subset1!$D:$BX,AT$2,FALSE)</f>
        <v>48.152697984593502</v>
      </c>
      <c r="AU614">
        <f>VLOOKUP($C614,subset1!$D:$BX,AU$2,FALSE)</f>
        <v>1</v>
      </c>
      <c r="AV614">
        <f>VLOOKUP($C614,subset1!$D:$BX,AV$2,FALSE)</f>
        <v>44305</v>
      </c>
      <c r="AW614">
        <f>VLOOKUP($C614,subset1!$D:$BX,AW$2,FALSE)</f>
        <v>0</v>
      </c>
      <c r="AX614" t="str">
        <f>VLOOKUP($C614,subset1!$D:$BX,AX$2,FALSE)</f>
        <v>IDT8_UDI_49</v>
      </c>
      <c r="AY614">
        <f>VLOOKUP($C614,subset1!$D:$BX,AY$2,FALSE)</f>
        <v>0</v>
      </c>
      <c r="AZ614">
        <f>VLOOKUP($C614,subset1!$D:$BX,AZ$2,FALSE)</f>
        <v>4</v>
      </c>
      <c r="BA614" t="str">
        <f>VLOOKUP($C614,subset1!$D:$BX,BA$2,FALSE)</f>
        <v>ZF</v>
      </c>
      <c r="BB614">
        <f>VLOOKUP($C614,subset1!$D:$BX,BB$2,FALSE)</f>
        <v>1</v>
      </c>
      <c r="BC614" t="str">
        <f>VLOOKUP($C614,subset1!$D:$BX,BC$2,FALSE)</f>
        <v>pactopcr16821_DNA 1000_DE13805124_2021-06-08_11-42-50</v>
      </c>
      <c r="BD614">
        <f>VLOOKUP($C614,subset1!$D:$BX,BD$2,FALSE)</f>
        <v>304</v>
      </c>
      <c r="BE614">
        <f>VLOOKUP($C614,subset1!$D:$BX,BE$2,FALSE)</f>
        <v>4.4800000000000004</v>
      </c>
      <c r="BF614">
        <f>VLOOKUP($C614,subset1!$D:$BX,BF$2,FALSE)</f>
        <v>22.3</v>
      </c>
      <c r="BG614">
        <f>VLOOKUP($C614,subset1!$D:$BX,BG$2,FALSE)</f>
        <v>478</v>
      </c>
      <c r="BH614">
        <f>VLOOKUP($C614,subset1!$D:$BX,BH$2,FALSE)</f>
        <v>0.15</v>
      </c>
      <c r="BI614">
        <f>VLOOKUP($C614,subset1!$D:$BX,BI$2,FALSE)</f>
        <v>0.5</v>
      </c>
      <c r="BJ614">
        <f>VLOOKUP($C614,subset1!$D:$BX,BJ$2,FALSE)</f>
        <v>0</v>
      </c>
      <c r="BK614">
        <f>VLOOKUP($C614,subset1!$D:$BX,BK$2,FALSE)</f>
        <v>0</v>
      </c>
      <c r="BL614">
        <f>VLOOKUP($C614,subset1!$D:$BX,BL$2,FALSE)</f>
        <v>0</v>
      </c>
      <c r="BM614">
        <f>VLOOKUP($C614,subset1!$D:$BX,BM$2,FALSE)</f>
        <v>0</v>
      </c>
      <c r="BN614">
        <f>VLOOKUP($C614,subset1!$D:$BX,BN$2,FALSE)</f>
        <v>0</v>
      </c>
      <c r="BO614">
        <f>VLOOKUP($C614,subset1!$D:$BX,BO$2,FALSE)</f>
        <v>20</v>
      </c>
      <c r="BP614">
        <f>VLOOKUP($C614,subset1!$D:$BX,BP$2,FALSE)</f>
        <v>4.6300000000000008</v>
      </c>
      <c r="BQ614">
        <f>VLOOKUP($C614,subset1!$D:$BX,BQ$2,FALSE)</f>
        <v>22.8</v>
      </c>
      <c r="BR614">
        <f>VLOOKUP($C614,subset1!$D:$BX,BR$2,FALSE)</f>
        <v>92.600000000000023</v>
      </c>
      <c r="BS614">
        <f>VLOOKUP($C614,subset1!$D:$BX,BS$2,FALSE)</f>
        <v>532</v>
      </c>
      <c r="BT614" t="str">
        <f>VLOOKUP($C614,subset1!$D:$BX,BT$2,FALSE)</f>
        <v>Revco -20</v>
      </c>
      <c r="BU614" t="str">
        <f>VLOOKUP($C614,subset1!$D:$BX,BU$2,FALSE)</f>
        <v>Pacto PCR1 Box 1</v>
      </c>
    </row>
    <row r="615" spans="1:73" x14ac:dyDescent="0.2">
      <c r="A615">
        <v>1225</v>
      </c>
      <c r="B615" t="s">
        <v>10</v>
      </c>
      <c r="C615" t="str">
        <f t="shared" si="33"/>
        <v>1225E2</v>
      </c>
      <c r="D615" t="str">
        <f t="shared" si="34"/>
        <v>E2</v>
      </c>
      <c r="E615">
        <v>112</v>
      </c>
      <c r="F615" s="1">
        <v>43864</v>
      </c>
      <c r="G615">
        <v>37.4</v>
      </c>
      <c r="H615" t="s">
        <v>22</v>
      </c>
      <c r="I615">
        <v>387.880620036724</v>
      </c>
      <c r="J615" t="s">
        <v>23</v>
      </c>
      <c r="K615">
        <v>621</v>
      </c>
      <c r="L615">
        <f>VLOOKUP($C615,samples!$D$2:$I$1000,4, FALSE)</f>
        <v>22</v>
      </c>
      <c r="M615" t="str">
        <f>VLOOKUP($C615,samples!$D$2:$I$1000,5, FALSE)</f>
        <v>A</v>
      </c>
      <c r="N615" t="str">
        <f>VLOOKUP($C615,samples!$D$2:$I$1000,6, FALSE)</f>
        <v>1,2,3</v>
      </c>
      <c r="O615" s="1">
        <f>VLOOKUP($C615,samples!$D$2:$I$1000,3, FALSE)</f>
        <v>43923</v>
      </c>
      <c r="P615" s="2">
        <f t="shared" si="35"/>
        <v>59</v>
      </c>
      <c r="Q615" s="1" t="str">
        <f>VLOOKUP($C615,samples!$D$2:$R$1000,8, FALSE)</f>
        <v>CGPLPA903P3</v>
      </c>
      <c r="R615" t="s">
        <v>297</v>
      </c>
      <c r="S615">
        <f>VLOOKUP($C615,subset1!$D:$BX,S$2,FALSE)</f>
        <v>0</v>
      </c>
      <c r="T615" s="1" t="str">
        <f>VLOOKUP($C615,subset1!$D:$BX,T$2,FALSE)</f>
        <v>Subset 1</v>
      </c>
      <c r="U615">
        <f>VLOOKUP($C615,subset1!$D:$BX,U$2,FALSE)</f>
        <v>0</v>
      </c>
      <c r="V615">
        <f>VLOOKUP($C615,subset1!$D:$BX,V$2,FALSE)</f>
        <v>44278</v>
      </c>
      <c r="W615" t="str">
        <f>VLOOKUP($C615,subset1!$D:$BX,W$2,FALSE)</f>
        <v>ZF</v>
      </c>
      <c r="X615">
        <f>VLOOKUP($C615,subset1!$D:$BX,X$2,FALSE)</f>
        <v>533</v>
      </c>
      <c r="Y615">
        <f>VLOOKUP($C615,subset1!$D:$BX,Y$2,FALSE)</f>
        <v>5</v>
      </c>
      <c r="Z615">
        <f>VLOOKUP($C615,subset1!$D:$BX,Z$2,FALSE)</f>
        <v>0</v>
      </c>
      <c r="AA615" t="str">
        <f>VLOOKUP($C615,subset1!$D:$BX,AA$2,FALSE)</f>
        <v>32321PactocfDNA</v>
      </c>
      <c r="AB615">
        <f>VLOOKUP($C615,subset1!$D:$BX,AB$2,FALSE)</f>
        <v>143</v>
      </c>
      <c r="AC615">
        <f>VLOOKUP($C615,subset1!$D:$BX,AC$2,FALSE)</f>
        <v>4961.92</v>
      </c>
      <c r="AD615">
        <f>VLOOKUP($C615,subset1!$D:$BX,AD$2,FALSE)</f>
        <v>280</v>
      </c>
      <c r="AE615">
        <f>VLOOKUP($C615,subset1!$D:$BX,AE$2,FALSE)</f>
        <v>202.47</v>
      </c>
      <c r="AF615">
        <f>VLOOKUP($C615,subset1!$D:$BX,AF$2,FALSE)</f>
        <v>465</v>
      </c>
      <c r="AG615">
        <f>VLOOKUP($C615,subset1!$D:$BX,AG$2,FALSE)</f>
        <v>73.61</v>
      </c>
      <c r="AH615">
        <f>VLOOKUP($C615,subset1!$D:$BX,AH$2,FALSE)</f>
        <v>0</v>
      </c>
      <c r="AI615">
        <f>VLOOKUP($C615,subset1!$D:$BX,AI$2,FALSE)</f>
        <v>50</v>
      </c>
      <c r="AJ615">
        <f>VLOOKUP($C615,subset1!$D:$BX,AJ$2,FALSE)</f>
        <v>5238</v>
      </c>
      <c r="AK615">
        <f>VLOOKUP($C615,subset1!$D:$BX,AK$2,FALSE)</f>
        <v>261.89999999999998</v>
      </c>
      <c r="AL615">
        <f>VLOOKUP($C615,subset1!$D:$BX,AL$2,FALSE)</f>
        <v>52.379999999999995</v>
      </c>
      <c r="AM615">
        <f>VLOOKUP($C615,subset1!$D:$BX,AM$2,FALSE)</f>
        <v>532</v>
      </c>
      <c r="AN615" t="str">
        <f>VLOOKUP($C615,subset1!$D:$BX,AN$2,FALSE)</f>
        <v>Revco -20</v>
      </c>
      <c r="AO615" t="str">
        <f>VLOOKUP($C615,subset1!$D:$BX,AO$2,FALSE)</f>
        <v>PACTO CfDNA Box 3</v>
      </c>
      <c r="AP615" t="str">
        <f>VLOOKUP($C615,subset1!$D:$BX,AP$2,FALSE)</f>
        <v>B5</v>
      </c>
      <c r="AQ615">
        <f>VLOOKUP($C615,subset1!$D:$BX,AQ$2,FALSE)</f>
        <v>0</v>
      </c>
      <c r="AR615">
        <f>VLOOKUP($C615,subset1!$D:$BX,AR$2,FALSE)</f>
        <v>15</v>
      </c>
      <c r="AS615">
        <f>VLOOKUP($C615,subset1!$D:$BX,AS$2,FALSE)</f>
        <v>2.86368843069874</v>
      </c>
      <c r="AT615" s="1">
        <f>VLOOKUP($C615,subset1!$D:$BX,AT$2,FALSE)</f>
        <v>47.136311569301263</v>
      </c>
      <c r="AU615">
        <f>VLOOKUP($C615,subset1!$D:$BX,AU$2,FALSE)</f>
        <v>1</v>
      </c>
      <c r="AV615">
        <f>VLOOKUP($C615,subset1!$D:$BX,AV$2,FALSE)</f>
        <v>44305</v>
      </c>
      <c r="AW615">
        <f>VLOOKUP($C615,subset1!$D:$BX,AW$2,FALSE)</f>
        <v>0</v>
      </c>
      <c r="AX615" t="str">
        <f>VLOOKUP($C615,subset1!$D:$BX,AX$2,FALSE)</f>
        <v>IDT8_UDI_50</v>
      </c>
      <c r="AY615">
        <f>VLOOKUP($C615,subset1!$D:$BX,AY$2,FALSE)</f>
        <v>0</v>
      </c>
      <c r="AZ615">
        <f>VLOOKUP($C615,subset1!$D:$BX,AZ$2,FALSE)</f>
        <v>4</v>
      </c>
      <c r="BA615" t="str">
        <f>VLOOKUP($C615,subset1!$D:$BX,BA$2,FALSE)</f>
        <v>ZF</v>
      </c>
      <c r="BB615">
        <f>VLOOKUP($C615,subset1!$D:$BX,BB$2,FALSE)</f>
        <v>1</v>
      </c>
      <c r="BC615" t="str">
        <f>VLOOKUP($C615,subset1!$D:$BX,BC$2,FALSE)</f>
        <v>pactopcr16821_DNA 1000_DE13805124_2021-06-08_11-42-50</v>
      </c>
      <c r="BD615">
        <f>VLOOKUP($C615,subset1!$D:$BX,BD$2,FALSE)</f>
        <v>307</v>
      </c>
      <c r="BE615">
        <f>VLOOKUP($C615,subset1!$D:$BX,BE$2,FALSE)</f>
        <v>0.35</v>
      </c>
      <c r="BF615">
        <f>VLOOKUP($C615,subset1!$D:$BX,BF$2,FALSE)</f>
        <v>1.7</v>
      </c>
      <c r="BG615">
        <f>VLOOKUP($C615,subset1!$D:$BX,BG$2,FALSE)</f>
        <v>0</v>
      </c>
      <c r="BH615">
        <f>VLOOKUP($C615,subset1!$D:$BX,BH$2,FALSE)</f>
        <v>0</v>
      </c>
      <c r="BI615">
        <f>VLOOKUP($C615,subset1!$D:$BX,BI$2,FALSE)</f>
        <v>0</v>
      </c>
      <c r="BJ615">
        <f>VLOOKUP($C615,subset1!$D:$BX,BJ$2,FALSE)</f>
        <v>0</v>
      </c>
      <c r="BK615">
        <f>VLOOKUP($C615,subset1!$D:$BX,BK$2,FALSE)</f>
        <v>0</v>
      </c>
      <c r="BL615">
        <f>VLOOKUP($C615,subset1!$D:$BX,BL$2,FALSE)</f>
        <v>0</v>
      </c>
      <c r="BM615">
        <f>VLOOKUP($C615,subset1!$D:$BX,BM$2,FALSE)</f>
        <v>0</v>
      </c>
      <c r="BN615">
        <f>VLOOKUP($C615,subset1!$D:$BX,BN$2,FALSE)</f>
        <v>0</v>
      </c>
      <c r="BO615">
        <f>VLOOKUP($C615,subset1!$D:$BX,BO$2,FALSE)</f>
        <v>20</v>
      </c>
      <c r="BP615">
        <f>VLOOKUP($C615,subset1!$D:$BX,BP$2,FALSE)</f>
        <v>0.35</v>
      </c>
      <c r="BQ615">
        <f>VLOOKUP($C615,subset1!$D:$BX,BQ$2,FALSE)</f>
        <v>1.7</v>
      </c>
      <c r="BR615">
        <f>VLOOKUP($C615,subset1!$D:$BX,BR$2,FALSE)</f>
        <v>7</v>
      </c>
      <c r="BS615">
        <f>VLOOKUP($C615,subset1!$D:$BX,BS$2,FALSE)</f>
        <v>532</v>
      </c>
      <c r="BT615" t="str">
        <f>VLOOKUP($C615,subset1!$D:$BX,BT$2,FALSE)</f>
        <v>Revco -20</v>
      </c>
      <c r="BU615" t="str">
        <f>VLOOKUP($C615,subset1!$D:$BX,BU$2,FALSE)</f>
        <v>Pacto PCR1 Box 1</v>
      </c>
    </row>
    <row r="616" spans="1:73" x14ac:dyDescent="0.2">
      <c r="A616">
        <v>1225</v>
      </c>
      <c r="B616" t="s">
        <v>11</v>
      </c>
      <c r="C616" t="str">
        <f t="shared" si="33"/>
        <v>1225E3</v>
      </c>
      <c r="D616" t="str">
        <f t="shared" si="34"/>
        <v>E3</v>
      </c>
      <c r="E616">
        <v>112</v>
      </c>
      <c r="F616" s="1">
        <v>43864</v>
      </c>
      <c r="G616">
        <v>37.4</v>
      </c>
      <c r="H616" t="s">
        <v>22</v>
      </c>
      <c r="I616">
        <v>387.880620036724</v>
      </c>
      <c r="J616" t="s">
        <v>23</v>
      </c>
      <c r="K616">
        <v>622</v>
      </c>
      <c r="L616">
        <f>VLOOKUP($C616,samples!$D$2:$I$1000,4, FALSE)</f>
        <v>18</v>
      </c>
      <c r="M616" t="str">
        <f>VLOOKUP($C616,samples!$D$2:$I$1000,5, FALSE)</f>
        <v>A</v>
      </c>
      <c r="N616" t="str">
        <f>VLOOKUP($C616,samples!$D$2:$I$1000,6, FALSE)</f>
        <v>1,2,3</v>
      </c>
      <c r="O616" s="1">
        <f>VLOOKUP($C616,samples!$D$2:$I$1000,3, FALSE)</f>
        <v>43978</v>
      </c>
      <c r="P616" s="2">
        <f t="shared" si="35"/>
        <v>114</v>
      </c>
      <c r="Q616" s="1" t="str">
        <f>VLOOKUP($C616,samples!$D$2:$R$1000,8, FALSE)</f>
        <v>CGPLPA903P4</v>
      </c>
      <c r="R616" t="s">
        <v>297</v>
      </c>
      <c r="S616">
        <f>VLOOKUP($C616,subset1!$D:$BX,S$2,FALSE)</f>
        <v>0</v>
      </c>
      <c r="T616" s="1" t="str">
        <f>VLOOKUP($C616,subset1!$D:$BX,T$2,FALSE)</f>
        <v>Subset 1</v>
      </c>
      <c r="U616">
        <f>VLOOKUP($C616,subset1!$D:$BX,U$2,FALSE)</f>
        <v>0</v>
      </c>
      <c r="V616">
        <f>VLOOKUP($C616,subset1!$D:$BX,V$2,FALSE)</f>
        <v>44278</v>
      </c>
      <c r="W616" t="str">
        <f>VLOOKUP($C616,subset1!$D:$BX,W$2,FALSE)</f>
        <v>ZF</v>
      </c>
      <c r="X616">
        <f>VLOOKUP($C616,subset1!$D:$BX,X$2,FALSE)</f>
        <v>533</v>
      </c>
      <c r="Y616">
        <f>VLOOKUP($C616,subset1!$D:$BX,Y$2,FALSE)</f>
        <v>4</v>
      </c>
      <c r="Z616">
        <f>VLOOKUP($C616,subset1!$D:$BX,Z$2,FALSE)</f>
        <v>0</v>
      </c>
      <c r="AA616" t="str">
        <f>VLOOKUP($C616,subset1!$D:$BX,AA$2,FALSE)</f>
        <v>49PACTOCFDNA</v>
      </c>
      <c r="AB616">
        <f>VLOOKUP($C616,subset1!$D:$BX,AB$2,FALSE)</f>
        <v>156</v>
      </c>
      <c r="AC616">
        <f>VLOOKUP($C616,subset1!$D:$BX,AC$2,FALSE)</f>
        <v>89849.819999999992</v>
      </c>
      <c r="AD616">
        <f>VLOOKUP($C616,subset1!$D:$BX,AD$2,FALSE)</f>
        <v>306</v>
      </c>
      <c r="AE616">
        <f>VLOOKUP($C616,subset1!$D:$BX,AE$2,FALSE)</f>
        <v>3936.45</v>
      </c>
      <c r="AF616">
        <f>VLOOKUP($C616,subset1!$D:$BX,AF$2,FALSE)</f>
        <v>434</v>
      </c>
      <c r="AG616">
        <f>VLOOKUP($C616,subset1!$D:$BX,AG$2,FALSE)</f>
        <v>737.81</v>
      </c>
      <c r="AH616">
        <f>VLOOKUP($C616,subset1!$D:$BX,AH$2,FALSE)</f>
        <v>0</v>
      </c>
      <c r="AI616">
        <f>VLOOKUP($C616,subset1!$D:$BX,AI$2,FALSE)</f>
        <v>50</v>
      </c>
      <c r="AJ616">
        <f>VLOOKUP($C616,subset1!$D:$BX,AJ$2,FALSE)</f>
        <v>94524.079999999987</v>
      </c>
      <c r="AK616">
        <f>VLOOKUP($C616,subset1!$D:$BX,AK$2,FALSE)</f>
        <v>4726.2039999999988</v>
      </c>
      <c r="AL616">
        <f>VLOOKUP($C616,subset1!$D:$BX,AL$2,FALSE)</f>
        <v>1181.5509999999997</v>
      </c>
      <c r="AM616">
        <f>VLOOKUP($C616,subset1!$D:$BX,AM$2,FALSE)</f>
        <v>532</v>
      </c>
      <c r="AN616" t="str">
        <f>VLOOKUP($C616,subset1!$D:$BX,AN$2,FALSE)</f>
        <v>Revco -20</v>
      </c>
      <c r="AO616" t="str">
        <f>VLOOKUP($C616,subset1!$D:$BX,AO$2,FALSE)</f>
        <v>PACTO CfDNA Box 3</v>
      </c>
      <c r="AP616" t="str">
        <f>VLOOKUP($C616,subset1!$D:$BX,AP$2,FALSE)</f>
        <v>B6</v>
      </c>
      <c r="AQ616">
        <f>VLOOKUP($C616,subset1!$D:$BX,AQ$2,FALSE)</f>
        <v>189.04815999999994</v>
      </c>
      <c r="AR616">
        <f>VLOOKUP($C616,subset1!$D:$BX,AR$2,FALSE)</f>
        <v>15</v>
      </c>
      <c r="AS616">
        <f>VLOOKUP($C616,subset1!$D:$BX,AS$2,FALSE)</f>
        <v>3.9672430559493423</v>
      </c>
      <c r="AT616" s="1">
        <f>VLOOKUP($C616,subset1!$D:$BX,AT$2,FALSE)</f>
        <v>46.032756944050661</v>
      </c>
      <c r="AU616">
        <f>VLOOKUP($C616,subset1!$D:$BX,AU$2,FALSE)</f>
        <v>1</v>
      </c>
      <c r="AV616">
        <f>VLOOKUP($C616,subset1!$D:$BX,AV$2,FALSE)</f>
        <v>44305</v>
      </c>
      <c r="AW616">
        <f>VLOOKUP($C616,subset1!$D:$BX,AW$2,FALSE)</f>
        <v>0</v>
      </c>
      <c r="AX616" t="str">
        <f>VLOOKUP($C616,subset1!$D:$BX,AX$2,FALSE)</f>
        <v>IDT8_UDI_60</v>
      </c>
      <c r="AY616">
        <f>VLOOKUP($C616,subset1!$D:$BX,AY$2,FALSE)</f>
        <v>0</v>
      </c>
      <c r="AZ616">
        <f>VLOOKUP($C616,subset1!$D:$BX,AZ$2,FALSE)</f>
        <v>4</v>
      </c>
      <c r="BA616" t="str">
        <f>VLOOKUP($C616,subset1!$D:$BX,BA$2,FALSE)</f>
        <v>ZF</v>
      </c>
      <c r="BB616">
        <f>VLOOKUP($C616,subset1!$D:$BX,BB$2,FALSE)</f>
        <v>1</v>
      </c>
      <c r="BC616" t="str">
        <f>VLOOKUP($C616,subset1!$D:$BX,BC$2,FALSE)</f>
        <v>pactopcr16821_DNA 1000_DE13805124_2021-06-08_11-42-50</v>
      </c>
      <c r="BD616">
        <f>VLOOKUP($C616,subset1!$D:$BX,BD$2,FALSE)</f>
        <v>301</v>
      </c>
      <c r="BE616">
        <f>VLOOKUP($C616,subset1!$D:$BX,BE$2,FALSE)</f>
        <v>2.16</v>
      </c>
      <c r="BF616">
        <f>VLOOKUP($C616,subset1!$D:$BX,BF$2,FALSE)</f>
        <v>10.9</v>
      </c>
      <c r="BG616">
        <f>VLOOKUP($C616,subset1!$D:$BX,BG$2,FALSE)</f>
        <v>441</v>
      </c>
      <c r="BH616">
        <f>VLOOKUP($C616,subset1!$D:$BX,BH$2,FALSE)</f>
        <v>0.28000000000000003</v>
      </c>
      <c r="BI616">
        <f>VLOOKUP($C616,subset1!$D:$BX,BI$2,FALSE)</f>
        <v>1</v>
      </c>
      <c r="BJ616">
        <f>VLOOKUP($C616,subset1!$D:$BX,BJ$2,FALSE)</f>
        <v>0</v>
      </c>
      <c r="BK616">
        <f>VLOOKUP($C616,subset1!$D:$BX,BK$2,FALSE)</f>
        <v>0</v>
      </c>
      <c r="BL616">
        <f>VLOOKUP($C616,subset1!$D:$BX,BL$2,FALSE)</f>
        <v>0</v>
      </c>
      <c r="BM616">
        <f>VLOOKUP($C616,subset1!$D:$BX,BM$2,FALSE)</f>
        <v>0</v>
      </c>
      <c r="BN616">
        <f>VLOOKUP($C616,subset1!$D:$BX,BN$2,FALSE)</f>
        <v>0</v>
      </c>
      <c r="BO616">
        <f>VLOOKUP($C616,subset1!$D:$BX,BO$2,FALSE)</f>
        <v>20</v>
      </c>
      <c r="BP616">
        <f>VLOOKUP($C616,subset1!$D:$BX,BP$2,FALSE)</f>
        <v>2.4400000000000004</v>
      </c>
      <c r="BQ616">
        <f>VLOOKUP($C616,subset1!$D:$BX,BQ$2,FALSE)</f>
        <v>11.9</v>
      </c>
      <c r="BR616">
        <f>VLOOKUP($C616,subset1!$D:$BX,BR$2,FALSE)</f>
        <v>48.800000000000011</v>
      </c>
      <c r="BS616">
        <f>VLOOKUP($C616,subset1!$D:$BX,BS$2,FALSE)</f>
        <v>532</v>
      </c>
      <c r="BT616" t="str">
        <f>VLOOKUP($C616,subset1!$D:$BX,BT$2,FALSE)</f>
        <v>Revco -20</v>
      </c>
      <c r="BU616" t="str">
        <f>VLOOKUP($C616,subset1!$D:$BX,BU$2,FALSE)</f>
        <v>Pacto PCR1 Box 1</v>
      </c>
    </row>
    <row r="617" spans="1:73" x14ac:dyDescent="0.2">
      <c r="A617">
        <v>1228</v>
      </c>
      <c r="B617" t="s">
        <v>2</v>
      </c>
      <c r="C617" t="str">
        <f t="shared" si="33"/>
        <v>1228A</v>
      </c>
      <c r="D617" t="str">
        <f t="shared" si="34"/>
        <v>A</v>
      </c>
      <c r="E617">
        <v>114</v>
      </c>
      <c r="F617" s="1">
        <v>43872</v>
      </c>
      <c r="G617">
        <v>6.2</v>
      </c>
      <c r="H617" t="s">
        <v>22</v>
      </c>
      <c r="I617">
        <v>379.880620036724</v>
      </c>
      <c r="J617" t="s">
        <v>25</v>
      </c>
      <c r="K617">
        <v>623</v>
      </c>
      <c r="L617">
        <f>VLOOKUP($C617,samples!$D$2:$I$1000,4, FALSE)</f>
        <v>5</v>
      </c>
      <c r="M617" t="str">
        <f>VLOOKUP($C617,samples!$D$2:$I$1000,5, FALSE)</f>
        <v>I</v>
      </c>
      <c r="N617" t="str">
        <f>VLOOKUP($C617,samples!$D$2:$I$1000,6, FALSE)</f>
        <v>4,5,6</v>
      </c>
      <c r="O617" s="1">
        <f>VLOOKUP($C617,samples!$D$2:$I$1000,3, FALSE)</f>
        <v>43872</v>
      </c>
      <c r="P617" s="2">
        <f t="shared" si="35"/>
        <v>0</v>
      </c>
      <c r="Q617" s="1" t="str">
        <f>VLOOKUP($C617,samples!$D$2:$R$1000,8, FALSE)</f>
        <v>CGPLPA904P</v>
      </c>
      <c r="R617" t="s">
        <v>297</v>
      </c>
      <c r="S617">
        <f>VLOOKUP($C617,subset1!$D:$BX,S$2,FALSE)</f>
        <v>0</v>
      </c>
      <c r="T617" s="1" t="str">
        <f>VLOOKUP($C617,subset1!$D:$BX,T$2,FALSE)</f>
        <v>Subset 1</v>
      </c>
      <c r="U617">
        <f>VLOOKUP($C617,subset1!$D:$BX,U$2,FALSE)</f>
        <v>0</v>
      </c>
      <c r="V617">
        <f>VLOOKUP($C617,subset1!$D:$BX,V$2,FALSE)</f>
        <v>44278</v>
      </c>
      <c r="W617" t="str">
        <f>VLOOKUP($C617,subset1!$D:$BX,W$2,FALSE)</f>
        <v>ZF</v>
      </c>
      <c r="X617">
        <f>VLOOKUP($C617,subset1!$D:$BX,X$2,FALSE)</f>
        <v>533</v>
      </c>
      <c r="Y617">
        <f>VLOOKUP($C617,subset1!$D:$BX,Y$2,FALSE)</f>
        <v>5.5</v>
      </c>
      <c r="Z617">
        <f>VLOOKUP($C617,subset1!$D:$BX,Z$2,FALSE)</f>
        <v>0.5</v>
      </c>
      <c r="AA617" t="str">
        <f>VLOOKUP($C617,subset1!$D:$BX,AA$2,FALSE)</f>
        <v>32321PactocfDNA</v>
      </c>
      <c r="AB617">
        <f>VLOOKUP($C617,subset1!$D:$BX,AB$2,FALSE)</f>
        <v>142</v>
      </c>
      <c r="AC617">
        <f>VLOOKUP($C617,subset1!$D:$BX,AC$2,FALSE)</f>
        <v>2888.89</v>
      </c>
      <c r="AD617">
        <f>VLOOKUP($C617,subset1!$D:$BX,AD$2,FALSE)</f>
        <v>265</v>
      </c>
      <c r="AE617">
        <f>VLOOKUP($C617,subset1!$D:$BX,AE$2,FALSE)</f>
        <v>133.11000000000001</v>
      </c>
      <c r="AF617">
        <f>VLOOKUP($C617,subset1!$D:$BX,AF$2,FALSE)</f>
        <v>402</v>
      </c>
      <c r="AG617">
        <f>VLOOKUP($C617,subset1!$D:$BX,AG$2,FALSE)</f>
        <v>45.22</v>
      </c>
      <c r="AH617">
        <f>VLOOKUP($C617,subset1!$D:$BX,AH$2,FALSE)</f>
        <v>0</v>
      </c>
      <c r="AI617">
        <f>VLOOKUP($C617,subset1!$D:$BX,AI$2,FALSE)</f>
        <v>50</v>
      </c>
      <c r="AJ617">
        <f>VLOOKUP($C617,subset1!$D:$BX,AJ$2,FALSE)</f>
        <v>3067.22</v>
      </c>
      <c r="AK617">
        <f>VLOOKUP($C617,subset1!$D:$BX,AK$2,FALSE)</f>
        <v>153.36099999999999</v>
      </c>
      <c r="AL617">
        <f>VLOOKUP($C617,subset1!$D:$BX,AL$2,FALSE)</f>
        <v>27.883818181818182</v>
      </c>
      <c r="AM617">
        <f>VLOOKUP($C617,subset1!$D:$BX,AM$2,FALSE)</f>
        <v>532</v>
      </c>
      <c r="AN617" t="str">
        <f>VLOOKUP($C617,subset1!$D:$BX,AN$2,FALSE)</f>
        <v>Revco -20</v>
      </c>
      <c r="AO617" t="str">
        <f>VLOOKUP($C617,subset1!$D:$BX,AO$2,FALSE)</f>
        <v>PACTO CfDNA Box 3</v>
      </c>
      <c r="AP617" t="str">
        <f>VLOOKUP($C617,subset1!$D:$BX,AP$2,FALSE)</f>
        <v>B7</v>
      </c>
      <c r="AQ617">
        <f>VLOOKUP($C617,subset1!$D:$BX,AQ$2,FALSE)</f>
        <v>0</v>
      </c>
      <c r="AR617">
        <f>VLOOKUP($C617,subset1!$D:$BX,AR$2,FALSE)</f>
        <v>15</v>
      </c>
      <c r="AS617">
        <f>VLOOKUP($C617,subset1!$D:$BX,AS$2,FALSE)</f>
        <v>4.8904219456054676</v>
      </c>
      <c r="AT617" s="1">
        <f>VLOOKUP($C617,subset1!$D:$BX,AT$2,FALSE)</f>
        <v>45.109578054394532</v>
      </c>
      <c r="AU617">
        <f>VLOOKUP($C617,subset1!$D:$BX,AU$2,FALSE)</f>
        <v>10</v>
      </c>
      <c r="AV617">
        <f>VLOOKUP($C617,subset1!$D:$BX,AV$2,FALSE)</f>
        <v>44419</v>
      </c>
      <c r="AW617">
        <f>VLOOKUP($C617,subset1!$D:$BX,AW$2,FALSE)</f>
        <v>0</v>
      </c>
      <c r="AX617" t="str">
        <f>VLOOKUP($C617,subset1!$D:$BX,AX$2,FALSE)</f>
        <v>IDT8_UDI_256</v>
      </c>
      <c r="AY617">
        <f>VLOOKUP($C617,subset1!$D:$BX,AY$2,FALSE)</f>
        <v>0</v>
      </c>
      <c r="AZ617">
        <f>VLOOKUP($C617,subset1!$D:$BX,AZ$2,FALSE)</f>
        <v>4</v>
      </c>
      <c r="BA617" t="str">
        <f>VLOOKUP($C617,subset1!$D:$BX,BA$2,FALSE)</f>
        <v>ZF</v>
      </c>
      <c r="BB617">
        <f>VLOOKUP($C617,subset1!$D:$BX,BB$2,FALSE)</f>
        <v>10</v>
      </c>
      <c r="BC617" t="str">
        <f>VLOOKUP($C617,subset1!$D:$BX,BC$2,FALSE)</f>
        <v>pactopcr181621_DNA 1000_DE13805124_2021-08-16_09-46-10_Results</v>
      </c>
      <c r="BD617">
        <f>VLOOKUP($C617,subset1!$D:$BX,BD$2,FALSE)</f>
        <v>305</v>
      </c>
      <c r="BE617">
        <f>VLOOKUP($C617,subset1!$D:$BX,BE$2,FALSE)</f>
        <v>31.26</v>
      </c>
      <c r="BF617">
        <f>VLOOKUP($C617,subset1!$D:$BX,BF$2,FALSE)</f>
        <v>155</v>
      </c>
      <c r="BG617">
        <f>VLOOKUP($C617,subset1!$D:$BX,BG$2,FALSE)</f>
        <v>466</v>
      </c>
      <c r="BH617">
        <f>VLOOKUP($C617,subset1!$D:$BX,BH$2,FALSE)</f>
        <v>1.63</v>
      </c>
      <c r="BI617">
        <f>VLOOKUP($C617,subset1!$D:$BX,BI$2,FALSE)</f>
        <v>5.3</v>
      </c>
      <c r="BJ617">
        <f>VLOOKUP($C617,subset1!$D:$BX,BJ$2,FALSE)</f>
        <v>0</v>
      </c>
      <c r="BK617">
        <f>VLOOKUP($C617,subset1!$D:$BX,BK$2,FALSE)</f>
        <v>0</v>
      </c>
      <c r="BL617">
        <f>VLOOKUP($C617,subset1!$D:$BX,BL$2,FALSE)</f>
        <v>0</v>
      </c>
      <c r="BM617">
        <f>VLOOKUP($C617,subset1!$D:$BX,BM$2,FALSE)</f>
        <v>0</v>
      </c>
      <c r="BN617">
        <f>VLOOKUP($C617,subset1!$D:$BX,BN$2,FALSE)</f>
        <v>0</v>
      </c>
      <c r="BO617">
        <f>VLOOKUP($C617,subset1!$D:$BX,BO$2,FALSE)</f>
        <v>20</v>
      </c>
      <c r="BP617">
        <f>VLOOKUP($C617,subset1!$D:$BX,BP$2,FALSE)</f>
        <v>32.89</v>
      </c>
      <c r="BQ617">
        <f>VLOOKUP($C617,subset1!$D:$BX,BQ$2,FALSE)</f>
        <v>160.30000000000001</v>
      </c>
      <c r="BR617">
        <f>VLOOKUP($C617,subset1!$D:$BX,BR$2,FALSE)</f>
        <v>657.8</v>
      </c>
      <c r="BS617">
        <f>VLOOKUP($C617,subset1!$D:$BX,BS$2,FALSE)</f>
        <v>532</v>
      </c>
      <c r="BT617" t="str">
        <f>VLOOKUP($C617,subset1!$D:$BX,BT$2,FALSE)</f>
        <v>Revco -20</v>
      </c>
      <c r="BU617" t="str">
        <f>VLOOKUP($C617,subset1!$D:$BX,BU$2,FALSE)</f>
        <v>Pacto PCR1 Box 3</v>
      </c>
    </row>
    <row r="618" spans="1:73" x14ac:dyDescent="0.2">
      <c r="A618">
        <v>1228</v>
      </c>
      <c r="B618" t="s">
        <v>8</v>
      </c>
      <c r="C618" t="str">
        <f t="shared" si="33"/>
        <v>1228B1</v>
      </c>
      <c r="D618" t="str">
        <f t="shared" si="34"/>
        <v>B1</v>
      </c>
      <c r="E618">
        <v>114</v>
      </c>
      <c r="F618" s="1">
        <v>43872</v>
      </c>
      <c r="G618">
        <v>6.2</v>
      </c>
      <c r="H618" t="s">
        <v>22</v>
      </c>
      <c r="I618">
        <v>379.880620036724</v>
      </c>
      <c r="J618" t="s">
        <v>25</v>
      </c>
      <c r="K618">
        <v>624</v>
      </c>
      <c r="L618">
        <f>VLOOKUP($C618,samples!$D$2:$I$1000,4, FALSE)</f>
        <v>9</v>
      </c>
      <c r="M618" t="str">
        <f>VLOOKUP($C618,samples!$D$2:$I$1000,5, FALSE)</f>
        <v>D</v>
      </c>
      <c r="N618" t="str">
        <f>VLOOKUP($C618,samples!$D$2:$I$1000,6, FALSE)</f>
        <v>4,5,6</v>
      </c>
      <c r="O618" s="1">
        <f>VLOOKUP($C618,samples!$D$2:$I$1000,3, FALSE)</f>
        <v>43917</v>
      </c>
      <c r="P618" s="2">
        <f t="shared" si="35"/>
        <v>45</v>
      </c>
      <c r="Q618" s="1" t="str">
        <f>VLOOKUP($C618,samples!$D$2:$R$1000,8, FALSE)</f>
        <v>CGPLPA904P1</v>
      </c>
      <c r="R618" t="s">
        <v>297</v>
      </c>
      <c r="S618">
        <f>VLOOKUP($C618,subset1!$D:$BX,S$2,FALSE)</f>
        <v>0</v>
      </c>
      <c r="T618" s="1" t="str">
        <f>VLOOKUP($C618,subset1!$D:$BX,T$2,FALSE)</f>
        <v>Subset 1</v>
      </c>
      <c r="U618">
        <f>VLOOKUP($C618,subset1!$D:$BX,U$2,FALSE)</f>
        <v>0</v>
      </c>
      <c r="V618">
        <f>VLOOKUP($C618,subset1!$D:$BX,V$2,FALSE)</f>
        <v>44278</v>
      </c>
      <c r="W618" t="str">
        <f>VLOOKUP($C618,subset1!$D:$BX,W$2,FALSE)</f>
        <v>ZF</v>
      </c>
      <c r="X618">
        <f>VLOOKUP($C618,subset1!$D:$BX,X$2,FALSE)</f>
        <v>533</v>
      </c>
      <c r="Y618">
        <f>VLOOKUP($C618,subset1!$D:$BX,Y$2,FALSE)</f>
        <v>4.5</v>
      </c>
      <c r="Z618">
        <f>VLOOKUP($C618,subset1!$D:$BX,Z$2,FALSE)</f>
        <v>0.5</v>
      </c>
      <c r="AA618" t="str">
        <f>VLOOKUP($C618,subset1!$D:$BX,AA$2,FALSE)</f>
        <v>32321PactocfDNA</v>
      </c>
      <c r="AB618">
        <f>VLOOKUP($C618,subset1!$D:$BX,AB$2,FALSE)</f>
        <v>156</v>
      </c>
      <c r="AC618">
        <f>VLOOKUP($C618,subset1!$D:$BX,AC$2,FALSE)</f>
        <v>2053.36</v>
      </c>
      <c r="AD618">
        <f>VLOOKUP($C618,subset1!$D:$BX,AD$2,FALSE)</f>
        <v>305</v>
      </c>
      <c r="AE618">
        <f>VLOOKUP($C618,subset1!$D:$BX,AE$2,FALSE)</f>
        <v>157.59</v>
      </c>
      <c r="AF618">
        <f>VLOOKUP($C618,subset1!$D:$BX,AF$2,FALSE)</f>
        <v>472</v>
      </c>
      <c r="AG618">
        <f>VLOOKUP($C618,subset1!$D:$BX,AG$2,FALSE)</f>
        <v>68.930000000000007</v>
      </c>
      <c r="AH618">
        <f>VLOOKUP($C618,subset1!$D:$BX,AH$2,FALSE)</f>
        <v>0</v>
      </c>
      <c r="AI618">
        <f>VLOOKUP($C618,subset1!$D:$BX,AI$2,FALSE)</f>
        <v>50</v>
      </c>
      <c r="AJ618">
        <f>VLOOKUP($C618,subset1!$D:$BX,AJ$2,FALSE)</f>
        <v>2279.88</v>
      </c>
      <c r="AK618">
        <f>VLOOKUP($C618,subset1!$D:$BX,AK$2,FALSE)</f>
        <v>113.994</v>
      </c>
      <c r="AL618">
        <f>VLOOKUP($C618,subset1!$D:$BX,AL$2,FALSE)</f>
        <v>25.332000000000001</v>
      </c>
      <c r="AM618">
        <f>VLOOKUP($C618,subset1!$D:$BX,AM$2,FALSE)</f>
        <v>532</v>
      </c>
      <c r="AN618" t="str">
        <f>VLOOKUP($C618,subset1!$D:$BX,AN$2,FALSE)</f>
        <v>Revco -20</v>
      </c>
      <c r="AO618" t="str">
        <f>VLOOKUP($C618,subset1!$D:$BX,AO$2,FALSE)</f>
        <v>PACTO CfDNA Box 3</v>
      </c>
      <c r="AP618" t="str">
        <f>VLOOKUP($C618,subset1!$D:$BX,AP$2,FALSE)</f>
        <v>B8</v>
      </c>
      <c r="AQ618">
        <f>VLOOKUP($C618,subset1!$D:$BX,AQ$2,FALSE)</f>
        <v>0</v>
      </c>
      <c r="AR618">
        <f>VLOOKUP($C618,subset1!$D:$BX,AR$2,FALSE)</f>
        <v>15</v>
      </c>
      <c r="AS618">
        <f>VLOOKUP($C618,subset1!$D:$BX,AS$2,FALSE)</f>
        <v>6.5792936470340537</v>
      </c>
      <c r="AT618" s="1">
        <f>VLOOKUP($C618,subset1!$D:$BX,AT$2,FALSE)</f>
        <v>43.420706352965944</v>
      </c>
      <c r="AU618">
        <f>VLOOKUP($C618,subset1!$D:$BX,AU$2,FALSE)</f>
        <v>10</v>
      </c>
      <c r="AV618">
        <f>VLOOKUP($C618,subset1!$D:$BX,AV$2,FALSE)</f>
        <v>44419</v>
      </c>
      <c r="AW618">
        <f>VLOOKUP($C618,subset1!$D:$BX,AW$2,FALSE)</f>
        <v>0</v>
      </c>
      <c r="AX618" t="str">
        <f>VLOOKUP($C618,subset1!$D:$BX,AX$2,FALSE)</f>
        <v>IDT8_UDI_260</v>
      </c>
      <c r="AY618">
        <f>VLOOKUP($C618,subset1!$D:$BX,AY$2,FALSE)</f>
        <v>0</v>
      </c>
      <c r="AZ618">
        <f>VLOOKUP($C618,subset1!$D:$BX,AZ$2,FALSE)</f>
        <v>4</v>
      </c>
      <c r="BA618" t="str">
        <f>VLOOKUP($C618,subset1!$D:$BX,BA$2,FALSE)</f>
        <v>ZF</v>
      </c>
      <c r="BB618">
        <f>VLOOKUP($C618,subset1!$D:$BX,BB$2,FALSE)</f>
        <v>10</v>
      </c>
      <c r="BC618" t="str">
        <f>VLOOKUP($C618,subset1!$D:$BX,BC$2,FALSE)</f>
        <v>pactopcr181621_DNA 1000_DE13805124_2021-08-16_09-46-10_Results</v>
      </c>
      <c r="BD618">
        <f>VLOOKUP($C618,subset1!$D:$BX,BD$2,FALSE)</f>
        <v>304</v>
      </c>
      <c r="BE618">
        <f>VLOOKUP($C618,subset1!$D:$BX,BE$2,FALSE)</f>
        <v>1.63</v>
      </c>
      <c r="BF618">
        <f>VLOOKUP($C618,subset1!$D:$BX,BF$2,FALSE)</f>
        <v>8.1</v>
      </c>
      <c r="BG618">
        <f>VLOOKUP($C618,subset1!$D:$BX,BG$2,FALSE)</f>
        <v>478</v>
      </c>
      <c r="BH618">
        <f>VLOOKUP($C618,subset1!$D:$BX,BH$2,FALSE)</f>
        <v>0.13</v>
      </c>
      <c r="BI618">
        <f>VLOOKUP($C618,subset1!$D:$BX,BI$2,FALSE)</f>
        <v>0.4</v>
      </c>
      <c r="BJ618">
        <f>VLOOKUP($C618,subset1!$D:$BX,BJ$2,FALSE)</f>
        <v>0</v>
      </c>
      <c r="BK618">
        <f>VLOOKUP($C618,subset1!$D:$BX,BK$2,FALSE)</f>
        <v>0</v>
      </c>
      <c r="BL618">
        <f>VLOOKUP($C618,subset1!$D:$BX,BL$2,FALSE)</f>
        <v>0</v>
      </c>
      <c r="BM618">
        <f>VLOOKUP($C618,subset1!$D:$BX,BM$2,FALSE)</f>
        <v>0</v>
      </c>
      <c r="BN618">
        <f>VLOOKUP($C618,subset1!$D:$BX,BN$2,FALSE)</f>
        <v>0</v>
      </c>
      <c r="BO618">
        <f>VLOOKUP($C618,subset1!$D:$BX,BO$2,FALSE)</f>
        <v>20</v>
      </c>
      <c r="BP618">
        <f>VLOOKUP($C618,subset1!$D:$BX,BP$2,FALSE)</f>
        <v>1.7599999999999998</v>
      </c>
      <c r="BQ618">
        <f>VLOOKUP($C618,subset1!$D:$BX,BQ$2,FALSE)</f>
        <v>8.5</v>
      </c>
      <c r="BR618">
        <f>VLOOKUP($C618,subset1!$D:$BX,BR$2,FALSE)</f>
        <v>35.199999999999996</v>
      </c>
      <c r="BS618">
        <f>VLOOKUP($C618,subset1!$D:$BX,BS$2,FALSE)</f>
        <v>532</v>
      </c>
      <c r="BT618" t="str">
        <f>VLOOKUP($C618,subset1!$D:$BX,BT$2,FALSE)</f>
        <v>Revco -20</v>
      </c>
      <c r="BU618" t="str">
        <f>VLOOKUP($C618,subset1!$D:$BX,BU$2,FALSE)</f>
        <v>Pacto PCR1 Box 3</v>
      </c>
    </row>
    <row r="619" spans="1:73" x14ac:dyDescent="0.2">
      <c r="A619">
        <v>1228</v>
      </c>
      <c r="B619" t="s">
        <v>9</v>
      </c>
      <c r="C619" t="str">
        <f t="shared" si="33"/>
        <v>1228E1</v>
      </c>
      <c r="D619" t="str">
        <f t="shared" si="34"/>
        <v>E1</v>
      </c>
      <c r="E619">
        <v>114</v>
      </c>
      <c r="F619" s="1">
        <v>43872</v>
      </c>
      <c r="G619">
        <v>6.2</v>
      </c>
      <c r="H619" t="s">
        <v>22</v>
      </c>
      <c r="I619">
        <v>379.880620036724</v>
      </c>
      <c r="J619" t="s">
        <v>25</v>
      </c>
      <c r="K619">
        <v>625</v>
      </c>
      <c r="L619">
        <f>VLOOKUP($C619,samples!$D$2:$I$1000,4, FALSE)</f>
        <v>13</v>
      </c>
      <c r="M619" t="str">
        <f>VLOOKUP($C619,samples!$D$2:$I$1000,5, FALSE)</f>
        <v>E</v>
      </c>
      <c r="N619" t="str">
        <f>VLOOKUP($C619,samples!$D$2:$I$1000,6, FALSE)</f>
        <v>4,5,6</v>
      </c>
      <c r="O619" s="1">
        <f>VLOOKUP($C619,samples!$D$2:$I$1000,3, FALSE)</f>
        <v>43929</v>
      </c>
      <c r="P619" s="2">
        <f t="shared" si="35"/>
        <v>57</v>
      </c>
      <c r="Q619" s="1" t="str">
        <f>VLOOKUP($C619,samples!$D$2:$R$1000,8, FALSE)</f>
        <v>CGPLPA904P2</v>
      </c>
      <c r="R619" t="s">
        <v>297</v>
      </c>
      <c r="S619">
        <f>VLOOKUP($C619,subset1!$D:$BX,S$2,FALSE)</f>
        <v>0</v>
      </c>
      <c r="T619" s="1" t="str">
        <f>VLOOKUP($C619,subset1!$D:$BX,T$2,FALSE)</f>
        <v>Subset 1</v>
      </c>
      <c r="U619">
        <f>VLOOKUP($C619,subset1!$D:$BX,U$2,FALSE)</f>
        <v>0</v>
      </c>
      <c r="V619">
        <f>VLOOKUP($C619,subset1!$D:$BX,V$2,FALSE)</f>
        <v>44278</v>
      </c>
      <c r="W619" t="str">
        <f>VLOOKUP($C619,subset1!$D:$BX,W$2,FALSE)</f>
        <v>ZF</v>
      </c>
      <c r="X619">
        <f>VLOOKUP($C619,subset1!$D:$BX,X$2,FALSE)</f>
        <v>533</v>
      </c>
      <c r="Y619">
        <f>VLOOKUP($C619,subset1!$D:$BX,Y$2,FALSE)</f>
        <v>4.5</v>
      </c>
      <c r="Z619">
        <f>VLOOKUP($C619,subset1!$D:$BX,Z$2,FALSE)</f>
        <v>0.5</v>
      </c>
      <c r="AA619" t="str">
        <f>VLOOKUP($C619,subset1!$D:$BX,AA$2,FALSE)</f>
        <v>32321PactocfDNA</v>
      </c>
      <c r="AB619">
        <f>VLOOKUP($C619,subset1!$D:$BX,AB$2,FALSE)</f>
        <v>159</v>
      </c>
      <c r="AC619">
        <f>VLOOKUP($C619,subset1!$D:$BX,AC$2,FALSE)</f>
        <v>3480.52</v>
      </c>
      <c r="AD619">
        <f>VLOOKUP($C619,subset1!$D:$BX,AD$2,FALSE)</f>
        <v>301</v>
      </c>
      <c r="AE619">
        <f>VLOOKUP($C619,subset1!$D:$BX,AE$2,FALSE)</f>
        <v>257.67</v>
      </c>
      <c r="AF619">
        <f>VLOOKUP($C619,subset1!$D:$BX,AF$2,FALSE)</f>
        <v>477</v>
      </c>
      <c r="AG619">
        <f>VLOOKUP($C619,subset1!$D:$BX,AG$2,FALSE)</f>
        <v>110.94</v>
      </c>
      <c r="AH619">
        <f>VLOOKUP($C619,subset1!$D:$BX,AH$2,FALSE)</f>
        <v>0</v>
      </c>
      <c r="AI619">
        <f>VLOOKUP($C619,subset1!$D:$BX,AI$2,FALSE)</f>
        <v>50</v>
      </c>
      <c r="AJ619">
        <f>VLOOKUP($C619,subset1!$D:$BX,AJ$2,FALSE)</f>
        <v>3849.13</v>
      </c>
      <c r="AK619">
        <f>VLOOKUP($C619,subset1!$D:$BX,AK$2,FALSE)</f>
        <v>192.45650000000001</v>
      </c>
      <c r="AL619">
        <f>VLOOKUP($C619,subset1!$D:$BX,AL$2,FALSE)</f>
        <v>42.768111111111111</v>
      </c>
      <c r="AM619">
        <f>VLOOKUP($C619,subset1!$D:$BX,AM$2,FALSE)</f>
        <v>532</v>
      </c>
      <c r="AN619" t="str">
        <f>VLOOKUP($C619,subset1!$D:$BX,AN$2,FALSE)</f>
        <v>Revco -20</v>
      </c>
      <c r="AO619" t="str">
        <f>VLOOKUP($C619,subset1!$D:$BX,AO$2,FALSE)</f>
        <v>PACTO CfDNA Box 3</v>
      </c>
      <c r="AP619" t="str">
        <f>VLOOKUP($C619,subset1!$D:$BX,AP$2,FALSE)</f>
        <v>B9</v>
      </c>
      <c r="AQ619">
        <f>VLOOKUP($C619,subset1!$D:$BX,AQ$2,FALSE)</f>
        <v>0</v>
      </c>
      <c r="AR619">
        <f>VLOOKUP($C619,subset1!$D:$BX,AR$2,FALSE)</f>
        <v>15</v>
      </c>
      <c r="AS619">
        <f>VLOOKUP($C619,subset1!$D:$BX,AS$2,FALSE)</f>
        <v>3.8969845133835439</v>
      </c>
      <c r="AT619" s="1">
        <f>VLOOKUP($C619,subset1!$D:$BX,AT$2,FALSE)</f>
        <v>46.103015486616457</v>
      </c>
      <c r="AU619">
        <f>VLOOKUP($C619,subset1!$D:$BX,AU$2,FALSE)</f>
        <v>10</v>
      </c>
      <c r="AV619">
        <f>VLOOKUP($C619,subset1!$D:$BX,AV$2,FALSE)</f>
        <v>44419</v>
      </c>
      <c r="AW619">
        <f>VLOOKUP($C619,subset1!$D:$BX,AW$2,FALSE)</f>
        <v>0</v>
      </c>
      <c r="AX619" t="str">
        <f>VLOOKUP($C619,subset1!$D:$BX,AX$2,FALSE)</f>
        <v>IDT8_UDI_263</v>
      </c>
      <c r="AY619">
        <f>VLOOKUP($C619,subset1!$D:$BX,AY$2,FALSE)</f>
        <v>0</v>
      </c>
      <c r="AZ619">
        <f>VLOOKUP($C619,subset1!$D:$BX,AZ$2,FALSE)</f>
        <v>4</v>
      </c>
      <c r="BA619" t="str">
        <f>VLOOKUP($C619,subset1!$D:$BX,BA$2,FALSE)</f>
        <v>ZF</v>
      </c>
      <c r="BB619">
        <f>VLOOKUP($C619,subset1!$D:$BX,BB$2,FALSE)</f>
        <v>10</v>
      </c>
      <c r="BC619" t="str">
        <f>VLOOKUP($C619,subset1!$D:$BX,BC$2,FALSE)</f>
        <v>817_2PACTOpCR_DNA 1000_DE13805124_2021-08-17_12-58-33.xad</v>
      </c>
      <c r="BD619">
        <f>VLOOKUP($C619,subset1!$D:$BX,BD$2,FALSE)</f>
        <v>301</v>
      </c>
      <c r="BE619">
        <f>VLOOKUP($C619,subset1!$D:$BX,BE$2,FALSE)</f>
        <v>0.81</v>
      </c>
      <c r="BF619">
        <f>VLOOKUP($C619,subset1!$D:$BX,BF$2,FALSE)</f>
        <v>4.0999999999999996</v>
      </c>
      <c r="BG619">
        <f>VLOOKUP($C619,subset1!$D:$BX,BG$2,FALSE)</f>
        <v>0</v>
      </c>
      <c r="BH619">
        <f>VLOOKUP($C619,subset1!$D:$BX,BH$2,FALSE)</f>
        <v>0</v>
      </c>
      <c r="BI619">
        <f>VLOOKUP($C619,subset1!$D:$BX,BI$2,FALSE)</f>
        <v>0</v>
      </c>
      <c r="BJ619">
        <f>VLOOKUP($C619,subset1!$D:$BX,BJ$2,FALSE)</f>
        <v>0</v>
      </c>
      <c r="BK619">
        <f>VLOOKUP($C619,subset1!$D:$BX,BK$2,FALSE)</f>
        <v>0</v>
      </c>
      <c r="BL619">
        <f>VLOOKUP($C619,subset1!$D:$BX,BL$2,FALSE)</f>
        <v>0</v>
      </c>
      <c r="BM619">
        <f>VLOOKUP($C619,subset1!$D:$BX,BM$2,FALSE)</f>
        <v>0</v>
      </c>
      <c r="BN619">
        <f>VLOOKUP($C619,subset1!$D:$BX,BN$2,FALSE)</f>
        <v>0</v>
      </c>
      <c r="BO619">
        <f>VLOOKUP($C619,subset1!$D:$BX,BO$2,FALSE)</f>
        <v>20</v>
      </c>
      <c r="BP619">
        <f>VLOOKUP($C619,subset1!$D:$BX,BP$2,FALSE)</f>
        <v>0.81</v>
      </c>
      <c r="BQ619">
        <f>VLOOKUP($C619,subset1!$D:$BX,BQ$2,FALSE)</f>
        <v>4.0999999999999996</v>
      </c>
      <c r="BR619">
        <f>VLOOKUP($C619,subset1!$D:$BX,BR$2,FALSE)</f>
        <v>16.200000000000003</v>
      </c>
      <c r="BS619">
        <f>VLOOKUP($C619,subset1!$D:$BX,BS$2,FALSE)</f>
        <v>532</v>
      </c>
      <c r="BT619" t="str">
        <f>VLOOKUP($C619,subset1!$D:$BX,BT$2,FALSE)</f>
        <v>Revco -20</v>
      </c>
      <c r="BU619" t="str">
        <f>VLOOKUP($C619,subset1!$D:$BX,BU$2,FALSE)</f>
        <v>Pacto PCR1 Box 3</v>
      </c>
    </row>
    <row r="620" spans="1:73" x14ac:dyDescent="0.2">
      <c r="A620">
        <v>1229</v>
      </c>
      <c r="B620" t="s">
        <v>2</v>
      </c>
      <c r="C620" t="str">
        <f t="shared" si="33"/>
        <v>1229A</v>
      </c>
      <c r="D620" t="str">
        <f t="shared" si="34"/>
        <v>A</v>
      </c>
      <c r="E620">
        <v>113</v>
      </c>
      <c r="F620" s="1">
        <v>43873</v>
      </c>
      <c r="G620">
        <v>0.22</v>
      </c>
      <c r="H620" t="s">
        <v>6</v>
      </c>
      <c r="I620">
        <v>378.880620036724</v>
      </c>
      <c r="J620" t="s">
        <v>23</v>
      </c>
      <c r="K620">
        <v>626</v>
      </c>
      <c r="L620">
        <f>VLOOKUP($C620,samples!$D$2:$I$1000,4, FALSE)</f>
        <v>5</v>
      </c>
      <c r="M620" t="str">
        <f>VLOOKUP($C620,samples!$D$2:$I$1000,5, FALSE)</f>
        <v>I</v>
      </c>
      <c r="N620" t="str">
        <f>VLOOKUP($C620,samples!$D$2:$I$1000,6, FALSE)</f>
        <v>7,8,9</v>
      </c>
      <c r="O620" s="1">
        <f>VLOOKUP($C620,samples!$D$2:$I$1000,3, FALSE)</f>
        <v>43873</v>
      </c>
      <c r="P620" s="2">
        <f t="shared" si="35"/>
        <v>0</v>
      </c>
      <c r="Q620" s="1" t="str">
        <f>VLOOKUP($C620,samples!$D$2:$R$1000,8, FALSE)</f>
        <v>CGPLPA905P</v>
      </c>
      <c r="R620" t="s">
        <v>297</v>
      </c>
      <c r="S620">
        <f>VLOOKUP($C620,subset1!$D:$BX,S$2,FALSE)</f>
        <v>0</v>
      </c>
      <c r="T620" s="1" t="str">
        <f>VLOOKUP($C620,subset1!$D:$BX,T$2,FALSE)</f>
        <v>Subset 1</v>
      </c>
      <c r="U620">
        <f>VLOOKUP($C620,subset1!$D:$BX,U$2,FALSE)</f>
        <v>0</v>
      </c>
      <c r="V620">
        <f>VLOOKUP($C620,subset1!$D:$BX,V$2,FALSE)</f>
        <v>44278</v>
      </c>
      <c r="W620" t="str">
        <f>VLOOKUP($C620,subset1!$D:$BX,W$2,FALSE)</f>
        <v>ZF</v>
      </c>
      <c r="X620">
        <f>VLOOKUP($C620,subset1!$D:$BX,X$2,FALSE)</f>
        <v>533</v>
      </c>
      <c r="Y620">
        <f>VLOOKUP($C620,subset1!$D:$BX,Y$2,FALSE)</f>
        <v>3</v>
      </c>
      <c r="Z620">
        <f>VLOOKUP($C620,subset1!$D:$BX,Z$2,FALSE)</f>
        <v>0</v>
      </c>
      <c r="AA620" t="str">
        <f>VLOOKUP($C620,subset1!$D:$BX,AA$2,FALSE)</f>
        <v>32321PactocfDNA</v>
      </c>
      <c r="AB620">
        <f>VLOOKUP($C620,subset1!$D:$BX,AB$2,FALSE)</f>
        <v>150</v>
      </c>
      <c r="AC620">
        <f>VLOOKUP($C620,subset1!$D:$BX,AC$2,FALSE)</f>
        <v>1687.21</v>
      </c>
      <c r="AD620">
        <f>VLOOKUP($C620,subset1!$D:$BX,AD$2,FALSE)</f>
        <v>284</v>
      </c>
      <c r="AE620">
        <f>VLOOKUP($C620,subset1!$D:$BX,AE$2,FALSE)</f>
        <v>90.04</v>
      </c>
      <c r="AF620">
        <f>VLOOKUP($C620,subset1!$D:$BX,AF$2,FALSE)</f>
        <v>468</v>
      </c>
      <c r="AG620">
        <f>VLOOKUP($C620,subset1!$D:$BX,AG$2,FALSE)</f>
        <v>33.17</v>
      </c>
      <c r="AH620">
        <f>VLOOKUP($C620,subset1!$D:$BX,AH$2,FALSE)</f>
        <v>0</v>
      </c>
      <c r="AI620">
        <f>VLOOKUP($C620,subset1!$D:$BX,AI$2,FALSE)</f>
        <v>50</v>
      </c>
      <c r="AJ620">
        <f>VLOOKUP($C620,subset1!$D:$BX,AJ$2,FALSE)</f>
        <v>1810.42</v>
      </c>
      <c r="AK620">
        <f>VLOOKUP($C620,subset1!$D:$BX,AK$2,FALSE)</f>
        <v>90.521000000000001</v>
      </c>
      <c r="AL620">
        <f>VLOOKUP($C620,subset1!$D:$BX,AL$2,FALSE)</f>
        <v>30.173666666666666</v>
      </c>
      <c r="AM620">
        <f>VLOOKUP($C620,subset1!$D:$BX,AM$2,FALSE)</f>
        <v>532</v>
      </c>
      <c r="AN620" t="str">
        <f>VLOOKUP($C620,subset1!$D:$BX,AN$2,FALSE)</f>
        <v>Revco -20</v>
      </c>
      <c r="AO620" t="str">
        <f>VLOOKUP($C620,subset1!$D:$BX,AO$2,FALSE)</f>
        <v>PACTO CfDNA Box 3</v>
      </c>
      <c r="AP620" t="str">
        <f>VLOOKUP($C620,subset1!$D:$BX,AP$2,FALSE)</f>
        <v>B10</v>
      </c>
      <c r="AQ620">
        <f>VLOOKUP($C620,subset1!$D:$BX,AQ$2,FALSE)</f>
        <v>0</v>
      </c>
      <c r="AR620">
        <f>VLOOKUP($C620,subset1!$D:$BX,AR$2,FALSE)</f>
        <v>15</v>
      </c>
      <c r="AS620">
        <f>VLOOKUP($C620,subset1!$D:$BX,AS$2,FALSE)</f>
        <v>8.285370245578374</v>
      </c>
      <c r="AT620" s="1">
        <f>VLOOKUP($C620,subset1!$D:$BX,AT$2,FALSE)</f>
        <v>41.714629754421622</v>
      </c>
      <c r="AU620">
        <f>VLOOKUP($C620,subset1!$D:$BX,AU$2,FALSE)</f>
        <v>12</v>
      </c>
      <c r="AV620">
        <f>VLOOKUP($C620,subset1!$D:$BX,AV$2,FALSE)</f>
        <v>44420</v>
      </c>
      <c r="AW620">
        <f>VLOOKUP($C620,subset1!$D:$BX,AW$2,FALSE)</f>
        <v>0</v>
      </c>
      <c r="AX620" t="str">
        <f>VLOOKUP($C620,subset1!$D:$BX,AX$2,FALSE)</f>
        <v>IDT8_UDI_372</v>
      </c>
      <c r="AY620">
        <f>VLOOKUP($C620,subset1!$D:$BX,AY$2,FALSE)</f>
        <v>0</v>
      </c>
      <c r="AZ620">
        <f>VLOOKUP($C620,subset1!$D:$BX,AZ$2,FALSE)</f>
        <v>4</v>
      </c>
      <c r="BA620" t="str">
        <f>VLOOKUP($C620,subset1!$D:$BX,BA$2,FALSE)</f>
        <v>ZF</v>
      </c>
      <c r="BB620">
        <f>VLOOKUP($C620,subset1!$D:$BX,BB$2,FALSE)</f>
        <v>12</v>
      </c>
      <c r="BC620" t="str">
        <f>VLOOKUP($C620,subset1!$D:$BX,BC$2,FALSE)</f>
        <v>3pactopcr181621_DNA 1000_DE13805124_2021-08-16_12-57-51</v>
      </c>
      <c r="BD620">
        <f>VLOOKUP($C620,subset1!$D:$BX,BD$2,FALSE)</f>
        <v>304</v>
      </c>
      <c r="BE620">
        <f>VLOOKUP($C620,subset1!$D:$BX,BE$2,FALSE)</f>
        <v>1.02</v>
      </c>
      <c r="BF620">
        <f>VLOOKUP($C620,subset1!$D:$BX,BF$2,FALSE)</f>
        <v>5.0999999999999996</v>
      </c>
      <c r="BG620">
        <f>VLOOKUP($C620,subset1!$D:$BX,BG$2,FALSE)</f>
        <v>0</v>
      </c>
      <c r="BH620">
        <f>VLOOKUP($C620,subset1!$D:$BX,BH$2,FALSE)</f>
        <v>0</v>
      </c>
      <c r="BI620">
        <f>VLOOKUP($C620,subset1!$D:$BX,BI$2,FALSE)</f>
        <v>0</v>
      </c>
      <c r="BJ620">
        <f>VLOOKUP($C620,subset1!$D:$BX,BJ$2,FALSE)</f>
        <v>0</v>
      </c>
      <c r="BK620">
        <f>VLOOKUP($C620,subset1!$D:$BX,BK$2,FALSE)</f>
        <v>0</v>
      </c>
      <c r="BL620">
        <f>VLOOKUP($C620,subset1!$D:$BX,BL$2,FALSE)</f>
        <v>0</v>
      </c>
      <c r="BM620">
        <f>VLOOKUP($C620,subset1!$D:$BX,BM$2,FALSE)</f>
        <v>0</v>
      </c>
      <c r="BN620">
        <f>VLOOKUP($C620,subset1!$D:$BX,BN$2,FALSE)</f>
        <v>0</v>
      </c>
      <c r="BO620">
        <f>VLOOKUP($C620,subset1!$D:$BX,BO$2,FALSE)</f>
        <v>20</v>
      </c>
      <c r="BP620">
        <f>VLOOKUP($C620,subset1!$D:$BX,BP$2,FALSE)</f>
        <v>1.02</v>
      </c>
      <c r="BQ620">
        <f>VLOOKUP($C620,subset1!$D:$BX,BQ$2,FALSE)</f>
        <v>5.0999999999999996</v>
      </c>
      <c r="BR620">
        <f>VLOOKUP($C620,subset1!$D:$BX,BR$2,FALSE)</f>
        <v>20.399999999999999</v>
      </c>
      <c r="BS620">
        <f>VLOOKUP($C620,subset1!$D:$BX,BS$2,FALSE)</f>
        <v>532</v>
      </c>
      <c r="BT620" t="str">
        <f>VLOOKUP($C620,subset1!$D:$BX,BT$2,FALSE)</f>
        <v>Revco -20</v>
      </c>
      <c r="BU620" t="str">
        <f>VLOOKUP($C620,subset1!$D:$BX,BU$2,FALSE)</f>
        <v>Pacto PCR1 Box 3</v>
      </c>
    </row>
    <row r="621" spans="1:73" x14ac:dyDescent="0.2">
      <c r="A621">
        <v>1229</v>
      </c>
      <c r="B621" t="s">
        <v>8</v>
      </c>
      <c r="C621" t="str">
        <f t="shared" si="33"/>
        <v>1229B1</v>
      </c>
      <c r="D621" t="str">
        <f t="shared" si="34"/>
        <v>B1</v>
      </c>
      <c r="E621">
        <v>113</v>
      </c>
      <c r="F621" s="1">
        <v>43873</v>
      </c>
      <c r="G621">
        <v>0.22</v>
      </c>
      <c r="H621" t="s">
        <v>6</v>
      </c>
      <c r="I621">
        <v>378.880620036724</v>
      </c>
      <c r="J621" t="s">
        <v>23</v>
      </c>
      <c r="K621">
        <v>627</v>
      </c>
      <c r="L621">
        <f>VLOOKUP($C621,samples!$D$2:$I$1000,4, FALSE)</f>
        <v>9</v>
      </c>
      <c r="M621" t="str">
        <f>VLOOKUP($C621,samples!$D$2:$I$1000,5, FALSE)</f>
        <v>D</v>
      </c>
      <c r="N621" t="str">
        <f>VLOOKUP($C621,samples!$D$2:$I$1000,6, FALSE)</f>
        <v>7,8,9</v>
      </c>
      <c r="O621" s="1">
        <f>VLOOKUP($C621,samples!$D$2:$I$1000,3, FALSE)</f>
        <v>43921</v>
      </c>
      <c r="P621" s="2">
        <f t="shared" si="35"/>
        <v>48</v>
      </c>
      <c r="Q621" s="1" t="str">
        <f>VLOOKUP($C621,samples!$D$2:$R$1000,8, FALSE)</f>
        <v>CGPLPA905P1</v>
      </c>
      <c r="R621" t="s">
        <v>297</v>
      </c>
      <c r="S621">
        <f>VLOOKUP($C621,subset1!$D:$BX,S$2,FALSE)</f>
        <v>0</v>
      </c>
      <c r="T621" s="1" t="str">
        <f>VLOOKUP($C621,subset1!$D:$BX,T$2,FALSE)</f>
        <v>Subset 1</v>
      </c>
      <c r="U621">
        <f>VLOOKUP($C621,subset1!$D:$BX,U$2,FALSE)</f>
        <v>0</v>
      </c>
      <c r="V621">
        <f>VLOOKUP($C621,subset1!$D:$BX,V$2,FALSE)</f>
        <v>44278</v>
      </c>
      <c r="W621" t="str">
        <f>VLOOKUP($C621,subset1!$D:$BX,W$2,FALSE)</f>
        <v>ZF</v>
      </c>
      <c r="X621">
        <f>VLOOKUP($C621,subset1!$D:$BX,X$2,FALSE)</f>
        <v>533</v>
      </c>
      <c r="Y621">
        <f>VLOOKUP($C621,subset1!$D:$BX,Y$2,FALSE)</f>
        <v>4</v>
      </c>
      <c r="Z621">
        <f>VLOOKUP($C621,subset1!$D:$BX,Z$2,FALSE)</f>
        <v>0</v>
      </c>
      <c r="AA621" t="str">
        <f>VLOOKUP($C621,subset1!$D:$BX,AA$2,FALSE)</f>
        <v>32321PactocfDNA</v>
      </c>
      <c r="AB621">
        <f>VLOOKUP($C621,subset1!$D:$BX,AB$2,FALSE)</f>
        <v>162</v>
      </c>
      <c r="AC621">
        <f>VLOOKUP($C621,subset1!$D:$BX,AC$2,FALSE)</f>
        <v>1839.8</v>
      </c>
      <c r="AD621">
        <f>VLOOKUP($C621,subset1!$D:$BX,AD$2,FALSE)</f>
        <v>332</v>
      </c>
      <c r="AE621">
        <f>VLOOKUP($C621,subset1!$D:$BX,AE$2,FALSE)</f>
        <v>91.94</v>
      </c>
      <c r="AF621">
        <f>VLOOKUP($C621,subset1!$D:$BX,AF$2,FALSE)</f>
        <v>507</v>
      </c>
      <c r="AG621">
        <f>VLOOKUP($C621,subset1!$D:$BX,AG$2,FALSE)</f>
        <v>58.72</v>
      </c>
      <c r="AH621">
        <f>VLOOKUP($C621,subset1!$D:$BX,AH$2,FALSE)</f>
        <v>0</v>
      </c>
      <c r="AI621">
        <f>VLOOKUP($C621,subset1!$D:$BX,AI$2,FALSE)</f>
        <v>50</v>
      </c>
      <c r="AJ621">
        <f>VLOOKUP($C621,subset1!$D:$BX,AJ$2,FALSE)</f>
        <v>1990.46</v>
      </c>
      <c r="AK621">
        <f>VLOOKUP($C621,subset1!$D:$BX,AK$2,FALSE)</f>
        <v>99.522999999999996</v>
      </c>
      <c r="AL621">
        <f>VLOOKUP($C621,subset1!$D:$BX,AL$2,FALSE)</f>
        <v>24.880749999999999</v>
      </c>
      <c r="AM621">
        <f>VLOOKUP($C621,subset1!$D:$BX,AM$2,FALSE)</f>
        <v>532</v>
      </c>
      <c r="AN621" t="str">
        <f>VLOOKUP($C621,subset1!$D:$BX,AN$2,FALSE)</f>
        <v>Revco -20</v>
      </c>
      <c r="AO621" t="str">
        <f>VLOOKUP($C621,subset1!$D:$BX,AO$2,FALSE)</f>
        <v>PACTO CfDNA Box 3</v>
      </c>
      <c r="AP621" t="str">
        <f>VLOOKUP($C621,subset1!$D:$BX,AP$2,FALSE)</f>
        <v>C1</v>
      </c>
      <c r="AQ621">
        <f>VLOOKUP($C621,subset1!$D:$BX,AQ$2,FALSE)</f>
        <v>0</v>
      </c>
      <c r="AR621">
        <f>VLOOKUP($C621,subset1!$D:$BX,AR$2,FALSE)</f>
        <v>15</v>
      </c>
      <c r="AS621">
        <f>VLOOKUP($C621,subset1!$D:$BX,AS$2,FALSE)</f>
        <v>7.5359464646363161</v>
      </c>
      <c r="AT621" s="1">
        <f>VLOOKUP($C621,subset1!$D:$BX,AT$2,FALSE)</f>
        <v>42.464053535363682</v>
      </c>
      <c r="AU621">
        <f>VLOOKUP($C621,subset1!$D:$BX,AU$2,FALSE)</f>
        <v>12</v>
      </c>
      <c r="AV621">
        <f>VLOOKUP($C621,subset1!$D:$BX,AV$2,FALSE)</f>
        <v>44420</v>
      </c>
      <c r="AW621">
        <f>VLOOKUP($C621,subset1!$D:$BX,AW$2,FALSE)</f>
        <v>0</v>
      </c>
      <c r="AX621" t="str">
        <f>VLOOKUP($C621,subset1!$D:$BX,AX$2,FALSE)</f>
        <v>IDT8_UDI_374</v>
      </c>
      <c r="AY621">
        <f>VLOOKUP($C621,subset1!$D:$BX,AY$2,FALSE)</f>
        <v>0</v>
      </c>
      <c r="AZ621">
        <f>VLOOKUP($C621,subset1!$D:$BX,AZ$2,FALSE)</f>
        <v>4</v>
      </c>
      <c r="BA621" t="str">
        <f>VLOOKUP($C621,subset1!$D:$BX,BA$2,FALSE)</f>
        <v>ZF</v>
      </c>
      <c r="BB621">
        <f>VLOOKUP($C621,subset1!$D:$BX,BB$2,FALSE)</f>
        <v>12</v>
      </c>
      <c r="BC621" t="str">
        <f>VLOOKUP($C621,subset1!$D:$BX,BC$2,FALSE)</f>
        <v>3pactopcr181621_DNA 1000_DE13805124_2021-08-16_12-57-51</v>
      </c>
      <c r="BD621">
        <f>VLOOKUP($C621,subset1!$D:$BX,BD$2,FALSE)</f>
        <v>304</v>
      </c>
      <c r="BE621">
        <f>VLOOKUP($C621,subset1!$D:$BX,BE$2,FALSE)</f>
        <v>1.02</v>
      </c>
      <c r="BF621">
        <f>VLOOKUP($C621,subset1!$D:$BX,BF$2,FALSE)</f>
        <v>5.0999999999999996</v>
      </c>
      <c r="BG621">
        <f>VLOOKUP($C621,subset1!$D:$BX,BG$2,FALSE)</f>
        <v>0</v>
      </c>
      <c r="BH621">
        <f>VLOOKUP($C621,subset1!$D:$BX,BH$2,FALSE)</f>
        <v>0</v>
      </c>
      <c r="BI621">
        <f>VLOOKUP($C621,subset1!$D:$BX,BI$2,FALSE)</f>
        <v>0</v>
      </c>
      <c r="BJ621">
        <f>VLOOKUP($C621,subset1!$D:$BX,BJ$2,FALSE)</f>
        <v>0</v>
      </c>
      <c r="BK621">
        <f>VLOOKUP($C621,subset1!$D:$BX,BK$2,FALSE)</f>
        <v>0</v>
      </c>
      <c r="BL621">
        <f>VLOOKUP($C621,subset1!$D:$BX,BL$2,FALSE)</f>
        <v>0</v>
      </c>
      <c r="BM621">
        <f>VLOOKUP($C621,subset1!$D:$BX,BM$2,FALSE)</f>
        <v>0</v>
      </c>
      <c r="BN621">
        <f>VLOOKUP($C621,subset1!$D:$BX,BN$2,FALSE)</f>
        <v>0</v>
      </c>
      <c r="BO621">
        <f>VLOOKUP($C621,subset1!$D:$BX,BO$2,FALSE)</f>
        <v>20</v>
      </c>
      <c r="BP621">
        <f>VLOOKUP($C621,subset1!$D:$BX,BP$2,FALSE)</f>
        <v>1.02</v>
      </c>
      <c r="BQ621">
        <f>VLOOKUP($C621,subset1!$D:$BX,BQ$2,FALSE)</f>
        <v>5.0999999999999996</v>
      </c>
      <c r="BR621">
        <f>VLOOKUP($C621,subset1!$D:$BX,BR$2,FALSE)</f>
        <v>20.399999999999999</v>
      </c>
      <c r="BS621">
        <f>VLOOKUP($C621,subset1!$D:$BX,BS$2,FALSE)</f>
        <v>532</v>
      </c>
      <c r="BT621" t="str">
        <f>VLOOKUP($C621,subset1!$D:$BX,BT$2,FALSE)</f>
        <v>Revco -20</v>
      </c>
      <c r="BU621" t="str">
        <f>VLOOKUP($C621,subset1!$D:$BX,BU$2,FALSE)</f>
        <v>Pacto PCR1 Box 3</v>
      </c>
    </row>
    <row r="622" spans="1:73" x14ac:dyDescent="0.2">
      <c r="A622">
        <v>1229</v>
      </c>
      <c r="B622" t="s">
        <v>9</v>
      </c>
      <c r="C622" t="str">
        <f t="shared" si="33"/>
        <v>1229E1</v>
      </c>
      <c r="D622" t="str">
        <f t="shared" si="34"/>
        <v>E1</v>
      </c>
      <c r="E622">
        <v>113</v>
      </c>
      <c r="F622" s="1">
        <v>43873</v>
      </c>
      <c r="G622">
        <v>0.22</v>
      </c>
      <c r="H622" t="s">
        <v>6</v>
      </c>
      <c r="I622">
        <v>378.880620036724</v>
      </c>
      <c r="J622" t="s">
        <v>23</v>
      </c>
      <c r="K622">
        <v>628</v>
      </c>
      <c r="L622">
        <f>VLOOKUP($C622,samples!$D$2:$I$1000,4, FALSE)</f>
        <v>24</v>
      </c>
      <c r="M622" t="str">
        <f>VLOOKUP($C622,samples!$D$2:$I$1000,5, FALSE)</f>
        <v>E</v>
      </c>
      <c r="N622" t="str">
        <f>VLOOKUP($C622,samples!$D$2:$I$1000,6, FALSE)</f>
        <v>4,5,6</v>
      </c>
      <c r="O622" s="1">
        <f>VLOOKUP($C622,samples!$D$2:$I$1000,3, FALSE)</f>
        <v>43935</v>
      </c>
      <c r="P622" s="2">
        <f t="shared" si="35"/>
        <v>62</v>
      </c>
      <c r="Q622" s="1" t="str">
        <f>VLOOKUP($C622,samples!$D$2:$R$1000,8, FALSE)</f>
        <v>CGPLPA905P2</v>
      </c>
      <c r="R622" t="s">
        <v>297</v>
      </c>
      <c r="S622">
        <f>VLOOKUP($C622,subset1!$D:$BX,S$2,FALSE)</f>
        <v>0</v>
      </c>
      <c r="T622" s="1" t="str">
        <f>VLOOKUP($C622,subset1!$D:$BX,T$2,FALSE)</f>
        <v>Subset 1</v>
      </c>
      <c r="U622">
        <f>VLOOKUP($C622,subset1!$D:$BX,U$2,FALSE)</f>
        <v>0</v>
      </c>
      <c r="V622">
        <f>VLOOKUP($C622,subset1!$D:$BX,V$2,FALSE)</f>
        <v>44278</v>
      </c>
      <c r="W622" t="str">
        <f>VLOOKUP($C622,subset1!$D:$BX,W$2,FALSE)</f>
        <v>ZF</v>
      </c>
      <c r="X622">
        <f>VLOOKUP($C622,subset1!$D:$BX,X$2,FALSE)</f>
        <v>533</v>
      </c>
      <c r="Y622">
        <f>VLOOKUP($C622,subset1!$D:$BX,Y$2,FALSE)</f>
        <v>3</v>
      </c>
      <c r="Z622">
        <f>VLOOKUP($C622,subset1!$D:$BX,Z$2,FALSE)</f>
        <v>0</v>
      </c>
      <c r="AA622" t="str">
        <f>VLOOKUP($C622,subset1!$D:$BX,AA$2,FALSE)</f>
        <v>2Pactocfdna32921</v>
      </c>
      <c r="AB622">
        <f>VLOOKUP($C622,subset1!$D:$BX,AB$2,FALSE)</f>
        <v>158</v>
      </c>
      <c r="AC622">
        <f>VLOOKUP($C622,subset1!$D:$BX,AC$2,FALSE)</f>
        <v>437.4</v>
      </c>
      <c r="AD622">
        <f>VLOOKUP($C622,subset1!$D:$BX,AD$2,FALSE)</f>
        <v>313</v>
      </c>
      <c r="AE622">
        <f>VLOOKUP($C622,subset1!$D:$BX,AE$2,FALSE)</f>
        <v>51.24</v>
      </c>
      <c r="AF622">
        <f>VLOOKUP($C622,subset1!$D:$BX,AF$2,FALSE)</f>
        <v>8.4</v>
      </c>
      <c r="AG622">
        <f>VLOOKUP($C622,subset1!$D:$BX,AG$2,FALSE)</f>
        <v>29.6</v>
      </c>
      <c r="AH622">
        <f>VLOOKUP($C622,subset1!$D:$BX,AH$2,FALSE)</f>
        <v>0</v>
      </c>
      <c r="AI622">
        <f>VLOOKUP($C622,subset1!$D:$BX,AI$2,FALSE)</f>
        <v>50</v>
      </c>
      <c r="AJ622">
        <f>VLOOKUP($C622,subset1!$D:$BX,AJ$2,FALSE)</f>
        <v>518.24</v>
      </c>
      <c r="AK622">
        <f>VLOOKUP($C622,subset1!$D:$BX,AK$2,FALSE)</f>
        <v>25.911999999999999</v>
      </c>
      <c r="AL622">
        <f>VLOOKUP($C622,subset1!$D:$BX,AL$2,FALSE)</f>
        <v>8.6373333333333324</v>
      </c>
      <c r="AM622">
        <f>VLOOKUP($C622,subset1!$D:$BX,AM$2,FALSE)</f>
        <v>532</v>
      </c>
      <c r="AN622" t="str">
        <f>VLOOKUP($C622,subset1!$D:$BX,AN$2,FALSE)</f>
        <v>Revco -20</v>
      </c>
      <c r="AO622" t="str">
        <f>VLOOKUP($C622,subset1!$D:$BX,AO$2,FALSE)</f>
        <v>PACTO CfDNA Box 3</v>
      </c>
      <c r="AP622" t="str">
        <f>VLOOKUP($C622,subset1!$D:$BX,AP$2,FALSE)</f>
        <v>C2</v>
      </c>
      <c r="AQ622">
        <f>VLOOKUP($C622,subset1!$D:$BX,AQ$2,FALSE)</f>
        <v>0</v>
      </c>
      <c r="AR622">
        <f>VLOOKUP($C622,subset1!$D:$BX,AR$2,FALSE)</f>
        <v>15</v>
      </c>
      <c r="AS622">
        <f>VLOOKUP($C622,subset1!$D:$BX,AS$2,FALSE)</f>
        <v>28.944118555109604</v>
      </c>
      <c r="AT622" s="1">
        <f>VLOOKUP($C622,subset1!$D:$BX,AT$2,FALSE)</f>
        <v>21.055881444890396</v>
      </c>
      <c r="AU622">
        <f>VLOOKUP($C622,subset1!$D:$BX,AU$2,FALSE)</f>
        <v>12</v>
      </c>
      <c r="AV622">
        <f>VLOOKUP($C622,subset1!$D:$BX,AV$2,FALSE)</f>
        <v>44420</v>
      </c>
      <c r="AW622">
        <f>VLOOKUP($C622,subset1!$D:$BX,AW$2,FALSE)</f>
        <v>0</v>
      </c>
      <c r="AX622" t="str">
        <f>VLOOKUP($C622,subset1!$D:$BX,AX$2,FALSE)</f>
        <v>IDT8_UDI_379</v>
      </c>
      <c r="AY622">
        <f>VLOOKUP($C622,subset1!$D:$BX,AY$2,FALSE)</f>
        <v>0</v>
      </c>
      <c r="AZ622">
        <f>VLOOKUP($C622,subset1!$D:$BX,AZ$2,FALSE)</f>
        <v>4</v>
      </c>
      <c r="BA622" t="str">
        <f>VLOOKUP($C622,subset1!$D:$BX,BA$2,FALSE)</f>
        <v>ZF</v>
      </c>
      <c r="BB622">
        <f>VLOOKUP($C622,subset1!$D:$BX,BB$2,FALSE)</f>
        <v>12</v>
      </c>
      <c r="BC622" t="str">
        <f>VLOOKUP($C622,subset1!$D:$BX,BC$2,FALSE)</f>
        <v>3pactopcr181621_DNA 1000_DE13805124_2021-08-16_12-57-51</v>
      </c>
      <c r="BD622">
        <f>VLOOKUP($C622,subset1!$D:$BX,BD$2,FALSE)</f>
        <v>311</v>
      </c>
      <c r="BE622">
        <f>VLOOKUP($C622,subset1!$D:$BX,BE$2,FALSE)</f>
        <v>1.34</v>
      </c>
      <c r="BF622">
        <f>VLOOKUP($C622,subset1!$D:$BX,BF$2,FALSE)</f>
        <v>6.5</v>
      </c>
      <c r="BG622">
        <f>VLOOKUP($C622,subset1!$D:$BX,BG$2,FALSE)</f>
        <v>492</v>
      </c>
      <c r="BH622">
        <f>VLOOKUP($C622,subset1!$D:$BX,BH$2,FALSE)</f>
        <v>0.15</v>
      </c>
      <c r="BI622">
        <f>VLOOKUP($C622,subset1!$D:$BX,BI$2,FALSE)</f>
        <v>0.5</v>
      </c>
      <c r="BJ622">
        <f>VLOOKUP($C622,subset1!$D:$BX,BJ$2,FALSE)</f>
        <v>0</v>
      </c>
      <c r="BK622">
        <f>VLOOKUP($C622,subset1!$D:$BX,BK$2,FALSE)</f>
        <v>0</v>
      </c>
      <c r="BL622">
        <f>VLOOKUP($C622,subset1!$D:$BX,BL$2,FALSE)</f>
        <v>0</v>
      </c>
      <c r="BM622">
        <f>VLOOKUP($C622,subset1!$D:$BX,BM$2,FALSE)</f>
        <v>0</v>
      </c>
      <c r="BN622">
        <f>VLOOKUP($C622,subset1!$D:$BX,BN$2,FALSE)</f>
        <v>0</v>
      </c>
      <c r="BO622">
        <f>VLOOKUP($C622,subset1!$D:$BX,BO$2,FALSE)</f>
        <v>20</v>
      </c>
      <c r="BP622">
        <f>VLOOKUP($C622,subset1!$D:$BX,BP$2,FALSE)</f>
        <v>1.49</v>
      </c>
      <c r="BQ622">
        <f>VLOOKUP($C622,subset1!$D:$BX,BQ$2,FALSE)</f>
        <v>7</v>
      </c>
      <c r="BR622">
        <f>VLOOKUP($C622,subset1!$D:$BX,BR$2,FALSE)</f>
        <v>29.8</v>
      </c>
      <c r="BS622">
        <f>VLOOKUP($C622,subset1!$D:$BX,BS$2,FALSE)</f>
        <v>532</v>
      </c>
      <c r="BT622" t="str">
        <f>VLOOKUP($C622,subset1!$D:$BX,BT$2,FALSE)</f>
        <v>Revco -20</v>
      </c>
      <c r="BU622" t="str">
        <f>VLOOKUP($C622,subset1!$D:$BX,BU$2,FALSE)</f>
        <v>Pacto PCR1 Box 3</v>
      </c>
    </row>
    <row r="623" spans="1:73" x14ac:dyDescent="0.2">
      <c r="A623">
        <v>1229</v>
      </c>
      <c r="B623" t="s">
        <v>10</v>
      </c>
      <c r="C623" t="str">
        <f t="shared" si="33"/>
        <v>1229E2</v>
      </c>
      <c r="D623" t="str">
        <f t="shared" si="34"/>
        <v>E2</v>
      </c>
      <c r="E623">
        <v>113</v>
      </c>
      <c r="F623" s="1">
        <v>43873</v>
      </c>
      <c r="G623">
        <v>0.22</v>
      </c>
      <c r="H623" t="s">
        <v>6</v>
      </c>
      <c r="I623">
        <v>378.880620036724</v>
      </c>
      <c r="J623" t="s">
        <v>23</v>
      </c>
      <c r="K623">
        <v>629</v>
      </c>
      <c r="L623">
        <f>VLOOKUP($C623,samples!$D$2:$I$1000,4, FALSE)</f>
        <v>22</v>
      </c>
      <c r="M623" t="str">
        <f>VLOOKUP($C623,samples!$D$2:$I$1000,5, FALSE)</f>
        <v>A</v>
      </c>
      <c r="N623" t="str">
        <f>VLOOKUP($C623,samples!$D$2:$I$1000,6, FALSE)</f>
        <v>4,5,6</v>
      </c>
      <c r="O623" s="1">
        <f>VLOOKUP($C623,samples!$D$2:$I$1000,3, FALSE)</f>
        <v>44005</v>
      </c>
      <c r="P623" s="2">
        <f t="shared" si="35"/>
        <v>132</v>
      </c>
      <c r="Q623" s="1" t="str">
        <f>VLOOKUP($C623,samples!$D$2:$R$1000,8, FALSE)</f>
        <v>CGPLPA905P3</v>
      </c>
      <c r="R623" t="s">
        <v>297</v>
      </c>
      <c r="S623" t="e">
        <f>VLOOKUP($C623,subset1!$D:$BX,S$2,FALSE)</f>
        <v>#N/A</v>
      </c>
      <c r="T623" s="1" t="str">
        <f>VLOOKUP($C623,subset1!$D:$BX,T$2,FALSE)</f>
        <v>Subset 1</v>
      </c>
      <c r="U623">
        <f>VLOOKUP($C623,subset1!$D:$BX,U$2,FALSE)</f>
        <v>0</v>
      </c>
      <c r="V623">
        <f>VLOOKUP($C623,subset1!$D:$BX,V$2,FALSE)</f>
        <v>44278</v>
      </c>
      <c r="W623" t="str">
        <f>VLOOKUP($C623,subset1!$D:$BX,W$2,FALSE)</f>
        <v>ZF</v>
      </c>
      <c r="X623">
        <f>VLOOKUP($C623,subset1!$D:$BX,X$2,FALSE)</f>
        <v>533</v>
      </c>
      <c r="Y623">
        <f>VLOOKUP($C623,subset1!$D:$BX,Y$2,FALSE)</f>
        <v>5</v>
      </c>
      <c r="Z623">
        <f>VLOOKUP($C623,subset1!$D:$BX,Z$2,FALSE)</f>
        <v>0</v>
      </c>
      <c r="AA623" t="str">
        <f>VLOOKUP($C623,subset1!$D:$BX,AA$2,FALSE)</f>
        <v>2Pactocfdna32921</v>
      </c>
      <c r="AB623">
        <f>VLOOKUP($C623,subset1!$D:$BX,AB$2,FALSE)</f>
        <v>142</v>
      </c>
      <c r="AC623">
        <f>VLOOKUP($C623,subset1!$D:$BX,AC$2,FALSE)</f>
        <v>7693.2508142074194</v>
      </c>
      <c r="AD623">
        <f>VLOOKUP($C623,subset1!$D:$BX,AD$2,FALSE)</f>
        <v>273</v>
      </c>
      <c r="AE623">
        <f>VLOOKUP($C623,subset1!$D:$BX,AE$2,FALSE)</f>
        <v>752.42296141774102</v>
      </c>
      <c r="AF623">
        <f>VLOOKUP($C623,subset1!$D:$BX,AF$2,FALSE)</f>
        <v>377</v>
      </c>
      <c r="AG623">
        <f>VLOOKUP($C623,subset1!$D:$BX,AG$2,FALSE)</f>
        <v>213.15655994978033</v>
      </c>
      <c r="AH623" t="str">
        <f>VLOOKUP($C623,subset1!$D:$BX,AH$2,FALSE)</f>
        <v>Estimated peaks</v>
      </c>
      <c r="AI623">
        <f>VLOOKUP($C623,subset1!$D:$BX,AI$2,FALSE)</f>
        <v>50</v>
      </c>
      <c r="AJ623">
        <f>VLOOKUP($C623,subset1!$D:$BX,AJ$2,FALSE)</f>
        <v>8658.8303355749413</v>
      </c>
      <c r="AK623">
        <f>VLOOKUP($C623,subset1!$D:$BX,AK$2,FALSE)</f>
        <v>432.94151677874709</v>
      </c>
      <c r="AL623">
        <f>VLOOKUP($C623,subset1!$D:$BX,AL$2,FALSE)</f>
        <v>86.588303355749417</v>
      </c>
      <c r="AM623">
        <f>VLOOKUP($C623,subset1!$D:$BX,AM$2,FALSE)</f>
        <v>532</v>
      </c>
      <c r="AN623" t="str">
        <f>VLOOKUP($C623,subset1!$D:$BX,AN$2,FALSE)</f>
        <v>Revco -20</v>
      </c>
      <c r="AO623" t="str">
        <f>VLOOKUP($C623,subset1!$D:$BX,AO$2,FALSE)</f>
        <v>PACTO CfDNA Box 3</v>
      </c>
      <c r="AP623" t="str">
        <f>VLOOKUP($C623,subset1!$D:$BX,AP$2,FALSE)</f>
        <v>C3</v>
      </c>
      <c r="AQ623">
        <f>VLOOKUP($C623,subset1!$D:$BX,AQ$2,FALSE)</f>
        <v>0</v>
      </c>
      <c r="AR623">
        <f>VLOOKUP($C623,subset1!$D:$BX,AR$2,FALSE)</f>
        <v>15</v>
      </c>
      <c r="AS623">
        <f>VLOOKUP($C623,subset1!$D:$BX,AS$2,FALSE)</f>
        <v>1.7323355948403636</v>
      </c>
      <c r="AT623" s="1">
        <f>VLOOKUP($C623,subset1!$D:$BX,AT$2,FALSE)</f>
        <v>48.267664405159636</v>
      </c>
      <c r="AU623">
        <f>VLOOKUP($C623,subset1!$D:$BX,AU$2,FALSE)</f>
        <v>12</v>
      </c>
      <c r="AV623">
        <f>VLOOKUP($C623,subset1!$D:$BX,AV$2,FALSE)</f>
        <v>44420</v>
      </c>
      <c r="AW623">
        <f>VLOOKUP($C623,subset1!$D:$BX,AW$2,FALSE)</f>
        <v>0</v>
      </c>
      <c r="AX623" t="str">
        <f>VLOOKUP($C623,subset1!$D:$BX,AX$2,FALSE)</f>
        <v>IDT8_UDI_382</v>
      </c>
      <c r="AY623">
        <f>VLOOKUP($C623,subset1!$D:$BX,AY$2,FALSE)</f>
        <v>0</v>
      </c>
      <c r="AZ623">
        <f>VLOOKUP($C623,subset1!$D:$BX,AZ$2,FALSE)</f>
        <v>4</v>
      </c>
      <c r="BA623" t="str">
        <f>VLOOKUP($C623,subset1!$D:$BX,BA$2,FALSE)</f>
        <v>ZF</v>
      </c>
      <c r="BB623">
        <f>VLOOKUP($C623,subset1!$D:$BX,BB$2,FALSE)</f>
        <v>12</v>
      </c>
      <c r="BC623" t="str">
        <f>VLOOKUP($C623,subset1!$D:$BX,BC$2,FALSE)</f>
        <v>3pactopcr181621_DNA 1000_DE13805124_2021-08-16_12-57-51</v>
      </c>
      <c r="BD623">
        <f>VLOOKUP($C623,subset1!$D:$BX,BD$2,FALSE)</f>
        <v>301</v>
      </c>
      <c r="BE623">
        <f>VLOOKUP($C623,subset1!$D:$BX,BE$2,FALSE)</f>
        <v>11.19</v>
      </c>
      <c r="BF623">
        <f>VLOOKUP($C623,subset1!$D:$BX,BF$2,FALSE)</f>
        <v>56.4</v>
      </c>
      <c r="BG623">
        <f>VLOOKUP($C623,subset1!$D:$BX,BG$2,FALSE)</f>
        <v>454</v>
      </c>
      <c r="BH623">
        <f>VLOOKUP($C623,subset1!$D:$BX,BH$2,FALSE)</f>
        <v>0.35</v>
      </c>
      <c r="BI623">
        <f>VLOOKUP($C623,subset1!$D:$BX,BI$2,FALSE)</f>
        <v>1.2</v>
      </c>
      <c r="BJ623">
        <f>VLOOKUP($C623,subset1!$D:$BX,BJ$2,FALSE)</f>
        <v>0</v>
      </c>
      <c r="BK623">
        <f>VLOOKUP($C623,subset1!$D:$BX,BK$2,FALSE)</f>
        <v>0</v>
      </c>
      <c r="BL623">
        <f>VLOOKUP($C623,subset1!$D:$BX,BL$2,FALSE)</f>
        <v>0</v>
      </c>
      <c r="BM623">
        <f>VLOOKUP($C623,subset1!$D:$BX,BM$2,FALSE)</f>
        <v>0</v>
      </c>
      <c r="BN623">
        <f>VLOOKUP($C623,subset1!$D:$BX,BN$2,FALSE)</f>
        <v>0</v>
      </c>
      <c r="BO623">
        <f>VLOOKUP($C623,subset1!$D:$BX,BO$2,FALSE)</f>
        <v>20</v>
      </c>
      <c r="BP623">
        <f>VLOOKUP($C623,subset1!$D:$BX,BP$2,FALSE)</f>
        <v>11.54</v>
      </c>
      <c r="BQ623">
        <f>VLOOKUP($C623,subset1!$D:$BX,BQ$2,FALSE)</f>
        <v>57.6</v>
      </c>
      <c r="BR623">
        <f>VLOOKUP($C623,subset1!$D:$BX,BR$2,FALSE)</f>
        <v>230.79999999999998</v>
      </c>
      <c r="BS623">
        <f>VLOOKUP($C623,subset1!$D:$BX,BS$2,FALSE)</f>
        <v>532</v>
      </c>
      <c r="BT623" t="str">
        <f>VLOOKUP($C623,subset1!$D:$BX,BT$2,FALSE)</f>
        <v>Revco -20</v>
      </c>
      <c r="BU623" t="str">
        <f>VLOOKUP($C623,subset1!$D:$BX,BU$2,FALSE)</f>
        <v>Pacto PCR1 Box 3</v>
      </c>
    </row>
    <row r="624" spans="1:73" x14ac:dyDescent="0.2">
      <c r="A624">
        <v>1229</v>
      </c>
      <c r="B624" t="s">
        <v>11</v>
      </c>
      <c r="C624" t="str">
        <f t="shared" si="33"/>
        <v>1229E3</v>
      </c>
      <c r="D624" t="str">
        <f t="shared" si="34"/>
        <v>E3</v>
      </c>
      <c r="E624">
        <v>113</v>
      </c>
      <c r="F624" s="1">
        <v>43873</v>
      </c>
      <c r="G624">
        <v>0.22</v>
      </c>
      <c r="H624" t="s">
        <v>6</v>
      </c>
      <c r="I624">
        <v>378.880620036724</v>
      </c>
      <c r="J624" t="s">
        <v>23</v>
      </c>
      <c r="K624">
        <v>630</v>
      </c>
      <c r="L624">
        <f>VLOOKUP($C624,samples!$D$2:$I$1000,4, FALSE)</f>
        <v>18</v>
      </c>
      <c r="M624" t="str">
        <f>VLOOKUP($C624,samples!$D$2:$I$1000,5, FALSE)</f>
        <v>A</v>
      </c>
      <c r="N624" t="str">
        <f>VLOOKUP($C624,samples!$D$2:$I$1000,6, FALSE)</f>
        <v>4,5,6</v>
      </c>
      <c r="O624" s="1">
        <f>VLOOKUP($C624,samples!$D$2:$I$1000,3, FALSE)</f>
        <v>44061</v>
      </c>
      <c r="P624" s="2">
        <f t="shared" si="35"/>
        <v>188</v>
      </c>
      <c r="Q624" s="1" t="str">
        <f>VLOOKUP($C624,samples!$D$2:$R$1000,8, FALSE)</f>
        <v>CGPLPA905P4</v>
      </c>
      <c r="R624" t="s">
        <v>297</v>
      </c>
      <c r="S624">
        <f>VLOOKUP($C624,subset1!$D:$BX,S$2,FALSE)</f>
        <v>0</v>
      </c>
      <c r="T624" s="1" t="str">
        <f>VLOOKUP($C624,subset1!$D:$BX,T$2,FALSE)</f>
        <v>Subset 1</v>
      </c>
      <c r="U624">
        <f>VLOOKUP($C624,subset1!$D:$BX,U$2,FALSE)</f>
        <v>0</v>
      </c>
      <c r="V624">
        <f>VLOOKUP($C624,subset1!$D:$BX,V$2,FALSE)</f>
        <v>44278</v>
      </c>
      <c r="W624" t="str">
        <f>VLOOKUP($C624,subset1!$D:$BX,W$2,FALSE)</f>
        <v>ZF</v>
      </c>
      <c r="X624">
        <f>VLOOKUP($C624,subset1!$D:$BX,X$2,FALSE)</f>
        <v>533</v>
      </c>
      <c r="Y624">
        <f>VLOOKUP($C624,subset1!$D:$BX,Y$2,FALSE)</f>
        <v>4</v>
      </c>
      <c r="Z624">
        <f>VLOOKUP($C624,subset1!$D:$BX,Z$2,FALSE)</f>
        <v>0</v>
      </c>
      <c r="AA624" t="str">
        <f>VLOOKUP($C624,subset1!$D:$BX,AA$2,FALSE)</f>
        <v>2Pactocfdna32921</v>
      </c>
      <c r="AB624">
        <f>VLOOKUP($C624,subset1!$D:$BX,AB$2,FALSE)</f>
        <v>153</v>
      </c>
      <c r="AC624">
        <f>VLOOKUP($C624,subset1!$D:$BX,AC$2,FALSE)</f>
        <v>989.6</v>
      </c>
      <c r="AD624">
        <f>VLOOKUP($C624,subset1!$D:$BX,AD$2,FALSE)</f>
        <v>291</v>
      </c>
      <c r="AE624">
        <f>VLOOKUP($C624,subset1!$D:$BX,AE$2,FALSE)</f>
        <v>90.89</v>
      </c>
      <c r="AF624">
        <f>VLOOKUP($C624,subset1!$D:$BX,AF$2,FALSE)</f>
        <v>392</v>
      </c>
      <c r="AG624">
        <f>VLOOKUP($C624,subset1!$D:$BX,AG$2,FALSE)</f>
        <v>17.920000000000002</v>
      </c>
      <c r="AH624">
        <f>VLOOKUP($C624,subset1!$D:$BX,AH$2,FALSE)</f>
        <v>0</v>
      </c>
      <c r="AI624">
        <f>VLOOKUP($C624,subset1!$D:$BX,AI$2,FALSE)</f>
        <v>50</v>
      </c>
      <c r="AJ624">
        <f>VLOOKUP($C624,subset1!$D:$BX,AJ$2,FALSE)</f>
        <v>1098.4100000000001</v>
      </c>
      <c r="AK624">
        <f>VLOOKUP($C624,subset1!$D:$BX,AK$2,FALSE)</f>
        <v>54.920500000000004</v>
      </c>
      <c r="AL624">
        <f>VLOOKUP($C624,subset1!$D:$BX,AL$2,FALSE)</f>
        <v>13.730125000000001</v>
      </c>
      <c r="AM624">
        <f>VLOOKUP($C624,subset1!$D:$BX,AM$2,FALSE)</f>
        <v>532</v>
      </c>
      <c r="AN624" t="str">
        <f>VLOOKUP($C624,subset1!$D:$BX,AN$2,FALSE)</f>
        <v>Revco -20</v>
      </c>
      <c r="AO624" t="str">
        <f>VLOOKUP($C624,subset1!$D:$BX,AO$2,FALSE)</f>
        <v>PACTO CfDNA Box 3</v>
      </c>
      <c r="AP624" t="str">
        <f>VLOOKUP($C624,subset1!$D:$BX,AP$2,FALSE)</f>
        <v>C4</v>
      </c>
      <c r="AQ624">
        <f>VLOOKUP($C624,subset1!$D:$BX,AQ$2,FALSE)</f>
        <v>0</v>
      </c>
      <c r="AR624">
        <f>VLOOKUP($C624,subset1!$D:$BX,AR$2,FALSE)</f>
        <v>15</v>
      </c>
      <c r="AS624">
        <f>VLOOKUP($C624,subset1!$D:$BX,AS$2,FALSE)</f>
        <v>13.656102912391546</v>
      </c>
      <c r="AT624" s="1">
        <f>VLOOKUP($C624,subset1!$D:$BX,AT$2,FALSE)</f>
        <v>36.343897087608454</v>
      </c>
      <c r="AU624">
        <f>VLOOKUP($C624,subset1!$D:$BX,AU$2,FALSE)</f>
        <v>12</v>
      </c>
      <c r="AV624">
        <f>VLOOKUP($C624,subset1!$D:$BX,AV$2,FALSE)</f>
        <v>44420</v>
      </c>
      <c r="AW624">
        <f>VLOOKUP($C624,subset1!$D:$BX,AW$2,FALSE)</f>
        <v>0</v>
      </c>
      <c r="AX624" t="str">
        <f>VLOOKUP($C624,subset1!$D:$BX,AX$2,FALSE)</f>
        <v>IDT8_UDI_383</v>
      </c>
      <c r="AY624">
        <f>VLOOKUP($C624,subset1!$D:$BX,AY$2,FALSE)</f>
        <v>0</v>
      </c>
      <c r="AZ624">
        <f>VLOOKUP($C624,subset1!$D:$BX,AZ$2,FALSE)</f>
        <v>4</v>
      </c>
      <c r="BA624" t="str">
        <f>VLOOKUP($C624,subset1!$D:$BX,BA$2,FALSE)</f>
        <v>ZF</v>
      </c>
      <c r="BB624">
        <f>VLOOKUP($C624,subset1!$D:$BX,BB$2,FALSE)</f>
        <v>12</v>
      </c>
      <c r="BC624" t="str">
        <f>VLOOKUP($C624,subset1!$D:$BX,BC$2,FALSE)</f>
        <v>3pactopcr181621_DNA 1000_DE13805124_2021-08-16_12-57-51</v>
      </c>
      <c r="BD624">
        <f>VLOOKUP($C624,subset1!$D:$BX,BD$2,FALSE)</f>
        <v>304</v>
      </c>
      <c r="BE624">
        <f>VLOOKUP($C624,subset1!$D:$BX,BE$2,FALSE)</f>
        <v>2.8</v>
      </c>
      <c r="BF624">
        <f>VLOOKUP($C624,subset1!$D:$BX,BF$2,FALSE)</f>
        <v>14</v>
      </c>
      <c r="BG624">
        <f>VLOOKUP($C624,subset1!$D:$BX,BG$2,FALSE)</f>
        <v>476</v>
      </c>
      <c r="BH624">
        <f>VLOOKUP($C624,subset1!$D:$BX,BH$2,FALSE)</f>
        <v>0.21</v>
      </c>
      <c r="BI624">
        <f>VLOOKUP($C624,subset1!$D:$BX,BI$2,FALSE)</f>
        <v>0.7</v>
      </c>
      <c r="BJ624">
        <f>VLOOKUP($C624,subset1!$D:$BX,BJ$2,FALSE)</f>
        <v>0</v>
      </c>
      <c r="BK624">
        <f>VLOOKUP($C624,subset1!$D:$BX,BK$2,FALSE)</f>
        <v>0</v>
      </c>
      <c r="BL624">
        <f>VLOOKUP($C624,subset1!$D:$BX,BL$2,FALSE)</f>
        <v>0</v>
      </c>
      <c r="BM624">
        <f>VLOOKUP($C624,subset1!$D:$BX,BM$2,FALSE)</f>
        <v>0</v>
      </c>
      <c r="BN624">
        <f>VLOOKUP($C624,subset1!$D:$BX,BN$2,FALSE)</f>
        <v>0</v>
      </c>
      <c r="BO624">
        <f>VLOOKUP($C624,subset1!$D:$BX,BO$2,FALSE)</f>
        <v>20</v>
      </c>
      <c r="BP624">
        <f>VLOOKUP($C624,subset1!$D:$BX,BP$2,FALSE)</f>
        <v>3.01</v>
      </c>
      <c r="BQ624">
        <f>VLOOKUP($C624,subset1!$D:$BX,BQ$2,FALSE)</f>
        <v>14.7</v>
      </c>
      <c r="BR624">
        <f>VLOOKUP($C624,subset1!$D:$BX,BR$2,FALSE)</f>
        <v>60.199999999999996</v>
      </c>
      <c r="BS624">
        <f>VLOOKUP($C624,subset1!$D:$BX,BS$2,FALSE)</f>
        <v>532</v>
      </c>
      <c r="BT624" t="str">
        <f>VLOOKUP($C624,subset1!$D:$BX,BT$2,FALSE)</f>
        <v>Revco -20</v>
      </c>
      <c r="BU624" t="str">
        <f>VLOOKUP($C624,subset1!$D:$BX,BU$2,FALSE)</f>
        <v>Pacto PCR1 Box 3</v>
      </c>
    </row>
    <row r="625" spans="1:73" x14ac:dyDescent="0.2">
      <c r="A625">
        <v>1233</v>
      </c>
      <c r="B625" t="s">
        <v>2</v>
      </c>
      <c r="C625" t="str">
        <f t="shared" si="33"/>
        <v>1233A</v>
      </c>
      <c r="D625" t="str">
        <f t="shared" si="34"/>
        <v>A</v>
      </c>
      <c r="E625">
        <v>115</v>
      </c>
      <c r="F625" s="1">
        <v>43880</v>
      </c>
      <c r="G625">
        <v>14.3</v>
      </c>
      <c r="H625" t="s">
        <v>22</v>
      </c>
      <c r="I625">
        <v>371.880620036724</v>
      </c>
      <c r="J625" t="s">
        <v>23</v>
      </c>
      <c r="K625">
        <v>631</v>
      </c>
      <c r="L625">
        <f>VLOOKUP($C625,samples!$D$2:$I$1000,4, FALSE)</f>
        <v>5</v>
      </c>
      <c r="M625" t="str">
        <f>VLOOKUP($C625,samples!$D$2:$I$1000,5, FALSE)</f>
        <v>H</v>
      </c>
      <c r="N625" t="str">
        <f>VLOOKUP($C625,samples!$D$2:$I$1000,6, FALSE)</f>
        <v>1,2,3</v>
      </c>
      <c r="O625" s="1">
        <f>VLOOKUP($C625,samples!$D$2:$I$1000,3, FALSE)</f>
        <v>43880</v>
      </c>
      <c r="P625" s="2">
        <f t="shared" si="35"/>
        <v>0</v>
      </c>
      <c r="Q625" s="1" t="str">
        <f>VLOOKUP($C625,samples!$D$2:$R$1000,8, FALSE)</f>
        <v>CGPLPA639P_1</v>
      </c>
      <c r="R625" t="s">
        <v>297</v>
      </c>
      <c r="S625">
        <f>VLOOKUP($C625,subset1!$D:$BX,S$2,FALSE)</f>
        <v>0</v>
      </c>
      <c r="T625" s="1" t="str">
        <f>VLOOKUP($C625,subset1!$D:$BX,T$2,FALSE)</f>
        <v>Subset 1</v>
      </c>
      <c r="U625">
        <f>VLOOKUP($C625,subset1!$D:$BX,U$2,FALSE)</f>
        <v>0</v>
      </c>
      <c r="V625">
        <f>VLOOKUP($C625,subset1!$D:$BX,V$2,FALSE)</f>
        <v>44278</v>
      </c>
      <c r="W625" t="str">
        <f>VLOOKUP($C625,subset1!$D:$BX,W$2,FALSE)</f>
        <v>ZF</v>
      </c>
      <c r="X625">
        <f>VLOOKUP($C625,subset1!$D:$BX,X$2,FALSE)</f>
        <v>533</v>
      </c>
      <c r="Y625">
        <f>VLOOKUP($C625,subset1!$D:$BX,Y$2,FALSE)</f>
        <v>3</v>
      </c>
      <c r="Z625">
        <f>VLOOKUP($C625,subset1!$D:$BX,Z$2,FALSE)</f>
        <v>0</v>
      </c>
      <c r="AA625" t="str">
        <f>VLOOKUP($C625,subset1!$D:$BX,AA$2,FALSE)</f>
        <v>2Pactocfdna32921</v>
      </c>
      <c r="AB625">
        <f>VLOOKUP($C625,subset1!$D:$BX,AB$2,FALSE)</f>
        <v>144</v>
      </c>
      <c r="AC625">
        <f>VLOOKUP($C625,subset1!$D:$BX,AC$2,FALSE)</f>
        <v>7621.54</v>
      </c>
      <c r="AD625">
        <f>VLOOKUP($C625,subset1!$D:$BX,AD$2,FALSE)</f>
        <v>275</v>
      </c>
      <c r="AE625">
        <f>VLOOKUP($C625,subset1!$D:$BX,AE$2,FALSE)</f>
        <v>628.44000000000005</v>
      </c>
      <c r="AF625">
        <f>VLOOKUP($C625,subset1!$D:$BX,AF$2,FALSE)</f>
        <v>387</v>
      </c>
      <c r="AG625">
        <f>VLOOKUP($C625,subset1!$D:$BX,AG$2,FALSE)</f>
        <v>74.91</v>
      </c>
      <c r="AH625">
        <f>VLOOKUP($C625,subset1!$D:$BX,AH$2,FALSE)</f>
        <v>0</v>
      </c>
      <c r="AI625">
        <f>VLOOKUP($C625,subset1!$D:$BX,AI$2,FALSE)</f>
        <v>50</v>
      </c>
      <c r="AJ625">
        <f>VLOOKUP($C625,subset1!$D:$BX,AJ$2,FALSE)</f>
        <v>8324.89</v>
      </c>
      <c r="AK625">
        <f>VLOOKUP($C625,subset1!$D:$BX,AK$2,FALSE)</f>
        <v>416.24450000000002</v>
      </c>
      <c r="AL625">
        <f>VLOOKUP($C625,subset1!$D:$BX,AL$2,FALSE)</f>
        <v>138.74816666666666</v>
      </c>
      <c r="AM625">
        <f>VLOOKUP($C625,subset1!$D:$BX,AM$2,FALSE)</f>
        <v>532</v>
      </c>
      <c r="AN625" t="str">
        <f>VLOOKUP($C625,subset1!$D:$BX,AN$2,FALSE)</f>
        <v>Revco -20</v>
      </c>
      <c r="AO625" t="str">
        <f>VLOOKUP($C625,subset1!$D:$BX,AO$2,FALSE)</f>
        <v>PACTO CfDNA Box 3</v>
      </c>
      <c r="AP625" t="str">
        <f>VLOOKUP($C625,subset1!$D:$BX,AP$2,FALSE)</f>
        <v>C5</v>
      </c>
      <c r="AQ625">
        <f>VLOOKUP($C625,subset1!$D:$BX,AQ$2,FALSE)</f>
        <v>0</v>
      </c>
      <c r="AR625">
        <f>VLOOKUP($C625,subset1!$D:$BX,AR$2,FALSE)</f>
        <v>15</v>
      </c>
      <c r="AS625">
        <f>VLOOKUP($C625,subset1!$D:$BX,AS$2,FALSE)</f>
        <v>1.8018256097077558</v>
      </c>
      <c r="AT625" s="1">
        <f>VLOOKUP($C625,subset1!$D:$BX,AT$2,FALSE)</f>
        <v>48.198174390292245</v>
      </c>
      <c r="AU625">
        <f>VLOOKUP($C625,subset1!$D:$BX,AU$2,FALSE)</f>
        <v>3</v>
      </c>
      <c r="AV625">
        <f>VLOOKUP($C625,subset1!$D:$BX,AV$2,FALSE)</f>
        <v>44355</v>
      </c>
      <c r="AW625">
        <f>VLOOKUP($C625,subset1!$D:$BX,AW$2,FALSE)</f>
        <v>0</v>
      </c>
      <c r="AX625" t="str">
        <f>VLOOKUP($C625,subset1!$D:$BX,AX$2,FALSE)</f>
        <v>IDT8_UDI_255</v>
      </c>
      <c r="AY625">
        <f>VLOOKUP($C625,subset1!$D:$BX,AY$2,FALSE)</f>
        <v>0</v>
      </c>
      <c r="AZ625">
        <f>VLOOKUP($C625,subset1!$D:$BX,AZ$2,FALSE)</f>
        <v>4</v>
      </c>
      <c r="BA625" t="str">
        <f>VLOOKUP($C625,subset1!$D:$BX,BA$2,FALSE)</f>
        <v>ZF</v>
      </c>
      <c r="BB625">
        <f>VLOOKUP($C625,subset1!$D:$BX,BB$2,FALSE)</f>
        <v>3</v>
      </c>
      <c r="BC625" t="str">
        <f>VLOOKUP($C625,subset1!$D:$BX,BC$2,FALSE)</f>
        <v>pactopcr6921_3_DNA 1000_DE13805124_2021-06-09_14-28-39.xad</v>
      </c>
      <c r="BD625">
        <f>VLOOKUP($C625,subset1!$D:$BX,BD$2,FALSE)</f>
        <v>297</v>
      </c>
      <c r="BE625">
        <f>VLOOKUP($C625,subset1!$D:$BX,BE$2,FALSE)</f>
        <v>3.59</v>
      </c>
      <c r="BF625">
        <f>VLOOKUP($C625,subset1!$D:$BX,BF$2,FALSE)</f>
        <v>18.3</v>
      </c>
      <c r="BG625">
        <f>VLOOKUP($C625,subset1!$D:$BX,BG$2,FALSE)</f>
        <v>438</v>
      </c>
      <c r="BH625">
        <f>VLOOKUP($C625,subset1!$D:$BX,BH$2,FALSE)</f>
        <v>0.39</v>
      </c>
      <c r="BI625">
        <f>VLOOKUP($C625,subset1!$D:$BX,BI$2,FALSE)</f>
        <v>1.3</v>
      </c>
      <c r="BJ625">
        <f>VLOOKUP($C625,subset1!$D:$BX,BJ$2,FALSE)</f>
        <v>0</v>
      </c>
      <c r="BK625">
        <f>VLOOKUP($C625,subset1!$D:$BX,BK$2,FALSE)</f>
        <v>0</v>
      </c>
      <c r="BL625">
        <f>VLOOKUP($C625,subset1!$D:$BX,BL$2,FALSE)</f>
        <v>0</v>
      </c>
      <c r="BM625">
        <f>VLOOKUP($C625,subset1!$D:$BX,BM$2,FALSE)</f>
        <v>0</v>
      </c>
      <c r="BN625">
        <f>VLOOKUP($C625,subset1!$D:$BX,BN$2,FALSE)</f>
        <v>0</v>
      </c>
      <c r="BO625">
        <f>VLOOKUP($C625,subset1!$D:$BX,BO$2,FALSE)</f>
        <v>20</v>
      </c>
      <c r="BP625">
        <f>VLOOKUP($C625,subset1!$D:$BX,BP$2,FALSE)</f>
        <v>3.98</v>
      </c>
      <c r="BQ625">
        <f>VLOOKUP($C625,subset1!$D:$BX,BQ$2,FALSE)</f>
        <v>19.600000000000001</v>
      </c>
      <c r="BR625">
        <f>VLOOKUP($C625,subset1!$D:$BX,BR$2,FALSE)</f>
        <v>79.599999999999994</v>
      </c>
      <c r="BS625">
        <f>VLOOKUP($C625,subset1!$D:$BX,BS$2,FALSE)</f>
        <v>532</v>
      </c>
      <c r="BT625" t="str">
        <f>VLOOKUP($C625,subset1!$D:$BX,BT$2,FALSE)</f>
        <v>Revco -20</v>
      </c>
      <c r="BU625" t="str">
        <f>VLOOKUP($C625,subset1!$D:$BX,BU$2,FALSE)</f>
        <v>Pacto PCR1 Box 1</v>
      </c>
    </row>
    <row r="626" spans="1:73" x14ac:dyDescent="0.2">
      <c r="A626">
        <v>1233</v>
      </c>
      <c r="B626" t="s">
        <v>8</v>
      </c>
      <c r="C626" t="str">
        <f t="shared" si="33"/>
        <v>1233B1</v>
      </c>
      <c r="D626" t="str">
        <f t="shared" si="34"/>
        <v>B1</v>
      </c>
      <c r="E626">
        <v>115</v>
      </c>
      <c r="F626" s="1">
        <v>43880</v>
      </c>
      <c r="G626">
        <v>14.3</v>
      </c>
      <c r="H626" t="s">
        <v>22</v>
      </c>
      <c r="I626">
        <v>371.880620036724</v>
      </c>
      <c r="J626" t="s">
        <v>23</v>
      </c>
      <c r="K626">
        <v>632</v>
      </c>
      <c r="L626">
        <f>VLOOKUP($C626,samples!$D$2:$I$1000,4, FALSE)</f>
        <v>9</v>
      </c>
      <c r="M626" t="str">
        <f>VLOOKUP($C626,samples!$D$2:$I$1000,5, FALSE)</f>
        <v>C</v>
      </c>
      <c r="N626" t="str">
        <f>VLOOKUP($C626,samples!$D$2:$I$1000,6, FALSE)</f>
        <v>1,2,3</v>
      </c>
      <c r="O626" s="1">
        <f>VLOOKUP($C626,samples!$D$2:$I$1000,3, FALSE)</f>
        <v>43888</v>
      </c>
      <c r="P626" s="2">
        <f t="shared" si="35"/>
        <v>8</v>
      </c>
      <c r="Q626" s="1" t="str">
        <f>VLOOKUP($C626,samples!$D$2:$R$1000,8, FALSE)</f>
        <v>CGPLPA639P1</v>
      </c>
      <c r="R626" t="s">
        <v>297</v>
      </c>
      <c r="S626">
        <f>VLOOKUP($C626,subset1!$D:$BX,S$2,FALSE)</f>
        <v>0</v>
      </c>
      <c r="T626" s="1" t="str">
        <f>VLOOKUP($C626,subset1!$D:$BX,T$2,FALSE)</f>
        <v>Subset 1</v>
      </c>
      <c r="U626">
        <f>VLOOKUP($C626,subset1!$D:$BX,U$2,FALSE)</f>
        <v>0</v>
      </c>
      <c r="V626">
        <f>VLOOKUP($C626,subset1!$D:$BX,V$2,FALSE)</f>
        <v>44278</v>
      </c>
      <c r="W626" t="str">
        <f>VLOOKUP($C626,subset1!$D:$BX,W$2,FALSE)</f>
        <v>ZF</v>
      </c>
      <c r="X626">
        <f>VLOOKUP($C626,subset1!$D:$BX,X$2,FALSE)</f>
        <v>533</v>
      </c>
      <c r="Y626">
        <f>VLOOKUP($C626,subset1!$D:$BX,Y$2,FALSE)</f>
        <v>3.5</v>
      </c>
      <c r="Z626">
        <f>VLOOKUP($C626,subset1!$D:$BX,Z$2,FALSE)</f>
        <v>0.5</v>
      </c>
      <c r="AA626" t="str">
        <f>VLOOKUP($C626,subset1!$D:$BX,AA$2,FALSE)</f>
        <v>2Pactocfdna32921</v>
      </c>
      <c r="AB626">
        <f>VLOOKUP($C626,subset1!$D:$BX,AB$2,FALSE)</f>
        <v>160</v>
      </c>
      <c r="AC626">
        <f>VLOOKUP($C626,subset1!$D:$BX,AC$2,FALSE)</f>
        <v>8277.06</v>
      </c>
      <c r="AD626">
        <f>VLOOKUP($C626,subset1!$D:$BX,AD$2,FALSE)</f>
        <v>299</v>
      </c>
      <c r="AE626">
        <f>VLOOKUP($C626,subset1!$D:$BX,AE$2,FALSE)</f>
        <v>548.14</v>
      </c>
      <c r="AF626">
        <f>VLOOKUP($C626,subset1!$D:$BX,AF$2,FALSE)</f>
        <v>359</v>
      </c>
      <c r="AG626">
        <f>VLOOKUP($C626,subset1!$D:$BX,AG$2,FALSE)</f>
        <v>12.31</v>
      </c>
      <c r="AH626">
        <f>VLOOKUP($C626,subset1!$D:$BX,AH$2,FALSE)</f>
        <v>0</v>
      </c>
      <c r="AI626">
        <f>VLOOKUP($C626,subset1!$D:$BX,AI$2,FALSE)</f>
        <v>50</v>
      </c>
      <c r="AJ626">
        <f>VLOOKUP($C626,subset1!$D:$BX,AJ$2,FALSE)</f>
        <v>8837.5099999999984</v>
      </c>
      <c r="AK626">
        <f>VLOOKUP($C626,subset1!$D:$BX,AK$2,FALSE)</f>
        <v>441.87549999999993</v>
      </c>
      <c r="AL626">
        <f>VLOOKUP($C626,subset1!$D:$BX,AL$2,FALSE)</f>
        <v>126.25014285714283</v>
      </c>
      <c r="AM626">
        <f>VLOOKUP($C626,subset1!$D:$BX,AM$2,FALSE)</f>
        <v>532</v>
      </c>
      <c r="AN626" t="str">
        <f>VLOOKUP($C626,subset1!$D:$BX,AN$2,FALSE)</f>
        <v>Revco -20</v>
      </c>
      <c r="AO626" t="str">
        <f>VLOOKUP($C626,subset1!$D:$BX,AO$2,FALSE)</f>
        <v>PACTO CfDNA Box 3</v>
      </c>
      <c r="AP626" t="str">
        <f>VLOOKUP($C626,subset1!$D:$BX,AP$2,FALSE)</f>
        <v>C6</v>
      </c>
      <c r="AQ626">
        <f>VLOOKUP($C626,subset1!$D:$BX,AQ$2,FALSE)</f>
        <v>0</v>
      </c>
      <c r="AR626">
        <f>VLOOKUP($C626,subset1!$D:$BX,AR$2,FALSE)</f>
        <v>15</v>
      </c>
      <c r="AS626">
        <f>VLOOKUP($C626,subset1!$D:$BX,AS$2,FALSE)</f>
        <v>1.6973106678238556</v>
      </c>
      <c r="AT626" s="1">
        <f>VLOOKUP($C626,subset1!$D:$BX,AT$2,FALSE)</f>
        <v>48.302689332176143</v>
      </c>
      <c r="AU626">
        <f>VLOOKUP($C626,subset1!$D:$BX,AU$2,FALSE)</f>
        <v>3</v>
      </c>
      <c r="AV626">
        <f>VLOOKUP($C626,subset1!$D:$BX,AV$2,FALSE)</f>
        <v>44355</v>
      </c>
      <c r="AW626">
        <f>VLOOKUP($C626,subset1!$D:$BX,AW$2,FALSE)</f>
        <v>0</v>
      </c>
      <c r="AX626" t="str">
        <f>VLOOKUP($C626,subset1!$D:$BX,AX$2,FALSE)</f>
        <v>IDT8_UDI_256</v>
      </c>
      <c r="AY626">
        <f>VLOOKUP($C626,subset1!$D:$BX,AY$2,FALSE)</f>
        <v>0</v>
      </c>
      <c r="AZ626">
        <f>VLOOKUP($C626,subset1!$D:$BX,AZ$2,FALSE)</f>
        <v>4</v>
      </c>
      <c r="BA626" t="str">
        <f>VLOOKUP($C626,subset1!$D:$BX,BA$2,FALSE)</f>
        <v>ZF</v>
      </c>
      <c r="BB626">
        <f>VLOOKUP($C626,subset1!$D:$BX,BB$2,FALSE)</f>
        <v>3</v>
      </c>
      <c r="BC626" t="str">
        <f>VLOOKUP($C626,subset1!$D:$BX,BC$2,FALSE)</f>
        <v>pactopcr6921_3_DNA 1000_DE13805124_2021-06-09_14-28-39.xad</v>
      </c>
      <c r="BD626">
        <f>VLOOKUP($C626,subset1!$D:$BX,BD$2,FALSE)</f>
        <v>289</v>
      </c>
      <c r="BE626">
        <f>VLOOKUP($C626,subset1!$D:$BX,BE$2,FALSE)</f>
        <v>6.83</v>
      </c>
      <c r="BF626">
        <f>VLOOKUP($C626,subset1!$D:$BX,BF$2,FALSE)</f>
        <v>35.700000000000003</v>
      </c>
      <c r="BG626">
        <f>VLOOKUP($C626,subset1!$D:$BX,BG$2,FALSE)</f>
        <v>416</v>
      </c>
      <c r="BH626">
        <f>VLOOKUP($C626,subset1!$D:$BX,BH$2,FALSE)</f>
        <v>0.44</v>
      </c>
      <c r="BI626">
        <f>VLOOKUP($C626,subset1!$D:$BX,BI$2,FALSE)</f>
        <v>1.6</v>
      </c>
      <c r="BJ626">
        <f>VLOOKUP($C626,subset1!$D:$BX,BJ$2,FALSE)</f>
        <v>0</v>
      </c>
      <c r="BK626">
        <f>VLOOKUP($C626,subset1!$D:$BX,BK$2,FALSE)</f>
        <v>0</v>
      </c>
      <c r="BL626">
        <f>VLOOKUP($C626,subset1!$D:$BX,BL$2,FALSE)</f>
        <v>0</v>
      </c>
      <c r="BM626">
        <f>VLOOKUP($C626,subset1!$D:$BX,BM$2,FALSE)</f>
        <v>0</v>
      </c>
      <c r="BN626">
        <f>VLOOKUP($C626,subset1!$D:$BX,BN$2,FALSE)</f>
        <v>0</v>
      </c>
      <c r="BO626">
        <f>VLOOKUP($C626,subset1!$D:$BX,BO$2,FALSE)</f>
        <v>20</v>
      </c>
      <c r="BP626">
        <f>VLOOKUP($C626,subset1!$D:$BX,BP$2,FALSE)</f>
        <v>7.2700000000000005</v>
      </c>
      <c r="BQ626">
        <f>VLOOKUP($C626,subset1!$D:$BX,BQ$2,FALSE)</f>
        <v>37.300000000000004</v>
      </c>
      <c r="BR626">
        <f>VLOOKUP($C626,subset1!$D:$BX,BR$2,FALSE)</f>
        <v>145.4</v>
      </c>
      <c r="BS626">
        <f>VLOOKUP($C626,subset1!$D:$BX,BS$2,FALSE)</f>
        <v>532</v>
      </c>
      <c r="BT626" t="str">
        <f>VLOOKUP($C626,subset1!$D:$BX,BT$2,FALSE)</f>
        <v>Revco -20</v>
      </c>
      <c r="BU626" t="str">
        <f>VLOOKUP($C626,subset1!$D:$BX,BU$2,FALSE)</f>
        <v>Pacto PCR1 Box 1</v>
      </c>
    </row>
    <row r="627" spans="1:73" x14ac:dyDescent="0.2">
      <c r="A627">
        <v>1233</v>
      </c>
      <c r="B627" t="s">
        <v>9</v>
      </c>
      <c r="C627" t="str">
        <f t="shared" si="33"/>
        <v>1233E1</v>
      </c>
      <c r="D627" t="str">
        <f t="shared" si="34"/>
        <v>E1</v>
      </c>
      <c r="E627">
        <v>115</v>
      </c>
      <c r="F627" s="1">
        <v>43880</v>
      </c>
      <c r="G627">
        <v>14.3</v>
      </c>
      <c r="H627" t="s">
        <v>22</v>
      </c>
      <c r="I627">
        <v>371.880620036724</v>
      </c>
      <c r="J627" t="s">
        <v>23</v>
      </c>
      <c r="K627">
        <v>633</v>
      </c>
      <c r="L627">
        <f>VLOOKUP($C627,samples!$D$2:$I$1000,4, FALSE)</f>
        <v>13</v>
      </c>
      <c r="M627" t="str">
        <f>VLOOKUP($C627,samples!$D$2:$I$1000,5, FALSE)</f>
        <v>D</v>
      </c>
      <c r="N627" t="str">
        <f>VLOOKUP($C627,samples!$D$2:$I$1000,6, FALSE)</f>
        <v>4,5,6</v>
      </c>
      <c r="O627" s="1">
        <f>VLOOKUP($C627,samples!$D$2:$I$1000,3, FALSE)</f>
        <v>43908</v>
      </c>
      <c r="P627" s="2">
        <f t="shared" si="35"/>
        <v>28</v>
      </c>
      <c r="Q627" s="1" t="str">
        <f>VLOOKUP($C627,samples!$D$2:$R$1000,8, FALSE)</f>
        <v>CGPLPA639P2</v>
      </c>
      <c r="R627" t="s">
        <v>297</v>
      </c>
      <c r="S627">
        <f>VLOOKUP($C627,subset1!$D:$BX,S$2,FALSE)</f>
        <v>0</v>
      </c>
      <c r="T627" s="1" t="str">
        <f>VLOOKUP($C627,subset1!$D:$BX,T$2,FALSE)</f>
        <v>Subset 1</v>
      </c>
      <c r="U627">
        <f>VLOOKUP($C627,subset1!$D:$BX,U$2,FALSE)</f>
        <v>0</v>
      </c>
      <c r="V627">
        <f>VLOOKUP($C627,subset1!$D:$BX,V$2,FALSE)</f>
        <v>44278</v>
      </c>
      <c r="W627" t="str">
        <f>VLOOKUP($C627,subset1!$D:$BX,W$2,FALSE)</f>
        <v>ZF</v>
      </c>
      <c r="X627">
        <f>VLOOKUP($C627,subset1!$D:$BX,X$2,FALSE)</f>
        <v>533</v>
      </c>
      <c r="Y627">
        <f>VLOOKUP($C627,subset1!$D:$BX,Y$2,FALSE)</f>
        <v>4</v>
      </c>
      <c r="Z627">
        <f>VLOOKUP($C627,subset1!$D:$BX,Z$2,FALSE)</f>
        <v>0</v>
      </c>
      <c r="AA627" t="str">
        <f>VLOOKUP($C627,subset1!$D:$BX,AA$2,FALSE)</f>
        <v>2Pactocfdna32921</v>
      </c>
      <c r="AB627">
        <f>VLOOKUP($C627,subset1!$D:$BX,AB$2,FALSE)</f>
        <v>149</v>
      </c>
      <c r="AC627">
        <f>VLOOKUP($C627,subset1!$D:$BX,AC$2,FALSE)</f>
        <v>10014.41</v>
      </c>
      <c r="AD627">
        <f>VLOOKUP($C627,subset1!$D:$BX,AD$2,FALSE)</f>
        <v>301</v>
      </c>
      <c r="AE627">
        <f>VLOOKUP($C627,subset1!$D:$BX,AE$2,FALSE)</f>
        <v>294.14999999999998</v>
      </c>
      <c r="AF627">
        <f>VLOOKUP($C627,subset1!$D:$BX,AF$2,FALSE)</f>
        <v>415</v>
      </c>
      <c r="AG627">
        <f>VLOOKUP($C627,subset1!$D:$BX,AG$2,FALSE)</f>
        <v>41.46</v>
      </c>
      <c r="AH627">
        <f>VLOOKUP($C627,subset1!$D:$BX,AH$2,FALSE)</f>
        <v>0</v>
      </c>
      <c r="AI627">
        <f>VLOOKUP($C627,subset1!$D:$BX,AI$2,FALSE)</f>
        <v>50</v>
      </c>
      <c r="AJ627">
        <f>VLOOKUP($C627,subset1!$D:$BX,AJ$2,FALSE)</f>
        <v>10350.019999999999</v>
      </c>
      <c r="AK627">
        <f>VLOOKUP($C627,subset1!$D:$BX,AK$2,FALSE)</f>
        <v>517.50099999999998</v>
      </c>
      <c r="AL627">
        <f>VLOOKUP($C627,subset1!$D:$BX,AL$2,FALSE)</f>
        <v>129.37524999999999</v>
      </c>
      <c r="AM627">
        <f>VLOOKUP($C627,subset1!$D:$BX,AM$2,FALSE)</f>
        <v>532</v>
      </c>
      <c r="AN627" t="str">
        <f>VLOOKUP($C627,subset1!$D:$BX,AN$2,FALSE)</f>
        <v>Revco -20</v>
      </c>
      <c r="AO627" t="str">
        <f>VLOOKUP($C627,subset1!$D:$BX,AO$2,FALSE)</f>
        <v>PACTO CfDNA Box 3</v>
      </c>
      <c r="AP627" t="str">
        <f>VLOOKUP($C627,subset1!$D:$BX,AP$2,FALSE)</f>
        <v>C7</v>
      </c>
      <c r="AQ627">
        <f>VLOOKUP($C627,subset1!$D:$BX,AQ$2,FALSE)</f>
        <v>0</v>
      </c>
      <c r="AR627">
        <f>VLOOKUP($C627,subset1!$D:$BX,AR$2,FALSE)</f>
        <v>15</v>
      </c>
      <c r="AS627">
        <f>VLOOKUP($C627,subset1!$D:$BX,AS$2,FALSE)</f>
        <v>1.4492725617921511</v>
      </c>
      <c r="AT627" s="1">
        <f>VLOOKUP($C627,subset1!$D:$BX,AT$2,FALSE)</f>
        <v>48.550727438207851</v>
      </c>
      <c r="AU627">
        <f>VLOOKUP($C627,subset1!$D:$BX,AU$2,FALSE)</f>
        <v>3</v>
      </c>
      <c r="AV627">
        <f>VLOOKUP($C627,subset1!$D:$BX,AV$2,FALSE)</f>
        <v>44355</v>
      </c>
      <c r="AW627">
        <f>VLOOKUP($C627,subset1!$D:$BX,AW$2,FALSE)</f>
        <v>0</v>
      </c>
      <c r="AX627" t="str">
        <f>VLOOKUP($C627,subset1!$D:$BX,AX$2,FALSE)</f>
        <v>IDT8_UDI_260</v>
      </c>
      <c r="AY627">
        <f>VLOOKUP($C627,subset1!$D:$BX,AY$2,FALSE)</f>
        <v>0</v>
      </c>
      <c r="AZ627">
        <f>VLOOKUP($C627,subset1!$D:$BX,AZ$2,FALSE)</f>
        <v>4</v>
      </c>
      <c r="BA627" t="str">
        <f>VLOOKUP($C627,subset1!$D:$BX,BA$2,FALSE)</f>
        <v>ZF</v>
      </c>
      <c r="BB627">
        <f>VLOOKUP($C627,subset1!$D:$BX,BB$2,FALSE)</f>
        <v>3</v>
      </c>
      <c r="BC627" t="str">
        <f>VLOOKUP($C627,subset1!$D:$BX,BC$2,FALSE)</f>
        <v>pactopcr6921_3_DNA 1000_DE13805124_2021-06-09_14-28-39.xad</v>
      </c>
      <c r="BD627">
        <f>VLOOKUP($C627,subset1!$D:$BX,BD$2,FALSE)</f>
        <v>287</v>
      </c>
      <c r="BE627">
        <f>VLOOKUP($C627,subset1!$D:$BX,BE$2,FALSE)</f>
        <v>7.85</v>
      </c>
      <c r="BF627">
        <f>VLOOKUP($C627,subset1!$D:$BX,BF$2,FALSE)</f>
        <v>41.5</v>
      </c>
      <c r="BG627">
        <f>VLOOKUP($C627,subset1!$D:$BX,BG$2,FALSE)</f>
        <v>414</v>
      </c>
      <c r="BH627">
        <f>VLOOKUP($C627,subset1!$D:$BX,BH$2,FALSE)</f>
        <v>0.13</v>
      </c>
      <c r="BI627">
        <f>VLOOKUP($C627,subset1!$D:$BX,BI$2,FALSE)</f>
        <v>0.5</v>
      </c>
      <c r="BJ627">
        <f>VLOOKUP($C627,subset1!$D:$BX,BJ$2,FALSE)</f>
        <v>0</v>
      </c>
      <c r="BK627">
        <f>VLOOKUP($C627,subset1!$D:$BX,BK$2,FALSE)</f>
        <v>0</v>
      </c>
      <c r="BL627">
        <f>VLOOKUP($C627,subset1!$D:$BX,BL$2,FALSE)</f>
        <v>0</v>
      </c>
      <c r="BM627">
        <f>VLOOKUP($C627,subset1!$D:$BX,BM$2,FALSE)</f>
        <v>0</v>
      </c>
      <c r="BN627">
        <f>VLOOKUP($C627,subset1!$D:$BX,BN$2,FALSE)</f>
        <v>0</v>
      </c>
      <c r="BO627">
        <f>VLOOKUP($C627,subset1!$D:$BX,BO$2,FALSE)</f>
        <v>20</v>
      </c>
      <c r="BP627">
        <f>VLOOKUP($C627,subset1!$D:$BX,BP$2,FALSE)</f>
        <v>7.9799999999999995</v>
      </c>
      <c r="BQ627">
        <f>VLOOKUP($C627,subset1!$D:$BX,BQ$2,FALSE)</f>
        <v>42</v>
      </c>
      <c r="BR627">
        <f>VLOOKUP($C627,subset1!$D:$BX,BR$2,FALSE)</f>
        <v>159.6</v>
      </c>
      <c r="BS627">
        <f>VLOOKUP($C627,subset1!$D:$BX,BS$2,FALSE)</f>
        <v>532</v>
      </c>
      <c r="BT627" t="str">
        <f>VLOOKUP($C627,subset1!$D:$BX,BT$2,FALSE)</f>
        <v>Revco -20</v>
      </c>
      <c r="BU627" t="str">
        <f>VLOOKUP($C627,subset1!$D:$BX,BU$2,FALSE)</f>
        <v>Pacto PCR1 Box 1</v>
      </c>
    </row>
    <row r="628" spans="1:73" x14ac:dyDescent="0.2">
      <c r="A628">
        <v>1233</v>
      </c>
      <c r="B628" t="s">
        <v>10</v>
      </c>
      <c r="C628" t="str">
        <f t="shared" si="33"/>
        <v>1233E2</v>
      </c>
      <c r="D628" t="str">
        <f t="shared" si="34"/>
        <v>E2</v>
      </c>
      <c r="E628">
        <v>115</v>
      </c>
      <c r="F628" s="1">
        <v>43880</v>
      </c>
      <c r="G628">
        <v>14.3</v>
      </c>
      <c r="H628" t="s">
        <v>22</v>
      </c>
      <c r="I628">
        <v>371.880620036724</v>
      </c>
      <c r="J628" t="s">
        <v>23</v>
      </c>
      <c r="K628">
        <v>634</v>
      </c>
      <c r="L628">
        <f>VLOOKUP($C628,samples!$D$2:$I$1000,4, FALSE)</f>
        <v>22</v>
      </c>
      <c r="M628" t="str">
        <f>VLOOKUP($C628,samples!$D$2:$I$1000,5, FALSE)</f>
        <v>A</v>
      </c>
      <c r="N628" t="str">
        <f>VLOOKUP($C628,samples!$D$2:$I$1000,6, FALSE)</f>
        <v>7,8,9</v>
      </c>
      <c r="O628" s="1">
        <f>VLOOKUP($C628,samples!$D$2:$I$1000,3, FALSE)</f>
        <v>43942</v>
      </c>
      <c r="P628" s="2">
        <f t="shared" si="35"/>
        <v>62</v>
      </c>
      <c r="Q628" s="1" t="str">
        <f>VLOOKUP($C628,samples!$D$2:$R$1000,8, FALSE)</f>
        <v>CGPLPA639P3</v>
      </c>
      <c r="R628" t="s">
        <v>297</v>
      </c>
      <c r="S628">
        <f>VLOOKUP($C628,subset1!$D:$BX,S$2,FALSE)</f>
        <v>0</v>
      </c>
      <c r="T628" s="1" t="str">
        <f>VLOOKUP($C628,subset1!$D:$BX,T$2,FALSE)</f>
        <v>Subset 1</v>
      </c>
      <c r="U628">
        <f>VLOOKUP($C628,subset1!$D:$BX,U$2,FALSE)</f>
        <v>0</v>
      </c>
      <c r="V628">
        <f>VLOOKUP($C628,subset1!$D:$BX,V$2,FALSE)</f>
        <v>44278</v>
      </c>
      <c r="W628" t="str">
        <f>VLOOKUP($C628,subset1!$D:$BX,W$2,FALSE)</f>
        <v>ZF</v>
      </c>
      <c r="X628">
        <f>VLOOKUP($C628,subset1!$D:$BX,X$2,FALSE)</f>
        <v>533</v>
      </c>
      <c r="Y628">
        <f>VLOOKUP($C628,subset1!$D:$BX,Y$2,FALSE)</f>
        <v>4.5</v>
      </c>
      <c r="Z628">
        <f>VLOOKUP($C628,subset1!$D:$BX,Z$2,FALSE)</f>
        <v>0.5</v>
      </c>
      <c r="AA628" t="str">
        <f>VLOOKUP($C628,subset1!$D:$BX,AA$2,FALSE)</f>
        <v>2Pactocfdna32921</v>
      </c>
      <c r="AB628">
        <f>VLOOKUP($C628,subset1!$D:$BX,AB$2,FALSE)</f>
        <v>143</v>
      </c>
      <c r="AC628">
        <f>VLOOKUP($C628,subset1!$D:$BX,AC$2,FALSE)</f>
        <v>16825.95</v>
      </c>
      <c r="AD628">
        <f>VLOOKUP($C628,subset1!$D:$BX,AD$2,FALSE)</f>
        <v>271</v>
      </c>
      <c r="AE628">
        <f>VLOOKUP($C628,subset1!$D:$BX,AE$2,FALSE)</f>
        <v>479.76</v>
      </c>
      <c r="AF628">
        <f>VLOOKUP($C628,subset1!$D:$BX,AF$2,FALSE)</f>
        <v>319</v>
      </c>
      <c r="AG628">
        <f>VLOOKUP($C628,subset1!$D:$BX,AG$2,FALSE)</f>
        <v>96.84</v>
      </c>
      <c r="AH628">
        <f>VLOOKUP($C628,subset1!$D:$BX,AH$2,FALSE)</f>
        <v>0</v>
      </c>
      <c r="AI628">
        <f>VLOOKUP($C628,subset1!$D:$BX,AI$2,FALSE)</f>
        <v>50</v>
      </c>
      <c r="AJ628">
        <f>VLOOKUP($C628,subset1!$D:$BX,AJ$2,FALSE)</f>
        <v>17402.55</v>
      </c>
      <c r="AK628">
        <f>VLOOKUP($C628,subset1!$D:$BX,AK$2,FALSE)</f>
        <v>870.12750000000005</v>
      </c>
      <c r="AL628">
        <f>VLOOKUP($C628,subset1!$D:$BX,AL$2,FALSE)</f>
        <v>193.36166666666668</v>
      </c>
      <c r="AM628">
        <f>VLOOKUP($C628,subset1!$D:$BX,AM$2,FALSE)</f>
        <v>532</v>
      </c>
      <c r="AN628" t="str">
        <f>VLOOKUP($C628,subset1!$D:$BX,AN$2,FALSE)</f>
        <v>Revco -20</v>
      </c>
      <c r="AO628" t="str">
        <f>VLOOKUP($C628,subset1!$D:$BX,AO$2,FALSE)</f>
        <v>PACTO CfDNA Box 3</v>
      </c>
      <c r="AP628" t="str">
        <f>VLOOKUP($C628,subset1!$D:$BX,AP$2,FALSE)</f>
        <v>C8</v>
      </c>
      <c r="AQ628">
        <f>VLOOKUP($C628,subset1!$D:$BX,AQ$2,FALSE)</f>
        <v>87.012750000000011</v>
      </c>
      <c r="AR628">
        <f>VLOOKUP($C628,subset1!$D:$BX,AR$2,FALSE)</f>
        <v>15</v>
      </c>
      <c r="AS628">
        <f>VLOOKUP($C628,subset1!$D:$BX,AS$2,FALSE)</f>
        <v>8.6194264633631263</v>
      </c>
      <c r="AT628" s="1">
        <f>VLOOKUP($C628,subset1!$D:$BX,AT$2,FALSE)</f>
        <v>41.380573536636874</v>
      </c>
      <c r="AU628">
        <f>VLOOKUP($C628,subset1!$D:$BX,AU$2,FALSE)</f>
        <v>3</v>
      </c>
      <c r="AV628">
        <f>VLOOKUP($C628,subset1!$D:$BX,AV$2,FALSE)</f>
        <v>44355</v>
      </c>
      <c r="AW628">
        <f>VLOOKUP($C628,subset1!$D:$BX,AW$2,FALSE)</f>
        <v>0</v>
      </c>
      <c r="AX628" t="str">
        <f>VLOOKUP($C628,subset1!$D:$BX,AX$2,FALSE)</f>
        <v>IDT8_UDI_275</v>
      </c>
      <c r="AY628">
        <f>VLOOKUP($C628,subset1!$D:$BX,AY$2,FALSE)</f>
        <v>0</v>
      </c>
      <c r="AZ628">
        <f>VLOOKUP($C628,subset1!$D:$BX,AZ$2,FALSE)</f>
        <v>4</v>
      </c>
      <c r="BA628" t="str">
        <f>VLOOKUP($C628,subset1!$D:$BX,BA$2,FALSE)</f>
        <v>ZF</v>
      </c>
      <c r="BB628">
        <f>VLOOKUP($C628,subset1!$D:$BX,BB$2,FALSE)</f>
        <v>3</v>
      </c>
      <c r="BC628" t="str">
        <f>VLOOKUP($C628,subset1!$D:$BX,BC$2,FALSE)</f>
        <v>pactopcr6921_3_DNA 1000_DE13805124_2021-06-09_14-28-39.xad</v>
      </c>
      <c r="BD628">
        <f>VLOOKUP($C628,subset1!$D:$BX,BD$2,FALSE)</f>
        <v>286</v>
      </c>
      <c r="BE628">
        <f>VLOOKUP($C628,subset1!$D:$BX,BE$2,FALSE)</f>
        <v>7.76</v>
      </c>
      <c r="BF628">
        <f>VLOOKUP($C628,subset1!$D:$BX,BF$2,FALSE)</f>
        <v>41.1</v>
      </c>
      <c r="BG628">
        <f>VLOOKUP($C628,subset1!$D:$BX,BG$2,FALSE)</f>
        <v>442</v>
      </c>
      <c r="BH628">
        <f>VLOOKUP($C628,subset1!$D:$BX,BH$2,FALSE)</f>
        <v>0.83</v>
      </c>
      <c r="BI628">
        <f>VLOOKUP($C628,subset1!$D:$BX,BI$2,FALSE)</f>
        <v>2.8</v>
      </c>
      <c r="BJ628">
        <f>VLOOKUP($C628,subset1!$D:$BX,BJ$2,FALSE)</f>
        <v>607</v>
      </c>
      <c r="BK628">
        <f>VLOOKUP($C628,subset1!$D:$BX,BK$2,FALSE)</f>
        <v>0.13</v>
      </c>
      <c r="BL628">
        <f>VLOOKUP($C628,subset1!$D:$BX,BL$2,FALSE)</f>
        <v>0.3</v>
      </c>
      <c r="BM628">
        <f>VLOOKUP($C628,subset1!$D:$BX,BM$2,FALSE)</f>
        <v>0</v>
      </c>
      <c r="BN628">
        <f>VLOOKUP($C628,subset1!$D:$BX,BN$2,FALSE)</f>
        <v>3.4924330616996506E-2</v>
      </c>
      <c r="BO628">
        <f>VLOOKUP($C628,subset1!$D:$BX,BO$2,FALSE)</f>
        <v>20</v>
      </c>
      <c r="BP628">
        <f>VLOOKUP($C628,subset1!$D:$BX,BP$2,FALSE)</f>
        <v>8.7200000000000006</v>
      </c>
      <c r="BQ628">
        <f>VLOOKUP($C628,subset1!$D:$BX,BQ$2,FALSE)</f>
        <v>44.199999999999996</v>
      </c>
      <c r="BR628">
        <f>VLOOKUP($C628,subset1!$D:$BX,BR$2,FALSE)</f>
        <v>174.4</v>
      </c>
      <c r="BS628">
        <f>VLOOKUP($C628,subset1!$D:$BX,BS$2,FALSE)</f>
        <v>532</v>
      </c>
      <c r="BT628" t="str">
        <f>VLOOKUP($C628,subset1!$D:$BX,BT$2,FALSE)</f>
        <v>Revco -20</v>
      </c>
      <c r="BU628" t="str">
        <f>VLOOKUP($C628,subset1!$D:$BX,BU$2,FALSE)</f>
        <v>Pacto PCR1 Box 1</v>
      </c>
    </row>
    <row r="629" spans="1:73" x14ac:dyDescent="0.2">
      <c r="A629">
        <v>1233</v>
      </c>
      <c r="B629" t="s">
        <v>11</v>
      </c>
      <c r="C629" t="str">
        <f t="shared" si="33"/>
        <v>1233E3</v>
      </c>
      <c r="D629" t="str">
        <f t="shared" si="34"/>
        <v>E3</v>
      </c>
      <c r="E629">
        <v>115</v>
      </c>
      <c r="F629" s="1">
        <v>43880</v>
      </c>
      <c r="G629">
        <v>14.3</v>
      </c>
      <c r="H629" t="s">
        <v>22</v>
      </c>
      <c r="I629">
        <v>371.880620036724</v>
      </c>
      <c r="J629" t="s">
        <v>23</v>
      </c>
      <c r="K629">
        <v>635</v>
      </c>
      <c r="L629">
        <f>VLOOKUP($C629,samples!$D$2:$I$1000,4, FALSE)</f>
        <v>18</v>
      </c>
      <c r="M629" t="str">
        <f>VLOOKUP($C629,samples!$D$2:$I$1000,5, FALSE)</f>
        <v>A</v>
      </c>
      <c r="N629" t="str">
        <f>VLOOKUP($C629,samples!$D$2:$I$1000,6, FALSE)</f>
        <v>7,8,9</v>
      </c>
      <c r="O629" s="1">
        <f>VLOOKUP($C629,samples!$D$2:$I$1000,3, FALSE)</f>
        <v>43993</v>
      </c>
      <c r="P629" s="2">
        <f t="shared" si="35"/>
        <v>113</v>
      </c>
      <c r="Q629" s="1" t="str">
        <f>VLOOKUP($C629,samples!$D$2:$R$1000,8, FALSE)</f>
        <v>CGPLPA639P4</v>
      </c>
      <c r="R629" t="s">
        <v>297</v>
      </c>
      <c r="S629">
        <f>VLOOKUP($C629,subset1!$D:$BX,S$2,FALSE)</f>
        <v>0</v>
      </c>
      <c r="T629" s="1" t="str">
        <f>VLOOKUP($C629,subset1!$D:$BX,T$2,FALSE)</f>
        <v>Subset 1</v>
      </c>
      <c r="U629">
        <f>VLOOKUP($C629,subset1!$D:$BX,U$2,FALSE)</f>
        <v>0</v>
      </c>
      <c r="V629">
        <f>VLOOKUP($C629,subset1!$D:$BX,V$2,FALSE)</f>
        <v>44280</v>
      </c>
      <c r="W629" t="str">
        <f>VLOOKUP($C629,subset1!$D:$BX,W$2,FALSE)</f>
        <v>ZF</v>
      </c>
      <c r="X629">
        <f>VLOOKUP($C629,subset1!$D:$BX,X$2,FALSE)</f>
        <v>533</v>
      </c>
      <c r="Y629">
        <f>VLOOKUP($C629,subset1!$D:$BX,Y$2,FALSE)</f>
        <v>4.5</v>
      </c>
      <c r="Z629">
        <f>VLOOKUP($C629,subset1!$D:$BX,Z$2,FALSE)</f>
        <v>0.5</v>
      </c>
      <c r="AA629" t="str">
        <f>VLOOKUP($C629,subset1!$D:$BX,AA$2,FALSE)</f>
        <v>49PACTOCFDNA</v>
      </c>
      <c r="AB629">
        <f>VLOOKUP($C629,subset1!$D:$BX,AB$2,FALSE)</f>
        <v>170</v>
      </c>
      <c r="AC629">
        <f>VLOOKUP($C629,subset1!$D:$BX,AC$2,FALSE)</f>
        <v>52640.923318754009</v>
      </c>
      <c r="AD629">
        <f>VLOOKUP($C629,subset1!$D:$BX,AD$2,FALSE)</f>
        <v>329</v>
      </c>
      <c r="AE629">
        <f>VLOOKUP($C629,subset1!$D:$BX,AE$2,FALSE)</f>
        <v>1457.2429772727273</v>
      </c>
      <c r="AF629">
        <f>VLOOKUP($C629,subset1!$D:$BX,AF$2,FALSE)</f>
        <v>571</v>
      </c>
      <c r="AG629">
        <f>VLOOKUP($C629,subset1!$D:$BX,AG$2,FALSE)</f>
        <v>117.6260939781022</v>
      </c>
      <c r="AH629">
        <f>VLOOKUP($C629,subset1!$D:$BX,AH$2,FALSE)</f>
        <v>0</v>
      </c>
      <c r="AI629">
        <f>VLOOKUP($C629,subset1!$D:$BX,AI$2,FALSE)</f>
        <v>50</v>
      </c>
      <c r="AJ629">
        <f>VLOOKUP($C629,subset1!$D:$BX,AJ$2,FALSE)</f>
        <v>54215.792390004834</v>
      </c>
      <c r="AK629">
        <f>VLOOKUP($C629,subset1!$D:$BX,AK$2,FALSE)</f>
        <v>2710.7896195002418</v>
      </c>
      <c r="AL629">
        <f>VLOOKUP($C629,subset1!$D:$BX,AL$2,FALSE)</f>
        <v>602.39769322227596</v>
      </c>
      <c r="AM629">
        <f>VLOOKUP($C629,subset1!$D:$BX,AM$2,FALSE)</f>
        <v>532</v>
      </c>
      <c r="AN629" t="str">
        <f>VLOOKUP($C629,subset1!$D:$BX,AN$2,FALSE)</f>
        <v>Revco -20</v>
      </c>
      <c r="AO629" t="str">
        <f>VLOOKUP($C629,subset1!$D:$BX,AO$2,FALSE)</f>
        <v>PACTO CfDNA Box 3</v>
      </c>
      <c r="AP629" t="str">
        <f>VLOOKUP($C629,subset1!$D:$BX,AP$2,FALSE)</f>
        <v>C9</v>
      </c>
      <c r="AQ629">
        <f>VLOOKUP($C629,subset1!$D:$BX,AQ$2,FALSE)</f>
        <v>271.07896195002417</v>
      </c>
      <c r="AR629">
        <f>VLOOKUP($C629,subset1!$D:$BX,AR$2,FALSE)</f>
        <v>15</v>
      </c>
      <c r="AS629">
        <f>VLOOKUP($C629,subset1!$D:$BX,AS$2,FALSE)</f>
        <v>2.7667215286823668</v>
      </c>
      <c r="AT629" s="1">
        <f>VLOOKUP($C629,subset1!$D:$BX,AT$2,FALSE)</f>
        <v>47.233278471317632</v>
      </c>
      <c r="AU629">
        <f>VLOOKUP($C629,subset1!$D:$BX,AU$2,FALSE)</f>
        <v>3</v>
      </c>
      <c r="AV629">
        <f>VLOOKUP($C629,subset1!$D:$BX,AV$2,FALSE)</f>
        <v>44355</v>
      </c>
      <c r="AW629">
        <f>VLOOKUP($C629,subset1!$D:$BX,AW$2,FALSE)</f>
        <v>0</v>
      </c>
      <c r="AX629" t="str">
        <f>VLOOKUP($C629,subset1!$D:$BX,AX$2,FALSE)</f>
        <v>IDT8_UDI_280</v>
      </c>
      <c r="AY629">
        <f>VLOOKUP($C629,subset1!$D:$BX,AY$2,FALSE)</f>
        <v>0</v>
      </c>
      <c r="AZ629">
        <f>VLOOKUP($C629,subset1!$D:$BX,AZ$2,FALSE)</f>
        <v>4</v>
      </c>
      <c r="BA629" t="str">
        <f>VLOOKUP($C629,subset1!$D:$BX,BA$2,FALSE)</f>
        <v>ZF</v>
      </c>
      <c r="BB629">
        <f>VLOOKUP($C629,subset1!$D:$BX,BB$2,FALSE)</f>
        <v>3</v>
      </c>
      <c r="BC629" t="str">
        <f>VLOOKUP($C629,subset1!$D:$BX,BC$2,FALSE)</f>
        <v>pactopcr6921_3_DNA 1000_DE13805124_2021-06-09_14-28-39.xad</v>
      </c>
      <c r="BD629">
        <f>VLOOKUP($C629,subset1!$D:$BX,BD$2,FALSE)</f>
        <v>284</v>
      </c>
      <c r="BE629">
        <f>VLOOKUP($C629,subset1!$D:$BX,BE$2,FALSE)</f>
        <v>24.96</v>
      </c>
      <c r="BF629">
        <f>VLOOKUP($C629,subset1!$D:$BX,BF$2,FALSE)</f>
        <v>133.30000000000001</v>
      </c>
      <c r="BG629">
        <f>VLOOKUP($C629,subset1!$D:$BX,BG$2,FALSE)</f>
        <v>413</v>
      </c>
      <c r="BH629">
        <f>VLOOKUP($C629,subset1!$D:$BX,BH$2,FALSE)</f>
        <v>0.31</v>
      </c>
      <c r="BI629">
        <f>VLOOKUP($C629,subset1!$D:$BX,BI$2,FALSE)</f>
        <v>1.1000000000000001</v>
      </c>
      <c r="BJ629">
        <f>VLOOKUP($C629,subset1!$D:$BX,BJ$2,FALSE)</f>
        <v>0</v>
      </c>
      <c r="BK629">
        <f>VLOOKUP($C629,subset1!$D:$BX,BK$2,FALSE)</f>
        <v>0</v>
      </c>
      <c r="BL629">
        <f>VLOOKUP($C629,subset1!$D:$BX,BL$2,FALSE)</f>
        <v>0</v>
      </c>
      <c r="BM629">
        <f>VLOOKUP($C629,subset1!$D:$BX,BM$2,FALSE)</f>
        <v>0</v>
      </c>
      <c r="BN629">
        <f>VLOOKUP($C629,subset1!$D:$BX,BN$2,FALSE)</f>
        <v>0</v>
      </c>
      <c r="BO629">
        <f>VLOOKUP($C629,subset1!$D:$BX,BO$2,FALSE)</f>
        <v>20</v>
      </c>
      <c r="BP629">
        <f>VLOOKUP($C629,subset1!$D:$BX,BP$2,FALSE)</f>
        <v>25.27</v>
      </c>
      <c r="BQ629">
        <f>VLOOKUP($C629,subset1!$D:$BX,BQ$2,FALSE)</f>
        <v>134.4</v>
      </c>
      <c r="BR629">
        <f>VLOOKUP($C629,subset1!$D:$BX,BR$2,FALSE)</f>
        <v>505.4</v>
      </c>
      <c r="BS629">
        <f>VLOOKUP($C629,subset1!$D:$BX,BS$2,FALSE)</f>
        <v>532</v>
      </c>
      <c r="BT629" t="str">
        <f>VLOOKUP($C629,subset1!$D:$BX,BT$2,FALSE)</f>
        <v>Revco -20</v>
      </c>
      <c r="BU629" t="str">
        <f>VLOOKUP($C629,subset1!$D:$BX,BU$2,FALSE)</f>
        <v>Pacto PCR1 Box 1</v>
      </c>
    </row>
    <row r="630" spans="1:73" x14ac:dyDescent="0.2">
      <c r="A630">
        <v>1233</v>
      </c>
      <c r="B630" t="s">
        <v>12</v>
      </c>
      <c r="C630" t="str">
        <f t="shared" si="33"/>
        <v>1233E4</v>
      </c>
      <c r="D630" t="str">
        <f t="shared" si="34"/>
        <v>E4</v>
      </c>
      <c r="E630">
        <v>115</v>
      </c>
      <c r="F630" s="1">
        <v>43880</v>
      </c>
      <c r="G630">
        <v>14.3</v>
      </c>
      <c r="H630" t="s">
        <v>22</v>
      </c>
      <c r="I630">
        <v>371.880620036724</v>
      </c>
      <c r="J630" t="s">
        <v>23</v>
      </c>
      <c r="K630">
        <v>636</v>
      </c>
      <c r="L630">
        <f>VLOOKUP($C630,samples!$D$2:$I$1000,4, FALSE)</f>
        <v>20</v>
      </c>
      <c r="M630" t="str">
        <f>VLOOKUP($C630,samples!$D$2:$I$1000,5, FALSE)</f>
        <v>C</v>
      </c>
      <c r="N630" t="str">
        <f>VLOOKUP($C630,samples!$D$2:$I$1000,6, FALSE)</f>
        <v>4,5,6</v>
      </c>
      <c r="O630" s="1">
        <f>VLOOKUP($C630,samples!$D$2:$I$1000,3, FALSE)</f>
        <v>44076</v>
      </c>
      <c r="P630" s="2">
        <f t="shared" si="35"/>
        <v>196</v>
      </c>
      <c r="Q630" s="1" t="str">
        <f>VLOOKUP($C630,samples!$D$2:$R$1000,8, FALSE)</f>
        <v>CGPLPA639P5</v>
      </c>
      <c r="R630" t="s">
        <v>297</v>
      </c>
      <c r="S630">
        <f>VLOOKUP($C630,subset1!$D:$BX,S$2,FALSE)</f>
        <v>0</v>
      </c>
      <c r="T630" s="1" t="str">
        <f>VLOOKUP($C630,subset1!$D:$BX,T$2,FALSE)</f>
        <v>Subset 1</v>
      </c>
      <c r="U630">
        <f>VLOOKUP($C630,subset1!$D:$BX,U$2,FALSE)</f>
        <v>0</v>
      </c>
      <c r="V630">
        <f>VLOOKUP($C630,subset1!$D:$BX,V$2,FALSE)</f>
        <v>44280</v>
      </c>
      <c r="W630" t="str">
        <f>VLOOKUP($C630,subset1!$D:$BX,W$2,FALSE)</f>
        <v>ZF</v>
      </c>
      <c r="X630">
        <f>VLOOKUP($C630,subset1!$D:$BX,X$2,FALSE)</f>
        <v>533</v>
      </c>
      <c r="Y630">
        <f>VLOOKUP($C630,subset1!$D:$BX,Y$2,FALSE)</f>
        <v>5</v>
      </c>
      <c r="Z630">
        <f>VLOOKUP($C630,subset1!$D:$BX,Z$2,FALSE)</f>
        <v>0</v>
      </c>
      <c r="AA630" t="str">
        <f>VLOOKUP($C630,subset1!$D:$BX,AA$2,FALSE)</f>
        <v>2Pactocfdna32921</v>
      </c>
      <c r="AB630">
        <f>VLOOKUP($C630,subset1!$D:$BX,AB$2,FALSE)</f>
        <v>161</v>
      </c>
      <c r="AC630">
        <f>VLOOKUP($C630,subset1!$D:$BX,AC$2,FALSE)</f>
        <v>9339.85</v>
      </c>
      <c r="AD630">
        <f>VLOOKUP($C630,subset1!$D:$BX,AD$2,FALSE)</f>
        <v>313</v>
      </c>
      <c r="AE630">
        <f>VLOOKUP($C630,subset1!$D:$BX,AE$2,FALSE)</f>
        <v>440.05</v>
      </c>
      <c r="AF630">
        <f>VLOOKUP($C630,subset1!$D:$BX,AF$2,FALSE)</f>
        <v>441</v>
      </c>
      <c r="AG630">
        <f>VLOOKUP($C630,subset1!$D:$BX,AG$2,FALSE)</f>
        <v>56.71</v>
      </c>
      <c r="AH630">
        <f>VLOOKUP($C630,subset1!$D:$BX,AH$2,FALSE)</f>
        <v>0</v>
      </c>
      <c r="AI630">
        <f>VLOOKUP($C630,subset1!$D:$BX,AI$2,FALSE)</f>
        <v>50</v>
      </c>
      <c r="AJ630">
        <f>VLOOKUP($C630,subset1!$D:$BX,AJ$2,FALSE)</f>
        <v>9836.6099999999988</v>
      </c>
      <c r="AK630">
        <f>VLOOKUP($C630,subset1!$D:$BX,AK$2,FALSE)</f>
        <v>491.83049999999992</v>
      </c>
      <c r="AL630">
        <f>VLOOKUP($C630,subset1!$D:$BX,AL$2,FALSE)</f>
        <v>98.366099999999989</v>
      </c>
      <c r="AM630">
        <f>VLOOKUP($C630,subset1!$D:$BX,AM$2,FALSE)</f>
        <v>532</v>
      </c>
      <c r="AN630" t="str">
        <f>VLOOKUP($C630,subset1!$D:$BX,AN$2,FALSE)</f>
        <v>Revco -20</v>
      </c>
      <c r="AO630" t="str">
        <f>VLOOKUP($C630,subset1!$D:$BX,AO$2,FALSE)</f>
        <v>PACTO CfDNA Box 3</v>
      </c>
      <c r="AP630" t="str">
        <f>VLOOKUP($C630,subset1!$D:$BX,AP$2,FALSE)</f>
        <v>C10</v>
      </c>
      <c r="AQ630">
        <f>VLOOKUP($C630,subset1!$D:$BX,AQ$2,FALSE)</f>
        <v>0</v>
      </c>
      <c r="AR630">
        <f>VLOOKUP($C630,subset1!$D:$BX,AR$2,FALSE)</f>
        <v>15</v>
      </c>
      <c r="AS630">
        <f>VLOOKUP($C630,subset1!$D:$BX,AS$2,FALSE)</f>
        <v>1.524915595921766</v>
      </c>
      <c r="AT630" s="1">
        <f>VLOOKUP($C630,subset1!$D:$BX,AT$2,FALSE)</f>
        <v>48.475084404078231</v>
      </c>
      <c r="AU630">
        <f>VLOOKUP($C630,subset1!$D:$BX,AU$2,FALSE)</f>
        <v>3</v>
      </c>
      <c r="AV630">
        <f>VLOOKUP($C630,subset1!$D:$BX,AV$2,FALSE)</f>
        <v>44355</v>
      </c>
      <c r="AW630">
        <f>VLOOKUP($C630,subset1!$D:$BX,AW$2,FALSE)</f>
        <v>0</v>
      </c>
      <c r="AX630" t="str">
        <f>VLOOKUP($C630,subset1!$D:$BX,AX$2,FALSE)</f>
        <v>IDT8_UDI_281</v>
      </c>
      <c r="AY630">
        <f>VLOOKUP($C630,subset1!$D:$BX,AY$2,FALSE)</f>
        <v>0</v>
      </c>
      <c r="AZ630">
        <f>VLOOKUP($C630,subset1!$D:$BX,AZ$2,FALSE)</f>
        <v>4</v>
      </c>
      <c r="BA630" t="str">
        <f>VLOOKUP($C630,subset1!$D:$BX,BA$2,FALSE)</f>
        <v>ZF</v>
      </c>
      <c r="BB630">
        <f>VLOOKUP($C630,subset1!$D:$BX,BB$2,FALSE)</f>
        <v>3</v>
      </c>
      <c r="BC630" t="str">
        <f>VLOOKUP($C630,subset1!$D:$BX,BC$2,FALSE)</f>
        <v>pactopcr6921_3_DNA 1000_DE13805124_2021-06-09_14-28-39.xad</v>
      </c>
      <c r="BD630">
        <f>VLOOKUP($C630,subset1!$D:$BX,BD$2,FALSE)</f>
        <v>282</v>
      </c>
      <c r="BE630">
        <f>VLOOKUP($C630,subset1!$D:$BX,BE$2,FALSE)</f>
        <v>21.32</v>
      </c>
      <c r="BF630">
        <f>VLOOKUP($C630,subset1!$D:$BX,BF$2,FALSE)</f>
        <v>114.7</v>
      </c>
      <c r="BG630">
        <f>VLOOKUP($C630,subset1!$D:$BX,BG$2,FALSE)</f>
        <v>427</v>
      </c>
      <c r="BH630">
        <f>VLOOKUP($C630,subset1!$D:$BX,BH$2,FALSE)</f>
        <v>0.8</v>
      </c>
      <c r="BI630">
        <f>VLOOKUP($C630,subset1!$D:$BX,BI$2,FALSE)</f>
        <v>2.8</v>
      </c>
      <c r="BJ630">
        <f>VLOOKUP($C630,subset1!$D:$BX,BJ$2,FALSE)</f>
        <v>0</v>
      </c>
      <c r="BK630">
        <f>VLOOKUP($C630,subset1!$D:$BX,BK$2,FALSE)</f>
        <v>0</v>
      </c>
      <c r="BL630">
        <f>VLOOKUP($C630,subset1!$D:$BX,BL$2,FALSE)</f>
        <v>0</v>
      </c>
      <c r="BM630">
        <f>VLOOKUP($C630,subset1!$D:$BX,BM$2,FALSE)</f>
        <v>0</v>
      </c>
      <c r="BN630">
        <f>VLOOKUP($C630,subset1!$D:$BX,BN$2,FALSE)</f>
        <v>0</v>
      </c>
      <c r="BO630">
        <f>VLOOKUP($C630,subset1!$D:$BX,BO$2,FALSE)</f>
        <v>20</v>
      </c>
      <c r="BP630">
        <f>VLOOKUP($C630,subset1!$D:$BX,BP$2,FALSE)</f>
        <v>22.12</v>
      </c>
      <c r="BQ630">
        <f>VLOOKUP($C630,subset1!$D:$BX,BQ$2,FALSE)</f>
        <v>117.5</v>
      </c>
      <c r="BR630">
        <f>VLOOKUP($C630,subset1!$D:$BX,BR$2,FALSE)</f>
        <v>442.40000000000003</v>
      </c>
      <c r="BS630">
        <f>VLOOKUP($C630,subset1!$D:$BX,BS$2,FALSE)</f>
        <v>532</v>
      </c>
      <c r="BT630" t="str">
        <f>VLOOKUP($C630,subset1!$D:$BX,BT$2,FALSE)</f>
        <v>Revco -20</v>
      </c>
      <c r="BU630" t="str">
        <f>VLOOKUP($C630,subset1!$D:$BX,BU$2,FALSE)</f>
        <v>Pacto PCR1 Box 1</v>
      </c>
    </row>
    <row r="631" spans="1:73" x14ac:dyDescent="0.2">
      <c r="A631">
        <v>1254</v>
      </c>
      <c r="B631" t="s">
        <v>2</v>
      </c>
      <c r="C631" t="str">
        <f t="shared" si="33"/>
        <v>1254A</v>
      </c>
      <c r="D631" t="str">
        <f t="shared" si="34"/>
        <v>A</v>
      </c>
      <c r="E631">
        <v>116</v>
      </c>
      <c r="F631" s="1">
        <v>43976</v>
      </c>
      <c r="G631">
        <v>17</v>
      </c>
      <c r="H631" t="s">
        <v>22</v>
      </c>
      <c r="I631">
        <v>275.880620036724</v>
      </c>
      <c r="J631" t="s">
        <v>25</v>
      </c>
      <c r="K631">
        <v>637</v>
      </c>
      <c r="L631">
        <f>VLOOKUP($C631,samples!$D$2:$I$1000,4, FALSE)</f>
        <v>5</v>
      </c>
      <c r="M631" t="str">
        <f>VLOOKUP($C631,samples!$D$2:$I$1000,5, FALSE)</f>
        <v>H</v>
      </c>
      <c r="N631" t="str">
        <f>VLOOKUP($C631,samples!$D$2:$I$1000,6, FALSE)</f>
        <v>4,5,6</v>
      </c>
      <c r="O631" s="1">
        <f>VLOOKUP($C631,samples!$D$2:$I$1000,3, FALSE)</f>
        <v>43976</v>
      </c>
      <c r="P631" s="2">
        <f t="shared" si="35"/>
        <v>0</v>
      </c>
      <c r="Q631" s="1" t="str">
        <f>VLOOKUP($C631,samples!$D$2:$R$1000,8, FALSE)</f>
        <v>CGPLPA906P</v>
      </c>
      <c r="R631" t="s">
        <v>297</v>
      </c>
      <c r="S631">
        <f>VLOOKUP($C631,subset1!$D:$BX,S$2,FALSE)</f>
        <v>0</v>
      </c>
      <c r="T631" s="1" t="str">
        <f>VLOOKUP($C631,subset1!$D:$BX,T$2,FALSE)</f>
        <v>Subset 1</v>
      </c>
      <c r="U631">
        <f>VLOOKUP($C631,subset1!$D:$BX,U$2,FALSE)</f>
        <v>0</v>
      </c>
      <c r="V631">
        <f>VLOOKUP($C631,subset1!$D:$BX,V$2,FALSE)</f>
        <v>44280</v>
      </c>
      <c r="W631" t="str">
        <f>VLOOKUP($C631,subset1!$D:$BX,W$2,FALSE)</f>
        <v>ZF</v>
      </c>
      <c r="X631">
        <f>VLOOKUP($C631,subset1!$D:$BX,X$2,FALSE)</f>
        <v>533</v>
      </c>
      <c r="Y631">
        <f>VLOOKUP($C631,subset1!$D:$BX,Y$2,FALSE)</f>
        <v>5</v>
      </c>
      <c r="Z631">
        <f>VLOOKUP($C631,subset1!$D:$BX,Z$2,FALSE)</f>
        <v>0</v>
      </c>
      <c r="AA631" t="str">
        <f>VLOOKUP($C631,subset1!$D:$BX,AA$2,FALSE)</f>
        <v>2Pactocfdna32921</v>
      </c>
      <c r="AB631">
        <f>VLOOKUP($C631,subset1!$D:$BX,AB$2,FALSE)</f>
        <v>157</v>
      </c>
      <c r="AC631">
        <f>VLOOKUP($C631,subset1!$D:$BX,AC$2,FALSE)</f>
        <v>233.12</v>
      </c>
      <c r="AD631">
        <f>VLOOKUP($C631,subset1!$D:$BX,AD$2,FALSE)</f>
        <v>299</v>
      </c>
      <c r="AE631">
        <f>VLOOKUP($C631,subset1!$D:$BX,AE$2,FALSE)</f>
        <v>41.53</v>
      </c>
      <c r="AF631">
        <f>VLOOKUP($C631,subset1!$D:$BX,AF$2,FALSE)</f>
        <v>474</v>
      </c>
      <c r="AG631">
        <f>VLOOKUP($C631,subset1!$D:$BX,AG$2,FALSE)</f>
        <v>10.07</v>
      </c>
      <c r="AH631">
        <f>VLOOKUP($C631,subset1!$D:$BX,AH$2,FALSE)</f>
        <v>0</v>
      </c>
      <c r="AI631">
        <f>VLOOKUP($C631,subset1!$D:$BX,AI$2,FALSE)</f>
        <v>50</v>
      </c>
      <c r="AJ631">
        <f>VLOOKUP($C631,subset1!$D:$BX,AJ$2,FALSE)</f>
        <v>284.71999999999997</v>
      </c>
      <c r="AK631">
        <f>VLOOKUP($C631,subset1!$D:$BX,AK$2,FALSE)</f>
        <v>14.235999999999999</v>
      </c>
      <c r="AL631">
        <f>VLOOKUP($C631,subset1!$D:$BX,AL$2,FALSE)</f>
        <v>2.8472</v>
      </c>
      <c r="AM631">
        <f>VLOOKUP($C631,subset1!$D:$BX,AM$2,FALSE)</f>
        <v>532</v>
      </c>
      <c r="AN631" t="str">
        <f>VLOOKUP($C631,subset1!$D:$BX,AN$2,FALSE)</f>
        <v>Revco -20</v>
      </c>
      <c r="AO631" t="str">
        <f>VLOOKUP($C631,subset1!$D:$BX,AO$2,FALSE)</f>
        <v>PACTO CfDNA Box 3</v>
      </c>
      <c r="AP631" t="str">
        <f>VLOOKUP($C631,subset1!$D:$BX,AP$2,FALSE)</f>
        <v>D1</v>
      </c>
      <c r="AQ631">
        <f>VLOOKUP($C631,subset1!$D:$BX,AQ$2,FALSE)</f>
        <v>0</v>
      </c>
      <c r="AR631">
        <f>VLOOKUP($C631,subset1!$D:$BX,AR$2,FALSE)</f>
        <v>14.235999999999999</v>
      </c>
      <c r="AS631">
        <f>VLOOKUP($C631,subset1!$D:$BX,AS$2,FALSE)</f>
        <v>50</v>
      </c>
      <c r="AT631" s="1">
        <f>VLOOKUP($C631,subset1!$D:$BX,AT$2,FALSE)</f>
        <v>0</v>
      </c>
      <c r="AU631">
        <f>VLOOKUP($C631,subset1!$D:$BX,AU$2,FALSE)</f>
        <v>12</v>
      </c>
      <c r="AV631">
        <f>VLOOKUP($C631,subset1!$D:$BX,AV$2,FALSE)</f>
        <v>44420</v>
      </c>
      <c r="AW631">
        <f>VLOOKUP($C631,subset1!$D:$BX,AW$2,FALSE)</f>
        <v>0</v>
      </c>
      <c r="AX631" t="str">
        <f>VLOOKUP($C631,subset1!$D:$BX,AX$2,FALSE)</f>
        <v>IDT8_UDI_384</v>
      </c>
      <c r="AY631">
        <f>VLOOKUP($C631,subset1!$D:$BX,AY$2,FALSE)</f>
        <v>0</v>
      </c>
      <c r="AZ631">
        <f>VLOOKUP($C631,subset1!$D:$BX,AZ$2,FALSE)</f>
        <v>4</v>
      </c>
      <c r="BA631" t="str">
        <f>VLOOKUP($C631,subset1!$D:$BX,BA$2,FALSE)</f>
        <v>ZF</v>
      </c>
      <c r="BB631">
        <f>VLOOKUP($C631,subset1!$D:$BX,BB$2,FALSE)</f>
        <v>12</v>
      </c>
      <c r="BC631" t="str">
        <f>VLOOKUP($C631,subset1!$D:$BX,BC$2,FALSE)</f>
        <v>3pactopcr181621_DNA 1000_DE13805124_2021-08-16_12-57-51</v>
      </c>
      <c r="BD631">
        <f>VLOOKUP($C631,subset1!$D:$BX,BD$2,FALSE)</f>
        <v>306</v>
      </c>
      <c r="BE631">
        <f>VLOOKUP($C631,subset1!$D:$BX,BE$2,FALSE)</f>
        <v>3.15</v>
      </c>
      <c r="BF631">
        <f>VLOOKUP($C631,subset1!$D:$BX,BF$2,FALSE)</f>
        <v>15.6</v>
      </c>
      <c r="BG631">
        <f>VLOOKUP($C631,subset1!$D:$BX,BG$2,FALSE)</f>
        <v>460</v>
      </c>
      <c r="BH631">
        <f>VLOOKUP($C631,subset1!$D:$BX,BH$2,FALSE)</f>
        <v>0.45</v>
      </c>
      <c r="BI631">
        <f>VLOOKUP($C631,subset1!$D:$BX,BI$2,FALSE)</f>
        <v>1.5</v>
      </c>
      <c r="BJ631">
        <f>VLOOKUP($C631,subset1!$D:$BX,BJ$2,FALSE)</f>
        <v>0</v>
      </c>
      <c r="BK631">
        <f>VLOOKUP($C631,subset1!$D:$BX,BK$2,FALSE)</f>
        <v>0</v>
      </c>
      <c r="BL631">
        <f>VLOOKUP($C631,subset1!$D:$BX,BL$2,FALSE)</f>
        <v>0</v>
      </c>
      <c r="BM631">
        <f>VLOOKUP($C631,subset1!$D:$BX,BM$2,FALSE)</f>
        <v>0</v>
      </c>
      <c r="BN631">
        <f>VLOOKUP($C631,subset1!$D:$BX,BN$2,FALSE)</f>
        <v>0</v>
      </c>
      <c r="BO631">
        <f>VLOOKUP($C631,subset1!$D:$BX,BO$2,FALSE)</f>
        <v>20</v>
      </c>
      <c r="BP631">
        <f>VLOOKUP($C631,subset1!$D:$BX,BP$2,FALSE)</f>
        <v>3.6</v>
      </c>
      <c r="BQ631">
        <f>VLOOKUP($C631,subset1!$D:$BX,BQ$2,FALSE)</f>
        <v>17.100000000000001</v>
      </c>
      <c r="BR631">
        <f>VLOOKUP($C631,subset1!$D:$BX,BR$2,FALSE)</f>
        <v>72</v>
      </c>
      <c r="BS631">
        <f>VLOOKUP($C631,subset1!$D:$BX,BS$2,FALSE)</f>
        <v>532</v>
      </c>
      <c r="BT631" t="str">
        <f>VLOOKUP($C631,subset1!$D:$BX,BT$2,FALSE)</f>
        <v>Revco -20</v>
      </c>
      <c r="BU631" t="str">
        <f>VLOOKUP($C631,subset1!$D:$BX,BU$2,FALSE)</f>
        <v>Pacto PCR1 Box 3</v>
      </c>
    </row>
    <row r="632" spans="1:73" x14ac:dyDescent="0.2">
      <c r="A632">
        <v>1254</v>
      </c>
      <c r="B632" t="s">
        <v>8</v>
      </c>
      <c r="C632" t="str">
        <f t="shared" si="33"/>
        <v>1254B1</v>
      </c>
      <c r="D632" t="str">
        <f t="shared" si="34"/>
        <v>B1</v>
      </c>
      <c r="E632">
        <v>116</v>
      </c>
      <c r="F632" s="1">
        <v>43976</v>
      </c>
      <c r="G632">
        <v>17</v>
      </c>
      <c r="H632" t="s">
        <v>22</v>
      </c>
      <c r="I632">
        <v>275.880620036724</v>
      </c>
      <c r="J632" t="s">
        <v>25</v>
      </c>
      <c r="K632">
        <v>638</v>
      </c>
      <c r="L632">
        <f>VLOOKUP($C632,samples!$D$2:$I$1000,4, FALSE)</f>
        <v>9</v>
      </c>
      <c r="M632" t="str">
        <f>VLOOKUP($C632,samples!$D$2:$I$1000,5, FALSE)</f>
        <v>C</v>
      </c>
      <c r="N632" t="str">
        <f>VLOOKUP($C632,samples!$D$2:$I$1000,6, FALSE)</f>
        <v>4,5,6</v>
      </c>
      <c r="O632" s="1">
        <f>VLOOKUP($C632,samples!$D$2:$I$1000,3, FALSE)</f>
        <v>44008</v>
      </c>
      <c r="P632" s="2">
        <f t="shared" si="35"/>
        <v>32</v>
      </c>
      <c r="Q632" s="1" t="str">
        <f>VLOOKUP($C632,samples!$D$2:$R$1000,8, FALSE)</f>
        <v>CGPLPA906P1</v>
      </c>
      <c r="R632" t="s">
        <v>297</v>
      </c>
      <c r="S632">
        <f>VLOOKUP($C632,subset1!$D:$BX,S$2,FALSE)</f>
        <v>0</v>
      </c>
      <c r="T632" s="1" t="str">
        <f>VLOOKUP($C632,subset1!$D:$BX,T$2,FALSE)</f>
        <v>Subset 1</v>
      </c>
      <c r="U632">
        <f>VLOOKUP($C632,subset1!$D:$BX,U$2,FALSE)</f>
        <v>0</v>
      </c>
      <c r="V632">
        <f>VLOOKUP($C632,subset1!$D:$BX,V$2,FALSE)</f>
        <v>44280</v>
      </c>
      <c r="W632" t="str">
        <f>VLOOKUP($C632,subset1!$D:$BX,W$2,FALSE)</f>
        <v>ZF</v>
      </c>
      <c r="X632">
        <f>VLOOKUP($C632,subset1!$D:$BX,X$2,FALSE)</f>
        <v>533</v>
      </c>
      <c r="Y632">
        <f>VLOOKUP($C632,subset1!$D:$BX,Y$2,FALSE)</f>
        <v>5</v>
      </c>
      <c r="Z632">
        <f>VLOOKUP($C632,subset1!$D:$BX,Z$2,FALSE)</f>
        <v>0</v>
      </c>
      <c r="AA632" t="str">
        <f>VLOOKUP($C632,subset1!$D:$BX,AA$2,FALSE)</f>
        <v>2Pactocfdna32921</v>
      </c>
      <c r="AB632">
        <f>VLOOKUP($C632,subset1!$D:$BX,AB$2,FALSE)</f>
        <v>141</v>
      </c>
      <c r="AC632">
        <f>VLOOKUP($C632,subset1!$D:$BX,AC$2,FALSE)</f>
        <v>9093.94</v>
      </c>
      <c r="AD632">
        <f>VLOOKUP($C632,subset1!$D:$BX,AD$2,FALSE)</f>
        <v>267</v>
      </c>
      <c r="AE632">
        <f>VLOOKUP($C632,subset1!$D:$BX,AE$2,FALSE)</f>
        <v>1570.82</v>
      </c>
      <c r="AF632">
        <f>VLOOKUP($C632,subset1!$D:$BX,AF$2,FALSE)</f>
        <v>376</v>
      </c>
      <c r="AG632">
        <f>VLOOKUP($C632,subset1!$D:$BX,AG$2,FALSE)</f>
        <v>195.65</v>
      </c>
      <c r="AH632">
        <f>VLOOKUP($C632,subset1!$D:$BX,AH$2,FALSE)</f>
        <v>0</v>
      </c>
      <c r="AI632">
        <f>VLOOKUP($C632,subset1!$D:$BX,AI$2,FALSE)</f>
        <v>50</v>
      </c>
      <c r="AJ632">
        <f>VLOOKUP($C632,subset1!$D:$BX,AJ$2,FALSE)</f>
        <v>10860.41</v>
      </c>
      <c r="AK632">
        <f>VLOOKUP($C632,subset1!$D:$BX,AK$2,FALSE)</f>
        <v>543.02049999999997</v>
      </c>
      <c r="AL632">
        <f>VLOOKUP($C632,subset1!$D:$BX,AL$2,FALSE)</f>
        <v>108.60409999999999</v>
      </c>
      <c r="AM632">
        <f>VLOOKUP($C632,subset1!$D:$BX,AM$2,FALSE)</f>
        <v>532</v>
      </c>
      <c r="AN632" t="str">
        <f>VLOOKUP($C632,subset1!$D:$BX,AN$2,FALSE)</f>
        <v>Revco -20</v>
      </c>
      <c r="AO632" t="str">
        <f>VLOOKUP($C632,subset1!$D:$BX,AO$2,FALSE)</f>
        <v>PACTO CfDNA Box 3</v>
      </c>
      <c r="AP632" t="str">
        <f>VLOOKUP($C632,subset1!$D:$BX,AP$2,FALSE)</f>
        <v>D2</v>
      </c>
      <c r="AQ632">
        <f>VLOOKUP($C632,subset1!$D:$BX,AQ$2,FALSE)</f>
        <v>0</v>
      </c>
      <c r="AR632">
        <f>VLOOKUP($C632,subset1!$D:$BX,AR$2,FALSE)</f>
        <v>15</v>
      </c>
      <c r="AS632">
        <f>VLOOKUP($C632,subset1!$D:$BX,AS$2,FALSE)</f>
        <v>1.3811633262464309</v>
      </c>
      <c r="AT632" s="1">
        <f>VLOOKUP($C632,subset1!$D:$BX,AT$2,FALSE)</f>
        <v>48.61883667375357</v>
      </c>
      <c r="AU632">
        <f>VLOOKUP($C632,subset1!$D:$BX,AU$2,FALSE)</f>
        <v>12</v>
      </c>
      <c r="AV632">
        <f>VLOOKUP($C632,subset1!$D:$BX,AV$2,FALSE)</f>
        <v>44420</v>
      </c>
      <c r="AW632">
        <f>VLOOKUP($C632,subset1!$D:$BX,AW$2,FALSE)</f>
        <v>0</v>
      </c>
      <c r="AX632" t="str">
        <f>VLOOKUP($C632,subset1!$D:$BX,AX$2,FALSE)</f>
        <v>IDT8_UDI_12</v>
      </c>
      <c r="AY632">
        <f>VLOOKUP($C632,subset1!$D:$BX,AY$2,FALSE)</f>
        <v>0</v>
      </c>
      <c r="AZ632">
        <f>VLOOKUP($C632,subset1!$D:$BX,AZ$2,FALSE)</f>
        <v>4</v>
      </c>
      <c r="BA632" t="str">
        <f>VLOOKUP($C632,subset1!$D:$BX,BA$2,FALSE)</f>
        <v>ZF</v>
      </c>
      <c r="BB632">
        <f>VLOOKUP($C632,subset1!$D:$BX,BB$2,FALSE)</f>
        <v>12</v>
      </c>
      <c r="BC632" t="str">
        <f>VLOOKUP($C632,subset1!$D:$BX,BC$2,FALSE)</f>
        <v>3pactopcr181621_DNA 1000_DE13805124_2021-08-16_12-57-51</v>
      </c>
      <c r="BD632">
        <f>VLOOKUP($C632,subset1!$D:$BX,BD$2,FALSE)</f>
        <v>303</v>
      </c>
      <c r="BE632">
        <f>VLOOKUP($C632,subset1!$D:$BX,BE$2,FALSE)</f>
        <v>7.71</v>
      </c>
      <c r="BF632">
        <f>VLOOKUP($C632,subset1!$D:$BX,BF$2,FALSE)</f>
        <v>38.6</v>
      </c>
      <c r="BG632">
        <f>VLOOKUP($C632,subset1!$D:$BX,BG$2,FALSE)</f>
        <v>0</v>
      </c>
      <c r="BH632">
        <f>VLOOKUP($C632,subset1!$D:$BX,BH$2,FALSE)</f>
        <v>0</v>
      </c>
      <c r="BI632">
        <f>VLOOKUP($C632,subset1!$D:$BX,BI$2,FALSE)</f>
        <v>0</v>
      </c>
      <c r="BJ632">
        <f>VLOOKUP($C632,subset1!$D:$BX,BJ$2,FALSE)</f>
        <v>0</v>
      </c>
      <c r="BK632">
        <f>VLOOKUP($C632,subset1!$D:$BX,BK$2,FALSE)</f>
        <v>0</v>
      </c>
      <c r="BL632">
        <f>VLOOKUP($C632,subset1!$D:$BX,BL$2,FALSE)</f>
        <v>0</v>
      </c>
      <c r="BM632">
        <f>VLOOKUP($C632,subset1!$D:$BX,BM$2,FALSE)</f>
        <v>0</v>
      </c>
      <c r="BN632">
        <f>VLOOKUP($C632,subset1!$D:$BX,BN$2,FALSE)</f>
        <v>0</v>
      </c>
      <c r="BO632">
        <f>VLOOKUP($C632,subset1!$D:$BX,BO$2,FALSE)</f>
        <v>20</v>
      </c>
      <c r="BP632">
        <f>VLOOKUP($C632,subset1!$D:$BX,BP$2,FALSE)</f>
        <v>7.71</v>
      </c>
      <c r="BQ632">
        <f>VLOOKUP($C632,subset1!$D:$BX,BQ$2,FALSE)</f>
        <v>38.6</v>
      </c>
      <c r="BR632">
        <f>VLOOKUP($C632,subset1!$D:$BX,BR$2,FALSE)</f>
        <v>154.19999999999999</v>
      </c>
      <c r="BS632">
        <f>VLOOKUP($C632,subset1!$D:$BX,BS$2,FALSE)</f>
        <v>532</v>
      </c>
      <c r="BT632" t="str">
        <f>VLOOKUP($C632,subset1!$D:$BX,BT$2,FALSE)</f>
        <v>Revco -20</v>
      </c>
      <c r="BU632" t="str">
        <f>VLOOKUP($C632,subset1!$D:$BX,BU$2,FALSE)</f>
        <v>Pacto PCR1 Box 3</v>
      </c>
    </row>
    <row r="633" spans="1:73" x14ac:dyDescent="0.2">
      <c r="A633">
        <v>1254</v>
      </c>
      <c r="B633" t="s">
        <v>9</v>
      </c>
      <c r="C633" t="str">
        <f t="shared" si="33"/>
        <v>1254E1</v>
      </c>
      <c r="D633" t="str">
        <f t="shared" si="34"/>
        <v>E1</v>
      </c>
      <c r="E633">
        <v>116</v>
      </c>
      <c r="F633" s="1">
        <v>43976</v>
      </c>
      <c r="G633">
        <v>17</v>
      </c>
      <c r="H633" t="s">
        <v>22</v>
      </c>
      <c r="I633">
        <v>275.880620036724</v>
      </c>
      <c r="J633" t="s">
        <v>25</v>
      </c>
      <c r="K633">
        <v>639</v>
      </c>
      <c r="L633">
        <f>VLOOKUP($C633,samples!$D$2:$I$1000,4, FALSE)</f>
        <v>20</v>
      </c>
      <c r="M633" t="str">
        <f>VLOOKUP($C633,samples!$D$2:$I$1000,5, FALSE)</f>
        <v>A</v>
      </c>
      <c r="N633" t="str">
        <f>VLOOKUP($C633,samples!$D$2:$I$1000,6, FALSE)</f>
        <v>4,5,6</v>
      </c>
      <c r="O633" s="1">
        <f>VLOOKUP($C633,samples!$D$2:$I$1000,3, FALSE)</f>
        <v>44043</v>
      </c>
      <c r="P633" s="2">
        <f t="shared" si="35"/>
        <v>67</v>
      </c>
      <c r="Q633" s="1" t="str">
        <f>VLOOKUP($C633,samples!$D$2:$R$1000,8, FALSE)</f>
        <v>CGPLPA906P2</v>
      </c>
      <c r="R633" t="s">
        <v>297</v>
      </c>
      <c r="S633">
        <f>VLOOKUP($C633,subset1!$D:$BX,S$2,FALSE)</f>
        <v>0</v>
      </c>
      <c r="T633" s="1" t="str">
        <f>VLOOKUP($C633,subset1!$D:$BX,T$2,FALSE)</f>
        <v>Subset 1</v>
      </c>
      <c r="U633">
        <f>VLOOKUP($C633,subset1!$D:$BX,U$2,FALSE)</f>
        <v>0</v>
      </c>
      <c r="V633">
        <f>VLOOKUP($C633,subset1!$D:$BX,V$2,FALSE)</f>
        <v>44280</v>
      </c>
      <c r="W633" t="str">
        <f>VLOOKUP($C633,subset1!$D:$BX,W$2,FALSE)</f>
        <v>ZF</v>
      </c>
      <c r="X633">
        <f>VLOOKUP($C633,subset1!$D:$BX,X$2,FALSE)</f>
        <v>533</v>
      </c>
      <c r="Y633">
        <f>VLOOKUP($C633,subset1!$D:$BX,Y$2,FALSE)</f>
        <v>4.5</v>
      </c>
      <c r="Z633">
        <f>VLOOKUP($C633,subset1!$D:$BX,Z$2,FALSE)</f>
        <v>0.5</v>
      </c>
      <c r="AA633" t="str">
        <f>VLOOKUP($C633,subset1!$D:$BX,AA$2,FALSE)</f>
        <v>3Pactocfdna32921</v>
      </c>
      <c r="AB633">
        <f>VLOOKUP($C633,subset1!$D:$BX,AB$2,FALSE)</f>
        <v>158</v>
      </c>
      <c r="AC633">
        <f>VLOOKUP($C633,subset1!$D:$BX,AC$2,FALSE)</f>
        <v>4933.5600000000004</v>
      </c>
      <c r="AD633">
        <f>VLOOKUP($C633,subset1!$D:$BX,AD$2,FALSE)</f>
        <v>296</v>
      </c>
      <c r="AE633">
        <f>VLOOKUP($C633,subset1!$D:$BX,AE$2,FALSE)</f>
        <v>304.45</v>
      </c>
      <c r="AF633">
        <f>VLOOKUP($C633,subset1!$D:$BX,AF$2,FALSE)</f>
        <v>424</v>
      </c>
      <c r="AG633">
        <f>VLOOKUP($C633,subset1!$D:$BX,AG$2,FALSE)</f>
        <v>20.77</v>
      </c>
      <c r="AH633">
        <f>VLOOKUP($C633,subset1!$D:$BX,AH$2,FALSE)</f>
        <v>0</v>
      </c>
      <c r="AI633">
        <f>VLOOKUP($C633,subset1!$D:$BX,AI$2,FALSE)</f>
        <v>50</v>
      </c>
      <c r="AJ633">
        <f>VLOOKUP($C633,subset1!$D:$BX,AJ$2,FALSE)</f>
        <v>5258.7800000000007</v>
      </c>
      <c r="AK633">
        <f>VLOOKUP($C633,subset1!$D:$BX,AK$2,FALSE)</f>
        <v>262.93900000000008</v>
      </c>
      <c r="AL633">
        <f>VLOOKUP($C633,subset1!$D:$BX,AL$2,FALSE)</f>
        <v>58.430888888888909</v>
      </c>
      <c r="AM633">
        <f>VLOOKUP($C633,subset1!$D:$BX,AM$2,FALSE)</f>
        <v>532</v>
      </c>
      <c r="AN633" t="str">
        <f>VLOOKUP($C633,subset1!$D:$BX,AN$2,FALSE)</f>
        <v>Revco -20</v>
      </c>
      <c r="AO633" t="str">
        <f>VLOOKUP($C633,subset1!$D:$BX,AO$2,FALSE)</f>
        <v>PACTO CfDNA Box 3</v>
      </c>
      <c r="AP633" t="str">
        <f>VLOOKUP($C633,subset1!$D:$BX,AP$2,FALSE)</f>
        <v>D3</v>
      </c>
      <c r="AQ633">
        <f>VLOOKUP($C633,subset1!$D:$BX,AQ$2,FALSE)</f>
        <v>0</v>
      </c>
      <c r="AR633">
        <f>VLOOKUP($C633,subset1!$D:$BX,AR$2,FALSE)</f>
        <v>15</v>
      </c>
      <c r="AS633">
        <f>VLOOKUP($C633,subset1!$D:$BX,AS$2,FALSE)</f>
        <v>2.8523726035316166</v>
      </c>
      <c r="AT633" s="1">
        <f>VLOOKUP($C633,subset1!$D:$BX,AT$2,FALSE)</f>
        <v>47.14762739646838</v>
      </c>
      <c r="AU633">
        <f>VLOOKUP($C633,subset1!$D:$BX,AU$2,FALSE)</f>
        <v>12</v>
      </c>
      <c r="AV633">
        <f>VLOOKUP($C633,subset1!$D:$BX,AV$2,FALSE)</f>
        <v>44420</v>
      </c>
      <c r="AW633">
        <f>VLOOKUP($C633,subset1!$D:$BX,AW$2,FALSE)</f>
        <v>0</v>
      </c>
      <c r="AX633" t="str">
        <f>VLOOKUP($C633,subset1!$D:$BX,AX$2,FALSE)</f>
        <v>IDT8_UDI_13</v>
      </c>
      <c r="AY633">
        <f>VLOOKUP($C633,subset1!$D:$BX,AY$2,FALSE)</f>
        <v>0</v>
      </c>
      <c r="AZ633">
        <f>VLOOKUP($C633,subset1!$D:$BX,AZ$2,FALSE)</f>
        <v>4</v>
      </c>
      <c r="BA633" t="str">
        <f>VLOOKUP($C633,subset1!$D:$BX,BA$2,FALSE)</f>
        <v>ZF</v>
      </c>
      <c r="BB633">
        <f>VLOOKUP($C633,subset1!$D:$BX,BB$2,FALSE)</f>
        <v>12</v>
      </c>
      <c r="BC633" t="str">
        <f>VLOOKUP($C633,subset1!$D:$BX,BC$2,FALSE)</f>
        <v>3pactopcr181621_DNA 1000_DE13805124_2021-08-16_12-57-51</v>
      </c>
      <c r="BD633">
        <f>VLOOKUP($C633,subset1!$D:$BX,BD$2,FALSE)</f>
        <v>303</v>
      </c>
      <c r="BE633">
        <f>VLOOKUP($C633,subset1!$D:$BX,BE$2,FALSE)</f>
        <v>6.99</v>
      </c>
      <c r="BF633">
        <f>VLOOKUP($C633,subset1!$D:$BX,BF$2,FALSE)</f>
        <v>35</v>
      </c>
      <c r="BG633">
        <f>VLOOKUP($C633,subset1!$D:$BX,BG$2,FALSE)</f>
        <v>452</v>
      </c>
      <c r="BH633">
        <f>VLOOKUP($C633,subset1!$D:$BX,BH$2,FALSE)</f>
        <v>0.26</v>
      </c>
      <c r="BI633">
        <f>VLOOKUP($C633,subset1!$D:$BX,BI$2,FALSE)</f>
        <v>0.9</v>
      </c>
      <c r="BJ633">
        <f>VLOOKUP($C633,subset1!$D:$BX,BJ$2,FALSE)</f>
        <v>0</v>
      </c>
      <c r="BK633">
        <f>VLOOKUP($C633,subset1!$D:$BX,BK$2,FALSE)</f>
        <v>0</v>
      </c>
      <c r="BL633">
        <f>VLOOKUP($C633,subset1!$D:$BX,BL$2,FALSE)</f>
        <v>0</v>
      </c>
      <c r="BM633">
        <f>VLOOKUP($C633,subset1!$D:$BX,BM$2,FALSE)</f>
        <v>0</v>
      </c>
      <c r="BN633">
        <f>VLOOKUP($C633,subset1!$D:$BX,BN$2,FALSE)</f>
        <v>0</v>
      </c>
      <c r="BO633">
        <f>VLOOKUP($C633,subset1!$D:$BX,BO$2,FALSE)</f>
        <v>20</v>
      </c>
      <c r="BP633">
        <f>VLOOKUP($C633,subset1!$D:$BX,BP$2,FALSE)</f>
        <v>7.25</v>
      </c>
      <c r="BQ633">
        <f>VLOOKUP($C633,subset1!$D:$BX,BQ$2,FALSE)</f>
        <v>35.9</v>
      </c>
      <c r="BR633">
        <f>VLOOKUP($C633,subset1!$D:$BX,BR$2,FALSE)</f>
        <v>145</v>
      </c>
      <c r="BS633">
        <f>VLOOKUP($C633,subset1!$D:$BX,BS$2,FALSE)</f>
        <v>532</v>
      </c>
      <c r="BT633" t="str">
        <f>VLOOKUP($C633,subset1!$D:$BX,BT$2,FALSE)</f>
        <v>Revco -20</v>
      </c>
      <c r="BU633" t="str">
        <f>VLOOKUP($C633,subset1!$D:$BX,BU$2,FALSE)</f>
        <v>Pacto PCR1 Box 3</v>
      </c>
    </row>
    <row r="634" spans="1:73" x14ac:dyDescent="0.2">
      <c r="A634">
        <v>1256</v>
      </c>
      <c r="B634" t="s">
        <v>2</v>
      </c>
      <c r="C634" t="str">
        <f t="shared" si="33"/>
        <v>1256A</v>
      </c>
      <c r="D634" t="str">
        <f t="shared" si="34"/>
        <v>A</v>
      </c>
      <c r="E634">
        <v>117</v>
      </c>
      <c r="F634" s="1">
        <v>43978</v>
      </c>
      <c r="G634">
        <v>0.25</v>
      </c>
      <c r="H634" t="s">
        <v>6</v>
      </c>
      <c r="I634">
        <v>273.880620036724</v>
      </c>
      <c r="J634" t="s">
        <v>25</v>
      </c>
      <c r="K634">
        <v>640</v>
      </c>
      <c r="L634">
        <f>VLOOKUP($C634,samples!$D$2:$I$1000,4, FALSE)</f>
        <v>5</v>
      </c>
      <c r="M634" t="str">
        <f>VLOOKUP($C634,samples!$D$2:$I$1000,5, FALSE)</f>
        <v>H</v>
      </c>
      <c r="N634" t="str">
        <f>VLOOKUP($C634,samples!$D$2:$I$1000,6, FALSE)</f>
        <v>7,8,9</v>
      </c>
      <c r="O634" s="1">
        <f>VLOOKUP($C634,samples!$D$2:$I$1000,3, FALSE)</f>
        <v>43978</v>
      </c>
      <c r="P634" s="2">
        <f t="shared" si="35"/>
        <v>0</v>
      </c>
      <c r="Q634" s="1" t="str">
        <f>VLOOKUP($C634,samples!$D$2:$R$1000,8, FALSE)</f>
        <v>CGPLPA907P</v>
      </c>
      <c r="R634" t="s">
        <v>297</v>
      </c>
      <c r="S634">
        <f>VLOOKUP($C634,subset1!$D:$BX,S$2,FALSE)</f>
        <v>0</v>
      </c>
      <c r="T634" s="1" t="str">
        <f>VLOOKUP($C634,subset1!$D:$BX,T$2,FALSE)</f>
        <v>Subset 1</v>
      </c>
      <c r="U634">
        <f>VLOOKUP($C634,subset1!$D:$BX,U$2,FALSE)</f>
        <v>0</v>
      </c>
      <c r="V634">
        <f>VLOOKUP($C634,subset1!$D:$BX,V$2,FALSE)</f>
        <v>44280</v>
      </c>
      <c r="W634" t="str">
        <f>VLOOKUP($C634,subset1!$D:$BX,W$2,FALSE)</f>
        <v>ZF</v>
      </c>
      <c r="X634">
        <f>VLOOKUP($C634,subset1!$D:$BX,X$2,FALSE)</f>
        <v>533</v>
      </c>
      <c r="Y634">
        <f>VLOOKUP($C634,subset1!$D:$BX,Y$2,FALSE)</f>
        <v>4</v>
      </c>
      <c r="Z634">
        <f>VLOOKUP($C634,subset1!$D:$BX,Z$2,FALSE)</f>
        <v>0</v>
      </c>
      <c r="AA634" t="str">
        <f>VLOOKUP($C634,subset1!$D:$BX,AA$2,FALSE)</f>
        <v>49PACTOCFDNA</v>
      </c>
      <c r="AB634">
        <f>VLOOKUP($C634,subset1!$D:$BX,AB$2,FALSE)</f>
        <v>163</v>
      </c>
      <c r="AC634">
        <f>VLOOKUP($C634,subset1!$D:$BX,AC$2,FALSE)</f>
        <v>657.74</v>
      </c>
      <c r="AD634">
        <f>VLOOKUP($C634,subset1!$D:$BX,AD$2,FALSE)</f>
        <v>467</v>
      </c>
      <c r="AE634">
        <f>VLOOKUP($C634,subset1!$D:$BX,AE$2,FALSE)</f>
        <v>87.73</v>
      </c>
      <c r="AF634">
        <f>VLOOKUP($C634,subset1!$D:$BX,AF$2,FALSE)</f>
        <v>0</v>
      </c>
      <c r="AG634">
        <f>VLOOKUP($C634,subset1!$D:$BX,AG$2,FALSE)</f>
        <v>0</v>
      </c>
      <c r="AH634">
        <f>VLOOKUP($C634,subset1!$D:$BX,AH$2,FALSE)</f>
        <v>0</v>
      </c>
      <c r="AI634">
        <f>VLOOKUP($C634,subset1!$D:$BX,AI$2,FALSE)</f>
        <v>50</v>
      </c>
      <c r="AJ634">
        <f>VLOOKUP($C634,subset1!$D:$BX,AJ$2,FALSE)</f>
        <v>745.47</v>
      </c>
      <c r="AK634">
        <f>VLOOKUP($C634,subset1!$D:$BX,AK$2,FALSE)</f>
        <v>37.273499999999999</v>
      </c>
      <c r="AL634">
        <f>VLOOKUP($C634,subset1!$D:$BX,AL$2,FALSE)</f>
        <v>9.3183749999999996</v>
      </c>
      <c r="AM634">
        <f>VLOOKUP($C634,subset1!$D:$BX,AM$2,FALSE)</f>
        <v>532</v>
      </c>
      <c r="AN634" t="str">
        <f>VLOOKUP($C634,subset1!$D:$BX,AN$2,FALSE)</f>
        <v>Revco -20</v>
      </c>
      <c r="AO634" t="str">
        <f>VLOOKUP($C634,subset1!$D:$BX,AO$2,FALSE)</f>
        <v>PACTO CfDNA Box 3</v>
      </c>
      <c r="AP634" t="str">
        <f>VLOOKUP($C634,subset1!$D:$BX,AP$2,FALSE)</f>
        <v>D4</v>
      </c>
      <c r="AQ634">
        <f>VLOOKUP($C634,subset1!$D:$BX,AQ$2,FALSE)</f>
        <v>0</v>
      </c>
      <c r="AR634">
        <f>VLOOKUP($C634,subset1!$D:$BX,AR$2,FALSE)</f>
        <v>15</v>
      </c>
      <c r="AS634">
        <f>VLOOKUP($C634,subset1!$D:$BX,AS$2,FALSE)</f>
        <v>20.121534065757174</v>
      </c>
      <c r="AT634" s="1">
        <f>VLOOKUP($C634,subset1!$D:$BX,AT$2,FALSE)</f>
        <v>29.878465934242826</v>
      </c>
      <c r="AU634">
        <f>VLOOKUP($C634,subset1!$D:$BX,AU$2,FALSE)</f>
        <v>13</v>
      </c>
      <c r="AV634">
        <f>VLOOKUP($C634,subset1!$D:$BX,AV$2,FALSE)</f>
        <v>44421</v>
      </c>
      <c r="AW634">
        <f>VLOOKUP($C634,subset1!$D:$BX,AW$2,FALSE)</f>
        <v>0</v>
      </c>
      <c r="AX634" t="str">
        <f>VLOOKUP($C634,subset1!$D:$BX,AX$2,FALSE)</f>
        <v>IDT8_UDI_27</v>
      </c>
      <c r="AY634">
        <f>VLOOKUP($C634,subset1!$D:$BX,AY$2,FALSE)</f>
        <v>0</v>
      </c>
      <c r="AZ634">
        <f>VLOOKUP($C634,subset1!$D:$BX,AZ$2,FALSE)</f>
        <v>4</v>
      </c>
      <c r="BA634" t="str">
        <f>VLOOKUP($C634,subset1!$D:$BX,BA$2,FALSE)</f>
        <v>ZF</v>
      </c>
      <c r="BB634">
        <f>VLOOKUP($C634,subset1!$D:$BX,BB$2,FALSE)</f>
        <v>13</v>
      </c>
      <c r="BC634" t="str">
        <f>VLOOKUP($C634,subset1!$D:$BX,BC$2,FALSE)</f>
        <v>4pactopcr181621_DNA 1000_DE13805124_2021-08-16_14-18-26</v>
      </c>
      <c r="BD634">
        <f>VLOOKUP($C634,subset1!$D:$BX,BD$2,FALSE)</f>
        <v>302</v>
      </c>
      <c r="BE634">
        <f>VLOOKUP($C634,subset1!$D:$BX,BE$2,FALSE)</f>
        <v>5.87</v>
      </c>
      <c r="BF634">
        <f>VLOOKUP($C634,subset1!$D:$BX,BF$2,FALSE)</f>
        <v>29.4</v>
      </c>
      <c r="BG634">
        <f>VLOOKUP($C634,subset1!$D:$BX,BG$2,FALSE)</f>
        <v>0</v>
      </c>
      <c r="BH634">
        <f>VLOOKUP($C634,subset1!$D:$BX,BH$2,FALSE)</f>
        <v>0</v>
      </c>
      <c r="BI634">
        <f>VLOOKUP($C634,subset1!$D:$BX,BI$2,FALSE)</f>
        <v>0</v>
      </c>
      <c r="BJ634">
        <f>VLOOKUP($C634,subset1!$D:$BX,BJ$2,FALSE)</f>
        <v>0</v>
      </c>
      <c r="BK634">
        <f>VLOOKUP($C634,subset1!$D:$BX,BK$2,FALSE)</f>
        <v>0</v>
      </c>
      <c r="BL634">
        <f>VLOOKUP($C634,subset1!$D:$BX,BL$2,FALSE)</f>
        <v>0</v>
      </c>
      <c r="BM634">
        <f>VLOOKUP($C634,subset1!$D:$BX,BM$2,FALSE)</f>
        <v>0</v>
      </c>
      <c r="BN634">
        <f>VLOOKUP($C634,subset1!$D:$BX,BN$2,FALSE)</f>
        <v>0</v>
      </c>
      <c r="BO634">
        <f>VLOOKUP($C634,subset1!$D:$BX,BO$2,FALSE)</f>
        <v>20</v>
      </c>
      <c r="BP634">
        <f>VLOOKUP($C634,subset1!$D:$BX,BP$2,FALSE)</f>
        <v>5.87</v>
      </c>
      <c r="BQ634">
        <f>VLOOKUP($C634,subset1!$D:$BX,BQ$2,FALSE)</f>
        <v>29.4</v>
      </c>
      <c r="BR634">
        <f>VLOOKUP($C634,subset1!$D:$BX,BR$2,FALSE)</f>
        <v>117.4</v>
      </c>
      <c r="BS634">
        <f>VLOOKUP($C634,subset1!$D:$BX,BS$2,FALSE)</f>
        <v>532</v>
      </c>
      <c r="BT634" t="str">
        <f>VLOOKUP($C634,subset1!$D:$BX,BT$2,FALSE)</f>
        <v>Revco -20</v>
      </c>
      <c r="BU634" t="str">
        <f>VLOOKUP($C634,subset1!$D:$BX,BU$2,FALSE)</f>
        <v>Pacto PcR1 Box 4</v>
      </c>
    </row>
    <row r="635" spans="1:73" x14ac:dyDescent="0.2">
      <c r="A635">
        <v>1256</v>
      </c>
      <c r="B635" t="s">
        <v>8</v>
      </c>
      <c r="C635" t="str">
        <f t="shared" si="33"/>
        <v>1256B1</v>
      </c>
      <c r="D635" t="str">
        <f t="shared" si="34"/>
        <v>B1</v>
      </c>
      <c r="E635">
        <v>117</v>
      </c>
      <c r="F635" s="1">
        <v>43978</v>
      </c>
      <c r="G635">
        <v>0.25</v>
      </c>
      <c r="H635" t="s">
        <v>6</v>
      </c>
      <c r="I635">
        <v>273.880620036724</v>
      </c>
      <c r="J635" t="s">
        <v>25</v>
      </c>
      <c r="K635">
        <v>641</v>
      </c>
      <c r="L635">
        <f>VLOOKUP($C635,samples!$D$2:$I$1000,4, FALSE)</f>
        <v>9</v>
      </c>
      <c r="M635" t="str">
        <f>VLOOKUP($C635,samples!$D$2:$I$1000,5, FALSE)</f>
        <v>C</v>
      </c>
      <c r="N635" t="str">
        <f>VLOOKUP($C635,samples!$D$2:$I$1000,6, FALSE)</f>
        <v>7,8,9</v>
      </c>
      <c r="O635" s="1">
        <f>VLOOKUP($C635,samples!$D$2:$I$1000,3, FALSE)</f>
        <v>44007</v>
      </c>
      <c r="P635" s="2">
        <f t="shared" si="35"/>
        <v>29</v>
      </c>
      <c r="Q635" s="1" t="str">
        <f>VLOOKUP($C635,samples!$D$2:$R$1000,8, FALSE)</f>
        <v>CGPLPA907P1</v>
      </c>
      <c r="R635" t="s">
        <v>297</v>
      </c>
      <c r="S635">
        <f>VLOOKUP($C635,subset1!$D:$BX,S$2,FALSE)</f>
        <v>0</v>
      </c>
      <c r="T635" s="1" t="str">
        <f>VLOOKUP($C635,subset1!$D:$BX,T$2,FALSE)</f>
        <v>Subset 1</v>
      </c>
      <c r="U635">
        <f>VLOOKUP($C635,subset1!$D:$BX,U$2,FALSE)</f>
        <v>0</v>
      </c>
      <c r="V635">
        <f>VLOOKUP($C635,subset1!$D:$BX,V$2,FALSE)</f>
        <v>44280</v>
      </c>
      <c r="W635" t="str">
        <f>VLOOKUP($C635,subset1!$D:$BX,W$2,FALSE)</f>
        <v>ZF</v>
      </c>
      <c r="X635">
        <f>VLOOKUP($C635,subset1!$D:$BX,X$2,FALSE)</f>
        <v>533</v>
      </c>
      <c r="Y635">
        <f>VLOOKUP($C635,subset1!$D:$BX,Y$2,FALSE)</f>
        <v>5.5</v>
      </c>
      <c r="Z635">
        <f>VLOOKUP($C635,subset1!$D:$BX,Z$2,FALSE)</f>
        <v>0.5</v>
      </c>
      <c r="AA635" t="str">
        <f>VLOOKUP($C635,subset1!$D:$BX,AA$2,FALSE)</f>
        <v>3Pactocfdna32921</v>
      </c>
      <c r="AB635">
        <f>VLOOKUP($C635,subset1!$D:$BX,AB$2,FALSE)</f>
        <v>146</v>
      </c>
      <c r="AC635">
        <f>VLOOKUP($C635,subset1!$D:$BX,AC$2,FALSE)</f>
        <v>665.025923327275</v>
      </c>
      <c r="AD635">
        <f>VLOOKUP($C635,subset1!$D:$BX,AD$2,FALSE)</f>
        <v>276</v>
      </c>
      <c r="AE635">
        <f>VLOOKUP($C635,subset1!$D:$BX,AE$2,FALSE)</f>
        <v>61.241136897001304</v>
      </c>
      <c r="AF635">
        <f>VLOOKUP($C635,subset1!$D:$BX,AF$2,FALSE)</f>
        <v>0</v>
      </c>
      <c r="AG635">
        <f>VLOOKUP($C635,subset1!$D:$BX,AG$2,FALSE)</f>
        <v>0</v>
      </c>
      <c r="AH635" t="str">
        <f>VLOOKUP($C635,subset1!$D:$BX,AH$2,FALSE)</f>
        <v>Estimated peaks</v>
      </c>
      <c r="AI635">
        <f>VLOOKUP($C635,subset1!$D:$BX,AI$2,FALSE)</f>
        <v>50</v>
      </c>
      <c r="AJ635">
        <f>VLOOKUP($C635,subset1!$D:$BX,AJ$2,FALSE)</f>
        <v>726.26706022427629</v>
      </c>
      <c r="AK635">
        <f>VLOOKUP($C635,subset1!$D:$BX,AK$2,FALSE)</f>
        <v>36.31335301121382</v>
      </c>
      <c r="AL635">
        <f>VLOOKUP($C635,subset1!$D:$BX,AL$2,FALSE)</f>
        <v>6.6024278202206945</v>
      </c>
      <c r="AM635">
        <f>VLOOKUP($C635,subset1!$D:$BX,AM$2,FALSE)</f>
        <v>532</v>
      </c>
      <c r="AN635" t="str">
        <f>VLOOKUP($C635,subset1!$D:$BX,AN$2,FALSE)</f>
        <v>Revco -20</v>
      </c>
      <c r="AO635" t="str">
        <f>VLOOKUP($C635,subset1!$D:$BX,AO$2,FALSE)</f>
        <v>PACTO CfDNA Box 3</v>
      </c>
      <c r="AP635" t="str">
        <f>VLOOKUP($C635,subset1!$D:$BX,AP$2,FALSE)</f>
        <v>D5</v>
      </c>
      <c r="AQ635">
        <f>VLOOKUP($C635,subset1!$D:$BX,AQ$2,FALSE)</f>
        <v>0</v>
      </c>
      <c r="AR635">
        <f>VLOOKUP($C635,subset1!$D:$BX,AR$2,FALSE)</f>
        <v>15</v>
      </c>
      <c r="AS635">
        <f>VLOOKUP($C635,subset1!$D:$BX,AS$2,FALSE)</f>
        <v>20.653559580917648</v>
      </c>
      <c r="AT635" s="1">
        <f>VLOOKUP($C635,subset1!$D:$BX,AT$2,FALSE)</f>
        <v>29.346440419082352</v>
      </c>
      <c r="AU635">
        <f>VLOOKUP($C635,subset1!$D:$BX,AU$2,FALSE)</f>
        <v>13</v>
      </c>
      <c r="AV635">
        <f>VLOOKUP($C635,subset1!$D:$BX,AV$2,FALSE)</f>
        <v>44421</v>
      </c>
      <c r="AW635">
        <f>VLOOKUP($C635,subset1!$D:$BX,AW$2,FALSE)</f>
        <v>0</v>
      </c>
      <c r="AX635" t="str">
        <f>VLOOKUP($C635,subset1!$D:$BX,AX$2,FALSE)</f>
        <v>IDT8_UDI_28</v>
      </c>
      <c r="AY635">
        <f>VLOOKUP($C635,subset1!$D:$BX,AY$2,FALSE)</f>
        <v>0</v>
      </c>
      <c r="AZ635">
        <f>VLOOKUP($C635,subset1!$D:$BX,AZ$2,FALSE)</f>
        <v>4</v>
      </c>
      <c r="BA635" t="str">
        <f>VLOOKUP($C635,subset1!$D:$BX,BA$2,FALSE)</f>
        <v>ZF</v>
      </c>
      <c r="BB635">
        <f>VLOOKUP($C635,subset1!$D:$BX,BB$2,FALSE)</f>
        <v>13</v>
      </c>
      <c r="BC635" t="str">
        <f>VLOOKUP($C635,subset1!$D:$BX,BC$2,FALSE)</f>
        <v>4pactopcr181621_DNA 1000_DE13805124_2021-08-16_14-18-26</v>
      </c>
      <c r="BD635">
        <f>VLOOKUP($C635,subset1!$D:$BX,BD$2,FALSE)</f>
        <v>299</v>
      </c>
      <c r="BE635">
        <f>VLOOKUP($C635,subset1!$D:$BX,BE$2,FALSE)</f>
        <v>6.79</v>
      </c>
      <c r="BF635">
        <f>VLOOKUP($C635,subset1!$D:$BX,BF$2,FALSE)</f>
        <v>34.4</v>
      </c>
      <c r="BG635">
        <f>VLOOKUP($C635,subset1!$D:$BX,BG$2,FALSE)</f>
        <v>455</v>
      </c>
      <c r="BH635">
        <f>VLOOKUP($C635,subset1!$D:$BX,BH$2,FALSE)</f>
        <v>0.47</v>
      </c>
      <c r="BI635">
        <f>VLOOKUP($C635,subset1!$D:$BX,BI$2,FALSE)</f>
        <v>1.6</v>
      </c>
      <c r="BJ635">
        <f>VLOOKUP($C635,subset1!$D:$BX,BJ$2,FALSE)</f>
        <v>0</v>
      </c>
      <c r="BK635">
        <f>VLOOKUP($C635,subset1!$D:$BX,BK$2,FALSE)</f>
        <v>0</v>
      </c>
      <c r="BL635">
        <f>VLOOKUP($C635,subset1!$D:$BX,BL$2,FALSE)</f>
        <v>0</v>
      </c>
      <c r="BM635">
        <f>VLOOKUP($C635,subset1!$D:$BX,BM$2,FALSE)</f>
        <v>0</v>
      </c>
      <c r="BN635">
        <f>VLOOKUP($C635,subset1!$D:$BX,BN$2,FALSE)</f>
        <v>0</v>
      </c>
      <c r="BO635">
        <f>VLOOKUP($C635,subset1!$D:$BX,BO$2,FALSE)</f>
        <v>20</v>
      </c>
      <c r="BP635">
        <f>VLOOKUP($C635,subset1!$D:$BX,BP$2,FALSE)</f>
        <v>7.26</v>
      </c>
      <c r="BQ635">
        <f>VLOOKUP($C635,subset1!$D:$BX,BQ$2,FALSE)</f>
        <v>36</v>
      </c>
      <c r="BR635">
        <f>VLOOKUP($C635,subset1!$D:$BX,BR$2,FALSE)</f>
        <v>145.19999999999999</v>
      </c>
      <c r="BS635">
        <f>VLOOKUP($C635,subset1!$D:$BX,BS$2,FALSE)</f>
        <v>532</v>
      </c>
      <c r="BT635" t="str">
        <f>VLOOKUP($C635,subset1!$D:$BX,BT$2,FALSE)</f>
        <v>Revco -20</v>
      </c>
      <c r="BU635" t="str">
        <f>VLOOKUP($C635,subset1!$D:$BX,BU$2,FALSE)</f>
        <v>Pacto PcR1 Box 4</v>
      </c>
    </row>
    <row r="636" spans="1:73" x14ac:dyDescent="0.2">
      <c r="A636">
        <v>1256</v>
      </c>
      <c r="B636" t="s">
        <v>9</v>
      </c>
      <c r="C636" t="str">
        <f t="shared" si="33"/>
        <v>1256E1</v>
      </c>
      <c r="D636" t="str">
        <f t="shared" si="34"/>
        <v>E1</v>
      </c>
      <c r="E636">
        <v>117</v>
      </c>
      <c r="F636" s="1">
        <v>43978</v>
      </c>
      <c r="G636">
        <v>0.25</v>
      </c>
      <c r="H636" t="s">
        <v>6</v>
      </c>
      <c r="I636">
        <v>273.880620036724</v>
      </c>
      <c r="J636" t="s">
        <v>25</v>
      </c>
      <c r="K636">
        <v>642</v>
      </c>
      <c r="L636">
        <f>VLOOKUP($C636,samples!$D$2:$I$1000,4, FALSE)</f>
        <v>13</v>
      </c>
      <c r="M636" t="str">
        <f>VLOOKUP($C636,samples!$D$2:$I$1000,5, FALSE)</f>
        <v>D</v>
      </c>
      <c r="N636" t="str">
        <f>VLOOKUP($C636,samples!$D$2:$I$1000,6, FALSE)</f>
        <v>7,8,9</v>
      </c>
      <c r="O636" s="1">
        <f>VLOOKUP($C636,samples!$D$2:$I$1000,3, FALSE)</f>
        <v>44091</v>
      </c>
      <c r="P636" s="2">
        <f t="shared" si="35"/>
        <v>113</v>
      </c>
      <c r="Q636" s="1" t="str">
        <f>VLOOKUP($C636,samples!$D$2:$R$1000,8, FALSE)</f>
        <v>CGPLPA907P2</v>
      </c>
      <c r="R636" t="s">
        <v>297</v>
      </c>
      <c r="S636" t="e">
        <f>VLOOKUP($C636,subset1!$D:$BX,S$2,FALSE)</f>
        <v>#N/A</v>
      </c>
      <c r="T636" s="1" t="str">
        <f>VLOOKUP($C636,subset1!$D:$BX,T$2,FALSE)</f>
        <v>Subset 1</v>
      </c>
      <c r="U636">
        <f>VLOOKUP($C636,subset1!$D:$BX,U$2,FALSE)</f>
        <v>0</v>
      </c>
      <c r="V636">
        <f>VLOOKUP($C636,subset1!$D:$BX,V$2,FALSE)</f>
        <v>44280</v>
      </c>
      <c r="W636" t="str">
        <f>VLOOKUP($C636,subset1!$D:$BX,W$2,FALSE)</f>
        <v>ZF</v>
      </c>
      <c r="X636">
        <f>VLOOKUP($C636,subset1!$D:$BX,X$2,FALSE)</f>
        <v>533</v>
      </c>
      <c r="Y636">
        <f>VLOOKUP($C636,subset1!$D:$BX,Y$2,FALSE)</f>
        <v>3.5</v>
      </c>
      <c r="Z636">
        <f>VLOOKUP($C636,subset1!$D:$BX,Z$2,FALSE)</f>
        <v>0.5</v>
      </c>
      <c r="AA636" t="str">
        <f>VLOOKUP($C636,subset1!$D:$BX,AA$2,FALSE)</f>
        <v>3Pactocfdna32921</v>
      </c>
      <c r="AB636">
        <f>VLOOKUP($C636,subset1!$D:$BX,AB$2,FALSE)</f>
        <v>156</v>
      </c>
      <c r="AC636">
        <f>VLOOKUP($C636,subset1!$D:$BX,AC$2,FALSE)</f>
        <v>533.45000000000005</v>
      </c>
      <c r="AD636">
        <f>VLOOKUP($C636,subset1!$D:$BX,AD$2,FALSE)</f>
        <v>294</v>
      </c>
      <c r="AE636">
        <f>VLOOKUP($C636,subset1!$D:$BX,AE$2,FALSE)</f>
        <v>74.11</v>
      </c>
      <c r="AF636">
        <f>VLOOKUP($C636,subset1!$D:$BX,AF$2,FALSE)</f>
        <v>439</v>
      </c>
      <c r="AG636">
        <f>VLOOKUP($C636,subset1!$D:$BX,AG$2,FALSE)</f>
        <v>15.59</v>
      </c>
      <c r="AH636">
        <f>VLOOKUP($C636,subset1!$D:$BX,AH$2,FALSE)</f>
        <v>0</v>
      </c>
      <c r="AI636">
        <f>VLOOKUP($C636,subset1!$D:$BX,AI$2,FALSE)</f>
        <v>50</v>
      </c>
      <c r="AJ636">
        <f>VLOOKUP($C636,subset1!$D:$BX,AJ$2,FALSE)</f>
        <v>623.15000000000009</v>
      </c>
      <c r="AK636">
        <f>VLOOKUP($C636,subset1!$D:$BX,AK$2,FALSE)</f>
        <v>31.157500000000002</v>
      </c>
      <c r="AL636">
        <f>VLOOKUP($C636,subset1!$D:$BX,AL$2,FALSE)</f>
        <v>8.9021428571428576</v>
      </c>
      <c r="AM636">
        <f>VLOOKUP($C636,subset1!$D:$BX,AM$2,FALSE)</f>
        <v>532</v>
      </c>
      <c r="AN636" t="str">
        <f>VLOOKUP($C636,subset1!$D:$BX,AN$2,FALSE)</f>
        <v>Revco -20</v>
      </c>
      <c r="AO636" t="str">
        <f>VLOOKUP($C636,subset1!$D:$BX,AO$2,FALSE)</f>
        <v>PACTO CfDNA Box 3</v>
      </c>
      <c r="AP636" t="str">
        <f>VLOOKUP($C636,subset1!$D:$BX,AP$2,FALSE)</f>
        <v>D6</v>
      </c>
      <c r="AQ636">
        <f>VLOOKUP($C636,subset1!$D:$BX,AQ$2,FALSE)</f>
        <v>0</v>
      </c>
      <c r="AR636">
        <f>VLOOKUP($C636,subset1!$D:$BX,AR$2,FALSE)</f>
        <v>15</v>
      </c>
      <c r="AS636">
        <f>VLOOKUP($C636,subset1!$D:$BX,AS$2,FALSE)</f>
        <v>24.071250902671906</v>
      </c>
      <c r="AT636" s="1">
        <f>VLOOKUP($C636,subset1!$D:$BX,AT$2,FALSE)</f>
        <v>25.928749097328094</v>
      </c>
      <c r="AU636">
        <f>VLOOKUP($C636,subset1!$D:$BX,AU$2,FALSE)</f>
        <v>13</v>
      </c>
      <c r="AV636">
        <f>VLOOKUP($C636,subset1!$D:$BX,AV$2,FALSE)</f>
        <v>44421</v>
      </c>
      <c r="AW636">
        <f>VLOOKUP($C636,subset1!$D:$BX,AW$2,FALSE)</f>
        <v>0</v>
      </c>
      <c r="AX636" t="str">
        <f>VLOOKUP($C636,subset1!$D:$BX,AX$2,FALSE)</f>
        <v>IDT8_UDI_29</v>
      </c>
      <c r="AY636">
        <f>VLOOKUP($C636,subset1!$D:$BX,AY$2,FALSE)</f>
        <v>0</v>
      </c>
      <c r="AZ636">
        <f>VLOOKUP($C636,subset1!$D:$BX,AZ$2,FALSE)</f>
        <v>4</v>
      </c>
      <c r="BA636" t="str">
        <f>VLOOKUP($C636,subset1!$D:$BX,BA$2,FALSE)</f>
        <v>ZF</v>
      </c>
      <c r="BB636">
        <f>VLOOKUP($C636,subset1!$D:$BX,BB$2,FALSE)</f>
        <v>13</v>
      </c>
      <c r="BC636" t="str">
        <f>VLOOKUP($C636,subset1!$D:$BX,BC$2,FALSE)</f>
        <v>4pactopcr181621_DNA 1000_DE13805124_2021-08-16_14-18-26</v>
      </c>
      <c r="BD636">
        <f>VLOOKUP($C636,subset1!$D:$BX,BD$2,FALSE)</f>
        <v>302</v>
      </c>
      <c r="BE636">
        <f>VLOOKUP($C636,subset1!$D:$BX,BE$2,FALSE)</f>
        <v>7.27</v>
      </c>
      <c r="BF636">
        <f>VLOOKUP($C636,subset1!$D:$BX,BF$2,FALSE)</f>
        <v>36.5</v>
      </c>
      <c r="BG636">
        <f>VLOOKUP($C636,subset1!$D:$BX,BG$2,FALSE)</f>
        <v>487</v>
      </c>
      <c r="BH636">
        <f>VLOOKUP($C636,subset1!$D:$BX,BH$2,FALSE)</f>
        <v>0.22</v>
      </c>
      <c r="BI636">
        <f>VLOOKUP($C636,subset1!$D:$BX,BI$2,FALSE)</f>
        <v>0.7</v>
      </c>
      <c r="BJ636">
        <f>VLOOKUP($C636,subset1!$D:$BX,BJ$2,FALSE)</f>
        <v>0</v>
      </c>
      <c r="BK636">
        <f>VLOOKUP($C636,subset1!$D:$BX,BK$2,FALSE)</f>
        <v>0</v>
      </c>
      <c r="BL636">
        <f>VLOOKUP($C636,subset1!$D:$BX,BL$2,FALSE)</f>
        <v>0</v>
      </c>
      <c r="BM636">
        <f>VLOOKUP($C636,subset1!$D:$BX,BM$2,FALSE)</f>
        <v>0</v>
      </c>
      <c r="BN636">
        <f>VLOOKUP($C636,subset1!$D:$BX,BN$2,FALSE)</f>
        <v>0</v>
      </c>
      <c r="BO636">
        <f>VLOOKUP($C636,subset1!$D:$BX,BO$2,FALSE)</f>
        <v>20</v>
      </c>
      <c r="BP636">
        <f>VLOOKUP($C636,subset1!$D:$BX,BP$2,FALSE)</f>
        <v>7.4899999999999993</v>
      </c>
      <c r="BQ636">
        <f>VLOOKUP($C636,subset1!$D:$BX,BQ$2,FALSE)</f>
        <v>37.200000000000003</v>
      </c>
      <c r="BR636">
        <f>VLOOKUP($C636,subset1!$D:$BX,BR$2,FALSE)</f>
        <v>149.79999999999998</v>
      </c>
      <c r="BS636">
        <f>VLOOKUP($C636,subset1!$D:$BX,BS$2,FALSE)</f>
        <v>532</v>
      </c>
      <c r="BT636" t="str">
        <f>VLOOKUP($C636,subset1!$D:$BX,BT$2,FALSE)</f>
        <v>Revco -20</v>
      </c>
      <c r="BU636" t="str">
        <f>VLOOKUP($C636,subset1!$D:$BX,BU$2,FALSE)</f>
        <v>Pacto PcR1 Box 4</v>
      </c>
    </row>
    <row r="637" spans="1:73" x14ac:dyDescent="0.2">
      <c r="A637">
        <v>1264</v>
      </c>
      <c r="B637" t="s">
        <v>2</v>
      </c>
      <c r="C637" t="str">
        <f t="shared" si="33"/>
        <v>1264A</v>
      </c>
      <c r="D637" t="str">
        <f t="shared" si="34"/>
        <v>A</v>
      </c>
      <c r="E637">
        <v>118</v>
      </c>
      <c r="F637" s="1">
        <v>43999</v>
      </c>
      <c r="G637">
        <v>0</v>
      </c>
      <c r="H637" t="s">
        <v>289</v>
      </c>
      <c r="I637">
        <v>252.880620036724</v>
      </c>
      <c r="J637" t="s">
        <v>25</v>
      </c>
      <c r="K637">
        <v>643</v>
      </c>
      <c r="L637">
        <f>VLOOKUP($C637,samples!$D$2:$I$1000,4, FALSE)</f>
        <v>5</v>
      </c>
      <c r="M637" t="str">
        <f>VLOOKUP($C637,samples!$D$2:$I$1000,5, FALSE)</f>
        <v>G</v>
      </c>
      <c r="N637" t="str">
        <f>VLOOKUP($C637,samples!$D$2:$I$1000,6, FALSE)</f>
        <v>1,2,3</v>
      </c>
      <c r="O637" s="1">
        <f>VLOOKUP($C637,samples!$D$2:$I$1000,3, FALSE)</f>
        <v>43999</v>
      </c>
      <c r="P637" s="2">
        <f t="shared" si="35"/>
        <v>0</v>
      </c>
      <c r="Q637" s="1" t="str">
        <f>VLOOKUP($C637,samples!$D$2:$R$1000,8, FALSE)</f>
        <v>CGPLPA908P</v>
      </c>
      <c r="S637" t="e">
        <f>VLOOKUP($C637,subset1!$D:$BX,S$2,FALSE)</f>
        <v>#N/A</v>
      </c>
      <c r="T637" s="1" t="e">
        <f>VLOOKUP($C637,subset1!$D:$BX,T$2,FALSE)</f>
        <v>#N/A</v>
      </c>
      <c r="U637" t="e">
        <f>VLOOKUP($C637,subset1!$D:$BX,U$2,FALSE)</f>
        <v>#N/A</v>
      </c>
      <c r="V637" t="e">
        <f>VLOOKUP($C637,subset1!$D:$BX,V$2,FALSE)</f>
        <v>#N/A</v>
      </c>
      <c r="W637" t="e">
        <f>VLOOKUP($C637,subset1!$D:$BX,W$2,FALSE)</f>
        <v>#N/A</v>
      </c>
      <c r="X637" t="e">
        <f>VLOOKUP($C637,subset1!$D:$BX,X$2,FALSE)</f>
        <v>#N/A</v>
      </c>
      <c r="Y637" t="e">
        <f>VLOOKUP($C637,subset1!$D:$BX,Y$2,FALSE)</f>
        <v>#N/A</v>
      </c>
      <c r="Z637" t="e">
        <f>VLOOKUP($C637,subset1!$D:$BX,Z$2,FALSE)</f>
        <v>#N/A</v>
      </c>
      <c r="AA637" t="e">
        <f>VLOOKUP($C637,subset1!$D:$BX,AA$2,FALSE)</f>
        <v>#N/A</v>
      </c>
      <c r="AB637" t="e">
        <f>VLOOKUP($C637,subset1!$D:$BX,AB$2,FALSE)</f>
        <v>#N/A</v>
      </c>
      <c r="AC637" t="e">
        <f>VLOOKUP($C637,subset1!$D:$BX,AC$2,FALSE)</f>
        <v>#N/A</v>
      </c>
      <c r="AD637" t="e">
        <f>VLOOKUP($C637,subset1!$D:$BX,AD$2,FALSE)</f>
        <v>#N/A</v>
      </c>
      <c r="AE637" t="e">
        <f>VLOOKUP($C637,subset1!$D:$BX,AE$2,FALSE)</f>
        <v>#N/A</v>
      </c>
      <c r="AF637" t="e">
        <f>VLOOKUP($C637,subset1!$D:$BX,AF$2,FALSE)</f>
        <v>#N/A</v>
      </c>
      <c r="AG637" t="e">
        <f>VLOOKUP($C637,subset1!$D:$BX,AG$2,FALSE)</f>
        <v>#N/A</v>
      </c>
      <c r="AH637" t="e">
        <f>VLOOKUP($C637,subset1!$D:$BX,AH$2,FALSE)</f>
        <v>#N/A</v>
      </c>
      <c r="AI637" t="e">
        <f>VLOOKUP($C637,subset1!$D:$BX,AI$2,FALSE)</f>
        <v>#N/A</v>
      </c>
      <c r="AJ637" t="e">
        <f>VLOOKUP($C637,subset1!$D:$BX,AJ$2,FALSE)</f>
        <v>#N/A</v>
      </c>
      <c r="AK637" t="e">
        <f>VLOOKUP($C637,subset1!$D:$BX,AK$2,FALSE)</f>
        <v>#N/A</v>
      </c>
      <c r="AL637" t="e">
        <f>VLOOKUP($C637,subset1!$D:$BX,AL$2,FALSE)</f>
        <v>#N/A</v>
      </c>
      <c r="AM637" t="e">
        <f>VLOOKUP($C637,subset1!$D:$BX,AM$2,FALSE)</f>
        <v>#N/A</v>
      </c>
      <c r="AN637" t="e">
        <f>VLOOKUP($C637,subset1!$D:$BX,AN$2,FALSE)</f>
        <v>#N/A</v>
      </c>
      <c r="AO637" t="e">
        <f>VLOOKUP($C637,subset1!$D:$BX,AO$2,FALSE)</f>
        <v>#N/A</v>
      </c>
      <c r="AP637" t="e">
        <f>VLOOKUP($C637,subset1!$D:$BX,AP$2,FALSE)</f>
        <v>#N/A</v>
      </c>
      <c r="AQ637" t="e">
        <f>VLOOKUP($C637,subset1!$D:$BX,AQ$2,FALSE)</f>
        <v>#N/A</v>
      </c>
      <c r="AR637" t="e">
        <f>VLOOKUP($C637,subset1!$D:$BX,AR$2,FALSE)</f>
        <v>#N/A</v>
      </c>
      <c r="AS637" t="e">
        <f>VLOOKUP($C637,subset1!$D:$BX,AS$2,FALSE)</f>
        <v>#N/A</v>
      </c>
      <c r="AT637" s="1" t="e">
        <f>VLOOKUP($C637,subset1!$D:$BX,AT$2,FALSE)</f>
        <v>#N/A</v>
      </c>
      <c r="AU637" t="e">
        <f>VLOOKUP($C637,subset1!$D:$BX,AU$2,FALSE)</f>
        <v>#N/A</v>
      </c>
      <c r="AV637" t="e">
        <f>VLOOKUP($C637,subset1!$D:$BX,AV$2,FALSE)</f>
        <v>#N/A</v>
      </c>
      <c r="AW637" t="e">
        <f>VLOOKUP($C637,subset1!$D:$BX,AW$2,FALSE)</f>
        <v>#N/A</v>
      </c>
      <c r="AX637" t="e">
        <f>VLOOKUP($C637,subset1!$D:$BX,AX$2,FALSE)</f>
        <v>#N/A</v>
      </c>
      <c r="AY637" t="e">
        <f>VLOOKUP($C637,subset1!$D:$BX,AY$2,FALSE)</f>
        <v>#N/A</v>
      </c>
      <c r="AZ637" t="e">
        <f>VLOOKUP($C637,subset1!$D:$BX,AZ$2,FALSE)</f>
        <v>#N/A</v>
      </c>
      <c r="BA637" t="e">
        <f>VLOOKUP($C637,subset1!$D:$BX,BA$2,FALSE)</f>
        <v>#N/A</v>
      </c>
      <c r="BB637" t="e">
        <f>VLOOKUP($C637,subset1!$D:$BX,BB$2,FALSE)</f>
        <v>#N/A</v>
      </c>
      <c r="BC637" t="e">
        <f>VLOOKUP($C637,subset1!$D:$BX,BC$2,FALSE)</f>
        <v>#N/A</v>
      </c>
      <c r="BD637" t="e">
        <f>VLOOKUP($C637,subset1!$D:$BX,BD$2,FALSE)</f>
        <v>#N/A</v>
      </c>
      <c r="BE637" t="e">
        <f>VLOOKUP($C637,subset1!$D:$BX,BE$2,FALSE)</f>
        <v>#N/A</v>
      </c>
      <c r="BF637" t="e">
        <f>VLOOKUP($C637,subset1!$D:$BX,BF$2,FALSE)</f>
        <v>#N/A</v>
      </c>
      <c r="BG637" t="e">
        <f>VLOOKUP($C637,subset1!$D:$BX,BG$2,FALSE)</f>
        <v>#N/A</v>
      </c>
      <c r="BH637" t="e">
        <f>VLOOKUP($C637,subset1!$D:$BX,BH$2,FALSE)</f>
        <v>#N/A</v>
      </c>
      <c r="BI637" t="e">
        <f>VLOOKUP($C637,subset1!$D:$BX,BI$2,FALSE)</f>
        <v>#N/A</v>
      </c>
      <c r="BJ637" t="e">
        <f>VLOOKUP($C637,subset1!$D:$BX,BJ$2,FALSE)</f>
        <v>#N/A</v>
      </c>
      <c r="BK637" t="e">
        <f>VLOOKUP($C637,subset1!$D:$BX,BK$2,FALSE)</f>
        <v>#N/A</v>
      </c>
      <c r="BL637" t="e">
        <f>VLOOKUP($C637,subset1!$D:$BX,BL$2,FALSE)</f>
        <v>#N/A</v>
      </c>
      <c r="BM637" t="e">
        <f>VLOOKUP($C637,subset1!$D:$BX,BM$2,FALSE)</f>
        <v>#N/A</v>
      </c>
      <c r="BN637" t="e">
        <f>VLOOKUP($C637,subset1!$D:$BX,BN$2,FALSE)</f>
        <v>#N/A</v>
      </c>
      <c r="BO637" t="e">
        <f>VLOOKUP($C637,subset1!$D:$BX,BO$2,FALSE)</f>
        <v>#N/A</v>
      </c>
      <c r="BP637" t="e">
        <f>VLOOKUP($C637,subset1!$D:$BX,BP$2,FALSE)</f>
        <v>#N/A</v>
      </c>
      <c r="BQ637" t="e">
        <f>VLOOKUP($C637,subset1!$D:$BX,BQ$2,FALSE)</f>
        <v>#N/A</v>
      </c>
      <c r="BR637" t="e">
        <f>VLOOKUP($C637,subset1!$D:$BX,BR$2,FALSE)</f>
        <v>#N/A</v>
      </c>
      <c r="BS637" t="e">
        <f>VLOOKUP($C637,subset1!$D:$BX,BS$2,FALSE)</f>
        <v>#N/A</v>
      </c>
      <c r="BT637" t="e">
        <f>VLOOKUP($C637,subset1!$D:$BX,BT$2,FALSE)</f>
        <v>#N/A</v>
      </c>
      <c r="BU637" t="e">
        <f>VLOOKUP($C637,subset1!$D:$BX,BU$2,FALSE)</f>
        <v>#N/A</v>
      </c>
    </row>
    <row r="638" spans="1:73" x14ac:dyDescent="0.2">
      <c r="A638">
        <v>1264</v>
      </c>
      <c r="B638" t="s">
        <v>8</v>
      </c>
      <c r="C638" t="str">
        <f t="shared" si="33"/>
        <v>1264B1</v>
      </c>
      <c r="D638" t="str">
        <f t="shared" si="34"/>
        <v>B1</v>
      </c>
      <c r="E638">
        <v>118</v>
      </c>
      <c r="F638" s="1">
        <v>43999</v>
      </c>
      <c r="G638">
        <v>0</v>
      </c>
      <c r="H638" t="s">
        <v>289</v>
      </c>
      <c r="I638">
        <v>252.880620036724</v>
      </c>
      <c r="J638" t="s">
        <v>25</v>
      </c>
      <c r="K638">
        <v>644</v>
      </c>
      <c r="L638">
        <f>VLOOKUP($C638,samples!$D$2:$I$1000,4, FALSE)</f>
        <v>9</v>
      </c>
      <c r="M638" t="str">
        <f>VLOOKUP($C638,samples!$D$2:$I$1000,5, FALSE)</f>
        <v>B</v>
      </c>
      <c r="N638" t="str">
        <f>VLOOKUP($C638,samples!$D$2:$I$1000,6, FALSE)</f>
        <v>1,2,3</v>
      </c>
      <c r="O638" s="1">
        <f>VLOOKUP($C638,samples!$D$2:$I$1000,3, FALSE)</f>
        <v>44026</v>
      </c>
      <c r="P638" s="2">
        <f t="shared" si="35"/>
        <v>27</v>
      </c>
      <c r="Q638" s="1" t="str">
        <f>VLOOKUP($C638,samples!$D$2:$R$1000,8, FALSE)</f>
        <v>CGPLPA908P1</v>
      </c>
      <c r="S638" t="e">
        <f>VLOOKUP($C638,subset1!$D:$BX,S$2,FALSE)</f>
        <v>#N/A</v>
      </c>
      <c r="T638" s="1" t="e">
        <f>VLOOKUP($C638,subset1!$D:$BX,T$2,FALSE)</f>
        <v>#N/A</v>
      </c>
      <c r="U638" t="e">
        <f>VLOOKUP($C638,subset1!$D:$BX,U$2,FALSE)</f>
        <v>#N/A</v>
      </c>
      <c r="V638" t="e">
        <f>VLOOKUP($C638,subset1!$D:$BX,V$2,FALSE)</f>
        <v>#N/A</v>
      </c>
      <c r="W638" t="e">
        <f>VLOOKUP($C638,subset1!$D:$BX,W$2,FALSE)</f>
        <v>#N/A</v>
      </c>
      <c r="X638" t="e">
        <f>VLOOKUP($C638,subset1!$D:$BX,X$2,FALSE)</f>
        <v>#N/A</v>
      </c>
      <c r="Y638" t="e">
        <f>VLOOKUP($C638,subset1!$D:$BX,Y$2,FALSE)</f>
        <v>#N/A</v>
      </c>
      <c r="Z638" t="e">
        <f>VLOOKUP($C638,subset1!$D:$BX,Z$2,FALSE)</f>
        <v>#N/A</v>
      </c>
      <c r="AA638" t="e">
        <f>VLOOKUP($C638,subset1!$D:$BX,AA$2,FALSE)</f>
        <v>#N/A</v>
      </c>
      <c r="AB638" t="e">
        <f>VLOOKUP($C638,subset1!$D:$BX,AB$2,FALSE)</f>
        <v>#N/A</v>
      </c>
      <c r="AC638" t="e">
        <f>VLOOKUP($C638,subset1!$D:$BX,AC$2,FALSE)</f>
        <v>#N/A</v>
      </c>
      <c r="AD638" t="e">
        <f>VLOOKUP($C638,subset1!$D:$BX,AD$2,FALSE)</f>
        <v>#N/A</v>
      </c>
      <c r="AE638" t="e">
        <f>VLOOKUP($C638,subset1!$D:$BX,AE$2,FALSE)</f>
        <v>#N/A</v>
      </c>
      <c r="AF638" t="e">
        <f>VLOOKUP($C638,subset1!$D:$BX,AF$2,FALSE)</f>
        <v>#N/A</v>
      </c>
      <c r="AG638" t="e">
        <f>VLOOKUP($C638,subset1!$D:$BX,AG$2,FALSE)</f>
        <v>#N/A</v>
      </c>
      <c r="AH638" t="e">
        <f>VLOOKUP($C638,subset1!$D:$BX,AH$2,FALSE)</f>
        <v>#N/A</v>
      </c>
      <c r="AI638" t="e">
        <f>VLOOKUP($C638,subset1!$D:$BX,AI$2,FALSE)</f>
        <v>#N/A</v>
      </c>
      <c r="AJ638" t="e">
        <f>VLOOKUP($C638,subset1!$D:$BX,AJ$2,FALSE)</f>
        <v>#N/A</v>
      </c>
      <c r="AK638" t="e">
        <f>VLOOKUP($C638,subset1!$D:$BX,AK$2,FALSE)</f>
        <v>#N/A</v>
      </c>
      <c r="AL638" t="e">
        <f>VLOOKUP($C638,subset1!$D:$BX,AL$2,FALSE)</f>
        <v>#N/A</v>
      </c>
      <c r="AM638" t="e">
        <f>VLOOKUP($C638,subset1!$D:$BX,AM$2,FALSE)</f>
        <v>#N/A</v>
      </c>
      <c r="AN638" t="e">
        <f>VLOOKUP($C638,subset1!$D:$BX,AN$2,FALSE)</f>
        <v>#N/A</v>
      </c>
      <c r="AO638" t="e">
        <f>VLOOKUP($C638,subset1!$D:$BX,AO$2,FALSE)</f>
        <v>#N/A</v>
      </c>
      <c r="AP638" t="e">
        <f>VLOOKUP($C638,subset1!$D:$BX,AP$2,FALSE)</f>
        <v>#N/A</v>
      </c>
      <c r="AQ638" t="e">
        <f>VLOOKUP($C638,subset1!$D:$BX,AQ$2,FALSE)</f>
        <v>#N/A</v>
      </c>
      <c r="AR638" t="e">
        <f>VLOOKUP($C638,subset1!$D:$BX,AR$2,FALSE)</f>
        <v>#N/A</v>
      </c>
      <c r="AS638" t="e">
        <f>VLOOKUP($C638,subset1!$D:$BX,AS$2,FALSE)</f>
        <v>#N/A</v>
      </c>
      <c r="AT638" s="1" t="e">
        <f>VLOOKUP($C638,subset1!$D:$BX,AT$2,FALSE)</f>
        <v>#N/A</v>
      </c>
      <c r="AU638" t="e">
        <f>VLOOKUP($C638,subset1!$D:$BX,AU$2,FALSE)</f>
        <v>#N/A</v>
      </c>
      <c r="AV638" t="e">
        <f>VLOOKUP($C638,subset1!$D:$BX,AV$2,FALSE)</f>
        <v>#N/A</v>
      </c>
      <c r="AW638" t="e">
        <f>VLOOKUP($C638,subset1!$D:$BX,AW$2,FALSE)</f>
        <v>#N/A</v>
      </c>
      <c r="AX638" t="e">
        <f>VLOOKUP($C638,subset1!$D:$BX,AX$2,FALSE)</f>
        <v>#N/A</v>
      </c>
      <c r="AY638" t="e">
        <f>VLOOKUP($C638,subset1!$D:$BX,AY$2,FALSE)</f>
        <v>#N/A</v>
      </c>
      <c r="AZ638" t="e">
        <f>VLOOKUP($C638,subset1!$D:$BX,AZ$2,FALSE)</f>
        <v>#N/A</v>
      </c>
      <c r="BA638" t="e">
        <f>VLOOKUP($C638,subset1!$D:$BX,BA$2,FALSE)</f>
        <v>#N/A</v>
      </c>
      <c r="BB638" t="e">
        <f>VLOOKUP($C638,subset1!$D:$BX,BB$2,FALSE)</f>
        <v>#N/A</v>
      </c>
      <c r="BC638" t="e">
        <f>VLOOKUP($C638,subset1!$D:$BX,BC$2,FALSE)</f>
        <v>#N/A</v>
      </c>
      <c r="BD638" t="e">
        <f>VLOOKUP($C638,subset1!$D:$BX,BD$2,FALSE)</f>
        <v>#N/A</v>
      </c>
      <c r="BE638" t="e">
        <f>VLOOKUP($C638,subset1!$D:$BX,BE$2,FALSE)</f>
        <v>#N/A</v>
      </c>
      <c r="BF638" t="e">
        <f>VLOOKUP($C638,subset1!$D:$BX,BF$2,FALSE)</f>
        <v>#N/A</v>
      </c>
      <c r="BG638" t="e">
        <f>VLOOKUP($C638,subset1!$D:$BX,BG$2,FALSE)</f>
        <v>#N/A</v>
      </c>
      <c r="BH638" t="e">
        <f>VLOOKUP($C638,subset1!$D:$BX,BH$2,FALSE)</f>
        <v>#N/A</v>
      </c>
      <c r="BI638" t="e">
        <f>VLOOKUP($C638,subset1!$D:$BX,BI$2,FALSE)</f>
        <v>#N/A</v>
      </c>
      <c r="BJ638" t="e">
        <f>VLOOKUP($C638,subset1!$D:$BX,BJ$2,FALSE)</f>
        <v>#N/A</v>
      </c>
      <c r="BK638" t="e">
        <f>VLOOKUP($C638,subset1!$D:$BX,BK$2,FALSE)</f>
        <v>#N/A</v>
      </c>
      <c r="BL638" t="e">
        <f>VLOOKUP($C638,subset1!$D:$BX,BL$2,FALSE)</f>
        <v>#N/A</v>
      </c>
      <c r="BM638" t="e">
        <f>VLOOKUP($C638,subset1!$D:$BX,BM$2,FALSE)</f>
        <v>#N/A</v>
      </c>
      <c r="BN638" t="e">
        <f>VLOOKUP($C638,subset1!$D:$BX,BN$2,FALSE)</f>
        <v>#N/A</v>
      </c>
      <c r="BO638" t="e">
        <f>VLOOKUP($C638,subset1!$D:$BX,BO$2,FALSE)</f>
        <v>#N/A</v>
      </c>
      <c r="BP638" t="e">
        <f>VLOOKUP($C638,subset1!$D:$BX,BP$2,FALSE)</f>
        <v>#N/A</v>
      </c>
      <c r="BQ638" t="e">
        <f>VLOOKUP($C638,subset1!$D:$BX,BQ$2,FALSE)</f>
        <v>#N/A</v>
      </c>
      <c r="BR638" t="e">
        <f>VLOOKUP($C638,subset1!$D:$BX,BR$2,FALSE)</f>
        <v>#N/A</v>
      </c>
      <c r="BS638" t="e">
        <f>VLOOKUP($C638,subset1!$D:$BX,BS$2,FALSE)</f>
        <v>#N/A</v>
      </c>
      <c r="BT638" t="e">
        <f>VLOOKUP($C638,subset1!$D:$BX,BT$2,FALSE)</f>
        <v>#N/A</v>
      </c>
      <c r="BU638" t="e">
        <f>VLOOKUP($C638,subset1!$D:$BX,BU$2,FALSE)</f>
        <v>#N/A</v>
      </c>
    </row>
    <row r="639" spans="1:73" x14ac:dyDescent="0.2">
      <c r="A639">
        <v>1264</v>
      </c>
      <c r="B639" t="s">
        <v>9</v>
      </c>
      <c r="C639" t="str">
        <f t="shared" si="33"/>
        <v>1264E1</v>
      </c>
      <c r="D639" t="str">
        <f t="shared" si="34"/>
        <v>E1</v>
      </c>
      <c r="E639">
        <v>118</v>
      </c>
      <c r="F639" s="1">
        <v>43999</v>
      </c>
      <c r="G639">
        <v>0</v>
      </c>
      <c r="H639" t="s">
        <v>289</v>
      </c>
      <c r="I639">
        <v>252.880620036724</v>
      </c>
      <c r="J639" t="s">
        <v>25</v>
      </c>
      <c r="K639">
        <v>645</v>
      </c>
      <c r="L639">
        <f>VLOOKUP($C639,samples!$D$2:$I$1000,4, FALSE)</f>
        <v>20</v>
      </c>
      <c r="M639" t="str">
        <f>VLOOKUP($C639,samples!$D$2:$I$1000,5, FALSE)</f>
        <v>C</v>
      </c>
      <c r="N639" t="str">
        <f>VLOOKUP($C639,samples!$D$2:$I$1000,6, FALSE)</f>
        <v>7,8,9</v>
      </c>
      <c r="O639" s="1">
        <f>VLOOKUP($C639,samples!$D$2:$I$1000,3, FALSE)</f>
        <v>44055</v>
      </c>
      <c r="P639" s="2">
        <f t="shared" si="35"/>
        <v>56</v>
      </c>
      <c r="Q639" s="1" t="str">
        <f>VLOOKUP($C639,samples!$D$2:$R$1000,8, FALSE)</f>
        <v>CGPLPA908P2</v>
      </c>
      <c r="S639" t="e">
        <f>VLOOKUP($C639,subset1!$D:$BX,S$2,FALSE)</f>
        <v>#N/A</v>
      </c>
      <c r="T639" s="1" t="e">
        <f>VLOOKUP($C639,subset1!$D:$BX,T$2,FALSE)</f>
        <v>#N/A</v>
      </c>
      <c r="U639" t="e">
        <f>VLOOKUP($C639,subset1!$D:$BX,U$2,FALSE)</f>
        <v>#N/A</v>
      </c>
      <c r="V639" t="e">
        <f>VLOOKUP($C639,subset1!$D:$BX,V$2,FALSE)</f>
        <v>#N/A</v>
      </c>
      <c r="W639" t="e">
        <f>VLOOKUP($C639,subset1!$D:$BX,W$2,FALSE)</f>
        <v>#N/A</v>
      </c>
      <c r="X639" t="e">
        <f>VLOOKUP($C639,subset1!$D:$BX,X$2,FALSE)</f>
        <v>#N/A</v>
      </c>
      <c r="Y639" t="e">
        <f>VLOOKUP($C639,subset1!$D:$BX,Y$2,FALSE)</f>
        <v>#N/A</v>
      </c>
      <c r="Z639" t="e">
        <f>VLOOKUP($C639,subset1!$D:$BX,Z$2,FALSE)</f>
        <v>#N/A</v>
      </c>
      <c r="AA639" t="e">
        <f>VLOOKUP($C639,subset1!$D:$BX,AA$2,FALSE)</f>
        <v>#N/A</v>
      </c>
      <c r="AB639" t="e">
        <f>VLOOKUP($C639,subset1!$D:$BX,AB$2,FALSE)</f>
        <v>#N/A</v>
      </c>
      <c r="AC639" t="e">
        <f>VLOOKUP($C639,subset1!$D:$BX,AC$2,FALSE)</f>
        <v>#N/A</v>
      </c>
      <c r="AD639" t="e">
        <f>VLOOKUP($C639,subset1!$D:$BX,AD$2,FALSE)</f>
        <v>#N/A</v>
      </c>
      <c r="AE639" t="e">
        <f>VLOOKUP($C639,subset1!$D:$BX,AE$2,FALSE)</f>
        <v>#N/A</v>
      </c>
      <c r="AF639" t="e">
        <f>VLOOKUP($C639,subset1!$D:$BX,AF$2,FALSE)</f>
        <v>#N/A</v>
      </c>
      <c r="AG639" t="e">
        <f>VLOOKUP($C639,subset1!$D:$BX,AG$2,FALSE)</f>
        <v>#N/A</v>
      </c>
      <c r="AH639" t="e">
        <f>VLOOKUP($C639,subset1!$D:$BX,AH$2,FALSE)</f>
        <v>#N/A</v>
      </c>
      <c r="AI639" t="e">
        <f>VLOOKUP($C639,subset1!$D:$BX,AI$2,FALSE)</f>
        <v>#N/A</v>
      </c>
      <c r="AJ639" t="e">
        <f>VLOOKUP($C639,subset1!$D:$BX,AJ$2,FALSE)</f>
        <v>#N/A</v>
      </c>
      <c r="AK639" t="e">
        <f>VLOOKUP($C639,subset1!$D:$BX,AK$2,FALSE)</f>
        <v>#N/A</v>
      </c>
      <c r="AL639" t="e">
        <f>VLOOKUP($C639,subset1!$D:$BX,AL$2,FALSE)</f>
        <v>#N/A</v>
      </c>
      <c r="AM639" t="e">
        <f>VLOOKUP($C639,subset1!$D:$BX,AM$2,FALSE)</f>
        <v>#N/A</v>
      </c>
      <c r="AN639" t="e">
        <f>VLOOKUP($C639,subset1!$D:$BX,AN$2,FALSE)</f>
        <v>#N/A</v>
      </c>
      <c r="AO639" t="e">
        <f>VLOOKUP($C639,subset1!$D:$BX,AO$2,FALSE)</f>
        <v>#N/A</v>
      </c>
      <c r="AP639" t="e">
        <f>VLOOKUP($C639,subset1!$D:$BX,AP$2,FALSE)</f>
        <v>#N/A</v>
      </c>
      <c r="AQ639" t="e">
        <f>VLOOKUP($C639,subset1!$D:$BX,AQ$2,FALSE)</f>
        <v>#N/A</v>
      </c>
      <c r="AR639" t="e">
        <f>VLOOKUP($C639,subset1!$D:$BX,AR$2,FALSE)</f>
        <v>#N/A</v>
      </c>
      <c r="AS639" t="e">
        <f>VLOOKUP($C639,subset1!$D:$BX,AS$2,FALSE)</f>
        <v>#N/A</v>
      </c>
      <c r="AT639" s="1" t="e">
        <f>VLOOKUP($C639,subset1!$D:$BX,AT$2,FALSE)</f>
        <v>#N/A</v>
      </c>
      <c r="AU639" t="e">
        <f>VLOOKUP($C639,subset1!$D:$BX,AU$2,FALSE)</f>
        <v>#N/A</v>
      </c>
      <c r="AV639" t="e">
        <f>VLOOKUP($C639,subset1!$D:$BX,AV$2,FALSE)</f>
        <v>#N/A</v>
      </c>
      <c r="AW639" t="e">
        <f>VLOOKUP($C639,subset1!$D:$BX,AW$2,FALSE)</f>
        <v>#N/A</v>
      </c>
      <c r="AX639" t="e">
        <f>VLOOKUP($C639,subset1!$D:$BX,AX$2,FALSE)</f>
        <v>#N/A</v>
      </c>
      <c r="AY639" t="e">
        <f>VLOOKUP($C639,subset1!$D:$BX,AY$2,FALSE)</f>
        <v>#N/A</v>
      </c>
      <c r="AZ639" t="e">
        <f>VLOOKUP($C639,subset1!$D:$BX,AZ$2,FALSE)</f>
        <v>#N/A</v>
      </c>
      <c r="BA639" t="e">
        <f>VLOOKUP($C639,subset1!$D:$BX,BA$2,FALSE)</f>
        <v>#N/A</v>
      </c>
      <c r="BB639" t="e">
        <f>VLOOKUP($C639,subset1!$D:$BX,BB$2,FALSE)</f>
        <v>#N/A</v>
      </c>
      <c r="BC639" t="e">
        <f>VLOOKUP($C639,subset1!$D:$BX,BC$2,FALSE)</f>
        <v>#N/A</v>
      </c>
      <c r="BD639" t="e">
        <f>VLOOKUP($C639,subset1!$D:$BX,BD$2,FALSE)</f>
        <v>#N/A</v>
      </c>
      <c r="BE639" t="e">
        <f>VLOOKUP($C639,subset1!$D:$BX,BE$2,FALSE)</f>
        <v>#N/A</v>
      </c>
      <c r="BF639" t="e">
        <f>VLOOKUP($C639,subset1!$D:$BX,BF$2,FALSE)</f>
        <v>#N/A</v>
      </c>
      <c r="BG639" t="e">
        <f>VLOOKUP($C639,subset1!$D:$BX,BG$2,FALSE)</f>
        <v>#N/A</v>
      </c>
      <c r="BH639" t="e">
        <f>VLOOKUP($C639,subset1!$D:$BX,BH$2,FALSE)</f>
        <v>#N/A</v>
      </c>
      <c r="BI639" t="e">
        <f>VLOOKUP($C639,subset1!$D:$BX,BI$2,FALSE)</f>
        <v>#N/A</v>
      </c>
      <c r="BJ639" t="e">
        <f>VLOOKUP($C639,subset1!$D:$BX,BJ$2,FALSE)</f>
        <v>#N/A</v>
      </c>
      <c r="BK639" t="e">
        <f>VLOOKUP($C639,subset1!$D:$BX,BK$2,FALSE)</f>
        <v>#N/A</v>
      </c>
      <c r="BL639" t="e">
        <f>VLOOKUP($C639,subset1!$D:$BX,BL$2,FALSE)</f>
        <v>#N/A</v>
      </c>
      <c r="BM639" t="e">
        <f>VLOOKUP($C639,subset1!$D:$BX,BM$2,FALSE)</f>
        <v>#N/A</v>
      </c>
      <c r="BN639" t="e">
        <f>VLOOKUP($C639,subset1!$D:$BX,BN$2,FALSE)</f>
        <v>#N/A</v>
      </c>
      <c r="BO639" t="e">
        <f>VLOOKUP($C639,subset1!$D:$BX,BO$2,FALSE)</f>
        <v>#N/A</v>
      </c>
      <c r="BP639" t="e">
        <f>VLOOKUP($C639,subset1!$D:$BX,BP$2,FALSE)</f>
        <v>#N/A</v>
      </c>
      <c r="BQ639" t="e">
        <f>VLOOKUP($C639,subset1!$D:$BX,BQ$2,FALSE)</f>
        <v>#N/A</v>
      </c>
      <c r="BR639" t="e">
        <f>VLOOKUP($C639,subset1!$D:$BX,BR$2,FALSE)</f>
        <v>#N/A</v>
      </c>
      <c r="BS639" t="e">
        <f>VLOOKUP($C639,subset1!$D:$BX,BS$2,FALSE)</f>
        <v>#N/A</v>
      </c>
      <c r="BT639" t="e">
        <f>VLOOKUP($C639,subset1!$D:$BX,BT$2,FALSE)</f>
        <v>#N/A</v>
      </c>
      <c r="BU639" t="e">
        <f>VLOOKUP($C639,subset1!$D:$BX,BU$2,FALSE)</f>
        <v>#N/A</v>
      </c>
    </row>
    <row r="640" spans="1:73" x14ac:dyDescent="0.2">
      <c r="A640">
        <v>1264</v>
      </c>
      <c r="B640" t="s">
        <v>10</v>
      </c>
      <c r="C640" t="str">
        <f t="shared" si="33"/>
        <v>1264E2</v>
      </c>
      <c r="D640" t="str">
        <f t="shared" si="34"/>
        <v>E2</v>
      </c>
      <c r="E640">
        <v>118</v>
      </c>
      <c r="F640" s="1">
        <v>43999</v>
      </c>
      <c r="G640">
        <v>0</v>
      </c>
      <c r="H640" t="s">
        <v>289</v>
      </c>
      <c r="I640">
        <v>252.880620036724</v>
      </c>
      <c r="J640" t="s">
        <v>25</v>
      </c>
      <c r="K640">
        <v>646</v>
      </c>
      <c r="L640">
        <f>VLOOKUP($C640,samples!$D$2:$I$1000,4, FALSE)</f>
        <v>14</v>
      </c>
      <c r="M640" t="str">
        <f>VLOOKUP($C640,samples!$D$2:$I$1000,5, FALSE)</f>
        <v>I</v>
      </c>
      <c r="N640" t="str">
        <f>VLOOKUP($C640,samples!$D$2:$I$1000,6, FALSE)</f>
        <v>1,2,3</v>
      </c>
      <c r="O640" s="1">
        <f>VLOOKUP($C640,samples!$D$2:$I$1000,3, FALSE)</f>
        <v>44125</v>
      </c>
      <c r="P640" s="2">
        <f t="shared" si="35"/>
        <v>126</v>
      </c>
      <c r="Q640" s="1" t="str">
        <f>VLOOKUP($C640,samples!$D$2:$R$1000,8, FALSE)</f>
        <v>CGPLPA908P3</v>
      </c>
      <c r="S640" t="e">
        <f>VLOOKUP($C640,subset1!$D:$BX,S$2,FALSE)</f>
        <v>#N/A</v>
      </c>
      <c r="T640" s="1" t="e">
        <f>VLOOKUP($C640,subset1!$D:$BX,T$2,FALSE)</f>
        <v>#N/A</v>
      </c>
      <c r="U640" t="e">
        <f>VLOOKUP($C640,subset1!$D:$BX,U$2,FALSE)</f>
        <v>#N/A</v>
      </c>
      <c r="V640" t="e">
        <f>VLOOKUP($C640,subset1!$D:$BX,V$2,FALSE)</f>
        <v>#N/A</v>
      </c>
      <c r="W640" t="e">
        <f>VLOOKUP($C640,subset1!$D:$BX,W$2,FALSE)</f>
        <v>#N/A</v>
      </c>
      <c r="X640" t="e">
        <f>VLOOKUP($C640,subset1!$D:$BX,X$2,FALSE)</f>
        <v>#N/A</v>
      </c>
      <c r="Y640" t="e">
        <f>VLOOKUP($C640,subset1!$D:$BX,Y$2,FALSE)</f>
        <v>#N/A</v>
      </c>
      <c r="Z640" t="e">
        <f>VLOOKUP($C640,subset1!$D:$BX,Z$2,FALSE)</f>
        <v>#N/A</v>
      </c>
      <c r="AA640" t="e">
        <f>VLOOKUP($C640,subset1!$D:$BX,AA$2,FALSE)</f>
        <v>#N/A</v>
      </c>
      <c r="AB640" t="e">
        <f>VLOOKUP($C640,subset1!$D:$BX,AB$2,FALSE)</f>
        <v>#N/A</v>
      </c>
      <c r="AC640" t="e">
        <f>VLOOKUP($C640,subset1!$D:$BX,AC$2,FALSE)</f>
        <v>#N/A</v>
      </c>
      <c r="AD640" t="e">
        <f>VLOOKUP($C640,subset1!$D:$BX,AD$2,FALSE)</f>
        <v>#N/A</v>
      </c>
      <c r="AE640" t="e">
        <f>VLOOKUP($C640,subset1!$D:$BX,AE$2,FALSE)</f>
        <v>#N/A</v>
      </c>
      <c r="AF640" t="e">
        <f>VLOOKUP($C640,subset1!$D:$BX,AF$2,FALSE)</f>
        <v>#N/A</v>
      </c>
      <c r="AG640" t="e">
        <f>VLOOKUP($C640,subset1!$D:$BX,AG$2,FALSE)</f>
        <v>#N/A</v>
      </c>
      <c r="AH640" t="e">
        <f>VLOOKUP($C640,subset1!$D:$BX,AH$2,FALSE)</f>
        <v>#N/A</v>
      </c>
      <c r="AI640" t="e">
        <f>VLOOKUP($C640,subset1!$D:$BX,AI$2,FALSE)</f>
        <v>#N/A</v>
      </c>
      <c r="AJ640" t="e">
        <f>VLOOKUP($C640,subset1!$D:$BX,AJ$2,FALSE)</f>
        <v>#N/A</v>
      </c>
      <c r="AK640" t="e">
        <f>VLOOKUP($C640,subset1!$D:$BX,AK$2,FALSE)</f>
        <v>#N/A</v>
      </c>
      <c r="AL640" t="e">
        <f>VLOOKUP($C640,subset1!$D:$BX,AL$2,FALSE)</f>
        <v>#N/A</v>
      </c>
      <c r="AM640" t="e">
        <f>VLOOKUP($C640,subset1!$D:$BX,AM$2,FALSE)</f>
        <v>#N/A</v>
      </c>
      <c r="AN640" t="e">
        <f>VLOOKUP($C640,subset1!$D:$BX,AN$2,FALSE)</f>
        <v>#N/A</v>
      </c>
      <c r="AO640" t="e">
        <f>VLOOKUP($C640,subset1!$D:$BX,AO$2,FALSE)</f>
        <v>#N/A</v>
      </c>
      <c r="AP640" t="e">
        <f>VLOOKUP($C640,subset1!$D:$BX,AP$2,FALSE)</f>
        <v>#N/A</v>
      </c>
      <c r="AQ640" t="e">
        <f>VLOOKUP($C640,subset1!$D:$BX,AQ$2,FALSE)</f>
        <v>#N/A</v>
      </c>
      <c r="AR640" t="e">
        <f>VLOOKUP($C640,subset1!$D:$BX,AR$2,FALSE)</f>
        <v>#N/A</v>
      </c>
      <c r="AS640" t="e">
        <f>VLOOKUP($C640,subset1!$D:$BX,AS$2,FALSE)</f>
        <v>#N/A</v>
      </c>
      <c r="AT640" s="1" t="e">
        <f>VLOOKUP($C640,subset1!$D:$BX,AT$2,FALSE)</f>
        <v>#N/A</v>
      </c>
      <c r="AU640" t="e">
        <f>VLOOKUP($C640,subset1!$D:$BX,AU$2,FALSE)</f>
        <v>#N/A</v>
      </c>
      <c r="AV640" t="e">
        <f>VLOOKUP($C640,subset1!$D:$BX,AV$2,FALSE)</f>
        <v>#N/A</v>
      </c>
      <c r="AW640" t="e">
        <f>VLOOKUP($C640,subset1!$D:$BX,AW$2,FALSE)</f>
        <v>#N/A</v>
      </c>
      <c r="AX640" t="e">
        <f>VLOOKUP($C640,subset1!$D:$BX,AX$2,FALSE)</f>
        <v>#N/A</v>
      </c>
      <c r="AY640" t="e">
        <f>VLOOKUP($C640,subset1!$D:$BX,AY$2,FALSE)</f>
        <v>#N/A</v>
      </c>
      <c r="AZ640" t="e">
        <f>VLOOKUP($C640,subset1!$D:$BX,AZ$2,FALSE)</f>
        <v>#N/A</v>
      </c>
      <c r="BA640" t="e">
        <f>VLOOKUP($C640,subset1!$D:$BX,BA$2,FALSE)</f>
        <v>#N/A</v>
      </c>
      <c r="BB640" t="e">
        <f>VLOOKUP($C640,subset1!$D:$BX,BB$2,FALSE)</f>
        <v>#N/A</v>
      </c>
      <c r="BC640" t="e">
        <f>VLOOKUP($C640,subset1!$D:$BX,BC$2,FALSE)</f>
        <v>#N/A</v>
      </c>
      <c r="BD640" t="e">
        <f>VLOOKUP($C640,subset1!$D:$BX,BD$2,FALSE)</f>
        <v>#N/A</v>
      </c>
      <c r="BE640" t="e">
        <f>VLOOKUP($C640,subset1!$D:$BX,BE$2,FALSE)</f>
        <v>#N/A</v>
      </c>
      <c r="BF640" t="e">
        <f>VLOOKUP($C640,subset1!$D:$BX,BF$2,FALSE)</f>
        <v>#N/A</v>
      </c>
      <c r="BG640" t="e">
        <f>VLOOKUP($C640,subset1!$D:$BX,BG$2,FALSE)</f>
        <v>#N/A</v>
      </c>
      <c r="BH640" t="e">
        <f>VLOOKUP($C640,subset1!$D:$BX,BH$2,FALSE)</f>
        <v>#N/A</v>
      </c>
      <c r="BI640" t="e">
        <f>VLOOKUP($C640,subset1!$D:$BX,BI$2,FALSE)</f>
        <v>#N/A</v>
      </c>
      <c r="BJ640" t="e">
        <f>VLOOKUP($C640,subset1!$D:$BX,BJ$2,FALSE)</f>
        <v>#N/A</v>
      </c>
      <c r="BK640" t="e">
        <f>VLOOKUP($C640,subset1!$D:$BX,BK$2,FALSE)</f>
        <v>#N/A</v>
      </c>
      <c r="BL640" t="e">
        <f>VLOOKUP($C640,subset1!$D:$BX,BL$2,FALSE)</f>
        <v>#N/A</v>
      </c>
      <c r="BM640" t="e">
        <f>VLOOKUP($C640,subset1!$D:$BX,BM$2,FALSE)</f>
        <v>#N/A</v>
      </c>
      <c r="BN640" t="e">
        <f>VLOOKUP($C640,subset1!$D:$BX,BN$2,FALSE)</f>
        <v>#N/A</v>
      </c>
      <c r="BO640" t="e">
        <f>VLOOKUP($C640,subset1!$D:$BX,BO$2,FALSE)</f>
        <v>#N/A</v>
      </c>
      <c r="BP640" t="e">
        <f>VLOOKUP($C640,subset1!$D:$BX,BP$2,FALSE)</f>
        <v>#N/A</v>
      </c>
      <c r="BQ640" t="e">
        <f>VLOOKUP($C640,subset1!$D:$BX,BQ$2,FALSE)</f>
        <v>#N/A</v>
      </c>
      <c r="BR640" t="e">
        <f>VLOOKUP($C640,subset1!$D:$BX,BR$2,FALSE)</f>
        <v>#N/A</v>
      </c>
      <c r="BS640" t="e">
        <f>VLOOKUP($C640,subset1!$D:$BX,BS$2,FALSE)</f>
        <v>#N/A</v>
      </c>
      <c r="BT640" t="e">
        <f>VLOOKUP($C640,subset1!$D:$BX,BT$2,FALSE)</f>
        <v>#N/A</v>
      </c>
      <c r="BU640" t="e">
        <f>VLOOKUP($C640,subset1!$D:$BX,BU$2,FALSE)</f>
        <v>#N/A</v>
      </c>
    </row>
    <row r="641" spans="1:73" x14ac:dyDescent="0.2">
      <c r="A641">
        <v>1267</v>
      </c>
      <c r="B641" t="s">
        <v>2</v>
      </c>
      <c r="C641" t="str">
        <f t="shared" si="33"/>
        <v>1267A</v>
      </c>
      <c r="D641" t="str">
        <f t="shared" si="34"/>
        <v>A</v>
      </c>
      <c r="E641">
        <v>119</v>
      </c>
      <c r="F641" s="1">
        <v>44000</v>
      </c>
      <c r="G641">
        <v>16.3</v>
      </c>
      <c r="H641" t="s">
        <v>22</v>
      </c>
      <c r="I641">
        <v>251.880620036724</v>
      </c>
      <c r="J641" t="s">
        <v>25</v>
      </c>
      <c r="K641">
        <v>647</v>
      </c>
      <c r="L641">
        <f>VLOOKUP($C641,samples!$D$2:$I$1000,4, FALSE)</f>
        <v>5</v>
      </c>
      <c r="M641" t="str">
        <f>VLOOKUP($C641,samples!$D$2:$I$1000,5, FALSE)</f>
        <v>G</v>
      </c>
      <c r="N641" t="str">
        <f>VLOOKUP($C641,samples!$D$2:$I$1000,6, FALSE)</f>
        <v>4,5,6</v>
      </c>
      <c r="O641" s="1">
        <f>VLOOKUP($C641,samples!$D$2:$I$1000,3, FALSE)</f>
        <v>44000</v>
      </c>
      <c r="P641" s="2">
        <f t="shared" si="35"/>
        <v>0</v>
      </c>
      <c r="Q641" s="1" t="str">
        <f>VLOOKUP($C641,samples!$D$2:$R$1000,8, FALSE)</f>
        <v>CGPLPA909P</v>
      </c>
      <c r="R641" t="s">
        <v>297</v>
      </c>
      <c r="S641">
        <f>VLOOKUP($C641,subset1!$D:$BX,S$2,FALSE)</f>
        <v>0</v>
      </c>
      <c r="T641" s="1" t="str">
        <f>VLOOKUP($C641,subset1!$D:$BX,T$2,FALSE)</f>
        <v>Subset 1</v>
      </c>
      <c r="U641">
        <f>VLOOKUP($C641,subset1!$D:$BX,U$2,FALSE)</f>
        <v>0</v>
      </c>
      <c r="V641">
        <f>VLOOKUP($C641,subset1!$D:$BX,V$2,FALSE)</f>
        <v>44280</v>
      </c>
      <c r="W641" t="str">
        <f>VLOOKUP($C641,subset1!$D:$BX,W$2,FALSE)</f>
        <v>ZF</v>
      </c>
      <c r="X641">
        <f>VLOOKUP($C641,subset1!$D:$BX,X$2,FALSE)</f>
        <v>533</v>
      </c>
      <c r="Y641">
        <f>VLOOKUP($C641,subset1!$D:$BX,Y$2,FALSE)</f>
        <v>4</v>
      </c>
      <c r="Z641">
        <f>VLOOKUP($C641,subset1!$D:$BX,Z$2,FALSE)</f>
        <v>0</v>
      </c>
      <c r="AA641" t="str">
        <f>VLOOKUP($C641,subset1!$D:$BX,AA$2,FALSE)</f>
        <v>3Pactocfdna32921</v>
      </c>
      <c r="AB641">
        <f>VLOOKUP($C641,subset1!$D:$BX,AB$2,FALSE)</f>
        <v>148</v>
      </c>
      <c r="AC641">
        <f>VLOOKUP($C641,subset1!$D:$BX,AC$2,FALSE)</f>
        <v>4314.42</v>
      </c>
      <c r="AD641">
        <f>VLOOKUP($C641,subset1!$D:$BX,AD$2,FALSE)</f>
        <v>278</v>
      </c>
      <c r="AE641">
        <f>VLOOKUP($C641,subset1!$D:$BX,AE$2,FALSE)</f>
        <v>99.41</v>
      </c>
      <c r="AF641">
        <f>VLOOKUP($C641,subset1!$D:$BX,AF$2,FALSE)</f>
        <v>334</v>
      </c>
      <c r="AG641">
        <f>VLOOKUP($C641,subset1!$D:$BX,AG$2,FALSE)</f>
        <v>9</v>
      </c>
      <c r="AH641">
        <f>VLOOKUP($C641,subset1!$D:$BX,AH$2,FALSE)</f>
        <v>0</v>
      </c>
      <c r="AI641">
        <f>VLOOKUP($C641,subset1!$D:$BX,AI$2,FALSE)</f>
        <v>50</v>
      </c>
      <c r="AJ641">
        <f>VLOOKUP($C641,subset1!$D:$BX,AJ$2,FALSE)</f>
        <v>4422.83</v>
      </c>
      <c r="AK641">
        <f>VLOOKUP($C641,subset1!$D:$BX,AK$2,FALSE)</f>
        <v>221.14150000000001</v>
      </c>
      <c r="AL641">
        <f>VLOOKUP($C641,subset1!$D:$BX,AL$2,FALSE)</f>
        <v>55.285375000000002</v>
      </c>
      <c r="AM641">
        <f>VLOOKUP($C641,subset1!$D:$BX,AM$2,FALSE)</f>
        <v>532</v>
      </c>
      <c r="AN641" t="str">
        <f>VLOOKUP($C641,subset1!$D:$BX,AN$2,FALSE)</f>
        <v>Revco -20</v>
      </c>
      <c r="AO641" t="str">
        <f>VLOOKUP($C641,subset1!$D:$BX,AO$2,FALSE)</f>
        <v>PACTO CfDNA Box 3</v>
      </c>
      <c r="AP641" t="str">
        <f>VLOOKUP($C641,subset1!$D:$BX,AP$2,FALSE)</f>
        <v>D7</v>
      </c>
      <c r="AQ641">
        <f>VLOOKUP($C641,subset1!$D:$BX,AQ$2,FALSE)</f>
        <v>0</v>
      </c>
      <c r="AR641">
        <f>VLOOKUP($C641,subset1!$D:$BX,AR$2,FALSE)</f>
        <v>15</v>
      </c>
      <c r="AS641">
        <f>VLOOKUP($C641,subset1!$D:$BX,AS$2,FALSE)</f>
        <v>3.3914936816472707</v>
      </c>
      <c r="AT641" s="1">
        <f>VLOOKUP($C641,subset1!$D:$BX,AT$2,FALSE)</f>
        <v>46.608506318352731</v>
      </c>
      <c r="AU641">
        <f>VLOOKUP($C641,subset1!$D:$BX,AU$2,FALSE)</f>
        <v>13</v>
      </c>
      <c r="AV641">
        <f>VLOOKUP($C641,subset1!$D:$BX,AV$2,FALSE)</f>
        <v>44421</v>
      </c>
      <c r="AW641">
        <f>VLOOKUP($C641,subset1!$D:$BX,AW$2,FALSE)</f>
        <v>0</v>
      </c>
      <c r="AX641" t="str">
        <f>VLOOKUP($C641,subset1!$D:$BX,AX$2,FALSE)</f>
        <v>IDT8_UDI_30</v>
      </c>
      <c r="AY641">
        <f>VLOOKUP($C641,subset1!$D:$BX,AY$2,FALSE)</f>
        <v>0</v>
      </c>
      <c r="AZ641">
        <f>VLOOKUP($C641,subset1!$D:$BX,AZ$2,FALSE)</f>
        <v>4</v>
      </c>
      <c r="BA641" t="str">
        <f>VLOOKUP($C641,subset1!$D:$BX,BA$2,FALSE)</f>
        <v>ZF</v>
      </c>
      <c r="BB641">
        <f>VLOOKUP($C641,subset1!$D:$BX,BB$2,FALSE)</f>
        <v>13</v>
      </c>
      <c r="BC641" t="str">
        <f>VLOOKUP($C641,subset1!$D:$BX,BC$2,FALSE)</f>
        <v>817PACTOpCR_DNA 1000_DE13805124_2021-08-17_10-25-12.xad</v>
      </c>
      <c r="BD641">
        <f>VLOOKUP($C641,subset1!$D:$BX,BD$2,FALSE)</f>
        <v>302</v>
      </c>
      <c r="BE641">
        <f>VLOOKUP($C641,subset1!$D:$BX,BE$2,FALSE)</f>
        <v>15.06</v>
      </c>
      <c r="BF641">
        <f>VLOOKUP($C641,subset1!$D:$BX,BF$2,FALSE)</f>
        <v>75.400000000000006</v>
      </c>
      <c r="BG641">
        <f>VLOOKUP($C641,subset1!$D:$BX,BG$2,FALSE)</f>
        <v>380</v>
      </c>
      <c r="BH641">
        <f>VLOOKUP($C641,subset1!$D:$BX,BH$2,FALSE)</f>
        <v>0.1</v>
      </c>
      <c r="BI641">
        <f>VLOOKUP($C641,subset1!$D:$BX,BI$2,FALSE)</f>
        <v>0.4</v>
      </c>
      <c r="BJ641">
        <f>VLOOKUP($C641,subset1!$D:$BX,BJ$2,FALSE)</f>
        <v>0</v>
      </c>
      <c r="BK641">
        <f>VLOOKUP($C641,subset1!$D:$BX,BK$2,FALSE)</f>
        <v>0</v>
      </c>
      <c r="BL641">
        <f>VLOOKUP($C641,subset1!$D:$BX,BL$2,FALSE)</f>
        <v>0</v>
      </c>
      <c r="BM641">
        <f>VLOOKUP($C641,subset1!$D:$BX,BM$2,FALSE)</f>
        <v>0</v>
      </c>
      <c r="BN641">
        <f>VLOOKUP($C641,subset1!$D:$BX,BN$2,FALSE)</f>
        <v>0</v>
      </c>
      <c r="BO641">
        <f>VLOOKUP($C641,subset1!$D:$BX,BO$2,FALSE)</f>
        <v>20</v>
      </c>
      <c r="BP641">
        <f>VLOOKUP($C641,subset1!$D:$BX,BP$2,FALSE)</f>
        <v>15.16</v>
      </c>
      <c r="BQ641">
        <f>VLOOKUP($C641,subset1!$D:$BX,BQ$2,FALSE)</f>
        <v>75.800000000000011</v>
      </c>
      <c r="BR641">
        <f>VLOOKUP($C641,subset1!$D:$BX,BR$2,FALSE)</f>
        <v>303.2</v>
      </c>
      <c r="BS641">
        <f>VLOOKUP($C641,subset1!$D:$BX,BS$2,FALSE)</f>
        <v>532</v>
      </c>
      <c r="BT641" t="str">
        <f>VLOOKUP($C641,subset1!$D:$BX,BT$2,FALSE)</f>
        <v>Revco -20</v>
      </c>
      <c r="BU641" t="str">
        <f>VLOOKUP($C641,subset1!$D:$BX,BU$2,FALSE)</f>
        <v>Pacto PcR1 Box 4</v>
      </c>
    </row>
    <row r="642" spans="1:73" x14ac:dyDescent="0.2">
      <c r="A642">
        <v>1267</v>
      </c>
      <c r="B642" t="s">
        <v>8</v>
      </c>
      <c r="C642" t="str">
        <f t="shared" si="33"/>
        <v>1267B1</v>
      </c>
      <c r="D642" t="str">
        <f t="shared" si="34"/>
        <v>B1</v>
      </c>
      <c r="E642">
        <v>119</v>
      </c>
      <c r="F642" s="1">
        <v>44000</v>
      </c>
      <c r="G642">
        <v>16.3</v>
      </c>
      <c r="H642" t="s">
        <v>22</v>
      </c>
      <c r="I642">
        <v>251.880620036724</v>
      </c>
      <c r="J642" t="s">
        <v>25</v>
      </c>
      <c r="K642">
        <v>648</v>
      </c>
      <c r="L642">
        <f>VLOOKUP($C642,samples!$D$2:$I$1000,4, FALSE)</f>
        <v>9</v>
      </c>
      <c r="M642" t="str">
        <f>VLOOKUP($C642,samples!$D$2:$I$1000,5, FALSE)</f>
        <v>B</v>
      </c>
      <c r="N642" t="str">
        <f>VLOOKUP($C642,samples!$D$2:$I$1000,6, FALSE)</f>
        <v>4,5,6</v>
      </c>
      <c r="O642" s="1">
        <f>VLOOKUP($C642,samples!$D$2:$I$1000,3, FALSE)</f>
        <v>44033</v>
      </c>
      <c r="P642" s="2">
        <f t="shared" si="35"/>
        <v>33</v>
      </c>
      <c r="Q642" s="1" t="str">
        <f>VLOOKUP($C642,samples!$D$2:$R$1000,8, FALSE)</f>
        <v>CGPLPA909P1</v>
      </c>
      <c r="R642" t="s">
        <v>297</v>
      </c>
      <c r="S642">
        <f>VLOOKUP($C642,subset1!$D:$BX,S$2,FALSE)</f>
        <v>0</v>
      </c>
      <c r="T642" s="1" t="str">
        <f>VLOOKUP($C642,subset1!$D:$BX,T$2,FALSE)</f>
        <v>Subset 1</v>
      </c>
      <c r="U642">
        <f>VLOOKUP($C642,subset1!$D:$BX,U$2,FALSE)</f>
        <v>0</v>
      </c>
      <c r="V642">
        <f>VLOOKUP($C642,subset1!$D:$BX,V$2,FALSE)</f>
        <v>44280</v>
      </c>
      <c r="W642" t="str">
        <f>VLOOKUP($C642,subset1!$D:$BX,W$2,FALSE)</f>
        <v>ZF</v>
      </c>
      <c r="X642">
        <f>VLOOKUP($C642,subset1!$D:$BX,X$2,FALSE)</f>
        <v>533</v>
      </c>
      <c r="Y642">
        <f>VLOOKUP($C642,subset1!$D:$BX,Y$2,FALSE)</f>
        <v>5</v>
      </c>
      <c r="Z642">
        <f>VLOOKUP($C642,subset1!$D:$BX,Z$2,FALSE)</f>
        <v>0</v>
      </c>
      <c r="AA642" t="str">
        <f>VLOOKUP($C642,subset1!$D:$BX,AA$2,FALSE)</f>
        <v>3Pactocfdna32921</v>
      </c>
      <c r="AB642">
        <f>VLOOKUP($C642,subset1!$D:$BX,AB$2,FALSE)</f>
        <v>157</v>
      </c>
      <c r="AC642">
        <f>VLOOKUP($C642,subset1!$D:$BX,AC$2,FALSE)</f>
        <v>1890.13</v>
      </c>
      <c r="AD642">
        <f>VLOOKUP($C642,subset1!$D:$BX,AD$2,FALSE)</f>
        <v>292</v>
      </c>
      <c r="AE642">
        <f>VLOOKUP($C642,subset1!$D:$BX,AE$2,FALSE)</f>
        <v>36.130000000000003</v>
      </c>
      <c r="AF642">
        <f>VLOOKUP($C642,subset1!$D:$BX,AF$2,FALSE)</f>
        <v>0</v>
      </c>
      <c r="AG642">
        <f>VLOOKUP($C642,subset1!$D:$BX,AG$2,FALSE)</f>
        <v>0</v>
      </c>
      <c r="AH642">
        <f>VLOOKUP($C642,subset1!$D:$BX,AH$2,FALSE)</f>
        <v>0</v>
      </c>
      <c r="AI642">
        <f>VLOOKUP($C642,subset1!$D:$BX,AI$2,FALSE)</f>
        <v>50</v>
      </c>
      <c r="AJ642">
        <f>VLOOKUP($C642,subset1!$D:$BX,AJ$2,FALSE)</f>
        <v>1926.2600000000002</v>
      </c>
      <c r="AK642">
        <f>VLOOKUP($C642,subset1!$D:$BX,AK$2,FALSE)</f>
        <v>96.313000000000017</v>
      </c>
      <c r="AL642">
        <f>VLOOKUP($C642,subset1!$D:$BX,AL$2,FALSE)</f>
        <v>19.262600000000003</v>
      </c>
      <c r="AM642">
        <f>VLOOKUP($C642,subset1!$D:$BX,AM$2,FALSE)</f>
        <v>532</v>
      </c>
      <c r="AN642" t="str">
        <f>VLOOKUP($C642,subset1!$D:$BX,AN$2,FALSE)</f>
        <v>Revco -20</v>
      </c>
      <c r="AO642" t="str">
        <f>VLOOKUP($C642,subset1!$D:$BX,AO$2,FALSE)</f>
        <v>PACTO CfDNA Box 3</v>
      </c>
      <c r="AP642" t="str">
        <f>VLOOKUP($C642,subset1!$D:$BX,AP$2,FALSE)</f>
        <v>D8</v>
      </c>
      <c r="AQ642">
        <f>VLOOKUP($C642,subset1!$D:$BX,AQ$2,FALSE)</f>
        <v>0</v>
      </c>
      <c r="AR642">
        <f>VLOOKUP($C642,subset1!$D:$BX,AR$2,FALSE)</f>
        <v>15</v>
      </c>
      <c r="AS642">
        <f>VLOOKUP($C642,subset1!$D:$BX,AS$2,FALSE)</f>
        <v>7.7871107742464654</v>
      </c>
      <c r="AT642" s="1">
        <f>VLOOKUP($C642,subset1!$D:$BX,AT$2,FALSE)</f>
        <v>42.212889225753536</v>
      </c>
      <c r="AU642">
        <f>VLOOKUP($C642,subset1!$D:$BX,AU$2,FALSE)</f>
        <v>13</v>
      </c>
      <c r="AV642">
        <f>VLOOKUP($C642,subset1!$D:$BX,AV$2,FALSE)</f>
        <v>44421</v>
      </c>
      <c r="AW642">
        <f>VLOOKUP($C642,subset1!$D:$BX,AW$2,FALSE)</f>
        <v>0</v>
      </c>
      <c r="AX642" t="str">
        <f>VLOOKUP($C642,subset1!$D:$BX,AX$2,FALSE)</f>
        <v>IDT8_UDI_31</v>
      </c>
      <c r="AY642">
        <f>VLOOKUP($C642,subset1!$D:$BX,AY$2,FALSE)</f>
        <v>0</v>
      </c>
      <c r="AZ642">
        <f>VLOOKUP($C642,subset1!$D:$BX,AZ$2,FALSE)</f>
        <v>4</v>
      </c>
      <c r="BA642" t="str">
        <f>VLOOKUP($C642,subset1!$D:$BX,BA$2,FALSE)</f>
        <v>ZF</v>
      </c>
      <c r="BB642">
        <f>VLOOKUP($C642,subset1!$D:$BX,BB$2,FALSE)</f>
        <v>13</v>
      </c>
      <c r="BC642" t="str">
        <f>VLOOKUP($C642,subset1!$D:$BX,BC$2,FALSE)</f>
        <v>817PACTOpCR_DNA 1000_DE13805124_2021-08-17_10-25-12.xad</v>
      </c>
      <c r="BD642">
        <f>VLOOKUP($C642,subset1!$D:$BX,BD$2,FALSE)</f>
        <v>306</v>
      </c>
      <c r="BE642">
        <f>VLOOKUP($C642,subset1!$D:$BX,BE$2,FALSE)</f>
        <v>15.03</v>
      </c>
      <c r="BF642">
        <f>VLOOKUP($C642,subset1!$D:$BX,BF$2,FALSE)</f>
        <v>74.5</v>
      </c>
      <c r="BG642">
        <f>VLOOKUP($C642,subset1!$D:$BX,BG$2,FALSE)</f>
        <v>428</v>
      </c>
      <c r="BH642">
        <f>VLOOKUP($C642,subset1!$D:$BX,BH$2,FALSE)</f>
        <v>0.48</v>
      </c>
      <c r="BI642">
        <f>VLOOKUP($C642,subset1!$D:$BX,BI$2,FALSE)</f>
        <v>1.7</v>
      </c>
      <c r="BJ642">
        <f>VLOOKUP($C642,subset1!$D:$BX,BJ$2,FALSE)</f>
        <v>0</v>
      </c>
      <c r="BK642">
        <f>VLOOKUP($C642,subset1!$D:$BX,BK$2,FALSE)</f>
        <v>0</v>
      </c>
      <c r="BL642">
        <f>VLOOKUP($C642,subset1!$D:$BX,BL$2,FALSE)</f>
        <v>0</v>
      </c>
      <c r="BM642">
        <f>VLOOKUP($C642,subset1!$D:$BX,BM$2,FALSE)</f>
        <v>0</v>
      </c>
      <c r="BN642">
        <f>VLOOKUP($C642,subset1!$D:$BX,BN$2,FALSE)</f>
        <v>0</v>
      </c>
      <c r="BO642">
        <f>VLOOKUP($C642,subset1!$D:$BX,BO$2,FALSE)</f>
        <v>20</v>
      </c>
      <c r="BP642">
        <f>VLOOKUP($C642,subset1!$D:$BX,BP$2,FALSE)</f>
        <v>15.51</v>
      </c>
      <c r="BQ642">
        <f>VLOOKUP($C642,subset1!$D:$BX,BQ$2,FALSE)</f>
        <v>76.2</v>
      </c>
      <c r="BR642">
        <f>VLOOKUP($C642,subset1!$D:$BX,BR$2,FALSE)</f>
        <v>310.2</v>
      </c>
      <c r="BS642">
        <f>VLOOKUP($C642,subset1!$D:$BX,BS$2,FALSE)</f>
        <v>532</v>
      </c>
      <c r="BT642" t="str">
        <f>VLOOKUP($C642,subset1!$D:$BX,BT$2,FALSE)</f>
        <v>Revco -20</v>
      </c>
      <c r="BU642" t="str">
        <f>VLOOKUP($C642,subset1!$D:$BX,BU$2,FALSE)</f>
        <v>Pacto PcR1 Box 4</v>
      </c>
    </row>
    <row r="643" spans="1:73" x14ac:dyDescent="0.2">
      <c r="A643">
        <v>1267</v>
      </c>
      <c r="B643" t="s">
        <v>9</v>
      </c>
      <c r="C643" t="str">
        <f t="shared" ref="C643:C682" si="36">_xlfn.CONCAT(A643:B643)</f>
        <v>1267E1</v>
      </c>
      <c r="D643" t="str">
        <f t="shared" ref="D643:D682" si="37">B643</f>
        <v>E1</v>
      </c>
      <c r="E643">
        <v>119</v>
      </c>
      <c r="F643" s="1">
        <v>44000</v>
      </c>
      <c r="G643">
        <v>16.3</v>
      </c>
      <c r="H643" t="s">
        <v>22</v>
      </c>
      <c r="I643">
        <v>251.880620036724</v>
      </c>
      <c r="J643" t="s">
        <v>25</v>
      </c>
      <c r="K643">
        <v>649</v>
      </c>
      <c r="L643">
        <f>VLOOKUP($C643,samples!$D$2:$I$1000,4, FALSE)</f>
        <v>13</v>
      </c>
      <c r="M643" t="str">
        <f>VLOOKUP($C643,samples!$D$2:$I$1000,5, FALSE)</f>
        <v>C</v>
      </c>
      <c r="N643" t="str">
        <f>VLOOKUP($C643,samples!$D$2:$I$1000,6, FALSE)</f>
        <v>4,5,6</v>
      </c>
      <c r="O643" s="1">
        <f>VLOOKUP($C643,samples!$D$2:$I$1000,3, FALSE)</f>
        <v>44119</v>
      </c>
      <c r="P643" s="2">
        <f t="shared" ref="P643:P679" si="38">O643-F643</f>
        <v>119</v>
      </c>
      <c r="Q643" s="1" t="str">
        <f>VLOOKUP($C643,samples!$D$2:$R$1000,8, FALSE)</f>
        <v>CGPLPA909P2</v>
      </c>
      <c r="R643" t="s">
        <v>297</v>
      </c>
      <c r="S643">
        <f>VLOOKUP($C643,subset1!$D:$BX,S$2,FALSE)</f>
        <v>0</v>
      </c>
      <c r="T643" s="1" t="str">
        <f>VLOOKUP($C643,subset1!$D:$BX,T$2,FALSE)</f>
        <v>Subset 1</v>
      </c>
      <c r="U643">
        <f>VLOOKUP($C643,subset1!$D:$BX,U$2,FALSE)</f>
        <v>0</v>
      </c>
      <c r="V643">
        <f>VLOOKUP($C643,subset1!$D:$BX,V$2,FALSE)</f>
        <v>44280</v>
      </c>
      <c r="W643" t="str">
        <f>VLOOKUP($C643,subset1!$D:$BX,W$2,FALSE)</f>
        <v>ZF</v>
      </c>
      <c r="X643">
        <f>VLOOKUP($C643,subset1!$D:$BX,X$2,FALSE)</f>
        <v>533</v>
      </c>
      <c r="Y643">
        <f>VLOOKUP($C643,subset1!$D:$BX,Y$2,FALSE)</f>
        <v>4.5</v>
      </c>
      <c r="Z643">
        <f>VLOOKUP($C643,subset1!$D:$BX,Z$2,FALSE)</f>
        <v>0.5</v>
      </c>
      <c r="AA643" t="str">
        <f>VLOOKUP($C643,subset1!$D:$BX,AA$2,FALSE)</f>
        <v>3Pactocfdna32921</v>
      </c>
      <c r="AB643">
        <f>VLOOKUP($C643,subset1!$D:$BX,AB$2,FALSE)</f>
        <v>156</v>
      </c>
      <c r="AC643">
        <f>VLOOKUP($C643,subset1!$D:$BX,AC$2,FALSE)</f>
        <v>3053.84</v>
      </c>
      <c r="AD643">
        <f>VLOOKUP($C643,subset1!$D:$BX,AD$2,FALSE)</f>
        <v>297</v>
      </c>
      <c r="AE643">
        <f>VLOOKUP($C643,subset1!$D:$BX,AE$2,FALSE)</f>
        <v>64.14</v>
      </c>
      <c r="AF643">
        <f>VLOOKUP($C643,subset1!$D:$BX,AF$2,FALSE)</f>
        <v>0</v>
      </c>
      <c r="AG643">
        <f>VLOOKUP($C643,subset1!$D:$BX,AG$2,FALSE)</f>
        <v>0</v>
      </c>
      <c r="AH643">
        <f>VLOOKUP($C643,subset1!$D:$BX,AH$2,FALSE)</f>
        <v>0</v>
      </c>
      <c r="AI643">
        <f>VLOOKUP($C643,subset1!$D:$BX,AI$2,FALSE)</f>
        <v>50</v>
      </c>
      <c r="AJ643">
        <f>VLOOKUP($C643,subset1!$D:$BX,AJ$2,FALSE)</f>
        <v>3117.98</v>
      </c>
      <c r="AK643">
        <f>VLOOKUP($C643,subset1!$D:$BX,AK$2,FALSE)</f>
        <v>155.899</v>
      </c>
      <c r="AL643">
        <f>VLOOKUP($C643,subset1!$D:$BX,AL$2,FALSE)</f>
        <v>34.644222222222226</v>
      </c>
      <c r="AM643">
        <f>VLOOKUP($C643,subset1!$D:$BX,AM$2,FALSE)</f>
        <v>532</v>
      </c>
      <c r="AN643" t="str">
        <f>VLOOKUP($C643,subset1!$D:$BX,AN$2,FALSE)</f>
        <v>Revco -20</v>
      </c>
      <c r="AO643" t="str">
        <f>VLOOKUP($C643,subset1!$D:$BX,AO$2,FALSE)</f>
        <v>PACTO CfDNA Box 3</v>
      </c>
      <c r="AP643" t="str">
        <f>VLOOKUP($C643,subset1!$D:$BX,AP$2,FALSE)</f>
        <v>D9</v>
      </c>
      <c r="AQ643">
        <f>VLOOKUP($C643,subset1!$D:$BX,AQ$2,FALSE)</f>
        <v>0</v>
      </c>
      <c r="AR643">
        <f>VLOOKUP($C643,subset1!$D:$BX,AR$2,FALSE)</f>
        <v>15</v>
      </c>
      <c r="AS643">
        <f>VLOOKUP($C643,subset1!$D:$BX,AS$2,FALSE)</f>
        <v>4.8108069968376954</v>
      </c>
      <c r="AT643" s="1">
        <f>VLOOKUP($C643,subset1!$D:$BX,AT$2,FALSE)</f>
        <v>45.189193003162302</v>
      </c>
      <c r="AU643">
        <f>VLOOKUP($C643,subset1!$D:$BX,AU$2,FALSE)</f>
        <v>13</v>
      </c>
      <c r="AV643">
        <f>VLOOKUP($C643,subset1!$D:$BX,AV$2,FALSE)</f>
        <v>44421</v>
      </c>
      <c r="AW643">
        <f>VLOOKUP($C643,subset1!$D:$BX,AW$2,FALSE)</f>
        <v>0</v>
      </c>
      <c r="AX643" t="str">
        <f>VLOOKUP($C643,subset1!$D:$BX,AX$2,FALSE)</f>
        <v>IDT8_UDI_98</v>
      </c>
      <c r="AY643">
        <f>VLOOKUP($C643,subset1!$D:$BX,AY$2,FALSE)</f>
        <v>0</v>
      </c>
      <c r="AZ643">
        <f>VLOOKUP($C643,subset1!$D:$BX,AZ$2,FALSE)</f>
        <v>4</v>
      </c>
      <c r="BA643" t="str">
        <f>VLOOKUP($C643,subset1!$D:$BX,BA$2,FALSE)</f>
        <v>ZF</v>
      </c>
      <c r="BB643">
        <f>VLOOKUP($C643,subset1!$D:$BX,BB$2,FALSE)</f>
        <v>13</v>
      </c>
      <c r="BC643" t="str">
        <f>VLOOKUP($C643,subset1!$D:$BX,BC$2,FALSE)</f>
        <v>817PACTOpCR_DNA 1000_DE13805124_2021-08-17_10-25-12.xad</v>
      </c>
      <c r="BD643">
        <f>VLOOKUP($C643,subset1!$D:$BX,BD$2,FALSE)</f>
        <v>302</v>
      </c>
      <c r="BE643">
        <f>VLOOKUP($C643,subset1!$D:$BX,BE$2,FALSE)</f>
        <v>9.0299999999999994</v>
      </c>
      <c r="BF643">
        <f>VLOOKUP($C643,subset1!$D:$BX,BF$2,FALSE)</f>
        <v>45.2</v>
      </c>
      <c r="BG643">
        <f>VLOOKUP($C643,subset1!$D:$BX,BG$2,FALSE)</f>
        <v>0</v>
      </c>
      <c r="BH643">
        <f>VLOOKUP($C643,subset1!$D:$BX,BH$2,FALSE)</f>
        <v>0</v>
      </c>
      <c r="BI643">
        <f>VLOOKUP($C643,subset1!$D:$BX,BI$2,FALSE)</f>
        <v>0</v>
      </c>
      <c r="BJ643">
        <f>VLOOKUP($C643,subset1!$D:$BX,BJ$2,FALSE)</f>
        <v>0</v>
      </c>
      <c r="BK643">
        <f>VLOOKUP($C643,subset1!$D:$BX,BK$2,FALSE)</f>
        <v>0</v>
      </c>
      <c r="BL643">
        <f>VLOOKUP($C643,subset1!$D:$BX,BL$2,FALSE)</f>
        <v>0</v>
      </c>
      <c r="BM643">
        <f>VLOOKUP($C643,subset1!$D:$BX,BM$2,FALSE)</f>
        <v>0</v>
      </c>
      <c r="BN643">
        <f>VLOOKUP($C643,subset1!$D:$BX,BN$2,FALSE)</f>
        <v>0</v>
      </c>
      <c r="BO643">
        <f>VLOOKUP($C643,subset1!$D:$BX,BO$2,FALSE)</f>
        <v>20</v>
      </c>
      <c r="BP643">
        <f>VLOOKUP($C643,subset1!$D:$BX,BP$2,FALSE)</f>
        <v>9.0299999999999994</v>
      </c>
      <c r="BQ643">
        <f>VLOOKUP($C643,subset1!$D:$BX,BQ$2,FALSE)</f>
        <v>45.2</v>
      </c>
      <c r="BR643">
        <f>VLOOKUP($C643,subset1!$D:$BX,BR$2,FALSE)</f>
        <v>180.6</v>
      </c>
      <c r="BS643">
        <f>VLOOKUP($C643,subset1!$D:$BX,BS$2,FALSE)</f>
        <v>532</v>
      </c>
      <c r="BT643" t="str">
        <f>VLOOKUP($C643,subset1!$D:$BX,BT$2,FALSE)</f>
        <v>Revco -20</v>
      </c>
      <c r="BU643" t="str">
        <f>VLOOKUP($C643,subset1!$D:$BX,BU$2,FALSE)</f>
        <v>Pacto PcR1 Box 4</v>
      </c>
    </row>
    <row r="644" spans="1:73" x14ac:dyDescent="0.2">
      <c r="A644">
        <v>1268</v>
      </c>
      <c r="B644" t="s">
        <v>2</v>
      </c>
      <c r="C644" t="str">
        <f t="shared" si="36"/>
        <v>1268A</v>
      </c>
      <c r="D644" t="str">
        <f t="shared" si="37"/>
        <v>A</v>
      </c>
      <c r="E644">
        <v>120</v>
      </c>
      <c r="F644" s="1">
        <v>44011</v>
      </c>
      <c r="G644">
        <v>89.1</v>
      </c>
      <c r="H644" t="s">
        <v>22</v>
      </c>
      <c r="I644">
        <v>240.880620036724</v>
      </c>
      <c r="J644" t="s">
        <v>24</v>
      </c>
      <c r="K644">
        <v>650</v>
      </c>
      <c r="L644">
        <f>VLOOKUP($C644,samples!$D$2:$I$1000,4, FALSE)</f>
        <v>5</v>
      </c>
      <c r="M644" t="str">
        <f>VLOOKUP($C644,samples!$D$2:$I$1000,5, FALSE)</f>
        <v>G</v>
      </c>
      <c r="N644" t="str">
        <f>VLOOKUP($C644,samples!$D$2:$I$1000,6, FALSE)</f>
        <v>7,8,9</v>
      </c>
      <c r="O644" s="1">
        <f>VLOOKUP($C644,samples!$D$2:$I$1000,3, FALSE)</f>
        <v>44011</v>
      </c>
      <c r="P644" s="2">
        <f t="shared" si="38"/>
        <v>0</v>
      </c>
      <c r="Q644" s="1" t="str">
        <f>VLOOKUP($C644,samples!$D$2:$R$1000,8, FALSE)</f>
        <v>CGPLPA910P</v>
      </c>
      <c r="R644" t="s">
        <v>297</v>
      </c>
      <c r="S644">
        <f>VLOOKUP($C644,subset1!$D:$BX,S$2,FALSE)</f>
        <v>0</v>
      </c>
      <c r="T644" s="1" t="str">
        <f>VLOOKUP($C644,subset1!$D:$BX,T$2,FALSE)</f>
        <v>Subset 1</v>
      </c>
      <c r="U644">
        <f>VLOOKUP($C644,subset1!$D:$BX,U$2,FALSE)</f>
        <v>0</v>
      </c>
      <c r="V644">
        <f>VLOOKUP($C644,subset1!$D:$BX,V$2,FALSE)</f>
        <v>44280</v>
      </c>
      <c r="W644" t="str">
        <f>VLOOKUP($C644,subset1!$D:$BX,W$2,FALSE)</f>
        <v>ZF</v>
      </c>
      <c r="X644">
        <f>VLOOKUP($C644,subset1!$D:$BX,X$2,FALSE)</f>
        <v>533</v>
      </c>
      <c r="Y644">
        <f>VLOOKUP($C644,subset1!$D:$BX,Y$2,FALSE)</f>
        <v>4.5</v>
      </c>
      <c r="Z644">
        <f>VLOOKUP($C644,subset1!$D:$BX,Z$2,FALSE)</f>
        <v>0.5</v>
      </c>
      <c r="AA644" t="str">
        <f>VLOOKUP($C644,subset1!$D:$BX,AA$2,FALSE)</f>
        <v>3Pactocfdna32921</v>
      </c>
      <c r="AB644">
        <f>VLOOKUP($C644,subset1!$D:$BX,AB$2,FALSE)</f>
        <v>139</v>
      </c>
      <c r="AC644">
        <f>VLOOKUP($C644,subset1!$D:$BX,AC$2,FALSE)</f>
        <v>11426.09</v>
      </c>
      <c r="AD644">
        <f>VLOOKUP($C644,subset1!$D:$BX,AD$2,FALSE)</f>
        <v>272</v>
      </c>
      <c r="AE644">
        <f>VLOOKUP($C644,subset1!$D:$BX,AE$2,FALSE)</f>
        <v>928.68</v>
      </c>
      <c r="AF644">
        <f>VLOOKUP($C644,subset1!$D:$BX,AF$2,FALSE)</f>
        <v>379</v>
      </c>
      <c r="AG644">
        <f>VLOOKUP($C644,subset1!$D:$BX,AG$2,FALSE)</f>
        <v>56.54</v>
      </c>
      <c r="AH644">
        <f>VLOOKUP($C644,subset1!$D:$BX,AH$2,FALSE)</f>
        <v>0</v>
      </c>
      <c r="AI644">
        <f>VLOOKUP($C644,subset1!$D:$BX,AI$2,FALSE)</f>
        <v>50</v>
      </c>
      <c r="AJ644">
        <f>VLOOKUP($C644,subset1!$D:$BX,AJ$2,FALSE)</f>
        <v>12411.310000000001</v>
      </c>
      <c r="AK644">
        <f>VLOOKUP($C644,subset1!$D:$BX,AK$2,FALSE)</f>
        <v>620.56550000000016</v>
      </c>
      <c r="AL644">
        <f>VLOOKUP($C644,subset1!$D:$BX,AL$2,FALSE)</f>
        <v>137.90344444444449</v>
      </c>
      <c r="AM644">
        <f>VLOOKUP($C644,subset1!$D:$BX,AM$2,FALSE)</f>
        <v>532</v>
      </c>
      <c r="AN644" t="str">
        <f>VLOOKUP($C644,subset1!$D:$BX,AN$2,FALSE)</f>
        <v>Revco -20</v>
      </c>
      <c r="AO644" t="str">
        <f>VLOOKUP($C644,subset1!$D:$BX,AO$2,FALSE)</f>
        <v>PACTO CfDNA Box 3</v>
      </c>
      <c r="AP644" t="str">
        <f>VLOOKUP($C644,subset1!$D:$BX,AP$2,FALSE)</f>
        <v>D10</v>
      </c>
      <c r="AQ644">
        <f>VLOOKUP($C644,subset1!$D:$BX,AQ$2,FALSE)</f>
        <v>0</v>
      </c>
      <c r="AR644">
        <f>VLOOKUP($C644,subset1!$D:$BX,AR$2,FALSE)</f>
        <v>15</v>
      </c>
      <c r="AS644">
        <f>VLOOKUP($C644,subset1!$D:$BX,AS$2,FALSE)</f>
        <v>1.2085750819212473</v>
      </c>
      <c r="AT644" s="1">
        <f>VLOOKUP($C644,subset1!$D:$BX,AT$2,FALSE)</f>
        <v>48.791424918078754</v>
      </c>
      <c r="AU644">
        <f>VLOOKUP($C644,subset1!$D:$BX,AU$2,FALSE)</f>
        <v>14</v>
      </c>
      <c r="AV644">
        <f>VLOOKUP($C644,subset1!$D:$BX,AV$2,FALSE)</f>
        <v>44424</v>
      </c>
      <c r="AW644">
        <f>VLOOKUP($C644,subset1!$D:$BX,AW$2,FALSE)</f>
        <v>0</v>
      </c>
      <c r="AX644" t="str">
        <f>VLOOKUP($C644,subset1!$D:$BX,AX$2,FALSE)</f>
        <v>IDT8_UDI_35</v>
      </c>
      <c r="AY644">
        <f>VLOOKUP($C644,subset1!$D:$BX,AY$2,FALSE)</f>
        <v>0</v>
      </c>
      <c r="AZ644">
        <f>VLOOKUP($C644,subset1!$D:$BX,AZ$2,FALSE)</f>
        <v>4</v>
      </c>
      <c r="BA644" t="str">
        <f>VLOOKUP($C644,subset1!$D:$BX,BA$2,FALSE)</f>
        <v>ZF</v>
      </c>
      <c r="BB644">
        <f>VLOOKUP($C644,subset1!$D:$BX,BB$2,FALSE)</f>
        <v>14</v>
      </c>
      <c r="BC644" t="str">
        <f>VLOOKUP($C644,subset1!$D:$BX,BC$2,FALSE)</f>
        <v>817_2PACTOpCR_DNA 1000_DE13805124_2021-08-17_12-58-33.xad</v>
      </c>
      <c r="BD644">
        <f>VLOOKUP($C644,subset1!$D:$BX,BD$2,FALSE)</f>
        <v>297</v>
      </c>
      <c r="BE644">
        <f>VLOOKUP($C644,subset1!$D:$BX,BE$2,FALSE)</f>
        <v>3.01</v>
      </c>
      <c r="BF644">
        <f>VLOOKUP($C644,subset1!$D:$BX,BF$2,FALSE)</f>
        <v>15.3</v>
      </c>
      <c r="BG644">
        <f>VLOOKUP($C644,subset1!$D:$BX,BG$2,FALSE)</f>
        <v>431</v>
      </c>
      <c r="BH644">
        <f>VLOOKUP($C644,subset1!$D:$BX,BH$2,FALSE)</f>
        <v>0.22</v>
      </c>
      <c r="BI644">
        <f>VLOOKUP($C644,subset1!$D:$BX,BI$2,FALSE)</f>
        <v>0.8</v>
      </c>
      <c r="BJ644">
        <f>VLOOKUP($C644,subset1!$D:$BX,BJ$2,FALSE)</f>
        <v>0</v>
      </c>
      <c r="BK644">
        <f>VLOOKUP($C644,subset1!$D:$BX,BK$2,FALSE)</f>
        <v>0</v>
      </c>
      <c r="BL644">
        <f>VLOOKUP($C644,subset1!$D:$BX,BL$2,FALSE)</f>
        <v>0</v>
      </c>
      <c r="BM644">
        <f>VLOOKUP($C644,subset1!$D:$BX,BM$2,FALSE)</f>
        <v>0</v>
      </c>
      <c r="BN644">
        <f>VLOOKUP($C644,subset1!$D:$BX,BN$2,FALSE)</f>
        <v>0</v>
      </c>
      <c r="BO644">
        <f>VLOOKUP($C644,subset1!$D:$BX,BO$2,FALSE)</f>
        <v>20</v>
      </c>
      <c r="BP644">
        <f>VLOOKUP($C644,subset1!$D:$BX,BP$2,FALSE)</f>
        <v>3.23</v>
      </c>
      <c r="BQ644">
        <f>VLOOKUP($C644,subset1!$D:$BX,BQ$2,FALSE)</f>
        <v>16.100000000000001</v>
      </c>
      <c r="BR644">
        <f>VLOOKUP($C644,subset1!$D:$BX,BR$2,FALSE)</f>
        <v>64.599999999999994</v>
      </c>
      <c r="BS644">
        <f>VLOOKUP($C644,subset1!$D:$BX,BS$2,FALSE)</f>
        <v>532</v>
      </c>
      <c r="BT644" t="str">
        <f>VLOOKUP($C644,subset1!$D:$BX,BT$2,FALSE)</f>
        <v>Revco -20</v>
      </c>
      <c r="BU644">
        <f>VLOOKUP($C644,subset1!$D:$BX,BU$2,FALSE)</f>
        <v>0</v>
      </c>
    </row>
    <row r="645" spans="1:73" x14ac:dyDescent="0.2">
      <c r="A645">
        <v>1270</v>
      </c>
      <c r="B645" t="s">
        <v>2</v>
      </c>
      <c r="C645" t="str">
        <f t="shared" si="36"/>
        <v>1270A</v>
      </c>
      <c r="D645" t="str">
        <f t="shared" si="37"/>
        <v>A</v>
      </c>
      <c r="E645">
        <v>121</v>
      </c>
      <c r="F645" s="1">
        <v>44013</v>
      </c>
      <c r="G645">
        <v>16.899999999999999</v>
      </c>
      <c r="H645" t="s">
        <v>22</v>
      </c>
      <c r="I645">
        <v>238.880620036724</v>
      </c>
      <c r="J645" t="s">
        <v>25</v>
      </c>
      <c r="K645">
        <v>651</v>
      </c>
      <c r="L645">
        <f>VLOOKUP($C645,samples!$D$2:$I$1000,4, FALSE)</f>
        <v>5</v>
      </c>
      <c r="M645" t="str">
        <f>VLOOKUP($C645,samples!$D$2:$I$1000,5, FALSE)</f>
        <v>F</v>
      </c>
      <c r="N645" t="str">
        <f>VLOOKUP($C645,samples!$D$2:$I$1000,6, FALSE)</f>
        <v>1,2,3</v>
      </c>
      <c r="O645" s="1">
        <f>VLOOKUP($C645,samples!$D$2:$I$1000,3, FALSE)</f>
        <v>44013</v>
      </c>
      <c r="P645" s="2">
        <f t="shared" si="38"/>
        <v>0</v>
      </c>
      <c r="Q645" s="1" t="str">
        <f>VLOOKUP($C645,samples!$D$2:$R$1000,8, FALSE)</f>
        <v>CGPLPA911P</v>
      </c>
      <c r="R645" t="s">
        <v>297</v>
      </c>
      <c r="S645">
        <f>VLOOKUP($C645,subset1!$D:$BX,S$2,FALSE)</f>
        <v>0</v>
      </c>
      <c r="T645" s="1" t="str">
        <f>VLOOKUP($C645,subset1!$D:$BX,T$2,FALSE)</f>
        <v>Subset 1</v>
      </c>
      <c r="U645">
        <f>VLOOKUP($C645,subset1!$D:$BX,U$2,FALSE)</f>
        <v>0</v>
      </c>
      <c r="V645">
        <f>VLOOKUP($C645,subset1!$D:$BX,V$2,FALSE)</f>
        <v>44280</v>
      </c>
      <c r="W645" t="str">
        <f>VLOOKUP($C645,subset1!$D:$BX,W$2,FALSE)</f>
        <v>ZF</v>
      </c>
      <c r="X645">
        <f>VLOOKUP($C645,subset1!$D:$BX,X$2,FALSE)</f>
        <v>533</v>
      </c>
      <c r="Y645">
        <f>VLOOKUP($C645,subset1!$D:$BX,Y$2,FALSE)</f>
        <v>4.5</v>
      </c>
      <c r="Z645">
        <f>VLOOKUP($C645,subset1!$D:$BX,Z$2,FALSE)</f>
        <v>0.5</v>
      </c>
      <c r="AA645" t="str">
        <f>VLOOKUP($C645,subset1!$D:$BX,AA$2,FALSE)</f>
        <v>3Pactocfdna32921</v>
      </c>
      <c r="AB645">
        <f>VLOOKUP($C645,subset1!$D:$BX,AB$2,FALSE)</f>
        <v>155</v>
      </c>
      <c r="AC645">
        <f>VLOOKUP($C645,subset1!$D:$BX,AC$2,FALSE)</f>
        <v>879.67</v>
      </c>
      <c r="AD645">
        <f>VLOOKUP($C645,subset1!$D:$BX,AD$2,FALSE)</f>
        <v>299</v>
      </c>
      <c r="AE645">
        <f>VLOOKUP($C645,subset1!$D:$BX,AE$2,FALSE)</f>
        <v>95.46</v>
      </c>
      <c r="AF645">
        <f>VLOOKUP($C645,subset1!$D:$BX,AF$2,FALSE)</f>
        <v>450</v>
      </c>
      <c r="AG645">
        <f>VLOOKUP($C645,subset1!$D:$BX,AG$2,FALSE)</f>
        <v>28.13</v>
      </c>
      <c r="AH645">
        <f>VLOOKUP($C645,subset1!$D:$BX,AH$2,FALSE)</f>
        <v>0</v>
      </c>
      <c r="AI645">
        <f>VLOOKUP($C645,subset1!$D:$BX,AI$2,FALSE)</f>
        <v>50</v>
      </c>
      <c r="AJ645">
        <f>VLOOKUP($C645,subset1!$D:$BX,AJ$2,FALSE)</f>
        <v>1003.26</v>
      </c>
      <c r="AK645">
        <f>VLOOKUP($C645,subset1!$D:$BX,AK$2,FALSE)</f>
        <v>50.162999999999997</v>
      </c>
      <c r="AL645">
        <f>VLOOKUP($C645,subset1!$D:$BX,AL$2,FALSE)</f>
        <v>11.147333333333332</v>
      </c>
      <c r="AM645">
        <f>VLOOKUP($C645,subset1!$D:$BX,AM$2,FALSE)</f>
        <v>532</v>
      </c>
      <c r="AN645" t="str">
        <f>VLOOKUP($C645,subset1!$D:$BX,AN$2,FALSE)</f>
        <v>Revco -20</v>
      </c>
      <c r="AO645" t="str">
        <f>VLOOKUP($C645,subset1!$D:$BX,AO$2,FALSE)</f>
        <v>PACTO CfDNA Box 3</v>
      </c>
      <c r="AP645" t="str">
        <f>VLOOKUP($C645,subset1!$D:$BX,AP$2,FALSE)</f>
        <v>E1</v>
      </c>
      <c r="AQ645">
        <f>VLOOKUP($C645,subset1!$D:$BX,AQ$2,FALSE)</f>
        <v>0</v>
      </c>
      <c r="AR645">
        <f>VLOOKUP($C645,subset1!$D:$BX,AR$2,FALSE)</f>
        <v>15</v>
      </c>
      <c r="AS645">
        <f>VLOOKUP($C645,subset1!$D:$BX,AS$2,FALSE)</f>
        <v>14.951258895999045</v>
      </c>
      <c r="AT645" s="1">
        <f>VLOOKUP($C645,subset1!$D:$BX,AT$2,FALSE)</f>
        <v>35.048741104000953</v>
      </c>
      <c r="AU645">
        <f>VLOOKUP($C645,subset1!$D:$BX,AU$2,FALSE)</f>
        <v>11</v>
      </c>
      <c r="AV645">
        <f>VLOOKUP($C645,subset1!$D:$BX,AV$2,FALSE)</f>
        <v>44420</v>
      </c>
      <c r="AW645">
        <f>VLOOKUP($C645,subset1!$D:$BX,AW$2,FALSE)</f>
        <v>0</v>
      </c>
      <c r="AX645" t="str">
        <f>VLOOKUP($C645,subset1!$D:$BX,AX$2,FALSE)</f>
        <v>IDT8_UDI_292</v>
      </c>
      <c r="AY645">
        <f>VLOOKUP($C645,subset1!$D:$BX,AY$2,FALSE)</f>
        <v>0</v>
      </c>
      <c r="AZ645">
        <f>VLOOKUP($C645,subset1!$D:$BX,AZ$2,FALSE)</f>
        <v>4</v>
      </c>
      <c r="BA645" t="str">
        <f>VLOOKUP($C645,subset1!$D:$BX,BA$2,FALSE)</f>
        <v>ZF</v>
      </c>
      <c r="BB645">
        <f>VLOOKUP($C645,subset1!$D:$BX,BB$2,FALSE)</f>
        <v>11</v>
      </c>
      <c r="BC645" t="str">
        <f>VLOOKUP($C645,subset1!$D:$BX,BC$2,FALSE)</f>
        <v>pactopcr181621_DNA 1000_DE13805124_2021-08-16_09-46-10_Results</v>
      </c>
      <c r="BD645">
        <f>VLOOKUP($C645,subset1!$D:$BX,BD$2,FALSE)</f>
        <v>300</v>
      </c>
      <c r="BE645">
        <f>VLOOKUP($C645,subset1!$D:$BX,BE$2,FALSE)</f>
        <v>3.85</v>
      </c>
      <c r="BF645">
        <f>VLOOKUP($C645,subset1!$D:$BX,BF$2,FALSE)</f>
        <v>19.5</v>
      </c>
      <c r="BG645">
        <f>VLOOKUP($C645,subset1!$D:$BX,BG$2,FALSE)</f>
        <v>446</v>
      </c>
      <c r="BH645">
        <f>VLOOKUP($C645,subset1!$D:$BX,BH$2,FALSE)</f>
        <v>0.27</v>
      </c>
      <c r="BI645">
        <f>VLOOKUP($C645,subset1!$D:$BX,BI$2,FALSE)</f>
        <v>0.9</v>
      </c>
      <c r="BJ645">
        <f>VLOOKUP($C645,subset1!$D:$BX,BJ$2,FALSE)</f>
        <v>0</v>
      </c>
      <c r="BK645">
        <f>VLOOKUP($C645,subset1!$D:$BX,BK$2,FALSE)</f>
        <v>0</v>
      </c>
      <c r="BL645">
        <f>VLOOKUP($C645,subset1!$D:$BX,BL$2,FALSE)</f>
        <v>0</v>
      </c>
      <c r="BM645">
        <f>VLOOKUP($C645,subset1!$D:$BX,BM$2,FALSE)</f>
        <v>0</v>
      </c>
      <c r="BN645">
        <f>VLOOKUP($C645,subset1!$D:$BX,BN$2,FALSE)</f>
        <v>0</v>
      </c>
      <c r="BO645">
        <f>VLOOKUP($C645,subset1!$D:$BX,BO$2,FALSE)</f>
        <v>20</v>
      </c>
      <c r="BP645">
        <f>VLOOKUP($C645,subset1!$D:$BX,BP$2,FALSE)</f>
        <v>4.12</v>
      </c>
      <c r="BQ645">
        <f>VLOOKUP($C645,subset1!$D:$BX,BQ$2,FALSE)</f>
        <v>20.399999999999999</v>
      </c>
      <c r="BR645">
        <f>VLOOKUP($C645,subset1!$D:$BX,BR$2,FALSE)</f>
        <v>82.4</v>
      </c>
      <c r="BS645">
        <f>VLOOKUP($C645,subset1!$D:$BX,BS$2,FALSE)</f>
        <v>532</v>
      </c>
      <c r="BT645" t="str">
        <f>VLOOKUP($C645,subset1!$D:$BX,BT$2,FALSE)</f>
        <v>Revco -20</v>
      </c>
      <c r="BU645" t="str">
        <f>VLOOKUP($C645,subset1!$D:$BX,BU$2,FALSE)</f>
        <v>Pacto PCR1 Box 3</v>
      </c>
    </row>
    <row r="646" spans="1:73" x14ac:dyDescent="0.2">
      <c r="A646">
        <v>1270</v>
      </c>
      <c r="B646" t="s">
        <v>8</v>
      </c>
      <c r="C646" t="str">
        <f t="shared" si="36"/>
        <v>1270B1</v>
      </c>
      <c r="D646" t="str">
        <f t="shared" si="37"/>
        <v>B1</v>
      </c>
      <c r="E646">
        <v>121</v>
      </c>
      <c r="F646" s="1">
        <v>44013</v>
      </c>
      <c r="G646">
        <v>16.899999999999999</v>
      </c>
      <c r="H646" t="s">
        <v>22</v>
      </c>
      <c r="I646">
        <v>238.880620036724</v>
      </c>
      <c r="J646" t="s">
        <v>25</v>
      </c>
      <c r="K646">
        <v>652</v>
      </c>
      <c r="L646">
        <f>VLOOKUP($C646,samples!$D$2:$I$1000,4, FALSE)</f>
        <v>9</v>
      </c>
      <c r="M646" t="str">
        <f>VLOOKUP($C646,samples!$D$2:$I$1000,5, FALSE)</f>
        <v>B</v>
      </c>
      <c r="N646" t="str">
        <f>VLOOKUP($C646,samples!$D$2:$I$1000,6, FALSE)</f>
        <v>7,8,9</v>
      </c>
      <c r="O646" s="1">
        <f>VLOOKUP($C646,samples!$D$2:$I$1000,3, FALSE)</f>
        <v>44041</v>
      </c>
      <c r="P646" s="2">
        <f t="shared" si="38"/>
        <v>28</v>
      </c>
      <c r="Q646" s="1" t="str">
        <f>VLOOKUP($C646,samples!$D$2:$R$1000,8, FALSE)</f>
        <v>CGPLPA911P1</v>
      </c>
      <c r="R646" t="s">
        <v>297</v>
      </c>
      <c r="S646">
        <f>VLOOKUP($C646,subset1!$D:$BX,S$2,FALSE)</f>
        <v>0</v>
      </c>
      <c r="T646" s="1" t="str">
        <f>VLOOKUP($C646,subset1!$D:$BX,T$2,FALSE)</f>
        <v>Subset 1</v>
      </c>
      <c r="U646">
        <f>VLOOKUP($C646,subset1!$D:$BX,U$2,FALSE)</f>
        <v>0</v>
      </c>
      <c r="V646">
        <f>VLOOKUP($C646,subset1!$D:$BX,V$2,FALSE)</f>
        <v>44280</v>
      </c>
      <c r="W646" t="str">
        <f>VLOOKUP($C646,subset1!$D:$BX,W$2,FALSE)</f>
        <v>ZF</v>
      </c>
      <c r="X646">
        <f>VLOOKUP($C646,subset1!$D:$BX,X$2,FALSE)</f>
        <v>533</v>
      </c>
      <c r="Y646">
        <f>VLOOKUP($C646,subset1!$D:$BX,Y$2,FALSE)</f>
        <v>4</v>
      </c>
      <c r="Z646">
        <f>VLOOKUP($C646,subset1!$D:$BX,Z$2,FALSE)</f>
        <v>0</v>
      </c>
      <c r="AA646" t="str">
        <f>VLOOKUP($C646,subset1!$D:$BX,AA$2,FALSE)</f>
        <v>3Pactocfdna32921</v>
      </c>
      <c r="AB646">
        <f>VLOOKUP($C646,subset1!$D:$BX,AB$2,FALSE)</f>
        <v>143</v>
      </c>
      <c r="AC646">
        <f>VLOOKUP($C646,subset1!$D:$BX,AC$2,FALSE)</f>
        <v>1527.25</v>
      </c>
      <c r="AD646">
        <f>VLOOKUP($C646,subset1!$D:$BX,AD$2,FALSE)</f>
        <v>278</v>
      </c>
      <c r="AE646">
        <f>VLOOKUP($C646,subset1!$D:$BX,AE$2,FALSE)</f>
        <v>135.46</v>
      </c>
      <c r="AF646">
        <f>VLOOKUP($C646,subset1!$D:$BX,AF$2,FALSE)</f>
        <v>416</v>
      </c>
      <c r="AG646">
        <f>VLOOKUP($C646,subset1!$D:$BX,AG$2,FALSE)</f>
        <v>11.57</v>
      </c>
      <c r="AH646">
        <f>VLOOKUP($C646,subset1!$D:$BX,AH$2,FALSE)</f>
        <v>0</v>
      </c>
      <c r="AI646">
        <f>VLOOKUP($C646,subset1!$D:$BX,AI$2,FALSE)</f>
        <v>50</v>
      </c>
      <c r="AJ646">
        <f>VLOOKUP($C646,subset1!$D:$BX,AJ$2,FALSE)</f>
        <v>1674.28</v>
      </c>
      <c r="AK646">
        <f>VLOOKUP($C646,subset1!$D:$BX,AK$2,FALSE)</f>
        <v>83.713999999999999</v>
      </c>
      <c r="AL646">
        <f>VLOOKUP($C646,subset1!$D:$BX,AL$2,FALSE)</f>
        <v>20.9285</v>
      </c>
      <c r="AM646">
        <f>VLOOKUP($C646,subset1!$D:$BX,AM$2,FALSE)</f>
        <v>532</v>
      </c>
      <c r="AN646" t="str">
        <f>VLOOKUP($C646,subset1!$D:$BX,AN$2,FALSE)</f>
        <v>Revco -20</v>
      </c>
      <c r="AO646" t="str">
        <f>VLOOKUP($C646,subset1!$D:$BX,AO$2,FALSE)</f>
        <v>PACTO CfDNA Box 3</v>
      </c>
      <c r="AP646" t="str">
        <f>VLOOKUP($C646,subset1!$D:$BX,AP$2,FALSE)</f>
        <v>E2</v>
      </c>
      <c r="AQ646">
        <f>VLOOKUP($C646,subset1!$D:$BX,AQ$2,FALSE)</f>
        <v>0</v>
      </c>
      <c r="AR646">
        <f>VLOOKUP($C646,subset1!$D:$BX,AR$2,FALSE)</f>
        <v>15</v>
      </c>
      <c r="AS646">
        <f>VLOOKUP($C646,subset1!$D:$BX,AS$2,FALSE)</f>
        <v>8.959074945648279</v>
      </c>
      <c r="AT646" s="1">
        <f>VLOOKUP($C646,subset1!$D:$BX,AT$2,FALSE)</f>
        <v>41.040925054351717</v>
      </c>
      <c r="AU646">
        <f>VLOOKUP($C646,subset1!$D:$BX,AU$2,FALSE)</f>
        <v>11</v>
      </c>
      <c r="AV646">
        <f>VLOOKUP($C646,subset1!$D:$BX,AV$2,FALSE)</f>
        <v>44420</v>
      </c>
      <c r="AW646">
        <f>VLOOKUP($C646,subset1!$D:$BX,AW$2,FALSE)</f>
        <v>0</v>
      </c>
      <c r="AX646" t="str">
        <f>VLOOKUP($C646,subset1!$D:$BX,AX$2,FALSE)</f>
        <v>IDT8_UDI_298</v>
      </c>
      <c r="AY646">
        <f>VLOOKUP($C646,subset1!$D:$BX,AY$2,FALSE)</f>
        <v>0</v>
      </c>
      <c r="AZ646">
        <f>VLOOKUP($C646,subset1!$D:$BX,AZ$2,FALSE)</f>
        <v>4</v>
      </c>
      <c r="BA646" t="str">
        <f>VLOOKUP($C646,subset1!$D:$BX,BA$2,FALSE)</f>
        <v>ZF</v>
      </c>
      <c r="BB646">
        <f>VLOOKUP($C646,subset1!$D:$BX,BB$2,FALSE)</f>
        <v>11</v>
      </c>
      <c r="BC646" t="str">
        <f>VLOOKUP($C646,subset1!$D:$BX,BC$2,FALSE)</f>
        <v>pactopcr181621_DNA 1000_DE13805124_2021-08-16_09-46-10_Results</v>
      </c>
      <c r="BD646">
        <f>VLOOKUP($C646,subset1!$D:$BX,BD$2,FALSE)</f>
        <v>298</v>
      </c>
      <c r="BE646">
        <f>VLOOKUP($C646,subset1!$D:$BX,BE$2,FALSE)</f>
        <v>2.4300000000000002</v>
      </c>
      <c r="BF646">
        <f>VLOOKUP($C646,subset1!$D:$BX,BF$2,FALSE)</f>
        <v>12.4</v>
      </c>
      <c r="BG646">
        <f>VLOOKUP($C646,subset1!$D:$BX,BG$2,FALSE)</f>
        <v>459</v>
      </c>
      <c r="BH646">
        <f>VLOOKUP($C646,subset1!$D:$BX,BH$2,FALSE)</f>
        <v>0.32</v>
      </c>
      <c r="BI646">
        <f>VLOOKUP($C646,subset1!$D:$BX,BI$2,FALSE)</f>
        <v>1.1000000000000001</v>
      </c>
      <c r="BJ646">
        <f>VLOOKUP($C646,subset1!$D:$BX,BJ$2,FALSE)</f>
        <v>0</v>
      </c>
      <c r="BK646">
        <f>VLOOKUP($C646,subset1!$D:$BX,BK$2,FALSE)</f>
        <v>0</v>
      </c>
      <c r="BL646">
        <f>VLOOKUP($C646,subset1!$D:$BX,BL$2,FALSE)</f>
        <v>0</v>
      </c>
      <c r="BM646">
        <f>VLOOKUP($C646,subset1!$D:$BX,BM$2,FALSE)</f>
        <v>0</v>
      </c>
      <c r="BN646">
        <f>VLOOKUP($C646,subset1!$D:$BX,BN$2,FALSE)</f>
        <v>0</v>
      </c>
      <c r="BO646">
        <f>VLOOKUP($C646,subset1!$D:$BX,BO$2,FALSE)</f>
        <v>20</v>
      </c>
      <c r="BP646">
        <f>VLOOKUP($C646,subset1!$D:$BX,BP$2,FALSE)</f>
        <v>2.75</v>
      </c>
      <c r="BQ646">
        <f>VLOOKUP($C646,subset1!$D:$BX,BQ$2,FALSE)</f>
        <v>13.5</v>
      </c>
      <c r="BR646">
        <f>VLOOKUP($C646,subset1!$D:$BX,BR$2,FALSE)</f>
        <v>55</v>
      </c>
      <c r="BS646">
        <f>VLOOKUP($C646,subset1!$D:$BX,BS$2,FALSE)</f>
        <v>532</v>
      </c>
      <c r="BT646" t="str">
        <f>VLOOKUP($C646,subset1!$D:$BX,BT$2,FALSE)</f>
        <v>Revco -20</v>
      </c>
      <c r="BU646" t="str">
        <f>VLOOKUP($C646,subset1!$D:$BX,BU$2,FALSE)</f>
        <v>Pacto PCR1 Box 3</v>
      </c>
    </row>
    <row r="647" spans="1:73" x14ac:dyDescent="0.2">
      <c r="A647">
        <v>1270</v>
      </c>
      <c r="B647" t="s">
        <v>9</v>
      </c>
      <c r="C647" t="str">
        <f t="shared" si="36"/>
        <v>1270E1</v>
      </c>
      <c r="D647" t="str">
        <f t="shared" si="37"/>
        <v>E1</v>
      </c>
      <c r="E647">
        <v>121</v>
      </c>
      <c r="F647" s="1">
        <v>44013</v>
      </c>
      <c r="G647">
        <v>16.899999999999999</v>
      </c>
      <c r="H647" t="s">
        <v>22</v>
      </c>
      <c r="I647">
        <v>238.880620036724</v>
      </c>
      <c r="J647" t="s">
        <v>25</v>
      </c>
      <c r="K647">
        <v>653</v>
      </c>
      <c r="L647">
        <f>VLOOKUP($C647,samples!$D$2:$I$1000,4, FALSE)</f>
        <v>13</v>
      </c>
      <c r="M647" t="str">
        <f>VLOOKUP($C647,samples!$D$2:$I$1000,5, FALSE)</f>
        <v>C</v>
      </c>
      <c r="N647" t="str">
        <f>VLOOKUP($C647,samples!$D$2:$I$1000,6, FALSE)</f>
        <v>7,8,9</v>
      </c>
      <c r="O647" s="1">
        <f>VLOOKUP($C647,samples!$D$2:$I$1000,3, FALSE)</f>
        <v>44070</v>
      </c>
      <c r="P647" s="2">
        <f t="shared" si="38"/>
        <v>57</v>
      </c>
      <c r="Q647" s="1" t="str">
        <f>VLOOKUP($C647,samples!$D$2:$R$1000,8, FALSE)</f>
        <v>CGPLPA911P2</v>
      </c>
      <c r="R647" t="s">
        <v>297</v>
      </c>
      <c r="S647">
        <f>VLOOKUP($C647,subset1!$D:$BX,S$2,FALSE)</f>
        <v>0</v>
      </c>
      <c r="T647" s="1" t="str">
        <f>VLOOKUP($C647,subset1!$D:$BX,T$2,FALSE)</f>
        <v>Subset 1</v>
      </c>
      <c r="U647">
        <f>VLOOKUP($C647,subset1!$D:$BX,U$2,FALSE)</f>
        <v>0</v>
      </c>
      <c r="V647">
        <f>VLOOKUP($C647,subset1!$D:$BX,V$2,FALSE)</f>
        <v>44280</v>
      </c>
      <c r="W647" t="str">
        <f>VLOOKUP($C647,subset1!$D:$BX,W$2,FALSE)</f>
        <v>ZF</v>
      </c>
      <c r="X647">
        <f>VLOOKUP($C647,subset1!$D:$BX,X$2,FALSE)</f>
        <v>533</v>
      </c>
      <c r="Y647">
        <f>VLOOKUP($C647,subset1!$D:$BX,Y$2,FALSE)</f>
        <v>3.5</v>
      </c>
      <c r="Z647">
        <f>VLOOKUP($C647,subset1!$D:$BX,Z$2,FALSE)</f>
        <v>0.5</v>
      </c>
      <c r="AA647" t="str">
        <f>VLOOKUP($C647,subset1!$D:$BX,AA$2,FALSE)</f>
        <v>3Pactocfdna32921</v>
      </c>
      <c r="AB647">
        <f>VLOOKUP($C647,subset1!$D:$BX,AB$2,FALSE)</f>
        <v>159</v>
      </c>
      <c r="AC647">
        <f>VLOOKUP($C647,subset1!$D:$BX,AC$2,FALSE)</f>
        <v>1478.59</v>
      </c>
      <c r="AD647">
        <f>VLOOKUP($C647,subset1!$D:$BX,AD$2,FALSE)</f>
        <v>295</v>
      </c>
      <c r="AE647">
        <f>VLOOKUP($C647,subset1!$D:$BX,AE$2,FALSE)</f>
        <v>154.51</v>
      </c>
      <c r="AF647">
        <f>VLOOKUP($C647,subset1!$D:$BX,AF$2,FALSE)</f>
        <v>425</v>
      </c>
      <c r="AG647">
        <f>VLOOKUP($C647,subset1!$D:$BX,AG$2,FALSE)</f>
        <v>36.15</v>
      </c>
      <c r="AH647">
        <f>VLOOKUP($C647,subset1!$D:$BX,AH$2,FALSE)</f>
        <v>0</v>
      </c>
      <c r="AI647">
        <f>VLOOKUP($C647,subset1!$D:$BX,AI$2,FALSE)</f>
        <v>50</v>
      </c>
      <c r="AJ647">
        <f>VLOOKUP($C647,subset1!$D:$BX,AJ$2,FALSE)</f>
        <v>1669.25</v>
      </c>
      <c r="AK647">
        <f>VLOOKUP($C647,subset1!$D:$BX,AK$2,FALSE)</f>
        <v>83.462500000000006</v>
      </c>
      <c r="AL647">
        <f>VLOOKUP($C647,subset1!$D:$BX,AL$2,FALSE)</f>
        <v>23.846428571428572</v>
      </c>
      <c r="AM647">
        <f>VLOOKUP($C647,subset1!$D:$BX,AM$2,FALSE)</f>
        <v>532</v>
      </c>
      <c r="AN647" t="str">
        <f>VLOOKUP($C647,subset1!$D:$BX,AN$2,FALSE)</f>
        <v>Revco -20</v>
      </c>
      <c r="AO647" t="str">
        <f>VLOOKUP($C647,subset1!$D:$BX,AO$2,FALSE)</f>
        <v>PACTO CfDNA Box 3</v>
      </c>
      <c r="AP647" t="str">
        <f>VLOOKUP($C647,subset1!$D:$BX,AP$2,FALSE)</f>
        <v>E3</v>
      </c>
      <c r="AQ647">
        <f>VLOOKUP($C647,subset1!$D:$BX,AQ$2,FALSE)</f>
        <v>0</v>
      </c>
      <c r="AR647">
        <f>VLOOKUP($C647,subset1!$D:$BX,AR$2,FALSE)</f>
        <v>15</v>
      </c>
      <c r="AS647">
        <f>VLOOKUP($C647,subset1!$D:$BX,AS$2,FALSE)</f>
        <v>8.9860715890369924</v>
      </c>
      <c r="AT647" s="1">
        <f>VLOOKUP($C647,subset1!$D:$BX,AT$2,FALSE)</f>
        <v>41.013928410963004</v>
      </c>
      <c r="AU647">
        <f>VLOOKUP($C647,subset1!$D:$BX,AU$2,FALSE)</f>
        <v>11</v>
      </c>
      <c r="AV647">
        <f>VLOOKUP($C647,subset1!$D:$BX,AV$2,FALSE)</f>
        <v>44420</v>
      </c>
      <c r="AW647">
        <f>VLOOKUP($C647,subset1!$D:$BX,AW$2,FALSE)</f>
        <v>0</v>
      </c>
      <c r="AX647" t="str">
        <f>VLOOKUP($C647,subset1!$D:$BX,AX$2,FALSE)</f>
        <v>IDT8_UDI_306</v>
      </c>
      <c r="AY647">
        <f>VLOOKUP($C647,subset1!$D:$BX,AY$2,FALSE)</f>
        <v>0</v>
      </c>
      <c r="AZ647">
        <f>VLOOKUP($C647,subset1!$D:$BX,AZ$2,FALSE)</f>
        <v>4</v>
      </c>
      <c r="BA647" t="str">
        <f>VLOOKUP($C647,subset1!$D:$BX,BA$2,FALSE)</f>
        <v>ZF</v>
      </c>
      <c r="BB647">
        <f>VLOOKUP($C647,subset1!$D:$BX,BB$2,FALSE)</f>
        <v>11</v>
      </c>
      <c r="BC647" t="str">
        <f>VLOOKUP($C647,subset1!$D:$BX,BC$2,FALSE)</f>
        <v>2pactopcr181621_DNA 1000_DE13805124_2021-08-16_11-08-02</v>
      </c>
      <c r="BD647">
        <f>VLOOKUP($C647,subset1!$D:$BX,BD$2,FALSE)</f>
        <v>307</v>
      </c>
      <c r="BE647">
        <f>VLOOKUP($C647,subset1!$D:$BX,BE$2,FALSE)</f>
        <v>0.69</v>
      </c>
      <c r="BF647">
        <f>VLOOKUP($C647,subset1!$D:$BX,BF$2,FALSE)</f>
        <v>3.4</v>
      </c>
      <c r="BG647">
        <f>VLOOKUP($C647,subset1!$D:$BX,BG$2,FALSE)</f>
        <v>0</v>
      </c>
      <c r="BH647">
        <f>VLOOKUP($C647,subset1!$D:$BX,BH$2,FALSE)</f>
        <v>0</v>
      </c>
      <c r="BI647">
        <f>VLOOKUP($C647,subset1!$D:$BX,BI$2,FALSE)</f>
        <v>0</v>
      </c>
      <c r="BJ647">
        <f>VLOOKUP($C647,subset1!$D:$BX,BJ$2,FALSE)</f>
        <v>0</v>
      </c>
      <c r="BK647">
        <f>VLOOKUP($C647,subset1!$D:$BX,BK$2,FALSE)</f>
        <v>0</v>
      </c>
      <c r="BL647">
        <f>VLOOKUP($C647,subset1!$D:$BX,BL$2,FALSE)</f>
        <v>0</v>
      </c>
      <c r="BM647">
        <f>VLOOKUP($C647,subset1!$D:$BX,BM$2,FALSE)</f>
        <v>0</v>
      </c>
      <c r="BN647">
        <f>VLOOKUP($C647,subset1!$D:$BX,BN$2,FALSE)</f>
        <v>0</v>
      </c>
      <c r="BO647">
        <f>VLOOKUP($C647,subset1!$D:$BX,BO$2,FALSE)</f>
        <v>20</v>
      </c>
      <c r="BP647">
        <f>VLOOKUP($C647,subset1!$D:$BX,BP$2,FALSE)</f>
        <v>0.69</v>
      </c>
      <c r="BQ647">
        <f>VLOOKUP($C647,subset1!$D:$BX,BQ$2,FALSE)</f>
        <v>3.4</v>
      </c>
      <c r="BR647">
        <f>VLOOKUP($C647,subset1!$D:$BX,BR$2,FALSE)</f>
        <v>13.799999999999999</v>
      </c>
      <c r="BS647">
        <f>VLOOKUP($C647,subset1!$D:$BX,BS$2,FALSE)</f>
        <v>532</v>
      </c>
      <c r="BT647" t="str">
        <f>VLOOKUP($C647,subset1!$D:$BX,BT$2,FALSE)</f>
        <v>Revco -20</v>
      </c>
      <c r="BU647" t="str">
        <f>VLOOKUP($C647,subset1!$D:$BX,BU$2,FALSE)</f>
        <v>Pacto PCR1 Box 3</v>
      </c>
    </row>
    <row r="648" spans="1:73" x14ac:dyDescent="0.2">
      <c r="A648">
        <v>1271</v>
      </c>
      <c r="B648" t="s">
        <v>2</v>
      </c>
      <c r="C648" t="str">
        <f t="shared" si="36"/>
        <v>1271A</v>
      </c>
      <c r="D648" t="str">
        <f t="shared" si="37"/>
        <v>A</v>
      </c>
      <c r="E648">
        <v>122</v>
      </c>
      <c r="F648" s="1">
        <v>44012</v>
      </c>
      <c r="G648">
        <v>2.1</v>
      </c>
      <c r="H648" t="s">
        <v>6</v>
      </c>
      <c r="I648">
        <v>239.880620036724</v>
      </c>
      <c r="J648" t="s">
        <v>25</v>
      </c>
      <c r="K648">
        <v>654</v>
      </c>
      <c r="L648">
        <f>VLOOKUP($C648,samples!$D$2:$I$1000,4, FALSE)</f>
        <v>5</v>
      </c>
      <c r="M648" t="str">
        <f>VLOOKUP($C648,samples!$D$2:$I$1000,5, FALSE)</f>
        <v>F</v>
      </c>
      <c r="N648" t="str">
        <f>VLOOKUP($C648,samples!$D$2:$I$1000,6, FALSE)</f>
        <v>4,5,6</v>
      </c>
      <c r="O648" s="1">
        <f>VLOOKUP($C648,samples!$D$2:$I$1000,3, FALSE)</f>
        <v>44012</v>
      </c>
      <c r="P648" s="2">
        <f t="shared" si="38"/>
        <v>0</v>
      </c>
      <c r="Q648" s="1" t="str">
        <f>VLOOKUP($C648,samples!$D$2:$R$1000,8, FALSE)</f>
        <v>CGPLPA912P</v>
      </c>
      <c r="R648" t="s">
        <v>297</v>
      </c>
      <c r="S648">
        <f>VLOOKUP($C648,subset1!$D:$BX,S$2,FALSE)</f>
        <v>0</v>
      </c>
      <c r="T648" s="1" t="str">
        <f>VLOOKUP($C648,subset1!$D:$BX,T$2,FALSE)</f>
        <v>Subset 1</v>
      </c>
      <c r="U648">
        <f>VLOOKUP($C648,subset1!$D:$BX,U$2,FALSE)</f>
        <v>0</v>
      </c>
      <c r="V648">
        <f>VLOOKUP($C648,subset1!$D:$BX,V$2,FALSE)</f>
        <v>44280</v>
      </c>
      <c r="W648" t="str">
        <f>VLOOKUP($C648,subset1!$D:$BX,W$2,FALSE)</f>
        <v>ZF</v>
      </c>
      <c r="X648">
        <f>VLOOKUP($C648,subset1!$D:$BX,X$2,FALSE)</f>
        <v>533</v>
      </c>
      <c r="Y648">
        <f>VLOOKUP($C648,subset1!$D:$BX,Y$2,FALSE)</f>
        <v>3</v>
      </c>
      <c r="Z648">
        <f>VLOOKUP($C648,subset1!$D:$BX,Z$2,FALSE)</f>
        <v>0</v>
      </c>
      <c r="AA648" t="str">
        <f>VLOOKUP($C648,subset1!$D:$BX,AA$2,FALSE)</f>
        <v>pactocfdna330</v>
      </c>
      <c r="AB648">
        <f>VLOOKUP($C648,subset1!$D:$BX,AB$2,FALSE)</f>
        <v>150</v>
      </c>
      <c r="AC648">
        <f>VLOOKUP($C648,subset1!$D:$BX,AC$2,FALSE)</f>
        <v>199.36289846632633</v>
      </c>
      <c r="AD648">
        <f>VLOOKUP($C648,subset1!$D:$BX,AD$2,FALSE)</f>
        <v>286</v>
      </c>
      <c r="AE648">
        <f>VLOOKUP($C648,subset1!$D:$BX,AE$2,FALSE)</f>
        <v>14.618591530252544</v>
      </c>
      <c r="AF648">
        <f>VLOOKUP($C648,subset1!$D:$BX,AF$2,FALSE)</f>
        <v>369</v>
      </c>
      <c r="AG648">
        <f>VLOOKUP($C648,subset1!$D:$BX,AG$2,FALSE)</f>
        <v>2.0275371416614356</v>
      </c>
      <c r="AH648" t="str">
        <f>VLOOKUP($C648,subset1!$D:$BX,AH$2,FALSE)</f>
        <v>Estimated peaks</v>
      </c>
      <c r="AI648">
        <f>VLOOKUP($C648,subset1!$D:$BX,AI$2,FALSE)</f>
        <v>50</v>
      </c>
      <c r="AJ648">
        <f>VLOOKUP($C648,subset1!$D:$BX,AJ$2,FALSE)</f>
        <v>216.00902713824033</v>
      </c>
      <c r="AK648">
        <f>VLOOKUP($C648,subset1!$D:$BX,AK$2,FALSE)</f>
        <v>10.800451356912017</v>
      </c>
      <c r="AL648">
        <f>VLOOKUP($C648,subset1!$D:$BX,AL$2,FALSE)</f>
        <v>3.6001504523040055</v>
      </c>
      <c r="AM648">
        <f>VLOOKUP($C648,subset1!$D:$BX,AM$2,FALSE)</f>
        <v>532</v>
      </c>
      <c r="AN648" t="str">
        <f>VLOOKUP($C648,subset1!$D:$BX,AN$2,FALSE)</f>
        <v>Revco -20</v>
      </c>
      <c r="AO648" t="str">
        <f>VLOOKUP($C648,subset1!$D:$BX,AO$2,FALSE)</f>
        <v>PACTO CfDNA Box 3</v>
      </c>
      <c r="AP648" t="str">
        <f>VLOOKUP($C648,subset1!$D:$BX,AP$2,FALSE)</f>
        <v>E4</v>
      </c>
      <c r="AQ648">
        <f>VLOOKUP($C648,subset1!$D:$BX,AQ$2,FALSE)</f>
        <v>0</v>
      </c>
      <c r="AR648">
        <f>VLOOKUP($C648,subset1!$D:$BX,AR$2,FALSE)</f>
        <v>10.800451356912017</v>
      </c>
      <c r="AS648">
        <f>VLOOKUP($C648,subset1!$D:$BX,AS$2,FALSE)</f>
        <v>50</v>
      </c>
      <c r="AT648" s="1">
        <f>VLOOKUP($C648,subset1!$D:$BX,AT$2,FALSE)</f>
        <v>0</v>
      </c>
      <c r="AU648">
        <f>VLOOKUP($C648,subset1!$D:$BX,AU$2,FALSE)</f>
        <v>11</v>
      </c>
      <c r="AV648">
        <f>VLOOKUP($C648,subset1!$D:$BX,AV$2,FALSE)</f>
        <v>44420</v>
      </c>
      <c r="AW648">
        <f>VLOOKUP($C648,subset1!$D:$BX,AW$2,FALSE)</f>
        <v>0</v>
      </c>
      <c r="AX648" t="str">
        <f>VLOOKUP($C648,subset1!$D:$BX,AX$2,FALSE)</f>
        <v>IDT8_UDI_309</v>
      </c>
      <c r="AY648">
        <f>VLOOKUP($C648,subset1!$D:$BX,AY$2,FALSE)</f>
        <v>0</v>
      </c>
      <c r="AZ648">
        <f>VLOOKUP($C648,subset1!$D:$BX,AZ$2,FALSE)</f>
        <v>4</v>
      </c>
      <c r="BA648" t="str">
        <f>VLOOKUP($C648,subset1!$D:$BX,BA$2,FALSE)</f>
        <v>ZF</v>
      </c>
      <c r="BB648">
        <f>VLOOKUP($C648,subset1!$D:$BX,BB$2,FALSE)</f>
        <v>11</v>
      </c>
      <c r="BC648" t="str">
        <f>VLOOKUP($C648,subset1!$D:$BX,BC$2,FALSE)</f>
        <v>2pactopcr181621_DNA 1000_DE13805124_2021-08-16_11-08-02</v>
      </c>
      <c r="BD648">
        <f>VLOOKUP($C648,subset1!$D:$BX,BD$2,FALSE)</f>
        <v>303</v>
      </c>
      <c r="BE648">
        <f>VLOOKUP($C648,subset1!$D:$BX,BE$2,FALSE)</f>
        <v>2.38</v>
      </c>
      <c r="BF648">
        <f>VLOOKUP($C648,subset1!$D:$BX,BF$2,FALSE)</f>
        <v>11.9</v>
      </c>
      <c r="BG648">
        <f>VLOOKUP($C648,subset1!$D:$BX,BG$2,FALSE)</f>
        <v>0</v>
      </c>
      <c r="BH648">
        <f>VLOOKUP($C648,subset1!$D:$BX,BH$2,FALSE)</f>
        <v>0</v>
      </c>
      <c r="BI648">
        <f>VLOOKUP($C648,subset1!$D:$BX,BI$2,FALSE)</f>
        <v>0</v>
      </c>
      <c r="BJ648">
        <f>VLOOKUP($C648,subset1!$D:$BX,BJ$2,FALSE)</f>
        <v>0</v>
      </c>
      <c r="BK648">
        <f>VLOOKUP($C648,subset1!$D:$BX,BK$2,FALSE)</f>
        <v>0</v>
      </c>
      <c r="BL648">
        <f>VLOOKUP($C648,subset1!$D:$BX,BL$2,FALSE)</f>
        <v>0</v>
      </c>
      <c r="BM648">
        <f>VLOOKUP($C648,subset1!$D:$BX,BM$2,FALSE)</f>
        <v>0</v>
      </c>
      <c r="BN648">
        <f>VLOOKUP($C648,subset1!$D:$BX,BN$2,FALSE)</f>
        <v>0</v>
      </c>
      <c r="BO648">
        <f>VLOOKUP($C648,subset1!$D:$BX,BO$2,FALSE)</f>
        <v>20</v>
      </c>
      <c r="BP648">
        <f>VLOOKUP($C648,subset1!$D:$BX,BP$2,FALSE)</f>
        <v>2.38</v>
      </c>
      <c r="BQ648">
        <f>VLOOKUP($C648,subset1!$D:$BX,BQ$2,FALSE)</f>
        <v>11.9</v>
      </c>
      <c r="BR648">
        <f>VLOOKUP($C648,subset1!$D:$BX,BR$2,FALSE)</f>
        <v>47.599999999999994</v>
      </c>
      <c r="BS648">
        <f>VLOOKUP($C648,subset1!$D:$BX,BS$2,FALSE)</f>
        <v>532</v>
      </c>
      <c r="BT648" t="str">
        <f>VLOOKUP($C648,subset1!$D:$BX,BT$2,FALSE)</f>
        <v>Revco -20</v>
      </c>
      <c r="BU648" t="str">
        <f>VLOOKUP($C648,subset1!$D:$BX,BU$2,FALSE)</f>
        <v>Pacto PCR1 Box 3</v>
      </c>
    </row>
    <row r="649" spans="1:73" x14ac:dyDescent="0.2">
      <c r="A649">
        <v>1271</v>
      </c>
      <c r="B649" t="s">
        <v>8</v>
      </c>
      <c r="C649" t="str">
        <f t="shared" si="36"/>
        <v>1271B1</v>
      </c>
      <c r="D649" t="str">
        <f t="shared" si="37"/>
        <v>B1</v>
      </c>
      <c r="E649">
        <v>122</v>
      </c>
      <c r="F649" s="1">
        <v>44012</v>
      </c>
      <c r="G649">
        <v>2.1</v>
      </c>
      <c r="H649" t="s">
        <v>6</v>
      </c>
      <c r="I649">
        <v>239.880620036724</v>
      </c>
      <c r="J649" t="s">
        <v>25</v>
      </c>
      <c r="K649">
        <v>655</v>
      </c>
      <c r="L649">
        <f>VLOOKUP($C649,samples!$D$2:$I$1000,4, FALSE)</f>
        <v>9</v>
      </c>
      <c r="M649" t="str">
        <f>VLOOKUP($C649,samples!$D$2:$I$1000,5, FALSE)</f>
        <v>A</v>
      </c>
      <c r="N649" t="str">
        <f>VLOOKUP($C649,samples!$D$2:$I$1000,6, FALSE)</f>
        <v>1,2,3</v>
      </c>
      <c r="O649" s="1">
        <f>VLOOKUP($C649,samples!$D$2:$I$1000,3, FALSE)</f>
        <v>44041</v>
      </c>
      <c r="P649" s="2">
        <f t="shared" si="38"/>
        <v>29</v>
      </c>
      <c r="Q649" s="1" t="str">
        <f>VLOOKUP($C649,samples!$D$2:$R$1000,8, FALSE)</f>
        <v>CGPLPA912P1</v>
      </c>
      <c r="R649" t="s">
        <v>297</v>
      </c>
      <c r="S649">
        <f>VLOOKUP($C649,subset1!$D:$BX,S$2,FALSE)</f>
        <v>0</v>
      </c>
      <c r="T649" s="1" t="str">
        <f>VLOOKUP($C649,subset1!$D:$BX,T$2,FALSE)</f>
        <v>Subset 1</v>
      </c>
      <c r="U649">
        <f>VLOOKUP($C649,subset1!$D:$BX,U$2,FALSE)</f>
        <v>0</v>
      </c>
      <c r="V649">
        <f>VLOOKUP($C649,subset1!$D:$BX,V$2,FALSE)</f>
        <v>44285</v>
      </c>
      <c r="W649" t="str">
        <f>VLOOKUP($C649,subset1!$D:$BX,W$2,FALSE)</f>
        <v>ZF</v>
      </c>
      <c r="X649">
        <f>VLOOKUP($C649,subset1!$D:$BX,X$2,FALSE)</f>
        <v>533</v>
      </c>
      <c r="Y649">
        <f>VLOOKUP($C649,subset1!$D:$BX,Y$2,FALSE)</f>
        <v>4.5</v>
      </c>
      <c r="Z649">
        <f>VLOOKUP($C649,subset1!$D:$BX,Z$2,FALSE)</f>
        <v>0.5</v>
      </c>
      <c r="AA649" t="str">
        <f>VLOOKUP($C649,subset1!$D:$BX,AA$2,FALSE)</f>
        <v>pactocfdna330</v>
      </c>
      <c r="AB649">
        <f>VLOOKUP($C649,subset1!$D:$BX,AB$2,FALSE)</f>
        <v>151</v>
      </c>
      <c r="AC649">
        <f>VLOOKUP($C649,subset1!$D:$BX,AC$2,FALSE)</f>
        <v>628.44874154851402</v>
      </c>
      <c r="AD649">
        <f>VLOOKUP($C649,subset1!$D:$BX,AD$2,FALSE)</f>
        <v>285</v>
      </c>
      <c r="AE649">
        <f>VLOOKUP($C649,subset1!$D:$BX,AE$2,FALSE)</f>
        <v>57.633450383891045</v>
      </c>
      <c r="AF649">
        <f>VLOOKUP($C649,subset1!$D:$BX,AF$2,FALSE)</f>
        <v>416</v>
      </c>
      <c r="AG649">
        <f>VLOOKUP($C649,subset1!$D:$BX,AG$2,FALSE)</f>
        <v>32.90234777150031</v>
      </c>
      <c r="AH649" t="str">
        <f>VLOOKUP($C649,subset1!$D:$BX,AH$2,FALSE)</f>
        <v>Estimated peaks</v>
      </c>
      <c r="AI649">
        <f>VLOOKUP($C649,subset1!$D:$BX,AI$2,FALSE)</f>
        <v>50</v>
      </c>
      <c r="AJ649">
        <f>VLOOKUP($C649,subset1!$D:$BX,AJ$2,FALSE)</f>
        <v>718.9845397039054</v>
      </c>
      <c r="AK649">
        <f>VLOOKUP($C649,subset1!$D:$BX,AK$2,FALSE)</f>
        <v>35.949226985195274</v>
      </c>
      <c r="AL649">
        <f>VLOOKUP($C649,subset1!$D:$BX,AL$2,FALSE)</f>
        <v>7.9887171078211718</v>
      </c>
      <c r="AM649">
        <f>VLOOKUP($C649,subset1!$D:$BX,AM$2,FALSE)</f>
        <v>532</v>
      </c>
      <c r="AN649" t="str">
        <f>VLOOKUP($C649,subset1!$D:$BX,AN$2,FALSE)</f>
        <v>Revco -20</v>
      </c>
      <c r="AO649" t="str">
        <f>VLOOKUP($C649,subset1!$D:$BX,AO$2,FALSE)</f>
        <v>PACTO CfDNA Box 3</v>
      </c>
      <c r="AP649" t="str">
        <f>VLOOKUP($C649,subset1!$D:$BX,AP$2,FALSE)</f>
        <v>E5</v>
      </c>
      <c r="AQ649">
        <f>VLOOKUP($C649,subset1!$D:$BX,AQ$2,FALSE)</f>
        <v>0</v>
      </c>
      <c r="AR649">
        <f>VLOOKUP($C649,subset1!$D:$BX,AR$2,FALSE)</f>
        <v>15</v>
      </c>
      <c r="AS649">
        <f>VLOOKUP($C649,subset1!$D:$BX,AS$2,FALSE)</f>
        <v>20.862757363569109</v>
      </c>
      <c r="AT649" s="1">
        <f>VLOOKUP($C649,subset1!$D:$BX,AT$2,FALSE)</f>
        <v>29.137242636430891</v>
      </c>
      <c r="AU649">
        <f>VLOOKUP($C649,subset1!$D:$BX,AU$2,FALSE)</f>
        <v>11</v>
      </c>
      <c r="AV649">
        <f>VLOOKUP($C649,subset1!$D:$BX,AV$2,FALSE)</f>
        <v>44420</v>
      </c>
      <c r="AW649">
        <f>VLOOKUP($C649,subset1!$D:$BX,AW$2,FALSE)</f>
        <v>0</v>
      </c>
      <c r="AX649" t="str">
        <f>VLOOKUP($C649,subset1!$D:$BX,AX$2,FALSE)</f>
        <v>IDT8_UDI_315</v>
      </c>
      <c r="AY649">
        <f>VLOOKUP($C649,subset1!$D:$BX,AY$2,FALSE)</f>
        <v>0</v>
      </c>
      <c r="AZ649">
        <f>VLOOKUP($C649,subset1!$D:$BX,AZ$2,FALSE)</f>
        <v>4</v>
      </c>
      <c r="BA649" t="str">
        <f>VLOOKUP($C649,subset1!$D:$BX,BA$2,FALSE)</f>
        <v>ZF</v>
      </c>
      <c r="BB649">
        <f>VLOOKUP($C649,subset1!$D:$BX,BB$2,FALSE)</f>
        <v>11</v>
      </c>
      <c r="BC649" t="str">
        <f>VLOOKUP($C649,subset1!$D:$BX,BC$2,FALSE)</f>
        <v>2pactopcr181621_DNA 1000_DE13805124_2021-08-16_11-08-02</v>
      </c>
      <c r="BD649">
        <f>VLOOKUP($C649,subset1!$D:$BX,BD$2,FALSE)</f>
        <v>303</v>
      </c>
      <c r="BE649">
        <f>VLOOKUP($C649,subset1!$D:$BX,BE$2,FALSE)</f>
        <v>7.12</v>
      </c>
      <c r="BF649">
        <f>VLOOKUP($C649,subset1!$D:$BX,BF$2,FALSE)</f>
        <v>35.700000000000003</v>
      </c>
      <c r="BG649">
        <f>VLOOKUP($C649,subset1!$D:$BX,BG$2,FALSE)</f>
        <v>460</v>
      </c>
      <c r="BH649">
        <f>VLOOKUP($C649,subset1!$D:$BX,BH$2,FALSE)</f>
        <v>0.34</v>
      </c>
      <c r="BI649">
        <f>VLOOKUP($C649,subset1!$D:$BX,BI$2,FALSE)</f>
        <v>1.1000000000000001</v>
      </c>
      <c r="BJ649">
        <f>VLOOKUP($C649,subset1!$D:$BX,BJ$2,FALSE)</f>
        <v>0</v>
      </c>
      <c r="BK649">
        <f>VLOOKUP($C649,subset1!$D:$BX,BK$2,FALSE)</f>
        <v>0</v>
      </c>
      <c r="BL649">
        <f>VLOOKUP($C649,subset1!$D:$BX,BL$2,FALSE)</f>
        <v>0</v>
      </c>
      <c r="BM649">
        <f>VLOOKUP($C649,subset1!$D:$BX,BM$2,FALSE)</f>
        <v>0</v>
      </c>
      <c r="BN649">
        <f>VLOOKUP($C649,subset1!$D:$BX,BN$2,FALSE)</f>
        <v>0</v>
      </c>
      <c r="BO649">
        <f>VLOOKUP($C649,subset1!$D:$BX,BO$2,FALSE)</f>
        <v>20</v>
      </c>
      <c r="BP649">
        <f>VLOOKUP($C649,subset1!$D:$BX,BP$2,FALSE)</f>
        <v>7.46</v>
      </c>
      <c r="BQ649">
        <f>VLOOKUP($C649,subset1!$D:$BX,BQ$2,FALSE)</f>
        <v>36.800000000000004</v>
      </c>
      <c r="BR649">
        <f>VLOOKUP($C649,subset1!$D:$BX,BR$2,FALSE)</f>
        <v>149.19999999999999</v>
      </c>
      <c r="BS649">
        <f>VLOOKUP($C649,subset1!$D:$BX,BS$2,FALSE)</f>
        <v>532</v>
      </c>
      <c r="BT649" t="str">
        <f>VLOOKUP($C649,subset1!$D:$BX,BT$2,FALSE)</f>
        <v>Revco -20</v>
      </c>
      <c r="BU649" t="str">
        <f>VLOOKUP($C649,subset1!$D:$BX,BU$2,FALSE)</f>
        <v>Pacto PCR1 Box 3</v>
      </c>
    </row>
    <row r="650" spans="1:73" x14ac:dyDescent="0.2">
      <c r="A650">
        <v>1271</v>
      </c>
      <c r="B650" t="s">
        <v>9</v>
      </c>
      <c r="C650" t="str">
        <f t="shared" si="36"/>
        <v>1271E1</v>
      </c>
      <c r="D650" t="str">
        <f t="shared" si="37"/>
        <v>E1</v>
      </c>
      <c r="E650">
        <v>122</v>
      </c>
      <c r="F650" s="1">
        <v>44012</v>
      </c>
      <c r="G650">
        <v>2.1</v>
      </c>
      <c r="H650" t="s">
        <v>6</v>
      </c>
      <c r="I650">
        <v>239.880620036724</v>
      </c>
      <c r="J650" t="s">
        <v>25</v>
      </c>
      <c r="K650">
        <v>656</v>
      </c>
      <c r="L650">
        <f>VLOOKUP($C650,samples!$D$2:$I$1000,4, FALSE)</f>
        <v>13</v>
      </c>
      <c r="M650" t="str">
        <f>VLOOKUP($C650,samples!$D$2:$I$1000,5, FALSE)</f>
        <v>B</v>
      </c>
      <c r="N650" t="str">
        <f>VLOOKUP($C650,samples!$D$2:$I$1000,6, FALSE)</f>
        <v>1,2,3</v>
      </c>
      <c r="O650" s="1">
        <f>VLOOKUP($C650,samples!$D$2:$I$1000,3, FALSE)</f>
        <v>44069</v>
      </c>
      <c r="P650" s="2">
        <f t="shared" si="38"/>
        <v>57</v>
      </c>
      <c r="Q650" s="1" t="str">
        <f>VLOOKUP($C650,samples!$D$2:$R$1000,8, FALSE)</f>
        <v>CGPLPA912P2</v>
      </c>
      <c r="R650" t="s">
        <v>297</v>
      </c>
      <c r="S650">
        <f>VLOOKUP($C650,subset1!$D:$BX,S$2,FALSE)</f>
        <v>0</v>
      </c>
      <c r="T650" s="1" t="str">
        <f>VLOOKUP($C650,subset1!$D:$BX,T$2,FALSE)</f>
        <v>Subset 1</v>
      </c>
      <c r="U650">
        <f>VLOOKUP($C650,subset1!$D:$BX,U$2,FALSE)</f>
        <v>0</v>
      </c>
      <c r="V650">
        <f>VLOOKUP($C650,subset1!$D:$BX,V$2,FALSE)</f>
        <v>44285</v>
      </c>
      <c r="W650" t="str">
        <f>VLOOKUP($C650,subset1!$D:$BX,W$2,FALSE)</f>
        <v>ZF</v>
      </c>
      <c r="X650">
        <f>VLOOKUP($C650,subset1!$D:$BX,X$2,FALSE)</f>
        <v>533</v>
      </c>
      <c r="Y650">
        <f>VLOOKUP($C650,subset1!$D:$BX,Y$2,FALSE)</f>
        <v>5</v>
      </c>
      <c r="Z650">
        <f>VLOOKUP($C650,subset1!$D:$BX,Z$2,FALSE)</f>
        <v>0</v>
      </c>
      <c r="AA650" t="str">
        <f>VLOOKUP($C650,subset1!$D:$BX,AA$2,FALSE)</f>
        <v>pactocfdna330</v>
      </c>
      <c r="AB650">
        <f>VLOOKUP($C650,subset1!$D:$BX,AB$2,FALSE)</f>
        <v>145</v>
      </c>
      <c r="AC650">
        <f>VLOOKUP($C650,subset1!$D:$BX,AC$2,FALSE)</f>
        <v>597.65678634549852</v>
      </c>
      <c r="AD650">
        <f>VLOOKUP($C650,subset1!$D:$BX,AD$2,FALSE)</f>
        <v>382</v>
      </c>
      <c r="AE650">
        <f>VLOOKUP($C650,subset1!$D:$BX,AE$2,FALSE)</f>
        <v>22.681902554444925</v>
      </c>
      <c r="AF650">
        <f>VLOOKUP($C650,subset1!$D:$BX,AF$2,FALSE)</f>
        <v>0</v>
      </c>
      <c r="AG650">
        <f>VLOOKUP($C650,subset1!$D:$BX,AG$2,FALSE)</f>
        <v>0</v>
      </c>
      <c r="AH650" t="str">
        <f>VLOOKUP($C650,subset1!$D:$BX,AH$2,FALSE)</f>
        <v>Estimated peaks</v>
      </c>
      <c r="AI650">
        <f>VLOOKUP($C650,subset1!$D:$BX,AI$2,FALSE)</f>
        <v>50</v>
      </c>
      <c r="AJ650">
        <f>VLOOKUP($C650,subset1!$D:$BX,AJ$2,FALSE)</f>
        <v>620.33868889994346</v>
      </c>
      <c r="AK650">
        <f>VLOOKUP($C650,subset1!$D:$BX,AK$2,FALSE)</f>
        <v>31.016934444997172</v>
      </c>
      <c r="AL650">
        <f>VLOOKUP($C650,subset1!$D:$BX,AL$2,FALSE)</f>
        <v>6.2033868889994341</v>
      </c>
      <c r="AM650">
        <f>VLOOKUP($C650,subset1!$D:$BX,AM$2,FALSE)</f>
        <v>532</v>
      </c>
      <c r="AN650" t="str">
        <f>VLOOKUP($C650,subset1!$D:$BX,AN$2,FALSE)</f>
        <v>Revco -20</v>
      </c>
      <c r="AO650" t="str">
        <f>VLOOKUP($C650,subset1!$D:$BX,AO$2,FALSE)</f>
        <v>PACTO CfDNA Box 3</v>
      </c>
      <c r="AP650" t="str">
        <f>VLOOKUP($C650,subset1!$D:$BX,AP$2,FALSE)</f>
        <v>E6</v>
      </c>
      <c r="AQ650">
        <f>VLOOKUP($C650,subset1!$D:$BX,AQ$2,FALSE)</f>
        <v>0</v>
      </c>
      <c r="AR650">
        <f>VLOOKUP($C650,subset1!$D:$BX,AR$2,FALSE)</f>
        <v>15</v>
      </c>
      <c r="AS650">
        <f>VLOOKUP($C650,subset1!$D:$BX,AS$2,FALSE)</f>
        <v>24.180339334629831</v>
      </c>
      <c r="AT650" s="1">
        <f>VLOOKUP($C650,subset1!$D:$BX,AT$2,FALSE)</f>
        <v>25.819660665370169</v>
      </c>
      <c r="AU650">
        <f>VLOOKUP($C650,subset1!$D:$BX,AU$2,FALSE)</f>
        <v>11</v>
      </c>
      <c r="AV650">
        <f>VLOOKUP($C650,subset1!$D:$BX,AV$2,FALSE)</f>
        <v>44420</v>
      </c>
      <c r="AW650">
        <f>VLOOKUP($C650,subset1!$D:$BX,AW$2,FALSE)</f>
        <v>0</v>
      </c>
      <c r="AX650" t="str">
        <f>VLOOKUP($C650,subset1!$D:$BX,AX$2,FALSE)</f>
        <v>IDT8_UDI_324</v>
      </c>
      <c r="AY650">
        <f>VLOOKUP($C650,subset1!$D:$BX,AY$2,FALSE)</f>
        <v>0</v>
      </c>
      <c r="AZ650">
        <f>VLOOKUP($C650,subset1!$D:$BX,AZ$2,FALSE)</f>
        <v>4</v>
      </c>
      <c r="BA650" t="str">
        <f>VLOOKUP($C650,subset1!$D:$BX,BA$2,FALSE)</f>
        <v>ZF</v>
      </c>
      <c r="BB650">
        <f>VLOOKUP($C650,subset1!$D:$BX,BB$2,FALSE)</f>
        <v>11</v>
      </c>
      <c r="BC650" t="str">
        <f>VLOOKUP($C650,subset1!$D:$BX,BC$2,FALSE)</f>
        <v>2pactopcr181621_DNA 1000_DE13805124_2021-08-16_11-08-02</v>
      </c>
      <c r="BD650">
        <f>VLOOKUP($C650,subset1!$D:$BX,BD$2,FALSE)</f>
        <v>302</v>
      </c>
      <c r="BE650">
        <f>VLOOKUP($C650,subset1!$D:$BX,BE$2,FALSE)</f>
        <v>4.21</v>
      </c>
      <c r="BF650">
        <f>VLOOKUP($C650,subset1!$D:$BX,BF$2,FALSE)</f>
        <v>21.1</v>
      </c>
      <c r="BG650">
        <f>VLOOKUP($C650,subset1!$D:$BX,BG$2,FALSE)</f>
        <v>473</v>
      </c>
      <c r="BH650">
        <f>VLOOKUP($C650,subset1!$D:$BX,BH$2,FALSE)</f>
        <v>0.87</v>
      </c>
      <c r="BI650">
        <f>VLOOKUP($C650,subset1!$D:$BX,BI$2,FALSE)</f>
        <v>2.8</v>
      </c>
      <c r="BJ650">
        <f>VLOOKUP($C650,subset1!$D:$BX,BJ$2,FALSE)</f>
        <v>638</v>
      </c>
      <c r="BK650">
        <f>VLOOKUP($C650,subset1!$D:$BX,BK$2,FALSE)</f>
        <v>0.31</v>
      </c>
      <c r="BL650">
        <f>VLOOKUP($C650,subset1!$D:$BX,BL$2,FALSE)</f>
        <v>0.7</v>
      </c>
      <c r="BM650">
        <f>VLOOKUP($C650,subset1!$D:$BX,BM$2,FALSE)</f>
        <v>0</v>
      </c>
      <c r="BN650">
        <f>VLOOKUP($C650,subset1!$D:$BX,BN$2,FALSE)</f>
        <v>0</v>
      </c>
      <c r="BO650">
        <f>VLOOKUP($C650,subset1!$D:$BX,BO$2,FALSE)</f>
        <v>20</v>
      </c>
      <c r="BP650">
        <f>VLOOKUP($C650,subset1!$D:$BX,BP$2,FALSE)</f>
        <v>5.39</v>
      </c>
      <c r="BQ650">
        <f>VLOOKUP($C650,subset1!$D:$BX,BQ$2,FALSE)</f>
        <v>24.6</v>
      </c>
      <c r="BR650">
        <f>VLOOKUP($C650,subset1!$D:$BX,BR$2,FALSE)</f>
        <v>107.8</v>
      </c>
      <c r="BS650">
        <f>VLOOKUP($C650,subset1!$D:$BX,BS$2,FALSE)</f>
        <v>532</v>
      </c>
      <c r="BT650" t="str">
        <f>VLOOKUP($C650,subset1!$D:$BX,BT$2,FALSE)</f>
        <v>Revco -20</v>
      </c>
      <c r="BU650" t="str">
        <f>VLOOKUP($C650,subset1!$D:$BX,BU$2,FALSE)</f>
        <v>Pacto PCR1 Box 3</v>
      </c>
    </row>
    <row r="651" spans="1:73" x14ac:dyDescent="0.2">
      <c r="A651">
        <v>1271</v>
      </c>
      <c r="B651" t="s">
        <v>10</v>
      </c>
      <c r="C651" t="str">
        <f t="shared" si="36"/>
        <v>1271E2</v>
      </c>
      <c r="D651" t="str">
        <f t="shared" si="37"/>
        <v>E2</v>
      </c>
      <c r="E651">
        <v>122</v>
      </c>
      <c r="F651" s="1">
        <v>44012</v>
      </c>
      <c r="G651">
        <v>2.1</v>
      </c>
      <c r="H651" t="s">
        <v>6</v>
      </c>
      <c r="I651">
        <v>239.880620036724</v>
      </c>
      <c r="J651" t="s">
        <v>25</v>
      </c>
      <c r="K651">
        <v>657</v>
      </c>
      <c r="L651">
        <f>VLOOKUP($C651,samples!$D$2:$I$1000,4, FALSE)</f>
        <v>14</v>
      </c>
      <c r="M651" t="str">
        <f>VLOOKUP($C651,samples!$D$2:$I$1000,5, FALSE)</f>
        <v>I</v>
      </c>
      <c r="N651" t="str">
        <f>VLOOKUP($C651,samples!$D$2:$I$1000,6, FALSE)</f>
        <v>4,5,6</v>
      </c>
      <c r="O651" s="1">
        <f>VLOOKUP($C651,samples!$D$2:$I$1000,3, FALSE)</f>
        <v>44125</v>
      </c>
      <c r="P651" s="2">
        <f t="shared" si="38"/>
        <v>113</v>
      </c>
      <c r="Q651" s="1" t="str">
        <f>VLOOKUP($C651,samples!$D$2:$R$1000,8, FALSE)</f>
        <v>CGPLPA912P3</v>
      </c>
      <c r="R651" t="s">
        <v>297</v>
      </c>
      <c r="S651" t="e">
        <f>VLOOKUP($C651,subset1!$D:$BX,S$2,FALSE)</f>
        <v>#N/A</v>
      </c>
      <c r="T651" s="1" t="str">
        <f>VLOOKUP($C651,subset1!$D:$BX,T$2,FALSE)</f>
        <v>Subset 1</v>
      </c>
      <c r="U651">
        <f>VLOOKUP($C651,subset1!$D:$BX,U$2,FALSE)</f>
        <v>0</v>
      </c>
      <c r="V651">
        <f>VLOOKUP($C651,subset1!$D:$BX,V$2,FALSE)</f>
        <v>44285</v>
      </c>
      <c r="W651" t="str">
        <f>VLOOKUP($C651,subset1!$D:$BX,W$2,FALSE)</f>
        <v>ZF</v>
      </c>
      <c r="X651">
        <f>VLOOKUP($C651,subset1!$D:$BX,X$2,FALSE)</f>
        <v>533</v>
      </c>
      <c r="Y651">
        <f>VLOOKUP($C651,subset1!$D:$BX,Y$2,FALSE)</f>
        <v>5</v>
      </c>
      <c r="Z651">
        <f>VLOOKUP($C651,subset1!$D:$BX,Z$2,FALSE)</f>
        <v>0</v>
      </c>
      <c r="AA651" t="str">
        <f>VLOOKUP($C651,subset1!$D:$BX,AA$2,FALSE)</f>
        <v>pactocfdna330</v>
      </c>
      <c r="AB651">
        <f>VLOOKUP($C651,subset1!$D:$BX,AB$2,FALSE)</f>
        <v>164</v>
      </c>
      <c r="AC651">
        <f>VLOOKUP($C651,subset1!$D:$BX,AC$2,FALSE)</f>
        <v>619.02048294204849</v>
      </c>
      <c r="AD651">
        <f>VLOOKUP($C651,subset1!$D:$BX,AD$2,FALSE)</f>
        <v>315</v>
      </c>
      <c r="AE651">
        <f>VLOOKUP($C651,subset1!$D:$BX,AE$2,FALSE)</f>
        <v>74.850278429668265</v>
      </c>
      <c r="AF651">
        <f>VLOOKUP($C651,subset1!$D:$BX,AF$2,FALSE)</f>
        <v>476</v>
      </c>
      <c r="AG651">
        <f>VLOOKUP($C651,subset1!$D:$BX,AG$2,FALSE)</f>
        <v>70.921481481481464</v>
      </c>
      <c r="AH651" t="str">
        <f>VLOOKUP($C651,subset1!$D:$BX,AH$2,FALSE)</f>
        <v>Estimated peaks</v>
      </c>
      <c r="AI651">
        <f>VLOOKUP($C651,subset1!$D:$BX,AI$2,FALSE)</f>
        <v>50</v>
      </c>
      <c r="AJ651">
        <f>VLOOKUP($C651,subset1!$D:$BX,AJ$2,FALSE)</f>
        <v>764.79224285319822</v>
      </c>
      <c r="AK651">
        <f>VLOOKUP($C651,subset1!$D:$BX,AK$2,FALSE)</f>
        <v>38.239612142659915</v>
      </c>
      <c r="AL651">
        <f>VLOOKUP($C651,subset1!$D:$BX,AL$2,FALSE)</f>
        <v>7.6479224285319827</v>
      </c>
      <c r="AM651">
        <f>VLOOKUP($C651,subset1!$D:$BX,AM$2,FALSE)</f>
        <v>532</v>
      </c>
      <c r="AN651" t="str">
        <f>VLOOKUP($C651,subset1!$D:$BX,AN$2,FALSE)</f>
        <v>Revco -20</v>
      </c>
      <c r="AO651" t="str">
        <f>VLOOKUP($C651,subset1!$D:$BX,AO$2,FALSE)</f>
        <v>PACTO CfDNA Box 3</v>
      </c>
      <c r="AP651" t="str">
        <f>VLOOKUP($C651,subset1!$D:$BX,AP$2,FALSE)</f>
        <v>E7</v>
      </c>
      <c r="AQ651">
        <f>VLOOKUP($C651,subset1!$D:$BX,AQ$2,FALSE)</f>
        <v>0</v>
      </c>
      <c r="AR651">
        <f>VLOOKUP($C651,subset1!$D:$BX,AR$2,FALSE)</f>
        <v>15</v>
      </c>
      <c r="AS651">
        <f>VLOOKUP($C651,subset1!$D:$BX,AS$2,FALSE)</f>
        <v>19.61316964204519</v>
      </c>
      <c r="AT651" s="1">
        <f>VLOOKUP($C651,subset1!$D:$BX,AT$2,FALSE)</f>
        <v>30.38683035795481</v>
      </c>
      <c r="AU651">
        <f>VLOOKUP($C651,subset1!$D:$BX,AU$2,FALSE)</f>
        <v>11</v>
      </c>
      <c r="AV651">
        <f>VLOOKUP($C651,subset1!$D:$BX,AV$2,FALSE)</f>
        <v>44420</v>
      </c>
      <c r="AW651">
        <f>VLOOKUP($C651,subset1!$D:$BX,AW$2,FALSE)</f>
        <v>0</v>
      </c>
      <c r="AX651" t="str">
        <f>VLOOKUP($C651,subset1!$D:$BX,AX$2,FALSE)</f>
        <v>IDT8_UDI_332</v>
      </c>
      <c r="AY651">
        <f>VLOOKUP($C651,subset1!$D:$BX,AY$2,FALSE)</f>
        <v>0</v>
      </c>
      <c r="AZ651">
        <f>VLOOKUP($C651,subset1!$D:$BX,AZ$2,FALSE)</f>
        <v>4</v>
      </c>
      <c r="BA651" t="str">
        <f>VLOOKUP($C651,subset1!$D:$BX,BA$2,FALSE)</f>
        <v>ZF</v>
      </c>
      <c r="BB651">
        <f>VLOOKUP($C651,subset1!$D:$BX,BB$2,FALSE)</f>
        <v>11</v>
      </c>
      <c r="BC651" t="str">
        <f>VLOOKUP($C651,subset1!$D:$BX,BC$2,FALSE)</f>
        <v>2pactopcr181621_DNA 1000_DE13805124_2021-08-16_11-08-02</v>
      </c>
      <c r="BD651">
        <f>VLOOKUP($C651,subset1!$D:$BX,BD$2,FALSE)</f>
        <v>300</v>
      </c>
      <c r="BE651">
        <f>VLOOKUP($C651,subset1!$D:$BX,BE$2,FALSE)</f>
        <v>3.3</v>
      </c>
      <c r="BF651">
        <f>VLOOKUP($C651,subset1!$D:$BX,BF$2,FALSE)</f>
        <v>16.7</v>
      </c>
      <c r="BG651">
        <f>VLOOKUP($C651,subset1!$D:$BX,BG$2,FALSE)</f>
        <v>0</v>
      </c>
      <c r="BH651">
        <f>VLOOKUP($C651,subset1!$D:$BX,BH$2,FALSE)</f>
        <v>0</v>
      </c>
      <c r="BI651">
        <f>VLOOKUP($C651,subset1!$D:$BX,BI$2,FALSE)</f>
        <v>0</v>
      </c>
      <c r="BJ651">
        <f>VLOOKUP($C651,subset1!$D:$BX,BJ$2,FALSE)</f>
        <v>0</v>
      </c>
      <c r="BK651">
        <f>VLOOKUP($C651,subset1!$D:$BX,BK$2,FALSE)</f>
        <v>0</v>
      </c>
      <c r="BL651">
        <f>VLOOKUP($C651,subset1!$D:$BX,BL$2,FALSE)</f>
        <v>0</v>
      </c>
      <c r="BM651">
        <f>VLOOKUP($C651,subset1!$D:$BX,BM$2,FALSE)</f>
        <v>0</v>
      </c>
      <c r="BN651">
        <f>VLOOKUP($C651,subset1!$D:$BX,BN$2,FALSE)</f>
        <v>0</v>
      </c>
      <c r="BO651">
        <f>VLOOKUP($C651,subset1!$D:$BX,BO$2,FALSE)</f>
        <v>20</v>
      </c>
      <c r="BP651">
        <f>VLOOKUP($C651,subset1!$D:$BX,BP$2,FALSE)</f>
        <v>3.3</v>
      </c>
      <c r="BQ651">
        <f>VLOOKUP($C651,subset1!$D:$BX,BQ$2,FALSE)</f>
        <v>16.7</v>
      </c>
      <c r="BR651">
        <f>VLOOKUP($C651,subset1!$D:$BX,BR$2,FALSE)</f>
        <v>66</v>
      </c>
      <c r="BS651">
        <f>VLOOKUP($C651,subset1!$D:$BX,BS$2,FALSE)</f>
        <v>532</v>
      </c>
      <c r="BT651" t="str">
        <f>VLOOKUP($C651,subset1!$D:$BX,BT$2,FALSE)</f>
        <v>Revco -20</v>
      </c>
      <c r="BU651" t="str">
        <f>VLOOKUP($C651,subset1!$D:$BX,BU$2,FALSE)</f>
        <v>Pacto PCR1 Box 3</v>
      </c>
    </row>
    <row r="652" spans="1:73" x14ac:dyDescent="0.2">
      <c r="A652">
        <v>1272</v>
      </c>
      <c r="B652" t="s">
        <v>2</v>
      </c>
      <c r="C652" t="str">
        <f t="shared" si="36"/>
        <v>1272A</v>
      </c>
      <c r="D652" t="str">
        <f t="shared" si="37"/>
        <v>A</v>
      </c>
      <c r="E652">
        <v>123</v>
      </c>
      <c r="F652" s="1">
        <v>44013</v>
      </c>
      <c r="G652">
        <v>39.6</v>
      </c>
      <c r="H652" t="s">
        <v>22</v>
      </c>
      <c r="I652">
        <v>238.880620036724</v>
      </c>
      <c r="J652" t="s">
        <v>25</v>
      </c>
      <c r="K652">
        <v>658</v>
      </c>
      <c r="L652">
        <f>VLOOKUP($C652,samples!$D$2:$I$1000,4, FALSE)</f>
        <v>5</v>
      </c>
      <c r="M652" t="str">
        <f>VLOOKUP($C652,samples!$D$2:$I$1000,5, FALSE)</f>
        <v>F</v>
      </c>
      <c r="N652" t="str">
        <f>VLOOKUP($C652,samples!$D$2:$I$1000,6, FALSE)</f>
        <v>7,8,9</v>
      </c>
      <c r="O652" s="1">
        <f>VLOOKUP($C652,samples!$D$2:$I$1000,3, FALSE)</f>
        <v>44013</v>
      </c>
      <c r="P652" s="2">
        <f t="shared" si="38"/>
        <v>0</v>
      </c>
      <c r="Q652" s="1" t="str">
        <f>VLOOKUP($C652,samples!$D$2:$R$1000,8, FALSE)</f>
        <v>CGPLPA913P</v>
      </c>
      <c r="R652" t="s">
        <v>297</v>
      </c>
      <c r="S652">
        <f>VLOOKUP($C652,subset1!$D:$BX,S$2,FALSE)</f>
        <v>0</v>
      </c>
      <c r="T652" s="1" t="str">
        <f>VLOOKUP($C652,subset1!$D:$BX,T$2,FALSE)</f>
        <v>Subset 1</v>
      </c>
      <c r="U652">
        <f>VLOOKUP($C652,subset1!$D:$BX,U$2,FALSE)</f>
        <v>0</v>
      </c>
      <c r="V652">
        <f>VLOOKUP($C652,subset1!$D:$BX,V$2,FALSE)</f>
        <v>44285</v>
      </c>
      <c r="W652" t="str">
        <f>VLOOKUP($C652,subset1!$D:$BX,W$2,FALSE)</f>
        <v>ZF</v>
      </c>
      <c r="X652">
        <f>VLOOKUP($C652,subset1!$D:$BX,X$2,FALSE)</f>
        <v>533</v>
      </c>
      <c r="Y652">
        <f>VLOOKUP($C652,subset1!$D:$BX,Y$2,FALSE)</f>
        <v>5</v>
      </c>
      <c r="Z652">
        <f>VLOOKUP($C652,subset1!$D:$BX,Z$2,FALSE)</f>
        <v>0</v>
      </c>
      <c r="AA652" t="str">
        <f>VLOOKUP($C652,subset1!$D:$BX,AA$2,FALSE)</f>
        <v>pactocfdna330</v>
      </c>
      <c r="AB652">
        <f>VLOOKUP($C652,subset1!$D:$BX,AB$2,FALSE)</f>
        <v>164</v>
      </c>
      <c r="AC652">
        <f>VLOOKUP($C652,subset1!$D:$BX,AC$2,FALSE)</f>
        <v>3177.2968144610222</v>
      </c>
      <c r="AD652">
        <f>VLOOKUP($C652,subset1!$D:$BX,AD$2,FALSE)</f>
        <v>245</v>
      </c>
      <c r="AE652">
        <f>VLOOKUP($C652,subset1!$D:$BX,AE$2,FALSE)</f>
        <v>696.5731652904534</v>
      </c>
      <c r="AF652">
        <f>VLOOKUP($C652,subset1!$D:$BX,AF$2,FALSE)</f>
        <v>340</v>
      </c>
      <c r="AG652">
        <f>VLOOKUP($C652,subset1!$D:$BX,AG$2,FALSE)</f>
        <v>180.71864406779662</v>
      </c>
      <c r="AH652" t="str">
        <f>VLOOKUP($C652,subset1!$D:$BX,AH$2,FALSE)</f>
        <v>Estimated peaks</v>
      </c>
      <c r="AI652">
        <f>VLOOKUP($C652,subset1!$D:$BX,AI$2,FALSE)</f>
        <v>50</v>
      </c>
      <c r="AJ652">
        <f>VLOOKUP($C652,subset1!$D:$BX,AJ$2,FALSE)</f>
        <v>4054.588623819272</v>
      </c>
      <c r="AK652">
        <f>VLOOKUP($C652,subset1!$D:$BX,AK$2,FALSE)</f>
        <v>202.7294311909636</v>
      </c>
      <c r="AL652">
        <f>VLOOKUP($C652,subset1!$D:$BX,AL$2,FALSE)</f>
        <v>40.545886238192722</v>
      </c>
      <c r="AM652">
        <f>VLOOKUP($C652,subset1!$D:$BX,AM$2,FALSE)</f>
        <v>532</v>
      </c>
      <c r="AN652" t="str">
        <f>VLOOKUP($C652,subset1!$D:$BX,AN$2,FALSE)</f>
        <v>Revco -20</v>
      </c>
      <c r="AO652" t="str">
        <f>VLOOKUP($C652,subset1!$D:$BX,AO$2,FALSE)</f>
        <v>PACTO CfDNA Box 3</v>
      </c>
      <c r="AP652" t="str">
        <f>VLOOKUP($C652,subset1!$D:$BX,AP$2,FALSE)</f>
        <v>E8</v>
      </c>
      <c r="AQ652">
        <f>VLOOKUP($C652,subset1!$D:$BX,AQ$2,FALSE)</f>
        <v>0</v>
      </c>
      <c r="AR652">
        <f>VLOOKUP($C652,subset1!$D:$BX,AR$2,FALSE)</f>
        <v>15</v>
      </c>
      <c r="AS652">
        <f>VLOOKUP($C652,subset1!$D:$BX,AS$2,FALSE)</f>
        <v>3.6995121803184454</v>
      </c>
      <c r="AT652" s="1">
        <f>VLOOKUP($C652,subset1!$D:$BX,AT$2,FALSE)</f>
        <v>46.300487819681557</v>
      </c>
      <c r="AU652">
        <f>VLOOKUP($C652,subset1!$D:$BX,AU$2,FALSE)</f>
        <v>9</v>
      </c>
      <c r="AV652">
        <f>VLOOKUP($C652,subset1!$D:$BX,AV$2,FALSE)</f>
        <v>44417</v>
      </c>
      <c r="AW652">
        <f>VLOOKUP($C652,subset1!$D:$BX,AW$2,FALSE)</f>
        <v>0</v>
      </c>
      <c r="AX652" t="str">
        <f>VLOOKUP($C652,subset1!$D:$BX,AX$2,FALSE)</f>
        <v>IDT8_UDI_154</v>
      </c>
      <c r="AY652">
        <f>VLOOKUP($C652,subset1!$D:$BX,AY$2,FALSE)</f>
        <v>0</v>
      </c>
      <c r="AZ652">
        <f>VLOOKUP($C652,subset1!$D:$BX,AZ$2,FALSE)</f>
        <v>4</v>
      </c>
      <c r="BA652" t="str">
        <f>VLOOKUP($C652,subset1!$D:$BX,BA$2,FALSE)</f>
        <v>ZF</v>
      </c>
      <c r="BB652">
        <f>VLOOKUP($C652,subset1!$D:$BX,BB$2,FALSE)</f>
        <v>9</v>
      </c>
      <c r="BC652" t="str">
        <f>VLOOKUP($C652,subset1!$D:$BX,BC$2,FALSE)</f>
        <v>pactopcr813_DNA 1000_DE13805124_2021-08-13_11-27-59.xad</v>
      </c>
      <c r="BD652">
        <f>VLOOKUP($C652,subset1!$D:$BX,BD$2,FALSE)</f>
        <v>293</v>
      </c>
      <c r="BE652">
        <f>VLOOKUP($C652,subset1!$D:$BX,BE$2,FALSE)</f>
        <v>5.01</v>
      </c>
      <c r="BF652">
        <f>VLOOKUP($C652,subset1!$D:$BX,BF$2,FALSE)</f>
        <v>26</v>
      </c>
      <c r="BG652">
        <f>VLOOKUP($C652,subset1!$D:$BX,BG$2,FALSE)</f>
        <v>0</v>
      </c>
      <c r="BH652">
        <f>VLOOKUP($C652,subset1!$D:$BX,BH$2,FALSE)</f>
        <v>0</v>
      </c>
      <c r="BI652">
        <f>VLOOKUP($C652,subset1!$D:$BX,BI$2,FALSE)</f>
        <v>0</v>
      </c>
      <c r="BJ652">
        <f>VLOOKUP($C652,subset1!$D:$BX,BJ$2,FALSE)</f>
        <v>0</v>
      </c>
      <c r="BK652">
        <f>VLOOKUP($C652,subset1!$D:$BX,BK$2,FALSE)</f>
        <v>0</v>
      </c>
      <c r="BL652">
        <f>VLOOKUP($C652,subset1!$D:$BX,BL$2,FALSE)</f>
        <v>0</v>
      </c>
      <c r="BM652">
        <f>VLOOKUP($C652,subset1!$D:$BX,BM$2,FALSE)</f>
        <v>0</v>
      </c>
      <c r="BN652">
        <f>VLOOKUP($C652,subset1!$D:$BX,BN$2,FALSE)</f>
        <v>0</v>
      </c>
      <c r="BO652">
        <f>VLOOKUP($C652,subset1!$D:$BX,BO$2,FALSE)</f>
        <v>20</v>
      </c>
      <c r="BP652">
        <f>VLOOKUP($C652,subset1!$D:$BX,BP$2,FALSE)</f>
        <v>5.01</v>
      </c>
      <c r="BQ652">
        <f>VLOOKUP($C652,subset1!$D:$BX,BQ$2,FALSE)</f>
        <v>26</v>
      </c>
      <c r="BR652">
        <f>VLOOKUP($C652,subset1!$D:$BX,BR$2,FALSE)</f>
        <v>100.19999999999999</v>
      </c>
      <c r="BS652">
        <f>VLOOKUP($C652,subset1!$D:$BX,BS$2,FALSE)</f>
        <v>532</v>
      </c>
      <c r="BT652" t="str">
        <f>VLOOKUP($C652,subset1!$D:$BX,BT$2,FALSE)</f>
        <v>Revco -20</v>
      </c>
      <c r="BU652" t="str">
        <f>VLOOKUP($C652,subset1!$D:$BX,BU$2,FALSE)</f>
        <v>Pacto PCR1 Box 3</v>
      </c>
    </row>
    <row r="653" spans="1:73" x14ac:dyDescent="0.2">
      <c r="A653">
        <v>1272</v>
      </c>
      <c r="B653" t="s">
        <v>8</v>
      </c>
      <c r="C653" t="str">
        <f t="shared" si="36"/>
        <v>1272B1</v>
      </c>
      <c r="D653" t="str">
        <f t="shared" si="37"/>
        <v>B1</v>
      </c>
      <c r="E653">
        <v>123</v>
      </c>
      <c r="F653" s="1">
        <v>44013</v>
      </c>
      <c r="G653">
        <v>39.6</v>
      </c>
      <c r="H653" t="s">
        <v>22</v>
      </c>
      <c r="I653">
        <v>238.880620036724</v>
      </c>
      <c r="J653" t="s">
        <v>25</v>
      </c>
      <c r="K653">
        <v>659</v>
      </c>
      <c r="L653">
        <f>VLOOKUP($C653,samples!$D$2:$I$1000,4, FALSE)</f>
        <v>9</v>
      </c>
      <c r="M653" t="str">
        <f>VLOOKUP($C653,samples!$D$2:$I$1000,5, FALSE)</f>
        <v>A</v>
      </c>
      <c r="N653" t="str">
        <f>VLOOKUP($C653,samples!$D$2:$I$1000,6, FALSE)</f>
        <v>4,5,6</v>
      </c>
      <c r="O653" s="1">
        <f>VLOOKUP($C653,samples!$D$2:$I$1000,3, FALSE)</f>
        <v>44067</v>
      </c>
      <c r="P653" s="2">
        <f t="shared" si="38"/>
        <v>54</v>
      </c>
      <c r="Q653" s="1" t="str">
        <f>VLOOKUP($C653,samples!$D$2:$R$1000,8, FALSE)</f>
        <v>CGPLPA913P1</v>
      </c>
      <c r="R653" t="s">
        <v>297</v>
      </c>
      <c r="S653">
        <f>VLOOKUP($C653,subset1!$D:$BX,S$2,FALSE)</f>
        <v>0</v>
      </c>
      <c r="T653" s="1" t="str">
        <f>VLOOKUP($C653,subset1!$D:$BX,T$2,FALSE)</f>
        <v>Subset 1</v>
      </c>
      <c r="U653">
        <f>VLOOKUP($C653,subset1!$D:$BX,U$2,FALSE)</f>
        <v>0</v>
      </c>
      <c r="V653">
        <f>VLOOKUP($C653,subset1!$D:$BX,V$2,FALSE)</f>
        <v>44285</v>
      </c>
      <c r="W653" t="str">
        <f>VLOOKUP($C653,subset1!$D:$BX,W$2,FALSE)</f>
        <v>ZF</v>
      </c>
      <c r="X653">
        <f>VLOOKUP($C653,subset1!$D:$BX,X$2,FALSE)</f>
        <v>533</v>
      </c>
      <c r="Y653">
        <f>VLOOKUP($C653,subset1!$D:$BX,Y$2,FALSE)</f>
        <v>4.5</v>
      </c>
      <c r="Z653">
        <f>VLOOKUP($C653,subset1!$D:$BX,Z$2,FALSE)</f>
        <v>0.5</v>
      </c>
      <c r="AA653" t="str">
        <f>VLOOKUP($C653,subset1!$D:$BX,AA$2,FALSE)</f>
        <v>pactocfdna330</v>
      </c>
      <c r="AB653">
        <f>VLOOKUP($C653,subset1!$D:$BX,AB$2,FALSE)</f>
        <v>138</v>
      </c>
      <c r="AC653">
        <f>VLOOKUP($C653,subset1!$D:$BX,AC$2,FALSE)</f>
        <v>1567.315539149615</v>
      </c>
      <c r="AD653">
        <f>VLOOKUP($C653,subset1!$D:$BX,AD$2,FALSE)</f>
        <v>259</v>
      </c>
      <c r="AE653">
        <f>VLOOKUP($C653,subset1!$D:$BX,AE$2,FALSE)</f>
        <v>146.76525182287892</v>
      </c>
      <c r="AF653">
        <f>VLOOKUP($C653,subset1!$D:$BX,AF$2,FALSE)</f>
        <v>364</v>
      </c>
      <c r="AG653">
        <f>VLOOKUP($C653,subset1!$D:$BX,AG$2,FALSE)</f>
        <v>30.533584431889512</v>
      </c>
      <c r="AH653" t="str">
        <f>VLOOKUP($C653,subset1!$D:$BX,AH$2,FALSE)</f>
        <v>Estimated peaks</v>
      </c>
      <c r="AI653">
        <f>VLOOKUP($C653,subset1!$D:$BX,AI$2,FALSE)</f>
        <v>50</v>
      </c>
      <c r="AJ653">
        <f>VLOOKUP($C653,subset1!$D:$BX,AJ$2,FALSE)</f>
        <v>1744.6143754043835</v>
      </c>
      <c r="AK653">
        <f>VLOOKUP($C653,subset1!$D:$BX,AK$2,FALSE)</f>
        <v>87.23071877021917</v>
      </c>
      <c r="AL653">
        <f>VLOOKUP($C653,subset1!$D:$BX,AL$2,FALSE)</f>
        <v>19.384604171159815</v>
      </c>
      <c r="AM653">
        <f>VLOOKUP($C653,subset1!$D:$BX,AM$2,FALSE)</f>
        <v>532</v>
      </c>
      <c r="AN653" t="str">
        <f>VLOOKUP($C653,subset1!$D:$BX,AN$2,FALSE)</f>
        <v>Revco -20</v>
      </c>
      <c r="AO653" t="str">
        <f>VLOOKUP($C653,subset1!$D:$BX,AO$2,FALSE)</f>
        <v>PACTO CfDNA Box 3</v>
      </c>
      <c r="AP653" t="str">
        <f>VLOOKUP($C653,subset1!$D:$BX,AP$2,FALSE)</f>
        <v>E9</v>
      </c>
      <c r="AQ653">
        <f>VLOOKUP($C653,subset1!$D:$BX,AQ$2,FALSE)</f>
        <v>0</v>
      </c>
      <c r="AR653">
        <f>VLOOKUP($C653,subset1!$D:$BX,AR$2,FALSE)</f>
        <v>15</v>
      </c>
      <c r="AS653">
        <f>VLOOKUP($C653,subset1!$D:$BX,AS$2,FALSE)</f>
        <v>8.5978885715206577</v>
      </c>
      <c r="AT653" s="1">
        <f>VLOOKUP($C653,subset1!$D:$BX,AT$2,FALSE)</f>
        <v>41.402111428479344</v>
      </c>
      <c r="AU653">
        <f>VLOOKUP($C653,subset1!$D:$BX,AU$2,FALSE)</f>
        <v>9</v>
      </c>
      <c r="AV653">
        <f>VLOOKUP($C653,subset1!$D:$BX,AV$2,FALSE)</f>
        <v>44417</v>
      </c>
      <c r="AW653">
        <f>VLOOKUP($C653,subset1!$D:$BX,AW$2,FALSE)</f>
        <v>0</v>
      </c>
      <c r="AX653" t="str">
        <f>VLOOKUP($C653,subset1!$D:$BX,AX$2,FALSE)</f>
        <v>IDT8_UDI_160</v>
      </c>
      <c r="AY653">
        <f>VLOOKUP($C653,subset1!$D:$BX,AY$2,FALSE)</f>
        <v>0</v>
      </c>
      <c r="AZ653">
        <f>VLOOKUP($C653,subset1!$D:$BX,AZ$2,FALSE)</f>
        <v>4</v>
      </c>
      <c r="BA653" t="str">
        <f>VLOOKUP($C653,subset1!$D:$BX,BA$2,FALSE)</f>
        <v>ZF</v>
      </c>
      <c r="BB653">
        <f>VLOOKUP($C653,subset1!$D:$BX,BB$2,FALSE)</f>
        <v>9</v>
      </c>
      <c r="BC653" t="str">
        <f>VLOOKUP($C653,subset1!$D:$BX,BC$2,FALSE)</f>
        <v>pactopcr813_DNA 1000_DE13805124_2021-08-13_11-27-59.xad</v>
      </c>
      <c r="BD653">
        <f>VLOOKUP($C653,subset1!$D:$BX,BD$2,FALSE)</f>
        <v>292</v>
      </c>
      <c r="BE653">
        <f>VLOOKUP($C653,subset1!$D:$BX,BE$2,FALSE)</f>
        <v>4.57</v>
      </c>
      <c r="BF653">
        <f>VLOOKUP($C653,subset1!$D:$BX,BF$2,FALSE)</f>
        <v>23.7</v>
      </c>
      <c r="BG653">
        <f>VLOOKUP($C653,subset1!$D:$BX,BG$2,FALSE)</f>
        <v>0</v>
      </c>
      <c r="BH653">
        <f>VLOOKUP($C653,subset1!$D:$BX,BH$2,FALSE)</f>
        <v>0</v>
      </c>
      <c r="BI653">
        <f>VLOOKUP($C653,subset1!$D:$BX,BI$2,FALSE)</f>
        <v>0</v>
      </c>
      <c r="BJ653">
        <f>VLOOKUP($C653,subset1!$D:$BX,BJ$2,FALSE)</f>
        <v>0</v>
      </c>
      <c r="BK653">
        <f>VLOOKUP($C653,subset1!$D:$BX,BK$2,FALSE)</f>
        <v>0</v>
      </c>
      <c r="BL653">
        <f>VLOOKUP($C653,subset1!$D:$BX,BL$2,FALSE)</f>
        <v>0</v>
      </c>
      <c r="BM653">
        <f>VLOOKUP($C653,subset1!$D:$BX,BM$2,FALSE)</f>
        <v>0</v>
      </c>
      <c r="BN653">
        <f>VLOOKUP($C653,subset1!$D:$BX,BN$2,FALSE)</f>
        <v>0</v>
      </c>
      <c r="BO653">
        <f>VLOOKUP($C653,subset1!$D:$BX,BO$2,FALSE)</f>
        <v>20</v>
      </c>
      <c r="BP653">
        <f>VLOOKUP($C653,subset1!$D:$BX,BP$2,FALSE)</f>
        <v>4.57</v>
      </c>
      <c r="BQ653">
        <f>VLOOKUP($C653,subset1!$D:$BX,BQ$2,FALSE)</f>
        <v>23.7</v>
      </c>
      <c r="BR653">
        <f>VLOOKUP($C653,subset1!$D:$BX,BR$2,FALSE)</f>
        <v>91.4</v>
      </c>
      <c r="BS653">
        <f>VLOOKUP($C653,subset1!$D:$BX,BS$2,FALSE)</f>
        <v>532</v>
      </c>
      <c r="BT653" t="str">
        <f>VLOOKUP($C653,subset1!$D:$BX,BT$2,FALSE)</f>
        <v>Revco -20</v>
      </c>
      <c r="BU653" t="str">
        <f>VLOOKUP($C653,subset1!$D:$BX,BU$2,FALSE)</f>
        <v>Pacto PCR1 Box 3</v>
      </c>
    </row>
    <row r="654" spans="1:73" x14ac:dyDescent="0.2">
      <c r="A654">
        <v>1272</v>
      </c>
      <c r="B654" t="s">
        <v>9</v>
      </c>
      <c r="C654" t="str">
        <f t="shared" si="36"/>
        <v>1272E1</v>
      </c>
      <c r="D654" t="str">
        <f t="shared" si="37"/>
        <v>E1</v>
      </c>
      <c r="E654">
        <v>123</v>
      </c>
      <c r="F654" s="1">
        <v>44013</v>
      </c>
      <c r="G654">
        <v>39.6</v>
      </c>
      <c r="H654" t="s">
        <v>22</v>
      </c>
      <c r="I654">
        <v>238.880620036724</v>
      </c>
      <c r="J654" t="s">
        <v>25</v>
      </c>
      <c r="K654">
        <v>660</v>
      </c>
      <c r="L654">
        <f>VLOOKUP($C654,samples!$D$2:$I$1000,4, FALSE)</f>
        <v>13</v>
      </c>
      <c r="M654" t="str">
        <f>VLOOKUP($C654,samples!$D$2:$I$1000,5, FALSE)</f>
        <v>B</v>
      </c>
      <c r="N654" t="str">
        <f>VLOOKUP($C654,samples!$D$2:$I$1000,6, FALSE)</f>
        <v>4,5,6</v>
      </c>
      <c r="O654" s="1">
        <f>VLOOKUP($C654,samples!$D$2:$I$1000,3, FALSE)</f>
        <v>44083</v>
      </c>
      <c r="P654" s="2">
        <f t="shared" si="38"/>
        <v>70</v>
      </c>
      <c r="Q654" s="1" t="str">
        <f>VLOOKUP($C654,samples!$D$2:$R$1000,8, FALSE)</f>
        <v>CGPLPA913P2</v>
      </c>
      <c r="R654" t="s">
        <v>297</v>
      </c>
      <c r="S654">
        <f>VLOOKUP($C654,subset1!$D:$BX,S$2,FALSE)</f>
        <v>0</v>
      </c>
      <c r="T654" s="1" t="str">
        <f>VLOOKUP($C654,subset1!$D:$BX,T$2,FALSE)</f>
        <v>Subset 1</v>
      </c>
      <c r="U654">
        <f>VLOOKUP($C654,subset1!$D:$BX,U$2,FALSE)</f>
        <v>0</v>
      </c>
      <c r="V654">
        <f>VLOOKUP($C654,subset1!$D:$BX,V$2,FALSE)</f>
        <v>44285</v>
      </c>
      <c r="W654" t="str">
        <f>VLOOKUP($C654,subset1!$D:$BX,W$2,FALSE)</f>
        <v>ZF</v>
      </c>
      <c r="X654">
        <f>VLOOKUP($C654,subset1!$D:$BX,X$2,FALSE)</f>
        <v>533</v>
      </c>
      <c r="Y654">
        <f>VLOOKUP($C654,subset1!$D:$BX,Y$2,FALSE)</f>
        <v>5</v>
      </c>
      <c r="Z654">
        <f>VLOOKUP($C654,subset1!$D:$BX,Z$2,FALSE)</f>
        <v>0</v>
      </c>
      <c r="AA654" t="str">
        <f>VLOOKUP($C654,subset1!$D:$BX,AA$2,FALSE)</f>
        <v>pactocfdna330</v>
      </c>
      <c r="AB654">
        <f>VLOOKUP($C654,subset1!$D:$BX,AB$2,FALSE)</f>
        <v>152</v>
      </c>
      <c r="AC654">
        <f>VLOOKUP($C654,subset1!$D:$BX,AC$2,FALSE)</f>
        <v>1143.3673688972797</v>
      </c>
      <c r="AD654">
        <f>VLOOKUP($C654,subset1!$D:$BX,AD$2,FALSE)</f>
        <v>280</v>
      </c>
      <c r="AE654">
        <f>VLOOKUP($C654,subset1!$D:$BX,AE$2,FALSE)</f>
        <v>433.86219415069127</v>
      </c>
      <c r="AF654">
        <f>VLOOKUP($C654,subset1!$D:$BX,AF$2,FALSE)</f>
        <v>399</v>
      </c>
      <c r="AG654">
        <f>VLOOKUP($C654,subset1!$D:$BX,AG$2,FALSE)</f>
        <v>302.29641347562256</v>
      </c>
      <c r="AH654" t="str">
        <f>VLOOKUP($C654,subset1!$D:$BX,AH$2,FALSE)</f>
        <v>Estimated peaks</v>
      </c>
      <c r="AI654">
        <f>VLOOKUP($C654,subset1!$D:$BX,AI$2,FALSE)</f>
        <v>50</v>
      </c>
      <c r="AJ654">
        <f>VLOOKUP($C654,subset1!$D:$BX,AJ$2,FALSE)</f>
        <v>1879.5259765235935</v>
      </c>
      <c r="AK654">
        <f>VLOOKUP($C654,subset1!$D:$BX,AK$2,FALSE)</f>
        <v>93.976298826179672</v>
      </c>
      <c r="AL654">
        <f>VLOOKUP($C654,subset1!$D:$BX,AL$2,FALSE)</f>
        <v>18.795259765235933</v>
      </c>
      <c r="AM654">
        <f>VLOOKUP($C654,subset1!$D:$BX,AM$2,FALSE)</f>
        <v>532</v>
      </c>
      <c r="AN654" t="str">
        <f>VLOOKUP($C654,subset1!$D:$BX,AN$2,FALSE)</f>
        <v>Revco -20</v>
      </c>
      <c r="AO654" t="str">
        <f>VLOOKUP($C654,subset1!$D:$BX,AO$2,FALSE)</f>
        <v>PACTO CfDNA Box 3</v>
      </c>
      <c r="AP654" t="str">
        <f>VLOOKUP($C654,subset1!$D:$BX,AP$2,FALSE)</f>
        <v>E10</v>
      </c>
      <c r="AQ654">
        <f>VLOOKUP($C654,subset1!$D:$BX,AQ$2,FALSE)</f>
        <v>0</v>
      </c>
      <c r="AR654">
        <f>VLOOKUP($C654,subset1!$D:$BX,AR$2,FALSE)</f>
        <v>15</v>
      </c>
      <c r="AS654">
        <f>VLOOKUP($C654,subset1!$D:$BX,AS$2,FALSE)</f>
        <v>7.9807356681200456</v>
      </c>
      <c r="AT654" s="1">
        <f>VLOOKUP($C654,subset1!$D:$BX,AT$2,FALSE)</f>
        <v>42.019264331879953</v>
      </c>
      <c r="AU654">
        <f>VLOOKUP($C654,subset1!$D:$BX,AU$2,FALSE)</f>
        <v>9</v>
      </c>
      <c r="AV654">
        <f>VLOOKUP($C654,subset1!$D:$BX,AV$2,FALSE)</f>
        <v>44417</v>
      </c>
      <c r="AW654">
        <f>VLOOKUP($C654,subset1!$D:$BX,AW$2,FALSE)</f>
        <v>0</v>
      </c>
      <c r="AX654" t="str">
        <f>VLOOKUP($C654,subset1!$D:$BX,AX$2,FALSE)</f>
        <v>IDT8_UDI_165</v>
      </c>
      <c r="AY654">
        <f>VLOOKUP($C654,subset1!$D:$BX,AY$2,FALSE)</f>
        <v>0</v>
      </c>
      <c r="AZ654">
        <f>VLOOKUP($C654,subset1!$D:$BX,AZ$2,FALSE)</f>
        <v>4</v>
      </c>
      <c r="BA654" t="str">
        <f>VLOOKUP($C654,subset1!$D:$BX,BA$2,FALSE)</f>
        <v>ZF</v>
      </c>
      <c r="BB654">
        <f>VLOOKUP($C654,subset1!$D:$BX,BB$2,FALSE)</f>
        <v>9</v>
      </c>
      <c r="BC654" t="str">
        <f>VLOOKUP($C654,subset1!$D:$BX,BC$2,FALSE)</f>
        <v>pactopcr813_DNA 1000_DE13805124_2021-08-13_11-27-59.xad</v>
      </c>
      <c r="BD654">
        <f>VLOOKUP($C654,subset1!$D:$BX,BD$2,FALSE)</f>
        <v>289</v>
      </c>
      <c r="BE654">
        <f>VLOOKUP($C654,subset1!$D:$BX,BE$2,FALSE)</f>
        <v>2.58</v>
      </c>
      <c r="BF654">
        <f>VLOOKUP($C654,subset1!$D:$BX,BF$2,FALSE)</f>
        <v>13.5</v>
      </c>
      <c r="BG654">
        <f>VLOOKUP($C654,subset1!$D:$BX,BG$2,FALSE)</f>
        <v>0</v>
      </c>
      <c r="BH654">
        <f>VLOOKUP($C654,subset1!$D:$BX,BH$2,FALSE)</f>
        <v>0</v>
      </c>
      <c r="BI654">
        <f>VLOOKUP($C654,subset1!$D:$BX,BI$2,FALSE)</f>
        <v>0</v>
      </c>
      <c r="BJ654">
        <f>VLOOKUP($C654,subset1!$D:$BX,BJ$2,FALSE)</f>
        <v>0</v>
      </c>
      <c r="BK654">
        <f>VLOOKUP($C654,subset1!$D:$BX,BK$2,FALSE)</f>
        <v>0</v>
      </c>
      <c r="BL654">
        <f>VLOOKUP($C654,subset1!$D:$BX,BL$2,FALSE)</f>
        <v>0</v>
      </c>
      <c r="BM654">
        <f>VLOOKUP($C654,subset1!$D:$BX,BM$2,FALSE)</f>
        <v>0</v>
      </c>
      <c r="BN654">
        <f>VLOOKUP($C654,subset1!$D:$BX,BN$2,FALSE)</f>
        <v>0</v>
      </c>
      <c r="BO654">
        <f>VLOOKUP($C654,subset1!$D:$BX,BO$2,FALSE)</f>
        <v>20</v>
      </c>
      <c r="BP654">
        <f>VLOOKUP($C654,subset1!$D:$BX,BP$2,FALSE)</f>
        <v>2.58</v>
      </c>
      <c r="BQ654">
        <f>VLOOKUP($C654,subset1!$D:$BX,BQ$2,FALSE)</f>
        <v>13.5</v>
      </c>
      <c r="BR654">
        <f>VLOOKUP($C654,subset1!$D:$BX,BR$2,FALSE)</f>
        <v>51.6</v>
      </c>
      <c r="BS654">
        <f>VLOOKUP($C654,subset1!$D:$BX,BS$2,FALSE)</f>
        <v>532</v>
      </c>
      <c r="BT654" t="str">
        <f>VLOOKUP($C654,subset1!$D:$BX,BT$2,FALSE)</f>
        <v>Revco -20</v>
      </c>
      <c r="BU654" t="str">
        <f>VLOOKUP($C654,subset1!$D:$BX,BU$2,FALSE)</f>
        <v>Pacto PCR1 Box 3</v>
      </c>
    </row>
    <row r="655" spans="1:73" x14ac:dyDescent="0.2">
      <c r="A655">
        <v>1283</v>
      </c>
      <c r="B655" t="s">
        <v>2</v>
      </c>
      <c r="C655" t="str">
        <f t="shared" si="36"/>
        <v>1283A</v>
      </c>
      <c r="D655" t="str">
        <f t="shared" si="37"/>
        <v>A</v>
      </c>
      <c r="E655">
        <v>124</v>
      </c>
      <c r="F655" s="1">
        <v>44049</v>
      </c>
      <c r="I655">
        <v>202.880620036724</v>
      </c>
      <c r="J655" t="s">
        <v>25</v>
      </c>
      <c r="K655">
        <v>661</v>
      </c>
      <c r="L655">
        <f>VLOOKUP($C655,samples!$D$2:$I$1000,4, FALSE)</f>
        <v>5</v>
      </c>
      <c r="M655" t="str">
        <f>VLOOKUP($C655,samples!$D$2:$I$1000,5, FALSE)</f>
        <v>E</v>
      </c>
      <c r="N655" t="str">
        <f>VLOOKUP($C655,samples!$D$2:$I$1000,6, FALSE)</f>
        <v>1,2,3</v>
      </c>
      <c r="O655" s="1">
        <f>VLOOKUP($C655,samples!$D$2:$I$1000,3, FALSE)</f>
        <v>44049</v>
      </c>
      <c r="P655" s="2">
        <f t="shared" si="38"/>
        <v>0</v>
      </c>
      <c r="Q655" s="1" t="str">
        <f>VLOOKUP($C655,samples!$D$2:$R$1000,8, FALSE)</f>
        <v>CGPLPA914P</v>
      </c>
      <c r="S655" t="e">
        <f>VLOOKUP($C655,subset1!$D:$BX,S$2,FALSE)</f>
        <v>#N/A</v>
      </c>
      <c r="T655" s="1" t="e">
        <f>VLOOKUP($C655,subset1!$D:$BX,T$2,FALSE)</f>
        <v>#N/A</v>
      </c>
      <c r="U655" t="e">
        <f>VLOOKUP($C655,subset1!$D:$BX,U$2,FALSE)</f>
        <v>#N/A</v>
      </c>
      <c r="V655" t="e">
        <f>VLOOKUP($C655,subset1!$D:$BX,V$2,FALSE)</f>
        <v>#N/A</v>
      </c>
      <c r="W655" t="e">
        <f>VLOOKUP($C655,subset1!$D:$BX,W$2,FALSE)</f>
        <v>#N/A</v>
      </c>
      <c r="X655" t="e">
        <f>VLOOKUP($C655,subset1!$D:$BX,X$2,FALSE)</f>
        <v>#N/A</v>
      </c>
      <c r="Y655" t="e">
        <f>VLOOKUP($C655,subset1!$D:$BX,Y$2,FALSE)</f>
        <v>#N/A</v>
      </c>
      <c r="Z655" t="e">
        <f>VLOOKUP($C655,subset1!$D:$BX,Z$2,FALSE)</f>
        <v>#N/A</v>
      </c>
      <c r="AA655" t="e">
        <f>VLOOKUP($C655,subset1!$D:$BX,AA$2,FALSE)</f>
        <v>#N/A</v>
      </c>
      <c r="AB655" t="e">
        <f>VLOOKUP($C655,subset1!$D:$BX,AB$2,FALSE)</f>
        <v>#N/A</v>
      </c>
      <c r="AC655" t="e">
        <f>VLOOKUP($C655,subset1!$D:$BX,AC$2,FALSE)</f>
        <v>#N/A</v>
      </c>
      <c r="AD655" t="e">
        <f>VLOOKUP($C655,subset1!$D:$BX,AD$2,FALSE)</f>
        <v>#N/A</v>
      </c>
      <c r="AE655" t="e">
        <f>VLOOKUP($C655,subset1!$D:$BX,AE$2,FALSE)</f>
        <v>#N/A</v>
      </c>
      <c r="AF655" t="e">
        <f>VLOOKUP($C655,subset1!$D:$BX,AF$2,FALSE)</f>
        <v>#N/A</v>
      </c>
      <c r="AG655" t="e">
        <f>VLOOKUP($C655,subset1!$D:$BX,AG$2,FALSE)</f>
        <v>#N/A</v>
      </c>
      <c r="AH655" t="e">
        <f>VLOOKUP($C655,subset1!$D:$BX,AH$2,FALSE)</f>
        <v>#N/A</v>
      </c>
      <c r="AI655" t="e">
        <f>VLOOKUP($C655,subset1!$D:$BX,AI$2,FALSE)</f>
        <v>#N/A</v>
      </c>
      <c r="AJ655" t="e">
        <f>VLOOKUP($C655,subset1!$D:$BX,AJ$2,FALSE)</f>
        <v>#N/A</v>
      </c>
      <c r="AK655" t="e">
        <f>VLOOKUP($C655,subset1!$D:$BX,AK$2,FALSE)</f>
        <v>#N/A</v>
      </c>
      <c r="AL655" t="e">
        <f>VLOOKUP($C655,subset1!$D:$BX,AL$2,FALSE)</f>
        <v>#N/A</v>
      </c>
      <c r="AM655" t="e">
        <f>VLOOKUP($C655,subset1!$D:$BX,AM$2,FALSE)</f>
        <v>#N/A</v>
      </c>
      <c r="AN655" t="e">
        <f>VLOOKUP($C655,subset1!$D:$BX,AN$2,FALSE)</f>
        <v>#N/A</v>
      </c>
      <c r="AO655" t="e">
        <f>VLOOKUP($C655,subset1!$D:$BX,AO$2,FALSE)</f>
        <v>#N/A</v>
      </c>
      <c r="AP655" t="e">
        <f>VLOOKUP($C655,subset1!$D:$BX,AP$2,FALSE)</f>
        <v>#N/A</v>
      </c>
      <c r="AQ655" t="e">
        <f>VLOOKUP($C655,subset1!$D:$BX,AQ$2,FALSE)</f>
        <v>#N/A</v>
      </c>
      <c r="AR655" t="e">
        <f>VLOOKUP($C655,subset1!$D:$BX,AR$2,FALSE)</f>
        <v>#N/A</v>
      </c>
      <c r="AS655" t="e">
        <f>VLOOKUP($C655,subset1!$D:$BX,AS$2,FALSE)</f>
        <v>#N/A</v>
      </c>
      <c r="AT655" s="1" t="e">
        <f>VLOOKUP($C655,subset1!$D:$BX,AT$2,FALSE)</f>
        <v>#N/A</v>
      </c>
      <c r="AU655" t="e">
        <f>VLOOKUP($C655,subset1!$D:$BX,AU$2,FALSE)</f>
        <v>#N/A</v>
      </c>
      <c r="AV655" t="e">
        <f>VLOOKUP($C655,subset1!$D:$BX,AV$2,FALSE)</f>
        <v>#N/A</v>
      </c>
      <c r="AW655" t="e">
        <f>VLOOKUP($C655,subset1!$D:$BX,AW$2,FALSE)</f>
        <v>#N/A</v>
      </c>
      <c r="AX655" t="e">
        <f>VLOOKUP($C655,subset1!$D:$BX,AX$2,FALSE)</f>
        <v>#N/A</v>
      </c>
      <c r="AY655" t="e">
        <f>VLOOKUP($C655,subset1!$D:$BX,AY$2,FALSE)</f>
        <v>#N/A</v>
      </c>
      <c r="AZ655" t="e">
        <f>VLOOKUP($C655,subset1!$D:$BX,AZ$2,FALSE)</f>
        <v>#N/A</v>
      </c>
      <c r="BA655" t="e">
        <f>VLOOKUP($C655,subset1!$D:$BX,BA$2,FALSE)</f>
        <v>#N/A</v>
      </c>
      <c r="BB655" t="e">
        <f>VLOOKUP($C655,subset1!$D:$BX,BB$2,FALSE)</f>
        <v>#N/A</v>
      </c>
      <c r="BC655" t="e">
        <f>VLOOKUP($C655,subset1!$D:$BX,BC$2,FALSE)</f>
        <v>#N/A</v>
      </c>
      <c r="BD655" t="e">
        <f>VLOOKUP($C655,subset1!$D:$BX,BD$2,FALSE)</f>
        <v>#N/A</v>
      </c>
      <c r="BE655" t="e">
        <f>VLOOKUP($C655,subset1!$D:$BX,BE$2,FALSE)</f>
        <v>#N/A</v>
      </c>
      <c r="BF655" t="e">
        <f>VLOOKUP($C655,subset1!$D:$BX,BF$2,FALSE)</f>
        <v>#N/A</v>
      </c>
      <c r="BG655" t="e">
        <f>VLOOKUP($C655,subset1!$D:$BX,BG$2,FALSE)</f>
        <v>#N/A</v>
      </c>
      <c r="BH655" t="e">
        <f>VLOOKUP($C655,subset1!$D:$BX,BH$2,FALSE)</f>
        <v>#N/A</v>
      </c>
      <c r="BI655" t="e">
        <f>VLOOKUP($C655,subset1!$D:$BX,BI$2,FALSE)</f>
        <v>#N/A</v>
      </c>
      <c r="BJ655" t="e">
        <f>VLOOKUP($C655,subset1!$D:$BX,BJ$2,FALSE)</f>
        <v>#N/A</v>
      </c>
      <c r="BK655" t="e">
        <f>VLOOKUP($C655,subset1!$D:$BX,BK$2,FALSE)</f>
        <v>#N/A</v>
      </c>
      <c r="BL655" t="e">
        <f>VLOOKUP($C655,subset1!$D:$BX,BL$2,FALSE)</f>
        <v>#N/A</v>
      </c>
      <c r="BM655" t="e">
        <f>VLOOKUP($C655,subset1!$D:$BX,BM$2,FALSE)</f>
        <v>#N/A</v>
      </c>
      <c r="BN655" t="e">
        <f>VLOOKUP($C655,subset1!$D:$BX,BN$2,FALSE)</f>
        <v>#N/A</v>
      </c>
      <c r="BO655" t="e">
        <f>VLOOKUP($C655,subset1!$D:$BX,BO$2,FALSE)</f>
        <v>#N/A</v>
      </c>
      <c r="BP655" t="e">
        <f>VLOOKUP($C655,subset1!$D:$BX,BP$2,FALSE)</f>
        <v>#N/A</v>
      </c>
      <c r="BQ655" t="e">
        <f>VLOOKUP($C655,subset1!$D:$BX,BQ$2,FALSE)</f>
        <v>#N/A</v>
      </c>
      <c r="BR655" t="e">
        <f>VLOOKUP($C655,subset1!$D:$BX,BR$2,FALSE)</f>
        <v>#N/A</v>
      </c>
      <c r="BS655" t="e">
        <f>VLOOKUP($C655,subset1!$D:$BX,BS$2,FALSE)</f>
        <v>#N/A</v>
      </c>
      <c r="BT655" t="e">
        <f>VLOOKUP($C655,subset1!$D:$BX,BT$2,FALSE)</f>
        <v>#N/A</v>
      </c>
      <c r="BU655" t="e">
        <f>VLOOKUP($C655,subset1!$D:$BX,BU$2,FALSE)</f>
        <v>#N/A</v>
      </c>
    </row>
    <row r="656" spans="1:73" x14ac:dyDescent="0.2">
      <c r="A656">
        <v>1283</v>
      </c>
      <c r="B656" t="s">
        <v>8</v>
      </c>
      <c r="C656" t="str">
        <f t="shared" si="36"/>
        <v>1283B1</v>
      </c>
      <c r="D656" t="str">
        <f t="shared" si="37"/>
        <v>B1</v>
      </c>
      <c r="E656">
        <v>124</v>
      </c>
      <c r="F656" s="1">
        <v>44049</v>
      </c>
      <c r="I656">
        <v>202.880620036724</v>
      </c>
      <c r="J656" t="s">
        <v>25</v>
      </c>
      <c r="K656">
        <v>662</v>
      </c>
      <c r="L656">
        <f>VLOOKUP($C656,samples!$D$2:$I$1000,4, FALSE)</f>
        <v>9</v>
      </c>
      <c r="M656" t="str">
        <f>VLOOKUP($C656,samples!$D$2:$I$1000,5, FALSE)</f>
        <v>A</v>
      </c>
      <c r="N656" t="str">
        <f>VLOOKUP($C656,samples!$D$2:$I$1000,6, FALSE)</f>
        <v>7,8,9</v>
      </c>
      <c r="O656" s="1">
        <f>VLOOKUP($C656,samples!$D$2:$I$1000,3, FALSE)</f>
        <v>44082</v>
      </c>
      <c r="P656" s="2">
        <f t="shared" si="38"/>
        <v>33</v>
      </c>
      <c r="Q656" s="1" t="str">
        <f>VLOOKUP($C656,samples!$D$2:$R$1000,8, FALSE)</f>
        <v>CGPLPA914P1</v>
      </c>
      <c r="S656" t="e">
        <f>VLOOKUP($C656,subset1!$D:$BX,S$2,FALSE)</f>
        <v>#N/A</v>
      </c>
      <c r="T656" s="1" t="e">
        <f>VLOOKUP($C656,subset1!$D:$BX,T$2,FALSE)</f>
        <v>#N/A</v>
      </c>
      <c r="U656" t="e">
        <f>VLOOKUP($C656,subset1!$D:$BX,U$2,FALSE)</f>
        <v>#N/A</v>
      </c>
      <c r="V656" t="e">
        <f>VLOOKUP($C656,subset1!$D:$BX,V$2,FALSE)</f>
        <v>#N/A</v>
      </c>
      <c r="W656" t="e">
        <f>VLOOKUP($C656,subset1!$D:$BX,W$2,FALSE)</f>
        <v>#N/A</v>
      </c>
      <c r="X656" t="e">
        <f>VLOOKUP($C656,subset1!$D:$BX,X$2,FALSE)</f>
        <v>#N/A</v>
      </c>
      <c r="Y656" t="e">
        <f>VLOOKUP($C656,subset1!$D:$BX,Y$2,FALSE)</f>
        <v>#N/A</v>
      </c>
      <c r="Z656" t="e">
        <f>VLOOKUP($C656,subset1!$D:$BX,Z$2,FALSE)</f>
        <v>#N/A</v>
      </c>
      <c r="AA656" t="e">
        <f>VLOOKUP($C656,subset1!$D:$BX,AA$2,FALSE)</f>
        <v>#N/A</v>
      </c>
      <c r="AB656" t="e">
        <f>VLOOKUP($C656,subset1!$D:$BX,AB$2,FALSE)</f>
        <v>#N/A</v>
      </c>
      <c r="AC656" t="e">
        <f>VLOOKUP($C656,subset1!$D:$BX,AC$2,FALSE)</f>
        <v>#N/A</v>
      </c>
      <c r="AD656" t="e">
        <f>VLOOKUP($C656,subset1!$D:$BX,AD$2,FALSE)</f>
        <v>#N/A</v>
      </c>
      <c r="AE656" t="e">
        <f>VLOOKUP($C656,subset1!$D:$BX,AE$2,FALSE)</f>
        <v>#N/A</v>
      </c>
      <c r="AF656" t="e">
        <f>VLOOKUP($C656,subset1!$D:$BX,AF$2,FALSE)</f>
        <v>#N/A</v>
      </c>
      <c r="AG656" t="e">
        <f>VLOOKUP($C656,subset1!$D:$BX,AG$2,FALSE)</f>
        <v>#N/A</v>
      </c>
      <c r="AH656" t="e">
        <f>VLOOKUP($C656,subset1!$D:$BX,AH$2,FALSE)</f>
        <v>#N/A</v>
      </c>
      <c r="AI656" t="e">
        <f>VLOOKUP($C656,subset1!$D:$BX,AI$2,FALSE)</f>
        <v>#N/A</v>
      </c>
      <c r="AJ656" t="e">
        <f>VLOOKUP($C656,subset1!$D:$BX,AJ$2,FALSE)</f>
        <v>#N/A</v>
      </c>
      <c r="AK656" t="e">
        <f>VLOOKUP($C656,subset1!$D:$BX,AK$2,FALSE)</f>
        <v>#N/A</v>
      </c>
      <c r="AL656" t="e">
        <f>VLOOKUP($C656,subset1!$D:$BX,AL$2,FALSE)</f>
        <v>#N/A</v>
      </c>
      <c r="AM656" t="e">
        <f>VLOOKUP($C656,subset1!$D:$BX,AM$2,FALSE)</f>
        <v>#N/A</v>
      </c>
      <c r="AN656" t="e">
        <f>VLOOKUP($C656,subset1!$D:$BX,AN$2,FALSE)</f>
        <v>#N/A</v>
      </c>
      <c r="AO656" t="e">
        <f>VLOOKUP($C656,subset1!$D:$BX,AO$2,FALSE)</f>
        <v>#N/A</v>
      </c>
      <c r="AP656" t="e">
        <f>VLOOKUP($C656,subset1!$D:$BX,AP$2,FALSE)</f>
        <v>#N/A</v>
      </c>
      <c r="AQ656" t="e">
        <f>VLOOKUP($C656,subset1!$D:$BX,AQ$2,FALSE)</f>
        <v>#N/A</v>
      </c>
      <c r="AR656" t="e">
        <f>VLOOKUP($C656,subset1!$D:$BX,AR$2,FALSE)</f>
        <v>#N/A</v>
      </c>
      <c r="AS656" t="e">
        <f>VLOOKUP($C656,subset1!$D:$BX,AS$2,FALSE)</f>
        <v>#N/A</v>
      </c>
      <c r="AT656" s="1" t="e">
        <f>VLOOKUP($C656,subset1!$D:$BX,AT$2,FALSE)</f>
        <v>#N/A</v>
      </c>
      <c r="AU656" t="e">
        <f>VLOOKUP($C656,subset1!$D:$BX,AU$2,FALSE)</f>
        <v>#N/A</v>
      </c>
      <c r="AV656" t="e">
        <f>VLOOKUP($C656,subset1!$D:$BX,AV$2,FALSE)</f>
        <v>#N/A</v>
      </c>
      <c r="AW656" t="e">
        <f>VLOOKUP($C656,subset1!$D:$BX,AW$2,FALSE)</f>
        <v>#N/A</v>
      </c>
      <c r="AX656" t="e">
        <f>VLOOKUP($C656,subset1!$D:$BX,AX$2,FALSE)</f>
        <v>#N/A</v>
      </c>
      <c r="AY656" t="e">
        <f>VLOOKUP($C656,subset1!$D:$BX,AY$2,FALSE)</f>
        <v>#N/A</v>
      </c>
      <c r="AZ656" t="e">
        <f>VLOOKUP($C656,subset1!$D:$BX,AZ$2,FALSE)</f>
        <v>#N/A</v>
      </c>
      <c r="BA656" t="e">
        <f>VLOOKUP($C656,subset1!$D:$BX,BA$2,FALSE)</f>
        <v>#N/A</v>
      </c>
      <c r="BB656" t="e">
        <f>VLOOKUP($C656,subset1!$D:$BX,BB$2,FALSE)</f>
        <v>#N/A</v>
      </c>
      <c r="BC656" t="e">
        <f>VLOOKUP($C656,subset1!$D:$BX,BC$2,FALSE)</f>
        <v>#N/A</v>
      </c>
      <c r="BD656" t="e">
        <f>VLOOKUP($C656,subset1!$D:$BX,BD$2,FALSE)</f>
        <v>#N/A</v>
      </c>
      <c r="BE656" t="e">
        <f>VLOOKUP($C656,subset1!$D:$BX,BE$2,FALSE)</f>
        <v>#N/A</v>
      </c>
      <c r="BF656" t="e">
        <f>VLOOKUP($C656,subset1!$D:$BX,BF$2,FALSE)</f>
        <v>#N/A</v>
      </c>
      <c r="BG656" t="e">
        <f>VLOOKUP($C656,subset1!$D:$BX,BG$2,FALSE)</f>
        <v>#N/A</v>
      </c>
      <c r="BH656" t="e">
        <f>VLOOKUP($C656,subset1!$D:$BX,BH$2,FALSE)</f>
        <v>#N/A</v>
      </c>
      <c r="BI656" t="e">
        <f>VLOOKUP($C656,subset1!$D:$BX,BI$2,FALSE)</f>
        <v>#N/A</v>
      </c>
      <c r="BJ656" t="e">
        <f>VLOOKUP($C656,subset1!$D:$BX,BJ$2,FALSE)</f>
        <v>#N/A</v>
      </c>
      <c r="BK656" t="e">
        <f>VLOOKUP($C656,subset1!$D:$BX,BK$2,FALSE)</f>
        <v>#N/A</v>
      </c>
      <c r="BL656" t="e">
        <f>VLOOKUP($C656,subset1!$D:$BX,BL$2,FALSE)</f>
        <v>#N/A</v>
      </c>
      <c r="BM656" t="e">
        <f>VLOOKUP($C656,subset1!$D:$BX,BM$2,FALSE)</f>
        <v>#N/A</v>
      </c>
      <c r="BN656" t="e">
        <f>VLOOKUP($C656,subset1!$D:$BX,BN$2,FALSE)</f>
        <v>#N/A</v>
      </c>
      <c r="BO656" t="e">
        <f>VLOOKUP($C656,subset1!$D:$BX,BO$2,FALSE)</f>
        <v>#N/A</v>
      </c>
      <c r="BP656" t="e">
        <f>VLOOKUP($C656,subset1!$D:$BX,BP$2,FALSE)</f>
        <v>#N/A</v>
      </c>
      <c r="BQ656" t="e">
        <f>VLOOKUP($C656,subset1!$D:$BX,BQ$2,FALSE)</f>
        <v>#N/A</v>
      </c>
      <c r="BR656" t="e">
        <f>VLOOKUP($C656,subset1!$D:$BX,BR$2,FALSE)</f>
        <v>#N/A</v>
      </c>
      <c r="BS656" t="e">
        <f>VLOOKUP($C656,subset1!$D:$BX,BS$2,FALSE)</f>
        <v>#N/A</v>
      </c>
      <c r="BT656" t="e">
        <f>VLOOKUP($C656,subset1!$D:$BX,BT$2,FALSE)</f>
        <v>#N/A</v>
      </c>
      <c r="BU656" t="e">
        <f>VLOOKUP($C656,subset1!$D:$BX,BU$2,FALSE)</f>
        <v>#N/A</v>
      </c>
    </row>
    <row r="657" spans="1:73" x14ac:dyDescent="0.2">
      <c r="A657">
        <v>1283</v>
      </c>
      <c r="B657" t="s">
        <v>9</v>
      </c>
      <c r="C657" t="str">
        <f t="shared" si="36"/>
        <v>1283E1</v>
      </c>
      <c r="D657" t="str">
        <f t="shared" si="37"/>
        <v>E1</v>
      </c>
      <c r="E657">
        <v>124</v>
      </c>
      <c r="F657" s="1">
        <v>44049</v>
      </c>
      <c r="I657">
        <v>202.880620036724</v>
      </c>
      <c r="J657" t="s">
        <v>25</v>
      </c>
      <c r="K657">
        <v>663</v>
      </c>
      <c r="L657">
        <f>VLOOKUP($C657,samples!$D$2:$I$1000,4, FALSE)</f>
        <v>13</v>
      </c>
      <c r="M657" t="str">
        <f>VLOOKUP($C657,samples!$D$2:$I$1000,5, FALSE)</f>
        <v>B</v>
      </c>
      <c r="N657" t="str">
        <f>VLOOKUP($C657,samples!$D$2:$I$1000,6, FALSE)</f>
        <v>7,8,9</v>
      </c>
      <c r="O657" s="1">
        <f>VLOOKUP($C657,samples!$D$2:$I$1000,3, FALSE)</f>
        <v>44111</v>
      </c>
      <c r="P657" s="2">
        <f t="shared" si="38"/>
        <v>62</v>
      </c>
      <c r="Q657" s="1" t="str">
        <f>VLOOKUP($C657,samples!$D$2:$R$1000,8, FALSE)</f>
        <v>CGPLPA914P2</v>
      </c>
      <c r="S657" t="e">
        <f>VLOOKUP($C657,subset1!$D:$BX,S$2,FALSE)</f>
        <v>#N/A</v>
      </c>
      <c r="T657" s="1" t="e">
        <f>VLOOKUP($C657,subset1!$D:$BX,T$2,FALSE)</f>
        <v>#N/A</v>
      </c>
      <c r="U657" t="e">
        <f>VLOOKUP($C657,subset1!$D:$BX,U$2,FALSE)</f>
        <v>#N/A</v>
      </c>
      <c r="V657" t="e">
        <f>VLOOKUP($C657,subset1!$D:$BX,V$2,FALSE)</f>
        <v>#N/A</v>
      </c>
      <c r="W657" t="e">
        <f>VLOOKUP($C657,subset1!$D:$BX,W$2,FALSE)</f>
        <v>#N/A</v>
      </c>
      <c r="X657" t="e">
        <f>VLOOKUP($C657,subset1!$D:$BX,X$2,FALSE)</f>
        <v>#N/A</v>
      </c>
      <c r="Y657" t="e">
        <f>VLOOKUP($C657,subset1!$D:$BX,Y$2,FALSE)</f>
        <v>#N/A</v>
      </c>
      <c r="Z657" t="e">
        <f>VLOOKUP($C657,subset1!$D:$BX,Z$2,FALSE)</f>
        <v>#N/A</v>
      </c>
      <c r="AA657" t="e">
        <f>VLOOKUP($C657,subset1!$D:$BX,AA$2,FALSE)</f>
        <v>#N/A</v>
      </c>
      <c r="AB657" t="e">
        <f>VLOOKUP($C657,subset1!$D:$BX,AB$2,FALSE)</f>
        <v>#N/A</v>
      </c>
      <c r="AC657" t="e">
        <f>VLOOKUP($C657,subset1!$D:$BX,AC$2,FALSE)</f>
        <v>#N/A</v>
      </c>
      <c r="AD657" t="e">
        <f>VLOOKUP($C657,subset1!$D:$BX,AD$2,FALSE)</f>
        <v>#N/A</v>
      </c>
      <c r="AE657" t="e">
        <f>VLOOKUP($C657,subset1!$D:$BX,AE$2,FALSE)</f>
        <v>#N/A</v>
      </c>
      <c r="AF657" t="e">
        <f>VLOOKUP($C657,subset1!$D:$BX,AF$2,FALSE)</f>
        <v>#N/A</v>
      </c>
      <c r="AG657" t="e">
        <f>VLOOKUP($C657,subset1!$D:$BX,AG$2,FALSE)</f>
        <v>#N/A</v>
      </c>
      <c r="AH657" t="e">
        <f>VLOOKUP($C657,subset1!$D:$BX,AH$2,FALSE)</f>
        <v>#N/A</v>
      </c>
      <c r="AI657" t="e">
        <f>VLOOKUP($C657,subset1!$D:$BX,AI$2,FALSE)</f>
        <v>#N/A</v>
      </c>
      <c r="AJ657" t="e">
        <f>VLOOKUP($C657,subset1!$D:$BX,AJ$2,FALSE)</f>
        <v>#N/A</v>
      </c>
      <c r="AK657" t="e">
        <f>VLOOKUP($C657,subset1!$D:$BX,AK$2,FALSE)</f>
        <v>#N/A</v>
      </c>
      <c r="AL657" t="e">
        <f>VLOOKUP($C657,subset1!$D:$BX,AL$2,FALSE)</f>
        <v>#N/A</v>
      </c>
      <c r="AM657" t="e">
        <f>VLOOKUP($C657,subset1!$D:$BX,AM$2,FALSE)</f>
        <v>#N/A</v>
      </c>
      <c r="AN657" t="e">
        <f>VLOOKUP($C657,subset1!$D:$BX,AN$2,FALSE)</f>
        <v>#N/A</v>
      </c>
      <c r="AO657" t="e">
        <f>VLOOKUP($C657,subset1!$D:$BX,AO$2,FALSE)</f>
        <v>#N/A</v>
      </c>
      <c r="AP657" t="e">
        <f>VLOOKUP($C657,subset1!$D:$BX,AP$2,FALSE)</f>
        <v>#N/A</v>
      </c>
      <c r="AQ657" t="e">
        <f>VLOOKUP($C657,subset1!$D:$BX,AQ$2,FALSE)</f>
        <v>#N/A</v>
      </c>
      <c r="AR657" t="e">
        <f>VLOOKUP($C657,subset1!$D:$BX,AR$2,FALSE)</f>
        <v>#N/A</v>
      </c>
      <c r="AS657" t="e">
        <f>VLOOKUP($C657,subset1!$D:$BX,AS$2,FALSE)</f>
        <v>#N/A</v>
      </c>
      <c r="AT657" s="1" t="e">
        <f>VLOOKUP($C657,subset1!$D:$BX,AT$2,FALSE)</f>
        <v>#N/A</v>
      </c>
      <c r="AU657" t="e">
        <f>VLOOKUP($C657,subset1!$D:$BX,AU$2,FALSE)</f>
        <v>#N/A</v>
      </c>
      <c r="AV657" t="e">
        <f>VLOOKUP($C657,subset1!$D:$BX,AV$2,FALSE)</f>
        <v>#N/A</v>
      </c>
      <c r="AW657" t="e">
        <f>VLOOKUP($C657,subset1!$D:$BX,AW$2,FALSE)</f>
        <v>#N/A</v>
      </c>
      <c r="AX657" t="e">
        <f>VLOOKUP($C657,subset1!$D:$BX,AX$2,FALSE)</f>
        <v>#N/A</v>
      </c>
      <c r="AY657" t="e">
        <f>VLOOKUP($C657,subset1!$D:$BX,AY$2,FALSE)</f>
        <v>#N/A</v>
      </c>
      <c r="AZ657" t="e">
        <f>VLOOKUP($C657,subset1!$D:$BX,AZ$2,FALSE)</f>
        <v>#N/A</v>
      </c>
      <c r="BA657" t="e">
        <f>VLOOKUP($C657,subset1!$D:$BX,BA$2,FALSE)</f>
        <v>#N/A</v>
      </c>
      <c r="BB657" t="e">
        <f>VLOOKUP($C657,subset1!$D:$BX,BB$2,FALSE)</f>
        <v>#N/A</v>
      </c>
      <c r="BC657" t="e">
        <f>VLOOKUP($C657,subset1!$D:$BX,BC$2,FALSE)</f>
        <v>#N/A</v>
      </c>
      <c r="BD657" t="e">
        <f>VLOOKUP($C657,subset1!$D:$BX,BD$2,FALSE)</f>
        <v>#N/A</v>
      </c>
      <c r="BE657" t="e">
        <f>VLOOKUP($C657,subset1!$D:$BX,BE$2,FALSE)</f>
        <v>#N/A</v>
      </c>
      <c r="BF657" t="e">
        <f>VLOOKUP($C657,subset1!$D:$BX,BF$2,FALSE)</f>
        <v>#N/A</v>
      </c>
      <c r="BG657" t="e">
        <f>VLOOKUP($C657,subset1!$D:$BX,BG$2,FALSE)</f>
        <v>#N/A</v>
      </c>
      <c r="BH657" t="e">
        <f>VLOOKUP($C657,subset1!$D:$BX,BH$2,FALSE)</f>
        <v>#N/A</v>
      </c>
      <c r="BI657" t="e">
        <f>VLOOKUP($C657,subset1!$D:$BX,BI$2,FALSE)</f>
        <v>#N/A</v>
      </c>
      <c r="BJ657" t="e">
        <f>VLOOKUP($C657,subset1!$D:$BX,BJ$2,FALSE)</f>
        <v>#N/A</v>
      </c>
      <c r="BK657" t="e">
        <f>VLOOKUP($C657,subset1!$D:$BX,BK$2,FALSE)</f>
        <v>#N/A</v>
      </c>
      <c r="BL657" t="e">
        <f>VLOOKUP($C657,subset1!$D:$BX,BL$2,FALSE)</f>
        <v>#N/A</v>
      </c>
      <c r="BM657" t="e">
        <f>VLOOKUP($C657,subset1!$D:$BX,BM$2,FALSE)</f>
        <v>#N/A</v>
      </c>
      <c r="BN657" t="e">
        <f>VLOOKUP($C657,subset1!$D:$BX,BN$2,FALSE)</f>
        <v>#N/A</v>
      </c>
      <c r="BO657" t="e">
        <f>VLOOKUP($C657,subset1!$D:$BX,BO$2,FALSE)</f>
        <v>#N/A</v>
      </c>
      <c r="BP657" t="e">
        <f>VLOOKUP($C657,subset1!$D:$BX,BP$2,FALSE)</f>
        <v>#N/A</v>
      </c>
      <c r="BQ657" t="e">
        <f>VLOOKUP($C657,subset1!$D:$BX,BQ$2,FALSE)</f>
        <v>#N/A</v>
      </c>
      <c r="BR657" t="e">
        <f>VLOOKUP($C657,subset1!$D:$BX,BR$2,FALSE)</f>
        <v>#N/A</v>
      </c>
      <c r="BS657" t="e">
        <f>VLOOKUP($C657,subset1!$D:$BX,BS$2,FALSE)</f>
        <v>#N/A</v>
      </c>
      <c r="BT657" t="e">
        <f>VLOOKUP($C657,subset1!$D:$BX,BT$2,FALSE)</f>
        <v>#N/A</v>
      </c>
      <c r="BU657" t="e">
        <f>VLOOKUP($C657,subset1!$D:$BX,BU$2,FALSE)</f>
        <v>#N/A</v>
      </c>
    </row>
    <row r="658" spans="1:73" x14ac:dyDescent="0.2">
      <c r="A658">
        <v>1289</v>
      </c>
      <c r="B658" t="s">
        <v>2</v>
      </c>
      <c r="C658" t="str">
        <f t="shared" si="36"/>
        <v>1289A</v>
      </c>
      <c r="D658" t="str">
        <f t="shared" si="37"/>
        <v>A</v>
      </c>
      <c r="E658">
        <v>125</v>
      </c>
      <c r="F658" s="1">
        <v>44074</v>
      </c>
      <c r="G658">
        <v>0</v>
      </c>
      <c r="H658" t="s">
        <v>289</v>
      </c>
      <c r="I658">
        <v>177.880620036724</v>
      </c>
      <c r="J658" t="s">
        <v>25</v>
      </c>
      <c r="K658">
        <v>664</v>
      </c>
      <c r="L658">
        <f>VLOOKUP($C658,samples!$D$2:$I$1000,4, FALSE)</f>
        <v>5</v>
      </c>
      <c r="M658" t="str">
        <f>VLOOKUP($C658,samples!$D$2:$I$1000,5, FALSE)</f>
        <v>E</v>
      </c>
      <c r="N658" t="str">
        <f>VLOOKUP($C658,samples!$D$2:$I$1000,6, FALSE)</f>
        <v>4,5,6</v>
      </c>
      <c r="O658" s="1">
        <f>VLOOKUP($C658,samples!$D$2:$I$1000,3, FALSE)</f>
        <v>44074</v>
      </c>
      <c r="P658" s="2">
        <f t="shared" si="38"/>
        <v>0</v>
      </c>
      <c r="Q658" s="1" t="str">
        <f>VLOOKUP($C658,samples!$D$2:$R$1000,8, FALSE)</f>
        <v>CGPLPA915P</v>
      </c>
      <c r="S658" t="e">
        <f>VLOOKUP($C658,subset1!$D:$BX,S$2,FALSE)</f>
        <v>#N/A</v>
      </c>
      <c r="T658" s="1" t="e">
        <f>VLOOKUP($C658,subset1!$D:$BX,T$2,FALSE)</f>
        <v>#N/A</v>
      </c>
      <c r="U658" t="e">
        <f>VLOOKUP($C658,subset1!$D:$BX,U$2,FALSE)</f>
        <v>#N/A</v>
      </c>
      <c r="V658" t="e">
        <f>VLOOKUP($C658,subset1!$D:$BX,V$2,FALSE)</f>
        <v>#N/A</v>
      </c>
      <c r="W658" t="e">
        <f>VLOOKUP($C658,subset1!$D:$BX,W$2,FALSE)</f>
        <v>#N/A</v>
      </c>
      <c r="X658" t="e">
        <f>VLOOKUP($C658,subset1!$D:$BX,X$2,FALSE)</f>
        <v>#N/A</v>
      </c>
      <c r="Y658" t="e">
        <f>VLOOKUP($C658,subset1!$D:$BX,Y$2,FALSE)</f>
        <v>#N/A</v>
      </c>
      <c r="Z658" t="e">
        <f>VLOOKUP($C658,subset1!$D:$BX,Z$2,FALSE)</f>
        <v>#N/A</v>
      </c>
      <c r="AA658" t="e">
        <f>VLOOKUP($C658,subset1!$D:$BX,AA$2,FALSE)</f>
        <v>#N/A</v>
      </c>
      <c r="AB658" t="e">
        <f>VLOOKUP($C658,subset1!$D:$BX,AB$2,FALSE)</f>
        <v>#N/A</v>
      </c>
      <c r="AC658" t="e">
        <f>VLOOKUP($C658,subset1!$D:$BX,AC$2,FALSE)</f>
        <v>#N/A</v>
      </c>
      <c r="AD658" t="e">
        <f>VLOOKUP($C658,subset1!$D:$BX,AD$2,FALSE)</f>
        <v>#N/A</v>
      </c>
      <c r="AE658" t="e">
        <f>VLOOKUP($C658,subset1!$D:$BX,AE$2,FALSE)</f>
        <v>#N/A</v>
      </c>
      <c r="AF658" t="e">
        <f>VLOOKUP($C658,subset1!$D:$BX,AF$2,FALSE)</f>
        <v>#N/A</v>
      </c>
      <c r="AG658" t="e">
        <f>VLOOKUP($C658,subset1!$D:$BX,AG$2,FALSE)</f>
        <v>#N/A</v>
      </c>
      <c r="AH658" t="e">
        <f>VLOOKUP($C658,subset1!$D:$BX,AH$2,FALSE)</f>
        <v>#N/A</v>
      </c>
      <c r="AI658" t="e">
        <f>VLOOKUP($C658,subset1!$D:$BX,AI$2,FALSE)</f>
        <v>#N/A</v>
      </c>
      <c r="AJ658" t="e">
        <f>VLOOKUP($C658,subset1!$D:$BX,AJ$2,FALSE)</f>
        <v>#N/A</v>
      </c>
      <c r="AK658" t="e">
        <f>VLOOKUP($C658,subset1!$D:$BX,AK$2,FALSE)</f>
        <v>#N/A</v>
      </c>
      <c r="AL658" t="e">
        <f>VLOOKUP($C658,subset1!$D:$BX,AL$2,FALSE)</f>
        <v>#N/A</v>
      </c>
      <c r="AM658" t="e">
        <f>VLOOKUP($C658,subset1!$D:$BX,AM$2,FALSE)</f>
        <v>#N/A</v>
      </c>
      <c r="AN658" t="e">
        <f>VLOOKUP($C658,subset1!$D:$BX,AN$2,FALSE)</f>
        <v>#N/A</v>
      </c>
      <c r="AO658" t="e">
        <f>VLOOKUP($C658,subset1!$D:$BX,AO$2,FALSE)</f>
        <v>#N/A</v>
      </c>
      <c r="AP658" t="e">
        <f>VLOOKUP($C658,subset1!$D:$BX,AP$2,FALSE)</f>
        <v>#N/A</v>
      </c>
      <c r="AQ658" t="e">
        <f>VLOOKUP($C658,subset1!$D:$BX,AQ$2,FALSE)</f>
        <v>#N/A</v>
      </c>
      <c r="AR658" t="e">
        <f>VLOOKUP($C658,subset1!$D:$BX,AR$2,FALSE)</f>
        <v>#N/A</v>
      </c>
      <c r="AS658" t="e">
        <f>VLOOKUP($C658,subset1!$D:$BX,AS$2,FALSE)</f>
        <v>#N/A</v>
      </c>
      <c r="AT658" s="1" t="e">
        <f>VLOOKUP($C658,subset1!$D:$BX,AT$2,FALSE)</f>
        <v>#N/A</v>
      </c>
      <c r="AU658" t="e">
        <f>VLOOKUP($C658,subset1!$D:$BX,AU$2,FALSE)</f>
        <v>#N/A</v>
      </c>
      <c r="AV658" t="e">
        <f>VLOOKUP($C658,subset1!$D:$BX,AV$2,FALSE)</f>
        <v>#N/A</v>
      </c>
      <c r="AW658" t="e">
        <f>VLOOKUP($C658,subset1!$D:$BX,AW$2,FALSE)</f>
        <v>#N/A</v>
      </c>
      <c r="AX658" t="e">
        <f>VLOOKUP($C658,subset1!$D:$BX,AX$2,FALSE)</f>
        <v>#N/A</v>
      </c>
      <c r="AY658" t="e">
        <f>VLOOKUP($C658,subset1!$D:$BX,AY$2,FALSE)</f>
        <v>#N/A</v>
      </c>
      <c r="AZ658" t="e">
        <f>VLOOKUP($C658,subset1!$D:$BX,AZ$2,FALSE)</f>
        <v>#N/A</v>
      </c>
      <c r="BA658" t="e">
        <f>VLOOKUP($C658,subset1!$D:$BX,BA$2,FALSE)</f>
        <v>#N/A</v>
      </c>
      <c r="BB658" t="e">
        <f>VLOOKUP($C658,subset1!$D:$BX,BB$2,FALSE)</f>
        <v>#N/A</v>
      </c>
      <c r="BC658" t="e">
        <f>VLOOKUP($C658,subset1!$D:$BX,BC$2,FALSE)</f>
        <v>#N/A</v>
      </c>
      <c r="BD658" t="e">
        <f>VLOOKUP($C658,subset1!$D:$BX,BD$2,FALSE)</f>
        <v>#N/A</v>
      </c>
      <c r="BE658" t="e">
        <f>VLOOKUP($C658,subset1!$D:$BX,BE$2,FALSE)</f>
        <v>#N/A</v>
      </c>
      <c r="BF658" t="e">
        <f>VLOOKUP($C658,subset1!$D:$BX,BF$2,FALSE)</f>
        <v>#N/A</v>
      </c>
      <c r="BG658" t="e">
        <f>VLOOKUP($C658,subset1!$D:$BX,BG$2,FALSE)</f>
        <v>#N/A</v>
      </c>
      <c r="BH658" t="e">
        <f>VLOOKUP($C658,subset1!$D:$BX,BH$2,FALSE)</f>
        <v>#N/A</v>
      </c>
      <c r="BI658" t="e">
        <f>VLOOKUP($C658,subset1!$D:$BX,BI$2,FALSE)</f>
        <v>#N/A</v>
      </c>
      <c r="BJ658" t="e">
        <f>VLOOKUP($C658,subset1!$D:$BX,BJ$2,FALSE)</f>
        <v>#N/A</v>
      </c>
      <c r="BK658" t="e">
        <f>VLOOKUP($C658,subset1!$D:$BX,BK$2,FALSE)</f>
        <v>#N/A</v>
      </c>
      <c r="BL658" t="e">
        <f>VLOOKUP($C658,subset1!$D:$BX,BL$2,FALSE)</f>
        <v>#N/A</v>
      </c>
      <c r="BM658" t="e">
        <f>VLOOKUP($C658,subset1!$D:$BX,BM$2,FALSE)</f>
        <v>#N/A</v>
      </c>
      <c r="BN658" t="e">
        <f>VLOOKUP($C658,subset1!$D:$BX,BN$2,FALSE)</f>
        <v>#N/A</v>
      </c>
      <c r="BO658" t="e">
        <f>VLOOKUP($C658,subset1!$D:$BX,BO$2,FALSE)</f>
        <v>#N/A</v>
      </c>
      <c r="BP658" t="e">
        <f>VLOOKUP($C658,subset1!$D:$BX,BP$2,FALSE)</f>
        <v>#N/A</v>
      </c>
      <c r="BQ658" t="e">
        <f>VLOOKUP($C658,subset1!$D:$BX,BQ$2,FALSE)</f>
        <v>#N/A</v>
      </c>
      <c r="BR658" t="e">
        <f>VLOOKUP($C658,subset1!$D:$BX,BR$2,FALSE)</f>
        <v>#N/A</v>
      </c>
      <c r="BS658" t="e">
        <f>VLOOKUP($C658,subset1!$D:$BX,BS$2,FALSE)</f>
        <v>#N/A</v>
      </c>
      <c r="BT658" t="e">
        <f>VLOOKUP($C658,subset1!$D:$BX,BT$2,FALSE)</f>
        <v>#N/A</v>
      </c>
      <c r="BU658" t="e">
        <f>VLOOKUP($C658,subset1!$D:$BX,BU$2,FALSE)</f>
        <v>#N/A</v>
      </c>
    </row>
    <row r="659" spans="1:73" x14ac:dyDescent="0.2">
      <c r="A659">
        <v>1289</v>
      </c>
      <c r="B659" t="s">
        <v>8</v>
      </c>
      <c r="C659" t="str">
        <f t="shared" si="36"/>
        <v>1289B1</v>
      </c>
      <c r="D659" t="str">
        <f t="shared" si="37"/>
        <v>B1</v>
      </c>
      <c r="E659">
        <v>125</v>
      </c>
      <c r="F659" s="1">
        <v>44074</v>
      </c>
      <c r="G659">
        <v>0</v>
      </c>
      <c r="H659" t="s">
        <v>289</v>
      </c>
      <c r="I659">
        <v>177.880620036724</v>
      </c>
      <c r="J659" t="s">
        <v>25</v>
      </c>
      <c r="K659">
        <v>665</v>
      </c>
      <c r="L659">
        <f>VLOOKUP($C659,samples!$D$2:$I$1000,4, FALSE)</f>
        <v>10</v>
      </c>
      <c r="M659" t="str">
        <f>VLOOKUP($C659,samples!$D$2:$I$1000,5, FALSE)</f>
        <v>I</v>
      </c>
      <c r="N659" t="str">
        <f>VLOOKUP($C659,samples!$D$2:$I$1000,6, FALSE)</f>
        <v>1,2,3</v>
      </c>
      <c r="O659" s="1">
        <f>VLOOKUP($C659,samples!$D$2:$I$1000,3, FALSE)</f>
        <v>44104</v>
      </c>
      <c r="P659" s="2">
        <f t="shared" si="38"/>
        <v>30</v>
      </c>
      <c r="Q659" s="1" t="str">
        <f>VLOOKUP($C659,samples!$D$2:$R$1000,8, FALSE)</f>
        <v>CGPLPA915P1</v>
      </c>
      <c r="S659" t="e">
        <f>VLOOKUP($C659,subset1!$D:$BX,S$2,FALSE)</f>
        <v>#N/A</v>
      </c>
      <c r="T659" s="1" t="e">
        <f>VLOOKUP($C659,subset1!$D:$BX,T$2,FALSE)</f>
        <v>#N/A</v>
      </c>
      <c r="U659" t="e">
        <f>VLOOKUP($C659,subset1!$D:$BX,U$2,FALSE)</f>
        <v>#N/A</v>
      </c>
      <c r="V659" t="e">
        <f>VLOOKUP($C659,subset1!$D:$BX,V$2,FALSE)</f>
        <v>#N/A</v>
      </c>
      <c r="W659" t="e">
        <f>VLOOKUP($C659,subset1!$D:$BX,W$2,FALSE)</f>
        <v>#N/A</v>
      </c>
      <c r="X659" t="e">
        <f>VLOOKUP($C659,subset1!$D:$BX,X$2,FALSE)</f>
        <v>#N/A</v>
      </c>
      <c r="Y659" t="e">
        <f>VLOOKUP($C659,subset1!$D:$BX,Y$2,FALSE)</f>
        <v>#N/A</v>
      </c>
      <c r="Z659" t="e">
        <f>VLOOKUP($C659,subset1!$D:$BX,Z$2,FALSE)</f>
        <v>#N/A</v>
      </c>
      <c r="AA659" t="e">
        <f>VLOOKUP($C659,subset1!$D:$BX,AA$2,FALSE)</f>
        <v>#N/A</v>
      </c>
      <c r="AB659" t="e">
        <f>VLOOKUP($C659,subset1!$D:$BX,AB$2,FALSE)</f>
        <v>#N/A</v>
      </c>
      <c r="AC659" t="e">
        <f>VLOOKUP($C659,subset1!$D:$BX,AC$2,FALSE)</f>
        <v>#N/A</v>
      </c>
      <c r="AD659" t="e">
        <f>VLOOKUP($C659,subset1!$D:$BX,AD$2,FALSE)</f>
        <v>#N/A</v>
      </c>
      <c r="AE659" t="e">
        <f>VLOOKUP($C659,subset1!$D:$BX,AE$2,FALSE)</f>
        <v>#N/A</v>
      </c>
      <c r="AF659" t="e">
        <f>VLOOKUP($C659,subset1!$D:$BX,AF$2,FALSE)</f>
        <v>#N/A</v>
      </c>
      <c r="AG659" t="e">
        <f>VLOOKUP($C659,subset1!$D:$BX,AG$2,FALSE)</f>
        <v>#N/A</v>
      </c>
      <c r="AH659" t="e">
        <f>VLOOKUP($C659,subset1!$D:$BX,AH$2,FALSE)</f>
        <v>#N/A</v>
      </c>
      <c r="AI659" t="e">
        <f>VLOOKUP($C659,subset1!$D:$BX,AI$2,FALSE)</f>
        <v>#N/A</v>
      </c>
      <c r="AJ659" t="e">
        <f>VLOOKUP($C659,subset1!$D:$BX,AJ$2,FALSE)</f>
        <v>#N/A</v>
      </c>
      <c r="AK659" t="e">
        <f>VLOOKUP($C659,subset1!$D:$BX,AK$2,FALSE)</f>
        <v>#N/A</v>
      </c>
      <c r="AL659" t="e">
        <f>VLOOKUP($C659,subset1!$D:$BX,AL$2,FALSE)</f>
        <v>#N/A</v>
      </c>
      <c r="AM659" t="e">
        <f>VLOOKUP($C659,subset1!$D:$BX,AM$2,FALSE)</f>
        <v>#N/A</v>
      </c>
      <c r="AN659" t="e">
        <f>VLOOKUP($C659,subset1!$D:$BX,AN$2,FALSE)</f>
        <v>#N/A</v>
      </c>
      <c r="AO659" t="e">
        <f>VLOOKUP($C659,subset1!$D:$BX,AO$2,FALSE)</f>
        <v>#N/A</v>
      </c>
      <c r="AP659" t="e">
        <f>VLOOKUP($C659,subset1!$D:$BX,AP$2,FALSE)</f>
        <v>#N/A</v>
      </c>
      <c r="AQ659" t="e">
        <f>VLOOKUP($C659,subset1!$D:$BX,AQ$2,FALSE)</f>
        <v>#N/A</v>
      </c>
      <c r="AR659" t="e">
        <f>VLOOKUP($C659,subset1!$D:$BX,AR$2,FALSE)</f>
        <v>#N/A</v>
      </c>
      <c r="AS659" t="e">
        <f>VLOOKUP($C659,subset1!$D:$BX,AS$2,FALSE)</f>
        <v>#N/A</v>
      </c>
      <c r="AT659" s="1" t="e">
        <f>VLOOKUP($C659,subset1!$D:$BX,AT$2,FALSE)</f>
        <v>#N/A</v>
      </c>
      <c r="AU659" t="e">
        <f>VLOOKUP($C659,subset1!$D:$BX,AU$2,FALSE)</f>
        <v>#N/A</v>
      </c>
      <c r="AV659" t="e">
        <f>VLOOKUP($C659,subset1!$D:$BX,AV$2,FALSE)</f>
        <v>#N/A</v>
      </c>
      <c r="AW659" t="e">
        <f>VLOOKUP($C659,subset1!$D:$BX,AW$2,FALSE)</f>
        <v>#N/A</v>
      </c>
      <c r="AX659" t="e">
        <f>VLOOKUP($C659,subset1!$D:$BX,AX$2,FALSE)</f>
        <v>#N/A</v>
      </c>
      <c r="AY659" t="e">
        <f>VLOOKUP($C659,subset1!$D:$BX,AY$2,FALSE)</f>
        <v>#N/A</v>
      </c>
      <c r="AZ659" t="e">
        <f>VLOOKUP($C659,subset1!$D:$BX,AZ$2,FALSE)</f>
        <v>#N/A</v>
      </c>
      <c r="BA659" t="e">
        <f>VLOOKUP($C659,subset1!$D:$BX,BA$2,FALSE)</f>
        <v>#N/A</v>
      </c>
      <c r="BB659" t="e">
        <f>VLOOKUP($C659,subset1!$D:$BX,BB$2,FALSE)</f>
        <v>#N/A</v>
      </c>
      <c r="BC659" t="e">
        <f>VLOOKUP($C659,subset1!$D:$BX,BC$2,FALSE)</f>
        <v>#N/A</v>
      </c>
      <c r="BD659" t="e">
        <f>VLOOKUP($C659,subset1!$D:$BX,BD$2,FALSE)</f>
        <v>#N/A</v>
      </c>
      <c r="BE659" t="e">
        <f>VLOOKUP($C659,subset1!$D:$BX,BE$2,FALSE)</f>
        <v>#N/A</v>
      </c>
      <c r="BF659" t="e">
        <f>VLOOKUP($C659,subset1!$D:$BX,BF$2,FALSE)</f>
        <v>#N/A</v>
      </c>
      <c r="BG659" t="e">
        <f>VLOOKUP($C659,subset1!$D:$BX,BG$2,FALSE)</f>
        <v>#N/A</v>
      </c>
      <c r="BH659" t="e">
        <f>VLOOKUP($C659,subset1!$D:$BX,BH$2,FALSE)</f>
        <v>#N/A</v>
      </c>
      <c r="BI659" t="e">
        <f>VLOOKUP($C659,subset1!$D:$BX,BI$2,FALSE)</f>
        <v>#N/A</v>
      </c>
      <c r="BJ659" t="e">
        <f>VLOOKUP($C659,subset1!$D:$BX,BJ$2,FALSE)</f>
        <v>#N/A</v>
      </c>
      <c r="BK659" t="e">
        <f>VLOOKUP($C659,subset1!$D:$BX,BK$2,FALSE)</f>
        <v>#N/A</v>
      </c>
      <c r="BL659" t="e">
        <f>VLOOKUP($C659,subset1!$D:$BX,BL$2,FALSE)</f>
        <v>#N/A</v>
      </c>
      <c r="BM659" t="e">
        <f>VLOOKUP($C659,subset1!$D:$BX,BM$2,FALSE)</f>
        <v>#N/A</v>
      </c>
      <c r="BN659" t="e">
        <f>VLOOKUP($C659,subset1!$D:$BX,BN$2,FALSE)</f>
        <v>#N/A</v>
      </c>
      <c r="BO659" t="e">
        <f>VLOOKUP($C659,subset1!$D:$BX,BO$2,FALSE)</f>
        <v>#N/A</v>
      </c>
      <c r="BP659" t="e">
        <f>VLOOKUP($C659,subset1!$D:$BX,BP$2,FALSE)</f>
        <v>#N/A</v>
      </c>
      <c r="BQ659" t="e">
        <f>VLOOKUP($C659,subset1!$D:$BX,BQ$2,FALSE)</f>
        <v>#N/A</v>
      </c>
      <c r="BR659" t="e">
        <f>VLOOKUP($C659,subset1!$D:$BX,BR$2,FALSE)</f>
        <v>#N/A</v>
      </c>
      <c r="BS659" t="e">
        <f>VLOOKUP($C659,subset1!$D:$BX,BS$2,FALSE)</f>
        <v>#N/A</v>
      </c>
      <c r="BT659" t="e">
        <f>VLOOKUP($C659,subset1!$D:$BX,BT$2,FALSE)</f>
        <v>#N/A</v>
      </c>
      <c r="BU659" t="e">
        <f>VLOOKUP($C659,subset1!$D:$BX,BU$2,FALSE)</f>
        <v>#N/A</v>
      </c>
    </row>
    <row r="660" spans="1:73" x14ac:dyDescent="0.2">
      <c r="A660">
        <v>1289</v>
      </c>
      <c r="B660" t="s">
        <v>9</v>
      </c>
      <c r="C660" t="str">
        <f t="shared" si="36"/>
        <v>1289E1</v>
      </c>
      <c r="D660" t="str">
        <f t="shared" si="37"/>
        <v>E1</v>
      </c>
      <c r="E660">
        <v>125</v>
      </c>
      <c r="F660" s="1">
        <v>44074</v>
      </c>
      <c r="G660">
        <v>0</v>
      </c>
      <c r="H660" t="s">
        <v>289</v>
      </c>
      <c r="I660">
        <v>177.880620036724</v>
      </c>
      <c r="J660" t="s">
        <v>25</v>
      </c>
      <c r="K660">
        <v>666</v>
      </c>
      <c r="L660">
        <f>VLOOKUP($C660,samples!$D$2:$I$1000,4, FALSE)</f>
        <v>13</v>
      </c>
      <c r="M660" t="str">
        <f>VLOOKUP($C660,samples!$D$2:$I$1000,5, FALSE)</f>
        <v>A</v>
      </c>
      <c r="N660" t="str">
        <f>VLOOKUP($C660,samples!$D$2:$I$1000,6, FALSE)</f>
        <v>1,2,3</v>
      </c>
      <c r="O660" s="1">
        <f>VLOOKUP($C660,samples!$D$2:$I$1000,3, FALSE)</f>
        <v>44111</v>
      </c>
      <c r="P660" s="2">
        <f t="shared" si="38"/>
        <v>37</v>
      </c>
      <c r="Q660" s="1" t="str">
        <f>VLOOKUP($C660,samples!$D$2:$R$1000,8, FALSE)</f>
        <v>CGPLPA915P2</v>
      </c>
      <c r="S660" t="e">
        <f>VLOOKUP($C660,subset1!$D:$BX,S$2,FALSE)</f>
        <v>#N/A</v>
      </c>
      <c r="T660" s="1" t="e">
        <f>VLOOKUP($C660,subset1!$D:$BX,T$2,FALSE)</f>
        <v>#N/A</v>
      </c>
      <c r="U660" t="e">
        <f>VLOOKUP($C660,subset1!$D:$BX,U$2,FALSE)</f>
        <v>#N/A</v>
      </c>
      <c r="V660" t="e">
        <f>VLOOKUP($C660,subset1!$D:$BX,V$2,FALSE)</f>
        <v>#N/A</v>
      </c>
      <c r="W660" t="e">
        <f>VLOOKUP($C660,subset1!$D:$BX,W$2,FALSE)</f>
        <v>#N/A</v>
      </c>
      <c r="X660" t="e">
        <f>VLOOKUP($C660,subset1!$D:$BX,X$2,FALSE)</f>
        <v>#N/A</v>
      </c>
      <c r="Y660" t="e">
        <f>VLOOKUP($C660,subset1!$D:$BX,Y$2,FALSE)</f>
        <v>#N/A</v>
      </c>
      <c r="Z660" t="e">
        <f>VLOOKUP($C660,subset1!$D:$BX,Z$2,FALSE)</f>
        <v>#N/A</v>
      </c>
      <c r="AA660" t="e">
        <f>VLOOKUP($C660,subset1!$D:$BX,AA$2,FALSE)</f>
        <v>#N/A</v>
      </c>
      <c r="AB660" t="e">
        <f>VLOOKUP($C660,subset1!$D:$BX,AB$2,FALSE)</f>
        <v>#N/A</v>
      </c>
      <c r="AC660" t="e">
        <f>VLOOKUP($C660,subset1!$D:$BX,AC$2,FALSE)</f>
        <v>#N/A</v>
      </c>
      <c r="AD660" t="e">
        <f>VLOOKUP($C660,subset1!$D:$BX,AD$2,FALSE)</f>
        <v>#N/A</v>
      </c>
      <c r="AE660" t="e">
        <f>VLOOKUP($C660,subset1!$D:$BX,AE$2,FALSE)</f>
        <v>#N/A</v>
      </c>
      <c r="AF660" t="e">
        <f>VLOOKUP($C660,subset1!$D:$BX,AF$2,FALSE)</f>
        <v>#N/A</v>
      </c>
      <c r="AG660" t="e">
        <f>VLOOKUP($C660,subset1!$D:$BX,AG$2,FALSE)</f>
        <v>#N/A</v>
      </c>
      <c r="AH660" t="e">
        <f>VLOOKUP($C660,subset1!$D:$BX,AH$2,FALSE)</f>
        <v>#N/A</v>
      </c>
      <c r="AI660" t="e">
        <f>VLOOKUP($C660,subset1!$D:$BX,AI$2,FALSE)</f>
        <v>#N/A</v>
      </c>
      <c r="AJ660" t="e">
        <f>VLOOKUP($C660,subset1!$D:$BX,AJ$2,FALSE)</f>
        <v>#N/A</v>
      </c>
      <c r="AK660" t="e">
        <f>VLOOKUP($C660,subset1!$D:$BX,AK$2,FALSE)</f>
        <v>#N/A</v>
      </c>
      <c r="AL660" t="e">
        <f>VLOOKUP($C660,subset1!$D:$BX,AL$2,FALSE)</f>
        <v>#N/A</v>
      </c>
      <c r="AM660" t="e">
        <f>VLOOKUP($C660,subset1!$D:$BX,AM$2,FALSE)</f>
        <v>#N/A</v>
      </c>
      <c r="AN660" t="e">
        <f>VLOOKUP($C660,subset1!$D:$BX,AN$2,FALSE)</f>
        <v>#N/A</v>
      </c>
      <c r="AO660" t="e">
        <f>VLOOKUP($C660,subset1!$D:$BX,AO$2,FALSE)</f>
        <v>#N/A</v>
      </c>
      <c r="AP660" t="e">
        <f>VLOOKUP($C660,subset1!$D:$BX,AP$2,FALSE)</f>
        <v>#N/A</v>
      </c>
      <c r="AQ660" t="e">
        <f>VLOOKUP($C660,subset1!$D:$BX,AQ$2,FALSE)</f>
        <v>#N/A</v>
      </c>
      <c r="AR660" t="e">
        <f>VLOOKUP($C660,subset1!$D:$BX,AR$2,FALSE)</f>
        <v>#N/A</v>
      </c>
      <c r="AS660" t="e">
        <f>VLOOKUP($C660,subset1!$D:$BX,AS$2,FALSE)</f>
        <v>#N/A</v>
      </c>
      <c r="AT660" s="1" t="e">
        <f>VLOOKUP($C660,subset1!$D:$BX,AT$2,FALSE)</f>
        <v>#N/A</v>
      </c>
      <c r="AU660" t="e">
        <f>VLOOKUP($C660,subset1!$D:$BX,AU$2,FALSE)</f>
        <v>#N/A</v>
      </c>
      <c r="AV660" t="e">
        <f>VLOOKUP($C660,subset1!$D:$BX,AV$2,FALSE)</f>
        <v>#N/A</v>
      </c>
      <c r="AW660" t="e">
        <f>VLOOKUP($C660,subset1!$D:$BX,AW$2,FALSE)</f>
        <v>#N/A</v>
      </c>
      <c r="AX660" t="e">
        <f>VLOOKUP($C660,subset1!$D:$BX,AX$2,FALSE)</f>
        <v>#N/A</v>
      </c>
      <c r="AY660" t="e">
        <f>VLOOKUP($C660,subset1!$D:$BX,AY$2,FALSE)</f>
        <v>#N/A</v>
      </c>
      <c r="AZ660" t="e">
        <f>VLOOKUP($C660,subset1!$D:$BX,AZ$2,FALSE)</f>
        <v>#N/A</v>
      </c>
      <c r="BA660" t="e">
        <f>VLOOKUP($C660,subset1!$D:$BX,BA$2,FALSE)</f>
        <v>#N/A</v>
      </c>
      <c r="BB660" t="e">
        <f>VLOOKUP($C660,subset1!$D:$BX,BB$2,FALSE)</f>
        <v>#N/A</v>
      </c>
      <c r="BC660" t="e">
        <f>VLOOKUP($C660,subset1!$D:$BX,BC$2,FALSE)</f>
        <v>#N/A</v>
      </c>
      <c r="BD660" t="e">
        <f>VLOOKUP($C660,subset1!$D:$BX,BD$2,FALSE)</f>
        <v>#N/A</v>
      </c>
      <c r="BE660" t="e">
        <f>VLOOKUP($C660,subset1!$D:$BX,BE$2,FALSE)</f>
        <v>#N/A</v>
      </c>
      <c r="BF660" t="e">
        <f>VLOOKUP($C660,subset1!$D:$BX,BF$2,FALSE)</f>
        <v>#N/A</v>
      </c>
      <c r="BG660" t="e">
        <f>VLOOKUP($C660,subset1!$D:$BX,BG$2,FALSE)</f>
        <v>#N/A</v>
      </c>
      <c r="BH660" t="e">
        <f>VLOOKUP($C660,subset1!$D:$BX,BH$2,FALSE)</f>
        <v>#N/A</v>
      </c>
      <c r="BI660" t="e">
        <f>VLOOKUP($C660,subset1!$D:$BX,BI$2,FALSE)</f>
        <v>#N/A</v>
      </c>
      <c r="BJ660" t="e">
        <f>VLOOKUP($C660,subset1!$D:$BX,BJ$2,FALSE)</f>
        <v>#N/A</v>
      </c>
      <c r="BK660" t="e">
        <f>VLOOKUP($C660,subset1!$D:$BX,BK$2,FALSE)</f>
        <v>#N/A</v>
      </c>
      <c r="BL660" t="e">
        <f>VLOOKUP($C660,subset1!$D:$BX,BL$2,FALSE)</f>
        <v>#N/A</v>
      </c>
      <c r="BM660" t="e">
        <f>VLOOKUP($C660,subset1!$D:$BX,BM$2,FALSE)</f>
        <v>#N/A</v>
      </c>
      <c r="BN660" t="e">
        <f>VLOOKUP($C660,subset1!$D:$BX,BN$2,FALSE)</f>
        <v>#N/A</v>
      </c>
      <c r="BO660" t="e">
        <f>VLOOKUP($C660,subset1!$D:$BX,BO$2,FALSE)</f>
        <v>#N/A</v>
      </c>
      <c r="BP660" t="e">
        <f>VLOOKUP($C660,subset1!$D:$BX,BP$2,FALSE)</f>
        <v>#N/A</v>
      </c>
      <c r="BQ660" t="e">
        <f>VLOOKUP($C660,subset1!$D:$BX,BQ$2,FALSE)</f>
        <v>#N/A</v>
      </c>
      <c r="BR660" t="e">
        <f>VLOOKUP($C660,subset1!$D:$BX,BR$2,FALSE)</f>
        <v>#N/A</v>
      </c>
      <c r="BS660" t="e">
        <f>VLOOKUP($C660,subset1!$D:$BX,BS$2,FALSE)</f>
        <v>#N/A</v>
      </c>
      <c r="BT660" t="e">
        <f>VLOOKUP($C660,subset1!$D:$BX,BT$2,FALSE)</f>
        <v>#N/A</v>
      </c>
      <c r="BU660" t="e">
        <f>VLOOKUP($C660,subset1!$D:$BX,BU$2,FALSE)</f>
        <v>#N/A</v>
      </c>
    </row>
    <row r="661" spans="1:73" x14ac:dyDescent="0.2">
      <c r="A661">
        <v>1296</v>
      </c>
      <c r="B661" t="s">
        <v>2</v>
      </c>
      <c r="C661" t="str">
        <f t="shared" si="36"/>
        <v>1296A</v>
      </c>
      <c r="D661" t="str">
        <f t="shared" si="37"/>
        <v>A</v>
      </c>
      <c r="E661">
        <v>126</v>
      </c>
      <c r="F661" s="1">
        <v>44090</v>
      </c>
      <c r="G661">
        <v>0</v>
      </c>
      <c r="H661" t="s">
        <v>289</v>
      </c>
      <c r="I661">
        <v>161.880620036724</v>
      </c>
      <c r="J661" t="s">
        <v>24</v>
      </c>
      <c r="K661">
        <v>667</v>
      </c>
      <c r="L661">
        <f>VLOOKUP($C661,samples!$D$2:$I$1000,4, FALSE)</f>
        <v>5</v>
      </c>
      <c r="M661" t="str">
        <f>VLOOKUP($C661,samples!$D$2:$I$1000,5, FALSE)</f>
        <v>E</v>
      </c>
      <c r="N661" t="str">
        <f>VLOOKUP($C661,samples!$D$2:$I$1000,6, FALSE)</f>
        <v>7,8,9</v>
      </c>
      <c r="O661" s="1">
        <f>VLOOKUP($C661,samples!$D$2:$I$1000,3, FALSE)</f>
        <v>44090</v>
      </c>
      <c r="P661" s="2">
        <f t="shared" si="38"/>
        <v>0</v>
      </c>
      <c r="Q661" s="1" t="str">
        <f>VLOOKUP($C661,samples!$D$2:$R$1000,8, FALSE)</f>
        <v>CGPLPA916P</v>
      </c>
      <c r="S661" t="e">
        <f>VLOOKUP($C661,subset1!$D:$BX,S$2,FALSE)</f>
        <v>#N/A</v>
      </c>
      <c r="T661" s="1" t="e">
        <f>VLOOKUP($C661,subset1!$D:$BX,T$2,FALSE)</f>
        <v>#N/A</v>
      </c>
      <c r="U661" t="e">
        <f>VLOOKUP($C661,subset1!$D:$BX,U$2,FALSE)</f>
        <v>#N/A</v>
      </c>
      <c r="V661" t="e">
        <f>VLOOKUP($C661,subset1!$D:$BX,V$2,FALSE)</f>
        <v>#N/A</v>
      </c>
      <c r="W661" t="e">
        <f>VLOOKUP($C661,subset1!$D:$BX,W$2,FALSE)</f>
        <v>#N/A</v>
      </c>
      <c r="X661" t="e">
        <f>VLOOKUP($C661,subset1!$D:$BX,X$2,FALSE)</f>
        <v>#N/A</v>
      </c>
      <c r="Y661" t="e">
        <f>VLOOKUP($C661,subset1!$D:$BX,Y$2,FALSE)</f>
        <v>#N/A</v>
      </c>
      <c r="Z661" t="e">
        <f>VLOOKUP($C661,subset1!$D:$BX,Z$2,FALSE)</f>
        <v>#N/A</v>
      </c>
      <c r="AA661" t="e">
        <f>VLOOKUP($C661,subset1!$D:$BX,AA$2,FALSE)</f>
        <v>#N/A</v>
      </c>
      <c r="AB661" t="e">
        <f>VLOOKUP($C661,subset1!$D:$BX,AB$2,FALSE)</f>
        <v>#N/A</v>
      </c>
      <c r="AC661" t="e">
        <f>VLOOKUP($C661,subset1!$D:$BX,AC$2,FALSE)</f>
        <v>#N/A</v>
      </c>
      <c r="AD661" t="e">
        <f>VLOOKUP($C661,subset1!$D:$BX,AD$2,FALSE)</f>
        <v>#N/A</v>
      </c>
      <c r="AE661" t="e">
        <f>VLOOKUP($C661,subset1!$D:$BX,AE$2,FALSE)</f>
        <v>#N/A</v>
      </c>
      <c r="AF661" t="e">
        <f>VLOOKUP($C661,subset1!$D:$BX,AF$2,FALSE)</f>
        <v>#N/A</v>
      </c>
      <c r="AG661" t="e">
        <f>VLOOKUP($C661,subset1!$D:$BX,AG$2,FALSE)</f>
        <v>#N/A</v>
      </c>
      <c r="AH661" t="e">
        <f>VLOOKUP($C661,subset1!$D:$BX,AH$2,FALSE)</f>
        <v>#N/A</v>
      </c>
      <c r="AI661" t="e">
        <f>VLOOKUP($C661,subset1!$D:$BX,AI$2,FALSE)</f>
        <v>#N/A</v>
      </c>
      <c r="AJ661" t="e">
        <f>VLOOKUP($C661,subset1!$D:$BX,AJ$2,FALSE)</f>
        <v>#N/A</v>
      </c>
      <c r="AK661" t="e">
        <f>VLOOKUP($C661,subset1!$D:$BX,AK$2,FALSE)</f>
        <v>#N/A</v>
      </c>
      <c r="AL661" t="e">
        <f>VLOOKUP($C661,subset1!$D:$BX,AL$2,FALSE)</f>
        <v>#N/A</v>
      </c>
      <c r="AM661" t="e">
        <f>VLOOKUP($C661,subset1!$D:$BX,AM$2,FALSE)</f>
        <v>#N/A</v>
      </c>
      <c r="AN661" t="e">
        <f>VLOOKUP($C661,subset1!$D:$BX,AN$2,FALSE)</f>
        <v>#N/A</v>
      </c>
      <c r="AO661" t="e">
        <f>VLOOKUP($C661,subset1!$D:$BX,AO$2,FALSE)</f>
        <v>#N/A</v>
      </c>
      <c r="AP661" t="e">
        <f>VLOOKUP($C661,subset1!$D:$BX,AP$2,FALSE)</f>
        <v>#N/A</v>
      </c>
      <c r="AQ661" t="e">
        <f>VLOOKUP($C661,subset1!$D:$BX,AQ$2,FALSE)</f>
        <v>#N/A</v>
      </c>
      <c r="AR661" t="e">
        <f>VLOOKUP($C661,subset1!$D:$BX,AR$2,FALSE)</f>
        <v>#N/A</v>
      </c>
      <c r="AS661" t="e">
        <f>VLOOKUP($C661,subset1!$D:$BX,AS$2,FALSE)</f>
        <v>#N/A</v>
      </c>
      <c r="AT661" s="1" t="e">
        <f>VLOOKUP($C661,subset1!$D:$BX,AT$2,FALSE)</f>
        <v>#N/A</v>
      </c>
      <c r="AU661" t="e">
        <f>VLOOKUP($C661,subset1!$D:$BX,AU$2,FALSE)</f>
        <v>#N/A</v>
      </c>
      <c r="AV661" t="e">
        <f>VLOOKUP($C661,subset1!$D:$BX,AV$2,FALSE)</f>
        <v>#N/A</v>
      </c>
      <c r="AW661" t="e">
        <f>VLOOKUP($C661,subset1!$D:$BX,AW$2,FALSE)</f>
        <v>#N/A</v>
      </c>
      <c r="AX661" t="e">
        <f>VLOOKUP($C661,subset1!$D:$BX,AX$2,FALSE)</f>
        <v>#N/A</v>
      </c>
      <c r="AY661" t="e">
        <f>VLOOKUP($C661,subset1!$D:$BX,AY$2,FALSE)</f>
        <v>#N/A</v>
      </c>
      <c r="AZ661" t="e">
        <f>VLOOKUP($C661,subset1!$D:$BX,AZ$2,FALSE)</f>
        <v>#N/A</v>
      </c>
      <c r="BA661" t="e">
        <f>VLOOKUP($C661,subset1!$D:$BX,BA$2,FALSE)</f>
        <v>#N/A</v>
      </c>
      <c r="BB661" t="e">
        <f>VLOOKUP($C661,subset1!$D:$BX,BB$2,FALSE)</f>
        <v>#N/A</v>
      </c>
      <c r="BC661" t="e">
        <f>VLOOKUP($C661,subset1!$D:$BX,BC$2,FALSE)</f>
        <v>#N/A</v>
      </c>
      <c r="BD661" t="e">
        <f>VLOOKUP($C661,subset1!$D:$BX,BD$2,FALSE)</f>
        <v>#N/A</v>
      </c>
      <c r="BE661" t="e">
        <f>VLOOKUP($C661,subset1!$D:$BX,BE$2,FALSE)</f>
        <v>#N/A</v>
      </c>
      <c r="BF661" t="e">
        <f>VLOOKUP($C661,subset1!$D:$BX,BF$2,FALSE)</f>
        <v>#N/A</v>
      </c>
      <c r="BG661" t="e">
        <f>VLOOKUP($C661,subset1!$D:$BX,BG$2,FALSE)</f>
        <v>#N/A</v>
      </c>
      <c r="BH661" t="e">
        <f>VLOOKUP($C661,subset1!$D:$BX,BH$2,FALSE)</f>
        <v>#N/A</v>
      </c>
      <c r="BI661" t="e">
        <f>VLOOKUP($C661,subset1!$D:$BX,BI$2,FALSE)</f>
        <v>#N/A</v>
      </c>
      <c r="BJ661" t="e">
        <f>VLOOKUP($C661,subset1!$D:$BX,BJ$2,FALSE)</f>
        <v>#N/A</v>
      </c>
      <c r="BK661" t="e">
        <f>VLOOKUP($C661,subset1!$D:$BX,BK$2,FALSE)</f>
        <v>#N/A</v>
      </c>
      <c r="BL661" t="e">
        <f>VLOOKUP($C661,subset1!$D:$BX,BL$2,FALSE)</f>
        <v>#N/A</v>
      </c>
      <c r="BM661" t="e">
        <f>VLOOKUP($C661,subset1!$D:$BX,BM$2,FALSE)</f>
        <v>#N/A</v>
      </c>
      <c r="BN661" t="e">
        <f>VLOOKUP($C661,subset1!$D:$BX,BN$2,FALSE)</f>
        <v>#N/A</v>
      </c>
      <c r="BO661" t="e">
        <f>VLOOKUP($C661,subset1!$D:$BX,BO$2,FALSE)</f>
        <v>#N/A</v>
      </c>
      <c r="BP661" t="e">
        <f>VLOOKUP($C661,subset1!$D:$BX,BP$2,FALSE)</f>
        <v>#N/A</v>
      </c>
      <c r="BQ661" t="e">
        <f>VLOOKUP($C661,subset1!$D:$BX,BQ$2,FALSE)</f>
        <v>#N/A</v>
      </c>
      <c r="BR661" t="e">
        <f>VLOOKUP($C661,subset1!$D:$BX,BR$2,FALSE)</f>
        <v>#N/A</v>
      </c>
      <c r="BS661" t="e">
        <f>VLOOKUP($C661,subset1!$D:$BX,BS$2,FALSE)</f>
        <v>#N/A</v>
      </c>
      <c r="BT661" t="e">
        <f>VLOOKUP($C661,subset1!$D:$BX,BT$2,FALSE)</f>
        <v>#N/A</v>
      </c>
      <c r="BU661" t="e">
        <f>VLOOKUP($C661,subset1!$D:$BX,BU$2,FALSE)</f>
        <v>#N/A</v>
      </c>
    </row>
    <row r="662" spans="1:73" x14ac:dyDescent="0.2">
      <c r="A662">
        <v>1296</v>
      </c>
      <c r="B662" t="s">
        <v>8</v>
      </c>
      <c r="C662" t="str">
        <f t="shared" si="36"/>
        <v>1296B1</v>
      </c>
      <c r="D662" t="str">
        <f t="shared" si="37"/>
        <v>B1</v>
      </c>
      <c r="E662">
        <v>126</v>
      </c>
      <c r="F662" s="1">
        <v>44090</v>
      </c>
      <c r="G662">
        <v>0</v>
      </c>
      <c r="H662" t="s">
        <v>289</v>
      </c>
      <c r="I662">
        <v>161.880620036724</v>
      </c>
      <c r="J662" t="s">
        <v>24</v>
      </c>
      <c r="K662">
        <v>668</v>
      </c>
      <c r="L662">
        <f>VLOOKUP($C662,samples!$D$2:$I$1000,4, FALSE)</f>
        <v>10</v>
      </c>
      <c r="M662" t="str">
        <f>VLOOKUP($C662,samples!$D$2:$I$1000,5, FALSE)</f>
        <v>I</v>
      </c>
      <c r="N662" t="str">
        <f>VLOOKUP($C662,samples!$D$2:$I$1000,6, FALSE)</f>
        <v>4,5,6</v>
      </c>
      <c r="O662" s="1">
        <f>VLOOKUP($C662,samples!$D$2:$I$1000,3, FALSE)</f>
        <v>44126</v>
      </c>
      <c r="P662" s="2">
        <f t="shared" si="38"/>
        <v>36</v>
      </c>
      <c r="Q662" s="1" t="str">
        <f>VLOOKUP($C662,samples!$D$2:$R$1000,8, FALSE)</f>
        <v>CGPLPA916P1</v>
      </c>
      <c r="S662" t="e">
        <f>VLOOKUP($C662,subset1!$D:$BX,S$2,FALSE)</f>
        <v>#N/A</v>
      </c>
      <c r="T662" s="1" t="e">
        <f>VLOOKUP($C662,subset1!$D:$BX,T$2,FALSE)</f>
        <v>#N/A</v>
      </c>
      <c r="U662" t="e">
        <f>VLOOKUP($C662,subset1!$D:$BX,U$2,FALSE)</f>
        <v>#N/A</v>
      </c>
      <c r="V662" t="e">
        <f>VLOOKUP($C662,subset1!$D:$BX,V$2,FALSE)</f>
        <v>#N/A</v>
      </c>
      <c r="W662" t="e">
        <f>VLOOKUP($C662,subset1!$D:$BX,W$2,FALSE)</f>
        <v>#N/A</v>
      </c>
      <c r="X662" t="e">
        <f>VLOOKUP($C662,subset1!$D:$BX,X$2,FALSE)</f>
        <v>#N/A</v>
      </c>
      <c r="Y662" t="e">
        <f>VLOOKUP($C662,subset1!$D:$BX,Y$2,FALSE)</f>
        <v>#N/A</v>
      </c>
      <c r="Z662" t="e">
        <f>VLOOKUP($C662,subset1!$D:$BX,Z$2,FALSE)</f>
        <v>#N/A</v>
      </c>
      <c r="AA662" t="e">
        <f>VLOOKUP($C662,subset1!$D:$BX,AA$2,FALSE)</f>
        <v>#N/A</v>
      </c>
      <c r="AB662" t="e">
        <f>VLOOKUP($C662,subset1!$D:$BX,AB$2,FALSE)</f>
        <v>#N/A</v>
      </c>
      <c r="AC662" t="e">
        <f>VLOOKUP($C662,subset1!$D:$BX,AC$2,FALSE)</f>
        <v>#N/A</v>
      </c>
      <c r="AD662" t="e">
        <f>VLOOKUP($C662,subset1!$D:$BX,AD$2,FALSE)</f>
        <v>#N/A</v>
      </c>
      <c r="AE662" t="e">
        <f>VLOOKUP($C662,subset1!$D:$BX,AE$2,FALSE)</f>
        <v>#N/A</v>
      </c>
      <c r="AF662" t="e">
        <f>VLOOKUP($C662,subset1!$D:$BX,AF$2,FALSE)</f>
        <v>#N/A</v>
      </c>
      <c r="AG662" t="e">
        <f>VLOOKUP($C662,subset1!$D:$BX,AG$2,FALSE)</f>
        <v>#N/A</v>
      </c>
      <c r="AH662" t="e">
        <f>VLOOKUP($C662,subset1!$D:$BX,AH$2,FALSE)</f>
        <v>#N/A</v>
      </c>
      <c r="AI662" t="e">
        <f>VLOOKUP($C662,subset1!$D:$BX,AI$2,FALSE)</f>
        <v>#N/A</v>
      </c>
      <c r="AJ662" t="e">
        <f>VLOOKUP($C662,subset1!$D:$BX,AJ$2,FALSE)</f>
        <v>#N/A</v>
      </c>
      <c r="AK662" t="e">
        <f>VLOOKUP($C662,subset1!$D:$BX,AK$2,FALSE)</f>
        <v>#N/A</v>
      </c>
      <c r="AL662" t="e">
        <f>VLOOKUP($C662,subset1!$D:$BX,AL$2,FALSE)</f>
        <v>#N/A</v>
      </c>
      <c r="AM662" t="e">
        <f>VLOOKUP($C662,subset1!$D:$BX,AM$2,FALSE)</f>
        <v>#N/A</v>
      </c>
      <c r="AN662" t="e">
        <f>VLOOKUP($C662,subset1!$D:$BX,AN$2,FALSE)</f>
        <v>#N/A</v>
      </c>
      <c r="AO662" t="e">
        <f>VLOOKUP($C662,subset1!$D:$BX,AO$2,FALSE)</f>
        <v>#N/A</v>
      </c>
      <c r="AP662" t="e">
        <f>VLOOKUP($C662,subset1!$D:$BX,AP$2,FALSE)</f>
        <v>#N/A</v>
      </c>
      <c r="AQ662" t="e">
        <f>VLOOKUP($C662,subset1!$D:$BX,AQ$2,FALSE)</f>
        <v>#N/A</v>
      </c>
      <c r="AR662" t="e">
        <f>VLOOKUP($C662,subset1!$D:$BX,AR$2,FALSE)</f>
        <v>#N/A</v>
      </c>
      <c r="AS662" t="e">
        <f>VLOOKUP($C662,subset1!$D:$BX,AS$2,FALSE)</f>
        <v>#N/A</v>
      </c>
      <c r="AT662" s="1" t="e">
        <f>VLOOKUP($C662,subset1!$D:$BX,AT$2,FALSE)</f>
        <v>#N/A</v>
      </c>
      <c r="AU662" t="e">
        <f>VLOOKUP($C662,subset1!$D:$BX,AU$2,FALSE)</f>
        <v>#N/A</v>
      </c>
      <c r="AV662" t="e">
        <f>VLOOKUP($C662,subset1!$D:$BX,AV$2,FALSE)</f>
        <v>#N/A</v>
      </c>
      <c r="AW662" t="e">
        <f>VLOOKUP($C662,subset1!$D:$BX,AW$2,FALSE)</f>
        <v>#N/A</v>
      </c>
      <c r="AX662" t="e">
        <f>VLOOKUP($C662,subset1!$D:$BX,AX$2,FALSE)</f>
        <v>#N/A</v>
      </c>
      <c r="AY662" t="e">
        <f>VLOOKUP($C662,subset1!$D:$BX,AY$2,FALSE)</f>
        <v>#N/A</v>
      </c>
      <c r="AZ662" t="e">
        <f>VLOOKUP($C662,subset1!$D:$BX,AZ$2,FALSE)</f>
        <v>#N/A</v>
      </c>
      <c r="BA662" t="e">
        <f>VLOOKUP($C662,subset1!$D:$BX,BA$2,FALSE)</f>
        <v>#N/A</v>
      </c>
      <c r="BB662" t="e">
        <f>VLOOKUP($C662,subset1!$D:$BX,BB$2,FALSE)</f>
        <v>#N/A</v>
      </c>
      <c r="BC662" t="e">
        <f>VLOOKUP($C662,subset1!$D:$BX,BC$2,FALSE)</f>
        <v>#N/A</v>
      </c>
      <c r="BD662" t="e">
        <f>VLOOKUP($C662,subset1!$D:$BX,BD$2,FALSE)</f>
        <v>#N/A</v>
      </c>
      <c r="BE662" t="e">
        <f>VLOOKUP($C662,subset1!$D:$BX,BE$2,FALSE)</f>
        <v>#N/A</v>
      </c>
      <c r="BF662" t="e">
        <f>VLOOKUP($C662,subset1!$D:$BX,BF$2,FALSE)</f>
        <v>#N/A</v>
      </c>
      <c r="BG662" t="e">
        <f>VLOOKUP($C662,subset1!$D:$BX,BG$2,FALSE)</f>
        <v>#N/A</v>
      </c>
      <c r="BH662" t="e">
        <f>VLOOKUP($C662,subset1!$D:$BX,BH$2,FALSE)</f>
        <v>#N/A</v>
      </c>
      <c r="BI662" t="e">
        <f>VLOOKUP($C662,subset1!$D:$BX,BI$2,FALSE)</f>
        <v>#N/A</v>
      </c>
      <c r="BJ662" t="e">
        <f>VLOOKUP($C662,subset1!$D:$BX,BJ$2,FALSE)</f>
        <v>#N/A</v>
      </c>
      <c r="BK662" t="e">
        <f>VLOOKUP($C662,subset1!$D:$BX,BK$2,FALSE)</f>
        <v>#N/A</v>
      </c>
      <c r="BL662" t="e">
        <f>VLOOKUP($C662,subset1!$D:$BX,BL$2,FALSE)</f>
        <v>#N/A</v>
      </c>
      <c r="BM662" t="e">
        <f>VLOOKUP($C662,subset1!$D:$BX,BM$2,FALSE)</f>
        <v>#N/A</v>
      </c>
      <c r="BN662" t="e">
        <f>VLOOKUP($C662,subset1!$D:$BX,BN$2,FALSE)</f>
        <v>#N/A</v>
      </c>
      <c r="BO662" t="e">
        <f>VLOOKUP($C662,subset1!$D:$BX,BO$2,FALSE)</f>
        <v>#N/A</v>
      </c>
      <c r="BP662" t="e">
        <f>VLOOKUP($C662,subset1!$D:$BX,BP$2,FALSE)</f>
        <v>#N/A</v>
      </c>
      <c r="BQ662" t="e">
        <f>VLOOKUP($C662,subset1!$D:$BX,BQ$2,FALSE)</f>
        <v>#N/A</v>
      </c>
      <c r="BR662" t="e">
        <f>VLOOKUP($C662,subset1!$D:$BX,BR$2,FALSE)</f>
        <v>#N/A</v>
      </c>
      <c r="BS662" t="e">
        <f>VLOOKUP($C662,subset1!$D:$BX,BS$2,FALSE)</f>
        <v>#N/A</v>
      </c>
      <c r="BT662" t="e">
        <f>VLOOKUP($C662,subset1!$D:$BX,BT$2,FALSE)</f>
        <v>#N/A</v>
      </c>
      <c r="BU662" t="e">
        <f>VLOOKUP($C662,subset1!$D:$BX,BU$2,FALSE)</f>
        <v>#N/A</v>
      </c>
    </row>
    <row r="663" spans="1:73" x14ac:dyDescent="0.2">
      <c r="A663">
        <v>1303</v>
      </c>
      <c r="B663" t="s">
        <v>2</v>
      </c>
      <c r="C663" t="str">
        <f t="shared" si="36"/>
        <v>1303A</v>
      </c>
      <c r="D663" t="str">
        <f t="shared" si="37"/>
        <v>A</v>
      </c>
      <c r="E663">
        <v>127</v>
      </c>
      <c r="F663" s="1">
        <v>44110</v>
      </c>
      <c r="G663">
        <v>0</v>
      </c>
      <c r="H663" t="s">
        <v>289</v>
      </c>
      <c r="I663">
        <v>141.880620036724</v>
      </c>
      <c r="J663" t="s">
        <v>25</v>
      </c>
      <c r="K663">
        <v>669</v>
      </c>
      <c r="L663">
        <f>VLOOKUP($C663,samples!$D$2:$I$1000,4, FALSE)</f>
        <v>5</v>
      </c>
      <c r="M663" t="str">
        <f>VLOOKUP($C663,samples!$D$2:$I$1000,5, FALSE)</f>
        <v>D</v>
      </c>
      <c r="N663" t="str">
        <f>VLOOKUP($C663,samples!$D$2:$I$1000,6, FALSE)</f>
        <v>1,2,3</v>
      </c>
      <c r="O663" s="1">
        <f>VLOOKUP($C663,samples!$D$2:$I$1000,3, FALSE)</f>
        <v>44110</v>
      </c>
      <c r="P663" s="2">
        <f t="shared" si="38"/>
        <v>0</v>
      </c>
      <c r="Q663" s="1" t="str">
        <f>VLOOKUP($C663,samples!$D$2:$R$1000,8, FALSE)</f>
        <v>CGPLPA917P</v>
      </c>
      <c r="S663" t="e">
        <f>VLOOKUP($C663,subset1!$D:$BX,S$2,FALSE)</f>
        <v>#N/A</v>
      </c>
      <c r="T663" s="1" t="e">
        <f>VLOOKUP($C663,subset1!$D:$BX,T$2,FALSE)</f>
        <v>#N/A</v>
      </c>
      <c r="U663" t="e">
        <f>VLOOKUP($C663,subset1!$D:$BX,U$2,FALSE)</f>
        <v>#N/A</v>
      </c>
      <c r="V663" t="e">
        <f>VLOOKUP($C663,subset1!$D:$BX,V$2,FALSE)</f>
        <v>#N/A</v>
      </c>
      <c r="W663" t="e">
        <f>VLOOKUP($C663,subset1!$D:$BX,W$2,FALSE)</f>
        <v>#N/A</v>
      </c>
      <c r="X663" t="e">
        <f>VLOOKUP($C663,subset1!$D:$BX,X$2,FALSE)</f>
        <v>#N/A</v>
      </c>
      <c r="Y663" t="e">
        <f>VLOOKUP($C663,subset1!$D:$BX,Y$2,FALSE)</f>
        <v>#N/A</v>
      </c>
      <c r="Z663" t="e">
        <f>VLOOKUP($C663,subset1!$D:$BX,Z$2,FALSE)</f>
        <v>#N/A</v>
      </c>
      <c r="AA663" t="e">
        <f>VLOOKUP($C663,subset1!$D:$BX,AA$2,FALSE)</f>
        <v>#N/A</v>
      </c>
      <c r="AB663" t="e">
        <f>VLOOKUP($C663,subset1!$D:$BX,AB$2,FALSE)</f>
        <v>#N/A</v>
      </c>
      <c r="AC663" t="e">
        <f>VLOOKUP($C663,subset1!$D:$BX,AC$2,FALSE)</f>
        <v>#N/A</v>
      </c>
      <c r="AD663" t="e">
        <f>VLOOKUP($C663,subset1!$D:$BX,AD$2,FALSE)</f>
        <v>#N/A</v>
      </c>
      <c r="AE663" t="e">
        <f>VLOOKUP($C663,subset1!$D:$BX,AE$2,FALSE)</f>
        <v>#N/A</v>
      </c>
      <c r="AF663" t="e">
        <f>VLOOKUP($C663,subset1!$D:$BX,AF$2,FALSE)</f>
        <v>#N/A</v>
      </c>
      <c r="AG663" t="e">
        <f>VLOOKUP($C663,subset1!$D:$BX,AG$2,FALSE)</f>
        <v>#N/A</v>
      </c>
      <c r="AH663" t="e">
        <f>VLOOKUP($C663,subset1!$D:$BX,AH$2,FALSE)</f>
        <v>#N/A</v>
      </c>
      <c r="AI663" t="e">
        <f>VLOOKUP($C663,subset1!$D:$BX,AI$2,FALSE)</f>
        <v>#N/A</v>
      </c>
      <c r="AJ663" t="e">
        <f>VLOOKUP($C663,subset1!$D:$BX,AJ$2,FALSE)</f>
        <v>#N/A</v>
      </c>
      <c r="AK663" t="e">
        <f>VLOOKUP($C663,subset1!$D:$BX,AK$2,FALSE)</f>
        <v>#N/A</v>
      </c>
      <c r="AL663" t="e">
        <f>VLOOKUP($C663,subset1!$D:$BX,AL$2,FALSE)</f>
        <v>#N/A</v>
      </c>
      <c r="AM663" t="e">
        <f>VLOOKUP($C663,subset1!$D:$BX,AM$2,FALSE)</f>
        <v>#N/A</v>
      </c>
      <c r="AN663" t="e">
        <f>VLOOKUP($C663,subset1!$D:$BX,AN$2,FALSE)</f>
        <v>#N/A</v>
      </c>
      <c r="AO663" t="e">
        <f>VLOOKUP($C663,subset1!$D:$BX,AO$2,FALSE)</f>
        <v>#N/A</v>
      </c>
      <c r="AP663" t="e">
        <f>VLOOKUP($C663,subset1!$D:$BX,AP$2,FALSE)</f>
        <v>#N/A</v>
      </c>
      <c r="AQ663" t="e">
        <f>VLOOKUP($C663,subset1!$D:$BX,AQ$2,FALSE)</f>
        <v>#N/A</v>
      </c>
      <c r="AR663" t="e">
        <f>VLOOKUP($C663,subset1!$D:$BX,AR$2,FALSE)</f>
        <v>#N/A</v>
      </c>
      <c r="AS663" t="e">
        <f>VLOOKUP($C663,subset1!$D:$BX,AS$2,FALSE)</f>
        <v>#N/A</v>
      </c>
      <c r="AT663" s="1" t="e">
        <f>VLOOKUP($C663,subset1!$D:$BX,AT$2,FALSE)</f>
        <v>#N/A</v>
      </c>
      <c r="AU663" t="e">
        <f>VLOOKUP($C663,subset1!$D:$BX,AU$2,FALSE)</f>
        <v>#N/A</v>
      </c>
      <c r="AV663" t="e">
        <f>VLOOKUP($C663,subset1!$D:$BX,AV$2,FALSE)</f>
        <v>#N/A</v>
      </c>
      <c r="AW663" t="e">
        <f>VLOOKUP($C663,subset1!$D:$BX,AW$2,FALSE)</f>
        <v>#N/A</v>
      </c>
      <c r="AX663" t="e">
        <f>VLOOKUP($C663,subset1!$D:$BX,AX$2,FALSE)</f>
        <v>#N/A</v>
      </c>
      <c r="AY663" t="e">
        <f>VLOOKUP($C663,subset1!$D:$BX,AY$2,FALSE)</f>
        <v>#N/A</v>
      </c>
      <c r="AZ663" t="e">
        <f>VLOOKUP($C663,subset1!$D:$BX,AZ$2,FALSE)</f>
        <v>#N/A</v>
      </c>
      <c r="BA663" t="e">
        <f>VLOOKUP($C663,subset1!$D:$BX,BA$2,FALSE)</f>
        <v>#N/A</v>
      </c>
      <c r="BB663" t="e">
        <f>VLOOKUP($C663,subset1!$D:$BX,BB$2,FALSE)</f>
        <v>#N/A</v>
      </c>
      <c r="BC663" t="e">
        <f>VLOOKUP($C663,subset1!$D:$BX,BC$2,FALSE)</f>
        <v>#N/A</v>
      </c>
      <c r="BD663" t="e">
        <f>VLOOKUP($C663,subset1!$D:$BX,BD$2,FALSE)</f>
        <v>#N/A</v>
      </c>
      <c r="BE663" t="e">
        <f>VLOOKUP($C663,subset1!$D:$BX,BE$2,FALSE)</f>
        <v>#N/A</v>
      </c>
      <c r="BF663" t="e">
        <f>VLOOKUP($C663,subset1!$D:$BX,BF$2,FALSE)</f>
        <v>#N/A</v>
      </c>
      <c r="BG663" t="e">
        <f>VLOOKUP($C663,subset1!$D:$BX,BG$2,FALSE)</f>
        <v>#N/A</v>
      </c>
      <c r="BH663" t="e">
        <f>VLOOKUP($C663,subset1!$D:$BX,BH$2,FALSE)</f>
        <v>#N/A</v>
      </c>
      <c r="BI663" t="e">
        <f>VLOOKUP($C663,subset1!$D:$BX,BI$2,FALSE)</f>
        <v>#N/A</v>
      </c>
      <c r="BJ663" t="e">
        <f>VLOOKUP($C663,subset1!$D:$BX,BJ$2,FALSE)</f>
        <v>#N/A</v>
      </c>
      <c r="BK663" t="e">
        <f>VLOOKUP($C663,subset1!$D:$BX,BK$2,FALSE)</f>
        <v>#N/A</v>
      </c>
      <c r="BL663" t="e">
        <f>VLOOKUP($C663,subset1!$D:$BX,BL$2,FALSE)</f>
        <v>#N/A</v>
      </c>
      <c r="BM663" t="e">
        <f>VLOOKUP($C663,subset1!$D:$BX,BM$2,FALSE)</f>
        <v>#N/A</v>
      </c>
      <c r="BN663" t="e">
        <f>VLOOKUP($C663,subset1!$D:$BX,BN$2,FALSE)</f>
        <v>#N/A</v>
      </c>
      <c r="BO663" t="e">
        <f>VLOOKUP($C663,subset1!$D:$BX,BO$2,FALSE)</f>
        <v>#N/A</v>
      </c>
      <c r="BP663" t="e">
        <f>VLOOKUP($C663,subset1!$D:$BX,BP$2,FALSE)</f>
        <v>#N/A</v>
      </c>
      <c r="BQ663" t="e">
        <f>VLOOKUP($C663,subset1!$D:$BX,BQ$2,FALSE)</f>
        <v>#N/A</v>
      </c>
      <c r="BR663" t="e">
        <f>VLOOKUP($C663,subset1!$D:$BX,BR$2,FALSE)</f>
        <v>#N/A</v>
      </c>
      <c r="BS663" t="e">
        <f>VLOOKUP($C663,subset1!$D:$BX,BS$2,FALSE)</f>
        <v>#N/A</v>
      </c>
      <c r="BT663" t="e">
        <f>VLOOKUP($C663,subset1!$D:$BX,BT$2,FALSE)</f>
        <v>#N/A</v>
      </c>
      <c r="BU663" t="e">
        <f>VLOOKUP($C663,subset1!$D:$BX,BU$2,FALSE)</f>
        <v>#N/A</v>
      </c>
    </row>
    <row r="664" spans="1:73" x14ac:dyDescent="0.2">
      <c r="A664">
        <v>1303</v>
      </c>
      <c r="B664" t="s">
        <v>8</v>
      </c>
      <c r="C664" t="str">
        <f t="shared" si="36"/>
        <v>1303B1</v>
      </c>
      <c r="D664" t="str">
        <f t="shared" si="37"/>
        <v>B1</v>
      </c>
      <c r="E664">
        <v>127</v>
      </c>
      <c r="F664" s="1">
        <v>44110</v>
      </c>
      <c r="G664">
        <v>0</v>
      </c>
      <c r="H664" t="s">
        <v>289</v>
      </c>
      <c r="I664">
        <v>141.880620036724</v>
      </c>
      <c r="J664" t="s">
        <v>25</v>
      </c>
      <c r="K664">
        <v>670</v>
      </c>
      <c r="L664">
        <f>VLOOKUP($C664,samples!$D$2:$I$1000,4, FALSE)</f>
        <v>10</v>
      </c>
      <c r="M664" t="str">
        <f>VLOOKUP($C664,samples!$D$2:$I$1000,5, FALSE)</f>
        <v>I</v>
      </c>
      <c r="N664" t="str">
        <f>VLOOKUP($C664,samples!$D$2:$I$1000,6, FALSE)</f>
        <v>7,8,9</v>
      </c>
      <c r="O664" s="1">
        <f>VLOOKUP($C664,samples!$D$2:$I$1000,3, FALSE)</f>
        <v>44117</v>
      </c>
      <c r="P664" s="2">
        <f t="shared" si="38"/>
        <v>7</v>
      </c>
      <c r="Q664" s="1" t="str">
        <f>VLOOKUP($C664,samples!$D$2:$R$1000,8, FALSE)</f>
        <v>CGPLPA917P1</v>
      </c>
      <c r="S664" t="e">
        <f>VLOOKUP($C664,subset1!$D:$BX,S$2,FALSE)</f>
        <v>#N/A</v>
      </c>
      <c r="T664" s="1" t="e">
        <f>VLOOKUP($C664,subset1!$D:$BX,T$2,FALSE)</f>
        <v>#N/A</v>
      </c>
      <c r="U664" t="e">
        <f>VLOOKUP($C664,subset1!$D:$BX,U$2,FALSE)</f>
        <v>#N/A</v>
      </c>
      <c r="V664" t="e">
        <f>VLOOKUP($C664,subset1!$D:$BX,V$2,FALSE)</f>
        <v>#N/A</v>
      </c>
      <c r="W664" t="e">
        <f>VLOOKUP($C664,subset1!$D:$BX,W$2,FALSE)</f>
        <v>#N/A</v>
      </c>
      <c r="X664" t="e">
        <f>VLOOKUP($C664,subset1!$D:$BX,X$2,FALSE)</f>
        <v>#N/A</v>
      </c>
      <c r="Y664" t="e">
        <f>VLOOKUP($C664,subset1!$D:$BX,Y$2,FALSE)</f>
        <v>#N/A</v>
      </c>
      <c r="Z664" t="e">
        <f>VLOOKUP($C664,subset1!$D:$BX,Z$2,FALSE)</f>
        <v>#N/A</v>
      </c>
      <c r="AA664" t="e">
        <f>VLOOKUP($C664,subset1!$D:$BX,AA$2,FALSE)</f>
        <v>#N/A</v>
      </c>
      <c r="AB664" t="e">
        <f>VLOOKUP($C664,subset1!$D:$BX,AB$2,FALSE)</f>
        <v>#N/A</v>
      </c>
      <c r="AC664" t="e">
        <f>VLOOKUP($C664,subset1!$D:$BX,AC$2,FALSE)</f>
        <v>#N/A</v>
      </c>
      <c r="AD664" t="e">
        <f>VLOOKUP($C664,subset1!$D:$BX,AD$2,FALSE)</f>
        <v>#N/A</v>
      </c>
      <c r="AE664" t="e">
        <f>VLOOKUP($C664,subset1!$D:$BX,AE$2,FALSE)</f>
        <v>#N/A</v>
      </c>
      <c r="AF664" t="e">
        <f>VLOOKUP($C664,subset1!$D:$BX,AF$2,FALSE)</f>
        <v>#N/A</v>
      </c>
      <c r="AG664" t="e">
        <f>VLOOKUP($C664,subset1!$D:$BX,AG$2,FALSE)</f>
        <v>#N/A</v>
      </c>
      <c r="AH664" t="e">
        <f>VLOOKUP($C664,subset1!$D:$BX,AH$2,FALSE)</f>
        <v>#N/A</v>
      </c>
      <c r="AI664" t="e">
        <f>VLOOKUP($C664,subset1!$D:$BX,AI$2,FALSE)</f>
        <v>#N/A</v>
      </c>
      <c r="AJ664" t="e">
        <f>VLOOKUP($C664,subset1!$D:$BX,AJ$2,FALSE)</f>
        <v>#N/A</v>
      </c>
      <c r="AK664" t="e">
        <f>VLOOKUP($C664,subset1!$D:$BX,AK$2,FALSE)</f>
        <v>#N/A</v>
      </c>
      <c r="AL664" t="e">
        <f>VLOOKUP($C664,subset1!$D:$BX,AL$2,FALSE)</f>
        <v>#N/A</v>
      </c>
      <c r="AM664" t="e">
        <f>VLOOKUP($C664,subset1!$D:$BX,AM$2,FALSE)</f>
        <v>#N/A</v>
      </c>
      <c r="AN664" t="e">
        <f>VLOOKUP($C664,subset1!$D:$BX,AN$2,FALSE)</f>
        <v>#N/A</v>
      </c>
      <c r="AO664" t="e">
        <f>VLOOKUP($C664,subset1!$D:$BX,AO$2,FALSE)</f>
        <v>#N/A</v>
      </c>
      <c r="AP664" t="e">
        <f>VLOOKUP($C664,subset1!$D:$BX,AP$2,FALSE)</f>
        <v>#N/A</v>
      </c>
      <c r="AQ664" t="e">
        <f>VLOOKUP($C664,subset1!$D:$BX,AQ$2,FALSE)</f>
        <v>#N/A</v>
      </c>
      <c r="AR664" t="e">
        <f>VLOOKUP($C664,subset1!$D:$BX,AR$2,FALSE)</f>
        <v>#N/A</v>
      </c>
      <c r="AS664" t="e">
        <f>VLOOKUP($C664,subset1!$D:$BX,AS$2,FALSE)</f>
        <v>#N/A</v>
      </c>
      <c r="AT664" s="1" t="e">
        <f>VLOOKUP($C664,subset1!$D:$BX,AT$2,FALSE)</f>
        <v>#N/A</v>
      </c>
      <c r="AU664" t="e">
        <f>VLOOKUP($C664,subset1!$D:$BX,AU$2,FALSE)</f>
        <v>#N/A</v>
      </c>
      <c r="AV664" t="e">
        <f>VLOOKUP($C664,subset1!$D:$BX,AV$2,FALSE)</f>
        <v>#N/A</v>
      </c>
      <c r="AW664" t="e">
        <f>VLOOKUP($C664,subset1!$D:$BX,AW$2,FALSE)</f>
        <v>#N/A</v>
      </c>
      <c r="AX664" t="e">
        <f>VLOOKUP($C664,subset1!$D:$BX,AX$2,FALSE)</f>
        <v>#N/A</v>
      </c>
      <c r="AY664" t="e">
        <f>VLOOKUP($C664,subset1!$D:$BX,AY$2,FALSE)</f>
        <v>#N/A</v>
      </c>
      <c r="AZ664" t="e">
        <f>VLOOKUP($C664,subset1!$D:$BX,AZ$2,FALSE)</f>
        <v>#N/A</v>
      </c>
      <c r="BA664" t="e">
        <f>VLOOKUP($C664,subset1!$D:$BX,BA$2,FALSE)</f>
        <v>#N/A</v>
      </c>
      <c r="BB664" t="e">
        <f>VLOOKUP($C664,subset1!$D:$BX,BB$2,FALSE)</f>
        <v>#N/A</v>
      </c>
      <c r="BC664" t="e">
        <f>VLOOKUP($C664,subset1!$D:$BX,BC$2,FALSE)</f>
        <v>#N/A</v>
      </c>
      <c r="BD664" t="e">
        <f>VLOOKUP($C664,subset1!$D:$BX,BD$2,FALSE)</f>
        <v>#N/A</v>
      </c>
      <c r="BE664" t="e">
        <f>VLOOKUP($C664,subset1!$D:$BX,BE$2,FALSE)</f>
        <v>#N/A</v>
      </c>
      <c r="BF664" t="e">
        <f>VLOOKUP($C664,subset1!$D:$BX,BF$2,FALSE)</f>
        <v>#N/A</v>
      </c>
      <c r="BG664" t="e">
        <f>VLOOKUP($C664,subset1!$D:$BX,BG$2,FALSE)</f>
        <v>#N/A</v>
      </c>
      <c r="BH664" t="e">
        <f>VLOOKUP($C664,subset1!$D:$BX,BH$2,FALSE)</f>
        <v>#N/A</v>
      </c>
      <c r="BI664" t="e">
        <f>VLOOKUP($C664,subset1!$D:$BX,BI$2,FALSE)</f>
        <v>#N/A</v>
      </c>
      <c r="BJ664" t="e">
        <f>VLOOKUP($C664,subset1!$D:$BX,BJ$2,FALSE)</f>
        <v>#N/A</v>
      </c>
      <c r="BK664" t="e">
        <f>VLOOKUP($C664,subset1!$D:$BX,BK$2,FALSE)</f>
        <v>#N/A</v>
      </c>
      <c r="BL664" t="e">
        <f>VLOOKUP($C664,subset1!$D:$BX,BL$2,FALSE)</f>
        <v>#N/A</v>
      </c>
      <c r="BM664" t="e">
        <f>VLOOKUP($C664,subset1!$D:$BX,BM$2,FALSE)</f>
        <v>#N/A</v>
      </c>
      <c r="BN664" t="e">
        <f>VLOOKUP($C664,subset1!$D:$BX,BN$2,FALSE)</f>
        <v>#N/A</v>
      </c>
      <c r="BO664" t="e">
        <f>VLOOKUP($C664,subset1!$D:$BX,BO$2,FALSE)</f>
        <v>#N/A</v>
      </c>
      <c r="BP664" t="e">
        <f>VLOOKUP($C664,subset1!$D:$BX,BP$2,FALSE)</f>
        <v>#N/A</v>
      </c>
      <c r="BQ664" t="e">
        <f>VLOOKUP($C664,subset1!$D:$BX,BQ$2,FALSE)</f>
        <v>#N/A</v>
      </c>
      <c r="BR664" t="e">
        <f>VLOOKUP($C664,subset1!$D:$BX,BR$2,FALSE)</f>
        <v>#N/A</v>
      </c>
      <c r="BS664" t="e">
        <f>VLOOKUP($C664,subset1!$D:$BX,BS$2,FALSE)</f>
        <v>#N/A</v>
      </c>
      <c r="BT664" t="e">
        <f>VLOOKUP($C664,subset1!$D:$BX,BT$2,FALSE)</f>
        <v>#N/A</v>
      </c>
      <c r="BU664" t="e">
        <f>VLOOKUP($C664,subset1!$D:$BX,BU$2,FALSE)</f>
        <v>#N/A</v>
      </c>
    </row>
    <row r="665" spans="1:73" x14ac:dyDescent="0.2">
      <c r="A665">
        <v>1303</v>
      </c>
      <c r="B665" t="s">
        <v>9</v>
      </c>
      <c r="C665" t="str">
        <f t="shared" si="36"/>
        <v>1303E1</v>
      </c>
      <c r="D665" t="str">
        <f t="shared" si="37"/>
        <v>E1</v>
      </c>
      <c r="E665">
        <v>127</v>
      </c>
      <c r="F665" s="1">
        <v>44110</v>
      </c>
      <c r="G665">
        <v>0</v>
      </c>
      <c r="H665" t="s">
        <v>289</v>
      </c>
      <c r="I665">
        <v>141.880620036724</v>
      </c>
      <c r="J665" t="s">
        <v>25</v>
      </c>
      <c r="K665">
        <v>671</v>
      </c>
      <c r="L665">
        <f>VLOOKUP($C665,samples!$D$2:$I$1000,4, FALSE)</f>
        <v>13</v>
      </c>
      <c r="M665" t="str">
        <f>VLOOKUP($C665,samples!$D$2:$I$1000,5, FALSE)</f>
        <v>A</v>
      </c>
      <c r="N665" t="str">
        <f>VLOOKUP($C665,samples!$D$2:$I$1000,6, FALSE)</f>
        <v>4,5,6</v>
      </c>
      <c r="O665" s="1">
        <f>VLOOKUP($C665,samples!$D$2:$I$1000,3, FALSE)</f>
        <v>44138</v>
      </c>
      <c r="P665" s="2">
        <f t="shared" si="38"/>
        <v>28</v>
      </c>
      <c r="Q665" s="1" t="str">
        <f>VLOOKUP($C665,samples!$D$2:$R$1000,8, FALSE)</f>
        <v>CGPLPA917P2</v>
      </c>
      <c r="S665" t="e">
        <f>VLOOKUP($C665,subset1!$D:$BX,S$2,FALSE)</f>
        <v>#N/A</v>
      </c>
      <c r="T665" s="1" t="e">
        <f>VLOOKUP($C665,subset1!$D:$BX,T$2,FALSE)</f>
        <v>#N/A</v>
      </c>
      <c r="U665" t="e">
        <f>VLOOKUP($C665,subset1!$D:$BX,U$2,FALSE)</f>
        <v>#N/A</v>
      </c>
      <c r="V665" t="e">
        <f>VLOOKUP($C665,subset1!$D:$BX,V$2,FALSE)</f>
        <v>#N/A</v>
      </c>
      <c r="W665" t="e">
        <f>VLOOKUP($C665,subset1!$D:$BX,W$2,FALSE)</f>
        <v>#N/A</v>
      </c>
      <c r="X665" t="e">
        <f>VLOOKUP($C665,subset1!$D:$BX,X$2,FALSE)</f>
        <v>#N/A</v>
      </c>
      <c r="Y665" t="e">
        <f>VLOOKUP($C665,subset1!$D:$BX,Y$2,FALSE)</f>
        <v>#N/A</v>
      </c>
      <c r="Z665" t="e">
        <f>VLOOKUP($C665,subset1!$D:$BX,Z$2,FALSE)</f>
        <v>#N/A</v>
      </c>
      <c r="AA665" t="e">
        <f>VLOOKUP($C665,subset1!$D:$BX,AA$2,FALSE)</f>
        <v>#N/A</v>
      </c>
      <c r="AB665" t="e">
        <f>VLOOKUP($C665,subset1!$D:$BX,AB$2,FALSE)</f>
        <v>#N/A</v>
      </c>
      <c r="AC665" t="e">
        <f>VLOOKUP($C665,subset1!$D:$BX,AC$2,FALSE)</f>
        <v>#N/A</v>
      </c>
      <c r="AD665" t="e">
        <f>VLOOKUP($C665,subset1!$D:$BX,AD$2,FALSE)</f>
        <v>#N/A</v>
      </c>
      <c r="AE665" t="e">
        <f>VLOOKUP($C665,subset1!$D:$BX,AE$2,FALSE)</f>
        <v>#N/A</v>
      </c>
      <c r="AF665" t="e">
        <f>VLOOKUP($C665,subset1!$D:$BX,AF$2,FALSE)</f>
        <v>#N/A</v>
      </c>
      <c r="AG665" t="e">
        <f>VLOOKUP($C665,subset1!$D:$BX,AG$2,FALSE)</f>
        <v>#N/A</v>
      </c>
      <c r="AH665" t="e">
        <f>VLOOKUP($C665,subset1!$D:$BX,AH$2,FALSE)</f>
        <v>#N/A</v>
      </c>
      <c r="AI665" t="e">
        <f>VLOOKUP($C665,subset1!$D:$BX,AI$2,FALSE)</f>
        <v>#N/A</v>
      </c>
      <c r="AJ665" t="e">
        <f>VLOOKUP($C665,subset1!$D:$BX,AJ$2,FALSE)</f>
        <v>#N/A</v>
      </c>
      <c r="AK665" t="e">
        <f>VLOOKUP($C665,subset1!$D:$BX,AK$2,FALSE)</f>
        <v>#N/A</v>
      </c>
      <c r="AL665" t="e">
        <f>VLOOKUP($C665,subset1!$D:$BX,AL$2,FALSE)</f>
        <v>#N/A</v>
      </c>
      <c r="AM665" t="e">
        <f>VLOOKUP($C665,subset1!$D:$BX,AM$2,FALSE)</f>
        <v>#N/A</v>
      </c>
      <c r="AN665" t="e">
        <f>VLOOKUP($C665,subset1!$D:$BX,AN$2,FALSE)</f>
        <v>#N/A</v>
      </c>
      <c r="AO665" t="e">
        <f>VLOOKUP($C665,subset1!$D:$BX,AO$2,FALSE)</f>
        <v>#N/A</v>
      </c>
      <c r="AP665" t="e">
        <f>VLOOKUP($C665,subset1!$D:$BX,AP$2,FALSE)</f>
        <v>#N/A</v>
      </c>
      <c r="AQ665" t="e">
        <f>VLOOKUP($C665,subset1!$D:$BX,AQ$2,FALSE)</f>
        <v>#N/A</v>
      </c>
      <c r="AR665" t="e">
        <f>VLOOKUP($C665,subset1!$D:$BX,AR$2,FALSE)</f>
        <v>#N/A</v>
      </c>
      <c r="AS665" t="e">
        <f>VLOOKUP($C665,subset1!$D:$BX,AS$2,FALSE)</f>
        <v>#N/A</v>
      </c>
      <c r="AT665" s="1" t="e">
        <f>VLOOKUP($C665,subset1!$D:$BX,AT$2,FALSE)</f>
        <v>#N/A</v>
      </c>
      <c r="AU665" t="e">
        <f>VLOOKUP($C665,subset1!$D:$BX,AU$2,FALSE)</f>
        <v>#N/A</v>
      </c>
      <c r="AV665" t="e">
        <f>VLOOKUP($C665,subset1!$D:$BX,AV$2,FALSE)</f>
        <v>#N/A</v>
      </c>
      <c r="AW665" t="e">
        <f>VLOOKUP($C665,subset1!$D:$BX,AW$2,FALSE)</f>
        <v>#N/A</v>
      </c>
      <c r="AX665" t="e">
        <f>VLOOKUP($C665,subset1!$D:$BX,AX$2,FALSE)</f>
        <v>#N/A</v>
      </c>
      <c r="AY665" t="e">
        <f>VLOOKUP($C665,subset1!$D:$BX,AY$2,FALSE)</f>
        <v>#N/A</v>
      </c>
      <c r="AZ665" t="e">
        <f>VLOOKUP($C665,subset1!$D:$BX,AZ$2,FALSE)</f>
        <v>#N/A</v>
      </c>
      <c r="BA665" t="e">
        <f>VLOOKUP($C665,subset1!$D:$BX,BA$2,FALSE)</f>
        <v>#N/A</v>
      </c>
      <c r="BB665" t="e">
        <f>VLOOKUP($C665,subset1!$D:$BX,BB$2,FALSE)</f>
        <v>#N/A</v>
      </c>
      <c r="BC665" t="e">
        <f>VLOOKUP($C665,subset1!$D:$BX,BC$2,FALSE)</f>
        <v>#N/A</v>
      </c>
      <c r="BD665" t="e">
        <f>VLOOKUP($C665,subset1!$D:$BX,BD$2,FALSE)</f>
        <v>#N/A</v>
      </c>
      <c r="BE665" t="e">
        <f>VLOOKUP($C665,subset1!$D:$BX,BE$2,FALSE)</f>
        <v>#N/A</v>
      </c>
      <c r="BF665" t="e">
        <f>VLOOKUP($C665,subset1!$D:$BX,BF$2,FALSE)</f>
        <v>#N/A</v>
      </c>
      <c r="BG665" t="e">
        <f>VLOOKUP($C665,subset1!$D:$BX,BG$2,FALSE)</f>
        <v>#N/A</v>
      </c>
      <c r="BH665" t="e">
        <f>VLOOKUP($C665,subset1!$D:$BX,BH$2,FALSE)</f>
        <v>#N/A</v>
      </c>
      <c r="BI665" t="e">
        <f>VLOOKUP($C665,subset1!$D:$BX,BI$2,FALSE)</f>
        <v>#N/A</v>
      </c>
      <c r="BJ665" t="e">
        <f>VLOOKUP($C665,subset1!$D:$BX,BJ$2,FALSE)</f>
        <v>#N/A</v>
      </c>
      <c r="BK665" t="e">
        <f>VLOOKUP($C665,subset1!$D:$BX,BK$2,FALSE)</f>
        <v>#N/A</v>
      </c>
      <c r="BL665" t="e">
        <f>VLOOKUP($C665,subset1!$D:$BX,BL$2,FALSE)</f>
        <v>#N/A</v>
      </c>
      <c r="BM665" t="e">
        <f>VLOOKUP($C665,subset1!$D:$BX,BM$2,FALSE)</f>
        <v>#N/A</v>
      </c>
      <c r="BN665" t="e">
        <f>VLOOKUP($C665,subset1!$D:$BX,BN$2,FALSE)</f>
        <v>#N/A</v>
      </c>
      <c r="BO665" t="e">
        <f>VLOOKUP($C665,subset1!$D:$BX,BO$2,FALSE)</f>
        <v>#N/A</v>
      </c>
      <c r="BP665" t="e">
        <f>VLOOKUP($C665,subset1!$D:$BX,BP$2,FALSE)</f>
        <v>#N/A</v>
      </c>
      <c r="BQ665" t="e">
        <f>VLOOKUP($C665,subset1!$D:$BX,BQ$2,FALSE)</f>
        <v>#N/A</v>
      </c>
      <c r="BR665" t="e">
        <f>VLOOKUP($C665,subset1!$D:$BX,BR$2,FALSE)</f>
        <v>#N/A</v>
      </c>
      <c r="BS665" t="e">
        <f>VLOOKUP($C665,subset1!$D:$BX,BS$2,FALSE)</f>
        <v>#N/A</v>
      </c>
      <c r="BT665" t="e">
        <f>VLOOKUP($C665,subset1!$D:$BX,BT$2,FALSE)</f>
        <v>#N/A</v>
      </c>
      <c r="BU665" t="e">
        <f>VLOOKUP($C665,subset1!$D:$BX,BU$2,FALSE)</f>
        <v>#N/A</v>
      </c>
    </row>
    <row r="666" spans="1:73" x14ac:dyDescent="0.2">
      <c r="A666">
        <v>1317</v>
      </c>
      <c r="B666" t="s">
        <v>2</v>
      </c>
      <c r="C666" t="str">
        <f t="shared" si="36"/>
        <v>1317A</v>
      </c>
      <c r="D666" t="str">
        <f t="shared" si="37"/>
        <v>A</v>
      </c>
      <c r="E666">
        <v>128</v>
      </c>
      <c r="F666" s="1">
        <v>44144</v>
      </c>
      <c r="G666">
        <v>32.4</v>
      </c>
      <c r="H666" t="s">
        <v>22</v>
      </c>
      <c r="I666">
        <v>107.880620036723</v>
      </c>
      <c r="J666" t="s">
        <v>25</v>
      </c>
      <c r="K666">
        <v>672</v>
      </c>
      <c r="L666">
        <f>VLOOKUP($C666,samples!$D$2:$I$1000,4, FALSE)</f>
        <v>5</v>
      </c>
      <c r="M666" t="str">
        <f>VLOOKUP($C666,samples!$D$2:$I$1000,5, FALSE)</f>
        <v>D</v>
      </c>
      <c r="N666" t="str">
        <f>VLOOKUP($C666,samples!$D$2:$I$1000,6, FALSE)</f>
        <v>4,5,6</v>
      </c>
      <c r="O666" s="1">
        <f>VLOOKUP($C666,samples!$D$2:$I$1000,3, FALSE)</f>
        <v>44144</v>
      </c>
      <c r="P666" s="2">
        <f t="shared" si="38"/>
        <v>0</v>
      </c>
      <c r="Q666" s="1" t="str">
        <f>VLOOKUP($C666,samples!$D$2:$R$1000,8, FALSE)</f>
        <v>CGPLPA918P</v>
      </c>
      <c r="R666" t="s">
        <v>297</v>
      </c>
      <c r="S666" t="e">
        <f>VLOOKUP($C666,subset1!$D:$BX,S$2,FALSE)</f>
        <v>#N/A</v>
      </c>
      <c r="T666" s="1" t="e">
        <f>VLOOKUP($C666,subset1!$D:$BX,T$2,FALSE)</f>
        <v>#N/A</v>
      </c>
      <c r="U666" t="e">
        <f>VLOOKUP($C666,subset1!$D:$BX,U$2,FALSE)</f>
        <v>#N/A</v>
      </c>
      <c r="V666" t="e">
        <f>VLOOKUP($C666,subset1!$D:$BX,V$2,FALSE)</f>
        <v>#N/A</v>
      </c>
      <c r="W666" t="e">
        <f>VLOOKUP($C666,subset1!$D:$BX,W$2,FALSE)</f>
        <v>#N/A</v>
      </c>
      <c r="X666" t="e">
        <f>VLOOKUP($C666,subset1!$D:$BX,X$2,FALSE)</f>
        <v>#N/A</v>
      </c>
      <c r="Y666" t="e">
        <f>VLOOKUP($C666,subset1!$D:$BX,Y$2,FALSE)</f>
        <v>#N/A</v>
      </c>
      <c r="Z666" t="e">
        <f>VLOOKUP($C666,subset1!$D:$BX,Z$2,FALSE)</f>
        <v>#N/A</v>
      </c>
      <c r="AA666" t="e">
        <f>VLOOKUP($C666,subset1!$D:$BX,AA$2,FALSE)</f>
        <v>#N/A</v>
      </c>
      <c r="AB666" t="e">
        <f>VLOOKUP($C666,subset1!$D:$BX,AB$2,FALSE)</f>
        <v>#N/A</v>
      </c>
      <c r="AC666" t="e">
        <f>VLOOKUP($C666,subset1!$D:$BX,AC$2,FALSE)</f>
        <v>#N/A</v>
      </c>
      <c r="AD666" t="e">
        <f>VLOOKUP($C666,subset1!$D:$BX,AD$2,FALSE)</f>
        <v>#N/A</v>
      </c>
      <c r="AE666" t="e">
        <f>VLOOKUP($C666,subset1!$D:$BX,AE$2,FALSE)</f>
        <v>#N/A</v>
      </c>
      <c r="AF666" t="e">
        <f>VLOOKUP($C666,subset1!$D:$BX,AF$2,FALSE)</f>
        <v>#N/A</v>
      </c>
      <c r="AG666" t="e">
        <f>VLOOKUP($C666,subset1!$D:$BX,AG$2,FALSE)</f>
        <v>#N/A</v>
      </c>
      <c r="AH666" t="e">
        <f>VLOOKUP($C666,subset1!$D:$BX,AH$2,FALSE)</f>
        <v>#N/A</v>
      </c>
      <c r="AI666" t="e">
        <f>VLOOKUP($C666,subset1!$D:$BX,AI$2,FALSE)</f>
        <v>#N/A</v>
      </c>
      <c r="AJ666" t="e">
        <f>VLOOKUP($C666,subset1!$D:$BX,AJ$2,FALSE)</f>
        <v>#N/A</v>
      </c>
      <c r="AK666" t="e">
        <f>VLOOKUP($C666,subset1!$D:$BX,AK$2,FALSE)</f>
        <v>#N/A</v>
      </c>
      <c r="AL666" t="e">
        <f>VLOOKUP($C666,subset1!$D:$BX,AL$2,FALSE)</f>
        <v>#N/A</v>
      </c>
      <c r="AM666" t="e">
        <f>VLOOKUP($C666,subset1!$D:$BX,AM$2,FALSE)</f>
        <v>#N/A</v>
      </c>
      <c r="AN666" t="e">
        <f>VLOOKUP($C666,subset1!$D:$BX,AN$2,FALSE)</f>
        <v>#N/A</v>
      </c>
      <c r="AO666" t="e">
        <f>VLOOKUP($C666,subset1!$D:$BX,AO$2,FALSE)</f>
        <v>#N/A</v>
      </c>
      <c r="AP666" t="e">
        <f>VLOOKUP($C666,subset1!$D:$BX,AP$2,FALSE)</f>
        <v>#N/A</v>
      </c>
      <c r="AQ666" t="e">
        <f>VLOOKUP($C666,subset1!$D:$BX,AQ$2,FALSE)</f>
        <v>#N/A</v>
      </c>
      <c r="AR666" t="e">
        <f>VLOOKUP($C666,subset1!$D:$BX,AR$2,FALSE)</f>
        <v>#N/A</v>
      </c>
      <c r="AS666" t="e">
        <f>VLOOKUP($C666,subset1!$D:$BX,AS$2,FALSE)</f>
        <v>#N/A</v>
      </c>
      <c r="AT666" s="1" t="e">
        <f>VLOOKUP($C666,subset1!$D:$BX,AT$2,FALSE)</f>
        <v>#N/A</v>
      </c>
      <c r="AU666" t="e">
        <f>VLOOKUP($C666,subset1!$D:$BX,AU$2,FALSE)</f>
        <v>#N/A</v>
      </c>
      <c r="AV666" t="e">
        <f>VLOOKUP($C666,subset1!$D:$BX,AV$2,FALSE)</f>
        <v>#N/A</v>
      </c>
      <c r="AW666" t="e">
        <f>VLOOKUP($C666,subset1!$D:$BX,AW$2,FALSE)</f>
        <v>#N/A</v>
      </c>
      <c r="AX666" t="e">
        <f>VLOOKUP($C666,subset1!$D:$BX,AX$2,FALSE)</f>
        <v>#N/A</v>
      </c>
      <c r="AY666" t="e">
        <f>VLOOKUP($C666,subset1!$D:$BX,AY$2,FALSE)</f>
        <v>#N/A</v>
      </c>
      <c r="AZ666" t="e">
        <f>VLOOKUP($C666,subset1!$D:$BX,AZ$2,FALSE)</f>
        <v>#N/A</v>
      </c>
      <c r="BA666" t="e">
        <f>VLOOKUP($C666,subset1!$D:$BX,BA$2,FALSE)</f>
        <v>#N/A</v>
      </c>
      <c r="BB666" t="e">
        <f>VLOOKUP($C666,subset1!$D:$BX,BB$2,FALSE)</f>
        <v>#N/A</v>
      </c>
      <c r="BC666" t="e">
        <f>VLOOKUP($C666,subset1!$D:$BX,BC$2,FALSE)</f>
        <v>#N/A</v>
      </c>
      <c r="BD666" t="e">
        <f>VLOOKUP($C666,subset1!$D:$BX,BD$2,FALSE)</f>
        <v>#N/A</v>
      </c>
      <c r="BE666" t="e">
        <f>VLOOKUP($C666,subset1!$D:$BX,BE$2,FALSE)</f>
        <v>#N/A</v>
      </c>
      <c r="BF666" t="e">
        <f>VLOOKUP($C666,subset1!$D:$BX,BF$2,FALSE)</f>
        <v>#N/A</v>
      </c>
      <c r="BG666" t="e">
        <f>VLOOKUP($C666,subset1!$D:$BX,BG$2,FALSE)</f>
        <v>#N/A</v>
      </c>
      <c r="BH666" t="e">
        <f>VLOOKUP($C666,subset1!$D:$BX,BH$2,FALSE)</f>
        <v>#N/A</v>
      </c>
      <c r="BI666" t="e">
        <f>VLOOKUP($C666,subset1!$D:$BX,BI$2,FALSE)</f>
        <v>#N/A</v>
      </c>
      <c r="BJ666" t="e">
        <f>VLOOKUP($C666,subset1!$D:$BX,BJ$2,FALSE)</f>
        <v>#N/A</v>
      </c>
      <c r="BK666" t="e">
        <f>VLOOKUP($C666,subset1!$D:$BX,BK$2,FALSE)</f>
        <v>#N/A</v>
      </c>
      <c r="BL666" t="e">
        <f>VLOOKUP($C666,subset1!$D:$BX,BL$2,FALSE)</f>
        <v>#N/A</v>
      </c>
      <c r="BM666" t="e">
        <f>VLOOKUP($C666,subset1!$D:$BX,BM$2,FALSE)</f>
        <v>#N/A</v>
      </c>
      <c r="BN666" t="e">
        <f>VLOOKUP($C666,subset1!$D:$BX,BN$2,FALSE)</f>
        <v>#N/A</v>
      </c>
      <c r="BO666" t="e">
        <f>VLOOKUP($C666,subset1!$D:$BX,BO$2,FALSE)</f>
        <v>#N/A</v>
      </c>
      <c r="BP666" t="e">
        <f>VLOOKUP($C666,subset1!$D:$BX,BP$2,FALSE)</f>
        <v>#N/A</v>
      </c>
      <c r="BQ666" t="e">
        <f>VLOOKUP($C666,subset1!$D:$BX,BQ$2,FALSE)</f>
        <v>#N/A</v>
      </c>
      <c r="BR666" t="e">
        <f>VLOOKUP($C666,subset1!$D:$BX,BR$2,FALSE)</f>
        <v>#N/A</v>
      </c>
      <c r="BS666" t="e">
        <f>VLOOKUP($C666,subset1!$D:$BX,BS$2,FALSE)</f>
        <v>#N/A</v>
      </c>
      <c r="BT666" t="e">
        <f>VLOOKUP($C666,subset1!$D:$BX,BT$2,FALSE)</f>
        <v>#N/A</v>
      </c>
      <c r="BU666" t="e">
        <f>VLOOKUP($C666,subset1!$D:$BX,BU$2,FALSE)</f>
        <v>#N/A</v>
      </c>
    </row>
    <row r="667" spans="1:73" x14ac:dyDescent="0.2">
      <c r="A667">
        <v>1317</v>
      </c>
      <c r="B667" t="s">
        <v>8</v>
      </c>
      <c r="C667" t="str">
        <f t="shared" si="36"/>
        <v>1317B1</v>
      </c>
      <c r="D667" t="str">
        <f t="shared" si="37"/>
        <v>B1</v>
      </c>
      <c r="E667">
        <v>128</v>
      </c>
      <c r="F667" s="1">
        <v>44144</v>
      </c>
      <c r="G667">
        <v>32.4</v>
      </c>
      <c r="H667" t="s">
        <v>22</v>
      </c>
      <c r="I667">
        <v>107.880620036723</v>
      </c>
      <c r="J667" t="s">
        <v>25</v>
      </c>
      <c r="K667">
        <v>673</v>
      </c>
      <c r="L667">
        <f>VLOOKUP($C667,samples!$D$2:$I$1000,4, FALSE)</f>
        <v>10</v>
      </c>
      <c r="M667" t="str">
        <f>VLOOKUP($C667,samples!$D$2:$I$1000,5, FALSE)</f>
        <v>H</v>
      </c>
      <c r="N667" t="str">
        <f>VLOOKUP($C667,samples!$D$2:$I$1000,6, FALSE)</f>
        <v>1,2,3</v>
      </c>
      <c r="O667" s="1">
        <f>VLOOKUP($C667,samples!$D$2:$I$1000,3, FALSE)</f>
        <v>44175</v>
      </c>
      <c r="P667" s="2">
        <f t="shared" si="38"/>
        <v>31</v>
      </c>
      <c r="Q667" s="1" t="str">
        <f>VLOOKUP($C667,samples!$D$2:$R$1000,8, FALSE)</f>
        <v>CGPLPA918P1</v>
      </c>
      <c r="R667" t="s">
        <v>297</v>
      </c>
      <c r="S667" t="e">
        <f>VLOOKUP($C667,subset1!$D:$BX,S$2,FALSE)</f>
        <v>#N/A</v>
      </c>
      <c r="T667" s="1" t="e">
        <f>VLOOKUP($C667,subset1!$D:$BX,T$2,FALSE)</f>
        <v>#N/A</v>
      </c>
      <c r="U667" t="e">
        <f>VLOOKUP($C667,subset1!$D:$BX,U$2,FALSE)</f>
        <v>#N/A</v>
      </c>
      <c r="V667" t="e">
        <f>VLOOKUP($C667,subset1!$D:$BX,V$2,FALSE)</f>
        <v>#N/A</v>
      </c>
      <c r="W667" t="e">
        <f>VLOOKUP($C667,subset1!$D:$BX,W$2,FALSE)</f>
        <v>#N/A</v>
      </c>
      <c r="X667" t="e">
        <f>VLOOKUP($C667,subset1!$D:$BX,X$2,FALSE)</f>
        <v>#N/A</v>
      </c>
      <c r="Y667" t="e">
        <f>VLOOKUP($C667,subset1!$D:$BX,Y$2,FALSE)</f>
        <v>#N/A</v>
      </c>
      <c r="Z667" t="e">
        <f>VLOOKUP($C667,subset1!$D:$BX,Z$2,FALSE)</f>
        <v>#N/A</v>
      </c>
      <c r="AA667" t="e">
        <f>VLOOKUP($C667,subset1!$D:$BX,AA$2,FALSE)</f>
        <v>#N/A</v>
      </c>
      <c r="AB667" t="e">
        <f>VLOOKUP($C667,subset1!$D:$BX,AB$2,FALSE)</f>
        <v>#N/A</v>
      </c>
      <c r="AC667" t="e">
        <f>VLOOKUP($C667,subset1!$D:$BX,AC$2,FALSE)</f>
        <v>#N/A</v>
      </c>
      <c r="AD667" t="e">
        <f>VLOOKUP($C667,subset1!$D:$BX,AD$2,FALSE)</f>
        <v>#N/A</v>
      </c>
      <c r="AE667" t="e">
        <f>VLOOKUP($C667,subset1!$D:$BX,AE$2,FALSE)</f>
        <v>#N/A</v>
      </c>
      <c r="AF667" t="e">
        <f>VLOOKUP($C667,subset1!$D:$BX,AF$2,FALSE)</f>
        <v>#N/A</v>
      </c>
      <c r="AG667" t="e">
        <f>VLOOKUP($C667,subset1!$D:$BX,AG$2,FALSE)</f>
        <v>#N/A</v>
      </c>
      <c r="AH667" t="e">
        <f>VLOOKUP($C667,subset1!$D:$BX,AH$2,FALSE)</f>
        <v>#N/A</v>
      </c>
      <c r="AI667" t="e">
        <f>VLOOKUP($C667,subset1!$D:$BX,AI$2,FALSE)</f>
        <v>#N/A</v>
      </c>
      <c r="AJ667" t="e">
        <f>VLOOKUP($C667,subset1!$D:$BX,AJ$2,FALSE)</f>
        <v>#N/A</v>
      </c>
      <c r="AK667" t="e">
        <f>VLOOKUP($C667,subset1!$D:$BX,AK$2,FALSE)</f>
        <v>#N/A</v>
      </c>
      <c r="AL667" t="e">
        <f>VLOOKUP($C667,subset1!$D:$BX,AL$2,FALSE)</f>
        <v>#N/A</v>
      </c>
      <c r="AM667" t="e">
        <f>VLOOKUP($C667,subset1!$D:$BX,AM$2,FALSE)</f>
        <v>#N/A</v>
      </c>
      <c r="AN667" t="e">
        <f>VLOOKUP($C667,subset1!$D:$BX,AN$2,FALSE)</f>
        <v>#N/A</v>
      </c>
      <c r="AO667" t="e">
        <f>VLOOKUP($C667,subset1!$D:$BX,AO$2,FALSE)</f>
        <v>#N/A</v>
      </c>
      <c r="AP667" t="e">
        <f>VLOOKUP($C667,subset1!$D:$BX,AP$2,FALSE)</f>
        <v>#N/A</v>
      </c>
      <c r="AQ667" t="e">
        <f>VLOOKUP($C667,subset1!$D:$BX,AQ$2,FALSE)</f>
        <v>#N/A</v>
      </c>
      <c r="AR667" t="e">
        <f>VLOOKUP($C667,subset1!$D:$BX,AR$2,FALSE)</f>
        <v>#N/A</v>
      </c>
      <c r="AS667" t="e">
        <f>VLOOKUP($C667,subset1!$D:$BX,AS$2,FALSE)</f>
        <v>#N/A</v>
      </c>
      <c r="AT667" s="1" t="e">
        <f>VLOOKUP($C667,subset1!$D:$BX,AT$2,FALSE)</f>
        <v>#N/A</v>
      </c>
      <c r="AU667" t="e">
        <f>VLOOKUP($C667,subset1!$D:$BX,AU$2,FALSE)</f>
        <v>#N/A</v>
      </c>
      <c r="AV667" t="e">
        <f>VLOOKUP($C667,subset1!$D:$BX,AV$2,FALSE)</f>
        <v>#N/A</v>
      </c>
      <c r="AW667" t="e">
        <f>VLOOKUP($C667,subset1!$D:$BX,AW$2,FALSE)</f>
        <v>#N/A</v>
      </c>
      <c r="AX667" t="e">
        <f>VLOOKUP($C667,subset1!$D:$BX,AX$2,FALSE)</f>
        <v>#N/A</v>
      </c>
      <c r="AY667" t="e">
        <f>VLOOKUP($C667,subset1!$D:$BX,AY$2,FALSE)</f>
        <v>#N/A</v>
      </c>
      <c r="AZ667" t="e">
        <f>VLOOKUP($C667,subset1!$D:$BX,AZ$2,FALSE)</f>
        <v>#N/A</v>
      </c>
      <c r="BA667" t="e">
        <f>VLOOKUP($C667,subset1!$D:$BX,BA$2,FALSE)</f>
        <v>#N/A</v>
      </c>
      <c r="BB667" t="e">
        <f>VLOOKUP($C667,subset1!$D:$BX,BB$2,FALSE)</f>
        <v>#N/A</v>
      </c>
      <c r="BC667" t="e">
        <f>VLOOKUP($C667,subset1!$D:$BX,BC$2,FALSE)</f>
        <v>#N/A</v>
      </c>
      <c r="BD667" t="e">
        <f>VLOOKUP($C667,subset1!$D:$BX,BD$2,FALSE)</f>
        <v>#N/A</v>
      </c>
      <c r="BE667" t="e">
        <f>VLOOKUP($C667,subset1!$D:$BX,BE$2,FALSE)</f>
        <v>#N/A</v>
      </c>
      <c r="BF667" t="e">
        <f>VLOOKUP($C667,subset1!$D:$BX,BF$2,FALSE)</f>
        <v>#N/A</v>
      </c>
      <c r="BG667" t="e">
        <f>VLOOKUP($C667,subset1!$D:$BX,BG$2,FALSE)</f>
        <v>#N/A</v>
      </c>
      <c r="BH667" t="e">
        <f>VLOOKUP($C667,subset1!$D:$BX,BH$2,FALSE)</f>
        <v>#N/A</v>
      </c>
      <c r="BI667" t="e">
        <f>VLOOKUP($C667,subset1!$D:$BX,BI$2,FALSE)</f>
        <v>#N/A</v>
      </c>
      <c r="BJ667" t="e">
        <f>VLOOKUP($C667,subset1!$D:$BX,BJ$2,FALSE)</f>
        <v>#N/A</v>
      </c>
      <c r="BK667" t="e">
        <f>VLOOKUP($C667,subset1!$D:$BX,BK$2,FALSE)</f>
        <v>#N/A</v>
      </c>
      <c r="BL667" t="e">
        <f>VLOOKUP($C667,subset1!$D:$BX,BL$2,FALSE)</f>
        <v>#N/A</v>
      </c>
      <c r="BM667" t="e">
        <f>VLOOKUP($C667,subset1!$D:$BX,BM$2,FALSE)</f>
        <v>#N/A</v>
      </c>
      <c r="BN667" t="e">
        <f>VLOOKUP($C667,subset1!$D:$BX,BN$2,FALSE)</f>
        <v>#N/A</v>
      </c>
      <c r="BO667" t="e">
        <f>VLOOKUP($C667,subset1!$D:$BX,BO$2,FALSE)</f>
        <v>#N/A</v>
      </c>
      <c r="BP667" t="e">
        <f>VLOOKUP($C667,subset1!$D:$BX,BP$2,FALSE)</f>
        <v>#N/A</v>
      </c>
      <c r="BQ667" t="e">
        <f>VLOOKUP($C667,subset1!$D:$BX,BQ$2,FALSE)</f>
        <v>#N/A</v>
      </c>
      <c r="BR667" t="e">
        <f>VLOOKUP($C667,subset1!$D:$BX,BR$2,FALSE)</f>
        <v>#N/A</v>
      </c>
      <c r="BS667" t="e">
        <f>VLOOKUP($C667,subset1!$D:$BX,BS$2,FALSE)</f>
        <v>#N/A</v>
      </c>
      <c r="BT667" t="e">
        <f>VLOOKUP($C667,subset1!$D:$BX,BT$2,FALSE)</f>
        <v>#N/A</v>
      </c>
      <c r="BU667" t="e">
        <f>VLOOKUP($C667,subset1!$D:$BX,BU$2,FALSE)</f>
        <v>#N/A</v>
      </c>
    </row>
    <row r="668" spans="1:73" x14ac:dyDescent="0.2">
      <c r="A668">
        <v>1317</v>
      </c>
      <c r="B668" t="s">
        <v>9</v>
      </c>
      <c r="C668" t="str">
        <f t="shared" si="36"/>
        <v>1317E1</v>
      </c>
      <c r="D668" t="str">
        <f t="shared" si="37"/>
        <v>E1</v>
      </c>
      <c r="E668">
        <v>128</v>
      </c>
      <c r="F668" s="1">
        <v>44144</v>
      </c>
      <c r="G668">
        <v>32.4</v>
      </c>
      <c r="H668" t="s">
        <v>22</v>
      </c>
      <c r="I668">
        <v>107.880620036723</v>
      </c>
      <c r="J668" t="s">
        <v>25</v>
      </c>
      <c r="K668">
        <v>674</v>
      </c>
      <c r="L668">
        <f>VLOOKUP($C668,samples!$D$2:$I$1000,4, FALSE)</f>
        <v>13</v>
      </c>
      <c r="M668" t="str">
        <f>VLOOKUP($C668,samples!$D$2:$I$1000,5, FALSE)</f>
        <v>F</v>
      </c>
      <c r="N668" t="str">
        <f>VLOOKUP($C668,samples!$D$2:$I$1000,6, FALSE)</f>
        <v>7,8,9</v>
      </c>
      <c r="O668" s="1">
        <f>VLOOKUP($C668,samples!$D$2:$I$1000,3, FALSE)</f>
        <v>44207</v>
      </c>
      <c r="P668" s="2">
        <f t="shared" si="38"/>
        <v>63</v>
      </c>
      <c r="Q668" s="1" t="str">
        <f>VLOOKUP($C668,samples!$D$2:$R$1000,8, FALSE)</f>
        <v>CGPLPA918P2</v>
      </c>
      <c r="R668" t="s">
        <v>297</v>
      </c>
      <c r="S668" t="e">
        <f>VLOOKUP($C668,subset1!$D:$BX,S$2,FALSE)</f>
        <v>#N/A</v>
      </c>
      <c r="T668" s="1" t="e">
        <f>VLOOKUP($C668,subset1!$D:$BX,T$2,FALSE)</f>
        <v>#N/A</v>
      </c>
      <c r="U668" t="e">
        <f>VLOOKUP($C668,subset1!$D:$BX,U$2,FALSE)</f>
        <v>#N/A</v>
      </c>
      <c r="V668" t="e">
        <f>VLOOKUP($C668,subset1!$D:$BX,V$2,FALSE)</f>
        <v>#N/A</v>
      </c>
      <c r="W668" t="e">
        <f>VLOOKUP($C668,subset1!$D:$BX,W$2,FALSE)</f>
        <v>#N/A</v>
      </c>
      <c r="X668" t="e">
        <f>VLOOKUP($C668,subset1!$D:$BX,X$2,FALSE)</f>
        <v>#N/A</v>
      </c>
      <c r="Y668" t="e">
        <f>VLOOKUP($C668,subset1!$D:$BX,Y$2,FALSE)</f>
        <v>#N/A</v>
      </c>
      <c r="Z668" t="e">
        <f>VLOOKUP($C668,subset1!$D:$BX,Z$2,FALSE)</f>
        <v>#N/A</v>
      </c>
      <c r="AA668" t="e">
        <f>VLOOKUP($C668,subset1!$D:$BX,AA$2,FALSE)</f>
        <v>#N/A</v>
      </c>
      <c r="AB668" t="e">
        <f>VLOOKUP($C668,subset1!$D:$BX,AB$2,FALSE)</f>
        <v>#N/A</v>
      </c>
      <c r="AC668" t="e">
        <f>VLOOKUP($C668,subset1!$D:$BX,AC$2,FALSE)</f>
        <v>#N/A</v>
      </c>
      <c r="AD668" t="e">
        <f>VLOOKUP($C668,subset1!$D:$BX,AD$2,FALSE)</f>
        <v>#N/A</v>
      </c>
      <c r="AE668" t="e">
        <f>VLOOKUP($C668,subset1!$D:$BX,AE$2,FALSE)</f>
        <v>#N/A</v>
      </c>
      <c r="AF668" t="e">
        <f>VLOOKUP($C668,subset1!$D:$BX,AF$2,FALSE)</f>
        <v>#N/A</v>
      </c>
      <c r="AG668" t="e">
        <f>VLOOKUP($C668,subset1!$D:$BX,AG$2,FALSE)</f>
        <v>#N/A</v>
      </c>
      <c r="AH668" t="e">
        <f>VLOOKUP($C668,subset1!$D:$BX,AH$2,FALSE)</f>
        <v>#N/A</v>
      </c>
      <c r="AI668" t="e">
        <f>VLOOKUP($C668,subset1!$D:$BX,AI$2,FALSE)</f>
        <v>#N/A</v>
      </c>
      <c r="AJ668" t="e">
        <f>VLOOKUP($C668,subset1!$D:$BX,AJ$2,FALSE)</f>
        <v>#N/A</v>
      </c>
      <c r="AK668" t="e">
        <f>VLOOKUP($C668,subset1!$D:$BX,AK$2,FALSE)</f>
        <v>#N/A</v>
      </c>
      <c r="AL668" t="e">
        <f>VLOOKUP($C668,subset1!$D:$BX,AL$2,FALSE)</f>
        <v>#N/A</v>
      </c>
      <c r="AM668" t="e">
        <f>VLOOKUP($C668,subset1!$D:$BX,AM$2,FALSE)</f>
        <v>#N/A</v>
      </c>
      <c r="AN668" t="e">
        <f>VLOOKUP($C668,subset1!$D:$BX,AN$2,FALSE)</f>
        <v>#N/A</v>
      </c>
      <c r="AO668" t="e">
        <f>VLOOKUP($C668,subset1!$D:$BX,AO$2,FALSE)</f>
        <v>#N/A</v>
      </c>
      <c r="AP668" t="e">
        <f>VLOOKUP($C668,subset1!$D:$BX,AP$2,FALSE)</f>
        <v>#N/A</v>
      </c>
      <c r="AQ668" t="e">
        <f>VLOOKUP($C668,subset1!$D:$BX,AQ$2,FALSE)</f>
        <v>#N/A</v>
      </c>
      <c r="AR668" t="e">
        <f>VLOOKUP($C668,subset1!$D:$BX,AR$2,FALSE)</f>
        <v>#N/A</v>
      </c>
      <c r="AS668" t="e">
        <f>VLOOKUP($C668,subset1!$D:$BX,AS$2,FALSE)</f>
        <v>#N/A</v>
      </c>
      <c r="AT668" s="1" t="e">
        <f>VLOOKUP($C668,subset1!$D:$BX,AT$2,FALSE)</f>
        <v>#N/A</v>
      </c>
      <c r="AU668" t="e">
        <f>VLOOKUP($C668,subset1!$D:$BX,AU$2,FALSE)</f>
        <v>#N/A</v>
      </c>
      <c r="AV668" t="e">
        <f>VLOOKUP($C668,subset1!$D:$BX,AV$2,FALSE)</f>
        <v>#N/A</v>
      </c>
      <c r="AW668" t="e">
        <f>VLOOKUP($C668,subset1!$D:$BX,AW$2,FALSE)</f>
        <v>#N/A</v>
      </c>
      <c r="AX668" t="e">
        <f>VLOOKUP($C668,subset1!$D:$BX,AX$2,FALSE)</f>
        <v>#N/A</v>
      </c>
      <c r="AY668" t="e">
        <f>VLOOKUP($C668,subset1!$D:$BX,AY$2,FALSE)</f>
        <v>#N/A</v>
      </c>
      <c r="AZ668" t="e">
        <f>VLOOKUP($C668,subset1!$D:$BX,AZ$2,FALSE)</f>
        <v>#N/A</v>
      </c>
      <c r="BA668" t="e">
        <f>VLOOKUP($C668,subset1!$D:$BX,BA$2,FALSE)</f>
        <v>#N/A</v>
      </c>
      <c r="BB668" t="e">
        <f>VLOOKUP($C668,subset1!$D:$BX,BB$2,FALSE)</f>
        <v>#N/A</v>
      </c>
      <c r="BC668" t="e">
        <f>VLOOKUP($C668,subset1!$D:$BX,BC$2,FALSE)</f>
        <v>#N/A</v>
      </c>
      <c r="BD668" t="e">
        <f>VLOOKUP($C668,subset1!$D:$BX,BD$2,FALSE)</f>
        <v>#N/A</v>
      </c>
      <c r="BE668" t="e">
        <f>VLOOKUP($C668,subset1!$D:$BX,BE$2,FALSE)</f>
        <v>#N/A</v>
      </c>
      <c r="BF668" t="e">
        <f>VLOOKUP($C668,subset1!$D:$BX,BF$2,FALSE)</f>
        <v>#N/A</v>
      </c>
      <c r="BG668" t="e">
        <f>VLOOKUP($C668,subset1!$D:$BX,BG$2,FALSE)</f>
        <v>#N/A</v>
      </c>
      <c r="BH668" t="e">
        <f>VLOOKUP($C668,subset1!$D:$BX,BH$2,FALSE)</f>
        <v>#N/A</v>
      </c>
      <c r="BI668" t="e">
        <f>VLOOKUP($C668,subset1!$D:$BX,BI$2,FALSE)</f>
        <v>#N/A</v>
      </c>
      <c r="BJ668" t="e">
        <f>VLOOKUP($C668,subset1!$D:$BX,BJ$2,FALSE)</f>
        <v>#N/A</v>
      </c>
      <c r="BK668" t="e">
        <f>VLOOKUP($C668,subset1!$D:$BX,BK$2,FALSE)</f>
        <v>#N/A</v>
      </c>
      <c r="BL668" t="e">
        <f>VLOOKUP($C668,subset1!$D:$BX,BL$2,FALSE)</f>
        <v>#N/A</v>
      </c>
      <c r="BM668" t="e">
        <f>VLOOKUP($C668,subset1!$D:$BX,BM$2,FALSE)</f>
        <v>#N/A</v>
      </c>
      <c r="BN668" t="e">
        <f>VLOOKUP($C668,subset1!$D:$BX,BN$2,FALSE)</f>
        <v>#N/A</v>
      </c>
      <c r="BO668" t="e">
        <f>VLOOKUP($C668,subset1!$D:$BX,BO$2,FALSE)</f>
        <v>#N/A</v>
      </c>
      <c r="BP668" t="e">
        <f>VLOOKUP($C668,subset1!$D:$BX,BP$2,FALSE)</f>
        <v>#N/A</v>
      </c>
      <c r="BQ668" t="e">
        <f>VLOOKUP($C668,subset1!$D:$BX,BQ$2,FALSE)</f>
        <v>#N/A</v>
      </c>
      <c r="BR668" t="e">
        <f>VLOOKUP($C668,subset1!$D:$BX,BR$2,FALSE)</f>
        <v>#N/A</v>
      </c>
      <c r="BS668" t="e">
        <f>VLOOKUP($C668,subset1!$D:$BX,BS$2,FALSE)</f>
        <v>#N/A</v>
      </c>
      <c r="BT668" t="e">
        <f>VLOOKUP($C668,subset1!$D:$BX,BT$2,FALSE)</f>
        <v>#N/A</v>
      </c>
      <c r="BU668" t="e">
        <f>VLOOKUP($C668,subset1!$D:$BX,BU$2,FALSE)</f>
        <v>#N/A</v>
      </c>
    </row>
    <row r="669" spans="1:73" x14ac:dyDescent="0.2">
      <c r="A669">
        <v>1319</v>
      </c>
      <c r="B669" t="s">
        <v>2</v>
      </c>
      <c r="C669" t="str">
        <f t="shared" si="36"/>
        <v>1319A</v>
      </c>
      <c r="D669" t="str">
        <f t="shared" si="37"/>
        <v>A</v>
      </c>
      <c r="E669">
        <v>129</v>
      </c>
      <c r="F669" s="1">
        <v>44145</v>
      </c>
      <c r="G669">
        <v>1.1000000000000001</v>
      </c>
      <c r="H669" t="s">
        <v>6</v>
      </c>
      <c r="I669">
        <v>106.880620036723</v>
      </c>
      <c r="J669" t="s">
        <v>25</v>
      </c>
      <c r="K669">
        <v>675</v>
      </c>
      <c r="L669">
        <f>VLOOKUP($C669,samples!$D$2:$I$1000,4, FALSE)</f>
        <v>5</v>
      </c>
      <c r="M669" t="str">
        <f>VLOOKUP($C669,samples!$D$2:$I$1000,5, FALSE)</f>
        <v>D</v>
      </c>
      <c r="N669" t="str">
        <f>VLOOKUP($C669,samples!$D$2:$I$1000,6, FALSE)</f>
        <v>7,8,9</v>
      </c>
      <c r="O669" s="1">
        <f>VLOOKUP($C669,samples!$D$2:$I$1000,3, FALSE)</f>
        <v>44145</v>
      </c>
      <c r="P669" s="2">
        <f t="shared" si="38"/>
        <v>0</v>
      </c>
      <c r="Q669" s="1" t="str">
        <f>VLOOKUP($C669,samples!$D$2:$R$1000,8, FALSE)</f>
        <v>CGPLPA919P</v>
      </c>
      <c r="R669" t="s">
        <v>297</v>
      </c>
      <c r="S669" t="e">
        <f>VLOOKUP($C669,subset1!$D:$BX,S$2,FALSE)</f>
        <v>#N/A</v>
      </c>
      <c r="T669" s="1" t="e">
        <f>VLOOKUP($C669,subset1!$D:$BX,T$2,FALSE)</f>
        <v>#N/A</v>
      </c>
      <c r="U669" t="e">
        <f>VLOOKUP($C669,subset1!$D:$BX,U$2,FALSE)</f>
        <v>#N/A</v>
      </c>
      <c r="V669" t="e">
        <f>VLOOKUP($C669,subset1!$D:$BX,V$2,FALSE)</f>
        <v>#N/A</v>
      </c>
      <c r="W669" t="e">
        <f>VLOOKUP($C669,subset1!$D:$BX,W$2,FALSE)</f>
        <v>#N/A</v>
      </c>
      <c r="X669" t="e">
        <f>VLOOKUP($C669,subset1!$D:$BX,X$2,FALSE)</f>
        <v>#N/A</v>
      </c>
      <c r="Y669" t="e">
        <f>VLOOKUP($C669,subset1!$D:$BX,Y$2,FALSE)</f>
        <v>#N/A</v>
      </c>
      <c r="Z669" t="e">
        <f>VLOOKUP($C669,subset1!$D:$BX,Z$2,FALSE)</f>
        <v>#N/A</v>
      </c>
      <c r="AA669" t="e">
        <f>VLOOKUP($C669,subset1!$D:$BX,AA$2,FALSE)</f>
        <v>#N/A</v>
      </c>
      <c r="AB669" t="e">
        <f>VLOOKUP($C669,subset1!$D:$BX,AB$2,FALSE)</f>
        <v>#N/A</v>
      </c>
      <c r="AC669" t="e">
        <f>VLOOKUP($C669,subset1!$D:$BX,AC$2,FALSE)</f>
        <v>#N/A</v>
      </c>
      <c r="AD669" t="e">
        <f>VLOOKUP($C669,subset1!$D:$BX,AD$2,FALSE)</f>
        <v>#N/A</v>
      </c>
      <c r="AE669" t="e">
        <f>VLOOKUP($C669,subset1!$D:$BX,AE$2,FALSE)</f>
        <v>#N/A</v>
      </c>
      <c r="AF669" t="e">
        <f>VLOOKUP($C669,subset1!$D:$BX,AF$2,FALSE)</f>
        <v>#N/A</v>
      </c>
      <c r="AG669" t="e">
        <f>VLOOKUP($C669,subset1!$D:$BX,AG$2,FALSE)</f>
        <v>#N/A</v>
      </c>
      <c r="AH669" t="e">
        <f>VLOOKUP($C669,subset1!$D:$BX,AH$2,FALSE)</f>
        <v>#N/A</v>
      </c>
      <c r="AI669" t="e">
        <f>VLOOKUP($C669,subset1!$D:$BX,AI$2,FALSE)</f>
        <v>#N/A</v>
      </c>
      <c r="AJ669" t="e">
        <f>VLOOKUP($C669,subset1!$D:$BX,AJ$2,FALSE)</f>
        <v>#N/A</v>
      </c>
      <c r="AK669" t="e">
        <f>VLOOKUP($C669,subset1!$D:$BX,AK$2,FALSE)</f>
        <v>#N/A</v>
      </c>
      <c r="AL669" t="e">
        <f>VLOOKUP($C669,subset1!$D:$BX,AL$2,FALSE)</f>
        <v>#N/A</v>
      </c>
      <c r="AM669" t="e">
        <f>VLOOKUP($C669,subset1!$D:$BX,AM$2,FALSE)</f>
        <v>#N/A</v>
      </c>
      <c r="AN669" t="e">
        <f>VLOOKUP($C669,subset1!$D:$BX,AN$2,FALSE)</f>
        <v>#N/A</v>
      </c>
      <c r="AO669" t="e">
        <f>VLOOKUP($C669,subset1!$D:$BX,AO$2,FALSE)</f>
        <v>#N/A</v>
      </c>
      <c r="AP669" t="e">
        <f>VLOOKUP($C669,subset1!$D:$BX,AP$2,FALSE)</f>
        <v>#N/A</v>
      </c>
      <c r="AQ669" t="e">
        <f>VLOOKUP($C669,subset1!$D:$BX,AQ$2,FALSE)</f>
        <v>#N/A</v>
      </c>
      <c r="AR669" t="e">
        <f>VLOOKUP($C669,subset1!$D:$BX,AR$2,FALSE)</f>
        <v>#N/A</v>
      </c>
      <c r="AS669" t="e">
        <f>VLOOKUP($C669,subset1!$D:$BX,AS$2,FALSE)</f>
        <v>#N/A</v>
      </c>
      <c r="AT669" s="1" t="e">
        <f>VLOOKUP($C669,subset1!$D:$BX,AT$2,FALSE)</f>
        <v>#N/A</v>
      </c>
      <c r="AU669" t="e">
        <f>VLOOKUP($C669,subset1!$D:$BX,AU$2,FALSE)</f>
        <v>#N/A</v>
      </c>
      <c r="AV669" t="e">
        <f>VLOOKUP($C669,subset1!$D:$BX,AV$2,FALSE)</f>
        <v>#N/A</v>
      </c>
      <c r="AW669" t="e">
        <f>VLOOKUP($C669,subset1!$D:$BX,AW$2,FALSE)</f>
        <v>#N/A</v>
      </c>
      <c r="AX669" t="e">
        <f>VLOOKUP($C669,subset1!$D:$BX,AX$2,FALSE)</f>
        <v>#N/A</v>
      </c>
      <c r="AY669" t="e">
        <f>VLOOKUP($C669,subset1!$D:$BX,AY$2,FALSE)</f>
        <v>#N/A</v>
      </c>
      <c r="AZ669" t="e">
        <f>VLOOKUP($C669,subset1!$D:$BX,AZ$2,FALSE)</f>
        <v>#N/A</v>
      </c>
      <c r="BA669" t="e">
        <f>VLOOKUP($C669,subset1!$D:$BX,BA$2,FALSE)</f>
        <v>#N/A</v>
      </c>
      <c r="BB669" t="e">
        <f>VLOOKUP($C669,subset1!$D:$BX,BB$2,FALSE)</f>
        <v>#N/A</v>
      </c>
      <c r="BC669" t="e">
        <f>VLOOKUP($C669,subset1!$D:$BX,BC$2,FALSE)</f>
        <v>#N/A</v>
      </c>
      <c r="BD669" t="e">
        <f>VLOOKUP($C669,subset1!$D:$BX,BD$2,FALSE)</f>
        <v>#N/A</v>
      </c>
      <c r="BE669" t="e">
        <f>VLOOKUP($C669,subset1!$D:$BX,BE$2,FALSE)</f>
        <v>#N/A</v>
      </c>
      <c r="BF669" t="e">
        <f>VLOOKUP($C669,subset1!$D:$BX,BF$2,FALSE)</f>
        <v>#N/A</v>
      </c>
      <c r="BG669" t="e">
        <f>VLOOKUP($C669,subset1!$D:$BX,BG$2,FALSE)</f>
        <v>#N/A</v>
      </c>
      <c r="BH669" t="e">
        <f>VLOOKUP($C669,subset1!$D:$BX,BH$2,FALSE)</f>
        <v>#N/A</v>
      </c>
      <c r="BI669" t="e">
        <f>VLOOKUP($C669,subset1!$D:$BX,BI$2,FALSE)</f>
        <v>#N/A</v>
      </c>
      <c r="BJ669" t="e">
        <f>VLOOKUP($C669,subset1!$D:$BX,BJ$2,FALSE)</f>
        <v>#N/A</v>
      </c>
      <c r="BK669" t="e">
        <f>VLOOKUP($C669,subset1!$D:$BX,BK$2,FALSE)</f>
        <v>#N/A</v>
      </c>
      <c r="BL669" t="e">
        <f>VLOOKUP($C669,subset1!$D:$BX,BL$2,FALSE)</f>
        <v>#N/A</v>
      </c>
      <c r="BM669" t="e">
        <f>VLOOKUP($C669,subset1!$D:$BX,BM$2,FALSE)</f>
        <v>#N/A</v>
      </c>
      <c r="BN669" t="e">
        <f>VLOOKUP($C669,subset1!$D:$BX,BN$2,FALSE)</f>
        <v>#N/A</v>
      </c>
      <c r="BO669" t="e">
        <f>VLOOKUP($C669,subset1!$D:$BX,BO$2,FALSE)</f>
        <v>#N/A</v>
      </c>
      <c r="BP669" t="e">
        <f>VLOOKUP($C669,subset1!$D:$BX,BP$2,FALSE)</f>
        <v>#N/A</v>
      </c>
      <c r="BQ669" t="e">
        <f>VLOOKUP($C669,subset1!$D:$BX,BQ$2,FALSE)</f>
        <v>#N/A</v>
      </c>
      <c r="BR669" t="e">
        <f>VLOOKUP($C669,subset1!$D:$BX,BR$2,FALSE)</f>
        <v>#N/A</v>
      </c>
      <c r="BS669" t="e">
        <f>VLOOKUP($C669,subset1!$D:$BX,BS$2,FALSE)</f>
        <v>#N/A</v>
      </c>
      <c r="BT669" t="e">
        <f>VLOOKUP($C669,subset1!$D:$BX,BT$2,FALSE)</f>
        <v>#N/A</v>
      </c>
      <c r="BU669" t="e">
        <f>VLOOKUP($C669,subset1!$D:$BX,BU$2,FALSE)</f>
        <v>#N/A</v>
      </c>
    </row>
    <row r="670" spans="1:73" x14ac:dyDescent="0.2">
      <c r="A670">
        <v>1319</v>
      </c>
      <c r="B670" t="s">
        <v>8</v>
      </c>
      <c r="C670" t="str">
        <f t="shared" si="36"/>
        <v>1319B1</v>
      </c>
      <c r="D670" t="str">
        <f t="shared" si="37"/>
        <v>B1</v>
      </c>
      <c r="E670">
        <v>129</v>
      </c>
      <c r="F670" s="1">
        <v>44145</v>
      </c>
      <c r="G670">
        <v>1.1000000000000001</v>
      </c>
      <c r="H670" t="s">
        <v>6</v>
      </c>
      <c r="I670">
        <v>106.880620036723</v>
      </c>
      <c r="J670" t="s">
        <v>25</v>
      </c>
      <c r="K670">
        <v>676</v>
      </c>
      <c r="L670">
        <f>VLOOKUP($C670,samples!$D$2:$I$1000,4, FALSE)</f>
        <v>10</v>
      </c>
      <c r="M670" t="str">
        <f>VLOOKUP($C670,samples!$D$2:$I$1000,5, FALSE)</f>
        <v>H</v>
      </c>
      <c r="N670" t="str">
        <f>VLOOKUP($C670,samples!$D$2:$I$1000,6, FALSE)</f>
        <v>4,5,6</v>
      </c>
      <c r="O670" s="1">
        <f>VLOOKUP($C670,samples!$D$2:$I$1000,3, FALSE)</f>
        <v>44180</v>
      </c>
      <c r="P670" s="2">
        <f t="shared" si="38"/>
        <v>35</v>
      </c>
      <c r="Q670" s="1" t="str">
        <f>VLOOKUP($C670,samples!$D$2:$R$1000,8, FALSE)</f>
        <v>CGPLPA919P1</v>
      </c>
      <c r="R670" t="s">
        <v>297</v>
      </c>
      <c r="S670" t="e">
        <f>VLOOKUP($C670,subset1!$D:$BX,S$2,FALSE)</f>
        <v>#N/A</v>
      </c>
      <c r="T670" s="1" t="e">
        <f>VLOOKUP($C670,subset1!$D:$BX,T$2,FALSE)</f>
        <v>#N/A</v>
      </c>
      <c r="U670" t="e">
        <f>VLOOKUP($C670,subset1!$D:$BX,U$2,FALSE)</f>
        <v>#N/A</v>
      </c>
      <c r="V670" t="e">
        <f>VLOOKUP($C670,subset1!$D:$BX,V$2,FALSE)</f>
        <v>#N/A</v>
      </c>
      <c r="W670" t="e">
        <f>VLOOKUP($C670,subset1!$D:$BX,W$2,FALSE)</f>
        <v>#N/A</v>
      </c>
      <c r="X670" t="e">
        <f>VLOOKUP($C670,subset1!$D:$BX,X$2,FALSE)</f>
        <v>#N/A</v>
      </c>
      <c r="Y670" t="e">
        <f>VLOOKUP($C670,subset1!$D:$BX,Y$2,FALSE)</f>
        <v>#N/A</v>
      </c>
      <c r="Z670" t="e">
        <f>VLOOKUP($C670,subset1!$D:$BX,Z$2,FALSE)</f>
        <v>#N/A</v>
      </c>
      <c r="AA670" t="e">
        <f>VLOOKUP($C670,subset1!$D:$BX,AA$2,FALSE)</f>
        <v>#N/A</v>
      </c>
      <c r="AB670" t="e">
        <f>VLOOKUP($C670,subset1!$D:$BX,AB$2,FALSE)</f>
        <v>#N/A</v>
      </c>
      <c r="AC670" t="e">
        <f>VLOOKUP($C670,subset1!$D:$BX,AC$2,FALSE)</f>
        <v>#N/A</v>
      </c>
      <c r="AD670" t="e">
        <f>VLOOKUP($C670,subset1!$D:$BX,AD$2,FALSE)</f>
        <v>#N/A</v>
      </c>
      <c r="AE670" t="e">
        <f>VLOOKUP($C670,subset1!$D:$BX,AE$2,FALSE)</f>
        <v>#N/A</v>
      </c>
      <c r="AF670" t="e">
        <f>VLOOKUP($C670,subset1!$D:$BX,AF$2,FALSE)</f>
        <v>#N/A</v>
      </c>
      <c r="AG670" t="e">
        <f>VLOOKUP($C670,subset1!$D:$BX,AG$2,FALSE)</f>
        <v>#N/A</v>
      </c>
      <c r="AH670" t="e">
        <f>VLOOKUP($C670,subset1!$D:$BX,AH$2,FALSE)</f>
        <v>#N/A</v>
      </c>
      <c r="AI670" t="e">
        <f>VLOOKUP($C670,subset1!$D:$BX,AI$2,FALSE)</f>
        <v>#N/A</v>
      </c>
      <c r="AJ670" t="e">
        <f>VLOOKUP($C670,subset1!$D:$BX,AJ$2,FALSE)</f>
        <v>#N/A</v>
      </c>
      <c r="AK670" t="e">
        <f>VLOOKUP($C670,subset1!$D:$BX,AK$2,FALSE)</f>
        <v>#N/A</v>
      </c>
      <c r="AL670" t="e">
        <f>VLOOKUP($C670,subset1!$D:$BX,AL$2,FALSE)</f>
        <v>#N/A</v>
      </c>
      <c r="AM670" t="e">
        <f>VLOOKUP($C670,subset1!$D:$BX,AM$2,FALSE)</f>
        <v>#N/A</v>
      </c>
      <c r="AN670" t="e">
        <f>VLOOKUP($C670,subset1!$D:$BX,AN$2,FALSE)</f>
        <v>#N/A</v>
      </c>
      <c r="AO670" t="e">
        <f>VLOOKUP($C670,subset1!$D:$BX,AO$2,FALSE)</f>
        <v>#N/A</v>
      </c>
      <c r="AP670" t="e">
        <f>VLOOKUP($C670,subset1!$D:$BX,AP$2,FALSE)</f>
        <v>#N/A</v>
      </c>
      <c r="AQ670" t="e">
        <f>VLOOKUP($C670,subset1!$D:$BX,AQ$2,FALSE)</f>
        <v>#N/A</v>
      </c>
      <c r="AR670" t="e">
        <f>VLOOKUP($C670,subset1!$D:$BX,AR$2,FALSE)</f>
        <v>#N/A</v>
      </c>
      <c r="AS670" t="e">
        <f>VLOOKUP($C670,subset1!$D:$BX,AS$2,FALSE)</f>
        <v>#N/A</v>
      </c>
      <c r="AT670" s="1" t="e">
        <f>VLOOKUP($C670,subset1!$D:$BX,AT$2,FALSE)</f>
        <v>#N/A</v>
      </c>
      <c r="AU670" t="e">
        <f>VLOOKUP($C670,subset1!$D:$BX,AU$2,FALSE)</f>
        <v>#N/A</v>
      </c>
      <c r="AV670" t="e">
        <f>VLOOKUP($C670,subset1!$D:$BX,AV$2,FALSE)</f>
        <v>#N/A</v>
      </c>
      <c r="AW670" t="e">
        <f>VLOOKUP($C670,subset1!$D:$BX,AW$2,FALSE)</f>
        <v>#N/A</v>
      </c>
      <c r="AX670" t="e">
        <f>VLOOKUP($C670,subset1!$D:$BX,AX$2,FALSE)</f>
        <v>#N/A</v>
      </c>
      <c r="AY670" t="e">
        <f>VLOOKUP($C670,subset1!$D:$BX,AY$2,FALSE)</f>
        <v>#N/A</v>
      </c>
      <c r="AZ670" t="e">
        <f>VLOOKUP($C670,subset1!$D:$BX,AZ$2,FALSE)</f>
        <v>#N/A</v>
      </c>
      <c r="BA670" t="e">
        <f>VLOOKUP($C670,subset1!$D:$BX,BA$2,FALSE)</f>
        <v>#N/A</v>
      </c>
      <c r="BB670" t="e">
        <f>VLOOKUP($C670,subset1!$D:$BX,BB$2,FALSE)</f>
        <v>#N/A</v>
      </c>
      <c r="BC670" t="e">
        <f>VLOOKUP($C670,subset1!$D:$BX,BC$2,FALSE)</f>
        <v>#N/A</v>
      </c>
      <c r="BD670" t="e">
        <f>VLOOKUP($C670,subset1!$D:$BX,BD$2,FALSE)</f>
        <v>#N/A</v>
      </c>
      <c r="BE670" t="e">
        <f>VLOOKUP($C670,subset1!$D:$BX,BE$2,FALSE)</f>
        <v>#N/A</v>
      </c>
      <c r="BF670" t="e">
        <f>VLOOKUP($C670,subset1!$D:$BX,BF$2,FALSE)</f>
        <v>#N/A</v>
      </c>
      <c r="BG670" t="e">
        <f>VLOOKUP($C670,subset1!$D:$BX,BG$2,FALSE)</f>
        <v>#N/A</v>
      </c>
      <c r="BH670" t="e">
        <f>VLOOKUP($C670,subset1!$D:$BX,BH$2,FALSE)</f>
        <v>#N/A</v>
      </c>
      <c r="BI670" t="e">
        <f>VLOOKUP($C670,subset1!$D:$BX,BI$2,FALSE)</f>
        <v>#N/A</v>
      </c>
      <c r="BJ670" t="e">
        <f>VLOOKUP($C670,subset1!$D:$BX,BJ$2,FALSE)</f>
        <v>#N/A</v>
      </c>
      <c r="BK670" t="e">
        <f>VLOOKUP($C670,subset1!$D:$BX,BK$2,FALSE)</f>
        <v>#N/A</v>
      </c>
      <c r="BL670" t="e">
        <f>VLOOKUP($C670,subset1!$D:$BX,BL$2,FALSE)</f>
        <v>#N/A</v>
      </c>
      <c r="BM670" t="e">
        <f>VLOOKUP($C670,subset1!$D:$BX,BM$2,FALSE)</f>
        <v>#N/A</v>
      </c>
      <c r="BN670" t="e">
        <f>VLOOKUP($C670,subset1!$D:$BX,BN$2,FALSE)</f>
        <v>#N/A</v>
      </c>
      <c r="BO670" t="e">
        <f>VLOOKUP($C670,subset1!$D:$BX,BO$2,FALSE)</f>
        <v>#N/A</v>
      </c>
      <c r="BP670" t="e">
        <f>VLOOKUP($C670,subset1!$D:$BX,BP$2,FALSE)</f>
        <v>#N/A</v>
      </c>
      <c r="BQ670" t="e">
        <f>VLOOKUP($C670,subset1!$D:$BX,BQ$2,FALSE)</f>
        <v>#N/A</v>
      </c>
      <c r="BR670" t="e">
        <f>VLOOKUP($C670,subset1!$D:$BX,BR$2,FALSE)</f>
        <v>#N/A</v>
      </c>
      <c r="BS670" t="e">
        <f>VLOOKUP($C670,subset1!$D:$BX,BS$2,FALSE)</f>
        <v>#N/A</v>
      </c>
      <c r="BT670" t="e">
        <f>VLOOKUP($C670,subset1!$D:$BX,BT$2,FALSE)</f>
        <v>#N/A</v>
      </c>
      <c r="BU670" t="e">
        <f>VLOOKUP($C670,subset1!$D:$BX,BU$2,FALSE)</f>
        <v>#N/A</v>
      </c>
    </row>
    <row r="671" spans="1:73" x14ac:dyDescent="0.2">
      <c r="A671">
        <v>1319</v>
      </c>
      <c r="B671" t="s">
        <v>9</v>
      </c>
      <c r="C671" t="str">
        <f t="shared" si="36"/>
        <v>1319E1</v>
      </c>
      <c r="D671" t="str">
        <f t="shared" si="37"/>
        <v>E1</v>
      </c>
      <c r="E671">
        <v>129</v>
      </c>
      <c r="F671" s="1">
        <v>44145</v>
      </c>
      <c r="G671">
        <v>1.1000000000000001</v>
      </c>
      <c r="H671" t="s">
        <v>6</v>
      </c>
      <c r="I671">
        <v>106.880620036723</v>
      </c>
      <c r="J671" t="s">
        <v>25</v>
      </c>
      <c r="K671">
        <v>677</v>
      </c>
      <c r="L671">
        <f>VLOOKUP($C671,samples!$D$2:$I$1000,4, FALSE)</f>
        <v>13</v>
      </c>
      <c r="M671" t="str">
        <f>VLOOKUP($C671,samples!$D$2:$I$1000,5, FALSE)</f>
        <v>A</v>
      </c>
      <c r="N671" t="str">
        <f>VLOOKUP($C671,samples!$D$2:$I$1000,6, FALSE)</f>
        <v>7,8,9</v>
      </c>
      <c r="O671" s="1">
        <f>VLOOKUP($C671,samples!$D$2:$I$1000,3, FALSE)</f>
        <v>44208</v>
      </c>
      <c r="P671" s="2">
        <f t="shared" si="38"/>
        <v>63</v>
      </c>
      <c r="Q671" s="1" t="str">
        <f>VLOOKUP($C671,samples!$D$2:$R$1000,8, FALSE)</f>
        <v>CGPLPA919P2</v>
      </c>
      <c r="R671" t="s">
        <v>297</v>
      </c>
      <c r="S671" t="e">
        <f>VLOOKUP($C671,subset1!$D:$BX,S$2,FALSE)</f>
        <v>#N/A</v>
      </c>
      <c r="T671" s="1" t="e">
        <f>VLOOKUP($C671,subset1!$D:$BX,T$2,FALSE)</f>
        <v>#N/A</v>
      </c>
      <c r="U671" t="e">
        <f>VLOOKUP($C671,subset1!$D:$BX,U$2,FALSE)</f>
        <v>#N/A</v>
      </c>
      <c r="V671" t="e">
        <f>VLOOKUP($C671,subset1!$D:$BX,V$2,FALSE)</f>
        <v>#N/A</v>
      </c>
      <c r="W671" t="e">
        <f>VLOOKUP($C671,subset1!$D:$BX,W$2,FALSE)</f>
        <v>#N/A</v>
      </c>
      <c r="X671" t="e">
        <f>VLOOKUP($C671,subset1!$D:$BX,X$2,FALSE)</f>
        <v>#N/A</v>
      </c>
      <c r="Y671" t="e">
        <f>VLOOKUP($C671,subset1!$D:$BX,Y$2,FALSE)</f>
        <v>#N/A</v>
      </c>
      <c r="Z671" t="e">
        <f>VLOOKUP($C671,subset1!$D:$BX,Z$2,FALSE)</f>
        <v>#N/A</v>
      </c>
      <c r="AA671" t="e">
        <f>VLOOKUP($C671,subset1!$D:$BX,AA$2,FALSE)</f>
        <v>#N/A</v>
      </c>
      <c r="AB671" t="e">
        <f>VLOOKUP($C671,subset1!$D:$BX,AB$2,FALSE)</f>
        <v>#N/A</v>
      </c>
      <c r="AC671" t="e">
        <f>VLOOKUP($C671,subset1!$D:$BX,AC$2,FALSE)</f>
        <v>#N/A</v>
      </c>
      <c r="AD671" t="e">
        <f>VLOOKUP($C671,subset1!$D:$BX,AD$2,FALSE)</f>
        <v>#N/A</v>
      </c>
      <c r="AE671" t="e">
        <f>VLOOKUP($C671,subset1!$D:$BX,AE$2,FALSE)</f>
        <v>#N/A</v>
      </c>
      <c r="AF671" t="e">
        <f>VLOOKUP($C671,subset1!$D:$BX,AF$2,FALSE)</f>
        <v>#N/A</v>
      </c>
      <c r="AG671" t="e">
        <f>VLOOKUP($C671,subset1!$D:$BX,AG$2,FALSE)</f>
        <v>#N/A</v>
      </c>
      <c r="AH671" t="e">
        <f>VLOOKUP($C671,subset1!$D:$BX,AH$2,FALSE)</f>
        <v>#N/A</v>
      </c>
      <c r="AI671" t="e">
        <f>VLOOKUP($C671,subset1!$D:$BX,AI$2,FALSE)</f>
        <v>#N/A</v>
      </c>
      <c r="AJ671" t="e">
        <f>VLOOKUP($C671,subset1!$D:$BX,AJ$2,FALSE)</f>
        <v>#N/A</v>
      </c>
      <c r="AK671" t="e">
        <f>VLOOKUP($C671,subset1!$D:$BX,AK$2,FALSE)</f>
        <v>#N/A</v>
      </c>
      <c r="AL671" t="e">
        <f>VLOOKUP($C671,subset1!$D:$BX,AL$2,FALSE)</f>
        <v>#N/A</v>
      </c>
      <c r="AM671" t="e">
        <f>VLOOKUP($C671,subset1!$D:$BX,AM$2,FALSE)</f>
        <v>#N/A</v>
      </c>
      <c r="AN671" t="e">
        <f>VLOOKUP($C671,subset1!$D:$BX,AN$2,FALSE)</f>
        <v>#N/A</v>
      </c>
      <c r="AO671" t="e">
        <f>VLOOKUP($C671,subset1!$D:$BX,AO$2,FALSE)</f>
        <v>#N/A</v>
      </c>
      <c r="AP671" t="e">
        <f>VLOOKUP($C671,subset1!$D:$BX,AP$2,FALSE)</f>
        <v>#N/A</v>
      </c>
      <c r="AQ671" t="e">
        <f>VLOOKUP($C671,subset1!$D:$BX,AQ$2,FALSE)</f>
        <v>#N/A</v>
      </c>
      <c r="AR671" t="e">
        <f>VLOOKUP($C671,subset1!$D:$BX,AR$2,FALSE)</f>
        <v>#N/A</v>
      </c>
      <c r="AS671" t="e">
        <f>VLOOKUP($C671,subset1!$D:$BX,AS$2,FALSE)</f>
        <v>#N/A</v>
      </c>
      <c r="AT671" s="1" t="e">
        <f>VLOOKUP($C671,subset1!$D:$BX,AT$2,FALSE)</f>
        <v>#N/A</v>
      </c>
      <c r="AU671" t="e">
        <f>VLOOKUP($C671,subset1!$D:$BX,AU$2,FALSE)</f>
        <v>#N/A</v>
      </c>
      <c r="AV671" t="e">
        <f>VLOOKUP($C671,subset1!$D:$BX,AV$2,FALSE)</f>
        <v>#N/A</v>
      </c>
      <c r="AW671" t="e">
        <f>VLOOKUP($C671,subset1!$D:$BX,AW$2,FALSE)</f>
        <v>#N/A</v>
      </c>
      <c r="AX671" t="e">
        <f>VLOOKUP($C671,subset1!$D:$BX,AX$2,FALSE)</f>
        <v>#N/A</v>
      </c>
      <c r="AY671" t="e">
        <f>VLOOKUP($C671,subset1!$D:$BX,AY$2,FALSE)</f>
        <v>#N/A</v>
      </c>
      <c r="AZ671" t="e">
        <f>VLOOKUP($C671,subset1!$D:$BX,AZ$2,FALSE)</f>
        <v>#N/A</v>
      </c>
      <c r="BA671" t="e">
        <f>VLOOKUP($C671,subset1!$D:$BX,BA$2,FALSE)</f>
        <v>#N/A</v>
      </c>
      <c r="BB671" t="e">
        <f>VLOOKUP($C671,subset1!$D:$BX,BB$2,FALSE)</f>
        <v>#N/A</v>
      </c>
      <c r="BC671" t="e">
        <f>VLOOKUP($C671,subset1!$D:$BX,BC$2,FALSE)</f>
        <v>#N/A</v>
      </c>
      <c r="BD671" t="e">
        <f>VLOOKUP($C671,subset1!$D:$BX,BD$2,FALSE)</f>
        <v>#N/A</v>
      </c>
      <c r="BE671" t="e">
        <f>VLOOKUP($C671,subset1!$D:$BX,BE$2,FALSE)</f>
        <v>#N/A</v>
      </c>
      <c r="BF671" t="e">
        <f>VLOOKUP($C671,subset1!$D:$BX,BF$2,FALSE)</f>
        <v>#N/A</v>
      </c>
      <c r="BG671" t="e">
        <f>VLOOKUP($C671,subset1!$D:$BX,BG$2,FALSE)</f>
        <v>#N/A</v>
      </c>
      <c r="BH671" t="e">
        <f>VLOOKUP($C671,subset1!$D:$BX,BH$2,FALSE)</f>
        <v>#N/A</v>
      </c>
      <c r="BI671" t="e">
        <f>VLOOKUP($C671,subset1!$D:$BX,BI$2,FALSE)</f>
        <v>#N/A</v>
      </c>
      <c r="BJ671" t="e">
        <f>VLOOKUP($C671,subset1!$D:$BX,BJ$2,FALSE)</f>
        <v>#N/A</v>
      </c>
      <c r="BK671" t="e">
        <f>VLOOKUP($C671,subset1!$D:$BX,BK$2,FALSE)</f>
        <v>#N/A</v>
      </c>
      <c r="BL671" t="e">
        <f>VLOOKUP($C671,subset1!$D:$BX,BL$2,FALSE)</f>
        <v>#N/A</v>
      </c>
      <c r="BM671" t="e">
        <f>VLOOKUP($C671,subset1!$D:$BX,BM$2,FALSE)</f>
        <v>#N/A</v>
      </c>
      <c r="BN671" t="e">
        <f>VLOOKUP($C671,subset1!$D:$BX,BN$2,FALSE)</f>
        <v>#N/A</v>
      </c>
      <c r="BO671" t="e">
        <f>VLOOKUP($C671,subset1!$D:$BX,BO$2,FALSE)</f>
        <v>#N/A</v>
      </c>
      <c r="BP671" t="e">
        <f>VLOOKUP($C671,subset1!$D:$BX,BP$2,FALSE)</f>
        <v>#N/A</v>
      </c>
      <c r="BQ671" t="e">
        <f>VLOOKUP($C671,subset1!$D:$BX,BQ$2,FALSE)</f>
        <v>#N/A</v>
      </c>
      <c r="BR671" t="e">
        <f>VLOOKUP($C671,subset1!$D:$BX,BR$2,FALSE)</f>
        <v>#N/A</v>
      </c>
      <c r="BS671" t="e">
        <f>VLOOKUP($C671,subset1!$D:$BX,BS$2,FALSE)</f>
        <v>#N/A</v>
      </c>
      <c r="BT671" t="e">
        <f>VLOOKUP($C671,subset1!$D:$BX,BT$2,FALSE)</f>
        <v>#N/A</v>
      </c>
      <c r="BU671" t="e">
        <f>VLOOKUP($C671,subset1!$D:$BX,BU$2,FALSE)</f>
        <v>#N/A</v>
      </c>
    </row>
    <row r="672" spans="1:73" x14ac:dyDescent="0.2">
      <c r="A672">
        <v>1323</v>
      </c>
      <c r="B672" t="s">
        <v>2</v>
      </c>
      <c r="C672" t="str">
        <f t="shared" si="36"/>
        <v>1323A</v>
      </c>
      <c r="D672" t="str">
        <f t="shared" si="37"/>
        <v>A</v>
      </c>
      <c r="E672">
        <v>130</v>
      </c>
      <c r="F672" s="7">
        <v>44160</v>
      </c>
      <c r="G672">
        <v>0.27</v>
      </c>
      <c r="H672" t="s">
        <v>6</v>
      </c>
      <c r="I672">
        <v>96.729419402535299</v>
      </c>
      <c r="J672" t="s">
        <v>24</v>
      </c>
      <c r="K672">
        <v>678</v>
      </c>
      <c r="L672">
        <f>VLOOKUP($C672,samples!$D$2:$I$1000,4, FALSE)</f>
        <v>5</v>
      </c>
      <c r="M672" t="str">
        <f>VLOOKUP($C672,samples!$D$2:$I$1000,5, FALSE)</f>
        <v>C</v>
      </c>
      <c r="N672" t="str">
        <f>VLOOKUP($C672,samples!$D$2:$I$1000,6, FALSE)</f>
        <v>1,2,3</v>
      </c>
      <c r="O672" s="1">
        <f>VLOOKUP($C672,samples!$D$2:$I$1000,3, FALSE)</f>
        <v>44160</v>
      </c>
      <c r="P672" s="2">
        <f t="shared" si="38"/>
        <v>0</v>
      </c>
      <c r="Q672" s="1" t="str">
        <f>VLOOKUP($C672,samples!$D$2:$R$1000,8, FALSE)</f>
        <v>CGPLPA920P</v>
      </c>
      <c r="R672" t="s">
        <v>297</v>
      </c>
      <c r="S672" t="e">
        <f>VLOOKUP($C672,subset1!$D:$BX,S$2,FALSE)</f>
        <v>#N/A</v>
      </c>
      <c r="T672" s="1" t="e">
        <f>VLOOKUP($C672,subset1!$D:$BX,T$2,FALSE)</f>
        <v>#N/A</v>
      </c>
      <c r="U672" t="e">
        <f>VLOOKUP($C672,subset1!$D:$BX,U$2,FALSE)</f>
        <v>#N/A</v>
      </c>
      <c r="V672" t="e">
        <f>VLOOKUP($C672,subset1!$D:$BX,V$2,FALSE)</f>
        <v>#N/A</v>
      </c>
      <c r="W672" t="e">
        <f>VLOOKUP($C672,subset1!$D:$BX,W$2,FALSE)</f>
        <v>#N/A</v>
      </c>
      <c r="X672" t="e">
        <f>VLOOKUP($C672,subset1!$D:$BX,X$2,FALSE)</f>
        <v>#N/A</v>
      </c>
      <c r="Y672" t="e">
        <f>VLOOKUP($C672,subset1!$D:$BX,Y$2,FALSE)</f>
        <v>#N/A</v>
      </c>
      <c r="Z672" t="e">
        <f>VLOOKUP($C672,subset1!$D:$BX,Z$2,FALSE)</f>
        <v>#N/A</v>
      </c>
      <c r="AA672" t="e">
        <f>VLOOKUP($C672,subset1!$D:$BX,AA$2,FALSE)</f>
        <v>#N/A</v>
      </c>
      <c r="AB672" t="e">
        <f>VLOOKUP($C672,subset1!$D:$BX,AB$2,FALSE)</f>
        <v>#N/A</v>
      </c>
      <c r="AC672" t="e">
        <f>VLOOKUP($C672,subset1!$D:$BX,AC$2,FALSE)</f>
        <v>#N/A</v>
      </c>
      <c r="AD672" t="e">
        <f>VLOOKUP($C672,subset1!$D:$BX,AD$2,FALSE)</f>
        <v>#N/A</v>
      </c>
      <c r="AE672" t="e">
        <f>VLOOKUP($C672,subset1!$D:$BX,AE$2,FALSE)</f>
        <v>#N/A</v>
      </c>
      <c r="AF672" t="e">
        <f>VLOOKUP($C672,subset1!$D:$BX,AF$2,FALSE)</f>
        <v>#N/A</v>
      </c>
      <c r="AG672" t="e">
        <f>VLOOKUP($C672,subset1!$D:$BX,AG$2,FALSE)</f>
        <v>#N/A</v>
      </c>
      <c r="AH672" t="e">
        <f>VLOOKUP($C672,subset1!$D:$BX,AH$2,FALSE)</f>
        <v>#N/A</v>
      </c>
      <c r="AI672" t="e">
        <f>VLOOKUP($C672,subset1!$D:$BX,AI$2,FALSE)</f>
        <v>#N/A</v>
      </c>
      <c r="AJ672" t="e">
        <f>VLOOKUP($C672,subset1!$D:$BX,AJ$2,FALSE)</f>
        <v>#N/A</v>
      </c>
      <c r="AK672" t="e">
        <f>VLOOKUP($C672,subset1!$D:$BX,AK$2,FALSE)</f>
        <v>#N/A</v>
      </c>
      <c r="AL672" t="e">
        <f>VLOOKUP($C672,subset1!$D:$BX,AL$2,FALSE)</f>
        <v>#N/A</v>
      </c>
      <c r="AM672" t="e">
        <f>VLOOKUP($C672,subset1!$D:$BX,AM$2,FALSE)</f>
        <v>#N/A</v>
      </c>
      <c r="AN672" t="e">
        <f>VLOOKUP($C672,subset1!$D:$BX,AN$2,FALSE)</f>
        <v>#N/A</v>
      </c>
      <c r="AO672" t="e">
        <f>VLOOKUP($C672,subset1!$D:$BX,AO$2,FALSE)</f>
        <v>#N/A</v>
      </c>
      <c r="AP672" t="e">
        <f>VLOOKUP($C672,subset1!$D:$BX,AP$2,FALSE)</f>
        <v>#N/A</v>
      </c>
      <c r="AQ672" t="e">
        <f>VLOOKUP($C672,subset1!$D:$BX,AQ$2,FALSE)</f>
        <v>#N/A</v>
      </c>
      <c r="AR672" t="e">
        <f>VLOOKUP($C672,subset1!$D:$BX,AR$2,FALSE)</f>
        <v>#N/A</v>
      </c>
      <c r="AS672" t="e">
        <f>VLOOKUP($C672,subset1!$D:$BX,AS$2,FALSE)</f>
        <v>#N/A</v>
      </c>
      <c r="AT672" s="1" t="e">
        <f>VLOOKUP($C672,subset1!$D:$BX,AT$2,FALSE)</f>
        <v>#N/A</v>
      </c>
      <c r="AU672" t="e">
        <f>VLOOKUP($C672,subset1!$D:$BX,AU$2,FALSE)</f>
        <v>#N/A</v>
      </c>
      <c r="AV672" t="e">
        <f>VLOOKUP($C672,subset1!$D:$BX,AV$2,FALSE)</f>
        <v>#N/A</v>
      </c>
      <c r="AW672" t="e">
        <f>VLOOKUP($C672,subset1!$D:$BX,AW$2,FALSE)</f>
        <v>#N/A</v>
      </c>
      <c r="AX672" t="e">
        <f>VLOOKUP($C672,subset1!$D:$BX,AX$2,FALSE)</f>
        <v>#N/A</v>
      </c>
      <c r="AY672" t="e">
        <f>VLOOKUP($C672,subset1!$D:$BX,AY$2,FALSE)</f>
        <v>#N/A</v>
      </c>
      <c r="AZ672" t="e">
        <f>VLOOKUP($C672,subset1!$D:$BX,AZ$2,FALSE)</f>
        <v>#N/A</v>
      </c>
      <c r="BA672" t="e">
        <f>VLOOKUP($C672,subset1!$D:$BX,BA$2,FALSE)</f>
        <v>#N/A</v>
      </c>
      <c r="BB672" t="e">
        <f>VLOOKUP($C672,subset1!$D:$BX,BB$2,FALSE)</f>
        <v>#N/A</v>
      </c>
      <c r="BC672" t="e">
        <f>VLOOKUP($C672,subset1!$D:$BX,BC$2,FALSE)</f>
        <v>#N/A</v>
      </c>
      <c r="BD672" t="e">
        <f>VLOOKUP($C672,subset1!$D:$BX,BD$2,FALSE)</f>
        <v>#N/A</v>
      </c>
      <c r="BE672" t="e">
        <f>VLOOKUP($C672,subset1!$D:$BX,BE$2,FALSE)</f>
        <v>#N/A</v>
      </c>
      <c r="BF672" t="e">
        <f>VLOOKUP($C672,subset1!$D:$BX,BF$2,FALSE)</f>
        <v>#N/A</v>
      </c>
      <c r="BG672" t="e">
        <f>VLOOKUP($C672,subset1!$D:$BX,BG$2,FALSE)</f>
        <v>#N/A</v>
      </c>
      <c r="BH672" t="e">
        <f>VLOOKUP($C672,subset1!$D:$BX,BH$2,FALSE)</f>
        <v>#N/A</v>
      </c>
      <c r="BI672" t="e">
        <f>VLOOKUP($C672,subset1!$D:$BX,BI$2,FALSE)</f>
        <v>#N/A</v>
      </c>
      <c r="BJ672" t="e">
        <f>VLOOKUP($C672,subset1!$D:$BX,BJ$2,FALSE)</f>
        <v>#N/A</v>
      </c>
      <c r="BK672" t="e">
        <f>VLOOKUP($C672,subset1!$D:$BX,BK$2,FALSE)</f>
        <v>#N/A</v>
      </c>
      <c r="BL672" t="e">
        <f>VLOOKUP($C672,subset1!$D:$BX,BL$2,FALSE)</f>
        <v>#N/A</v>
      </c>
      <c r="BM672" t="e">
        <f>VLOOKUP($C672,subset1!$D:$BX,BM$2,FALSE)</f>
        <v>#N/A</v>
      </c>
      <c r="BN672" t="e">
        <f>VLOOKUP($C672,subset1!$D:$BX,BN$2,FALSE)</f>
        <v>#N/A</v>
      </c>
      <c r="BO672" t="e">
        <f>VLOOKUP($C672,subset1!$D:$BX,BO$2,FALSE)</f>
        <v>#N/A</v>
      </c>
      <c r="BP672" t="e">
        <f>VLOOKUP($C672,subset1!$D:$BX,BP$2,FALSE)</f>
        <v>#N/A</v>
      </c>
      <c r="BQ672" t="e">
        <f>VLOOKUP($C672,subset1!$D:$BX,BQ$2,FALSE)</f>
        <v>#N/A</v>
      </c>
      <c r="BR672" t="e">
        <f>VLOOKUP($C672,subset1!$D:$BX,BR$2,FALSE)</f>
        <v>#N/A</v>
      </c>
      <c r="BS672" t="e">
        <f>VLOOKUP($C672,subset1!$D:$BX,BS$2,FALSE)</f>
        <v>#N/A</v>
      </c>
      <c r="BT672" t="e">
        <f>VLOOKUP($C672,subset1!$D:$BX,BT$2,FALSE)</f>
        <v>#N/A</v>
      </c>
      <c r="BU672" t="e">
        <f>VLOOKUP($C672,subset1!$D:$BX,BU$2,FALSE)</f>
        <v>#N/A</v>
      </c>
    </row>
    <row r="673" spans="1:73" x14ac:dyDescent="0.2">
      <c r="A673">
        <v>1323</v>
      </c>
      <c r="B673" t="s">
        <v>8</v>
      </c>
      <c r="C673" t="str">
        <f t="shared" si="36"/>
        <v>1323B1</v>
      </c>
      <c r="D673" t="str">
        <f t="shared" si="37"/>
        <v>B1</v>
      </c>
      <c r="E673">
        <v>130</v>
      </c>
      <c r="F673" s="7">
        <v>44160</v>
      </c>
      <c r="G673">
        <v>0.27</v>
      </c>
      <c r="H673" t="s">
        <v>6</v>
      </c>
      <c r="I673">
        <v>96.729419402535299</v>
      </c>
      <c r="J673" t="s">
        <v>24</v>
      </c>
      <c r="K673">
        <v>679</v>
      </c>
      <c r="L673">
        <f>VLOOKUP($C673,samples!$D$2:$I$1000,4, FALSE)</f>
        <v>10</v>
      </c>
      <c r="M673" t="str">
        <f>VLOOKUP($C673,samples!$D$2:$I$1000,5, FALSE)</f>
        <v>H</v>
      </c>
      <c r="N673" t="str">
        <f>VLOOKUP($C673,samples!$D$2:$I$1000,6, FALSE)</f>
        <v>7,8,9</v>
      </c>
      <c r="O673" s="1">
        <f>VLOOKUP($C673,samples!$D$2:$I$1000,3, FALSE)</f>
        <v>44187</v>
      </c>
      <c r="P673" s="2">
        <f t="shared" si="38"/>
        <v>27</v>
      </c>
      <c r="Q673" s="1" t="str">
        <f>VLOOKUP($C673,samples!$D$2:$R$1000,8, FALSE)</f>
        <v>CGPLPA920P1</v>
      </c>
      <c r="R673" t="s">
        <v>297</v>
      </c>
      <c r="S673" t="e">
        <f>VLOOKUP($C673,subset1!$D:$BX,S$2,FALSE)</f>
        <v>#N/A</v>
      </c>
      <c r="T673" s="1" t="e">
        <f>VLOOKUP($C673,subset1!$D:$BX,T$2,FALSE)</f>
        <v>#N/A</v>
      </c>
      <c r="U673" t="e">
        <f>VLOOKUP($C673,subset1!$D:$BX,U$2,FALSE)</f>
        <v>#N/A</v>
      </c>
      <c r="V673" t="e">
        <f>VLOOKUP($C673,subset1!$D:$BX,V$2,FALSE)</f>
        <v>#N/A</v>
      </c>
      <c r="W673" t="e">
        <f>VLOOKUP($C673,subset1!$D:$BX,W$2,FALSE)</f>
        <v>#N/A</v>
      </c>
      <c r="X673" t="e">
        <f>VLOOKUP($C673,subset1!$D:$BX,X$2,FALSE)</f>
        <v>#N/A</v>
      </c>
      <c r="Y673" t="e">
        <f>VLOOKUP($C673,subset1!$D:$BX,Y$2,FALSE)</f>
        <v>#N/A</v>
      </c>
      <c r="Z673" t="e">
        <f>VLOOKUP($C673,subset1!$D:$BX,Z$2,FALSE)</f>
        <v>#N/A</v>
      </c>
      <c r="AA673" t="e">
        <f>VLOOKUP($C673,subset1!$D:$BX,AA$2,FALSE)</f>
        <v>#N/A</v>
      </c>
      <c r="AB673" t="e">
        <f>VLOOKUP($C673,subset1!$D:$BX,AB$2,FALSE)</f>
        <v>#N/A</v>
      </c>
      <c r="AC673" t="e">
        <f>VLOOKUP($C673,subset1!$D:$BX,AC$2,FALSE)</f>
        <v>#N/A</v>
      </c>
      <c r="AD673" t="e">
        <f>VLOOKUP($C673,subset1!$D:$BX,AD$2,FALSE)</f>
        <v>#N/A</v>
      </c>
      <c r="AE673" t="e">
        <f>VLOOKUP($C673,subset1!$D:$BX,AE$2,FALSE)</f>
        <v>#N/A</v>
      </c>
      <c r="AF673" t="e">
        <f>VLOOKUP($C673,subset1!$D:$BX,AF$2,FALSE)</f>
        <v>#N/A</v>
      </c>
      <c r="AG673" t="e">
        <f>VLOOKUP($C673,subset1!$D:$BX,AG$2,FALSE)</f>
        <v>#N/A</v>
      </c>
      <c r="AH673" t="e">
        <f>VLOOKUP($C673,subset1!$D:$BX,AH$2,FALSE)</f>
        <v>#N/A</v>
      </c>
      <c r="AI673" t="e">
        <f>VLOOKUP($C673,subset1!$D:$BX,AI$2,FALSE)</f>
        <v>#N/A</v>
      </c>
      <c r="AJ673" t="e">
        <f>VLOOKUP($C673,subset1!$D:$BX,AJ$2,FALSE)</f>
        <v>#N/A</v>
      </c>
      <c r="AK673" t="e">
        <f>VLOOKUP($C673,subset1!$D:$BX,AK$2,FALSE)</f>
        <v>#N/A</v>
      </c>
      <c r="AL673" t="e">
        <f>VLOOKUP($C673,subset1!$D:$BX,AL$2,FALSE)</f>
        <v>#N/A</v>
      </c>
      <c r="AM673" t="e">
        <f>VLOOKUP($C673,subset1!$D:$BX,AM$2,FALSE)</f>
        <v>#N/A</v>
      </c>
      <c r="AN673" t="e">
        <f>VLOOKUP($C673,subset1!$D:$BX,AN$2,FALSE)</f>
        <v>#N/A</v>
      </c>
      <c r="AO673" t="e">
        <f>VLOOKUP($C673,subset1!$D:$BX,AO$2,FALSE)</f>
        <v>#N/A</v>
      </c>
      <c r="AP673" t="e">
        <f>VLOOKUP($C673,subset1!$D:$BX,AP$2,FALSE)</f>
        <v>#N/A</v>
      </c>
      <c r="AQ673" t="e">
        <f>VLOOKUP($C673,subset1!$D:$BX,AQ$2,FALSE)</f>
        <v>#N/A</v>
      </c>
      <c r="AR673" t="e">
        <f>VLOOKUP($C673,subset1!$D:$BX,AR$2,FALSE)</f>
        <v>#N/A</v>
      </c>
      <c r="AS673" t="e">
        <f>VLOOKUP($C673,subset1!$D:$BX,AS$2,FALSE)</f>
        <v>#N/A</v>
      </c>
      <c r="AT673" s="1" t="e">
        <f>VLOOKUP($C673,subset1!$D:$BX,AT$2,FALSE)</f>
        <v>#N/A</v>
      </c>
      <c r="AU673" t="e">
        <f>VLOOKUP($C673,subset1!$D:$BX,AU$2,FALSE)</f>
        <v>#N/A</v>
      </c>
      <c r="AV673" t="e">
        <f>VLOOKUP($C673,subset1!$D:$BX,AV$2,FALSE)</f>
        <v>#N/A</v>
      </c>
      <c r="AW673" t="e">
        <f>VLOOKUP($C673,subset1!$D:$BX,AW$2,FALSE)</f>
        <v>#N/A</v>
      </c>
      <c r="AX673" t="e">
        <f>VLOOKUP($C673,subset1!$D:$BX,AX$2,FALSE)</f>
        <v>#N/A</v>
      </c>
      <c r="AY673" t="e">
        <f>VLOOKUP($C673,subset1!$D:$BX,AY$2,FALSE)</f>
        <v>#N/A</v>
      </c>
      <c r="AZ673" t="e">
        <f>VLOOKUP($C673,subset1!$D:$BX,AZ$2,FALSE)</f>
        <v>#N/A</v>
      </c>
      <c r="BA673" t="e">
        <f>VLOOKUP($C673,subset1!$D:$BX,BA$2,FALSE)</f>
        <v>#N/A</v>
      </c>
      <c r="BB673" t="e">
        <f>VLOOKUP($C673,subset1!$D:$BX,BB$2,FALSE)</f>
        <v>#N/A</v>
      </c>
      <c r="BC673" t="e">
        <f>VLOOKUP($C673,subset1!$D:$BX,BC$2,FALSE)</f>
        <v>#N/A</v>
      </c>
      <c r="BD673" t="e">
        <f>VLOOKUP($C673,subset1!$D:$BX,BD$2,FALSE)</f>
        <v>#N/A</v>
      </c>
      <c r="BE673" t="e">
        <f>VLOOKUP($C673,subset1!$D:$BX,BE$2,FALSE)</f>
        <v>#N/A</v>
      </c>
      <c r="BF673" t="e">
        <f>VLOOKUP($C673,subset1!$D:$BX,BF$2,FALSE)</f>
        <v>#N/A</v>
      </c>
      <c r="BG673" t="e">
        <f>VLOOKUP($C673,subset1!$D:$BX,BG$2,FALSE)</f>
        <v>#N/A</v>
      </c>
      <c r="BH673" t="e">
        <f>VLOOKUP($C673,subset1!$D:$BX,BH$2,FALSE)</f>
        <v>#N/A</v>
      </c>
      <c r="BI673" t="e">
        <f>VLOOKUP($C673,subset1!$D:$BX,BI$2,FALSE)</f>
        <v>#N/A</v>
      </c>
      <c r="BJ673" t="e">
        <f>VLOOKUP($C673,subset1!$D:$BX,BJ$2,FALSE)</f>
        <v>#N/A</v>
      </c>
      <c r="BK673" t="e">
        <f>VLOOKUP($C673,subset1!$D:$BX,BK$2,FALSE)</f>
        <v>#N/A</v>
      </c>
      <c r="BL673" t="e">
        <f>VLOOKUP($C673,subset1!$D:$BX,BL$2,FALSE)</f>
        <v>#N/A</v>
      </c>
      <c r="BM673" t="e">
        <f>VLOOKUP($C673,subset1!$D:$BX,BM$2,FALSE)</f>
        <v>#N/A</v>
      </c>
      <c r="BN673" t="e">
        <f>VLOOKUP($C673,subset1!$D:$BX,BN$2,FALSE)</f>
        <v>#N/A</v>
      </c>
      <c r="BO673" t="e">
        <f>VLOOKUP($C673,subset1!$D:$BX,BO$2,FALSE)</f>
        <v>#N/A</v>
      </c>
      <c r="BP673" t="e">
        <f>VLOOKUP($C673,subset1!$D:$BX,BP$2,FALSE)</f>
        <v>#N/A</v>
      </c>
      <c r="BQ673" t="e">
        <f>VLOOKUP($C673,subset1!$D:$BX,BQ$2,FALSE)</f>
        <v>#N/A</v>
      </c>
      <c r="BR673" t="e">
        <f>VLOOKUP($C673,subset1!$D:$BX,BR$2,FALSE)</f>
        <v>#N/A</v>
      </c>
      <c r="BS673" t="e">
        <f>VLOOKUP($C673,subset1!$D:$BX,BS$2,FALSE)</f>
        <v>#N/A</v>
      </c>
      <c r="BT673" t="e">
        <f>VLOOKUP($C673,subset1!$D:$BX,BT$2,FALSE)</f>
        <v>#N/A</v>
      </c>
      <c r="BU673" t="e">
        <f>VLOOKUP($C673,subset1!$D:$BX,BU$2,FALSE)</f>
        <v>#N/A</v>
      </c>
    </row>
    <row r="674" spans="1:73" x14ac:dyDescent="0.2">
      <c r="A674">
        <v>1324</v>
      </c>
      <c r="B674" t="s">
        <v>2</v>
      </c>
      <c r="C674" t="str">
        <f t="shared" si="36"/>
        <v>1324A</v>
      </c>
      <c r="D674" t="str">
        <f t="shared" si="37"/>
        <v>A</v>
      </c>
      <c r="E674">
        <v>131</v>
      </c>
      <c r="F674" s="7">
        <v>44165</v>
      </c>
      <c r="G674">
        <v>26.1</v>
      </c>
      <c r="H674" t="s">
        <v>22</v>
      </c>
      <c r="I674">
        <v>91.729419402535299</v>
      </c>
      <c r="J674" t="s">
        <v>24</v>
      </c>
      <c r="K674">
        <v>680</v>
      </c>
      <c r="L674">
        <f>VLOOKUP($C674,samples!$D$2:$I$1000,4, FALSE)</f>
        <v>5</v>
      </c>
      <c r="M674" t="str">
        <f>VLOOKUP($C674,samples!$D$2:$I$1000,5, FALSE)</f>
        <v>C</v>
      </c>
      <c r="N674" t="str">
        <f>VLOOKUP($C674,samples!$D$2:$I$1000,6, FALSE)</f>
        <v>4,5,6</v>
      </c>
      <c r="O674" s="1">
        <f>VLOOKUP($C674,samples!$D$2:$I$1000,3, FALSE)</f>
        <v>44165</v>
      </c>
      <c r="P674" s="2">
        <f t="shared" si="38"/>
        <v>0</v>
      </c>
      <c r="Q674" s="1" t="str">
        <f>VLOOKUP($C674,samples!$D$2:$R$1000,8, FALSE)</f>
        <v>CGPLPA921P</v>
      </c>
      <c r="R674" t="s">
        <v>297</v>
      </c>
      <c r="S674" t="e">
        <f>VLOOKUP($C674,subset1!$D:$BX,S$2,FALSE)</f>
        <v>#N/A</v>
      </c>
      <c r="T674" s="1" t="e">
        <f>VLOOKUP($C674,subset1!$D:$BX,T$2,FALSE)</f>
        <v>#N/A</v>
      </c>
      <c r="U674" t="e">
        <f>VLOOKUP($C674,subset1!$D:$BX,U$2,FALSE)</f>
        <v>#N/A</v>
      </c>
      <c r="V674" t="e">
        <f>VLOOKUP($C674,subset1!$D:$BX,V$2,FALSE)</f>
        <v>#N/A</v>
      </c>
      <c r="W674" t="e">
        <f>VLOOKUP($C674,subset1!$D:$BX,W$2,FALSE)</f>
        <v>#N/A</v>
      </c>
      <c r="X674" t="e">
        <f>VLOOKUP($C674,subset1!$D:$BX,X$2,FALSE)</f>
        <v>#N/A</v>
      </c>
      <c r="Y674" t="e">
        <f>VLOOKUP($C674,subset1!$D:$BX,Y$2,FALSE)</f>
        <v>#N/A</v>
      </c>
      <c r="Z674" t="e">
        <f>VLOOKUP($C674,subset1!$D:$BX,Z$2,FALSE)</f>
        <v>#N/A</v>
      </c>
      <c r="AA674" t="e">
        <f>VLOOKUP($C674,subset1!$D:$BX,AA$2,FALSE)</f>
        <v>#N/A</v>
      </c>
      <c r="AB674" t="e">
        <f>VLOOKUP($C674,subset1!$D:$BX,AB$2,FALSE)</f>
        <v>#N/A</v>
      </c>
      <c r="AC674" t="e">
        <f>VLOOKUP($C674,subset1!$D:$BX,AC$2,FALSE)</f>
        <v>#N/A</v>
      </c>
      <c r="AD674" t="e">
        <f>VLOOKUP($C674,subset1!$D:$BX,AD$2,FALSE)</f>
        <v>#N/A</v>
      </c>
      <c r="AE674" t="e">
        <f>VLOOKUP($C674,subset1!$D:$BX,AE$2,FALSE)</f>
        <v>#N/A</v>
      </c>
      <c r="AF674" t="e">
        <f>VLOOKUP($C674,subset1!$D:$BX,AF$2,FALSE)</f>
        <v>#N/A</v>
      </c>
      <c r="AG674" t="e">
        <f>VLOOKUP($C674,subset1!$D:$BX,AG$2,FALSE)</f>
        <v>#N/A</v>
      </c>
      <c r="AH674" t="e">
        <f>VLOOKUP($C674,subset1!$D:$BX,AH$2,FALSE)</f>
        <v>#N/A</v>
      </c>
      <c r="AI674" t="e">
        <f>VLOOKUP($C674,subset1!$D:$BX,AI$2,FALSE)</f>
        <v>#N/A</v>
      </c>
      <c r="AJ674" t="e">
        <f>VLOOKUP($C674,subset1!$D:$BX,AJ$2,FALSE)</f>
        <v>#N/A</v>
      </c>
      <c r="AK674" t="e">
        <f>VLOOKUP($C674,subset1!$D:$BX,AK$2,FALSE)</f>
        <v>#N/A</v>
      </c>
      <c r="AL674" t="e">
        <f>VLOOKUP($C674,subset1!$D:$BX,AL$2,FALSE)</f>
        <v>#N/A</v>
      </c>
      <c r="AM674" t="e">
        <f>VLOOKUP($C674,subset1!$D:$BX,AM$2,FALSE)</f>
        <v>#N/A</v>
      </c>
      <c r="AN674" t="e">
        <f>VLOOKUP($C674,subset1!$D:$BX,AN$2,FALSE)</f>
        <v>#N/A</v>
      </c>
      <c r="AO674" t="e">
        <f>VLOOKUP($C674,subset1!$D:$BX,AO$2,FALSE)</f>
        <v>#N/A</v>
      </c>
      <c r="AP674" t="e">
        <f>VLOOKUP($C674,subset1!$D:$BX,AP$2,FALSE)</f>
        <v>#N/A</v>
      </c>
      <c r="AQ674" t="e">
        <f>VLOOKUP($C674,subset1!$D:$BX,AQ$2,FALSE)</f>
        <v>#N/A</v>
      </c>
      <c r="AR674" t="e">
        <f>VLOOKUP($C674,subset1!$D:$BX,AR$2,FALSE)</f>
        <v>#N/A</v>
      </c>
      <c r="AS674" t="e">
        <f>VLOOKUP($C674,subset1!$D:$BX,AS$2,FALSE)</f>
        <v>#N/A</v>
      </c>
      <c r="AT674" s="1" t="e">
        <f>VLOOKUP($C674,subset1!$D:$BX,AT$2,FALSE)</f>
        <v>#N/A</v>
      </c>
      <c r="AU674" t="e">
        <f>VLOOKUP($C674,subset1!$D:$BX,AU$2,FALSE)</f>
        <v>#N/A</v>
      </c>
      <c r="AV674" t="e">
        <f>VLOOKUP($C674,subset1!$D:$BX,AV$2,FALSE)</f>
        <v>#N/A</v>
      </c>
      <c r="AW674" t="e">
        <f>VLOOKUP($C674,subset1!$D:$BX,AW$2,FALSE)</f>
        <v>#N/A</v>
      </c>
      <c r="AX674" t="e">
        <f>VLOOKUP($C674,subset1!$D:$BX,AX$2,FALSE)</f>
        <v>#N/A</v>
      </c>
      <c r="AY674" t="e">
        <f>VLOOKUP($C674,subset1!$D:$BX,AY$2,FALSE)</f>
        <v>#N/A</v>
      </c>
      <c r="AZ674" t="e">
        <f>VLOOKUP($C674,subset1!$D:$BX,AZ$2,FALSE)</f>
        <v>#N/A</v>
      </c>
      <c r="BA674" t="e">
        <f>VLOOKUP($C674,subset1!$D:$BX,BA$2,FALSE)</f>
        <v>#N/A</v>
      </c>
      <c r="BB674" t="e">
        <f>VLOOKUP($C674,subset1!$D:$BX,BB$2,FALSE)</f>
        <v>#N/A</v>
      </c>
      <c r="BC674" t="e">
        <f>VLOOKUP($C674,subset1!$D:$BX,BC$2,FALSE)</f>
        <v>#N/A</v>
      </c>
      <c r="BD674" t="e">
        <f>VLOOKUP($C674,subset1!$D:$BX,BD$2,FALSE)</f>
        <v>#N/A</v>
      </c>
      <c r="BE674" t="e">
        <f>VLOOKUP($C674,subset1!$D:$BX,BE$2,FALSE)</f>
        <v>#N/A</v>
      </c>
      <c r="BF674" t="e">
        <f>VLOOKUP($C674,subset1!$D:$BX,BF$2,FALSE)</f>
        <v>#N/A</v>
      </c>
      <c r="BG674" t="e">
        <f>VLOOKUP($C674,subset1!$D:$BX,BG$2,FALSE)</f>
        <v>#N/A</v>
      </c>
      <c r="BH674" t="e">
        <f>VLOOKUP($C674,subset1!$D:$BX,BH$2,FALSE)</f>
        <v>#N/A</v>
      </c>
      <c r="BI674" t="e">
        <f>VLOOKUP($C674,subset1!$D:$BX,BI$2,FALSE)</f>
        <v>#N/A</v>
      </c>
      <c r="BJ674" t="e">
        <f>VLOOKUP($C674,subset1!$D:$BX,BJ$2,FALSE)</f>
        <v>#N/A</v>
      </c>
      <c r="BK674" t="e">
        <f>VLOOKUP($C674,subset1!$D:$BX,BK$2,FALSE)</f>
        <v>#N/A</v>
      </c>
      <c r="BL674" t="e">
        <f>VLOOKUP($C674,subset1!$D:$BX,BL$2,FALSE)</f>
        <v>#N/A</v>
      </c>
      <c r="BM674" t="e">
        <f>VLOOKUP($C674,subset1!$D:$BX,BM$2,FALSE)</f>
        <v>#N/A</v>
      </c>
      <c r="BN674" t="e">
        <f>VLOOKUP($C674,subset1!$D:$BX,BN$2,FALSE)</f>
        <v>#N/A</v>
      </c>
      <c r="BO674" t="e">
        <f>VLOOKUP($C674,subset1!$D:$BX,BO$2,FALSE)</f>
        <v>#N/A</v>
      </c>
      <c r="BP674" t="e">
        <f>VLOOKUP($C674,subset1!$D:$BX,BP$2,FALSE)</f>
        <v>#N/A</v>
      </c>
      <c r="BQ674" t="e">
        <f>VLOOKUP($C674,subset1!$D:$BX,BQ$2,FALSE)</f>
        <v>#N/A</v>
      </c>
      <c r="BR674" t="e">
        <f>VLOOKUP($C674,subset1!$D:$BX,BR$2,FALSE)</f>
        <v>#N/A</v>
      </c>
      <c r="BS674" t="e">
        <f>VLOOKUP($C674,subset1!$D:$BX,BS$2,FALSE)</f>
        <v>#N/A</v>
      </c>
      <c r="BT674" t="e">
        <f>VLOOKUP($C674,subset1!$D:$BX,BT$2,FALSE)</f>
        <v>#N/A</v>
      </c>
      <c r="BU674" t="e">
        <f>VLOOKUP($C674,subset1!$D:$BX,BU$2,FALSE)</f>
        <v>#N/A</v>
      </c>
    </row>
    <row r="675" spans="1:73" x14ac:dyDescent="0.2">
      <c r="A675">
        <v>1324</v>
      </c>
      <c r="B675" t="s">
        <v>8</v>
      </c>
      <c r="C675" t="str">
        <f t="shared" si="36"/>
        <v>1324B1</v>
      </c>
      <c r="D675" t="str">
        <f t="shared" si="37"/>
        <v>B1</v>
      </c>
      <c r="E675">
        <v>131</v>
      </c>
      <c r="F675" s="7">
        <v>44165</v>
      </c>
      <c r="G675">
        <v>26.1</v>
      </c>
      <c r="H675" t="s">
        <v>22</v>
      </c>
      <c r="I675">
        <v>91.729419402535299</v>
      </c>
      <c r="J675" t="s">
        <v>24</v>
      </c>
      <c r="K675">
        <v>681</v>
      </c>
      <c r="L675">
        <f>VLOOKUP($C675,samples!$D$2:$I$1000,4, FALSE)</f>
        <v>10</v>
      </c>
      <c r="M675" t="str">
        <f>VLOOKUP($C675,samples!$D$2:$I$1000,5, FALSE)</f>
        <v>G</v>
      </c>
      <c r="N675" t="str">
        <f>VLOOKUP($C675,samples!$D$2:$I$1000,6, FALSE)</f>
        <v>1,2,3</v>
      </c>
      <c r="O675" s="1">
        <f>VLOOKUP($C675,samples!$D$2:$I$1000,3, FALSE)</f>
        <v>44194</v>
      </c>
      <c r="P675" s="2">
        <f t="shared" si="38"/>
        <v>29</v>
      </c>
      <c r="Q675" s="1" t="str">
        <f>VLOOKUP($C675,samples!$D$2:$R$1000,8, FALSE)</f>
        <v>CGPLPA921P1</v>
      </c>
      <c r="R675" t="s">
        <v>297</v>
      </c>
      <c r="S675" t="e">
        <f>VLOOKUP($C675,subset1!$D:$BX,S$2,FALSE)</f>
        <v>#N/A</v>
      </c>
      <c r="T675" s="1" t="e">
        <f>VLOOKUP($C675,subset1!$D:$BX,T$2,FALSE)</f>
        <v>#N/A</v>
      </c>
      <c r="U675" t="e">
        <f>VLOOKUP($C675,subset1!$D:$BX,U$2,FALSE)</f>
        <v>#N/A</v>
      </c>
      <c r="V675" t="e">
        <f>VLOOKUP($C675,subset1!$D:$BX,V$2,FALSE)</f>
        <v>#N/A</v>
      </c>
      <c r="W675" t="e">
        <f>VLOOKUP($C675,subset1!$D:$BX,W$2,FALSE)</f>
        <v>#N/A</v>
      </c>
      <c r="X675" t="e">
        <f>VLOOKUP($C675,subset1!$D:$BX,X$2,FALSE)</f>
        <v>#N/A</v>
      </c>
      <c r="Y675" t="e">
        <f>VLOOKUP($C675,subset1!$D:$BX,Y$2,FALSE)</f>
        <v>#N/A</v>
      </c>
      <c r="Z675" t="e">
        <f>VLOOKUP($C675,subset1!$D:$BX,Z$2,FALSE)</f>
        <v>#N/A</v>
      </c>
      <c r="AA675" t="e">
        <f>VLOOKUP($C675,subset1!$D:$BX,AA$2,FALSE)</f>
        <v>#N/A</v>
      </c>
      <c r="AB675" t="e">
        <f>VLOOKUP($C675,subset1!$D:$BX,AB$2,FALSE)</f>
        <v>#N/A</v>
      </c>
      <c r="AC675" t="e">
        <f>VLOOKUP($C675,subset1!$D:$BX,AC$2,FALSE)</f>
        <v>#N/A</v>
      </c>
      <c r="AD675" t="e">
        <f>VLOOKUP($C675,subset1!$D:$BX,AD$2,FALSE)</f>
        <v>#N/A</v>
      </c>
      <c r="AE675" t="e">
        <f>VLOOKUP($C675,subset1!$D:$BX,AE$2,FALSE)</f>
        <v>#N/A</v>
      </c>
      <c r="AF675" t="e">
        <f>VLOOKUP($C675,subset1!$D:$BX,AF$2,FALSE)</f>
        <v>#N/A</v>
      </c>
      <c r="AG675" t="e">
        <f>VLOOKUP($C675,subset1!$D:$BX,AG$2,FALSE)</f>
        <v>#N/A</v>
      </c>
      <c r="AH675" t="e">
        <f>VLOOKUP($C675,subset1!$D:$BX,AH$2,FALSE)</f>
        <v>#N/A</v>
      </c>
      <c r="AI675" t="e">
        <f>VLOOKUP($C675,subset1!$D:$BX,AI$2,FALSE)</f>
        <v>#N/A</v>
      </c>
      <c r="AJ675" t="e">
        <f>VLOOKUP($C675,subset1!$D:$BX,AJ$2,FALSE)</f>
        <v>#N/A</v>
      </c>
      <c r="AK675" t="e">
        <f>VLOOKUP($C675,subset1!$D:$BX,AK$2,FALSE)</f>
        <v>#N/A</v>
      </c>
      <c r="AL675" t="e">
        <f>VLOOKUP($C675,subset1!$D:$BX,AL$2,FALSE)</f>
        <v>#N/A</v>
      </c>
      <c r="AM675" t="e">
        <f>VLOOKUP($C675,subset1!$D:$BX,AM$2,FALSE)</f>
        <v>#N/A</v>
      </c>
      <c r="AN675" t="e">
        <f>VLOOKUP($C675,subset1!$D:$BX,AN$2,FALSE)</f>
        <v>#N/A</v>
      </c>
      <c r="AO675" t="e">
        <f>VLOOKUP($C675,subset1!$D:$BX,AO$2,FALSE)</f>
        <v>#N/A</v>
      </c>
      <c r="AP675" t="e">
        <f>VLOOKUP($C675,subset1!$D:$BX,AP$2,FALSE)</f>
        <v>#N/A</v>
      </c>
      <c r="AQ675" t="e">
        <f>VLOOKUP($C675,subset1!$D:$BX,AQ$2,FALSE)</f>
        <v>#N/A</v>
      </c>
      <c r="AR675" t="e">
        <f>VLOOKUP($C675,subset1!$D:$BX,AR$2,FALSE)</f>
        <v>#N/A</v>
      </c>
      <c r="AS675" t="e">
        <f>VLOOKUP($C675,subset1!$D:$BX,AS$2,FALSE)</f>
        <v>#N/A</v>
      </c>
      <c r="AT675" s="1" t="e">
        <f>VLOOKUP($C675,subset1!$D:$BX,AT$2,FALSE)</f>
        <v>#N/A</v>
      </c>
      <c r="AU675" t="e">
        <f>VLOOKUP($C675,subset1!$D:$BX,AU$2,FALSE)</f>
        <v>#N/A</v>
      </c>
      <c r="AV675" t="e">
        <f>VLOOKUP($C675,subset1!$D:$BX,AV$2,FALSE)</f>
        <v>#N/A</v>
      </c>
      <c r="AW675" t="e">
        <f>VLOOKUP($C675,subset1!$D:$BX,AW$2,FALSE)</f>
        <v>#N/A</v>
      </c>
      <c r="AX675" t="e">
        <f>VLOOKUP($C675,subset1!$D:$BX,AX$2,FALSE)</f>
        <v>#N/A</v>
      </c>
      <c r="AY675" t="e">
        <f>VLOOKUP($C675,subset1!$D:$BX,AY$2,FALSE)</f>
        <v>#N/A</v>
      </c>
      <c r="AZ675" t="e">
        <f>VLOOKUP($C675,subset1!$D:$BX,AZ$2,FALSE)</f>
        <v>#N/A</v>
      </c>
      <c r="BA675" t="e">
        <f>VLOOKUP($C675,subset1!$D:$BX,BA$2,FALSE)</f>
        <v>#N/A</v>
      </c>
      <c r="BB675" t="e">
        <f>VLOOKUP($C675,subset1!$D:$BX,BB$2,FALSE)</f>
        <v>#N/A</v>
      </c>
      <c r="BC675" t="e">
        <f>VLOOKUP($C675,subset1!$D:$BX,BC$2,FALSE)</f>
        <v>#N/A</v>
      </c>
      <c r="BD675" t="e">
        <f>VLOOKUP($C675,subset1!$D:$BX,BD$2,FALSE)</f>
        <v>#N/A</v>
      </c>
      <c r="BE675" t="e">
        <f>VLOOKUP($C675,subset1!$D:$BX,BE$2,FALSE)</f>
        <v>#N/A</v>
      </c>
      <c r="BF675" t="e">
        <f>VLOOKUP($C675,subset1!$D:$BX,BF$2,FALSE)</f>
        <v>#N/A</v>
      </c>
      <c r="BG675" t="e">
        <f>VLOOKUP($C675,subset1!$D:$BX,BG$2,FALSE)</f>
        <v>#N/A</v>
      </c>
      <c r="BH675" t="e">
        <f>VLOOKUP($C675,subset1!$D:$BX,BH$2,FALSE)</f>
        <v>#N/A</v>
      </c>
      <c r="BI675" t="e">
        <f>VLOOKUP($C675,subset1!$D:$BX,BI$2,FALSE)</f>
        <v>#N/A</v>
      </c>
      <c r="BJ675" t="e">
        <f>VLOOKUP($C675,subset1!$D:$BX,BJ$2,FALSE)</f>
        <v>#N/A</v>
      </c>
      <c r="BK675" t="e">
        <f>VLOOKUP($C675,subset1!$D:$BX,BK$2,FALSE)</f>
        <v>#N/A</v>
      </c>
      <c r="BL675" t="e">
        <f>VLOOKUP($C675,subset1!$D:$BX,BL$2,FALSE)</f>
        <v>#N/A</v>
      </c>
      <c r="BM675" t="e">
        <f>VLOOKUP($C675,subset1!$D:$BX,BM$2,FALSE)</f>
        <v>#N/A</v>
      </c>
      <c r="BN675" t="e">
        <f>VLOOKUP($C675,subset1!$D:$BX,BN$2,FALSE)</f>
        <v>#N/A</v>
      </c>
      <c r="BO675" t="e">
        <f>VLOOKUP($C675,subset1!$D:$BX,BO$2,FALSE)</f>
        <v>#N/A</v>
      </c>
      <c r="BP675" t="e">
        <f>VLOOKUP($C675,subset1!$D:$BX,BP$2,FALSE)</f>
        <v>#N/A</v>
      </c>
      <c r="BQ675" t="e">
        <f>VLOOKUP($C675,subset1!$D:$BX,BQ$2,FALSE)</f>
        <v>#N/A</v>
      </c>
      <c r="BR675" t="e">
        <f>VLOOKUP($C675,subset1!$D:$BX,BR$2,FALSE)</f>
        <v>#N/A</v>
      </c>
      <c r="BS675" t="e">
        <f>VLOOKUP($C675,subset1!$D:$BX,BS$2,FALSE)</f>
        <v>#N/A</v>
      </c>
      <c r="BT675" t="e">
        <f>VLOOKUP($C675,subset1!$D:$BX,BT$2,FALSE)</f>
        <v>#N/A</v>
      </c>
      <c r="BU675" t="e">
        <f>VLOOKUP($C675,subset1!$D:$BX,BU$2,FALSE)</f>
        <v>#N/A</v>
      </c>
    </row>
    <row r="676" spans="1:73" x14ac:dyDescent="0.2">
      <c r="A676">
        <v>1327</v>
      </c>
      <c r="B676" t="s">
        <v>2</v>
      </c>
      <c r="C676" t="str">
        <f t="shared" si="36"/>
        <v>1327A</v>
      </c>
      <c r="D676" t="str">
        <f t="shared" si="37"/>
        <v>A</v>
      </c>
      <c r="E676">
        <v>132</v>
      </c>
      <c r="F676" s="7">
        <v>44166</v>
      </c>
      <c r="G676">
        <v>0</v>
      </c>
      <c r="H676" t="s">
        <v>289</v>
      </c>
      <c r="I676">
        <v>90.729419402535299</v>
      </c>
      <c r="J676" t="s">
        <v>24</v>
      </c>
      <c r="K676">
        <v>682</v>
      </c>
      <c r="L676">
        <f>VLOOKUP($C676,samples!$D$2:$I$1000,4, FALSE)</f>
        <v>5</v>
      </c>
      <c r="M676" t="str">
        <f>VLOOKUP($C676,samples!$D$2:$I$1000,5, FALSE)</f>
        <v>C</v>
      </c>
      <c r="N676" t="str">
        <f>VLOOKUP($C676,samples!$D$2:$I$1000,6, FALSE)</f>
        <v>7,8,9</v>
      </c>
      <c r="O676" s="1">
        <f>VLOOKUP($C676,samples!$D$2:$I$1000,3, FALSE)</f>
        <v>44166</v>
      </c>
      <c r="P676" s="2">
        <f t="shared" si="38"/>
        <v>0</v>
      </c>
      <c r="Q676" s="1" t="str">
        <f>VLOOKUP($C676,samples!$D$2:$R$1000,8, FALSE)</f>
        <v>CGPLPA922P</v>
      </c>
      <c r="R676" t="s">
        <v>296</v>
      </c>
      <c r="S676" t="e">
        <f>VLOOKUP($C676,subset1!$D:$BX,S$2,FALSE)</f>
        <v>#N/A</v>
      </c>
      <c r="T676" s="1" t="e">
        <f>VLOOKUP($C676,subset1!$D:$BX,T$2,FALSE)</f>
        <v>#N/A</v>
      </c>
      <c r="U676" t="e">
        <f>VLOOKUP($C676,subset1!$D:$BX,U$2,FALSE)</f>
        <v>#N/A</v>
      </c>
      <c r="V676" t="e">
        <f>VLOOKUP($C676,subset1!$D:$BX,V$2,FALSE)</f>
        <v>#N/A</v>
      </c>
      <c r="W676" t="e">
        <f>VLOOKUP($C676,subset1!$D:$BX,W$2,FALSE)</f>
        <v>#N/A</v>
      </c>
      <c r="X676" t="e">
        <f>VLOOKUP($C676,subset1!$D:$BX,X$2,FALSE)</f>
        <v>#N/A</v>
      </c>
      <c r="Y676" t="e">
        <f>VLOOKUP($C676,subset1!$D:$BX,Y$2,FALSE)</f>
        <v>#N/A</v>
      </c>
      <c r="Z676" t="e">
        <f>VLOOKUP($C676,subset1!$D:$BX,Z$2,FALSE)</f>
        <v>#N/A</v>
      </c>
      <c r="AA676" t="e">
        <f>VLOOKUP($C676,subset1!$D:$BX,AA$2,FALSE)</f>
        <v>#N/A</v>
      </c>
      <c r="AB676" t="e">
        <f>VLOOKUP($C676,subset1!$D:$BX,AB$2,FALSE)</f>
        <v>#N/A</v>
      </c>
      <c r="AC676" t="e">
        <f>VLOOKUP($C676,subset1!$D:$BX,AC$2,FALSE)</f>
        <v>#N/A</v>
      </c>
      <c r="AD676" t="e">
        <f>VLOOKUP($C676,subset1!$D:$BX,AD$2,FALSE)</f>
        <v>#N/A</v>
      </c>
      <c r="AE676" t="e">
        <f>VLOOKUP($C676,subset1!$D:$BX,AE$2,FALSE)</f>
        <v>#N/A</v>
      </c>
      <c r="AF676" t="e">
        <f>VLOOKUP($C676,subset1!$D:$BX,AF$2,FALSE)</f>
        <v>#N/A</v>
      </c>
      <c r="AG676" t="e">
        <f>VLOOKUP($C676,subset1!$D:$BX,AG$2,FALSE)</f>
        <v>#N/A</v>
      </c>
      <c r="AH676" t="e">
        <f>VLOOKUP($C676,subset1!$D:$BX,AH$2,FALSE)</f>
        <v>#N/A</v>
      </c>
      <c r="AI676" t="e">
        <f>VLOOKUP($C676,subset1!$D:$BX,AI$2,FALSE)</f>
        <v>#N/A</v>
      </c>
      <c r="AJ676" t="e">
        <f>VLOOKUP($C676,subset1!$D:$BX,AJ$2,FALSE)</f>
        <v>#N/A</v>
      </c>
      <c r="AK676" t="e">
        <f>VLOOKUP($C676,subset1!$D:$BX,AK$2,FALSE)</f>
        <v>#N/A</v>
      </c>
      <c r="AL676" t="e">
        <f>VLOOKUP($C676,subset1!$D:$BX,AL$2,FALSE)</f>
        <v>#N/A</v>
      </c>
      <c r="AM676" t="e">
        <f>VLOOKUP($C676,subset1!$D:$BX,AM$2,FALSE)</f>
        <v>#N/A</v>
      </c>
      <c r="AN676" t="e">
        <f>VLOOKUP($C676,subset1!$D:$BX,AN$2,FALSE)</f>
        <v>#N/A</v>
      </c>
      <c r="AO676" t="e">
        <f>VLOOKUP($C676,subset1!$D:$BX,AO$2,FALSE)</f>
        <v>#N/A</v>
      </c>
      <c r="AP676" t="e">
        <f>VLOOKUP($C676,subset1!$D:$BX,AP$2,FALSE)</f>
        <v>#N/A</v>
      </c>
      <c r="AQ676" t="e">
        <f>VLOOKUP($C676,subset1!$D:$BX,AQ$2,FALSE)</f>
        <v>#N/A</v>
      </c>
      <c r="AR676" t="e">
        <f>VLOOKUP($C676,subset1!$D:$BX,AR$2,FALSE)</f>
        <v>#N/A</v>
      </c>
      <c r="AS676" t="e">
        <f>VLOOKUP($C676,subset1!$D:$BX,AS$2,FALSE)</f>
        <v>#N/A</v>
      </c>
      <c r="AT676" s="1" t="e">
        <f>VLOOKUP($C676,subset1!$D:$BX,AT$2,FALSE)</f>
        <v>#N/A</v>
      </c>
      <c r="AU676" t="e">
        <f>VLOOKUP($C676,subset1!$D:$BX,AU$2,FALSE)</f>
        <v>#N/A</v>
      </c>
      <c r="AV676" t="e">
        <f>VLOOKUP($C676,subset1!$D:$BX,AV$2,FALSE)</f>
        <v>#N/A</v>
      </c>
      <c r="AW676" t="e">
        <f>VLOOKUP($C676,subset1!$D:$BX,AW$2,FALSE)</f>
        <v>#N/A</v>
      </c>
      <c r="AX676" t="e">
        <f>VLOOKUP($C676,subset1!$D:$BX,AX$2,FALSE)</f>
        <v>#N/A</v>
      </c>
      <c r="AY676" t="e">
        <f>VLOOKUP($C676,subset1!$D:$BX,AY$2,FALSE)</f>
        <v>#N/A</v>
      </c>
      <c r="AZ676" t="e">
        <f>VLOOKUP($C676,subset1!$D:$BX,AZ$2,FALSE)</f>
        <v>#N/A</v>
      </c>
      <c r="BA676" t="e">
        <f>VLOOKUP($C676,subset1!$D:$BX,BA$2,FALSE)</f>
        <v>#N/A</v>
      </c>
      <c r="BB676" t="e">
        <f>VLOOKUP($C676,subset1!$D:$BX,BB$2,FALSE)</f>
        <v>#N/A</v>
      </c>
      <c r="BC676" t="e">
        <f>VLOOKUP($C676,subset1!$D:$BX,BC$2,FALSE)</f>
        <v>#N/A</v>
      </c>
      <c r="BD676" t="e">
        <f>VLOOKUP($C676,subset1!$D:$BX,BD$2,FALSE)</f>
        <v>#N/A</v>
      </c>
      <c r="BE676" t="e">
        <f>VLOOKUP($C676,subset1!$D:$BX,BE$2,FALSE)</f>
        <v>#N/A</v>
      </c>
      <c r="BF676" t="e">
        <f>VLOOKUP($C676,subset1!$D:$BX,BF$2,FALSE)</f>
        <v>#N/A</v>
      </c>
      <c r="BG676" t="e">
        <f>VLOOKUP($C676,subset1!$D:$BX,BG$2,FALSE)</f>
        <v>#N/A</v>
      </c>
      <c r="BH676" t="e">
        <f>VLOOKUP($C676,subset1!$D:$BX,BH$2,FALSE)</f>
        <v>#N/A</v>
      </c>
      <c r="BI676" t="e">
        <f>VLOOKUP($C676,subset1!$D:$BX,BI$2,FALSE)</f>
        <v>#N/A</v>
      </c>
      <c r="BJ676" t="e">
        <f>VLOOKUP($C676,subset1!$D:$BX,BJ$2,FALSE)</f>
        <v>#N/A</v>
      </c>
      <c r="BK676" t="e">
        <f>VLOOKUP($C676,subset1!$D:$BX,BK$2,FALSE)</f>
        <v>#N/A</v>
      </c>
      <c r="BL676" t="e">
        <f>VLOOKUP($C676,subset1!$D:$BX,BL$2,FALSE)</f>
        <v>#N/A</v>
      </c>
      <c r="BM676" t="e">
        <f>VLOOKUP($C676,subset1!$D:$BX,BM$2,FALSE)</f>
        <v>#N/A</v>
      </c>
      <c r="BN676" t="e">
        <f>VLOOKUP($C676,subset1!$D:$BX,BN$2,FALSE)</f>
        <v>#N/A</v>
      </c>
      <c r="BO676" t="e">
        <f>VLOOKUP($C676,subset1!$D:$BX,BO$2,FALSE)</f>
        <v>#N/A</v>
      </c>
      <c r="BP676" t="e">
        <f>VLOOKUP($C676,subset1!$D:$BX,BP$2,FALSE)</f>
        <v>#N/A</v>
      </c>
      <c r="BQ676" t="e">
        <f>VLOOKUP($C676,subset1!$D:$BX,BQ$2,FALSE)</f>
        <v>#N/A</v>
      </c>
      <c r="BR676" t="e">
        <f>VLOOKUP($C676,subset1!$D:$BX,BR$2,FALSE)</f>
        <v>#N/A</v>
      </c>
      <c r="BS676" t="e">
        <f>VLOOKUP($C676,subset1!$D:$BX,BS$2,FALSE)</f>
        <v>#N/A</v>
      </c>
      <c r="BT676" t="e">
        <f>VLOOKUP($C676,subset1!$D:$BX,BT$2,FALSE)</f>
        <v>#N/A</v>
      </c>
      <c r="BU676" t="e">
        <f>VLOOKUP($C676,subset1!$D:$BX,BU$2,FALSE)</f>
        <v>#N/A</v>
      </c>
    </row>
    <row r="677" spans="1:73" x14ac:dyDescent="0.2">
      <c r="A677">
        <v>1327</v>
      </c>
      <c r="B677" t="s">
        <v>8</v>
      </c>
      <c r="C677" t="str">
        <f t="shared" si="36"/>
        <v>1327B1</v>
      </c>
      <c r="D677" t="str">
        <f t="shared" si="37"/>
        <v>B1</v>
      </c>
      <c r="E677">
        <v>132</v>
      </c>
      <c r="F677" s="7">
        <v>44166</v>
      </c>
      <c r="G677">
        <v>0</v>
      </c>
      <c r="H677" t="s">
        <v>289</v>
      </c>
      <c r="I677">
        <v>90.729419402535299</v>
      </c>
      <c r="J677" t="s">
        <v>24</v>
      </c>
      <c r="K677">
        <v>683</v>
      </c>
      <c r="L677">
        <f>VLOOKUP($C677,samples!$D$2:$I$1000,4, FALSE)</f>
        <v>10</v>
      </c>
      <c r="M677" t="str">
        <f>VLOOKUP($C677,samples!$D$2:$I$1000,5, FALSE)</f>
        <v>G</v>
      </c>
      <c r="N677" t="str">
        <f>VLOOKUP($C677,samples!$D$2:$I$1000,6, FALSE)</f>
        <v>4,5,6</v>
      </c>
      <c r="O677" s="1">
        <f>VLOOKUP($C677,samples!$D$2:$I$1000,3, FALSE)</f>
        <v>44200</v>
      </c>
      <c r="P677" s="2">
        <f t="shared" si="38"/>
        <v>34</v>
      </c>
      <c r="Q677" s="1" t="str">
        <f>VLOOKUP($C677,samples!$D$2:$R$1000,8, FALSE)</f>
        <v>CGPLPA922P1</v>
      </c>
      <c r="R677" t="s">
        <v>296</v>
      </c>
      <c r="S677" t="e">
        <f>VLOOKUP($C677,subset1!$D:$BX,S$2,FALSE)</f>
        <v>#N/A</v>
      </c>
      <c r="T677" s="1" t="e">
        <f>VLOOKUP($C677,subset1!$D:$BX,T$2,FALSE)</f>
        <v>#N/A</v>
      </c>
      <c r="U677" t="e">
        <f>VLOOKUP($C677,subset1!$D:$BX,U$2,FALSE)</f>
        <v>#N/A</v>
      </c>
      <c r="V677" t="e">
        <f>VLOOKUP($C677,subset1!$D:$BX,V$2,FALSE)</f>
        <v>#N/A</v>
      </c>
      <c r="W677" t="e">
        <f>VLOOKUP($C677,subset1!$D:$BX,W$2,FALSE)</f>
        <v>#N/A</v>
      </c>
      <c r="X677" t="e">
        <f>VLOOKUP($C677,subset1!$D:$BX,X$2,FALSE)</f>
        <v>#N/A</v>
      </c>
      <c r="Y677" t="e">
        <f>VLOOKUP($C677,subset1!$D:$BX,Y$2,FALSE)</f>
        <v>#N/A</v>
      </c>
      <c r="Z677" t="e">
        <f>VLOOKUP($C677,subset1!$D:$BX,Z$2,FALSE)</f>
        <v>#N/A</v>
      </c>
      <c r="AA677" t="e">
        <f>VLOOKUP($C677,subset1!$D:$BX,AA$2,FALSE)</f>
        <v>#N/A</v>
      </c>
      <c r="AB677" t="e">
        <f>VLOOKUP($C677,subset1!$D:$BX,AB$2,FALSE)</f>
        <v>#N/A</v>
      </c>
      <c r="AC677" t="e">
        <f>VLOOKUP($C677,subset1!$D:$BX,AC$2,FALSE)</f>
        <v>#N/A</v>
      </c>
      <c r="AD677" t="e">
        <f>VLOOKUP($C677,subset1!$D:$BX,AD$2,FALSE)</f>
        <v>#N/A</v>
      </c>
      <c r="AE677" t="e">
        <f>VLOOKUP($C677,subset1!$D:$BX,AE$2,FALSE)</f>
        <v>#N/A</v>
      </c>
      <c r="AF677" t="e">
        <f>VLOOKUP($C677,subset1!$D:$BX,AF$2,FALSE)</f>
        <v>#N/A</v>
      </c>
      <c r="AG677" t="e">
        <f>VLOOKUP($C677,subset1!$D:$BX,AG$2,FALSE)</f>
        <v>#N/A</v>
      </c>
      <c r="AH677" t="e">
        <f>VLOOKUP($C677,subset1!$D:$BX,AH$2,FALSE)</f>
        <v>#N/A</v>
      </c>
      <c r="AI677" t="e">
        <f>VLOOKUP($C677,subset1!$D:$BX,AI$2,FALSE)</f>
        <v>#N/A</v>
      </c>
      <c r="AJ677" t="e">
        <f>VLOOKUP($C677,subset1!$D:$BX,AJ$2,FALSE)</f>
        <v>#N/A</v>
      </c>
      <c r="AK677" t="e">
        <f>VLOOKUP($C677,subset1!$D:$BX,AK$2,FALSE)</f>
        <v>#N/A</v>
      </c>
      <c r="AL677" t="e">
        <f>VLOOKUP($C677,subset1!$D:$BX,AL$2,FALSE)</f>
        <v>#N/A</v>
      </c>
      <c r="AM677" t="e">
        <f>VLOOKUP($C677,subset1!$D:$BX,AM$2,FALSE)</f>
        <v>#N/A</v>
      </c>
      <c r="AN677" t="e">
        <f>VLOOKUP($C677,subset1!$D:$BX,AN$2,FALSE)</f>
        <v>#N/A</v>
      </c>
      <c r="AO677" t="e">
        <f>VLOOKUP($C677,subset1!$D:$BX,AO$2,FALSE)</f>
        <v>#N/A</v>
      </c>
      <c r="AP677" t="e">
        <f>VLOOKUP($C677,subset1!$D:$BX,AP$2,FALSE)</f>
        <v>#N/A</v>
      </c>
      <c r="AQ677" t="e">
        <f>VLOOKUP($C677,subset1!$D:$BX,AQ$2,FALSE)</f>
        <v>#N/A</v>
      </c>
      <c r="AR677" t="e">
        <f>VLOOKUP($C677,subset1!$D:$BX,AR$2,FALSE)</f>
        <v>#N/A</v>
      </c>
      <c r="AS677" t="e">
        <f>VLOOKUP($C677,subset1!$D:$BX,AS$2,FALSE)</f>
        <v>#N/A</v>
      </c>
      <c r="AT677" s="1" t="e">
        <f>VLOOKUP($C677,subset1!$D:$BX,AT$2,FALSE)</f>
        <v>#N/A</v>
      </c>
      <c r="AU677" t="e">
        <f>VLOOKUP($C677,subset1!$D:$BX,AU$2,FALSE)</f>
        <v>#N/A</v>
      </c>
      <c r="AV677" t="e">
        <f>VLOOKUP($C677,subset1!$D:$BX,AV$2,FALSE)</f>
        <v>#N/A</v>
      </c>
      <c r="AW677" t="e">
        <f>VLOOKUP($C677,subset1!$D:$BX,AW$2,FALSE)</f>
        <v>#N/A</v>
      </c>
      <c r="AX677" t="e">
        <f>VLOOKUP($C677,subset1!$D:$BX,AX$2,FALSE)</f>
        <v>#N/A</v>
      </c>
      <c r="AY677" t="e">
        <f>VLOOKUP($C677,subset1!$D:$BX,AY$2,FALSE)</f>
        <v>#N/A</v>
      </c>
      <c r="AZ677" t="e">
        <f>VLOOKUP($C677,subset1!$D:$BX,AZ$2,FALSE)</f>
        <v>#N/A</v>
      </c>
      <c r="BA677" t="e">
        <f>VLOOKUP($C677,subset1!$D:$BX,BA$2,FALSE)</f>
        <v>#N/A</v>
      </c>
      <c r="BB677" t="e">
        <f>VLOOKUP($C677,subset1!$D:$BX,BB$2,FALSE)</f>
        <v>#N/A</v>
      </c>
      <c r="BC677" t="e">
        <f>VLOOKUP($C677,subset1!$D:$BX,BC$2,FALSE)</f>
        <v>#N/A</v>
      </c>
      <c r="BD677" t="e">
        <f>VLOOKUP($C677,subset1!$D:$BX,BD$2,FALSE)</f>
        <v>#N/A</v>
      </c>
      <c r="BE677" t="e">
        <f>VLOOKUP($C677,subset1!$D:$BX,BE$2,FALSE)</f>
        <v>#N/A</v>
      </c>
      <c r="BF677" t="e">
        <f>VLOOKUP($C677,subset1!$D:$BX,BF$2,FALSE)</f>
        <v>#N/A</v>
      </c>
      <c r="BG677" t="e">
        <f>VLOOKUP($C677,subset1!$D:$BX,BG$2,FALSE)</f>
        <v>#N/A</v>
      </c>
      <c r="BH677" t="e">
        <f>VLOOKUP($C677,subset1!$D:$BX,BH$2,FALSE)</f>
        <v>#N/A</v>
      </c>
      <c r="BI677" t="e">
        <f>VLOOKUP($C677,subset1!$D:$BX,BI$2,FALSE)</f>
        <v>#N/A</v>
      </c>
      <c r="BJ677" t="e">
        <f>VLOOKUP($C677,subset1!$D:$BX,BJ$2,FALSE)</f>
        <v>#N/A</v>
      </c>
      <c r="BK677" t="e">
        <f>VLOOKUP($C677,subset1!$D:$BX,BK$2,FALSE)</f>
        <v>#N/A</v>
      </c>
      <c r="BL677" t="e">
        <f>VLOOKUP($C677,subset1!$D:$BX,BL$2,FALSE)</f>
        <v>#N/A</v>
      </c>
      <c r="BM677" t="e">
        <f>VLOOKUP($C677,subset1!$D:$BX,BM$2,FALSE)</f>
        <v>#N/A</v>
      </c>
      <c r="BN677" t="e">
        <f>VLOOKUP($C677,subset1!$D:$BX,BN$2,FALSE)</f>
        <v>#N/A</v>
      </c>
      <c r="BO677" t="e">
        <f>VLOOKUP($C677,subset1!$D:$BX,BO$2,FALSE)</f>
        <v>#N/A</v>
      </c>
      <c r="BP677" t="e">
        <f>VLOOKUP($C677,subset1!$D:$BX,BP$2,FALSE)</f>
        <v>#N/A</v>
      </c>
      <c r="BQ677" t="e">
        <f>VLOOKUP($C677,subset1!$D:$BX,BQ$2,FALSE)</f>
        <v>#N/A</v>
      </c>
      <c r="BR677" t="e">
        <f>VLOOKUP($C677,subset1!$D:$BX,BR$2,FALSE)</f>
        <v>#N/A</v>
      </c>
      <c r="BS677" t="e">
        <f>VLOOKUP($C677,subset1!$D:$BX,BS$2,FALSE)</f>
        <v>#N/A</v>
      </c>
      <c r="BT677" t="e">
        <f>VLOOKUP($C677,subset1!$D:$BX,BT$2,FALSE)</f>
        <v>#N/A</v>
      </c>
      <c r="BU677" t="e">
        <f>VLOOKUP($C677,subset1!$D:$BX,BU$2,FALSE)</f>
        <v>#N/A</v>
      </c>
    </row>
    <row r="678" spans="1:73" x14ac:dyDescent="0.2">
      <c r="A678">
        <v>1332</v>
      </c>
      <c r="B678" t="s">
        <v>2</v>
      </c>
      <c r="C678" t="str">
        <f t="shared" si="36"/>
        <v>1332A</v>
      </c>
      <c r="D678" t="str">
        <f t="shared" si="37"/>
        <v>A</v>
      </c>
      <c r="E678">
        <v>133</v>
      </c>
      <c r="F678" s="7">
        <v>44174</v>
      </c>
      <c r="G678">
        <v>0</v>
      </c>
      <c r="H678" t="s">
        <v>289</v>
      </c>
      <c r="I678">
        <v>82.729419402535299</v>
      </c>
      <c r="J678" t="s">
        <v>25</v>
      </c>
      <c r="K678">
        <v>684</v>
      </c>
      <c r="L678">
        <f>VLOOKUP($C678,samples!$D$2:$I$1000,4, FALSE)</f>
        <v>5</v>
      </c>
      <c r="M678" t="str">
        <f>VLOOKUP($C678,samples!$D$2:$I$1000,5, FALSE)</f>
        <v>B</v>
      </c>
      <c r="N678" t="str">
        <f>VLOOKUP($C678,samples!$D$2:$I$1000,6, FALSE)</f>
        <v>1,2,3</v>
      </c>
      <c r="O678" s="1">
        <f>VLOOKUP($C678,samples!$D$2:$I$1000,3, FALSE)</f>
        <v>44174</v>
      </c>
      <c r="P678" s="2">
        <f t="shared" si="38"/>
        <v>0</v>
      </c>
      <c r="Q678" s="1" t="str">
        <f>VLOOKUP($C678,samples!$D$2:$R$1000,8, FALSE)</f>
        <v>CGPLPA923P</v>
      </c>
      <c r="R678" t="s">
        <v>296</v>
      </c>
      <c r="S678" t="e">
        <f>VLOOKUP($C678,subset1!$D:$BX,S$2,FALSE)</f>
        <v>#N/A</v>
      </c>
      <c r="T678" s="1" t="e">
        <f>VLOOKUP($C678,subset1!$D:$BX,T$2,FALSE)</f>
        <v>#N/A</v>
      </c>
      <c r="U678" t="e">
        <f>VLOOKUP($C678,subset1!$D:$BX,U$2,FALSE)</f>
        <v>#N/A</v>
      </c>
      <c r="V678" t="e">
        <f>VLOOKUP($C678,subset1!$D:$BX,V$2,FALSE)</f>
        <v>#N/A</v>
      </c>
      <c r="W678" t="e">
        <f>VLOOKUP($C678,subset1!$D:$BX,W$2,FALSE)</f>
        <v>#N/A</v>
      </c>
      <c r="X678" t="e">
        <f>VLOOKUP($C678,subset1!$D:$BX,X$2,FALSE)</f>
        <v>#N/A</v>
      </c>
      <c r="Y678" t="e">
        <f>VLOOKUP($C678,subset1!$D:$BX,Y$2,FALSE)</f>
        <v>#N/A</v>
      </c>
      <c r="Z678" t="e">
        <f>VLOOKUP($C678,subset1!$D:$BX,Z$2,FALSE)</f>
        <v>#N/A</v>
      </c>
      <c r="AA678" t="e">
        <f>VLOOKUP($C678,subset1!$D:$BX,AA$2,FALSE)</f>
        <v>#N/A</v>
      </c>
      <c r="AB678" t="e">
        <f>VLOOKUP($C678,subset1!$D:$BX,AB$2,FALSE)</f>
        <v>#N/A</v>
      </c>
      <c r="AC678" t="e">
        <f>VLOOKUP($C678,subset1!$D:$BX,AC$2,FALSE)</f>
        <v>#N/A</v>
      </c>
      <c r="AD678" t="e">
        <f>VLOOKUP($C678,subset1!$D:$BX,AD$2,FALSE)</f>
        <v>#N/A</v>
      </c>
      <c r="AE678" t="e">
        <f>VLOOKUP($C678,subset1!$D:$BX,AE$2,FALSE)</f>
        <v>#N/A</v>
      </c>
      <c r="AF678" t="e">
        <f>VLOOKUP($C678,subset1!$D:$BX,AF$2,FALSE)</f>
        <v>#N/A</v>
      </c>
      <c r="AG678" t="e">
        <f>VLOOKUP($C678,subset1!$D:$BX,AG$2,FALSE)</f>
        <v>#N/A</v>
      </c>
      <c r="AH678" t="e">
        <f>VLOOKUP($C678,subset1!$D:$BX,AH$2,FALSE)</f>
        <v>#N/A</v>
      </c>
      <c r="AI678" t="e">
        <f>VLOOKUP($C678,subset1!$D:$BX,AI$2,FALSE)</f>
        <v>#N/A</v>
      </c>
      <c r="AJ678" t="e">
        <f>VLOOKUP($C678,subset1!$D:$BX,AJ$2,FALSE)</f>
        <v>#N/A</v>
      </c>
      <c r="AK678" t="e">
        <f>VLOOKUP($C678,subset1!$D:$BX,AK$2,FALSE)</f>
        <v>#N/A</v>
      </c>
      <c r="AL678" t="e">
        <f>VLOOKUP($C678,subset1!$D:$BX,AL$2,FALSE)</f>
        <v>#N/A</v>
      </c>
      <c r="AM678" t="e">
        <f>VLOOKUP($C678,subset1!$D:$BX,AM$2,FALSE)</f>
        <v>#N/A</v>
      </c>
      <c r="AN678" t="e">
        <f>VLOOKUP($C678,subset1!$D:$BX,AN$2,FALSE)</f>
        <v>#N/A</v>
      </c>
      <c r="AO678" t="e">
        <f>VLOOKUP($C678,subset1!$D:$BX,AO$2,FALSE)</f>
        <v>#N/A</v>
      </c>
      <c r="AP678" t="e">
        <f>VLOOKUP($C678,subset1!$D:$BX,AP$2,FALSE)</f>
        <v>#N/A</v>
      </c>
      <c r="AQ678" t="e">
        <f>VLOOKUP($C678,subset1!$D:$BX,AQ$2,FALSE)</f>
        <v>#N/A</v>
      </c>
      <c r="AR678" t="e">
        <f>VLOOKUP($C678,subset1!$D:$BX,AR$2,FALSE)</f>
        <v>#N/A</v>
      </c>
      <c r="AS678" t="e">
        <f>VLOOKUP($C678,subset1!$D:$BX,AS$2,FALSE)</f>
        <v>#N/A</v>
      </c>
      <c r="AT678" s="1" t="e">
        <f>VLOOKUP($C678,subset1!$D:$BX,AT$2,FALSE)</f>
        <v>#N/A</v>
      </c>
      <c r="AU678" t="e">
        <f>VLOOKUP($C678,subset1!$D:$BX,AU$2,FALSE)</f>
        <v>#N/A</v>
      </c>
      <c r="AV678" t="e">
        <f>VLOOKUP($C678,subset1!$D:$BX,AV$2,FALSE)</f>
        <v>#N/A</v>
      </c>
      <c r="AW678" t="e">
        <f>VLOOKUP($C678,subset1!$D:$BX,AW$2,FALSE)</f>
        <v>#N/A</v>
      </c>
      <c r="AX678" t="e">
        <f>VLOOKUP($C678,subset1!$D:$BX,AX$2,FALSE)</f>
        <v>#N/A</v>
      </c>
      <c r="AY678" t="e">
        <f>VLOOKUP($C678,subset1!$D:$BX,AY$2,FALSE)</f>
        <v>#N/A</v>
      </c>
      <c r="AZ678" t="e">
        <f>VLOOKUP($C678,subset1!$D:$BX,AZ$2,FALSE)</f>
        <v>#N/A</v>
      </c>
      <c r="BA678" t="e">
        <f>VLOOKUP($C678,subset1!$D:$BX,BA$2,FALSE)</f>
        <v>#N/A</v>
      </c>
      <c r="BB678" t="e">
        <f>VLOOKUP($C678,subset1!$D:$BX,BB$2,FALSE)</f>
        <v>#N/A</v>
      </c>
      <c r="BC678" t="e">
        <f>VLOOKUP($C678,subset1!$D:$BX,BC$2,FALSE)</f>
        <v>#N/A</v>
      </c>
      <c r="BD678" t="e">
        <f>VLOOKUP($C678,subset1!$D:$BX,BD$2,FALSE)</f>
        <v>#N/A</v>
      </c>
      <c r="BE678" t="e">
        <f>VLOOKUP($C678,subset1!$D:$BX,BE$2,FALSE)</f>
        <v>#N/A</v>
      </c>
      <c r="BF678" t="e">
        <f>VLOOKUP($C678,subset1!$D:$BX,BF$2,FALSE)</f>
        <v>#N/A</v>
      </c>
      <c r="BG678" t="e">
        <f>VLOOKUP($C678,subset1!$D:$BX,BG$2,FALSE)</f>
        <v>#N/A</v>
      </c>
      <c r="BH678" t="e">
        <f>VLOOKUP($C678,subset1!$D:$BX,BH$2,FALSE)</f>
        <v>#N/A</v>
      </c>
      <c r="BI678" t="e">
        <f>VLOOKUP($C678,subset1!$D:$BX,BI$2,FALSE)</f>
        <v>#N/A</v>
      </c>
      <c r="BJ678" t="e">
        <f>VLOOKUP($C678,subset1!$D:$BX,BJ$2,FALSE)</f>
        <v>#N/A</v>
      </c>
      <c r="BK678" t="e">
        <f>VLOOKUP($C678,subset1!$D:$BX,BK$2,FALSE)</f>
        <v>#N/A</v>
      </c>
      <c r="BL678" t="e">
        <f>VLOOKUP($C678,subset1!$D:$BX,BL$2,FALSE)</f>
        <v>#N/A</v>
      </c>
      <c r="BM678" t="e">
        <f>VLOOKUP($C678,subset1!$D:$BX,BM$2,FALSE)</f>
        <v>#N/A</v>
      </c>
      <c r="BN678" t="e">
        <f>VLOOKUP($C678,subset1!$D:$BX,BN$2,FALSE)</f>
        <v>#N/A</v>
      </c>
      <c r="BO678" t="e">
        <f>VLOOKUP($C678,subset1!$D:$BX,BO$2,FALSE)</f>
        <v>#N/A</v>
      </c>
      <c r="BP678" t="e">
        <f>VLOOKUP($C678,subset1!$D:$BX,BP$2,FALSE)</f>
        <v>#N/A</v>
      </c>
      <c r="BQ678" t="e">
        <f>VLOOKUP($C678,subset1!$D:$BX,BQ$2,FALSE)</f>
        <v>#N/A</v>
      </c>
      <c r="BR678" t="e">
        <f>VLOOKUP($C678,subset1!$D:$BX,BR$2,FALSE)</f>
        <v>#N/A</v>
      </c>
      <c r="BS678" t="e">
        <f>VLOOKUP($C678,subset1!$D:$BX,BS$2,FALSE)</f>
        <v>#N/A</v>
      </c>
      <c r="BT678" t="e">
        <f>VLOOKUP($C678,subset1!$D:$BX,BT$2,FALSE)</f>
        <v>#N/A</v>
      </c>
      <c r="BU678" t="e">
        <f>VLOOKUP($C678,subset1!$D:$BX,BU$2,FALSE)</f>
        <v>#N/A</v>
      </c>
    </row>
    <row r="679" spans="1:73" x14ac:dyDescent="0.2">
      <c r="A679">
        <v>1332</v>
      </c>
      <c r="B679" t="s">
        <v>9</v>
      </c>
      <c r="C679" t="str">
        <f t="shared" si="36"/>
        <v>1332E1</v>
      </c>
      <c r="D679" t="str">
        <f t="shared" si="37"/>
        <v>E1</v>
      </c>
      <c r="E679">
        <v>133</v>
      </c>
      <c r="F679" s="7">
        <v>44174</v>
      </c>
      <c r="G679">
        <v>0</v>
      </c>
      <c r="H679" t="s">
        <v>289</v>
      </c>
      <c r="I679">
        <v>82.729419402535299</v>
      </c>
      <c r="J679" t="s">
        <v>25</v>
      </c>
      <c r="K679">
        <v>685</v>
      </c>
      <c r="L679">
        <f>VLOOKUP($C679,samples!$D$2:$I$1000,4, FALSE)</f>
        <v>13</v>
      </c>
      <c r="M679" t="str">
        <f>VLOOKUP($C679,samples!$D$2:$I$1000,5, FALSE)</f>
        <v>E</v>
      </c>
      <c r="N679" t="str">
        <f>VLOOKUP($C679,samples!$D$2:$I$1000,6, FALSE)</f>
        <v>7,8,9</v>
      </c>
      <c r="O679" s="1">
        <f>VLOOKUP($C679,samples!$D$2:$I$1000,3, FALSE)</f>
        <v>44210</v>
      </c>
      <c r="P679" s="2">
        <f t="shared" si="38"/>
        <v>36</v>
      </c>
      <c r="Q679" s="1" t="str">
        <f>VLOOKUP($C679,samples!$D$2:$R$1000,8, FALSE)</f>
        <v>CGPLPA923P2</v>
      </c>
      <c r="R679" t="s">
        <v>296</v>
      </c>
      <c r="S679" t="e">
        <f>VLOOKUP($C679,subset1!$D:$BX,S$2,FALSE)</f>
        <v>#N/A</v>
      </c>
      <c r="T679" s="1" t="e">
        <f>VLOOKUP($C679,subset1!$D:$BX,T$2,FALSE)</f>
        <v>#N/A</v>
      </c>
      <c r="U679" t="e">
        <f>VLOOKUP($C679,subset1!$D:$BX,U$2,FALSE)</f>
        <v>#N/A</v>
      </c>
      <c r="V679" t="e">
        <f>VLOOKUP($C679,subset1!$D:$BX,V$2,FALSE)</f>
        <v>#N/A</v>
      </c>
      <c r="W679" t="e">
        <f>VLOOKUP($C679,subset1!$D:$BX,W$2,FALSE)</f>
        <v>#N/A</v>
      </c>
      <c r="X679" t="e">
        <f>VLOOKUP($C679,subset1!$D:$BX,X$2,FALSE)</f>
        <v>#N/A</v>
      </c>
      <c r="Y679" t="e">
        <f>VLOOKUP($C679,subset1!$D:$BX,Y$2,FALSE)</f>
        <v>#N/A</v>
      </c>
      <c r="Z679" t="e">
        <f>VLOOKUP($C679,subset1!$D:$BX,Z$2,FALSE)</f>
        <v>#N/A</v>
      </c>
      <c r="AA679" t="e">
        <f>VLOOKUP($C679,subset1!$D:$BX,AA$2,FALSE)</f>
        <v>#N/A</v>
      </c>
      <c r="AB679" t="e">
        <f>VLOOKUP($C679,subset1!$D:$BX,AB$2,FALSE)</f>
        <v>#N/A</v>
      </c>
      <c r="AC679" t="e">
        <f>VLOOKUP($C679,subset1!$D:$BX,AC$2,FALSE)</f>
        <v>#N/A</v>
      </c>
      <c r="AD679" t="e">
        <f>VLOOKUP($C679,subset1!$D:$BX,AD$2,FALSE)</f>
        <v>#N/A</v>
      </c>
      <c r="AE679" t="e">
        <f>VLOOKUP($C679,subset1!$D:$BX,AE$2,FALSE)</f>
        <v>#N/A</v>
      </c>
      <c r="AF679" t="e">
        <f>VLOOKUP($C679,subset1!$D:$BX,AF$2,FALSE)</f>
        <v>#N/A</v>
      </c>
      <c r="AG679" t="e">
        <f>VLOOKUP($C679,subset1!$D:$BX,AG$2,FALSE)</f>
        <v>#N/A</v>
      </c>
      <c r="AH679" t="e">
        <f>VLOOKUP($C679,subset1!$D:$BX,AH$2,FALSE)</f>
        <v>#N/A</v>
      </c>
      <c r="AI679" t="e">
        <f>VLOOKUP($C679,subset1!$D:$BX,AI$2,FALSE)</f>
        <v>#N/A</v>
      </c>
      <c r="AJ679" t="e">
        <f>VLOOKUP($C679,subset1!$D:$BX,AJ$2,FALSE)</f>
        <v>#N/A</v>
      </c>
      <c r="AK679" t="e">
        <f>VLOOKUP($C679,subset1!$D:$BX,AK$2,FALSE)</f>
        <v>#N/A</v>
      </c>
      <c r="AL679" t="e">
        <f>VLOOKUP($C679,subset1!$D:$BX,AL$2,FALSE)</f>
        <v>#N/A</v>
      </c>
      <c r="AM679" t="e">
        <f>VLOOKUP($C679,subset1!$D:$BX,AM$2,FALSE)</f>
        <v>#N/A</v>
      </c>
      <c r="AN679" t="e">
        <f>VLOOKUP($C679,subset1!$D:$BX,AN$2,FALSE)</f>
        <v>#N/A</v>
      </c>
      <c r="AO679" t="e">
        <f>VLOOKUP($C679,subset1!$D:$BX,AO$2,FALSE)</f>
        <v>#N/A</v>
      </c>
      <c r="AP679" t="e">
        <f>VLOOKUP($C679,subset1!$D:$BX,AP$2,FALSE)</f>
        <v>#N/A</v>
      </c>
      <c r="AQ679" t="e">
        <f>VLOOKUP($C679,subset1!$D:$BX,AQ$2,FALSE)</f>
        <v>#N/A</v>
      </c>
      <c r="AR679" t="e">
        <f>VLOOKUP($C679,subset1!$D:$BX,AR$2,FALSE)</f>
        <v>#N/A</v>
      </c>
      <c r="AS679" t="e">
        <f>VLOOKUP($C679,subset1!$D:$BX,AS$2,FALSE)</f>
        <v>#N/A</v>
      </c>
      <c r="AT679" s="1" t="e">
        <f>VLOOKUP($C679,subset1!$D:$BX,AT$2,FALSE)</f>
        <v>#N/A</v>
      </c>
      <c r="AU679" t="e">
        <f>VLOOKUP($C679,subset1!$D:$BX,AU$2,FALSE)</f>
        <v>#N/A</v>
      </c>
      <c r="AV679" t="e">
        <f>VLOOKUP($C679,subset1!$D:$BX,AV$2,FALSE)</f>
        <v>#N/A</v>
      </c>
      <c r="AW679" t="e">
        <f>VLOOKUP($C679,subset1!$D:$BX,AW$2,FALSE)</f>
        <v>#N/A</v>
      </c>
      <c r="AX679" t="e">
        <f>VLOOKUP($C679,subset1!$D:$BX,AX$2,FALSE)</f>
        <v>#N/A</v>
      </c>
      <c r="AY679" t="e">
        <f>VLOOKUP($C679,subset1!$D:$BX,AY$2,FALSE)</f>
        <v>#N/A</v>
      </c>
      <c r="AZ679" t="e">
        <f>VLOOKUP($C679,subset1!$D:$BX,AZ$2,FALSE)</f>
        <v>#N/A</v>
      </c>
      <c r="BA679" t="e">
        <f>VLOOKUP($C679,subset1!$D:$BX,BA$2,FALSE)</f>
        <v>#N/A</v>
      </c>
      <c r="BB679" t="e">
        <f>VLOOKUP($C679,subset1!$D:$BX,BB$2,FALSE)</f>
        <v>#N/A</v>
      </c>
      <c r="BC679" t="e">
        <f>VLOOKUP($C679,subset1!$D:$BX,BC$2,FALSE)</f>
        <v>#N/A</v>
      </c>
      <c r="BD679" t="e">
        <f>VLOOKUP($C679,subset1!$D:$BX,BD$2,FALSE)</f>
        <v>#N/A</v>
      </c>
      <c r="BE679" t="e">
        <f>VLOOKUP($C679,subset1!$D:$BX,BE$2,FALSE)</f>
        <v>#N/A</v>
      </c>
      <c r="BF679" t="e">
        <f>VLOOKUP($C679,subset1!$D:$BX,BF$2,FALSE)</f>
        <v>#N/A</v>
      </c>
      <c r="BG679" t="e">
        <f>VLOOKUP($C679,subset1!$D:$BX,BG$2,FALSE)</f>
        <v>#N/A</v>
      </c>
      <c r="BH679" t="e">
        <f>VLOOKUP($C679,subset1!$D:$BX,BH$2,FALSE)</f>
        <v>#N/A</v>
      </c>
      <c r="BI679" t="e">
        <f>VLOOKUP($C679,subset1!$D:$BX,BI$2,FALSE)</f>
        <v>#N/A</v>
      </c>
      <c r="BJ679" t="e">
        <f>VLOOKUP($C679,subset1!$D:$BX,BJ$2,FALSE)</f>
        <v>#N/A</v>
      </c>
      <c r="BK679" t="e">
        <f>VLOOKUP($C679,subset1!$D:$BX,BK$2,FALSE)</f>
        <v>#N/A</v>
      </c>
      <c r="BL679" t="e">
        <f>VLOOKUP($C679,subset1!$D:$BX,BL$2,FALSE)</f>
        <v>#N/A</v>
      </c>
      <c r="BM679" t="e">
        <f>VLOOKUP($C679,subset1!$D:$BX,BM$2,FALSE)</f>
        <v>#N/A</v>
      </c>
      <c r="BN679" t="e">
        <f>VLOOKUP($C679,subset1!$D:$BX,BN$2,FALSE)</f>
        <v>#N/A</v>
      </c>
      <c r="BO679" t="e">
        <f>VLOOKUP($C679,subset1!$D:$BX,BO$2,FALSE)</f>
        <v>#N/A</v>
      </c>
      <c r="BP679" t="e">
        <f>VLOOKUP($C679,subset1!$D:$BX,BP$2,FALSE)</f>
        <v>#N/A</v>
      </c>
      <c r="BQ679" t="e">
        <f>VLOOKUP($C679,subset1!$D:$BX,BQ$2,FALSE)</f>
        <v>#N/A</v>
      </c>
      <c r="BR679" t="e">
        <f>VLOOKUP($C679,subset1!$D:$BX,BR$2,FALSE)</f>
        <v>#N/A</v>
      </c>
      <c r="BS679" t="e">
        <f>VLOOKUP($C679,subset1!$D:$BX,BS$2,FALSE)</f>
        <v>#N/A</v>
      </c>
      <c r="BT679" t="e">
        <f>VLOOKUP($C679,subset1!$D:$BX,BT$2,FALSE)</f>
        <v>#N/A</v>
      </c>
      <c r="BU679" t="e">
        <f>VLOOKUP($C679,subset1!$D:$BX,BU$2,FALSE)</f>
        <v>#N/A</v>
      </c>
    </row>
    <row r="680" spans="1:73" x14ac:dyDescent="0.2">
      <c r="A680">
        <v>1332</v>
      </c>
      <c r="B680" t="s">
        <v>8</v>
      </c>
      <c r="C680" t="str">
        <f t="shared" si="36"/>
        <v>1332B1</v>
      </c>
      <c r="D680" t="str">
        <f t="shared" si="37"/>
        <v>B1</v>
      </c>
      <c r="E680">
        <v>133</v>
      </c>
      <c r="F680" s="7">
        <v>44174</v>
      </c>
      <c r="G680">
        <v>0</v>
      </c>
      <c r="H680" t="s">
        <v>289</v>
      </c>
      <c r="I680">
        <v>82.729419402535299</v>
      </c>
      <c r="J680" t="s">
        <v>25</v>
      </c>
      <c r="K680">
        <v>686</v>
      </c>
      <c r="L680">
        <f>VLOOKUP($C680,samples!$D$2:$I$1000,4, FALSE)</f>
        <v>10</v>
      </c>
      <c r="M680" t="str">
        <f>VLOOKUP($C680,samples!$D$2:$I$1000,5, FALSE)</f>
        <v>G</v>
      </c>
      <c r="N680" t="str">
        <f>VLOOKUP($C680,samples!$D$2:$I$1000,6, FALSE)</f>
        <v>7,8,9</v>
      </c>
      <c r="O680" s="1">
        <f>VLOOKUP($C680,samples!$D$2:$I$1000,3, FALSE)</f>
        <v>44182</v>
      </c>
      <c r="P680" s="2">
        <f>O680-F680</f>
        <v>8</v>
      </c>
      <c r="Q680" s="1" t="str">
        <f>VLOOKUP($C680,samples!$D$2:$R$1000,8, FALSE)</f>
        <v>CGPLPA923P1</v>
      </c>
      <c r="S680" t="e">
        <f>VLOOKUP($C680,subset1!$D:$BX,S$2,FALSE)</f>
        <v>#N/A</v>
      </c>
      <c r="T680" s="1" t="e">
        <f>VLOOKUP($C680,subset1!$D:$BX,T$2,FALSE)</f>
        <v>#N/A</v>
      </c>
      <c r="U680" t="e">
        <f>VLOOKUP($C680,subset1!$D:$BX,U$2,FALSE)</f>
        <v>#N/A</v>
      </c>
      <c r="V680" t="e">
        <f>VLOOKUP($C680,subset1!$D:$BX,V$2,FALSE)</f>
        <v>#N/A</v>
      </c>
      <c r="W680" t="e">
        <f>VLOOKUP($C680,subset1!$D:$BX,W$2,FALSE)</f>
        <v>#N/A</v>
      </c>
      <c r="X680" t="e">
        <f>VLOOKUP($C680,subset1!$D:$BX,X$2,FALSE)</f>
        <v>#N/A</v>
      </c>
      <c r="Y680" t="e">
        <f>VLOOKUP($C680,subset1!$D:$BX,Y$2,FALSE)</f>
        <v>#N/A</v>
      </c>
      <c r="Z680" t="e">
        <f>VLOOKUP($C680,subset1!$D:$BX,Z$2,FALSE)</f>
        <v>#N/A</v>
      </c>
      <c r="AA680" t="e">
        <f>VLOOKUP($C680,subset1!$D:$BX,AA$2,FALSE)</f>
        <v>#N/A</v>
      </c>
      <c r="AB680" t="e">
        <f>VLOOKUP($C680,subset1!$D:$BX,AB$2,FALSE)</f>
        <v>#N/A</v>
      </c>
      <c r="AC680" t="e">
        <f>VLOOKUP($C680,subset1!$D:$BX,AC$2,FALSE)</f>
        <v>#N/A</v>
      </c>
      <c r="AD680" t="e">
        <f>VLOOKUP($C680,subset1!$D:$BX,AD$2,FALSE)</f>
        <v>#N/A</v>
      </c>
      <c r="AE680" t="e">
        <f>VLOOKUP($C680,subset1!$D:$BX,AE$2,FALSE)</f>
        <v>#N/A</v>
      </c>
      <c r="AF680" t="e">
        <f>VLOOKUP($C680,subset1!$D:$BX,AF$2,FALSE)</f>
        <v>#N/A</v>
      </c>
      <c r="AG680" t="e">
        <f>VLOOKUP($C680,subset1!$D:$BX,AG$2,FALSE)</f>
        <v>#N/A</v>
      </c>
      <c r="AH680" t="e">
        <f>VLOOKUP($C680,subset1!$D:$BX,AH$2,FALSE)</f>
        <v>#N/A</v>
      </c>
      <c r="AI680" t="e">
        <f>VLOOKUP($C680,subset1!$D:$BX,AI$2,FALSE)</f>
        <v>#N/A</v>
      </c>
      <c r="AJ680" t="e">
        <f>VLOOKUP($C680,subset1!$D:$BX,AJ$2,FALSE)</f>
        <v>#N/A</v>
      </c>
      <c r="AK680" t="e">
        <f>VLOOKUP($C680,subset1!$D:$BX,AK$2,FALSE)</f>
        <v>#N/A</v>
      </c>
      <c r="AL680" t="e">
        <f>VLOOKUP($C680,subset1!$D:$BX,AL$2,FALSE)</f>
        <v>#N/A</v>
      </c>
      <c r="AM680" t="e">
        <f>VLOOKUP($C680,subset1!$D:$BX,AM$2,FALSE)</f>
        <v>#N/A</v>
      </c>
      <c r="AN680" t="e">
        <f>VLOOKUP($C680,subset1!$D:$BX,AN$2,FALSE)</f>
        <v>#N/A</v>
      </c>
      <c r="AO680" t="e">
        <f>VLOOKUP($C680,subset1!$D:$BX,AO$2,FALSE)</f>
        <v>#N/A</v>
      </c>
      <c r="AP680" t="e">
        <f>VLOOKUP($C680,subset1!$D:$BX,AP$2,FALSE)</f>
        <v>#N/A</v>
      </c>
      <c r="AQ680" t="e">
        <f>VLOOKUP($C680,subset1!$D:$BX,AQ$2,FALSE)</f>
        <v>#N/A</v>
      </c>
      <c r="AR680" t="e">
        <f>VLOOKUP($C680,subset1!$D:$BX,AR$2,FALSE)</f>
        <v>#N/A</v>
      </c>
      <c r="AS680" t="e">
        <f>VLOOKUP($C680,subset1!$D:$BX,AS$2,FALSE)</f>
        <v>#N/A</v>
      </c>
      <c r="AT680" s="1" t="e">
        <f>VLOOKUP($C680,subset1!$D:$BX,AT$2,FALSE)</f>
        <v>#N/A</v>
      </c>
      <c r="AU680" t="e">
        <f>VLOOKUP($C680,subset1!$D:$BX,AU$2,FALSE)</f>
        <v>#N/A</v>
      </c>
      <c r="AV680" t="e">
        <f>VLOOKUP($C680,subset1!$D:$BX,AV$2,FALSE)</f>
        <v>#N/A</v>
      </c>
      <c r="AW680" t="e">
        <f>VLOOKUP($C680,subset1!$D:$BX,AW$2,FALSE)</f>
        <v>#N/A</v>
      </c>
      <c r="AX680" t="e">
        <f>VLOOKUP($C680,subset1!$D:$BX,AX$2,FALSE)</f>
        <v>#N/A</v>
      </c>
      <c r="AY680" t="e">
        <f>VLOOKUP($C680,subset1!$D:$BX,AY$2,FALSE)</f>
        <v>#N/A</v>
      </c>
      <c r="AZ680" t="e">
        <f>VLOOKUP($C680,subset1!$D:$BX,AZ$2,FALSE)</f>
        <v>#N/A</v>
      </c>
      <c r="BA680" t="e">
        <f>VLOOKUP($C680,subset1!$D:$BX,BA$2,FALSE)</f>
        <v>#N/A</v>
      </c>
      <c r="BB680" t="e">
        <f>VLOOKUP($C680,subset1!$D:$BX,BB$2,FALSE)</f>
        <v>#N/A</v>
      </c>
      <c r="BC680" t="e">
        <f>VLOOKUP($C680,subset1!$D:$BX,BC$2,FALSE)</f>
        <v>#N/A</v>
      </c>
      <c r="BD680" t="e">
        <f>VLOOKUP($C680,subset1!$D:$BX,BD$2,FALSE)</f>
        <v>#N/A</v>
      </c>
      <c r="BE680" t="e">
        <f>VLOOKUP($C680,subset1!$D:$BX,BE$2,FALSE)</f>
        <v>#N/A</v>
      </c>
      <c r="BF680" t="e">
        <f>VLOOKUP($C680,subset1!$D:$BX,BF$2,FALSE)</f>
        <v>#N/A</v>
      </c>
      <c r="BG680" t="e">
        <f>VLOOKUP($C680,subset1!$D:$BX,BG$2,FALSE)</f>
        <v>#N/A</v>
      </c>
      <c r="BH680" t="e">
        <f>VLOOKUP($C680,subset1!$D:$BX,BH$2,FALSE)</f>
        <v>#N/A</v>
      </c>
      <c r="BI680" t="e">
        <f>VLOOKUP($C680,subset1!$D:$BX,BI$2,FALSE)</f>
        <v>#N/A</v>
      </c>
      <c r="BJ680" t="e">
        <f>VLOOKUP($C680,subset1!$D:$BX,BJ$2,FALSE)</f>
        <v>#N/A</v>
      </c>
      <c r="BK680" t="e">
        <f>VLOOKUP($C680,subset1!$D:$BX,BK$2,FALSE)</f>
        <v>#N/A</v>
      </c>
      <c r="BL680" t="e">
        <f>VLOOKUP($C680,subset1!$D:$BX,BL$2,FALSE)</f>
        <v>#N/A</v>
      </c>
      <c r="BM680" t="e">
        <f>VLOOKUP($C680,subset1!$D:$BX,BM$2,FALSE)</f>
        <v>#N/A</v>
      </c>
      <c r="BN680" t="e">
        <f>VLOOKUP($C680,subset1!$D:$BX,BN$2,FALSE)</f>
        <v>#N/A</v>
      </c>
      <c r="BO680" t="e">
        <f>VLOOKUP($C680,subset1!$D:$BX,BO$2,FALSE)</f>
        <v>#N/A</v>
      </c>
      <c r="BP680" t="e">
        <f>VLOOKUP($C680,subset1!$D:$BX,BP$2,FALSE)</f>
        <v>#N/A</v>
      </c>
      <c r="BQ680" t="e">
        <f>VLOOKUP($C680,subset1!$D:$BX,BQ$2,FALSE)</f>
        <v>#N/A</v>
      </c>
      <c r="BR680" t="e">
        <f>VLOOKUP($C680,subset1!$D:$BX,BR$2,FALSE)</f>
        <v>#N/A</v>
      </c>
      <c r="BS680" t="e">
        <f>VLOOKUP($C680,subset1!$D:$BX,BS$2,FALSE)</f>
        <v>#N/A</v>
      </c>
      <c r="BT680" t="e">
        <f>VLOOKUP($C680,subset1!$D:$BX,BT$2,FALSE)</f>
        <v>#N/A</v>
      </c>
      <c r="BU680" t="e">
        <f>VLOOKUP($C680,subset1!$D:$BX,BU$2,FALSE)</f>
        <v>#N/A</v>
      </c>
    </row>
    <row r="681" spans="1:73" x14ac:dyDescent="0.2">
      <c r="A681">
        <v>1333</v>
      </c>
      <c r="B681" t="s">
        <v>2</v>
      </c>
      <c r="C681" t="str">
        <f t="shared" si="36"/>
        <v>1333A</v>
      </c>
      <c r="D681" t="str">
        <f t="shared" si="37"/>
        <v>A</v>
      </c>
      <c r="E681">
        <v>134</v>
      </c>
      <c r="F681" s="7">
        <v>44181</v>
      </c>
      <c r="I681">
        <v>75.729419402535299</v>
      </c>
      <c r="J681" t="s">
        <v>24</v>
      </c>
      <c r="K681">
        <v>687</v>
      </c>
      <c r="L681">
        <f>VLOOKUP($C681,samples!$D$2:$I$1000,4, FALSE)</f>
        <v>5</v>
      </c>
      <c r="M681" t="str">
        <f>VLOOKUP($C681,samples!$D$2:$I$1000,5, FALSE)</f>
        <v>B</v>
      </c>
      <c r="N681" t="str">
        <f>VLOOKUP($C681,samples!$D$2:$I$1000,6, FALSE)</f>
        <v>4,5,6</v>
      </c>
      <c r="O681" s="1">
        <f>VLOOKUP($C681,samples!$D$2:$I$1000,3, FALSE)</f>
        <v>44181</v>
      </c>
      <c r="P681" s="2">
        <f>O681-F681</f>
        <v>0</v>
      </c>
      <c r="Q681" s="1" t="str">
        <f>VLOOKUP($C681,samples!$D$2:$R$1000,8, FALSE)</f>
        <v>CGPLPA924P</v>
      </c>
      <c r="S681" t="e">
        <f>VLOOKUP($C681,subset1!$D:$BX,S$2,FALSE)</f>
        <v>#N/A</v>
      </c>
      <c r="T681" s="1" t="e">
        <f>VLOOKUP($C681,subset1!$D:$BX,T$2,FALSE)</f>
        <v>#N/A</v>
      </c>
      <c r="U681" t="e">
        <f>VLOOKUP($C681,subset1!$D:$BX,U$2,FALSE)</f>
        <v>#N/A</v>
      </c>
      <c r="V681" t="e">
        <f>VLOOKUP($C681,subset1!$D:$BX,V$2,FALSE)</f>
        <v>#N/A</v>
      </c>
      <c r="W681" t="e">
        <f>VLOOKUP($C681,subset1!$D:$BX,W$2,FALSE)</f>
        <v>#N/A</v>
      </c>
      <c r="X681" t="e">
        <f>VLOOKUP($C681,subset1!$D:$BX,X$2,FALSE)</f>
        <v>#N/A</v>
      </c>
      <c r="Y681" t="e">
        <f>VLOOKUP($C681,subset1!$D:$BX,Y$2,FALSE)</f>
        <v>#N/A</v>
      </c>
      <c r="Z681" t="e">
        <f>VLOOKUP($C681,subset1!$D:$BX,Z$2,FALSE)</f>
        <v>#N/A</v>
      </c>
      <c r="AA681" t="e">
        <f>VLOOKUP($C681,subset1!$D:$BX,AA$2,FALSE)</f>
        <v>#N/A</v>
      </c>
      <c r="AB681" t="e">
        <f>VLOOKUP($C681,subset1!$D:$BX,AB$2,FALSE)</f>
        <v>#N/A</v>
      </c>
      <c r="AC681" t="e">
        <f>VLOOKUP($C681,subset1!$D:$BX,AC$2,FALSE)</f>
        <v>#N/A</v>
      </c>
      <c r="AD681" t="e">
        <f>VLOOKUP($C681,subset1!$D:$BX,AD$2,FALSE)</f>
        <v>#N/A</v>
      </c>
      <c r="AE681" t="e">
        <f>VLOOKUP($C681,subset1!$D:$BX,AE$2,FALSE)</f>
        <v>#N/A</v>
      </c>
      <c r="AF681" t="e">
        <f>VLOOKUP($C681,subset1!$D:$BX,AF$2,FALSE)</f>
        <v>#N/A</v>
      </c>
      <c r="AG681" t="e">
        <f>VLOOKUP($C681,subset1!$D:$BX,AG$2,FALSE)</f>
        <v>#N/A</v>
      </c>
      <c r="AH681" t="e">
        <f>VLOOKUP($C681,subset1!$D:$BX,AH$2,FALSE)</f>
        <v>#N/A</v>
      </c>
      <c r="AI681" t="e">
        <f>VLOOKUP($C681,subset1!$D:$BX,AI$2,FALSE)</f>
        <v>#N/A</v>
      </c>
      <c r="AJ681" t="e">
        <f>VLOOKUP($C681,subset1!$D:$BX,AJ$2,FALSE)</f>
        <v>#N/A</v>
      </c>
      <c r="AK681" t="e">
        <f>VLOOKUP($C681,subset1!$D:$BX,AK$2,FALSE)</f>
        <v>#N/A</v>
      </c>
      <c r="AL681" t="e">
        <f>VLOOKUP($C681,subset1!$D:$BX,AL$2,FALSE)</f>
        <v>#N/A</v>
      </c>
      <c r="AM681" t="e">
        <f>VLOOKUP($C681,subset1!$D:$BX,AM$2,FALSE)</f>
        <v>#N/A</v>
      </c>
      <c r="AN681" t="e">
        <f>VLOOKUP($C681,subset1!$D:$BX,AN$2,FALSE)</f>
        <v>#N/A</v>
      </c>
      <c r="AO681" t="e">
        <f>VLOOKUP($C681,subset1!$D:$BX,AO$2,FALSE)</f>
        <v>#N/A</v>
      </c>
      <c r="AP681" t="e">
        <f>VLOOKUP($C681,subset1!$D:$BX,AP$2,FALSE)</f>
        <v>#N/A</v>
      </c>
      <c r="AQ681" t="e">
        <f>VLOOKUP($C681,subset1!$D:$BX,AQ$2,FALSE)</f>
        <v>#N/A</v>
      </c>
      <c r="AR681" t="e">
        <f>VLOOKUP($C681,subset1!$D:$BX,AR$2,FALSE)</f>
        <v>#N/A</v>
      </c>
      <c r="AS681" t="e">
        <f>VLOOKUP($C681,subset1!$D:$BX,AS$2,FALSE)</f>
        <v>#N/A</v>
      </c>
      <c r="AT681" s="1" t="e">
        <f>VLOOKUP($C681,subset1!$D:$BX,AT$2,FALSE)</f>
        <v>#N/A</v>
      </c>
      <c r="AU681" t="e">
        <f>VLOOKUP($C681,subset1!$D:$BX,AU$2,FALSE)</f>
        <v>#N/A</v>
      </c>
      <c r="AV681" t="e">
        <f>VLOOKUP($C681,subset1!$D:$BX,AV$2,FALSE)</f>
        <v>#N/A</v>
      </c>
      <c r="AW681" t="e">
        <f>VLOOKUP($C681,subset1!$D:$BX,AW$2,FALSE)</f>
        <v>#N/A</v>
      </c>
      <c r="AX681" t="e">
        <f>VLOOKUP($C681,subset1!$D:$BX,AX$2,FALSE)</f>
        <v>#N/A</v>
      </c>
      <c r="AY681" t="e">
        <f>VLOOKUP($C681,subset1!$D:$BX,AY$2,FALSE)</f>
        <v>#N/A</v>
      </c>
      <c r="AZ681" t="e">
        <f>VLOOKUP($C681,subset1!$D:$BX,AZ$2,FALSE)</f>
        <v>#N/A</v>
      </c>
      <c r="BA681" t="e">
        <f>VLOOKUP($C681,subset1!$D:$BX,BA$2,FALSE)</f>
        <v>#N/A</v>
      </c>
      <c r="BB681" t="e">
        <f>VLOOKUP($C681,subset1!$D:$BX,BB$2,FALSE)</f>
        <v>#N/A</v>
      </c>
      <c r="BC681" t="e">
        <f>VLOOKUP($C681,subset1!$D:$BX,BC$2,FALSE)</f>
        <v>#N/A</v>
      </c>
      <c r="BD681" t="e">
        <f>VLOOKUP($C681,subset1!$D:$BX,BD$2,FALSE)</f>
        <v>#N/A</v>
      </c>
      <c r="BE681" t="e">
        <f>VLOOKUP($C681,subset1!$D:$BX,BE$2,FALSE)</f>
        <v>#N/A</v>
      </c>
      <c r="BF681" t="e">
        <f>VLOOKUP($C681,subset1!$D:$BX,BF$2,FALSE)</f>
        <v>#N/A</v>
      </c>
      <c r="BG681" t="e">
        <f>VLOOKUP($C681,subset1!$D:$BX,BG$2,FALSE)</f>
        <v>#N/A</v>
      </c>
      <c r="BH681" t="e">
        <f>VLOOKUP($C681,subset1!$D:$BX,BH$2,FALSE)</f>
        <v>#N/A</v>
      </c>
      <c r="BI681" t="e">
        <f>VLOOKUP($C681,subset1!$D:$BX,BI$2,FALSE)</f>
        <v>#N/A</v>
      </c>
      <c r="BJ681" t="e">
        <f>VLOOKUP($C681,subset1!$D:$BX,BJ$2,FALSE)</f>
        <v>#N/A</v>
      </c>
      <c r="BK681" t="e">
        <f>VLOOKUP($C681,subset1!$D:$BX,BK$2,FALSE)</f>
        <v>#N/A</v>
      </c>
      <c r="BL681" t="e">
        <f>VLOOKUP($C681,subset1!$D:$BX,BL$2,FALSE)</f>
        <v>#N/A</v>
      </c>
      <c r="BM681" t="e">
        <f>VLOOKUP($C681,subset1!$D:$BX,BM$2,FALSE)</f>
        <v>#N/A</v>
      </c>
      <c r="BN681" t="e">
        <f>VLOOKUP($C681,subset1!$D:$BX,BN$2,FALSE)</f>
        <v>#N/A</v>
      </c>
      <c r="BO681" t="e">
        <f>VLOOKUP($C681,subset1!$D:$BX,BO$2,FALSE)</f>
        <v>#N/A</v>
      </c>
      <c r="BP681" t="e">
        <f>VLOOKUP($C681,subset1!$D:$BX,BP$2,FALSE)</f>
        <v>#N/A</v>
      </c>
      <c r="BQ681" t="e">
        <f>VLOOKUP($C681,subset1!$D:$BX,BQ$2,FALSE)</f>
        <v>#N/A</v>
      </c>
      <c r="BR681" t="e">
        <f>VLOOKUP($C681,subset1!$D:$BX,BR$2,FALSE)</f>
        <v>#N/A</v>
      </c>
      <c r="BS681" t="e">
        <f>VLOOKUP($C681,subset1!$D:$BX,BS$2,FALSE)</f>
        <v>#N/A</v>
      </c>
      <c r="BT681" t="e">
        <f>VLOOKUP($C681,subset1!$D:$BX,BT$2,FALSE)</f>
        <v>#N/A</v>
      </c>
      <c r="BU681" t="e">
        <f>VLOOKUP($C681,subset1!$D:$BX,BU$2,FALSE)</f>
        <v>#N/A</v>
      </c>
    </row>
    <row r="682" spans="1:73" x14ac:dyDescent="0.2">
      <c r="A682">
        <v>1341</v>
      </c>
      <c r="B682" t="s">
        <v>2</v>
      </c>
      <c r="C682" t="str">
        <f t="shared" si="36"/>
        <v>1341A</v>
      </c>
      <c r="D682" t="str">
        <f t="shared" si="37"/>
        <v>A</v>
      </c>
      <c r="E682">
        <v>135</v>
      </c>
      <c r="F682" s="7">
        <v>44202</v>
      </c>
      <c r="I682">
        <v>54.729419402535299</v>
      </c>
      <c r="J682" t="s">
        <v>24</v>
      </c>
      <c r="K682">
        <v>688</v>
      </c>
      <c r="L682">
        <f>VLOOKUP($C682,samples!$D$2:$I$1000,4, FALSE)</f>
        <v>5</v>
      </c>
      <c r="M682" t="str">
        <f>VLOOKUP($C682,samples!$D$2:$I$1000,5, FALSE)</f>
        <v>B</v>
      </c>
      <c r="N682" t="str">
        <f>VLOOKUP($C682,samples!$D$2:$I$1000,6, FALSE)</f>
        <v>7,8,9</v>
      </c>
      <c r="O682" s="1">
        <f>VLOOKUP($C682,samples!$D$2:$I$1000,3, FALSE)</f>
        <v>44202</v>
      </c>
      <c r="P682" s="2">
        <f>O682-F682</f>
        <v>0</v>
      </c>
      <c r="Q682" s="1" t="str">
        <f>VLOOKUP($C682,samples!$D$2:$R$1000,8, FALSE)</f>
        <v>CGPLPA925P</v>
      </c>
      <c r="S682" t="e">
        <f>VLOOKUP($C682,subset1!$D:$BX,S$2,FALSE)</f>
        <v>#N/A</v>
      </c>
      <c r="T682" s="1" t="e">
        <f>VLOOKUP($C682,subset1!$D:$BX,T$2,FALSE)</f>
        <v>#N/A</v>
      </c>
      <c r="U682" t="e">
        <f>VLOOKUP($C682,subset1!$D:$BX,U$2,FALSE)</f>
        <v>#N/A</v>
      </c>
      <c r="V682" t="e">
        <f>VLOOKUP($C682,subset1!$D:$BX,V$2,FALSE)</f>
        <v>#N/A</v>
      </c>
      <c r="W682" t="e">
        <f>VLOOKUP($C682,subset1!$D:$BX,W$2,FALSE)</f>
        <v>#N/A</v>
      </c>
      <c r="X682" t="e">
        <f>VLOOKUP($C682,subset1!$D:$BX,X$2,FALSE)</f>
        <v>#N/A</v>
      </c>
      <c r="Y682" t="e">
        <f>VLOOKUP($C682,subset1!$D:$BX,Y$2,FALSE)</f>
        <v>#N/A</v>
      </c>
      <c r="Z682" t="e">
        <f>VLOOKUP($C682,subset1!$D:$BX,Z$2,FALSE)</f>
        <v>#N/A</v>
      </c>
      <c r="AA682" t="e">
        <f>VLOOKUP($C682,subset1!$D:$BX,AA$2,FALSE)</f>
        <v>#N/A</v>
      </c>
      <c r="AB682" t="e">
        <f>VLOOKUP($C682,subset1!$D:$BX,AB$2,FALSE)</f>
        <v>#N/A</v>
      </c>
      <c r="AC682" t="e">
        <f>VLOOKUP($C682,subset1!$D:$BX,AC$2,FALSE)</f>
        <v>#N/A</v>
      </c>
      <c r="AD682" t="e">
        <f>VLOOKUP($C682,subset1!$D:$BX,AD$2,FALSE)</f>
        <v>#N/A</v>
      </c>
      <c r="AE682" t="e">
        <f>VLOOKUP($C682,subset1!$D:$BX,AE$2,FALSE)</f>
        <v>#N/A</v>
      </c>
      <c r="AF682" t="e">
        <f>VLOOKUP($C682,subset1!$D:$BX,AF$2,FALSE)</f>
        <v>#N/A</v>
      </c>
      <c r="AG682" t="e">
        <f>VLOOKUP($C682,subset1!$D:$BX,AG$2,FALSE)</f>
        <v>#N/A</v>
      </c>
      <c r="AH682" t="e">
        <f>VLOOKUP($C682,subset1!$D:$BX,AH$2,FALSE)</f>
        <v>#N/A</v>
      </c>
      <c r="AI682" t="e">
        <f>VLOOKUP($C682,subset1!$D:$BX,AI$2,FALSE)</f>
        <v>#N/A</v>
      </c>
      <c r="AJ682" t="e">
        <f>VLOOKUP($C682,subset1!$D:$BX,AJ$2,FALSE)</f>
        <v>#N/A</v>
      </c>
      <c r="AK682" t="e">
        <f>VLOOKUP($C682,subset1!$D:$BX,AK$2,FALSE)</f>
        <v>#N/A</v>
      </c>
      <c r="AL682" t="e">
        <f>VLOOKUP($C682,subset1!$D:$BX,AL$2,FALSE)</f>
        <v>#N/A</v>
      </c>
      <c r="AM682" t="e">
        <f>VLOOKUP($C682,subset1!$D:$BX,AM$2,FALSE)</f>
        <v>#N/A</v>
      </c>
      <c r="AN682" t="e">
        <f>VLOOKUP($C682,subset1!$D:$BX,AN$2,FALSE)</f>
        <v>#N/A</v>
      </c>
      <c r="AO682" t="e">
        <f>VLOOKUP($C682,subset1!$D:$BX,AO$2,FALSE)</f>
        <v>#N/A</v>
      </c>
      <c r="AP682" t="e">
        <f>VLOOKUP($C682,subset1!$D:$BX,AP$2,FALSE)</f>
        <v>#N/A</v>
      </c>
      <c r="AQ682" t="e">
        <f>VLOOKUP($C682,subset1!$D:$BX,AQ$2,FALSE)</f>
        <v>#N/A</v>
      </c>
      <c r="AR682" t="e">
        <f>VLOOKUP($C682,subset1!$D:$BX,AR$2,FALSE)</f>
        <v>#N/A</v>
      </c>
      <c r="AS682" t="e">
        <f>VLOOKUP($C682,subset1!$D:$BX,AS$2,FALSE)</f>
        <v>#N/A</v>
      </c>
      <c r="AT682" s="1" t="e">
        <f>VLOOKUP($C682,subset1!$D:$BX,AT$2,FALSE)</f>
        <v>#N/A</v>
      </c>
      <c r="AU682" t="e">
        <f>VLOOKUP($C682,subset1!$D:$BX,AU$2,FALSE)</f>
        <v>#N/A</v>
      </c>
      <c r="AV682" t="e">
        <f>VLOOKUP($C682,subset1!$D:$BX,AV$2,FALSE)</f>
        <v>#N/A</v>
      </c>
      <c r="AW682" t="e">
        <f>VLOOKUP($C682,subset1!$D:$BX,AW$2,FALSE)</f>
        <v>#N/A</v>
      </c>
      <c r="AX682" t="e">
        <f>VLOOKUP($C682,subset1!$D:$BX,AX$2,FALSE)</f>
        <v>#N/A</v>
      </c>
      <c r="AY682" t="e">
        <f>VLOOKUP($C682,subset1!$D:$BX,AY$2,FALSE)</f>
        <v>#N/A</v>
      </c>
      <c r="AZ682" t="e">
        <f>VLOOKUP($C682,subset1!$D:$BX,AZ$2,FALSE)</f>
        <v>#N/A</v>
      </c>
      <c r="BA682" t="e">
        <f>VLOOKUP($C682,subset1!$D:$BX,BA$2,FALSE)</f>
        <v>#N/A</v>
      </c>
      <c r="BB682" t="e">
        <f>VLOOKUP($C682,subset1!$D:$BX,BB$2,FALSE)</f>
        <v>#N/A</v>
      </c>
      <c r="BC682" t="e">
        <f>VLOOKUP($C682,subset1!$D:$BX,BC$2,FALSE)</f>
        <v>#N/A</v>
      </c>
      <c r="BD682" t="e">
        <f>VLOOKUP($C682,subset1!$D:$BX,BD$2,FALSE)</f>
        <v>#N/A</v>
      </c>
      <c r="BE682" t="e">
        <f>VLOOKUP($C682,subset1!$D:$BX,BE$2,FALSE)</f>
        <v>#N/A</v>
      </c>
      <c r="BF682" t="e">
        <f>VLOOKUP($C682,subset1!$D:$BX,BF$2,FALSE)</f>
        <v>#N/A</v>
      </c>
      <c r="BG682" t="e">
        <f>VLOOKUP($C682,subset1!$D:$BX,BG$2,FALSE)</f>
        <v>#N/A</v>
      </c>
      <c r="BH682" t="e">
        <f>VLOOKUP($C682,subset1!$D:$BX,BH$2,FALSE)</f>
        <v>#N/A</v>
      </c>
      <c r="BI682" t="e">
        <f>VLOOKUP($C682,subset1!$D:$BX,BI$2,FALSE)</f>
        <v>#N/A</v>
      </c>
      <c r="BJ682" t="e">
        <f>VLOOKUP($C682,subset1!$D:$BX,BJ$2,FALSE)</f>
        <v>#N/A</v>
      </c>
      <c r="BK682" t="e">
        <f>VLOOKUP($C682,subset1!$D:$BX,BK$2,FALSE)</f>
        <v>#N/A</v>
      </c>
      <c r="BL682" t="e">
        <f>VLOOKUP($C682,subset1!$D:$BX,BL$2,FALSE)</f>
        <v>#N/A</v>
      </c>
      <c r="BM682" t="e">
        <f>VLOOKUP($C682,subset1!$D:$BX,BM$2,FALSE)</f>
        <v>#N/A</v>
      </c>
      <c r="BN682" t="e">
        <f>VLOOKUP($C682,subset1!$D:$BX,BN$2,FALSE)</f>
        <v>#N/A</v>
      </c>
      <c r="BO682" t="e">
        <f>VLOOKUP($C682,subset1!$D:$BX,BO$2,FALSE)</f>
        <v>#N/A</v>
      </c>
      <c r="BP682" t="e">
        <f>VLOOKUP($C682,subset1!$D:$BX,BP$2,FALSE)</f>
        <v>#N/A</v>
      </c>
      <c r="BQ682" t="e">
        <f>VLOOKUP($C682,subset1!$D:$BX,BQ$2,FALSE)</f>
        <v>#N/A</v>
      </c>
      <c r="BR682" t="e">
        <f>VLOOKUP($C682,subset1!$D:$BX,BR$2,FALSE)</f>
        <v>#N/A</v>
      </c>
      <c r="BS682" t="e">
        <f>VLOOKUP($C682,subset1!$D:$BX,BS$2,FALSE)</f>
        <v>#N/A</v>
      </c>
      <c r="BT682" t="e">
        <f>VLOOKUP($C682,subset1!$D:$BX,BT$2,FALSE)</f>
        <v>#N/A</v>
      </c>
      <c r="BU682" t="e">
        <f>VLOOKUP($C682,subset1!$D:$BX,BU$2,FALSE)</f>
        <v>#N/A</v>
      </c>
    </row>
    <row r="684" spans="1:73" x14ac:dyDescent="0.2">
      <c r="F684"/>
      <c r="O684"/>
    </row>
    <row r="685" spans="1:73" x14ac:dyDescent="0.2">
      <c r="F685"/>
      <c r="O685"/>
    </row>
    <row r="686" spans="1:73" x14ac:dyDescent="0.2">
      <c r="F686"/>
      <c r="O686"/>
    </row>
    <row r="687" spans="1:73" x14ac:dyDescent="0.2">
      <c r="F687"/>
      <c r="O687"/>
    </row>
    <row r="688" spans="1:73" x14ac:dyDescent="0.2">
      <c r="F688"/>
      <c r="O688"/>
    </row>
    <row r="689" spans="6:15" x14ac:dyDescent="0.2">
      <c r="F689"/>
      <c r="O689"/>
    </row>
    <row r="690" spans="6:15" x14ac:dyDescent="0.2">
      <c r="F690"/>
      <c r="O690"/>
    </row>
    <row r="691" spans="6:15" x14ac:dyDescent="0.2">
      <c r="F691"/>
      <c r="O691"/>
    </row>
    <row r="692" spans="6:15" x14ac:dyDescent="0.2">
      <c r="F692"/>
      <c r="O692"/>
    </row>
    <row r="693" spans="6:15" x14ac:dyDescent="0.2">
      <c r="F693"/>
      <c r="O693"/>
    </row>
    <row r="694" spans="6:15" x14ac:dyDescent="0.2">
      <c r="F694"/>
      <c r="O694"/>
    </row>
    <row r="695" spans="6:15" x14ac:dyDescent="0.2">
      <c r="F695"/>
      <c r="O695"/>
    </row>
    <row r="696" spans="6:15" x14ac:dyDescent="0.2">
      <c r="F696"/>
      <c r="O696"/>
    </row>
  </sheetData>
  <autoFilter ref="A2:BU682" xr:uid="{00000000-0009-0000-0000-000000000000}"/>
  <conditionalFormatting sqref="P1:P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6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870"/>
  <sheetViews>
    <sheetView zoomScale="160" zoomScaleNormal="160" workbookViewId="0">
      <pane xSplit="3" ySplit="1" topLeftCell="D558" activePane="bottomRight" state="frozen"/>
      <selection pane="topRight" activeCell="D1" sqref="D1"/>
      <selection pane="bottomLeft" activeCell="A2" sqref="A2"/>
      <selection pane="bottomRight" activeCell="H563" sqref="H563"/>
    </sheetView>
  </sheetViews>
  <sheetFormatPr baseColWidth="10" defaultColWidth="9.1640625" defaultRowHeight="11" x14ac:dyDescent="0.15"/>
  <cols>
    <col min="1" max="1" width="2.5" style="5" customWidth="1"/>
    <col min="2" max="2" width="8.33203125" style="4" bestFit="1" customWidth="1"/>
    <col min="3" max="3" width="6.6640625" style="4" bestFit="1" customWidth="1"/>
    <col min="4" max="4" width="6.83203125" style="4" bestFit="1" customWidth="1"/>
    <col min="5" max="5" width="7.6640625" style="35" bestFit="1" customWidth="1"/>
    <col min="6" max="6" width="10.33203125" style="35" bestFit="1" customWidth="1"/>
    <col min="7" max="7" width="6" style="4" bestFit="1" customWidth="1"/>
    <col min="8" max="8" width="6.33203125" style="4" bestFit="1" customWidth="1"/>
    <col min="9" max="9" width="4.33203125" style="4" bestFit="1" customWidth="1"/>
    <col min="10" max="10" width="4.33203125" style="4" customWidth="1"/>
    <col min="11" max="13" width="9.1640625" style="4"/>
    <col min="14" max="14" width="3.6640625" style="4" bestFit="1" customWidth="1"/>
    <col min="15" max="15" width="1.83203125" style="4" bestFit="1" customWidth="1"/>
    <col min="16" max="16" width="9.1640625" style="4" bestFit="1" customWidth="1"/>
    <col min="17" max="17" width="9.33203125" style="4" bestFit="1" customWidth="1"/>
    <col min="18" max="16384" width="9.1640625" style="4"/>
  </cols>
  <sheetData>
    <row r="1" spans="1:19" x14ac:dyDescent="0.15">
      <c r="B1" s="4" t="s">
        <v>0</v>
      </c>
      <c r="C1" s="4" t="s">
        <v>4</v>
      </c>
      <c r="E1" s="35" t="s">
        <v>1</v>
      </c>
      <c r="F1" s="35" t="s">
        <v>5</v>
      </c>
      <c r="G1" s="4" t="s">
        <v>28</v>
      </c>
      <c r="H1" s="4" t="s">
        <v>239</v>
      </c>
      <c r="K1" s="4" t="s">
        <v>240</v>
      </c>
      <c r="L1" s="4" t="s">
        <v>283</v>
      </c>
      <c r="S1" s="4" t="s">
        <v>612</v>
      </c>
    </row>
    <row r="2" spans="1:19" x14ac:dyDescent="0.15">
      <c r="A2" s="5" t="s">
        <v>284</v>
      </c>
      <c r="B2" s="4">
        <v>778</v>
      </c>
      <c r="C2" s="4" t="s">
        <v>2</v>
      </c>
      <c r="D2" s="4" t="str">
        <f t="shared" ref="D2:D65" si="0">_xlfn.CONCAT(B2:C2)</f>
        <v>778A</v>
      </c>
      <c r="E2" s="35">
        <v>1</v>
      </c>
      <c r="F2" s="31">
        <v>42768</v>
      </c>
      <c r="G2" s="4">
        <v>1</v>
      </c>
      <c r="H2" s="4" t="s">
        <v>241</v>
      </c>
      <c r="I2" s="4" t="s">
        <v>242</v>
      </c>
      <c r="J2" s="4" t="str">
        <f>_xlfn.CONCAT(H2:I2)</f>
        <v>I1,2,3</v>
      </c>
      <c r="K2" s="4" t="str">
        <f>_xlfn.CONCAT(M2:Q2)</f>
        <v>CGPLPA798P</v>
      </c>
      <c r="L2" s="4" t="str">
        <f>_xlfn.CONCAT(A2:B2)</f>
        <v>01-778</v>
      </c>
      <c r="M2" s="4" t="s">
        <v>285</v>
      </c>
      <c r="N2" s="4">
        <v>798</v>
      </c>
      <c r="O2" s="4" t="s">
        <v>286</v>
      </c>
      <c r="R2" s="4" t="str">
        <f>_xlfn.CONCAT($E$1,E2)</f>
        <v>PACTO1</v>
      </c>
    </row>
    <row r="3" spans="1:19" x14ac:dyDescent="0.15">
      <c r="A3" s="5" t="s">
        <v>284</v>
      </c>
      <c r="B3" s="4">
        <v>778</v>
      </c>
      <c r="C3" s="4" t="s">
        <v>600</v>
      </c>
      <c r="D3" s="4" t="str">
        <f t="shared" si="0"/>
        <v>778ABC</v>
      </c>
      <c r="E3" s="35">
        <v>1</v>
      </c>
      <c r="F3" s="30">
        <v>42768</v>
      </c>
      <c r="J3" s="4" t="str">
        <f>_xlfn.CONCAT(H3:I3)</f>
        <v/>
      </c>
      <c r="K3" s="4" t="str">
        <f>_xlfn.CONCAT(M3:Q3)</f>
        <v>CGPLPA798N</v>
      </c>
      <c r="L3" s="4" t="str">
        <f>_xlfn.CONCAT(A3:B3)</f>
        <v>01-778</v>
      </c>
      <c r="M3" s="4" t="s">
        <v>285</v>
      </c>
      <c r="N3" s="4">
        <v>798</v>
      </c>
      <c r="O3" s="4" t="s">
        <v>611</v>
      </c>
      <c r="R3" s="4" t="str">
        <f>_xlfn.CONCAT($E$1,E3)</f>
        <v>PACTO1</v>
      </c>
    </row>
    <row r="4" spans="1:19" x14ac:dyDescent="0.15">
      <c r="A4" s="5" t="s">
        <v>284</v>
      </c>
      <c r="B4" s="4">
        <v>778</v>
      </c>
      <c r="C4" s="4" t="s">
        <v>8</v>
      </c>
      <c r="D4" s="4" t="str">
        <f t="shared" si="0"/>
        <v>778B1</v>
      </c>
      <c r="E4" s="35">
        <v>1</v>
      </c>
      <c r="F4" s="31">
        <v>42795</v>
      </c>
      <c r="G4" s="4">
        <v>6</v>
      </c>
      <c r="H4" s="4" t="s">
        <v>241</v>
      </c>
      <c r="I4" s="4" t="s">
        <v>242</v>
      </c>
      <c r="J4" s="4" t="str">
        <f>_xlfn.CONCAT(H4:I4)</f>
        <v>I1,2,3</v>
      </c>
      <c r="K4" s="4" t="str">
        <f>_xlfn.CONCAT(M4:Q4)</f>
        <v>CGPLPA798P1</v>
      </c>
      <c r="L4" s="4" t="str">
        <f>_xlfn.CONCAT(A4:B4)</f>
        <v>01-778</v>
      </c>
      <c r="M4" s="4" t="s">
        <v>285</v>
      </c>
      <c r="N4" s="4">
        <v>798</v>
      </c>
      <c r="O4" s="4" t="s">
        <v>286</v>
      </c>
      <c r="P4" s="4">
        <v>1</v>
      </c>
      <c r="R4" s="4" t="str">
        <f>_xlfn.CONCAT($E$1,E4)</f>
        <v>PACTO1</v>
      </c>
    </row>
    <row r="5" spans="1:19" x14ac:dyDescent="0.15">
      <c r="A5" s="5" t="s">
        <v>284</v>
      </c>
      <c r="B5" s="4">
        <v>778</v>
      </c>
      <c r="C5" s="4" t="s">
        <v>9</v>
      </c>
      <c r="D5" s="4" t="str">
        <f t="shared" si="0"/>
        <v>778E1</v>
      </c>
      <c r="E5" s="35">
        <v>1</v>
      </c>
      <c r="F5" s="31">
        <v>42823</v>
      </c>
      <c r="G5" s="4">
        <v>10</v>
      </c>
      <c r="H5" s="4" t="s">
        <v>243</v>
      </c>
      <c r="I5" s="4" t="s">
        <v>242</v>
      </c>
      <c r="J5" s="4" t="str">
        <f>_xlfn.CONCAT(H5:I5)</f>
        <v>F1,2,3</v>
      </c>
      <c r="K5" s="4" t="str">
        <f>_xlfn.CONCAT(M5:Q5)</f>
        <v>CGPLPA798P2</v>
      </c>
      <c r="L5" s="4" t="str">
        <f>_xlfn.CONCAT(A5:B5)</f>
        <v>01-778</v>
      </c>
      <c r="M5" s="4" t="s">
        <v>285</v>
      </c>
      <c r="N5" s="4">
        <v>798</v>
      </c>
      <c r="O5" s="4" t="s">
        <v>286</v>
      </c>
      <c r="P5" s="4">
        <v>2</v>
      </c>
      <c r="R5" s="4" t="str">
        <f>_xlfn.CONCAT($E$1,E5)</f>
        <v>PACTO1</v>
      </c>
    </row>
    <row r="6" spans="1:19" x14ac:dyDescent="0.15">
      <c r="A6" s="5" t="s">
        <v>284</v>
      </c>
      <c r="B6" s="4">
        <v>893</v>
      </c>
      <c r="C6" s="4" t="s">
        <v>10</v>
      </c>
      <c r="D6" s="4" t="str">
        <f t="shared" si="0"/>
        <v>893E2</v>
      </c>
      <c r="E6" s="35">
        <v>35</v>
      </c>
      <c r="F6" s="31">
        <v>43185</v>
      </c>
      <c r="G6" s="4">
        <v>14</v>
      </c>
      <c r="H6" s="4" t="s">
        <v>2</v>
      </c>
      <c r="I6" s="4" t="s">
        <v>242</v>
      </c>
      <c r="J6" s="4" t="str">
        <f t="shared" ref="J6:J69" si="1">_xlfn.CONCAT(H6:I6)</f>
        <v>A1,2,3</v>
      </c>
      <c r="K6" s="4" t="str">
        <f t="shared" ref="K6:K69" si="2">_xlfn.CONCAT(M6:Q6)</f>
        <v>CGPLPA831P3</v>
      </c>
      <c r="L6" s="4" t="str">
        <f t="shared" ref="L6:L69" si="3">_xlfn.CONCAT(A6:B6)</f>
        <v>01-893</v>
      </c>
      <c r="M6" s="4" t="s">
        <v>285</v>
      </c>
      <c r="N6" s="4">
        <v>831</v>
      </c>
      <c r="O6" s="4" t="s">
        <v>286</v>
      </c>
      <c r="P6" s="4">
        <v>3</v>
      </c>
      <c r="R6" s="4" t="str">
        <f t="shared" ref="R6:R69" si="4">_xlfn.CONCAT($E$1,E6)</f>
        <v>PACTO35</v>
      </c>
    </row>
    <row r="7" spans="1:19" x14ac:dyDescent="0.15">
      <c r="A7" s="5" t="s">
        <v>284</v>
      </c>
      <c r="B7" s="4">
        <v>778</v>
      </c>
      <c r="C7" s="4" t="s">
        <v>11</v>
      </c>
      <c r="D7" s="4" t="str">
        <f t="shared" si="0"/>
        <v>778E3</v>
      </c>
      <c r="E7" s="35">
        <v>1</v>
      </c>
      <c r="F7" s="31">
        <v>42936</v>
      </c>
      <c r="G7" s="4">
        <v>17</v>
      </c>
      <c r="H7" s="4" t="s">
        <v>241</v>
      </c>
      <c r="I7" s="4" t="s">
        <v>242</v>
      </c>
      <c r="J7" s="4" t="str">
        <f t="shared" si="1"/>
        <v>I1,2,3</v>
      </c>
      <c r="K7" s="4" t="str">
        <f t="shared" si="2"/>
        <v>CGPLPA798P4</v>
      </c>
      <c r="L7" s="4" t="str">
        <f t="shared" si="3"/>
        <v>01-778</v>
      </c>
      <c r="M7" s="4" t="s">
        <v>285</v>
      </c>
      <c r="N7" s="4">
        <v>798</v>
      </c>
      <c r="O7" s="4" t="s">
        <v>286</v>
      </c>
      <c r="P7" s="4">
        <v>4</v>
      </c>
      <c r="R7" s="4" t="str">
        <f t="shared" si="4"/>
        <v>PACTO1</v>
      </c>
    </row>
    <row r="8" spans="1:19" x14ac:dyDescent="0.15">
      <c r="A8" s="5" t="s">
        <v>284</v>
      </c>
      <c r="B8" s="4">
        <v>778</v>
      </c>
      <c r="C8" s="4" t="s">
        <v>12</v>
      </c>
      <c r="D8" s="4" t="str">
        <f t="shared" si="0"/>
        <v>778E4</v>
      </c>
      <c r="E8" s="35">
        <v>1</v>
      </c>
      <c r="F8" s="31">
        <v>43000</v>
      </c>
      <c r="G8" s="4">
        <v>19</v>
      </c>
      <c r="H8" s="4" t="s">
        <v>241</v>
      </c>
      <c r="I8" s="4" t="s">
        <v>242</v>
      </c>
      <c r="J8" s="4" t="str">
        <f t="shared" si="1"/>
        <v>I1,2,3</v>
      </c>
      <c r="K8" s="4" t="str">
        <f t="shared" si="2"/>
        <v>CGPLPA798P5</v>
      </c>
      <c r="L8" s="4" t="str">
        <f t="shared" si="3"/>
        <v>01-778</v>
      </c>
      <c r="M8" s="4" t="s">
        <v>285</v>
      </c>
      <c r="N8" s="4">
        <v>798</v>
      </c>
      <c r="O8" s="4" t="s">
        <v>286</v>
      </c>
      <c r="P8" s="4">
        <v>5</v>
      </c>
      <c r="R8" s="4" t="str">
        <f t="shared" si="4"/>
        <v>PACTO1</v>
      </c>
    </row>
    <row r="9" spans="1:19" x14ac:dyDescent="0.15">
      <c r="A9" s="5" t="s">
        <v>284</v>
      </c>
      <c r="B9" s="4">
        <v>778</v>
      </c>
      <c r="C9" s="4" t="s">
        <v>13</v>
      </c>
      <c r="D9" s="4" t="str">
        <f t="shared" si="0"/>
        <v>778E5</v>
      </c>
      <c r="E9" s="35">
        <v>1</v>
      </c>
      <c r="F9" s="33">
        <v>43026</v>
      </c>
      <c r="J9" s="4" t="str">
        <f t="shared" si="1"/>
        <v/>
      </c>
      <c r="K9" s="4" t="str">
        <f t="shared" si="2"/>
        <v>CGPLPA798P6</v>
      </c>
      <c r="L9" s="4" t="str">
        <f t="shared" si="3"/>
        <v>01-778</v>
      </c>
      <c r="M9" s="4" t="s">
        <v>285</v>
      </c>
      <c r="N9" s="4">
        <v>798</v>
      </c>
      <c r="O9" s="4" t="s">
        <v>286</v>
      </c>
      <c r="P9" s="4">
        <v>6</v>
      </c>
      <c r="R9" s="4" t="str">
        <f t="shared" si="4"/>
        <v>PACTO1</v>
      </c>
    </row>
    <row r="10" spans="1:19" x14ac:dyDescent="0.15">
      <c r="A10" s="5" t="s">
        <v>284</v>
      </c>
      <c r="B10" s="4">
        <v>778</v>
      </c>
      <c r="C10" s="4" t="s">
        <v>14</v>
      </c>
      <c r="D10" s="4" t="str">
        <f t="shared" si="0"/>
        <v>778E6</v>
      </c>
      <c r="E10" s="35">
        <v>1</v>
      </c>
      <c r="F10" s="31">
        <v>43042</v>
      </c>
      <c r="G10" s="4">
        <v>22</v>
      </c>
      <c r="H10" s="4" t="s">
        <v>250</v>
      </c>
      <c r="I10" s="4" t="s">
        <v>242</v>
      </c>
      <c r="J10" s="4" t="str">
        <f t="shared" si="1"/>
        <v>C1,2,3</v>
      </c>
      <c r="K10" s="4" t="str">
        <f t="shared" si="2"/>
        <v>CGPLPA798P7</v>
      </c>
      <c r="L10" s="4" t="str">
        <f t="shared" si="3"/>
        <v>01-778</v>
      </c>
      <c r="M10" s="4" t="s">
        <v>285</v>
      </c>
      <c r="N10" s="4">
        <v>798</v>
      </c>
      <c r="O10" s="4" t="s">
        <v>286</v>
      </c>
      <c r="P10" s="4">
        <v>7</v>
      </c>
      <c r="R10" s="4" t="str">
        <f t="shared" si="4"/>
        <v>PACTO1</v>
      </c>
    </row>
    <row r="11" spans="1:19" x14ac:dyDescent="0.15">
      <c r="A11" s="5" t="s">
        <v>284</v>
      </c>
      <c r="B11" s="4">
        <v>778</v>
      </c>
      <c r="C11" s="4" t="s">
        <v>15</v>
      </c>
      <c r="D11" s="4" t="str">
        <f t="shared" si="0"/>
        <v>778E7</v>
      </c>
      <c r="E11" s="35">
        <v>1</v>
      </c>
      <c r="F11" s="31">
        <v>43096</v>
      </c>
      <c r="G11" s="4">
        <v>24</v>
      </c>
      <c r="H11" s="4" t="s">
        <v>249</v>
      </c>
      <c r="I11" s="4" t="s">
        <v>242</v>
      </c>
      <c r="J11" s="4" t="str">
        <f t="shared" si="1"/>
        <v>D1,2,3</v>
      </c>
      <c r="K11" s="4" t="str">
        <f t="shared" si="2"/>
        <v>CGPLPA798P8</v>
      </c>
      <c r="L11" s="4" t="str">
        <f t="shared" si="3"/>
        <v>01-778</v>
      </c>
      <c r="M11" s="4" t="s">
        <v>285</v>
      </c>
      <c r="N11" s="4">
        <v>798</v>
      </c>
      <c r="O11" s="4" t="s">
        <v>286</v>
      </c>
      <c r="P11" s="4">
        <v>8</v>
      </c>
      <c r="R11" s="4" t="str">
        <f t="shared" si="4"/>
        <v>PACTO1</v>
      </c>
    </row>
    <row r="12" spans="1:19" x14ac:dyDescent="0.15">
      <c r="A12" s="5" t="s">
        <v>284</v>
      </c>
      <c r="B12" s="4">
        <v>780</v>
      </c>
      <c r="C12" s="4" t="s">
        <v>2</v>
      </c>
      <c r="D12" s="4" t="str">
        <f t="shared" si="0"/>
        <v>780A</v>
      </c>
      <c r="E12" s="35">
        <v>2</v>
      </c>
      <c r="F12" s="31">
        <v>42772</v>
      </c>
      <c r="G12" s="4">
        <v>1</v>
      </c>
      <c r="H12" s="4" t="s">
        <v>241</v>
      </c>
      <c r="I12" s="4" t="s">
        <v>244</v>
      </c>
      <c r="J12" s="4" t="str">
        <f t="shared" si="1"/>
        <v>I4,5,6</v>
      </c>
      <c r="K12" s="4" t="str">
        <f t="shared" si="2"/>
        <v>CGPLPA799P</v>
      </c>
      <c r="L12" s="4" t="str">
        <f t="shared" si="3"/>
        <v>01-780</v>
      </c>
      <c r="M12" s="4" t="s">
        <v>285</v>
      </c>
      <c r="N12" s="4">
        <v>799</v>
      </c>
      <c r="O12" s="4" t="s">
        <v>286</v>
      </c>
      <c r="R12" s="4" t="str">
        <f t="shared" si="4"/>
        <v>PACTO2</v>
      </c>
    </row>
    <row r="13" spans="1:19" x14ac:dyDescent="0.15">
      <c r="A13" s="5" t="s">
        <v>284</v>
      </c>
      <c r="B13" s="4">
        <v>780</v>
      </c>
      <c r="C13" s="4" t="s">
        <v>600</v>
      </c>
      <c r="D13" s="4" t="str">
        <f t="shared" si="0"/>
        <v>780ABC</v>
      </c>
      <c r="E13" s="35">
        <v>2</v>
      </c>
      <c r="F13" s="29">
        <v>42772</v>
      </c>
      <c r="J13" s="4" t="str">
        <f t="shared" si="1"/>
        <v/>
      </c>
      <c r="K13" s="4" t="str">
        <f t="shared" si="2"/>
        <v>CGPLPA799N</v>
      </c>
      <c r="L13" s="4" t="str">
        <f t="shared" si="3"/>
        <v>01-780</v>
      </c>
      <c r="M13" s="4" t="s">
        <v>285</v>
      </c>
      <c r="N13" s="4">
        <v>799</v>
      </c>
      <c r="O13" s="4" t="s">
        <v>611</v>
      </c>
      <c r="R13" s="4" t="str">
        <f t="shared" si="4"/>
        <v>PACTO2</v>
      </c>
    </row>
    <row r="14" spans="1:19" x14ac:dyDescent="0.15">
      <c r="A14" s="5" t="s">
        <v>284</v>
      </c>
      <c r="B14" s="4">
        <v>780</v>
      </c>
      <c r="C14" s="4" t="s">
        <v>8</v>
      </c>
      <c r="D14" s="4" t="str">
        <f t="shared" si="0"/>
        <v>780B1</v>
      </c>
      <c r="E14" s="35">
        <v>2</v>
      </c>
      <c r="F14" s="31">
        <v>42800</v>
      </c>
      <c r="G14" s="4">
        <v>6</v>
      </c>
      <c r="H14" s="4" t="s">
        <v>241</v>
      </c>
      <c r="I14" s="4" t="s">
        <v>244</v>
      </c>
      <c r="J14" s="4" t="str">
        <f t="shared" si="1"/>
        <v>I4,5,6</v>
      </c>
      <c r="K14" s="4" t="str">
        <f t="shared" si="2"/>
        <v>CGPLPA799P1</v>
      </c>
      <c r="L14" s="4" t="str">
        <f t="shared" si="3"/>
        <v>01-780</v>
      </c>
      <c r="M14" s="4" t="s">
        <v>285</v>
      </c>
      <c r="N14" s="4">
        <v>799</v>
      </c>
      <c r="O14" s="4" t="s">
        <v>286</v>
      </c>
      <c r="P14" s="4">
        <v>1</v>
      </c>
      <c r="R14" s="4" t="str">
        <f t="shared" si="4"/>
        <v>PACTO2</v>
      </c>
    </row>
    <row r="15" spans="1:19" x14ac:dyDescent="0.15">
      <c r="A15" s="5" t="s">
        <v>284</v>
      </c>
      <c r="B15" s="4">
        <v>780</v>
      </c>
      <c r="C15" s="4" t="s">
        <v>9</v>
      </c>
      <c r="D15" s="4" t="str">
        <f t="shared" si="0"/>
        <v>780E1</v>
      </c>
      <c r="E15" s="35">
        <v>2</v>
      </c>
      <c r="F15" s="31">
        <v>42825</v>
      </c>
      <c r="G15" s="4">
        <v>10</v>
      </c>
      <c r="H15" s="4" t="s">
        <v>243</v>
      </c>
      <c r="I15" s="4" t="s">
        <v>244</v>
      </c>
      <c r="J15" s="4" t="str">
        <f t="shared" si="1"/>
        <v>F4,5,6</v>
      </c>
      <c r="K15" s="4" t="str">
        <f t="shared" si="2"/>
        <v>CGPLPA799P2</v>
      </c>
      <c r="L15" s="4" t="str">
        <f t="shared" si="3"/>
        <v>01-780</v>
      </c>
      <c r="M15" s="4" t="s">
        <v>285</v>
      </c>
      <c r="N15" s="4">
        <v>799</v>
      </c>
      <c r="O15" s="4" t="s">
        <v>286</v>
      </c>
      <c r="P15" s="4">
        <v>2</v>
      </c>
      <c r="R15" s="4" t="str">
        <f t="shared" si="4"/>
        <v>PACTO2</v>
      </c>
    </row>
    <row r="16" spans="1:19" x14ac:dyDescent="0.15">
      <c r="A16" s="5" t="s">
        <v>284</v>
      </c>
      <c r="B16" s="4">
        <v>909</v>
      </c>
      <c r="C16" s="4" t="s">
        <v>10</v>
      </c>
      <c r="D16" s="4" t="str">
        <f t="shared" si="0"/>
        <v>909E2</v>
      </c>
      <c r="E16" s="35">
        <v>40</v>
      </c>
      <c r="F16" s="31">
        <v>43318</v>
      </c>
      <c r="G16" s="4">
        <v>14</v>
      </c>
      <c r="H16" s="4" t="s">
        <v>2</v>
      </c>
      <c r="I16" s="4" t="s">
        <v>245</v>
      </c>
      <c r="J16" s="4" t="str">
        <f t="shared" si="1"/>
        <v>A7,8,9</v>
      </c>
      <c r="K16" s="4" t="str">
        <f t="shared" si="2"/>
        <v>CGPLPA836P3</v>
      </c>
      <c r="L16" s="4" t="str">
        <f t="shared" si="3"/>
        <v>01-909</v>
      </c>
      <c r="M16" s="4" t="s">
        <v>285</v>
      </c>
      <c r="N16" s="4">
        <v>836</v>
      </c>
      <c r="O16" s="4" t="s">
        <v>286</v>
      </c>
      <c r="P16" s="4">
        <v>3</v>
      </c>
      <c r="R16" s="4" t="str">
        <f t="shared" si="4"/>
        <v>PACTO40</v>
      </c>
    </row>
    <row r="17" spans="1:18" x14ac:dyDescent="0.15">
      <c r="A17" s="5" t="s">
        <v>284</v>
      </c>
      <c r="B17" s="4">
        <v>780</v>
      </c>
      <c r="C17" s="4" t="s">
        <v>11</v>
      </c>
      <c r="D17" s="4" t="str">
        <f t="shared" si="0"/>
        <v>780E3</v>
      </c>
      <c r="E17" s="35">
        <v>2</v>
      </c>
      <c r="F17" s="31">
        <v>42898</v>
      </c>
      <c r="G17" s="4">
        <v>17</v>
      </c>
      <c r="H17" s="4" t="s">
        <v>241</v>
      </c>
      <c r="I17" s="4" t="s">
        <v>244</v>
      </c>
      <c r="J17" s="4" t="str">
        <f t="shared" si="1"/>
        <v>I4,5,6</v>
      </c>
      <c r="K17" s="4" t="str">
        <f t="shared" si="2"/>
        <v>CGPLPA799P4</v>
      </c>
      <c r="L17" s="4" t="str">
        <f t="shared" si="3"/>
        <v>01-780</v>
      </c>
      <c r="M17" s="4" t="s">
        <v>285</v>
      </c>
      <c r="N17" s="4">
        <v>799</v>
      </c>
      <c r="O17" s="4" t="s">
        <v>286</v>
      </c>
      <c r="P17" s="4">
        <v>4</v>
      </c>
      <c r="R17" s="4" t="str">
        <f t="shared" si="4"/>
        <v>PACTO2</v>
      </c>
    </row>
    <row r="18" spans="1:18" x14ac:dyDescent="0.15">
      <c r="A18" s="5" t="s">
        <v>284</v>
      </c>
      <c r="B18" s="4">
        <v>796</v>
      </c>
      <c r="C18" s="4" t="s">
        <v>2</v>
      </c>
      <c r="D18" s="4" t="str">
        <f t="shared" si="0"/>
        <v>796A</v>
      </c>
      <c r="E18" s="35">
        <v>3</v>
      </c>
      <c r="F18" s="31">
        <v>42822</v>
      </c>
      <c r="G18" s="4">
        <v>1</v>
      </c>
      <c r="H18" s="4" t="s">
        <v>241</v>
      </c>
      <c r="I18" s="4" t="s">
        <v>245</v>
      </c>
      <c r="J18" s="4" t="str">
        <f t="shared" si="1"/>
        <v>I7,8,9</v>
      </c>
      <c r="K18" s="4" t="str">
        <f t="shared" si="2"/>
        <v>CGPLPA800P</v>
      </c>
      <c r="L18" s="4" t="str">
        <f t="shared" si="3"/>
        <v>01-796</v>
      </c>
      <c r="M18" s="4" t="s">
        <v>285</v>
      </c>
      <c r="N18" s="4">
        <v>800</v>
      </c>
      <c r="O18" s="4" t="s">
        <v>286</v>
      </c>
      <c r="R18" s="4" t="str">
        <f t="shared" si="4"/>
        <v>PACTO3</v>
      </c>
    </row>
    <row r="19" spans="1:18" x14ac:dyDescent="0.15">
      <c r="A19" s="5" t="s">
        <v>284</v>
      </c>
      <c r="B19" s="4">
        <v>796</v>
      </c>
      <c r="C19" s="4" t="s">
        <v>600</v>
      </c>
      <c r="D19" s="4" t="str">
        <f t="shared" si="0"/>
        <v>796ABC</v>
      </c>
      <c r="E19" s="35">
        <v>3</v>
      </c>
      <c r="F19" s="30">
        <v>42822</v>
      </c>
      <c r="J19" s="4" t="str">
        <f t="shared" si="1"/>
        <v/>
      </c>
      <c r="K19" s="4" t="str">
        <f t="shared" si="2"/>
        <v>CGPLPA800N</v>
      </c>
      <c r="L19" s="4" t="str">
        <f t="shared" si="3"/>
        <v>01-796</v>
      </c>
      <c r="M19" s="4" t="s">
        <v>285</v>
      </c>
      <c r="N19" s="4">
        <v>800</v>
      </c>
      <c r="O19" s="4" t="s">
        <v>611</v>
      </c>
      <c r="R19" s="4" t="str">
        <f t="shared" si="4"/>
        <v>PACTO3</v>
      </c>
    </row>
    <row r="20" spans="1:18" x14ac:dyDescent="0.15">
      <c r="A20" s="5" t="s">
        <v>284</v>
      </c>
      <c r="B20" s="4">
        <v>804</v>
      </c>
      <c r="C20" s="4" t="s">
        <v>2</v>
      </c>
      <c r="D20" s="4" t="str">
        <f t="shared" si="0"/>
        <v>804A</v>
      </c>
      <c r="E20" s="35">
        <v>4</v>
      </c>
      <c r="F20" s="31">
        <v>42843</v>
      </c>
      <c r="G20" s="4">
        <v>1</v>
      </c>
      <c r="H20" s="4" t="s">
        <v>246</v>
      </c>
      <c r="I20" s="4" t="s">
        <v>242</v>
      </c>
      <c r="J20" s="4" t="str">
        <f t="shared" si="1"/>
        <v>H1,2,3</v>
      </c>
      <c r="K20" s="4" t="str">
        <f t="shared" si="2"/>
        <v>CGPLPA801P</v>
      </c>
      <c r="L20" s="4" t="str">
        <f t="shared" si="3"/>
        <v>01-804</v>
      </c>
      <c r="M20" s="4" t="s">
        <v>285</v>
      </c>
      <c r="N20" s="4">
        <v>801</v>
      </c>
      <c r="O20" s="4" t="s">
        <v>286</v>
      </c>
      <c r="R20" s="4" t="str">
        <f t="shared" si="4"/>
        <v>PACTO4</v>
      </c>
    </row>
    <row r="21" spans="1:18" x14ac:dyDescent="0.15">
      <c r="A21" s="5" t="s">
        <v>284</v>
      </c>
      <c r="B21" s="4">
        <v>804</v>
      </c>
      <c r="C21" s="4" t="s">
        <v>600</v>
      </c>
      <c r="D21" s="4" t="str">
        <f t="shared" si="0"/>
        <v>804ABC</v>
      </c>
      <c r="E21" s="35">
        <v>4</v>
      </c>
      <c r="F21" s="29">
        <v>42843</v>
      </c>
      <c r="J21" s="4" t="str">
        <f t="shared" si="1"/>
        <v/>
      </c>
      <c r="K21" s="4" t="str">
        <f t="shared" si="2"/>
        <v>CGPLPA801N</v>
      </c>
      <c r="L21" s="4" t="str">
        <f t="shared" si="3"/>
        <v>01-804</v>
      </c>
      <c r="M21" s="4" t="s">
        <v>285</v>
      </c>
      <c r="N21" s="4">
        <v>801</v>
      </c>
      <c r="O21" s="4" t="s">
        <v>611</v>
      </c>
      <c r="R21" s="4" t="str">
        <f t="shared" si="4"/>
        <v>PACTO4</v>
      </c>
    </row>
    <row r="22" spans="1:18" x14ac:dyDescent="0.15">
      <c r="A22" s="5" t="s">
        <v>284</v>
      </c>
      <c r="B22" s="4">
        <v>804</v>
      </c>
      <c r="C22" s="4" t="s">
        <v>8</v>
      </c>
      <c r="D22" s="4" t="str">
        <f t="shared" si="0"/>
        <v>804B1</v>
      </c>
      <c r="E22" s="35">
        <v>4</v>
      </c>
      <c r="F22" s="31">
        <v>42877</v>
      </c>
      <c r="G22" s="4">
        <v>6</v>
      </c>
      <c r="H22" s="4" t="s">
        <v>241</v>
      </c>
      <c r="I22" s="4" t="s">
        <v>245</v>
      </c>
      <c r="J22" s="4" t="str">
        <f t="shared" si="1"/>
        <v>I7,8,9</v>
      </c>
      <c r="K22" s="4" t="str">
        <f t="shared" si="2"/>
        <v>CGPLPA801P1</v>
      </c>
      <c r="L22" s="4" t="str">
        <f t="shared" si="3"/>
        <v>01-804</v>
      </c>
      <c r="M22" s="4" t="s">
        <v>285</v>
      </c>
      <c r="N22" s="4">
        <v>801</v>
      </c>
      <c r="O22" s="4" t="s">
        <v>286</v>
      </c>
      <c r="P22" s="4">
        <v>1</v>
      </c>
      <c r="R22" s="4" t="str">
        <f t="shared" si="4"/>
        <v>PACTO4</v>
      </c>
    </row>
    <row r="23" spans="1:18" x14ac:dyDescent="0.15">
      <c r="A23" s="5" t="s">
        <v>284</v>
      </c>
      <c r="B23" s="4">
        <v>804</v>
      </c>
      <c r="C23" s="4" t="s">
        <v>9</v>
      </c>
      <c r="D23" s="4" t="str">
        <f t="shared" si="0"/>
        <v>804E1</v>
      </c>
      <c r="E23" s="35">
        <v>4</v>
      </c>
      <c r="F23" s="31">
        <v>42884</v>
      </c>
      <c r="G23" s="4">
        <v>10</v>
      </c>
      <c r="H23" s="4" t="s">
        <v>243</v>
      </c>
      <c r="I23" s="4" t="s">
        <v>245</v>
      </c>
      <c r="J23" s="4" t="str">
        <f t="shared" si="1"/>
        <v>F7,8,9</v>
      </c>
      <c r="K23" s="4" t="str">
        <f t="shared" si="2"/>
        <v>CGPLPA801P2</v>
      </c>
      <c r="L23" s="4" t="str">
        <f t="shared" si="3"/>
        <v>01-804</v>
      </c>
      <c r="M23" s="4" t="s">
        <v>285</v>
      </c>
      <c r="N23" s="4">
        <v>801</v>
      </c>
      <c r="O23" s="4" t="s">
        <v>286</v>
      </c>
      <c r="P23" s="4">
        <v>2</v>
      </c>
      <c r="R23" s="4" t="str">
        <f t="shared" si="4"/>
        <v>PACTO4</v>
      </c>
    </row>
    <row r="24" spans="1:18" x14ac:dyDescent="0.15">
      <c r="A24" s="5" t="s">
        <v>284</v>
      </c>
      <c r="B24" s="4">
        <v>908</v>
      </c>
      <c r="C24" s="4" t="s">
        <v>10</v>
      </c>
      <c r="D24" s="4" t="str">
        <f t="shared" si="0"/>
        <v>908E2</v>
      </c>
      <c r="E24" s="35">
        <v>41</v>
      </c>
      <c r="F24" s="31">
        <v>43305</v>
      </c>
      <c r="G24" s="4">
        <v>14</v>
      </c>
      <c r="H24" s="4" t="s">
        <v>2</v>
      </c>
      <c r="I24" s="4" t="s">
        <v>244</v>
      </c>
      <c r="J24" s="4" t="str">
        <f t="shared" si="1"/>
        <v>A4,5,6</v>
      </c>
      <c r="K24" s="4" t="str">
        <f t="shared" si="2"/>
        <v>CGPLPA835P3</v>
      </c>
      <c r="L24" s="4" t="str">
        <f t="shared" si="3"/>
        <v>01-908</v>
      </c>
      <c r="M24" s="4" t="s">
        <v>285</v>
      </c>
      <c r="N24" s="4">
        <v>835</v>
      </c>
      <c r="O24" s="4" t="s">
        <v>286</v>
      </c>
      <c r="P24" s="4">
        <v>3</v>
      </c>
      <c r="R24" s="4" t="str">
        <f t="shared" si="4"/>
        <v>PACTO41</v>
      </c>
    </row>
    <row r="25" spans="1:18" x14ac:dyDescent="0.15">
      <c r="A25" s="5" t="s">
        <v>284</v>
      </c>
      <c r="B25" s="4">
        <v>804</v>
      </c>
      <c r="C25" s="4" t="s">
        <v>11</v>
      </c>
      <c r="D25" s="4" t="str">
        <f t="shared" si="0"/>
        <v>804E3</v>
      </c>
      <c r="E25" s="35">
        <v>4</v>
      </c>
      <c r="F25" s="31">
        <v>42962</v>
      </c>
      <c r="G25" s="4">
        <v>17</v>
      </c>
      <c r="H25" s="4" t="s">
        <v>241</v>
      </c>
      <c r="I25" s="4" t="s">
        <v>245</v>
      </c>
      <c r="J25" s="4" t="str">
        <f t="shared" si="1"/>
        <v>I7,8,9</v>
      </c>
      <c r="K25" s="4" t="str">
        <f t="shared" si="2"/>
        <v>CGPLPA801P4</v>
      </c>
      <c r="L25" s="4" t="str">
        <f t="shared" si="3"/>
        <v>01-804</v>
      </c>
      <c r="M25" s="4" t="s">
        <v>285</v>
      </c>
      <c r="N25" s="4">
        <v>801</v>
      </c>
      <c r="O25" s="4" t="s">
        <v>286</v>
      </c>
      <c r="P25" s="4">
        <v>4</v>
      </c>
      <c r="R25" s="4" t="str">
        <f t="shared" si="4"/>
        <v>PACTO4</v>
      </c>
    </row>
    <row r="26" spans="1:18" x14ac:dyDescent="0.15">
      <c r="A26" s="5" t="s">
        <v>284</v>
      </c>
      <c r="B26" s="4">
        <v>804</v>
      </c>
      <c r="C26" s="4" t="s">
        <v>12</v>
      </c>
      <c r="D26" s="4" t="str">
        <f t="shared" si="0"/>
        <v>804E4</v>
      </c>
      <c r="E26" s="35">
        <v>4</v>
      </c>
      <c r="F26" s="31">
        <v>42972</v>
      </c>
      <c r="G26" s="4">
        <v>19</v>
      </c>
      <c r="H26" s="4" t="s">
        <v>241</v>
      </c>
      <c r="I26" s="4" t="s">
        <v>244</v>
      </c>
      <c r="J26" s="4" t="str">
        <f t="shared" si="1"/>
        <v>I4,5,6</v>
      </c>
      <c r="K26" s="4" t="str">
        <f t="shared" si="2"/>
        <v>CGPLPA801P5</v>
      </c>
      <c r="L26" s="4" t="str">
        <f t="shared" si="3"/>
        <v>01-804</v>
      </c>
      <c r="M26" s="4" t="s">
        <v>285</v>
      </c>
      <c r="N26" s="4">
        <v>801</v>
      </c>
      <c r="O26" s="4" t="s">
        <v>286</v>
      </c>
      <c r="P26" s="4">
        <v>5</v>
      </c>
      <c r="R26" s="4" t="str">
        <f t="shared" si="4"/>
        <v>PACTO4</v>
      </c>
    </row>
    <row r="27" spans="1:18" x14ac:dyDescent="0.15">
      <c r="A27" s="5" t="s">
        <v>284</v>
      </c>
      <c r="B27" s="4">
        <v>804</v>
      </c>
      <c r="C27" s="4" t="s">
        <v>13</v>
      </c>
      <c r="D27" s="4" t="str">
        <f t="shared" si="0"/>
        <v>804E5</v>
      </c>
      <c r="E27" s="35">
        <v>4</v>
      </c>
      <c r="F27" s="31">
        <v>43031</v>
      </c>
      <c r="G27" s="4">
        <v>21</v>
      </c>
      <c r="H27" s="4" t="s">
        <v>249</v>
      </c>
      <c r="I27" s="4" t="s">
        <v>245</v>
      </c>
      <c r="J27" s="4" t="str">
        <f t="shared" si="1"/>
        <v>D7,8,9</v>
      </c>
      <c r="K27" s="4" t="str">
        <f t="shared" si="2"/>
        <v>CGPLPA801P6</v>
      </c>
      <c r="L27" s="4" t="str">
        <f t="shared" si="3"/>
        <v>01-804</v>
      </c>
      <c r="M27" s="4" t="s">
        <v>285</v>
      </c>
      <c r="N27" s="4">
        <v>801</v>
      </c>
      <c r="O27" s="4" t="s">
        <v>286</v>
      </c>
      <c r="P27" s="4">
        <v>6</v>
      </c>
      <c r="R27" s="4" t="str">
        <f t="shared" si="4"/>
        <v>PACTO4</v>
      </c>
    </row>
    <row r="28" spans="1:18" x14ac:dyDescent="0.15">
      <c r="A28" s="5" t="s">
        <v>284</v>
      </c>
      <c r="B28" s="4">
        <v>804</v>
      </c>
      <c r="C28" s="4" t="s">
        <v>14</v>
      </c>
      <c r="D28" s="4" t="str">
        <f t="shared" si="0"/>
        <v>804E6</v>
      </c>
      <c r="E28" s="35">
        <v>4</v>
      </c>
      <c r="F28" s="31">
        <v>43087</v>
      </c>
      <c r="G28" s="4">
        <v>22</v>
      </c>
      <c r="H28" s="4" t="s">
        <v>241</v>
      </c>
      <c r="I28" s="4" t="s">
        <v>242</v>
      </c>
      <c r="J28" s="4" t="str">
        <f t="shared" si="1"/>
        <v>I1,2,3</v>
      </c>
      <c r="K28" s="4" t="str">
        <f t="shared" si="2"/>
        <v>CGPLPA801P7</v>
      </c>
      <c r="L28" s="4" t="str">
        <f t="shared" si="3"/>
        <v>01-804</v>
      </c>
      <c r="M28" s="4" t="s">
        <v>285</v>
      </c>
      <c r="N28" s="4">
        <v>801</v>
      </c>
      <c r="O28" s="4" t="s">
        <v>286</v>
      </c>
      <c r="P28" s="4">
        <v>7</v>
      </c>
      <c r="R28" s="4" t="str">
        <f t="shared" si="4"/>
        <v>PACTO4</v>
      </c>
    </row>
    <row r="29" spans="1:18" x14ac:dyDescent="0.15">
      <c r="A29" s="5" t="s">
        <v>284</v>
      </c>
      <c r="B29" s="4">
        <v>804</v>
      </c>
      <c r="C29" s="4" t="s">
        <v>15</v>
      </c>
      <c r="D29" s="4" t="str">
        <f t="shared" si="0"/>
        <v>804E7</v>
      </c>
      <c r="E29" s="35">
        <v>4</v>
      </c>
      <c r="F29" s="31">
        <v>43117</v>
      </c>
      <c r="G29" s="4">
        <v>24</v>
      </c>
      <c r="H29" s="4" t="s">
        <v>249</v>
      </c>
      <c r="I29" s="4" t="s">
        <v>244</v>
      </c>
      <c r="J29" s="4" t="str">
        <f t="shared" si="1"/>
        <v>D4,5,6</v>
      </c>
      <c r="K29" s="4" t="str">
        <f t="shared" si="2"/>
        <v>CGPLPA801P8</v>
      </c>
      <c r="L29" s="4" t="str">
        <f t="shared" si="3"/>
        <v>01-804</v>
      </c>
      <c r="M29" s="4" t="s">
        <v>285</v>
      </c>
      <c r="N29" s="4">
        <v>801</v>
      </c>
      <c r="O29" s="4" t="s">
        <v>286</v>
      </c>
      <c r="P29" s="4">
        <v>8</v>
      </c>
      <c r="R29" s="4" t="str">
        <f t="shared" si="4"/>
        <v>PACTO4</v>
      </c>
    </row>
    <row r="30" spans="1:18" x14ac:dyDescent="0.15">
      <c r="A30" s="5" t="s">
        <v>284</v>
      </c>
      <c r="B30" s="4">
        <v>804</v>
      </c>
      <c r="C30" s="4" t="s">
        <v>16</v>
      </c>
      <c r="D30" s="4" t="str">
        <f t="shared" si="0"/>
        <v>804E8</v>
      </c>
      <c r="E30" s="35">
        <v>4</v>
      </c>
      <c r="F30" s="31">
        <v>43153</v>
      </c>
      <c r="G30" s="4">
        <v>23</v>
      </c>
      <c r="H30" s="4" t="s">
        <v>249</v>
      </c>
      <c r="I30" s="4" t="s">
        <v>244</v>
      </c>
      <c r="J30" s="4" t="str">
        <f t="shared" si="1"/>
        <v>D4,5,6</v>
      </c>
      <c r="K30" s="4" t="str">
        <f t="shared" si="2"/>
        <v>CGPLPA801P9</v>
      </c>
      <c r="L30" s="4" t="str">
        <f t="shared" si="3"/>
        <v>01-804</v>
      </c>
      <c r="M30" s="4" t="s">
        <v>285</v>
      </c>
      <c r="N30" s="4">
        <v>801</v>
      </c>
      <c r="O30" s="4" t="s">
        <v>286</v>
      </c>
      <c r="P30" s="4">
        <v>9</v>
      </c>
      <c r="R30" s="4" t="str">
        <f t="shared" si="4"/>
        <v>PACTO4</v>
      </c>
    </row>
    <row r="31" spans="1:18" x14ac:dyDescent="0.15">
      <c r="A31" s="5" t="s">
        <v>284</v>
      </c>
      <c r="B31" s="4">
        <v>804</v>
      </c>
      <c r="C31" s="4" t="s">
        <v>17</v>
      </c>
      <c r="D31" s="4" t="str">
        <f t="shared" si="0"/>
        <v>804E9</v>
      </c>
      <c r="E31" s="35">
        <v>4</v>
      </c>
      <c r="F31" s="31">
        <v>43180</v>
      </c>
      <c r="G31" s="4">
        <v>23</v>
      </c>
      <c r="H31" s="4" t="s">
        <v>250</v>
      </c>
      <c r="I31" s="4" t="s">
        <v>244</v>
      </c>
      <c r="J31" s="4" t="str">
        <f t="shared" si="1"/>
        <v>C4,5,6</v>
      </c>
      <c r="K31" s="4" t="str">
        <f t="shared" si="2"/>
        <v>CGPLPA801P10</v>
      </c>
      <c r="L31" s="4" t="str">
        <f t="shared" si="3"/>
        <v>01-804</v>
      </c>
      <c r="M31" s="4" t="s">
        <v>285</v>
      </c>
      <c r="N31" s="4">
        <v>801</v>
      </c>
      <c r="O31" s="4" t="s">
        <v>286</v>
      </c>
      <c r="P31" s="4">
        <v>10</v>
      </c>
      <c r="R31" s="4" t="str">
        <f t="shared" si="4"/>
        <v>PACTO4</v>
      </c>
    </row>
    <row r="32" spans="1:18" x14ac:dyDescent="0.15">
      <c r="A32" s="5" t="s">
        <v>284</v>
      </c>
      <c r="B32" s="4">
        <v>804</v>
      </c>
      <c r="C32" s="4" t="s">
        <v>18</v>
      </c>
      <c r="D32" s="4" t="str">
        <f t="shared" si="0"/>
        <v>804E10</v>
      </c>
      <c r="E32" s="35">
        <v>4</v>
      </c>
      <c r="F32" s="31">
        <v>43210</v>
      </c>
      <c r="G32" s="4">
        <v>22</v>
      </c>
      <c r="H32" s="4" t="s">
        <v>241</v>
      </c>
      <c r="I32" s="4" t="s">
        <v>244</v>
      </c>
      <c r="J32" s="4" t="str">
        <f t="shared" si="1"/>
        <v>I4,5,6</v>
      </c>
      <c r="K32" s="4" t="str">
        <f t="shared" si="2"/>
        <v>CGPLPA801P11</v>
      </c>
      <c r="L32" s="4" t="str">
        <f t="shared" si="3"/>
        <v>01-804</v>
      </c>
      <c r="M32" s="4" t="s">
        <v>285</v>
      </c>
      <c r="N32" s="4">
        <v>801</v>
      </c>
      <c r="O32" s="4" t="s">
        <v>286</v>
      </c>
      <c r="P32" s="4">
        <v>11</v>
      </c>
      <c r="R32" s="4" t="str">
        <f t="shared" si="4"/>
        <v>PACTO4</v>
      </c>
    </row>
    <row r="33" spans="1:18" x14ac:dyDescent="0.15">
      <c r="A33" s="5" t="s">
        <v>284</v>
      </c>
      <c r="B33" s="4">
        <v>810</v>
      </c>
      <c r="C33" s="4" t="s">
        <v>2</v>
      </c>
      <c r="D33" s="4" t="str">
        <f t="shared" si="0"/>
        <v>810A</v>
      </c>
      <c r="E33" s="35">
        <v>5</v>
      </c>
      <c r="F33" s="31">
        <v>42852</v>
      </c>
      <c r="G33" s="4">
        <v>1</v>
      </c>
      <c r="H33" s="4" t="s">
        <v>246</v>
      </c>
      <c r="I33" s="4" t="s">
        <v>244</v>
      </c>
      <c r="J33" s="4" t="str">
        <f t="shared" si="1"/>
        <v>H4,5,6</v>
      </c>
      <c r="K33" s="4" t="str">
        <f t="shared" si="2"/>
        <v>CGPLPA802P</v>
      </c>
      <c r="L33" s="4" t="str">
        <f t="shared" si="3"/>
        <v>01-810</v>
      </c>
      <c r="M33" s="4" t="s">
        <v>285</v>
      </c>
      <c r="N33" s="4">
        <v>802</v>
      </c>
      <c r="O33" s="4" t="s">
        <v>286</v>
      </c>
      <c r="R33" s="4" t="str">
        <f t="shared" si="4"/>
        <v>PACTO5</v>
      </c>
    </row>
    <row r="34" spans="1:18" x14ac:dyDescent="0.15">
      <c r="A34" s="5" t="s">
        <v>284</v>
      </c>
      <c r="B34" s="4">
        <v>810</v>
      </c>
      <c r="C34" s="4" t="s">
        <v>600</v>
      </c>
      <c r="D34" s="4" t="str">
        <f t="shared" si="0"/>
        <v>810ABC</v>
      </c>
      <c r="E34" s="35">
        <v>5</v>
      </c>
      <c r="F34" s="29">
        <v>42852</v>
      </c>
      <c r="J34" s="4" t="str">
        <f t="shared" si="1"/>
        <v/>
      </c>
      <c r="K34" s="4" t="str">
        <f t="shared" si="2"/>
        <v>CGPLPA802N</v>
      </c>
      <c r="L34" s="4" t="str">
        <f t="shared" si="3"/>
        <v>01-810</v>
      </c>
      <c r="M34" s="4" t="s">
        <v>285</v>
      </c>
      <c r="N34" s="4">
        <v>802</v>
      </c>
      <c r="O34" s="4" t="s">
        <v>611</v>
      </c>
      <c r="R34" s="4" t="str">
        <f t="shared" si="4"/>
        <v>PACTO5</v>
      </c>
    </row>
    <row r="35" spans="1:18" x14ac:dyDescent="0.15">
      <c r="A35" s="5" t="s">
        <v>284</v>
      </c>
      <c r="B35" s="4">
        <v>810</v>
      </c>
      <c r="C35" s="4" t="s">
        <v>8</v>
      </c>
      <c r="D35" s="4" t="str">
        <f t="shared" si="0"/>
        <v>810B1</v>
      </c>
      <c r="E35" s="35">
        <v>5</v>
      </c>
      <c r="F35" s="31">
        <v>42881</v>
      </c>
      <c r="G35" s="4">
        <v>6</v>
      </c>
      <c r="H35" s="4" t="s">
        <v>246</v>
      </c>
      <c r="I35" s="4" t="s">
        <v>242</v>
      </c>
      <c r="J35" s="4" t="str">
        <f t="shared" si="1"/>
        <v>H1,2,3</v>
      </c>
      <c r="K35" s="4" t="str">
        <f t="shared" si="2"/>
        <v>CGPLPA802P1</v>
      </c>
      <c r="L35" s="4" t="str">
        <f t="shared" si="3"/>
        <v>01-810</v>
      </c>
      <c r="M35" s="4" t="s">
        <v>285</v>
      </c>
      <c r="N35" s="4">
        <v>802</v>
      </c>
      <c r="O35" s="4" t="s">
        <v>286</v>
      </c>
      <c r="P35" s="4">
        <v>1</v>
      </c>
      <c r="R35" s="4" t="str">
        <f t="shared" si="4"/>
        <v>PACTO5</v>
      </c>
    </row>
    <row r="36" spans="1:18" x14ac:dyDescent="0.15">
      <c r="A36" s="5" t="s">
        <v>284</v>
      </c>
      <c r="B36" s="4">
        <v>810</v>
      </c>
      <c r="C36" s="4" t="s">
        <v>9</v>
      </c>
      <c r="D36" s="4" t="str">
        <f t="shared" si="0"/>
        <v>810E1</v>
      </c>
      <c r="E36" s="35">
        <v>5</v>
      </c>
      <c r="F36" s="31">
        <v>42907</v>
      </c>
      <c r="G36" s="4">
        <v>10</v>
      </c>
      <c r="H36" s="4" t="s">
        <v>247</v>
      </c>
      <c r="I36" s="4" t="s">
        <v>242</v>
      </c>
      <c r="J36" s="4" t="str">
        <f t="shared" si="1"/>
        <v>E1,2,3</v>
      </c>
      <c r="K36" s="4" t="str">
        <f t="shared" si="2"/>
        <v>CGPLPA802P2</v>
      </c>
      <c r="L36" s="4" t="str">
        <f t="shared" si="3"/>
        <v>01-810</v>
      </c>
      <c r="M36" s="4" t="s">
        <v>285</v>
      </c>
      <c r="N36" s="4">
        <v>802</v>
      </c>
      <c r="O36" s="4" t="s">
        <v>286</v>
      </c>
      <c r="P36" s="4">
        <v>2</v>
      </c>
      <c r="R36" s="4" t="str">
        <f t="shared" si="4"/>
        <v>PACTO5</v>
      </c>
    </row>
    <row r="37" spans="1:18" x14ac:dyDescent="0.15">
      <c r="A37" s="5" t="s">
        <v>284</v>
      </c>
      <c r="B37" s="4">
        <v>882</v>
      </c>
      <c r="C37" s="4" t="s">
        <v>10</v>
      </c>
      <c r="D37" s="4" t="str">
        <f t="shared" si="0"/>
        <v>882E2</v>
      </c>
      <c r="E37" s="35">
        <v>30</v>
      </c>
      <c r="F37" s="31">
        <v>43164</v>
      </c>
      <c r="G37" s="4">
        <v>14</v>
      </c>
      <c r="H37" s="4" t="s">
        <v>251</v>
      </c>
      <c r="I37" s="4" t="s">
        <v>242</v>
      </c>
      <c r="J37" s="4" t="str">
        <f t="shared" si="1"/>
        <v>B1,2,3</v>
      </c>
      <c r="K37" s="4" t="str">
        <f t="shared" si="2"/>
        <v>CGPLPA826P3</v>
      </c>
      <c r="L37" s="4" t="str">
        <f t="shared" si="3"/>
        <v>01-882</v>
      </c>
      <c r="M37" s="4" t="s">
        <v>285</v>
      </c>
      <c r="N37" s="4">
        <v>826</v>
      </c>
      <c r="O37" s="4" t="s">
        <v>286</v>
      </c>
      <c r="P37" s="4">
        <v>3</v>
      </c>
      <c r="R37" s="4" t="str">
        <f t="shared" si="4"/>
        <v>PACTO30</v>
      </c>
    </row>
    <row r="38" spans="1:18" x14ac:dyDescent="0.15">
      <c r="A38" s="5" t="s">
        <v>284</v>
      </c>
      <c r="B38" s="4">
        <v>810</v>
      </c>
      <c r="C38" s="4" t="s">
        <v>11</v>
      </c>
      <c r="D38" s="4" t="str">
        <f t="shared" si="0"/>
        <v>810E3</v>
      </c>
      <c r="E38" s="35">
        <v>5</v>
      </c>
      <c r="F38" s="31">
        <v>42963</v>
      </c>
      <c r="G38" s="4">
        <v>17</v>
      </c>
      <c r="H38" s="4" t="s">
        <v>246</v>
      </c>
      <c r="I38" s="4" t="s">
        <v>242</v>
      </c>
      <c r="J38" s="4" t="str">
        <f t="shared" si="1"/>
        <v>H1,2,3</v>
      </c>
      <c r="K38" s="4" t="str">
        <f t="shared" si="2"/>
        <v>CGPLPA802P4</v>
      </c>
      <c r="L38" s="4" t="str">
        <f t="shared" si="3"/>
        <v>01-810</v>
      </c>
      <c r="M38" s="4" t="s">
        <v>285</v>
      </c>
      <c r="N38" s="4">
        <v>802</v>
      </c>
      <c r="O38" s="4" t="s">
        <v>286</v>
      </c>
      <c r="P38" s="4">
        <v>4</v>
      </c>
      <c r="R38" s="4" t="str">
        <f t="shared" si="4"/>
        <v>PACTO5</v>
      </c>
    </row>
    <row r="39" spans="1:18" x14ac:dyDescent="0.15">
      <c r="A39" s="5" t="s">
        <v>284</v>
      </c>
      <c r="B39" s="4">
        <v>810</v>
      </c>
      <c r="C39" s="4" t="s">
        <v>12</v>
      </c>
      <c r="D39" s="4" t="str">
        <f t="shared" si="0"/>
        <v>810E4</v>
      </c>
      <c r="E39" s="35">
        <v>5</v>
      </c>
      <c r="F39" s="31">
        <v>42989</v>
      </c>
      <c r="G39" s="4">
        <v>19</v>
      </c>
      <c r="H39" s="4" t="s">
        <v>241</v>
      </c>
      <c r="I39" s="4" t="s">
        <v>245</v>
      </c>
      <c r="J39" s="4" t="str">
        <f t="shared" si="1"/>
        <v>I7,8,9</v>
      </c>
      <c r="K39" s="4" t="str">
        <f t="shared" si="2"/>
        <v>CGPLPA802P5</v>
      </c>
      <c r="L39" s="4" t="str">
        <f t="shared" si="3"/>
        <v>01-810</v>
      </c>
      <c r="M39" s="4" t="s">
        <v>285</v>
      </c>
      <c r="N39" s="4">
        <v>802</v>
      </c>
      <c r="O39" s="4" t="s">
        <v>286</v>
      </c>
      <c r="P39" s="4">
        <v>5</v>
      </c>
      <c r="R39" s="4" t="str">
        <f t="shared" si="4"/>
        <v>PACTO5</v>
      </c>
    </row>
    <row r="40" spans="1:18" x14ac:dyDescent="0.15">
      <c r="A40" s="5" t="s">
        <v>284</v>
      </c>
      <c r="B40" s="4">
        <v>815</v>
      </c>
      <c r="C40" s="4" t="s">
        <v>2</v>
      </c>
      <c r="D40" s="4" t="str">
        <f t="shared" si="0"/>
        <v>815A</v>
      </c>
      <c r="E40" s="35">
        <v>6</v>
      </c>
      <c r="F40" s="31">
        <v>42881</v>
      </c>
      <c r="G40" s="4">
        <v>1</v>
      </c>
      <c r="H40" s="4" t="s">
        <v>246</v>
      </c>
      <c r="I40" s="4" t="s">
        <v>245</v>
      </c>
      <c r="J40" s="4" t="str">
        <f t="shared" si="1"/>
        <v>H7,8,9</v>
      </c>
      <c r="K40" s="4" t="str">
        <f t="shared" si="2"/>
        <v>CGPLPA803P</v>
      </c>
      <c r="L40" s="4" t="str">
        <f t="shared" si="3"/>
        <v>01-815</v>
      </c>
      <c r="M40" s="4" t="s">
        <v>285</v>
      </c>
      <c r="N40" s="4">
        <v>803</v>
      </c>
      <c r="O40" s="4" t="s">
        <v>286</v>
      </c>
      <c r="R40" s="4" t="str">
        <f t="shared" si="4"/>
        <v>PACTO6</v>
      </c>
    </row>
    <row r="41" spans="1:18" x14ac:dyDescent="0.15">
      <c r="A41" s="5" t="s">
        <v>284</v>
      </c>
      <c r="B41" s="4">
        <v>815</v>
      </c>
      <c r="C41" s="4" t="s">
        <v>600</v>
      </c>
      <c r="D41" s="4" t="str">
        <f t="shared" si="0"/>
        <v>815ABC</v>
      </c>
      <c r="E41" s="35">
        <v>6</v>
      </c>
      <c r="F41" s="30">
        <v>42881</v>
      </c>
      <c r="J41" s="4" t="str">
        <f t="shared" si="1"/>
        <v/>
      </c>
      <c r="K41" s="4" t="str">
        <f t="shared" si="2"/>
        <v>CGPLPA803N</v>
      </c>
      <c r="L41" s="4" t="str">
        <f t="shared" si="3"/>
        <v>01-815</v>
      </c>
      <c r="M41" s="4" t="s">
        <v>285</v>
      </c>
      <c r="N41" s="4">
        <v>803</v>
      </c>
      <c r="O41" s="4" t="s">
        <v>611</v>
      </c>
      <c r="R41" s="4" t="str">
        <f t="shared" si="4"/>
        <v>PACTO6</v>
      </c>
    </row>
    <row r="42" spans="1:18" x14ac:dyDescent="0.15">
      <c r="A42" s="5" t="s">
        <v>284</v>
      </c>
      <c r="B42" s="4">
        <v>815</v>
      </c>
      <c r="C42" s="4" t="s">
        <v>8</v>
      </c>
      <c r="D42" s="4" t="str">
        <f t="shared" si="0"/>
        <v>815B1</v>
      </c>
      <c r="E42" s="35">
        <v>6</v>
      </c>
      <c r="F42" s="31">
        <v>42909</v>
      </c>
      <c r="G42" s="4">
        <v>6</v>
      </c>
      <c r="H42" s="4" t="s">
        <v>246</v>
      </c>
      <c r="I42" s="4" t="s">
        <v>244</v>
      </c>
      <c r="J42" s="4" t="str">
        <f t="shared" si="1"/>
        <v>H4,5,6</v>
      </c>
      <c r="K42" s="4" t="str">
        <f t="shared" si="2"/>
        <v>CGPLPA803P1</v>
      </c>
      <c r="L42" s="4" t="str">
        <f t="shared" si="3"/>
        <v>01-815</v>
      </c>
      <c r="M42" s="4" t="s">
        <v>285</v>
      </c>
      <c r="N42" s="4">
        <v>803</v>
      </c>
      <c r="O42" s="4" t="s">
        <v>286</v>
      </c>
      <c r="P42" s="4">
        <v>1</v>
      </c>
      <c r="R42" s="4" t="str">
        <f t="shared" si="4"/>
        <v>PACTO6</v>
      </c>
    </row>
    <row r="43" spans="1:18" x14ac:dyDescent="0.15">
      <c r="A43" s="5" t="s">
        <v>284</v>
      </c>
      <c r="B43" s="4">
        <v>815</v>
      </c>
      <c r="C43" s="4" t="s">
        <v>9</v>
      </c>
      <c r="D43" s="4" t="str">
        <f t="shared" si="0"/>
        <v>815E1</v>
      </c>
      <c r="E43" s="35">
        <v>6</v>
      </c>
      <c r="F43" s="31">
        <v>42937</v>
      </c>
      <c r="G43" s="4">
        <v>10</v>
      </c>
      <c r="H43" s="4" t="s">
        <v>247</v>
      </c>
      <c r="I43" s="4" t="s">
        <v>244</v>
      </c>
      <c r="J43" s="4" t="str">
        <f t="shared" si="1"/>
        <v>E4,5,6</v>
      </c>
      <c r="K43" s="4" t="str">
        <f t="shared" si="2"/>
        <v>CGPLPA803P2</v>
      </c>
      <c r="L43" s="4" t="str">
        <f t="shared" si="3"/>
        <v>01-815</v>
      </c>
      <c r="M43" s="4" t="s">
        <v>285</v>
      </c>
      <c r="N43" s="4">
        <v>803</v>
      </c>
      <c r="O43" s="4" t="s">
        <v>286</v>
      </c>
      <c r="P43" s="4">
        <v>2</v>
      </c>
      <c r="R43" s="4" t="str">
        <f t="shared" si="4"/>
        <v>PACTO6</v>
      </c>
    </row>
    <row r="44" spans="1:18" x14ac:dyDescent="0.15">
      <c r="A44" s="5" t="s">
        <v>284</v>
      </c>
      <c r="B44" s="4">
        <v>816</v>
      </c>
      <c r="C44" s="4" t="s">
        <v>2</v>
      </c>
      <c r="D44" s="4" t="str">
        <f t="shared" si="0"/>
        <v>816A</v>
      </c>
      <c r="E44" s="35">
        <v>7</v>
      </c>
      <c r="F44" s="31">
        <v>42884</v>
      </c>
      <c r="G44" s="4">
        <v>1</v>
      </c>
      <c r="H44" s="4" t="s">
        <v>248</v>
      </c>
      <c r="I44" s="4" t="s">
        <v>242</v>
      </c>
      <c r="J44" s="4" t="str">
        <f t="shared" si="1"/>
        <v>G1,2,3</v>
      </c>
      <c r="K44" s="4" t="str">
        <f t="shared" si="2"/>
        <v>CGPLPA804P</v>
      </c>
      <c r="L44" s="4" t="str">
        <f t="shared" si="3"/>
        <v>01-816</v>
      </c>
      <c r="M44" s="4" t="s">
        <v>285</v>
      </c>
      <c r="N44" s="4">
        <v>804</v>
      </c>
      <c r="O44" s="4" t="s">
        <v>286</v>
      </c>
      <c r="R44" s="4" t="str">
        <f t="shared" si="4"/>
        <v>PACTO7</v>
      </c>
    </row>
    <row r="45" spans="1:18" x14ac:dyDescent="0.15">
      <c r="A45" s="5" t="s">
        <v>284</v>
      </c>
      <c r="B45" s="4">
        <v>816</v>
      </c>
      <c r="C45" s="4" t="s">
        <v>600</v>
      </c>
      <c r="D45" s="4" t="str">
        <f t="shared" si="0"/>
        <v>816ABC</v>
      </c>
      <c r="E45" s="35">
        <v>7</v>
      </c>
      <c r="F45" s="30">
        <v>42884</v>
      </c>
      <c r="J45" s="4" t="str">
        <f t="shared" si="1"/>
        <v/>
      </c>
      <c r="K45" s="4" t="str">
        <f t="shared" si="2"/>
        <v>CGPLPA804N</v>
      </c>
      <c r="L45" s="4" t="str">
        <f t="shared" si="3"/>
        <v>01-816</v>
      </c>
      <c r="M45" s="4" t="s">
        <v>285</v>
      </c>
      <c r="N45" s="4">
        <v>804</v>
      </c>
      <c r="O45" s="4" t="s">
        <v>611</v>
      </c>
      <c r="R45" s="4" t="str">
        <f t="shared" si="4"/>
        <v>PACTO7</v>
      </c>
    </row>
    <row r="46" spans="1:18" x14ac:dyDescent="0.15">
      <c r="A46" s="5" t="s">
        <v>284</v>
      </c>
      <c r="B46" s="4">
        <v>816</v>
      </c>
      <c r="C46" s="4" t="s">
        <v>8</v>
      </c>
      <c r="D46" s="4" t="str">
        <f t="shared" si="0"/>
        <v>816B1</v>
      </c>
      <c r="E46" s="35">
        <v>7</v>
      </c>
      <c r="F46" s="31">
        <v>42913</v>
      </c>
      <c r="G46" s="4">
        <v>6</v>
      </c>
      <c r="H46" s="4" t="s">
        <v>246</v>
      </c>
      <c r="I46" s="4" t="s">
        <v>245</v>
      </c>
      <c r="J46" s="4" t="str">
        <f t="shared" si="1"/>
        <v>H7,8,9</v>
      </c>
      <c r="K46" s="4" t="str">
        <f t="shared" si="2"/>
        <v>CGPLPA804P1</v>
      </c>
      <c r="L46" s="4" t="str">
        <f t="shared" si="3"/>
        <v>01-816</v>
      </c>
      <c r="M46" s="4" t="s">
        <v>285</v>
      </c>
      <c r="N46" s="4">
        <v>804</v>
      </c>
      <c r="O46" s="4" t="s">
        <v>286</v>
      </c>
      <c r="P46" s="4">
        <v>1</v>
      </c>
      <c r="R46" s="4" t="str">
        <f t="shared" si="4"/>
        <v>PACTO7</v>
      </c>
    </row>
    <row r="47" spans="1:18" x14ac:dyDescent="0.15">
      <c r="A47" s="5" t="s">
        <v>284</v>
      </c>
      <c r="B47" s="4">
        <v>816</v>
      </c>
      <c r="C47" s="4" t="s">
        <v>9</v>
      </c>
      <c r="D47" s="4" t="str">
        <f t="shared" si="0"/>
        <v>816E1</v>
      </c>
      <c r="E47" s="35">
        <v>7</v>
      </c>
      <c r="F47" s="31">
        <v>43010</v>
      </c>
      <c r="G47" s="4">
        <v>10</v>
      </c>
      <c r="H47" s="4" t="s">
        <v>247</v>
      </c>
      <c r="I47" s="4" t="s">
        <v>245</v>
      </c>
      <c r="J47" s="4" t="str">
        <f t="shared" si="1"/>
        <v>E7,8,9</v>
      </c>
      <c r="K47" s="4" t="str">
        <f t="shared" si="2"/>
        <v>CGPLPA804P2</v>
      </c>
      <c r="L47" s="4" t="str">
        <f t="shared" si="3"/>
        <v>01-816</v>
      </c>
      <c r="M47" s="4" t="s">
        <v>285</v>
      </c>
      <c r="N47" s="4">
        <v>804</v>
      </c>
      <c r="O47" s="4" t="s">
        <v>286</v>
      </c>
      <c r="P47" s="4">
        <v>2</v>
      </c>
      <c r="R47" s="4" t="str">
        <f t="shared" si="4"/>
        <v>PACTO7</v>
      </c>
    </row>
    <row r="48" spans="1:18" x14ac:dyDescent="0.15">
      <c r="A48" s="5" t="s">
        <v>284</v>
      </c>
      <c r="B48" s="4">
        <v>819</v>
      </c>
      <c r="C48" s="4" t="s">
        <v>2</v>
      </c>
      <c r="D48" s="4" t="str">
        <f t="shared" si="0"/>
        <v>819A</v>
      </c>
      <c r="E48" s="35">
        <v>8</v>
      </c>
      <c r="F48" s="31">
        <v>42886</v>
      </c>
      <c r="G48" s="4">
        <v>1</v>
      </c>
      <c r="H48" s="4" t="s">
        <v>248</v>
      </c>
      <c r="I48" s="4" t="s">
        <v>244</v>
      </c>
      <c r="J48" s="4" t="str">
        <f t="shared" si="1"/>
        <v>G4,5,6</v>
      </c>
      <c r="K48" s="4" t="str">
        <f t="shared" si="2"/>
        <v>CGPLPA805P</v>
      </c>
      <c r="L48" s="4" t="str">
        <f t="shared" si="3"/>
        <v>01-819</v>
      </c>
      <c r="M48" s="4" t="s">
        <v>285</v>
      </c>
      <c r="N48" s="4">
        <v>805</v>
      </c>
      <c r="O48" s="4" t="s">
        <v>286</v>
      </c>
      <c r="R48" s="4" t="str">
        <f t="shared" si="4"/>
        <v>PACTO8</v>
      </c>
    </row>
    <row r="49" spans="1:18" x14ac:dyDescent="0.15">
      <c r="A49" s="5" t="s">
        <v>284</v>
      </c>
      <c r="B49" s="4">
        <v>819</v>
      </c>
      <c r="C49" s="4" t="s">
        <v>600</v>
      </c>
      <c r="D49" s="4" t="str">
        <f t="shared" si="0"/>
        <v>819ABC</v>
      </c>
      <c r="E49" s="35">
        <v>8</v>
      </c>
      <c r="F49" s="30">
        <v>42886</v>
      </c>
      <c r="J49" s="4" t="str">
        <f t="shared" si="1"/>
        <v/>
      </c>
      <c r="K49" s="4" t="str">
        <f t="shared" si="2"/>
        <v>CGPLPA805N</v>
      </c>
      <c r="L49" s="4" t="str">
        <f t="shared" si="3"/>
        <v>01-819</v>
      </c>
      <c r="M49" s="4" t="s">
        <v>285</v>
      </c>
      <c r="N49" s="4">
        <v>805</v>
      </c>
      <c r="O49" s="4" t="s">
        <v>611</v>
      </c>
      <c r="R49" s="4" t="str">
        <f t="shared" si="4"/>
        <v>PACTO8</v>
      </c>
    </row>
    <row r="50" spans="1:18" x14ac:dyDescent="0.15">
      <c r="A50" s="5" t="s">
        <v>284</v>
      </c>
      <c r="B50" s="4">
        <v>819</v>
      </c>
      <c r="C50" s="4" t="s">
        <v>8</v>
      </c>
      <c r="D50" s="4" t="str">
        <f t="shared" si="0"/>
        <v>819B1</v>
      </c>
      <c r="E50" s="35">
        <v>8</v>
      </c>
      <c r="F50" s="31">
        <v>42926</v>
      </c>
      <c r="G50" s="4">
        <v>6</v>
      </c>
      <c r="H50" s="4" t="s">
        <v>248</v>
      </c>
      <c r="I50" s="4" t="s">
        <v>242</v>
      </c>
      <c r="J50" s="4" t="str">
        <f t="shared" si="1"/>
        <v>G1,2,3</v>
      </c>
      <c r="K50" s="4" t="str">
        <f t="shared" si="2"/>
        <v>CGPLPA805P1</v>
      </c>
      <c r="L50" s="4" t="str">
        <f t="shared" si="3"/>
        <v>01-819</v>
      </c>
      <c r="M50" s="4" t="s">
        <v>285</v>
      </c>
      <c r="N50" s="4">
        <v>805</v>
      </c>
      <c r="O50" s="4" t="s">
        <v>286</v>
      </c>
      <c r="P50" s="4">
        <v>1</v>
      </c>
      <c r="R50" s="4" t="str">
        <f t="shared" si="4"/>
        <v>PACTO8</v>
      </c>
    </row>
    <row r="51" spans="1:18" x14ac:dyDescent="0.15">
      <c r="A51" s="5" t="s">
        <v>284</v>
      </c>
      <c r="B51" s="4">
        <v>819</v>
      </c>
      <c r="C51" s="4" t="s">
        <v>9</v>
      </c>
      <c r="D51" s="4" t="str">
        <f t="shared" si="0"/>
        <v>819E1</v>
      </c>
      <c r="E51" s="35">
        <v>8</v>
      </c>
      <c r="F51" s="31">
        <v>42954</v>
      </c>
      <c r="G51" s="4">
        <v>10</v>
      </c>
      <c r="H51" s="4" t="s">
        <v>249</v>
      </c>
      <c r="I51" s="4" t="s">
        <v>242</v>
      </c>
      <c r="J51" s="4" t="str">
        <f t="shared" si="1"/>
        <v>D1,2,3</v>
      </c>
      <c r="K51" s="4" t="str">
        <f t="shared" si="2"/>
        <v>CGPLPA805P2</v>
      </c>
      <c r="L51" s="4" t="str">
        <f t="shared" si="3"/>
        <v>01-819</v>
      </c>
      <c r="M51" s="4" t="s">
        <v>285</v>
      </c>
      <c r="N51" s="4">
        <v>805</v>
      </c>
      <c r="O51" s="4" t="s">
        <v>286</v>
      </c>
      <c r="P51" s="4">
        <v>2</v>
      </c>
      <c r="R51" s="4" t="str">
        <f t="shared" si="4"/>
        <v>PACTO8</v>
      </c>
    </row>
    <row r="52" spans="1:18" x14ac:dyDescent="0.15">
      <c r="A52" s="5" t="s">
        <v>284</v>
      </c>
      <c r="B52" s="4">
        <v>885</v>
      </c>
      <c r="C52" s="4" t="s">
        <v>10</v>
      </c>
      <c r="D52" s="4" t="str">
        <f t="shared" si="0"/>
        <v>885E2</v>
      </c>
      <c r="E52" s="35">
        <v>32</v>
      </c>
      <c r="F52" s="31">
        <v>43187</v>
      </c>
      <c r="G52" s="4">
        <v>14</v>
      </c>
      <c r="H52" s="4" t="s">
        <v>251</v>
      </c>
      <c r="I52" s="4" t="s">
        <v>244</v>
      </c>
      <c r="J52" s="4" t="str">
        <f t="shared" si="1"/>
        <v>B4,5,6</v>
      </c>
      <c r="K52" s="4" t="str">
        <f t="shared" si="2"/>
        <v>CGPLPA828P3</v>
      </c>
      <c r="L52" s="4" t="str">
        <f t="shared" si="3"/>
        <v>01-885</v>
      </c>
      <c r="M52" s="4" t="s">
        <v>285</v>
      </c>
      <c r="N52" s="4">
        <v>828</v>
      </c>
      <c r="O52" s="4" t="s">
        <v>286</v>
      </c>
      <c r="P52" s="4">
        <v>3</v>
      </c>
      <c r="R52" s="4" t="str">
        <f t="shared" si="4"/>
        <v>PACTO32</v>
      </c>
    </row>
    <row r="53" spans="1:18" x14ac:dyDescent="0.15">
      <c r="A53" s="5" t="s">
        <v>284</v>
      </c>
      <c r="B53" s="4">
        <v>819</v>
      </c>
      <c r="C53" s="4" t="s">
        <v>11</v>
      </c>
      <c r="D53" s="4" t="str">
        <f t="shared" si="0"/>
        <v>819E3</v>
      </c>
      <c r="E53" s="35">
        <v>8</v>
      </c>
      <c r="F53" s="31">
        <v>43139</v>
      </c>
      <c r="G53" s="4">
        <v>17</v>
      </c>
      <c r="H53" s="4" t="s">
        <v>246</v>
      </c>
      <c r="I53" s="4" t="s">
        <v>244</v>
      </c>
      <c r="J53" s="4" t="str">
        <f t="shared" si="1"/>
        <v>H4,5,6</v>
      </c>
      <c r="K53" s="4" t="str">
        <f t="shared" si="2"/>
        <v>CGPLPA805P4</v>
      </c>
      <c r="L53" s="4" t="str">
        <f t="shared" si="3"/>
        <v>01-819</v>
      </c>
      <c r="M53" s="4" t="s">
        <v>285</v>
      </c>
      <c r="N53" s="4">
        <v>805</v>
      </c>
      <c r="O53" s="4" t="s">
        <v>286</v>
      </c>
      <c r="P53" s="4">
        <v>4</v>
      </c>
      <c r="R53" s="4" t="str">
        <f t="shared" si="4"/>
        <v>PACTO8</v>
      </c>
    </row>
    <row r="54" spans="1:18" x14ac:dyDescent="0.15">
      <c r="A54" s="5" t="s">
        <v>284</v>
      </c>
      <c r="B54" s="4">
        <v>824</v>
      </c>
      <c r="C54" s="4" t="s">
        <v>2</v>
      </c>
      <c r="D54" s="4" t="str">
        <f t="shared" si="0"/>
        <v>824A</v>
      </c>
      <c r="E54" s="35">
        <v>9</v>
      </c>
      <c r="F54" s="31">
        <v>42901</v>
      </c>
      <c r="G54" s="4">
        <v>1</v>
      </c>
      <c r="H54" s="4" t="s">
        <v>248</v>
      </c>
      <c r="I54" s="4" t="s">
        <v>245</v>
      </c>
      <c r="J54" s="4" t="str">
        <f t="shared" si="1"/>
        <v>G7,8,9</v>
      </c>
      <c r="K54" s="4" t="str">
        <f t="shared" si="2"/>
        <v>CGPLPA806P</v>
      </c>
      <c r="L54" s="4" t="str">
        <f t="shared" si="3"/>
        <v>01-824</v>
      </c>
      <c r="M54" s="4" t="s">
        <v>285</v>
      </c>
      <c r="N54" s="4">
        <v>806</v>
      </c>
      <c r="O54" s="4" t="s">
        <v>286</v>
      </c>
      <c r="R54" s="4" t="str">
        <f t="shared" si="4"/>
        <v>PACTO9</v>
      </c>
    </row>
    <row r="55" spans="1:18" x14ac:dyDescent="0.15">
      <c r="A55" s="5" t="s">
        <v>284</v>
      </c>
      <c r="B55" s="4">
        <v>824</v>
      </c>
      <c r="C55" s="4" t="s">
        <v>600</v>
      </c>
      <c r="D55" s="4" t="str">
        <f t="shared" si="0"/>
        <v>824ABC</v>
      </c>
      <c r="E55" s="35">
        <v>9</v>
      </c>
      <c r="F55" s="30">
        <v>42901</v>
      </c>
      <c r="J55" s="4" t="str">
        <f t="shared" si="1"/>
        <v/>
      </c>
      <c r="K55" s="4" t="str">
        <f t="shared" si="2"/>
        <v>CGPLPA806N</v>
      </c>
      <c r="L55" s="4" t="str">
        <f t="shared" si="3"/>
        <v>01-824</v>
      </c>
      <c r="M55" s="4" t="s">
        <v>285</v>
      </c>
      <c r="N55" s="4">
        <v>806</v>
      </c>
      <c r="O55" s="4" t="s">
        <v>611</v>
      </c>
      <c r="R55" s="4" t="str">
        <f t="shared" si="4"/>
        <v>PACTO9</v>
      </c>
    </row>
    <row r="56" spans="1:18" x14ac:dyDescent="0.15">
      <c r="A56" s="5" t="s">
        <v>284</v>
      </c>
      <c r="B56" s="4">
        <v>824</v>
      </c>
      <c r="C56" s="4" t="s">
        <v>8</v>
      </c>
      <c r="D56" s="4" t="str">
        <f t="shared" si="0"/>
        <v>824B1</v>
      </c>
      <c r="E56" s="35">
        <v>9</v>
      </c>
      <c r="F56" s="31">
        <v>42929</v>
      </c>
      <c r="G56" s="4">
        <v>6</v>
      </c>
      <c r="H56" s="4" t="s">
        <v>248</v>
      </c>
      <c r="I56" s="4" t="s">
        <v>244</v>
      </c>
      <c r="J56" s="4" t="str">
        <f t="shared" si="1"/>
        <v>G4,5,6</v>
      </c>
      <c r="K56" s="4" t="str">
        <f t="shared" si="2"/>
        <v>CGPLPA806P1</v>
      </c>
      <c r="L56" s="4" t="str">
        <f t="shared" si="3"/>
        <v>01-824</v>
      </c>
      <c r="M56" s="4" t="s">
        <v>285</v>
      </c>
      <c r="N56" s="4">
        <v>806</v>
      </c>
      <c r="O56" s="4" t="s">
        <v>286</v>
      </c>
      <c r="P56" s="4">
        <v>1</v>
      </c>
      <c r="R56" s="4" t="str">
        <f t="shared" si="4"/>
        <v>PACTO9</v>
      </c>
    </row>
    <row r="57" spans="1:18" x14ac:dyDescent="0.15">
      <c r="A57" s="5" t="s">
        <v>284</v>
      </c>
      <c r="B57" s="4">
        <v>824</v>
      </c>
      <c r="C57" s="4" t="s">
        <v>9</v>
      </c>
      <c r="D57" s="4" t="str">
        <f t="shared" si="0"/>
        <v>824E1</v>
      </c>
      <c r="E57" s="35">
        <v>9</v>
      </c>
      <c r="F57" s="31">
        <v>42957</v>
      </c>
      <c r="G57" s="4">
        <v>10</v>
      </c>
      <c r="H57" s="4" t="s">
        <v>249</v>
      </c>
      <c r="I57" s="4" t="s">
        <v>244</v>
      </c>
      <c r="J57" s="4" t="str">
        <f t="shared" si="1"/>
        <v>D4,5,6</v>
      </c>
      <c r="K57" s="4" t="str">
        <f t="shared" si="2"/>
        <v>CGPLPA806P2</v>
      </c>
      <c r="L57" s="4" t="str">
        <f t="shared" si="3"/>
        <v>01-824</v>
      </c>
      <c r="M57" s="4" t="s">
        <v>285</v>
      </c>
      <c r="N57" s="4">
        <v>806</v>
      </c>
      <c r="O57" s="4" t="s">
        <v>286</v>
      </c>
      <c r="P57" s="4">
        <v>2</v>
      </c>
      <c r="R57" s="4" t="str">
        <f t="shared" si="4"/>
        <v>PACTO9</v>
      </c>
    </row>
    <row r="58" spans="1:18" x14ac:dyDescent="0.15">
      <c r="A58" s="5" t="s">
        <v>284</v>
      </c>
      <c r="B58" s="4">
        <v>888</v>
      </c>
      <c r="C58" s="4" t="s">
        <v>10</v>
      </c>
      <c r="D58" s="4" t="str">
        <f t="shared" si="0"/>
        <v>888E2</v>
      </c>
      <c r="E58" s="35">
        <v>34</v>
      </c>
      <c r="F58" s="31">
        <v>43157</v>
      </c>
      <c r="G58" s="4">
        <v>14</v>
      </c>
      <c r="H58" s="4" t="s">
        <v>251</v>
      </c>
      <c r="I58" s="4" t="s">
        <v>245</v>
      </c>
      <c r="J58" s="4" t="str">
        <f t="shared" si="1"/>
        <v>B7,8,9</v>
      </c>
      <c r="K58" s="4" t="str">
        <f t="shared" si="2"/>
        <v>CGPLPA829P3</v>
      </c>
      <c r="L58" s="4" t="str">
        <f t="shared" si="3"/>
        <v>01-888</v>
      </c>
      <c r="M58" s="4" t="s">
        <v>285</v>
      </c>
      <c r="N58" s="4">
        <v>829</v>
      </c>
      <c r="O58" s="4" t="s">
        <v>286</v>
      </c>
      <c r="P58" s="4">
        <v>3</v>
      </c>
      <c r="R58" s="4" t="str">
        <f t="shared" si="4"/>
        <v>PACTO34</v>
      </c>
    </row>
    <row r="59" spans="1:18" x14ac:dyDescent="0.15">
      <c r="A59" s="5" t="s">
        <v>284</v>
      </c>
      <c r="B59" s="4">
        <v>825</v>
      </c>
      <c r="C59" s="4" t="s">
        <v>8</v>
      </c>
      <c r="D59" s="4" t="str">
        <f t="shared" si="0"/>
        <v>825B1</v>
      </c>
      <c r="E59" s="35">
        <v>10</v>
      </c>
      <c r="F59" s="31">
        <v>42928</v>
      </c>
      <c r="G59" s="4">
        <v>6</v>
      </c>
      <c r="H59" s="4" t="s">
        <v>248</v>
      </c>
      <c r="I59" s="4" t="s">
        <v>245</v>
      </c>
      <c r="J59" s="4" t="str">
        <f t="shared" si="1"/>
        <v>G7,8,9</v>
      </c>
      <c r="K59" s="4" t="str">
        <f t="shared" si="2"/>
        <v>CGPLPA806P1</v>
      </c>
      <c r="L59" s="4" t="str">
        <f t="shared" si="3"/>
        <v>01-825</v>
      </c>
      <c r="M59" s="4" t="s">
        <v>285</v>
      </c>
      <c r="N59" s="4">
        <v>806</v>
      </c>
      <c r="O59" s="4" t="s">
        <v>286</v>
      </c>
      <c r="P59" s="4">
        <v>1</v>
      </c>
      <c r="R59" s="4" t="str">
        <f t="shared" si="4"/>
        <v>PACTO10</v>
      </c>
    </row>
    <row r="60" spans="1:18" x14ac:dyDescent="0.15">
      <c r="A60" s="5" t="s">
        <v>284</v>
      </c>
      <c r="B60" s="4">
        <v>825</v>
      </c>
      <c r="C60" s="4" t="s">
        <v>2</v>
      </c>
      <c r="D60" s="4" t="str">
        <f t="shared" si="0"/>
        <v>825A</v>
      </c>
      <c r="E60" s="35">
        <v>10</v>
      </c>
      <c r="F60" s="31">
        <v>42932</v>
      </c>
      <c r="G60" s="4">
        <v>1</v>
      </c>
      <c r="H60" s="4" t="s">
        <v>243</v>
      </c>
      <c r="I60" s="4" t="s">
        <v>242</v>
      </c>
      <c r="J60" s="4" t="str">
        <f t="shared" si="1"/>
        <v>F1,2,3</v>
      </c>
      <c r="K60" s="4" t="str">
        <f t="shared" si="2"/>
        <v>CGPLPA807P</v>
      </c>
      <c r="L60" s="4" t="str">
        <f t="shared" si="3"/>
        <v>01-825</v>
      </c>
      <c r="M60" s="4" t="s">
        <v>285</v>
      </c>
      <c r="N60" s="4">
        <v>807</v>
      </c>
      <c r="O60" s="4" t="s">
        <v>286</v>
      </c>
      <c r="R60" s="4" t="str">
        <f t="shared" si="4"/>
        <v>PACTO10</v>
      </c>
    </row>
    <row r="61" spans="1:18" x14ac:dyDescent="0.15">
      <c r="A61" s="5" t="s">
        <v>284</v>
      </c>
      <c r="B61" s="4">
        <v>825</v>
      </c>
      <c r="C61" s="4" t="s">
        <v>600</v>
      </c>
      <c r="D61" s="4" t="str">
        <f t="shared" si="0"/>
        <v>825ABC</v>
      </c>
      <c r="E61" s="35">
        <v>10</v>
      </c>
      <c r="F61" s="30">
        <v>42932</v>
      </c>
      <c r="J61" s="4" t="str">
        <f t="shared" si="1"/>
        <v/>
      </c>
      <c r="K61" s="4" t="str">
        <f t="shared" si="2"/>
        <v>CGPLPA807N</v>
      </c>
      <c r="L61" s="4" t="str">
        <f t="shared" si="3"/>
        <v>01-825</v>
      </c>
      <c r="M61" s="4" t="s">
        <v>285</v>
      </c>
      <c r="N61" s="4">
        <v>807</v>
      </c>
      <c r="O61" s="4" t="s">
        <v>611</v>
      </c>
      <c r="R61" s="4" t="str">
        <f t="shared" si="4"/>
        <v>PACTO10</v>
      </c>
    </row>
    <row r="62" spans="1:18" x14ac:dyDescent="0.15">
      <c r="A62" s="5" t="s">
        <v>284</v>
      </c>
      <c r="B62" s="4">
        <v>826</v>
      </c>
      <c r="C62" s="4" t="s">
        <v>2</v>
      </c>
      <c r="D62" s="4" t="str">
        <f t="shared" si="0"/>
        <v>826A</v>
      </c>
      <c r="E62" s="35">
        <v>11</v>
      </c>
      <c r="F62" s="31">
        <v>42908</v>
      </c>
      <c r="G62" s="4">
        <v>1</v>
      </c>
      <c r="H62" s="4" t="s">
        <v>243</v>
      </c>
      <c r="I62" s="4" t="s">
        <v>244</v>
      </c>
      <c r="J62" s="4" t="str">
        <f t="shared" si="1"/>
        <v>F4,5,6</v>
      </c>
      <c r="K62" s="4" t="str">
        <f t="shared" si="2"/>
        <v>CGPLPA808P</v>
      </c>
      <c r="L62" s="4" t="str">
        <f t="shared" si="3"/>
        <v>01-826</v>
      </c>
      <c r="M62" s="4" t="s">
        <v>285</v>
      </c>
      <c r="N62" s="4">
        <v>808</v>
      </c>
      <c r="O62" s="4" t="s">
        <v>286</v>
      </c>
      <c r="R62" s="4" t="str">
        <f t="shared" si="4"/>
        <v>PACTO11</v>
      </c>
    </row>
    <row r="63" spans="1:18" x14ac:dyDescent="0.15">
      <c r="A63" s="5" t="s">
        <v>284</v>
      </c>
      <c r="B63" s="4">
        <v>826</v>
      </c>
      <c r="C63" s="4" t="s">
        <v>600</v>
      </c>
      <c r="D63" s="4" t="str">
        <f t="shared" si="0"/>
        <v>826ABC</v>
      </c>
      <c r="E63" s="35">
        <v>11</v>
      </c>
      <c r="F63" s="30">
        <v>42908</v>
      </c>
      <c r="J63" s="4" t="str">
        <f t="shared" si="1"/>
        <v/>
      </c>
      <c r="K63" s="4" t="str">
        <f t="shared" si="2"/>
        <v>CGPLPA808N</v>
      </c>
      <c r="L63" s="4" t="str">
        <f t="shared" si="3"/>
        <v>01-826</v>
      </c>
      <c r="M63" s="4" t="s">
        <v>285</v>
      </c>
      <c r="N63" s="4">
        <v>808</v>
      </c>
      <c r="O63" s="4" t="s">
        <v>611</v>
      </c>
      <c r="R63" s="4" t="str">
        <f t="shared" si="4"/>
        <v>PACTO11</v>
      </c>
    </row>
    <row r="64" spans="1:18" x14ac:dyDescent="0.15">
      <c r="A64" s="5" t="s">
        <v>284</v>
      </c>
      <c r="B64" s="4">
        <v>828</v>
      </c>
      <c r="C64" s="4" t="s">
        <v>2</v>
      </c>
      <c r="D64" s="4" t="str">
        <f t="shared" si="0"/>
        <v>828A</v>
      </c>
      <c r="E64" s="35">
        <v>12</v>
      </c>
      <c r="F64" s="31">
        <v>42916</v>
      </c>
      <c r="G64" s="4">
        <v>1</v>
      </c>
      <c r="H64" s="4" t="s">
        <v>243</v>
      </c>
      <c r="I64" s="4" t="s">
        <v>245</v>
      </c>
      <c r="J64" s="4" t="str">
        <f t="shared" si="1"/>
        <v>F7,8,9</v>
      </c>
      <c r="K64" s="4" t="str">
        <f t="shared" si="2"/>
        <v>CGPLPA809P</v>
      </c>
      <c r="L64" s="4" t="str">
        <f t="shared" si="3"/>
        <v>01-828</v>
      </c>
      <c r="M64" s="4" t="s">
        <v>285</v>
      </c>
      <c r="N64" s="4">
        <v>809</v>
      </c>
      <c r="O64" s="4" t="s">
        <v>286</v>
      </c>
      <c r="R64" s="4" t="str">
        <f t="shared" si="4"/>
        <v>PACTO12</v>
      </c>
    </row>
    <row r="65" spans="1:18" x14ac:dyDescent="0.15">
      <c r="A65" s="5" t="s">
        <v>284</v>
      </c>
      <c r="B65" s="4">
        <v>828</v>
      </c>
      <c r="C65" s="4" t="s">
        <v>600</v>
      </c>
      <c r="D65" s="4" t="str">
        <f t="shared" si="0"/>
        <v>828ABC</v>
      </c>
      <c r="E65" s="35">
        <v>12</v>
      </c>
      <c r="F65" s="30">
        <v>42916</v>
      </c>
      <c r="J65" s="4" t="str">
        <f t="shared" si="1"/>
        <v/>
      </c>
      <c r="K65" s="4" t="str">
        <f t="shared" si="2"/>
        <v>CGPLPA809N</v>
      </c>
      <c r="L65" s="4" t="str">
        <f t="shared" si="3"/>
        <v>01-828</v>
      </c>
      <c r="M65" s="4" t="s">
        <v>285</v>
      </c>
      <c r="N65" s="4">
        <v>809</v>
      </c>
      <c r="O65" s="4" t="s">
        <v>611</v>
      </c>
      <c r="R65" s="4" t="str">
        <f t="shared" si="4"/>
        <v>PACTO12</v>
      </c>
    </row>
    <row r="66" spans="1:18" x14ac:dyDescent="0.15">
      <c r="A66" s="5" t="s">
        <v>284</v>
      </c>
      <c r="B66" s="4">
        <v>828</v>
      </c>
      <c r="C66" s="4" t="s">
        <v>8</v>
      </c>
      <c r="D66" s="4" t="str">
        <f t="shared" ref="D66:D129" si="5">_xlfn.CONCAT(B66:C66)</f>
        <v>828B1</v>
      </c>
      <c r="E66" s="35">
        <v>12</v>
      </c>
      <c r="F66" s="31">
        <v>42919</v>
      </c>
      <c r="G66" s="4">
        <v>6</v>
      </c>
      <c r="H66" s="4" t="s">
        <v>243</v>
      </c>
      <c r="I66" s="4" t="s">
        <v>242</v>
      </c>
      <c r="J66" s="4" t="str">
        <f t="shared" si="1"/>
        <v>F1,2,3</v>
      </c>
      <c r="K66" s="4" t="str">
        <f t="shared" si="2"/>
        <v>CGPLPA809P1</v>
      </c>
      <c r="L66" s="4" t="str">
        <f t="shared" si="3"/>
        <v>01-828</v>
      </c>
      <c r="M66" s="4" t="s">
        <v>285</v>
      </c>
      <c r="N66" s="4">
        <v>809</v>
      </c>
      <c r="O66" s="4" t="s">
        <v>286</v>
      </c>
      <c r="P66" s="4">
        <v>1</v>
      </c>
      <c r="R66" s="4" t="str">
        <f t="shared" si="4"/>
        <v>PACTO12</v>
      </c>
    </row>
    <row r="67" spans="1:18" x14ac:dyDescent="0.15">
      <c r="A67" s="5" t="s">
        <v>284</v>
      </c>
      <c r="B67" s="4">
        <v>828</v>
      </c>
      <c r="C67" s="4" t="s">
        <v>9</v>
      </c>
      <c r="D67" s="4" t="str">
        <f t="shared" si="5"/>
        <v>828E1</v>
      </c>
      <c r="E67" s="35">
        <v>12</v>
      </c>
      <c r="F67" s="31">
        <v>42951</v>
      </c>
      <c r="G67" s="4">
        <v>10</v>
      </c>
      <c r="H67" s="4" t="s">
        <v>249</v>
      </c>
      <c r="I67" s="4" t="s">
        <v>245</v>
      </c>
      <c r="J67" s="4" t="str">
        <f t="shared" si="1"/>
        <v>D7,8,9</v>
      </c>
      <c r="K67" s="4" t="str">
        <f t="shared" si="2"/>
        <v>CGPLPA809P2</v>
      </c>
      <c r="L67" s="4" t="str">
        <f t="shared" si="3"/>
        <v>01-828</v>
      </c>
      <c r="M67" s="4" t="s">
        <v>285</v>
      </c>
      <c r="N67" s="4">
        <v>809</v>
      </c>
      <c r="O67" s="4" t="s">
        <v>286</v>
      </c>
      <c r="P67" s="4">
        <v>2</v>
      </c>
      <c r="R67" s="4" t="str">
        <f t="shared" si="4"/>
        <v>PACTO12</v>
      </c>
    </row>
    <row r="68" spans="1:18" x14ac:dyDescent="0.15">
      <c r="A68" s="5" t="s">
        <v>284</v>
      </c>
      <c r="B68" s="4">
        <v>878</v>
      </c>
      <c r="C68" s="4" t="s">
        <v>10</v>
      </c>
      <c r="D68" s="4" t="str">
        <f t="shared" si="5"/>
        <v>878E2</v>
      </c>
      <c r="E68" s="35">
        <v>27</v>
      </c>
      <c r="F68" s="31">
        <v>43160</v>
      </c>
      <c r="G68" s="4">
        <v>14</v>
      </c>
      <c r="H68" s="4" t="s">
        <v>250</v>
      </c>
      <c r="I68" s="4" t="s">
        <v>242</v>
      </c>
      <c r="J68" s="4" t="str">
        <f t="shared" si="1"/>
        <v>C1,2,3</v>
      </c>
      <c r="K68" s="4" t="str">
        <f t="shared" si="2"/>
        <v>CGPLPA823P3</v>
      </c>
      <c r="L68" s="4" t="str">
        <f t="shared" si="3"/>
        <v>01-878</v>
      </c>
      <c r="M68" s="4" t="s">
        <v>285</v>
      </c>
      <c r="N68" s="4">
        <v>823</v>
      </c>
      <c r="O68" s="4" t="s">
        <v>286</v>
      </c>
      <c r="P68" s="4">
        <v>3</v>
      </c>
      <c r="R68" s="4" t="str">
        <f t="shared" si="4"/>
        <v>PACTO27</v>
      </c>
    </row>
    <row r="69" spans="1:18" x14ac:dyDescent="0.15">
      <c r="A69" s="5" t="s">
        <v>284</v>
      </c>
      <c r="B69" s="4">
        <v>828</v>
      </c>
      <c r="C69" s="4" t="s">
        <v>11</v>
      </c>
      <c r="D69" s="4" t="str">
        <f t="shared" si="5"/>
        <v>828E3</v>
      </c>
      <c r="E69" s="35">
        <v>12</v>
      </c>
      <c r="F69" s="31">
        <v>43028</v>
      </c>
      <c r="G69" s="4">
        <v>17</v>
      </c>
      <c r="H69" s="4" t="s">
        <v>246</v>
      </c>
      <c r="I69" s="4" t="s">
        <v>245</v>
      </c>
      <c r="J69" s="4" t="str">
        <f t="shared" si="1"/>
        <v>H7,8,9</v>
      </c>
      <c r="K69" s="4" t="str">
        <f t="shared" si="2"/>
        <v>CGPLPA809P4</v>
      </c>
      <c r="L69" s="4" t="str">
        <f t="shared" si="3"/>
        <v>01-828</v>
      </c>
      <c r="M69" s="4" t="s">
        <v>285</v>
      </c>
      <c r="N69" s="4">
        <v>809</v>
      </c>
      <c r="O69" s="4" t="s">
        <v>286</v>
      </c>
      <c r="P69" s="4">
        <v>4</v>
      </c>
      <c r="R69" s="4" t="str">
        <f t="shared" si="4"/>
        <v>PACTO12</v>
      </c>
    </row>
    <row r="70" spans="1:18" x14ac:dyDescent="0.15">
      <c r="A70" s="5" t="s">
        <v>284</v>
      </c>
      <c r="B70" s="4">
        <v>828</v>
      </c>
      <c r="C70" s="4" t="s">
        <v>12</v>
      </c>
      <c r="D70" s="4" t="str">
        <f t="shared" si="5"/>
        <v>828E4</v>
      </c>
      <c r="E70" s="35">
        <v>12</v>
      </c>
      <c r="F70" s="31">
        <v>43084</v>
      </c>
      <c r="G70" s="4">
        <v>19</v>
      </c>
      <c r="H70" s="4" t="s">
        <v>246</v>
      </c>
      <c r="I70" s="4" t="s">
        <v>242</v>
      </c>
      <c r="J70" s="4" t="str">
        <f t="shared" ref="J70:J133" si="6">_xlfn.CONCAT(H70:I70)</f>
        <v>H1,2,3</v>
      </c>
      <c r="K70" s="4" t="str">
        <f t="shared" ref="K70:K133" si="7">_xlfn.CONCAT(M70:Q70)</f>
        <v>CGPLPA809P5</v>
      </c>
      <c r="L70" s="4" t="str">
        <f t="shared" ref="L70:L133" si="8">_xlfn.CONCAT(A70:B70)</f>
        <v>01-828</v>
      </c>
      <c r="M70" s="4" t="s">
        <v>285</v>
      </c>
      <c r="N70" s="4">
        <v>809</v>
      </c>
      <c r="O70" s="4" t="s">
        <v>286</v>
      </c>
      <c r="P70" s="4">
        <v>5</v>
      </c>
      <c r="R70" s="4" t="str">
        <f t="shared" ref="R70:R133" si="9">_xlfn.CONCAT($E$1,E70)</f>
        <v>PACTO12</v>
      </c>
    </row>
    <row r="71" spans="1:18" x14ac:dyDescent="0.15">
      <c r="A71" s="5" t="s">
        <v>284</v>
      </c>
      <c r="B71" s="4">
        <v>828</v>
      </c>
      <c r="C71" s="4" t="s">
        <v>13</v>
      </c>
      <c r="D71" s="4" t="str">
        <f t="shared" si="5"/>
        <v>828E5</v>
      </c>
      <c r="E71" s="35">
        <v>12</v>
      </c>
      <c r="F71" s="31">
        <v>43147</v>
      </c>
      <c r="G71" s="4">
        <v>21</v>
      </c>
      <c r="H71" s="4" t="s">
        <v>241</v>
      </c>
      <c r="I71" s="4" t="s">
        <v>242</v>
      </c>
      <c r="J71" s="4" t="str">
        <f t="shared" si="6"/>
        <v>I1,2,3</v>
      </c>
      <c r="K71" s="4" t="str">
        <f t="shared" si="7"/>
        <v>CGPLPA809P6</v>
      </c>
      <c r="L71" s="4" t="str">
        <f t="shared" si="8"/>
        <v>01-828</v>
      </c>
      <c r="M71" s="4" t="s">
        <v>285</v>
      </c>
      <c r="N71" s="4">
        <v>809</v>
      </c>
      <c r="O71" s="4" t="s">
        <v>286</v>
      </c>
      <c r="P71" s="4">
        <v>6</v>
      </c>
      <c r="R71" s="4" t="str">
        <f t="shared" si="9"/>
        <v>PACTO12</v>
      </c>
    </row>
    <row r="72" spans="1:18" x14ac:dyDescent="0.15">
      <c r="A72" s="5" t="s">
        <v>284</v>
      </c>
      <c r="B72" s="4">
        <v>828</v>
      </c>
      <c r="C72" s="4" t="s">
        <v>14</v>
      </c>
      <c r="D72" s="4" t="str">
        <f t="shared" si="5"/>
        <v>828E6</v>
      </c>
      <c r="E72" s="35">
        <v>12</v>
      </c>
      <c r="F72" s="31">
        <v>43210</v>
      </c>
      <c r="G72" s="4">
        <v>22</v>
      </c>
      <c r="H72" s="4" t="s">
        <v>241</v>
      </c>
      <c r="I72" s="4" t="s">
        <v>245</v>
      </c>
      <c r="J72" s="4" t="str">
        <f t="shared" si="6"/>
        <v>I7,8,9</v>
      </c>
      <c r="K72" s="4" t="str">
        <f t="shared" si="7"/>
        <v>CGPLPA809P7</v>
      </c>
      <c r="L72" s="4" t="str">
        <f t="shared" si="8"/>
        <v>01-828</v>
      </c>
      <c r="M72" s="4" t="s">
        <v>285</v>
      </c>
      <c r="N72" s="4">
        <v>809</v>
      </c>
      <c r="O72" s="4" t="s">
        <v>286</v>
      </c>
      <c r="P72" s="4">
        <v>7</v>
      </c>
      <c r="R72" s="4" t="str">
        <f t="shared" si="9"/>
        <v>PACTO12</v>
      </c>
    </row>
    <row r="73" spans="1:18" x14ac:dyDescent="0.15">
      <c r="A73" s="5" t="s">
        <v>284</v>
      </c>
      <c r="B73" s="4">
        <v>831</v>
      </c>
      <c r="C73" s="4" t="s">
        <v>2</v>
      </c>
      <c r="D73" s="4" t="str">
        <f t="shared" si="5"/>
        <v>831A</v>
      </c>
      <c r="E73" s="35">
        <v>13</v>
      </c>
      <c r="F73" s="31">
        <v>42919</v>
      </c>
      <c r="G73" s="4">
        <v>1</v>
      </c>
      <c r="H73" s="4" t="s">
        <v>247</v>
      </c>
      <c r="I73" s="4" t="s">
        <v>242</v>
      </c>
      <c r="J73" s="4" t="str">
        <f t="shared" si="6"/>
        <v>E1,2,3</v>
      </c>
      <c r="K73" s="4" t="str">
        <f t="shared" si="7"/>
        <v>CGPLPA780P</v>
      </c>
      <c r="L73" s="4" t="str">
        <f t="shared" si="8"/>
        <v>01-831</v>
      </c>
      <c r="M73" s="4" t="s">
        <v>285</v>
      </c>
      <c r="N73" s="4">
        <v>780</v>
      </c>
      <c r="O73" s="4" t="s">
        <v>286</v>
      </c>
      <c r="R73" s="4" t="str">
        <f t="shared" si="9"/>
        <v>PACTO13</v>
      </c>
    </row>
    <row r="74" spans="1:18" x14ac:dyDescent="0.15">
      <c r="A74" s="5" t="s">
        <v>284</v>
      </c>
      <c r="B74" s="4">
        <v>831</v>
      </c>
      <c r="C74" s="4" t="s">
        <v>600</v>
      </c>
      <c r="D74" s="4" t="str">
        <f t="shared" si="5"/>
        <v>831ABC</v>
      </c>
      <c r="E74" s="35">
        <v>13</v>
      </c>
      <c r="F74" s="30">
        <v>42919</v>
      </c>
      <c r="J74" s="4" t="str">
        <f t="shared" si="6"/>
        <v/>
      </c>
      <c r="K74" s="4" t="str">
        <f t="shared" si="7"/>
        <v>CGPLPA780N</v>
      </c>
      <c r="L74" s="4" t="str">
        <f t="shared" si="8"/>
        <v>01-831</v>
      </c>
      <c r="M74" s="4" t="s">
        <v>285</v>
      </c>
      <c r="N74" s="4">
        <v>780</v>
      </c>
      <c r="O74" s="4" t="s">
        <v>611</v>
      </c>
      <c r="R74" s="4" t="str">
        <f t="shared" si="9"/>
        <v>PACTO13</v>
      </c>
    </row>
    <row r="75" spans="1:18" x14ac:dyDescent="0.15">
      <c r="A75" s="5" t="s">
        <v>284</v>
      </c>
      <c r="B75" s="4">
        <v>831</v>
      </c>
      <c r="C75" s="4" t="s">
        <v>8</v>
      </c>
      <c r="D75" s="4" t="str">
        <f t="shared" si="5"/>
        <v>831B1</v>
      </c>
      <c r="E75" s="35">
        <v>13</v>
      </c>
      <c r="F75" s="31">
        <v>42948</v>
      </c>
      <c r="G75" s="4">
        <v>6</v>
      </c>
      <c r="H75" s="4" t="s">
        <v>243</v>
      </c>
      <c r="I75" s="4" t="s">
        <v>244</v>
      </c>
      <c r="J75" s="4" t="str">
        <f t="shared" si="6"/>
        <v>F4,5,6</v>
      </c>
      <c r="K75" s="4" t="str">
        <f t="shared" si="7"/>
        <v>CGPLPA780P1</v>
      </c>
      <c r="L75" s="4" t="str">
        <f t="shared" si="8"/>
        <v>01-831</v>
      </c>
      <c r="M75" s="4" t="s">
        <v>285</v>
      </c>
      <c r="N75" s="4">
        <v>780</v>
      </c>
      <c r="O75" s="4" t="s">
        <v>286</v>
      </c>
      <c r="P75" s="4">
        <v>1</v>
      </c>
      <c r="R75" s="4" t="str">
        <f t="shared" si="9"/>
        <v>PACTO13</v>
      </c>
    </row>
    <row r="76" spans="1:18" x14ac:dyDescent="0.15">
      <c r="A76" s="5" t="s">
        <v>284</v>
      </c>
      <c r="B76" s="4">
        <v>831</v>
      </c>
      <c r="C76" s="4" t="s">
        <v>9</v>
      </c>
      <c r="D76" s="4" t="str">
        <f t="shared" si="5"/>
        <v>831E1</v>
      </c>
      <c r="E76" s="35">
        <v>13</v>
      </c>
      <c r="F76" s="31">
        <v>43033</v>
      </c>
      <c r="G76" s="4">
        <v>10</v>
      </c>
      <c r="H76" s="4" t="s">
        <v>250</v>
      </c>
      <c r="I76" s="4" t="s">
        <v>242</v>
      </c>
      <c r="J76" s="4" t="str">
        <f t="shared" si="6"/>
        <v>C1,2,3</v>
      </c>
      <c r="K76" s="4" t="str">
        <f t="shared" si="7"/>
        <v>CGPLPA780P2</v>
      </c>
      <c r="L76" s="4" t="str">
        <f t="shared" si="8"/>
        <v>01-831</v>
      </c>
      <c r="M76" s="4" t="s">
        <v>285</v>
      </c>
      <c r="N76" s="4">
        <v>780</v>
      </c>
      <c r="O76" s="4" t="s">
        <v>286</v>
      </c>
      <c r="P76" s="4">
        <v>2</v>
      </c>
      <c r="R76" s="4" t="str">
        <f t="shared" si="9"/>
        <v>PACTO13</v>
      </c>
    </row>
    <row r="77" spans="1:18" x14ac:dyDescent="0.15">
      <c r="A77" s="5" t="s">
        <v>284</v>
      </c>
      <c r="B77" s="4">
        <v>879</v>
      </c>
      <c r="C77" s="4" t="s">
        <v>10</v>
      </c>
      <c r="D77" s="4" t="str">
        <f t="shared" si="5"/>
        <v>879E2</v>
      </c>
      <c r="E77" s="35">
        <v>28</v>
      </c>
      <c r="F77" s="31">
        <v>43109</v>
      </c>
      <c r="G77" s="4">
        <v>14</v>
      </c>
      <c r="H77" s="4" t="s">
        <v>250</v>
      </c>
      <c r="I77" s="4" t="s">
        <v>244</v>
      </c>
      <c r="J77" s="4" t="str">
        <f t="shared" si="6"/>
        <v>C4,5,6</v>
      </c>
      <c r="K77" s="4" t="str">
        <f t="shared" si="7"/>
        <v>CGPLPA824P3</v>
      </c>
      <c r="L77" s="4" t="str">
        <f t="shared" si="8"/>
        <v>01-879</v>
      </c>
      <c r="M77" s="4" t="s">
        <v>285</v>
      </c>
      <c r="N77" s="4">
        <v>824</v>
      </c>
      <c r="O77" s="4" t="s">
        <v>286</v>
      </c>
      <c r="P77" s="4">
        <v>3</v>
      </c>
      <c r="R77" s="4" t="str">
        <f t="shared" si="9"/>
        <v>PACTO28</v>
      </c>
    </row>
    <row r="78" spans="1:18" x14ac:dyDescent="0.15">
      <c r="A78" s="5" t="s">
        <v>284</v>
      </c>
      <c r="B78" s="4">
        <v>831</v>
      </c>
      <c r="C78" s="4" t="s">
        <v>11</v>
      </c>
      <c r="D78" s="4" t="str">
        <f t="shared" si="5"/>
        <v>831E3</v>
      </c>
      <c r="E78" s="35">
        <v>13</v>
      </c>
      <c r="F78" s="31">
        <v>43139</v>
      </c>
      <c r="G78" s="4">
        <v>17</v>
      </c>
      <c r="H78" s="4" t="s">
        <v>248</v>
      </c>
      <c r="I78" s="4" t="s">
        <v>242</v>
      </c>
      <c r="J78" s="4" t="str">
        <f t="shared" si="6"/>
        <v>G1,2,3</v>
      </c>
      <c r="K78" s="4" t="str">
        <f t="shared" si="7"/>
        <v>CGPLPA780P4</v>
      </c>
      <c r="L78" s="4" t="str">
        <f t="shared" si="8"/>
        <v>01-831</v>
      </c>
      <c r="M78" s="4" t="s">
        <v>285</v>
      </c>
      <c r="N78" s="4">
        <v>780</v>
      </c>
      <c r="O78" s="4" t="s">
        <v>286</v>
      </c>
      <c r="P78" s="4">
        <v>4</v>
      </c>
      <c r="R78" s="4" t="str">
        <f t="shared" si="9"/>
        <v>PACTO13</v>
      </c>
    </row>
    <row r="79" spans="1:18" x14ac:dyDescent="0.15">
      <c r="A79" s="5" t="s">
        <v>284</v>
      </c>
      <c r="B79" s="4">
        <v>836</v>
      </c>
      <c r="C79" s="4" t="s">
        <v>2</v>
      </c>
      <c r="D79" s="4" t="str">
        <f t="shared" si="5"/>
        <v>836A</v>
      </c>
      <c r="E79" s="35">
        <v>14</v>
      </c>
      <c r="F79" s="31">
        <v>42941</v>
      </c>
      <c r="G79" s="4">
        <v>1</v>
      </c>
      <c r="H79" s="4" t="s">
        <v>247</v>
      </c>
      <c r="I79" s="4" t="s">
        <v>244</v>
      </c>
      <c r="J79" s="4" t="str">
        <f t="shared" si="6"/>
        <v>E4,5,6</v>
      </c>
      <c r="K79" s="4" t="str">
        <f t="shared" si="7"/>
        <v>CGPLPA810P</v>
      </c>
      <c r="L79" s="4" t="str">
        <f t="shared" si="8"/>
        <v>01-836</v>
      </c>
      <c r="M79" s="4" t="s">
        <v>285</v>
      </c>
      <c r="N79" s="4">
        <v>810</v>
      </c>
      <c r="O79" s="4" t="s">
        <v>286</v>
      </c>
      <c r="R79" s="4" t="str">
        <f t="shared" si="9"/>
        <v>PACTO14</v>
      </c>
    </row>
    <row r="80" spans="1:18" x14ac:dyDescent="0.15">
      <c r="A80" s="5" t="s">
        <v>284</v>
      </c>
      <c r="B80" s="4">
        <v>836</v>
      </c>
      <c r="C80" s="4" t="s">
        <v>600</v>
      </c>
      <c r="D80" s="4" t="str">
        <f t="shared" si="5"/>
        <v>836ABC</v>
      </c>
      <c r="E80" s="35">
        <v>14</v>
      </c>
      <c r="F80" s="30">
        <v>42941</v>
      </c>
      <c r="J80" s="4" t="str">
        <f t="shared" si="6"/>
        <v/>
      </c>
      <c r="K80" s="4" t="str">
        <f t="shared" si="7"/>
        <v>CGPLPA810N</v>
      </c>
      <c r="L80" s="4" t="str">
        <f t="shared" si="8"/>
        <v>01-836</v>
      </c>
      <c r="M80" s="4" t="s">
        <v>285</v>
      </c>
      <c r="N80" s="4">
        <v>810</v>
      </c>
      <c r="O80" s="4" t="s">
        <v>611</v>
      </c>
      <c r="R80" s="4" t="str">
        <f t="shared" si="9"/>
        <v>PACTO14</v>
      </c>
    </row>
    <row r="81" spans="1:18" x14ac:dyDescent="0.15">
      <c r="A81" s="5" t="s">
        <v>284</v>
      </c>
      <c r="B81" s="4">
        <v>836</v>
      </c>
      <c r="C81" s="4" t="s">
        <v>8</v>
      </c>
      <c r="D81" s="4" t="str">
        <f t="shared" si="5"/>
        <v>836B1</v>
      </c>
      <c r="E81" s="35">
        <v>14</v>
      </c>
      <c r="F81" s="31">
        <v>42954</v>
      </c>
      <c r="G81" s="4">
        <v>6</v>
      </c>
      <c r="H81" s="4" t="s">
        <v>243</v>
      </c>
      <c r="I81" s="4" t="s">
        <v>245</v>
      </c>
      <c r="J81" s="4" t="str">
        <f t="shared" si="6"/>
        <v>F7,8,9</v>
      </c>
      <c r="K81" s="4" t="str">
        <f t="shared" si="7"/>
        <v>CGPLPA810P1</v>
      </c>
      <c r="L81" s="4" t="str">
        <f t="shared" si="8"/>
        <v>01-836</v>
      </c>
      <c r="M81" s="4" t="s">
        <v>285</v>
      </c>
      <c r="N81" s="4">
        <v>810</v>
      </c>
      <c r="O81" s="4" t="s">
        <v>286</v>
      </c>
      <c r="P81" s="4">
        <v>1</v>
      </c>
      <c r="R81" s="4" t="str">
        <f t="shared" si="9"/>
        <v>PACTO14</v>
      </c>
    </row>
    <row r="82" spans="1:18" x14ac:dyDescent="0.15">
      <c r="A82" s="5" t="s">
        <v>284</v>
      </c>
      <c r="B82" s="4">
        <v>836</v>
      </c>
      <c r="C82" s="4" t="s">
        <v>9</v>
      </c>
      <c r="D82" s="4" t="str">
        <f t="shared" si="5"/>
        <v>836E1</v>
      </c>
      <c r="E82" s="35">
        <v>14</v>
      </c>
      <c r="F82" s="31">
        <v>43011</v>
      </c>
      <c r="G82" s="4">
        <v>10</v>
      </c>
      <c r="H82" s="4" t="s">
        <v>250</v>
      </c>
      <c r="I82" s="4" t="s">
        <v>244</v>
      </c>
      <c r="J82" s="4" t="str">
        <f t="shared" si="6"/>
        <v>C4,5,6</v>
      </c>
      <c r="K82" s="4" t="str">
        <f t="shared" si="7"/>
        <v>CGPLPA810P2</v>
      </c>
      <c r="L82" s="4" t="str">
        <f t="shared" si="8"/>
        <v>01-836</v>
      </c>
      <c r="M82" s="4" t="s">
        <v>285</v>
      </c>
      <c r="N82" s="4">
        <v>810</v>
      </c>
      <c r="O82" s="4" t="s">
        <v>286</v>
      </c>
      <c r="P82" s="4">
        <v>2</v>
      </c>
      <c r="R82" s="4" t="str">
        <f t="shared" si="9"/>
        <v>PACTO14</v>
      </c>
    </row>
    <row r="83" spans="1:18" x14ac:dyDescent="0.15">
      <c r="A83" s="5" t="s">
        <v>284</v>
      </c>
      <c r="B83" s="4">
        <v>880</v>
      </c>
      <c r="C83" s="4" t="s">
        <v>10</v>
      </c>
      <c r="D83" s="4" t="str">
        <f t="shared" si="5"/>
        <v>880E2</v>
      </c>
      <c r="E83" s="35">
        <v>29</v>
      </c>
      <c r="F83" s="31">
        <v>43084</v>
      </c>
      <c r="G83" s="4">
        <v>14</v>
      </c>
      <c r="H83" s="4" t="s">
        <v>250</v>
      </c>
      <c r="I83" s="4" t="s">
        <v>245</v>
      </c>
      <c r="J83" s="4" t="str">
        <f t="shared" si="6"/>
        <v>C7,8,9</v>
      </c>
      <c r="K83" s="4" t="str">
        <f t="shared" si="7"/>
        <v>CGPLPA825P3</v>
      </c>
      <c r="L83" s="4" t="str">
        <f t="shared" si="8"/>
        <v>01-880</v>
      </c>
      <c r="M83" s="4" t="s">
        <v>285</v>
      </c>
      <c r="N83" s="4">
        <v>825</v>
      </c>
      <c r="O83" s="4" t="s">
        <v>286</v>
      </c>
      <c r="P83" s="4">
        <v>3</v>
      </c>
      <c r="R83" s="4" t="str">
        <f t="shared" si="9"/>
        <v>PACTO29</v>
      </c>
    </row>
    <row r="84" spans="1:18" x14ac:dyDescent="0.15">
      <c r="A84" s="5" t="s">
        <v>284</v>
      </c>
      <c r="B84" s="4">
        <v>836</v>
      </c>
      <c r="C84" s="4" t="s">
        <v>11</v>
      </c>
      <c r="D84" s="4" t="str">
        <f t="shared" si="5"/>
        <v>836E3</v>
      </c>
      <c r="E84" s="35">
        <v>14</v>
      </c>
      <c r="F84" s="31">
        <v>43067</v>
      </c>
      <c r="G84" s="4">
        <v>17</v>
      </c>
      <c r="H84" s="4" t="s">
        <v>248</v>
      </c>
      <c r="I84" s="4" t="s">
        <v>244</v>
      </c>
      <c r="J84" s="4" t="str">
        <f t="shared" si="6"/>
        <v>G4,5,6</v>
      </c>
      <c r="K84" s="4" t="str">
        <f t="shared" si="7"/>
        <v>CGPLPA810P4</v>
      </c>
      <c r="L84" s="4" t="str">
        <f t="shared" si="8"/>
        <v>01-836</v>
      </c>
      <c r="M84" s="4" t="s">
        <v>285</v>
      </c>
      <c r="N84" s="4">
        <v>810</v>
      </c>
      <c r="O84" s="4" t="s">
        <v>286</v>
      </c>
      <c r="P84" s="4">
        <v>4</v>
      </c>
      <c r="R84" s="4" t="str">
        <f t="shared" si="9"/>
        <v>PACTO14</v>
      </c>
    </row>
    <row r="85" spans="1:18" x14ac:dyDescent="0.15">
      <c r="A85" s="5" t="s">
        <v>284</v>
      </c>
      <c r="B85" s="4">
        <v>839</v>
      </c>
      <c r="C85" s="4" t="s">
        <v>2</v>
      </c>
      <c r="D85" s="4" t="str">
        <f t="shared" si="5"/>
        <v>839A</v>
      </c>
      <c r="E85" s="35">
        <v>15</v>
      </c>
      <c r="F85" s="31">
        <v>42944</v>
      </c>
      <c r="G85" s="4">
        <v>1</v>
      </c>
      <c r="H85" s="4" t="s">
        <v>247</v>
      </c>
      <c r="I85" s="4" t="s">
        <v>245</v>
      </c>
      <c r="J85" s="4" t="str">
        <f t="shared" si="6"/>
        <v>E7,8,9</v>
      </c>
      <c r="K85" s="4" t="str">
        <f t="shared" si="7"/>
        <v>CGPLPA811P</v>
      </c>
      <c r="L85" s="4" t="str">
        <f t="shared" si="8"/>
        <v>01-839</v>
      </c>
      <c r="M85" s="4" t="s">
        <v>285</v>
      </c>
      <c r="N85" s="4">
        <v>811</v>
      </c>
      <c r="O85" s="4" t="s">
        <v>286</v>
      </c>
      <c r="R85" s="4" t="str">
        <f t="shared" si="9"/>
        <v>PACTO15</v>
      </c>
    </row>
    <row r="86" spans="1:18" x14ac:dyDescent="0.15">
      <c r="A86" s="5" t="s">
        <v>284</v>
      </c>
      <c r="B86" s="4">
        <v>839</v>
      </c>
      <c r="C86" s="4" t="s">
        <v>600</v>
      </c>
      <c r="D86" s="4" t="str">
        <f t="shared" si="5"/>
        <v>839ABC</v>
      </c>
      <c r="E86" s="35">
        <v>15</v>
      </c>
      <c r="F86" s="30">
        <v>42944</v>
      </c>
      <c r="J86" s="4" t="str">
        <f t="shared" si="6"/>
        <v/>
      </c>
      <c r="K86" s="4" t="str">
        <f t="shared" si="7"/>
        <v>CGPLPA811N</v>
      </c>
      <c r="L86" s="4" t="str">
        <f t="shared" si="8"/>
        <v>01-839</v>
      </c>
      <c r="M86" s="4" t="s">
        <v>285</v>
      </c>
      <c r="N86" s="4">
        <v>811</v>
      </c>
      <c r="O86" s="4" t="s">
        <v>611</v>
      </c>
      <c r="R86" s="4" t="str">
        <f t="shared" si="9"/>
        <v>PACTO15</v>
      </c>
    </row>
    <row r="87" spans="1:18" x14ac:dyDescent="0.15">
      <c r="A87" s="5" t="s">
        <v>284</v>
      </c>
      <c r="B87" s="4">
        <v>839</v>
      </c>
      <c r="C87" s="4" t="s">
        <v>8</v>
      </c>
      <c r="D87" s="4" t="str">
        <f t="shared" si="5"/>
        <v>839B1</v>
      </c>
      <c r="E87" s="35">
        <v>15</v>
      </c>
      <c r="F87" s="31">
        <v>42955</v>
      </c>
      <c r="G87" s="4">
        <v>6</v>
      </c>
      <c r="H87" s="4" t="s">
        <v>247</v>
      </c>
      <c r="I87" s="4" t="s">
        <v>242</v>
      </c>
      <c r="J87" s="4" t="str">
        <f t="shared" si="6"/>
        <v>E1,2,3</v>
      </c>
      <c r="K87" s="4" t="str">
        <f t="shared" si="7"/>
        <v>CGPLPA811P1</v>
      </c>
      <c r="L87" s="4" t="str">
        <f t="shared" si="8"/>
        <v>01-839</v>
      </c>
      <c r="M87" s="4" t="s">
        <v>285</v>
      </c>
      <c r="N87" s="4">
        <v>811</v>
      </c>
      <c r="O87" s="4" t="s">
        <v>286</v>
      </c>
      <c r="P87" s="4">
        <v>1</v>
      </c>
      <c r="R87" s="4" t="str">
        <f t="shared" si="9"/>
        <v>PACTO15</v>
      </c>
    </row>
    <row r="88" spans="1:18" x14ac:dyDescent="0.15">
      <c r="A88" s="5" t="s">
        <v>284</v>
      </c>
      <c r="B88" s="4">
        <v>841</v>
      </c>
      <c r="C88" s="4" t="s">
        <v>2</v>
      </c>
      <c r="D88" s="4" t="str">
        <f t="shared" si="5"/>
        <v>841A</v>
      </c>
      <c r="E88" s="35">
        <v>16</v>
      </c>
      <c r="F88" s="31">
        <v>42949</v>
      </c>
      <c r="G88" s="4">
        <v>1</v>
      </c>
      <c r="H88" s="4" t="s">
        <v>249</v>
      </c>
      <c r="I88" s="4" t="s">
        <v>242</v>
      </c>
      <c r="J88" s="4" t="str">
        <f t="shared" si="6"/>
        <v>D1,2,3</v>
      </c>
      <c r="K88" s="4" t="str">
        <f t="shared" si="7"/>
        <v>CGPLPA812P</v>
      </c>
      <c r="L88" s="4" t="str">
        <f t="shared" si="8"/>
        <v>01-841</v>
      </c>
      <c r="M88" s="4" t="s">
        <v>285</v>
      </c>
      <c r="N88" s="4">
        <v>812</v>
      </c>
      <c r="O88" s="4" t="s">
        <v>286</v>
      </c>
      <c r="R88" s="4" t="str">
        <f t="shared" si="9"/>
        <v>PACTO16</v>
      </c>
    </row>
    <row r="89" spans="1:18" x14ac:dyDescent="0.15">
      <c r="A89" s="5" t="s">
        <v>284</v>
      </c>
      <c r="B89" s="4">
        <v>841</v>
      </c>
      <c r="C89" s="4" t="s">
        <v>600</v>
      </c>
      <c r="D89" s="4" t="str">
        <f t="shared" si="5"/>
        <v>841ABC</v>
      </c>
      <c r="E89" s="35">
        <v>16</v>
      </c>
      <c r="F89" s="30">
        <v>42949</v>
      </c>
      <c r="J89" s="4" t="str">
        <f t="shared" si="6"/>
        <v/>
      </c>
      <c r="K89" s="4" t="str">
        <f t="shared" si="7"/>
        <v>CGPLPA812N</v>
      </c>
      <c r="L89" s="4" t="str">
        <f t="shared" si="8"/>
        <v>01-841</v>
      </c>
      <c r="M89" s="4" t="s">
        <v>285</v>
      </c>
      <c r="N89" s="4">
        <v>812</v>
      </c>
      <c r="O89" s="4" t="s">
        <v>611</v>
      </c>
      <c r="R89" s="4" t="str">
        <f t="shared" si="9"/>
        <v>PACTO16</v>
      </c>
    </row>
    <row r="90" spans="1:18" x14ac:dyDescent="0.15">
      <c r="A90" s="5" t="s">
        <v>284</v>
      </c>
      <c r="B90" s="4">
        <v>841</v>
      </c>
      <c r="C90" s="4" t="s">
        <v>8</v>
      </c>
      <c r="D90" s="4" t="str">
        <f t="shared" si="5"/>
        <v>841B1</v>
      </c>
      <c r="E90" s="35">
        <v>16</v>
      </c>
      <c r="F90" s="31">
        <v>42977</v>
      </c>
      <c r="G90" s="4">
        <v>6</v>
      </c>
      <c r="H90" s="4" t="s">
        <v>247</v>
      </c>
      <c r="I90" s="4" t="s">
        <v>244</v>
      </c>
      <c r="J90" s="4" t="str">
        <f t="shared" si="6"/>
        <v>E4,5,6</v>
      </c>
      <c r="K90" s="4" t="str">
        <f t="shared" si="7"/>
        <v>CGPLPA812P1</v>
      </c>
      <c r="L90" s="4" t="str">
        <f t="shared" si="8"/>
        <v>01-841</v>
      </c>
      <c r="M90" s="4" t="s">
        <v>285</v>
      </c>
      <c r="N90" s="4">
        <v>812</v>
      </c>
      <c r="O90" s="4" t="s">
        <v>286</v>
      </c>
      <c r="P90" s="4">
        <v>1</v>
      </c>
      <c r="R90" s="4" t="str">
        <f t="shared" si="9"/>
        <v>PACTO16</v>
      </c>
    </row>
    <row r="91" spans="1:18" x14ac:dyDescent="0.15">
      <c r="A91" s="5" t="s">
        <v>284</v>
      </c>
      <c r="B91" s="4">
        <v>841</v>
      </c>
      <c r="C91" s="4" t="s">
        <v>9</v>
      </c>
      <c r="D91" s="4" t="str">
        <f t="shared" si="5"/>
        <v>841E1</v>
      </c>
      <c r="E91" s="35">
        <v>16</v>
      </c>
      <c r="F91" s="31">
        <v>43006</v>
      </c>
      <c r="G91" s="4">
        <v>10</v>
      </c>
      <c r="H91" s="4" t="s">
        <v>250</v>
      </c>
      <c r="I91" s="4" t="s">
        <v>245</v>
      </c>
      <c r="J91" s="4" t="str">
        <f t="shared" si="6"/>
        <v>C7,8,9</v>
      </c>
      <c r="K91" s="4" t="str">
        <f t="shared" si="7"/>
        <v>CGPLPA812P2</v>
      </c>
      <c r="L91" s="4" t="str">
        <f t="shared" si="8"/>
        <v>01-841</v>
      </c>
      <c r="M91" s="4" t="s">
        <v>285</v>
      </c>
      <c r="N91" s="4">
        <v>812</v>
      </c>
      <c r="O91" s="4" t="s">
        <v>286</v>
      </c>
      <c r="P91" s="4">
        <v>2</v>
      </c>
      <c r="R91" s="4" t="str">
        <f t="shared" si="9"/>
        <v>PACTO16</v>
      </c>
    </row>
    <row r="92" spans="1:18" x14ac:dyDescent="0.15">
      <c r="A92" s="5" t="s">
        <v>284</v>
      </c>
      <c r="B92" s="4">
        <v>866</v>
      </c>
      <c r="C92" s="4" t="s">
        <v>10</v>
      </c>
      <c r="D92" s="4" t="str">
        <f t="shared" si="5"/>
        <v>866E2</v>
      </c>
      <c r="E92" s="35">
        <v>24</v>
      </c>
      <c r="F92" s="31">
        <v>43124</v>
      </c>
      <c r="G92" s="4">
        <v>14</v>
      </c>
      <c r="H92" s="4" t="s">
        <v>249</v>
      </c>
      <c r="I92" s="4" t="s">
        <v>242</v>
      </c>
      <c r="J92" s="4" t="str">
        <f t="shared" si="6"/>
        <v>D1,2,3</v>
      </c>
      <c r="K92" s="4" t="str">
        <f t="shared" si="7"/>
        <v>CGPLPA820P3</v>
      </c>
      <c r="L92" s="4" t="str">
        <f t="shared" si="8"/>
        <v>01-866</v>
      </c>
      <c r="M92" s="4" t="s">
        <v>285</v>
      </c>
      <c r="N92" s="4">
        <v>820</v>
      </c>
      <c r="O92" s="4" t="s">
        <v>286</v>
      </c>
      <c r="P92" s="4">
        <v>3</v>
      </c>
      <c r="R92" s="4" t="str">
        <f t="shared" si="9"/>
        <v>PACTO24</v>
      </c>
    </row>
    <row r="93" spans="1:18" x14ac:dyDescent="0.15">
      <c r="A93" s="5" t="s">
        <v>284</v>
      </c>
      <c r="B93" s="4">
        <v>841</v>
      </c>
      <c r="C93" s="4" t="s">
        <v>11</v>
      </c>
      <c r="D93" s="4" t="str">
        <f t="shared" si="5"/>
        <v>841E3</v>
      </c>
      <c r="E93" s="35">
        <v>16</v>
      </c>
      <c r="F93" s="31">
        <v>43118</v>
      </c>
      <c r="G93" s="4">
        <v>17</v>
      </c>
      <c r="H93" s="4" t="s">
        <v>248</v>
      </c>
      <c r="I93" s="4" t="s">
        <v>245</v>
      </c>
      <c r="J93" s="4" t="str">
        <f t="shared" si="6"/>
        <v>G7,8,9</v>
      </c>
      <c r="K93" s="4" t="str">
        <f t="shared" si="7"/>
        <v>CGPLPA812P4</v>
      </c>
      <c r="L93" s="4" t="str">
        <f t="shared" si="8"/>
        <v>01-841</v>
      </c>
      <c r="M93" s="4" t="s">
        <v>285</v>
      </c>
      <c r="N93" s="4">
        <v>812</v>
      </c>
      <c r="O93" s="4" t="s">
        <v>286</v>
      </c>
      <c r="P93" s="4">
        <v>4</v>
      </c>
      <c r="R93" s="4" t="str">
        <f t="shared" si="9"/>
        <v>PACTO16</v>
      </c>
    </row>
    <row r="94" spans="1:18" x14ac:dyDescent="0.15">
      <c r="A94" s="5" t="s">
        <v>284</v>
      </c>
      <c r="B94" s="4">
        <v>841</v>
      </c>
      <c r="C94" s="4" t="s">
        <v>12</v>
      </c>
      <c r="D94" s="4" t="str">
        <f t="shared" si="5"/>
        <v>841E4</v>
      </c>
      <c r="E94" s="35">
        <v>16</v>
      </c>
      <c r="F94" s="31">
        <v>43251</v>
      </c>
      <c r="G94" s="4">
        <v>19</v>
      </c>
      <c r="H94" s="4" t="s">
        <v>246</v>
      </c>
      <c r="I94" s="4" t="s">
        <v>244</v>
      </c>
      <c r="J94" s="4" t="str">
        <f t="shared" si="6"/>
        <v>H4,5,6</v>
      </c>
      <c r="K94" s="4" t="str">
        <f t="shared" si="7"/>
        <v>CGPLPA812P5</v>
      </c>
      <c r="L94" s="4" t="str">
        <f t="shared" si="8"/>
        <v>01-841</v>
      </c>
      <c r="M94" s="4" t="s">
        <v>285</v>
      </c>
      <c r="N94" s="4">
        <v>812</v>
      </c>
      <c r="O94" s="4" t="s">
        <v>286</v>
      </c>
      <c r="P94" s="4">
        <v>5</v>
      </c>
      <c r="R94" s="4" t="str">
        <f t="shared" si="9"/>
        <v>PACTO16</v>
      </c>
    </row>
    <row r="95" spans="1:18" x14ac:dyDescent="0.15">
      <c r="A95" s="5" t="s">
        <v>284</v>
      </c>
      <c r="B95" s="4">
        <v>849</v>
      </c>
      <c r="C95" s="4" t="s">
        <v>2</v>
      </c>
      <c r="D95" s="4" t="str">
        <f t="shared" si="5"/>
        <v>849A</v>
      </c>
      <c r="E95" s="35">
        <v>17</v>
      </c>
      <c r="F95" s="31">
        <v>42964</v>
      </c>
      <c r="G95" s="4">
        <v>1</v>
      </c>
      <c r="H95" s="4" t="s">
        <v>250</v>
      </c>
      <c r="I95" s="4" t="s">
        <v>242</v>
      </c>
      <c r="J95" s="4" t="str">
        <f t="shared" si="6"/>
        <v>C1,2,3</v>
      </c>
      <c r="K95" s="4" t="str">
        <f t="shared" si="7"/>
        <v>CGPLPA815P</v>
      </c>
      <c r="L95" s="4" t="str">
        <f t="shared" si="8"/>
        <v>01-849</v>
      </c>
      <c r="M95" s="4" t="s">
        <v>285</v>
      </c>
      <c r="N95" s="4">
        <v>815</v>
      </c>
      <c r="O95" s="4" t="s">
        <v>286</v>
      </c>
      <c r="R95" s="4" t="str">
        <f t="shared" si="9"/>
        <v>PACTO17</v>
      </c>
    </row>
    <row r="96" spans="1:18" x14ac:dyDescent="0.15">
      <c r="A96" s="5" t="s">
        <v>284</v>
      </c>
      <c r="B96" s="4">
        <v>849</v>
      </c>
      <c r="C96" s="4" t="s">
        <v>600</v>
      </c>
      <c r="D96" s="4" t="str">
        <f t="shared" si="5"/>
        <v>849ABC</v>
      </c>
      <c r="E96" s="35">
        <v>17</v>
      </c>
      <c r="F96" s="30">
        <v>42964</v>
      </c>
      <c r="J96" s="4" t="str">
        <f t="shared" si="6"/>
        <v/>
      </c>
      <c r="K96" s="4" t="str">
        <f t="shared" si="7"/>
        <v>CGPLPA815N</v>
      </c>
      <c r="L96" s="4" t="str">
        <f t="shared" si="8"/>
        <v>01-849</v>
      </c>
      <c r="M96" s="4" t="s">
        <v>285</v>
      </c>
      <c r="N96" s="4">
        <v>815</v>
      </c>
      <c r="O96" s="4" t="s">
        <v>611</v>
      </c>
      <c r="R96" s="4" t="str">
        <f t="shared" si="9"/>
        <v>PACTO17</v>
      </c>
    </row>
    <row r="97" spans="1:18" x14ac:dyDescent="0.15">
      <c r="A97" s="5" t="s">
        <v>284</v>
      </c>
      <c r="B97" s="4">
        <v>849</v>
      </c>
      <c r="C97" s="4" t="s">
        <v>8</v>
      </c>
      <c r="D97" s="4" t="str">
        <f t="shared" si="5"/>
        <v>849B1</v>
      </c>
      <c r="E97" s="35">
        <v>17</v>
      </c>
      <c r="F97" s="31">
        <v>42991</v>
      </c>
      <c r="G97" s="4">
        <v>6</v>
      </c>
      <c r="H97" s="4" t="s">
        <v>249</v>
      </c>
      <c r="I97" s="4" t="s">
        <v>242</v>
      </c>
      <c r="J97" s="4" t="str">
        <f t="shared" si="6"/>
        <v>D1,2,3</v>
      </c>
      <c r="K97" s="4" t="str">
        <f t="shared" si="7"/>
        <v>CGPLPA815P1</v>
      </c>
      <c r="L97" s="4" t="str">
        <f t="shared" si="8"/>
        <v>01-849</v>
      </c>
      <c r="M97" s="4" t="s">
        <v>285</v>
      </c>
      <c r="N97" s="4">
        <v>815</v>
      </c>
      <c r="O97" s="4" t="s">
        <v>286</v>
      </c>
      <c r="P97" s="4">
        <v>1</v>
      </c>
      <c r="R97" s="4" t="str">
        <f t="shared" si="9"/>
        <v>PACTO17</v>
      </c>
    </row>
    <row r="98" spans="1:18" x14ac:dyDescent="0.15">
      <c r="A98" s="5" t="s">
        <v>284</v>
      </c>
      <c r="B98" s="4">
        <v>849</v>
      </c>
      <c r="C98" s="4" t="s">
        <v>9</v>
      </c>
      <c r="D98" s="4" t="str">
        <f t="shared" si="5"/>
        <v>849E1</v>
      </c>
      <c r="E98" s="35">
        <v>17</v>
      </c>
      <c r="F98" s="31">
        <v>43012</v>
      </c>
      <c r="G98" s="4">
        <v>10</v>
      </c>
      <c r="H98" s="4" t="s">
        <v>251</v>
      </c>
      <c r="I98" s="4" t="s">
        <v>245</v>
      </c>
      <c r="J98" s="4" t="str">
        <f t="shared" si="6"/>
        <v>B7,8,9</v>
      </c>
      <c r="K98" s="4" t="str">
        <f t="shared" si="7"/>
        <v>CGPLPA815P2</v>
      </c>
      <c r="L98" s="4" t="str">
        <f t="shared" si="8"/>
        <v>01-849</v>
      </c>
      <c r="M98" s="4" t="s">
        <v>285</v>
      </c>
      <c r="N98" s="4">
        <v>815</v>
      </c>
      <c r="O98" s="4" t="s">
        <v>286</v>
      </c>
      <c r="P98" s="4">
        <v>2</v>
      </c>
      <c r="R98" s="4" t="str">
        <f t="shared" si="9"/>
        <v>PACTO17</v>
      </c>
    </row>
    <row r="99" spans="1:18" x14ac:dyDescent="0.15">
      <c r="A99" s="5" t="s">
        <v>284</v>
      </c>
      <c r="B99" s="4">
        <v>867</v>
      </c>
      <c r="C99" s="4" t="s">
        <v>10</v>
      </c>
      <c r="D99" s="4" t="str">
        <f t="shared" si="5"/>
        <v>867E2</v>
      </c>
      <c r="E99" s="35">
        <v>25</v>
      </c>
      <c r="F99" s="31">
        <v>43137</v>
      </c>
      <c r="G99" s="4">
        <v>14</v>
      </c>
      <c r="H99" s="4" t="s">
        <v>249</v>
      </c>
      <c r="I99" s="4" t="s">
        <v>244</v>
      </c>
      <c r="J99" s="4" t="str">
        <f t="shared" si="6"/>
        <v>D4,5,6</v>
      </c>
      <c r="K99" s="4" t="str">
        <f t="shared" si="7"/>
        <v>CGPLPA821P3</v>
      </c>
      <c r="L99" s="4" t="str">
        <f t="shared" si="8"/>
        <v>01-867</v>
      </c>
      <c r="M99" s="4" t="s">
        <v>285</v>
      </c>
      <c r="N99" s="4">
        <v>821</v>
      </c>
      <c r="O99" s="4" t="s">
        <v>286</v>
      </c>
      <c r="P99" s="4">
        <v>3</v>
      </c>
      <c r="R99" s="4" t="str">
        <f t="shared" si="9"/>
        <v>PACTO25</v>
      </c>
    </row>
    <row r="100" spans="1:18" x14ac:dyDescent="0.15">
      <c r="A100" s="5" t="s">
        <v>284</v>
      </c>
      <c r="B100" s="4">
        <v>849</v>
      </c>
      <c r="C100" s="4" t="s">
        <v>11</v>
      </c>
      <c r="D100" s="4" t="str">
        <f t="shared" si="5"/>
        <v>849E3</v>
      </c>
      <c r="E100" s="35">
        <v>17</v>
      </c>
      <c r="F100" s="31">
        <v>43129</v>
      </c>
      <c r="G100" s="4">
        <v>17</v>
      </c>
      <c r="H100" s="4" t="s">
        <v>243</v>
      </c>
      <c r="I100" s="4" t="s">
        <v>245</v>
      </c>
      <c r="J100" s="4" t="str">
        <f t="shared" si="6"/>
        <v>F7,8,9</v>
      </c>
      <c r="K100" s="4" t="str">
        <f t="shared" si="7"/>
        <v>CGPLPA815P4</v>
      </c>
      <c r="L100" s="4" t="str">
        <f t="shared" si="8"/>
        <v>01-849</v>
      </c>
      <c r="M100" s="4" t="s">
        <v>285</v>
      </c>
      <c r="N100" s="4">
        <v>815</v>
      </c>
      <c r="O100" s="4" t="s">
        <v>286</v>
      </c>
      <c r="P100" s="4">
        <v>4</v>
      </c>
      <c r="R100" s="4" t="str">
        <f t="shared" si="9"/>
        <v>PACTO17</v>
      </c>
    </row>
    <row r="101" spans="1:18" x14ac:dyDescent="0.15">
      <c r="A101" s="5" t="s">
        <v>284</v>
      </c>
      <c r="B101" s="4">
        <v>849</v>
      </c>
      <c r="C101" s="4" t="s">
        <v>12</v>
      </c>
      <c r="D101" s="4" t="str">
        <f t="shared" si="5"/>
        <v>849E4</v>
      </c>
      <c r="E101" s="35">
        <v>17</v>
      </c>
      <c r="F101" s="31">
        <v>43185</v>
      </c>
      <c r="G101" s="4">
        <v>19</v>
      </c>
      <c r="H101" s="4" t="s">
        <v>248</v>
      </c>
      <c r="I101" s="4" t="s">
        <v>242</v>
      </c>
      <c r="J101" s="4" t="str">
        <f t="shared" si="6"/>
        <v>G1,2,3</v>
      </c>
      <c r="K101" s="4" t="str">
        <f t="shared" si="7"/>
        <v>CGPLPA815P5</v>
      </c>
      <c r="L101" s="4" t="str">
        <f t="shared" si="8"/>
        <v>01-849</v>
      </c>
      <c r="M101" s="4" t="s">
        <v>285</v>
      </c>
      <c r="N101" s="4">
        <v>815</v>
      </c>
      <c r="O101" s="4" t="s">
        <v>286</v>
      </c>
      <c r="P101" s="4">
        <v>5</v>
      </c>
      <c r="R101" s="4" t="str">
        <f t="shared" si="9"/>
        <v>PACTO17</v>
      </c>
    </row>
    <row r="102" spans="1:18" x14ac:dyDescent="0.15">
      <c r="A102" s="5" t="s">
        <v>284</v>
      </c>
      <c r="B102" s="4">
        <v>849</v>
      </c>
      <c r="C102" s="4" t="s">
        <v>13</v>
      </c>
      <c r="D102" s="4" t="str">
        <f t="shared" si="5"/>
        <v>849E5</v>
      </c>
      <c r="E102" s="35">
        <v>17</v>
      </c>
      <c r="F102" s="31">
        <v>43248</v>
      </c>
      <c r="G102" s="4">
        <v>21</v>
      </c>
      <c r="H102" s="4" t="s">
        <v>241</v>
      </c>
      <c r="I102" s="4" t="s">
        <v>245</v>
      </c>
      <c r="J102" s="4" t="str">
        <f t="shared" si="6"/>
        <v>I7,8,9</v>
      </c>
      <c r="K102" s="4" t="str">
        <f t="shared" si="7"/>
        <v>CGPLPA815P6</v>
      </c>
      <c r="L102" s="4" t="str">
        <f t="shared" si="8"/>
        <v>01-849</v>
      </c>
      <c r="M102" s="4" t="s">
        <v>285</v>
      </c>
      <c r="N102" s="4">
        <v>815</v>
      </c>
      <c r="O102" s="4" t="s">
        <v>286</v>
      </c>
      <c r="P102" s="4">
        <v>6</v>
      </c>
      <c r="R102" s="4" t="str">
        <f t="shared" si="9"/>
        <v>PACTO17</v>
      </c>
    </row>
    <row r="103" spans="1:18" x14ac:dyDescent="0.15">
      <c r="A103" s="5" t="s">
        <v>284</v>
      </c>
      <c r="B103" s="4">
        <v>849</v>
      </c>
      <c r="C103" s="4" t="s">
        <v>14</v>
      </c>
      <c r="D103" s="4" t="str">
        <f t="shared" si="5"/>
        <v>849E6</v>
      </c>
      <c r="E103" s="35">
        <v>17</v>
      </c>
      <c r="F103" s="31">
        <v>43304</v>
      </c>
      <c r="G103" s="4">
        <v>22</v>
      </c>
      <c r="H103" s="4" t="s">
        <v>246</v>
      </c>
      <c r="I103" s="4" t="s">
        <v>244</v>
      </c>
      <c r="J103" s="4" t="str">
        <f t="shared" si="6"/>
        <v>H4,5,6</v>
      </c>
      <c r="K103" s="4" t="str">
        <f t="shared" si="7"/>
        <v>CGPLPA815P7</v>
      </c>
      <c r="L103" s="4" t="str">
        <f t="shared" si="8"/>
        <v>01-849</v>
      </c>
      <c r="M103" s="4" t="s">
        <v>285</v>
      </c>
      <c r="N103" s="4">
        <v>815</v>
      </c>
      <c r="O103" s="4" t="s">
        <v>286</v>
      </c>
      <c r="P103" s="4">
        <v>7</v>
      </c>
      <c r="R103" s="4" t="str">
        <f t="shared" si="9"/>
        <v>PACTO17</v>
      </c>
    </row>
    <row r="104" spans="1:18" x14ac:dyDescent="0.15">
      <c r="A104" s="5" t="s">
        <v>284</v>
      </c>
      <c r="B104" s="4">
        <v>849</v>
      </c>
      <c r="C104" s="4" t="s">
        <v>15</v>
      </c>
      <c r="D104" s="4" t="str">
        <f t="shared" si="5"/>
        <v>849E7</v>
      </c>
      <c r="E104" s="35">
        <v>17</v>
      </c>
      <c r="F104" s="31">
        <v>43360</v>
      </c>
      <c r="G104" s="4">
        <v>24</v>
      </c>
      <c r="H104" s="4" t="s">
        <v>247</v>
      </c>
      <c r="I104" s="4" t="s">
        <v>245</v>
      </c>
      <c r="J104" s="4" t="str">
        <f t="shared" si="6"/>
        <v>E7,8,9</v>
      </c>
      <c r="K104" s="4" t="str">
        <f t="shared" si="7"/>
        <v>CGPLPA815P8</v>
      </c>
      <c r="L104" s="4" t="str">
        <f t="shared" si="8"/>
        <v>01-849</v>
      </c>
      <c r="M104" s="4" t="s">
        <v>285</v>
      </c>
      <c r="N104" s="4">
        <v>815</v>
      </c>
      <c r="O104" s="4" t="s">
        <v>286</v>
      </c>
      <c r="P104" s="4">
        <v>8</v>
      </c>
      <c r="R104" s="4" t="str">
        <f t="shared" si="9"/>
        <v>PACTO17</v>
      </c>
    </row>
    <row r="105" spans="1:18" x14ac:dyDescent="0.15">
      <c r="A105" s="5" t="s">
        <v>284</v>
      </c>
      <c r="B105" s="4">
        <v>849</v>
      </c>
      <c r="C105" s="4" t="s">
        <v>16</v>
      </c>
      <c r="D105" s="4" t="str">
        <f t="shared" si="5"/>
        <v>849E8</v>
      </c>
      <c r="E105" s="35">
        <v>17</v>
      </c>
      <c r="F105" s="31">
        <v>43423</v>
      </c>
      <c r="G105" s="4">
        <v>23</v>
      </c>
      <c r="H105" s="4" t="s">
        <v>249</v>
      </c>
      <c r="I105" s="4" t="s">
        <v>242</v>
      </c>
      <c r="J105" s="4" t="str">
        <f t="shared" si="6"/>
        <v>D1,2,3</v>
      </c>
      <c r="K105" s="4" t="str">
        <f t="shared" si="7"/>
        <v>CGPLPA815P9</v>
      </c>
      <c r="L105" s="4" t="str">
        <f t="shared" si="8"/>
        <v>01-849</v>
      </c>
      <c r="M105" s="4" t="s">
        <v>285</v>
      </c>
      <c r="N105" s="4">
        <v>815</v>
      </c>
      <c r="O105" s="4" t="s">
        <v>286</v>
      </c>
      <c r="P105" s="4">
        <v>9</v>
      </c>
      <c r="R105" s="4" t="str">
        <f t="shared" si="9"/>
        <v>PACTO17</v>
      </c>
    </row>
    <row r="106" spans="1:18" x14ac:dyDescent="0.15">
      <c r="A106" s="5" t="s">
        <v>284</v>
      </c>
      <c r="B106" s="4">
        <v>849</v>
      </c>
      <c r="C106" s="4" t="s">
        <v>17</v>
      </c>
      <c r="D106" s="4" t="str">
        <f t="shared" si="5"/>
        <v>849E9</v>
      </c>
      <c r="E106" s="35">
        <v>17</v>
      </c>
      <c r="F106" s="31">
        <v>43535</v>
      </c>
      <c r="G106" s="4">
        <v>23</v>
      </c>
      <c r="H106" s="4" t="s">
        <v>2</v>
      </c>
      <c r="I106" s="4" t="s">
        <v>245</v>
      </c>
      <c r="J106" s="4" t="str">
        <f t="shared" si="6"/>
        <v>A7,8,9</v>
      </c>
      <c r="K106" s="4" t="str">
        <f t="shared" si="7"/>
        <v>CGPLPA815P10</v>
      </c>
      <c r="L106" s="4" t="str">
        <f t="shared" si="8"/>
        <v>01-849</v>
      </c>
      <c r="M106" s="4" t="s">
        <v>285</v>
      </c>
      <c r="N106" s="4">
        <v>815</v>
      </c>
      <c r="O106" s="4" t="s">
        <v>286</v>
      </c>
      <c r="P106" s="4">
        <v>10</v>
      </c>
      <c r="R106" s="4" t="str">
        <f t="shared" si="9"/>
        <v>PACTO17</v>
      </c>
    </row>
    <row r="107" spans="1:18" x14ac:dyDescent="0.15">
      <c r="A107" s="5" t="s">
        <v>284</v>
      </c>
      <c r="B107" s="4">
        <v>849</v>
      </c>
      <c r="C107" s="4" t="s">
        <v>18</v>
      </c>
      <c r="D107" s="4" t="str">
        <f t="shared" si="5"/>
        <v>849E10</v>
      </c>
      <c r="E107" s="35">
        <v>17</v>
      </c>
      <c r="F107" s="31">
        <v>43754</v>
      </c>
      <c r="G107" s="4">
        <v>25</v>
      </c>
      <c r="H107" s="4" t="s">
        <v>241</v>
      </c>
      <c r="I107" s="4" t="s">
        <v>244</v>
      </c>
      <c r="J107" s="4" t="str">
        <f t="shared" si="6"/>
        <v>I4,5,6</v>
      </c>
      <c r="K107" s="4" t="str">
        <f t="shared" si="7"/>
        <v>CGPLPA815P11</v>
      </c>
      <c r="L107" s="4" t="str">
        <f t="shared" si="8"/>
        <v>01-849</v>
      </c>
      <c r="M107" s="4" t="s">
        <v>285</v>
      </c>
      <c r="N107" s="4">
        <v>815</v>
      </c>
      <c r="O107" s="4" t="s">
        <v>286</v>
      </c>
      <c r="P107" s="4">
        <v>11</v>
      </c>
      <c r="R107" s="4" t="str">
        <f t="shared" si="9"/>
        <v>PACTO17</v>
      </c>
    </row>
    <row r="108" spans="1:18" x14ac:dyDescent="0.15">
      <c r="A108" s="5" t="s">
        <v>284</v>
      </c>
      <c r="B108" s="4">
        <v>849</v>
      </c>
      <c r="C108" s="4" t="s">
        <v>19</v>
      </c>
      <c r="D108" s="4" t="str">
        <f t="shared" si="5"/>
        <v>849E11</v>
      </c>
      <c r="E108" s="35">
        <v>17</v>
      </c>
      <c r="F108" s="31">
        <v>43808</v>
      </c>
      <c r="G108" s="4">
        <v>25</v>
      </c>
      <c r="H108" s="4" t="s">
        <v>248</v>
      </c>
      <c r="I108" s="4" t="s">
        <v>242</v>
      </c>
      <c r="J108" s="4" t="str">
        <f t="shared" si="6"/>
        <v>G1,2,3</v>
      </c>
      <c r="K108" s="4" t="str">
        <f t="shared" si="7"/>
        <v>CGPLPA815P12</v>
      </c>
      <c r="L108" s="4" t="str">
        <f t="shared" si="8"/>
        <v>01-849</v>
      </c>
      <c r="M108" s="4" t="s">
        <v>285</v>
      </c>
      <c r="N108" s="4">
        <v>815</v>
      </c>
      <c r="O108" s="4" t="s">
        <v>286</v>
      </c>
      <c r="P108" s="4">
        <v>12</v>
      </c>
      <c r="R108" s="4" t="str">
        <f t="shared" si="9"/>
        <v>PACTO17</v>
      </c>
    </row>
    <row r="109" spans="1:18" x14ac:dyDescent="0.15">
      <c r="A109" s="5" t="s">
        <v>284</v>
      </c>
      <c r="B109" s="4">
        <v>849</v>
      </c>
      <c r="C109" s="4" t="s">
        <v>20</v>
      </c>
      <c r="D109" s="4" t="str">
        <f t="shared" si="5"/>
        <v>849E12</v>
      </c>
      <c r="E109" s="35">
        <v>17</v>
      </c>
      <c r="F109" s="31">
        <v>43907</v>
      </c>
      <c r="G109" s="4">
        <v>25</v>
      </c>
      <c r="H109" s="4" t="s">
        <v>249</v>
      </c>
      <c r="I109" s="4" t="s">
        <v>245</v>
      </c>
      <c r="J109" s="4" t="str">
        <f t="shared" si="6"/>
        <v>D7,8,9</v>
      </c>
      <c r="K109" s="4" t="str">
        <f t="shared" si="7"/>
        <v>CGPLPA815P13</v>
      </c>
      <c r="L109" s="4" t="str">
        <f t="shared" si="8"/>
        <v>01-849</v>
      </c>
      <c r="M109" s="4" t="s">
        <v>285</v>
      </c>
      <c r="N109" s="4">
        <v>815</v>
      </c>
      <c r="O109" s="4" t="s">
        <v>286</v>
      </c>
      <c r="P109" s="4">
        <v>13</v>
      </c>
      <c r="R109" s="4" t="str">
        <f t="shared" si="9"/>
        <v>PACTO17</v>
      </c>
    </row>
    <row r="110" spans="1:18" x14ac:dyDescent="0.15">
      <c r="A110" s="5" t="s">
        <v>284</v>
      </c>
      <c r="B110" s="4">
        <v>849</v>
      </c>
      <c r="C110" s="4" t="s">
        <v>21</v>
      </c>
      <c r="D110" s="4" t="str">
        <f t="shared" si="5"/>
        <v>849E13</v>
      </c>
      <c r="E110" s="35">
        <v>17</v>
      </c>
      <c r="F110" s="31">
        <v>43955</v>
      </c>
      <c r="G110" s="4">
        <v>25</v>
      </c>
      <c r="H110" s="4" t="s">
        <v>243</v>
      </c>
      <c r="I110" s="4" t="s">
        <v>242</v>
      </c>
      <c r="J110" s="4" t="str">
        <f t="shared" si="6"/>
        <v>F1,2,3</v>
      </c>
      <c r="K110" s="4" t="str">
        <f t="shared" si="7"/>
        <v>CGPLPA815P14</v>
      </c>
      <c r="L110" s="4" t="str">
        <f t="shared" si="8"/>
        <v>01-849</v>
      </c>
      <c r="M110" s="4" t="s">
        <v>285</v>
      </c>
      <c r="N110" s="4">
        <v>815</v>
      </c>
      <c r="O110" s="4" t="s">
        <v>286</v>
      </c>
      <c r="P110" s="4">
        <v>14</v>
      </c>
      <c r="R110" s="4" t="str">
        <f t="shared" si="9"/>
        <v>PACTO17</v>
      </c>
    </row>
    <row r="111" spans="1:18" x14ac:dyDescent="0.15">
      <c r="A111" s="5" t="s">
        <v>284</v>
      </c>
      <c r="B111" s="4">
        <v>851</v>
      </c>
      <c r="C111" s="4" t="s">
        <v>2</v>
      </c>
      <c r="D111" s="4" t="str">
        <f t="shared" si="5"/>
        <v>851A</v>
      </c>
      <c r="E111" s="35">
        <v>18</v>
      </c>
      <c r="F111" s="31">
        <v>42971</v>
      </c>
      <c r="G111" s="4">
        <v>1</v>
      </c>
      <c r="H111" s="4" t="s">
        <v>250</v>
      </c>
      <c r="I111" s="4" t="s">
        <v>244</v>
      </c>
      <c r="J111" s="4" t="str">
        <f t="shared" si="6"/>
        <v>C4,5,6</v>
      </c>
      <c r="K111" s="4" t="str">
        <f t="shared" si="7"/>
        <v>CGPLPA816P</v>
      </c>
      <c r="L111" s="4" t="str">
        <f t="shared" si="8"/>
        <v>01-851</v>
      </c>
      <c r="M111" s="4" t="s">
        <v>285</v>
      </c>
      <c r="N111" s="4">
        <v>816</v>
      </c>
      <c r="O111" s="4" t="s">
        <v>286</v>
      </c>
      <c r="R111" s="4" t="str">
        <f t="shared" si="9"/>
        <v>PACTO18</v>
      </c>
    </row>
    <row r="112" spans="1:18" x14ac:dyDescent="0.15">
      <c r="A112" s="5" t="s">
        <v>284</v>
      </c>
      <c r="B112" s="4">
        <v>851</v>
      </c>
      <c r="C112" s="4" t="s">
        <v>600</v>
      </c>
      <c r="D112" s="4" t="str">
        <f t="shared" si="5"/>
        <v>851ABC</v>
      </c>
      <c r="E112" s="35">
        <v>18</v>
      </c>
      <c r="F112" s="30">
        <v>42971</v>
      </c>
      <c r="J112" s="4" t="str">
        <f t="shared" si="6"/>
        <v/>
      </c>
      <c r="K112" s="4" t="str">
        <f t="shared" si="7"/>
        <v>CGPLPA816N</v>
      </c>
      <c r="L112" s="4" t="str">
        <f t="shared" si="8"/>
        <v>01-851</v>
      </c>
      <c r="M112" s="4" t="s">
        <v>285</v>
      </c>
      <c r="N112" s="4">
        <v>816</v>
      </c>
      <c r="O112" s="4" t="s">
        <v>611</v>
      </c>
      <c r="R112" s="4" t="str">
        <f t="shared" si="9"/>
        <v>PACTO18</v>
      </c>
    </row>
    <row r="113" spans="1:18" x14ac:dyDescent="0.15">
      <c r="A113" s="5" t="s">
        <v>284</v>
      </c>
      <c r="B113" s="4">
        <v>851</v>
      </c>
      <c r="C113" s="4" t="s">
        <v>8</v>
      </c>
      <c r="D113" s="4" t="str">
        <f t="shared" si="5"/>
        <v>851B1</v>
      </c>
      <c r="E113" s="35">
        <v>18</v>
      </c>
      <c r="F113" s="31">
        <v>42998</v>
      </c>
      <c r="G113" s="4">
        <v>6</v>
      </c>
      <c r="H113" s="4" t="s">
        <v>249</v>
      </c>
      <c r="I113" s="4" t="s">
        <v>244</v>
      </c>
      <c r="J113" s="4" t="str">
        <f t="shared" si="6"/>
        <v>D4,5,6</v>
      </c>
      <c r="K113" s="4" t="str">
        <f t="shared" si="7"/>
        <v>CGPLPA816P1</v>
      </c>
      <c r="L113" s="4" t="str">
        <f t="shared" si="8"/>
        <v>01-851</v>
      </c>
      <c r="M113" s="4" t="s">
        <v>285</v>
      </c>
      <c r="N113" s="4">
        <v>816</v>
      </c>
      <c r="O113" s="4" t="s">
        <v>286</v>
      </c>
      <c r="P113" s="4">
        <v>1</v>
      </c>
      <c r="R113" s="4" t="str">
        <f t="shared" si="9"/>
        <v>PACTO18</v>
      </c>
    </row>
    <row r="114" spans="1:18" x14ac:dyDescent="0.15">
      <c r="A114" s="5" t="s">
        <v>284</v>
      </c>
      <c r="B114" s="4">
        <v>845</v>
      </c>
      <c r="C114" s="4" t="s">
        <v>2</v>
      </c>
      <c r="D114" s="4" t="str">
        <f t="shared" si="5"/>
        <v>845A</v>
      </c>
      <c r="E114" s="35">
        <v>19</v>
      </c>
      <c r="F114" s="31">
        <v>42971</v>
      </c>
      <c r="G114" s="4">
        <v>1</v>
      </c>
      <c r="H114" s="4" t="s">
        <v>249</v>
      </c>
      <c r="I114" s="4" t="s">
        <v>244</v>
      </c>
      <c r="J114" s="4" t="str">
        <f t="shared" si="6"/>
        <v>D4,5,6</v>
      </c>
      <c r="K114" s="4" t="str">
        <f t="shared" si="7"/>
        <v>CGPLPA813P</v>
      </c>
      <c r="L114" s="4" t="str">
        <f t="shared" si="8"/>
        <v>01-845</v>
      </c>
      <c r="M114" s="4" t="s">
        <v>285</v>
      </c>
      <c r="N114" s="4">
        <v>813</v>
      </c>
      <c r="O114" s="4" t="s">
        <v>286</v>
      </c>
      <c r="R114" s="4" t="str">
        <f t="shared" si="9"/>
        <v>PACTO19</v>
      </c>
    </row>
    <row r="115" spans="1:18" x14ac:dyDescent="0.15">
      <c r="A115" s="5" t="s">
        <v>284</v>
      </c>
      <c r="B115" s="4">
        <v>845</v>
      </c>
      <c r="C115" s="4" t="s">
        <v>600</v>
      </c>
      <c r="D115" s="4" t="str">
        <f t="shared" si="5"/>
        <v>845ABC</v>
      </c>
      <c r="E115" s="35">
        <v>19</v>
      </c>
      <c r="F115" s="30">
        <v>42971</v>
      </c>
      <c r="J115" s="4" t="str">
        <f t="shared" si="6"/>
        <v/>
      </c>
      <c r="K115" s="4" t="str">
        <f t="shared" si="7"/>
        <v>CGPLPA813N</v>
      </c>
      <c r="L115" s="4" t="str">
        <f t="shared" si="8"/>
        <v>01-845</v>
      </c>
      <c r="M115" s="4" t="s">
        <v>285</v>
      </c>
      <c r="N115" s="4">
        <v>813</v>
      </c>
      <c r="O115" s="4" t="s">
        <v>611</v>
      </c>
      <c r="R115" s="4" t="str">
        <f t="shared" si="9"/>
        <v>PACTO19</v>
      </c>
    </row>
    <row r="116" spans="1:18" x14ac:dyDescent="0.15">
      <c r="A116" s="5" t="s">
        <v>284</v>
      </c>
      <c r="B116" s="4">
        <v>845</v>
      </c>
      <c r="C116" s="4" t="s">
        <v>8</v>
      </c>
      <c r="D116" s="4" t="str">
        <f t="shared" si="5"/>
        <v>845B1</v>
      </c>
      <c r="E116" s="35">
        <v>19</v>
      </c>
      <c r="F116" s="31">
        <v>42999</v>
      </c>
      <c r="G116" s="4">
        <v>6</v>
      </c>
      <c r="H116" s="4" t="s">
        <v>247</v>
      </c>
      <c r="I116" s="4" t="s">
        <v>245</v>
      </c>
      <c r="J116" s="4" t="str">
        <f t="shared" si="6"/>
        <v>E7,8,9</v>
      </c>
      <c r="K116" s="4" t="str">
        <f t="shared" si="7"/>
        <v>CGPLPA813P1</v>
      </c>
      <c r="L116" s="4" t="str">
        <f t="shared" si="8"/>
        <v>01-845</v>
      </c>
      <c r="M116" s="4" t="s">
        <v>285</v>
      </c>
      <c r="N116" s="4">
        <v>813</v>
      </c>
      <c r="O116" s="4" t="s">
        <v>286</v>
      </c>
      <c r="P116" s="4">
        <v>1</v>
      </c>
      <c r="R116" s="4" t="str">
        <f t="shared" si="9"/>
        <v>PACTO19</v>
      </c>
    </row>
    <row r="117" spans="1:18" x14ac:dyDescent="0.15">
      <c r="A117" s="5" t="s">
        <v>284</v>
      </c>
      <c r="B117" s="4">
        <v>845</v>
      </c>
      <c r="C117" s="4" t="s">
        <v>9</v>
      </c>
      <c r="D117" s="4" t="str">
        <f t="shared" si="5"/>
        <v>845E1</v>
      </c>
      <c r="E117" s="35">
        <v>19</v>
      </c>
      <c r="F117" s="31">
        <v>43026</v>
      </c>
      <c r="G117" s="4">
        <v>10</v>
      </c>
      <c r="H117" s="4" t="s">
        <v>251</v>
      </c>
      <c r="I117" s="4" t="s">
        <v>242</v>
      </c>
      <c r="J117" s="4" t="str">
        <f t="shared" si="6"/>
        <v>B1,2,3</v>
      </c>
      <c r="K117" s="4" t="str">
        <f t="shared" si="7"/>
        <v>CGPLPA813P2</v>
      </c>
      <c r="L117" s="4" t="str">
        <f t="shared" si="8"/>
        <v>01-845</v>
      </c>
      <c r="M117" s="4" t="s">
        <v>285</v>
      </c>
      <c r="N117" s="4">
        <v>813</v>
      </c>
      <c r="O117" s="4" t="s">
        <v>286</v>
      </c>
      <c r="P117" s="4">
        <v>2</v>
      </c>
      <c r="R117" s="4" t="str">
        <f t="shared" si="9"/>
        <v>PACTO19</v>
      </c>
    </row>
    <row r="118" spans="1:18" x14ac:dyDescent="0.15">
      <c r="A118" s="5" t="s">
        <v>284</v>
      </c>
      <c r="B118" s="4">
        <v>1029</v>
      </c>
      <c r="C118" s="4" t="s">
        <v>10</v>
      </c>
      <c r="D118" s="4" t="str">
        <f t="shared" si="5"/>
        <v>1029E2</v>
      </c>
      <c r="E118" s="35">
        <v>77</v>
      </c>
      <c r="F118" s="31">
        <v>43700</v>
      </c>
      <c r="G118" s="4">
        <v>14</v>
      </c>
      <c r="H118" s="4" t="s">
        <v>249</v>
      </c>
      <c r="I118" s="4" t="s">
        <v>245</v>
      </c>
      <c r="J118" s="4" t="str">
        <f t="shared" si="6"/>
        <v>D7,8,9</v>
      </c>
      <c r="K118" s="4" t="str">
        <f t="shared" si="7"/>
        <v>CGPLPA870P3</v>
      </c>
      <c r="L118" s="4" t="str">
        <f t="shared" si="8"/>
        <v>01-1029</v>
      </c>
      <c r="M118" s="4" t="s">
        <v>285</v>
      </c>
      <c r="N118" s="4">
        <v>870</v>
      </c>
      <c r="O118" s="4" t="s">
        <v>286</v>
      </c>
      <c r="P118" s="4">
        <v>3</v>
      </c>
      <c r="R118" s="4" t="str">
        <f t="shared" si="9"/>
        <v>PACTO77</v>
      </c>
    </row>
    <row r="119" spans="1:18" x14ac:dyDescent="0.15">
      <c r="A119" s="5" t="s">
        <v>284</v>
      </c>
      <c r="B119" s="4">
        <v>845</v>
      </c>
      <c r="C119" s="4" t="s">
        <v>11</v>
      </c>
      <c r="D119" s="4" t="str">
        <f t="shared" si="5"/>
        <v>845E3</v>
      </c>
      <c r="E119" s="35">
        <v>19</v>
      </c>
      <c r="F119" s="31">
        <v>43145</v>
      </c>
      <c r="G119" s="4">
        <v>17</v>
      </c>
      <c r="H119" s="4" t="s">
        <v>243</v>
      </c>
      <c r="I119" s="4" t="s">
        <v>242</v>
      </c>
      <c r="J119" s="4" t="str">
        <f t="shared" si="6"/>
        <v>F1,2,3</v>
      </c>
      <c r="K119" s="4" t="str">
        <f t="shared" si="7"/>
        <v>CGPLPA813P4</v>
      </c>
      <c r="L119" s="4" t="str">
        <f t="shared" si="8"/>
        <v>01-845</v>
      </c>
      <c r="M119" s="4" t="s">
        <v>285</v>
      </c>
      <c r="N119" s="4">
        <v>813</v>
      </c>
      <c r="O119" s="4" t="s">
        <v>286</v>
      </c>
      <c r="P119" s="4">
        <v>4</v>
      </c>
      <c r="R119" s="4" t="str">
        <f t="shared" si="9"/>
        <v>PACTO19</v>
      </c>
    </row>
    <row r="120" spans="1:18" x14ac:dyDescent="0.15">
      <c r="A120" s="5" t="s">
        <v>284</v>
      </c>
      <c r="B120" s="4">
        <v>845</v>
      </c>
      <c r="C120" s="4" t="s">
        <v>12</v>
      </c>
      <c r="D120" s="4" t="str">
        <f t="shared" si="5"/>
        <v>845E4</v>
      </c>
      <c r="E120" s="35">
        <v>19</v>
      </c>
      <c r="F120" s="31">
        <v>43196</v>
      </c>
      <c r="G120" s="4">
        <v>19</v>
      </c>
      <c r="H120" s="4" t="s">
        <v>246</v>
      </c>
      <c r="I120" s="4" t="s">
        <v>245</v>
      </c>
      <c r="J120" s="4" t="str">
        <f t="shared" si="6"/>
        <v>H7,8,9</v>
      </c>
      <c r="K120" s="4" t="str">
        <f t="shared" si="7"/>
        <v>CGPLPA813P5</v>
      </c>
      <c r="L120" s="4" t="str">
        <f t="shared" si="8"/>
        <v>01-845</v>
      </c>
      <c r="M120" s="4" t="s">
        <v>285</v>
      </c>
      <c r="N120" s="4">
        <v>813</v>
      </c>
      <c r="O120" s="4" t="s">
        <v>286</v>
      </c>
      <c r="P120" s="4">
        <v>5</v>
      </c>
      <c r="R120" s="4" t="str">
        <f t="shared" si="9"/>
        <v>PACTO19</v>
      </c>
    </row>
    <row r="121" spans="1:18" x14ac:dyDescent="0.15">
      <c r="A121" s="5" t="s">
        <v>284</v>
      </c>
      <c r="B121" s="4">
        <v>845</v>
      </c>
      <c r="C121" s="4" t="s">
        <v>13</v>
      </c>
      <c r="D121" s="4" t="str">
        <f t="shared" si="5"/>
        <v>845E5</v>
      </c>
      <c r="E121" s="35">
        <v>19</v>
      </c>
      <c r="F121" s="31">
        <v>43284</v>
      </c>
      <c r="G121" s="4">
        <v>21</v>
      </c>
      <c r="H121" s="4" t="s">
        <v>241</v>
      </c>
      <c r="I121" s="4" t="s">
        <v>244</v>
      </c>
      <c r="J121" s="4" t="str">
        <f t="shared" si="6"/>
        <v>I4,5,6</v>
      </c>
      <c r="K121" s="4" t="str">
        <f t="shared" si="7"/>
        <v>CGPLPA813P6</v>
      </c>
      <c r="L121" s="4" t="str">
        <f t="shared" si="8"/>
        <v>01-845</v>
      </c>
      <c r="M121" s="4" t="s">
        <v>285</v>
      </c>
      <c r="N121" s="4">
        <v>813</v>
      </c>
      <c r="O121" s="4" t="s">
        <v>286</v>
      </c>
      <c r="P121" s="4">
        <v>6</v>
      </c>
      <c r="R121" s="4" t="str">
        <f t="shared" si="9"/>
        <v>PACTO19</v>
      </c>
    </row>
    <row r="122" spans="1:18" x14ac:dyDescent="0.15">
      <c r="A122" s="5" t="s">
        <v>284</v>
      </c>
      <c r="B122" s="4">
        <v>845</v>
      </c>
      <c r="C122" s="4" t="s">
        <v>14</v>
      </c>
      <c r="D122" s="4" t="str">
        <f t="shared" si="5"/>
        <v>845E6</v>
      </c>
      <c r="E122" s="35">
        <v>19</v>
      </c>
      <c r="F122" s="31">
        <v>43315</v>
      </c>
      <c r="G122" s="4">
        <v>22</v>
      </c>
      <c r="H122" s="4" t="s">
        <v>246</v>
      </c>
      <c r="I122" s="4" t="s">
        <v>242</v>
      </c>
      <c r="J122" s="4" t="str">
        <f t="shared" si="6"/>
        <v>H1,2,3</v>
      </c>
      <c r="K122" s="4" t="str">
        <f t="shared" si="7"/>
        <v>CGPLPA813P7</v>
      </c>
      <c r="L122" s="4" t="str">
        <f t="shared" si="8"/>
        <v>01-845</v>
      </c>
      <c r="M122" s="4" t="s">
        <v>285</v>
      </c>
      <c r="N122" s="4">
        <v>813</v>
      </c>
      <c r="O122" s="4" t="s">
        <v>286</v>
      </c>
      <c r="P122" s="4">
        <v>7</v>
      </c>
      <c r="R122" s="4" t="str">
        <f t="shared" si="9"/>
        <v>PACTO19</v>
      </c>
    </row>
    <row r="123" spans="1:18" x14ac:dyDescent="0.15">
      <c r="A123" s="5" t="s">
        <v>284</v>
      </c>
      <c r="B123" s="4">
        <v>845</v>
      </c>
      <c r="C123" s="4" t="s">
        <v>15</v>
      </c>
      <c r="D123" s="4" t="str">
        <f t="shared" si="5"/>
        <v>845E7</v>
      </c>
      <c r="E123" s="35">
        <v>19</v>
      </c>
      <c r="F123" s="31">
        <v>43341</v>
      </c>
      <c r="G123" s="4">
        <v>24</v>
      </c>
      <c r="H123" s="4" t="s">
        <v>249</v>
      </c>
      <c r="I123" s="4" t="s">
        <v>245</v>
      </c>
      <c r="J123" s="4" t="str">
        <f t="shared" si="6"/>
        <v>D7,8,9</v>
      </c>
      <c r="K123" s="4" t="str">
        <f t="shared" si="7"/>
        <v>CGPLPA813P8</v>
      </c>
      <c r="L123" s="4" t="str">
        <f t="shared" si="8"/>
        <v>01-845</v>
      </c>
      <c r="M123" s="4" t="s">
        <v>285</v>
      </c>
      <c r="N123" s="4">
        <v>813</v>
      </c>
      <c r="O123" s="4" t="s">
        <v>286</v>
      </c>
      <c r="P123" s="4">
        <v>8</v>
      </c>
      <c r="R123" s="4" t="str">
        <f t="shared" si="9"/>
        <v>PACTO19</v>
      </c>
    </row>
    <row r="124" spans="1:18" x14ac:dyDescent="0.15">
      <c r="A124" s="5" t="s">
        <v>284</v>
      </c>
      <c r="B124" s="4">
        <v>845</v>
      </c>
      <c r="C124" s="4" t="s">
        <v>16</v>
      </c>
      <c r="D124" s="4" t="str">
        <f t="shared" si="5"/>
        <v>845E8</v>
      </c>
      <c r="E124" s="35">
        <v>19</v>
      </c>
      <c r="F124" s="31">
        <v>43397</v>
      </c>
      <c r="G124" s="4">
        <v>23</v>
      </c>
      <c r="H124" s="4" t="s">
        <v>247</v>
      </c>
      <c r="I124" s="4" t="s">
        <v>245</v>
      </c>
      <c r="J124" s="4" t="str">
        <f t="shared" si="6"/>
        <v>E7,8,9</v>
      </c>
      <c r="K124" s="4" t="str">
        <f t="shared" si="7"/>
        <v>CGPLPA813P9</v>
      </c>
      <c r="L124" s="4" t="str">
        <f t="shared" si="8"/>
        <v>01-845</v>
      </c>
      <c r="M124" s="4" t="s">
        <v>285</v>
      </c>
      <c r="N124" s="4">
        <v>813</v>
      </c>
      <c r="O124" s="4" t="s">
        <v>286</v>
      </c>
      <c r="P124" s="4">
        <v>9</v>
      </c>
      <c r="R124" s="4" t="str">
        <f t="shared" si="9"/>
        <v>PACTO19</v>
      </c>
    </row>
    <row r="125" spans="1:18" x14ac:dyDescent="0.15">
      <c r="A125" s="5" t="s">
        <v>284</v>
      </c>
      <c r="B125" s="4">
        <v>845</v>
      </c>
      <c r="C125" s="4" t="s">
        <v>17</v>
      </c>
      <c r="D125" s="4" t="str">
        <f t="shared" si="5"/>
        <v>845E9</v>
      </c>
      <c r="E125" s="35">
        <v>19</v>
      </c>
      <c r="F125" s="31">
        <v>43462</v>
      </c>
      <c r="G125" s="4">
        <v>23</v>
      </c>
      <c r="H125" s="4" t="s">
        <v>250</v>
      </c>
      <c r="I125" s="4" t="s">
        <v>242</v>
      </c>
      <c r="J125" s="4" t="str">
        <f t="shared" si="6"/>
        <v>C1,2,3</v>
      </c>
      <c r="K125" s="4" t="str">
        <f t="shared" si="7"/>
        <v>CGPLPA813P10</v>
      </c>
      <c r="L125" s="4" t="str">
        <f t="shared" si="8"/>
        <v>01-845</v>
      </c>
      <c r="M125" s="4" t="s">
        <v>285</v>
      </c>
      <c r="N125" s="4">
        <v>813</v>
      </c>
      <c r="O125" s="4" t="s">
        <v>286</v>
      </c>
      <c r="P125" s="4">
        <v>10</v>
      </c>
      <c r="R125" s="4" t="str">
        <f t="shared" si="9"/>
        <v>PACTO19</v>
      </c>
    </row>
    <row r="126" spans="1:18" x14ac:dyDescent="0.15">
      <c r="A126" s="5" t="s">
        <v>284</v>
      </c>
      <c r="B126" s="4">
        <v>846</v>
      </c>
      <c r="C126" s="4" t="s">
        <v>2</v>
      </c>
      <c r="D126" s="4" t="str">
        <f t="shared" si="5"/>
        <v>846A</v>
      </c>
      <c r="E126" s="35">
        <v>20</v>
      </c>
      <c r="F126" s="31">
        <v>42958</v>
      </c>
      <c r="G126" s="4">
        <v>1</v>
      </c>
      <c r="H126" s="4" t="s">
        <v>249</v>
      </c>
      <c r="I126" s="4" t="s">
        <v>245</v>
      </c>
      <c r="J126" s="4" t="str">
        <f t="shared" si="6"/>
        <v>D7,8,9</v>
      </c>
      <c r="K126" s="4" t="str">
        <f t="shared" si="7"/>
        <v>CGPLPA814P</v>
      </c>
      <c r="L126" s="4" t="str">
        <f t="shared" si="8"/>
        <v>01-846</v>
      </c>
      <c r="M126" s="4" t="s">
        <v>285</v>
      </c>
      <c r="N126" s="4">
        <v>814</v>
      </c>
      <c r="O126" s="4" t="s">
        <v>286</v>
      </c>
      <c r="R126" s="4" t="str">
        <f t="shared" si="9"/>
        <v>PACTO20</v>
      </c>
    </row>
    <row r="127" spans="1:18" x14ac:dyDescent="0.15">
      <c r="A127" s="5" t="s">
        <v>284</v>
      </c>
      <c r="B127" s="4">
        <v>846</v>
      </c>
      <c r="C127" s="4" t="s">
        <v>600</v>
      </c>
      <c r="D127" s="4" t="str">
        <f t="shared" si="5"/>
        <v>846ABC</v>
      </c>
      <c r="E127" s="35">
        <v>20</v>
      </c>
      <c r="F127" s="30">
        <v>42958</v>
      </c>
      <c r="J127" s="4" t="str">
        <f t="shared" si="6"/>
        <v/>
      </c>
      <c r="K127" s="4" t="str">
        <f t="shared" si="7"/>
        <v>CGPLPA814N</v>
      </c>
      <c r="L127" s="4" t="str">
        <f t="shared" si="8"/>
        <v>01-846</v>
      </c>
      <c r="M127" s="4" t="s">
        <v>285</v>
      </c>
      <c r="N127" s="4">
        <v>814</v>
      </c>
      <c r="O127" s="4" t="s">
        <v>611</v>
      </c>
      <c r="R127" s="4" t="str">
        <f t="shared" si="9"/>
        <v>PACTO20</v>
      </c>
    </row>
    <row r="128" spans="1:18" x14ac:dyDescent="0.15">
      <c r="A128" s="5" t="s">
        <v>284</v>
      </c>
      <c r="B128" s="4">
        <v>846</v>
      </c>
      <c r="C128" s="4" t="s">
        <v>9</v>
      </c>
      <c r="D128" s="4" t="str">
        <f t="shared" si="5"/>
        <v>846E1</v>
      </c>
      <c r="E128" s="35">
        <v>20</v>
      </c>
      <c r="F128" s="31">
        <v>43031</v>
      </c>
      <c r="G128" s="4">
        <v>10</v>
      </c>
      <c r="H128" s="4" t="s">
        <v>251</v>
      </c>
      <c r="I128" s="4" t="s">
        <v>244</v>
      </c>
      <c r="J128" s="4" t="str">
        <f t="shared" si="6"/>
        <v>B4,5,6</v>
      </c>
      <c r="K128" s="4" t="str">
        <f t="shared" si="7"/>
        <v>CGPLPA814P2</v>
      </c>
      <c r="L128" s="4" t="str">
        <f t="shared" si="8"/>
        <v>01-846</v>
      </c>
      <c r="M128" s="4" t="s">
        <v>285</v>
      </c>
      <c r="N128" s="4">
        <v>814</v>
      </c>
      <c r="O128" s="4" t="s">
        <v>286</v>
      </c>
      <c r="P128" s="4">
        <v>2</v>
      </c>
      <c r="R128" s="4" t="str">
        <f t="shared" si="9"/>
        <v>PACTO20</v>
      </c>
    </row>
    <row r="129" spans="1:18" x14ac:dyDescent="0.15">
      <c r="A129" s="5" t="s">
        <v>284</v>
      </c>
      <c r="B129" s="4">
        <v>849</v>
      </c>
      <c r="C129" s="4" t="s">
        <v>10</v>
      </c>
      <c r="D129" s="4" t="str">
        <f t="shared" si="5"/>
        <v>849E2</v>
      </c>
      <c r="E129" s="35">
        <v>17</v>
      </c>
      <c r="F129" s="31">
        <v>43069</v>
      </c>
      <c r="G129" s="4">
        <v>14</v>
      </c>
      <c r="H129" s="4" t="s">
        <v>247</v>
      </c>
      <c r="I129" s="4" t="s">
        <v>242</v>
      </c>
      <c r="J129" s="4" t="str">
        <f t="shared" si="6"/>
        <v>E1,2,3</v>
      </c>
      <c r="K129" s="4" t="str">
        <f t="shared" si="7"/>
        <v>CGPLPA815P3</v>
      </c>
      <c r="L129" s="4" t="str">
        <f t="shared" si="8"/>
        <v>01-849</v>
      </c>
      <c r="M129" s="4" t="s">
        <v>285</v>
      </c>
      <c r="N129" s="4">
        <v>815</v>
      </c>
      <c r="O129" s="4" t="s">
        <v>286</v>
      </c>
      <c r="P129" s="4">
        <v>3</v>
      </c>
      <c r="R129" s="4" t="str">
        <f t="shared" si="9"/>
        <v>PACTO17</v>
      </c>
    </row>
    <row r="130" spans="1:18" x14ac:dyDescent="0.15">
      <c r="A130" s="5" t="s">
        <v>284</v>
      </c>
      <c r="B130" s="4">
        <v>846</v>
      </c>
      <c r="C130" s="4" t="s">
        <v>11</v>
      </c>
      <c r="D130" s="4" t="str">
        <f t="shared" ref="D130:D193" si="10">_xlfn.CONCAT(B130:C130)</f>
        <v>846E3</v>
      </c>
      <c r="E130" s="35">
        <v>20</v>
      </c>
      <c r="F130" s="31">
        <v>43103</v>
      </c>
      <c r="G130" s="4">
        <v>17</v>
      </c>
      <c r="H130" s="4" t="s">
        <v>243</v>
      </c>
      <c r="I130" s="4" t="s">
        <v>244</v>
      </c>
      <c r="J130" s="4" t="str">
        <f t="shared" si="6"/>
        <v>F4,5,6</v>
      </c>
      <c r="K130" s="4" t="str">
        <f t="shared" si="7"/>
        <v>CGPLPA814P4</v>
      </c>
      <c r="L130" s="4" t="str">
        <f t="shared" si="8"/>
        <v>01-846</v>
      </c>
      <c r="M130" s="4" t="s">
        <v>285</v>
      </c>
      <c r="N130" s="4">
        <v>814</v>
      </c>
      <c r="O130" s="4" t="s">
        <v>286</v>
      </c>
      <c r="P130" s="4">
        <v>4</v>
      </c>
      <c r="R130" s="4" t="str">
        <f t="shared" si="9"/>
        <v>PACTO20</v>
      </c>
    </row>
    <row r="131" spans="1:18" x14ac:dyDescent="0.15">
      <c r="A131" s="5" t="s">
        <v>284</v>
      </c>
      <c r="B131" s="4">
        <v>853</v>
      </c>
      <c r="C131" s="4" t="s">
        <v>2</v>
      </c>
      <c r="D131" s="4" t="str">
        <f t="shared" si="10"/>
        <v>853A</v>
      </c>
      <c r="E131" s="35">
        <v>21</v>
      </c>
      <c r="F131" s="31">
        <v>42978</v>
      </c>
      <c r="G131" s="4">
        <v>1</v>
      </c>
      <c r="H131" s="4" t="s">
        <v>250</v>
      </c>
      <c r="I131" s="4" t="s">
        <v>245</v>
      </c>
      <c r="J131" s="4" t="str">
        <f t="shared" si="6"/>
        <v>C7,8,9</v>
      </c>
      <c r="K131" s="4" t="str">
        <f t="shared" si="7"/>
        <v>CGPLPA817P</v>
      </c>
      <c r="L131" s="4" t="str">
        <f t="shared" si="8"/>
        <v>01-853</v>
      </c>
      <c r="M131" s="4" t="s">
        <v>285</v>
      </c>
      <c r="N131" s="4">
        <v>817</v>
      </c>
      <c r="O131" s="4" t="s">
        <v>286</v>
      </c>
      <c r="R131" s="4" t="str">
        <f t="shared" si="9"/>
        <v>PACTO21</v>
      </c>
    </row>
    <row r="132" spans="1:18" x14ac:dyDescent="0.15">
      <c r="A132" s="5" t="s">
        <v>284</v>
      </c>
      <c r="B132" s="4">
        <v>853</v>
      </c>
      <c r="C132" s="4" t="s">
        <v>600</v>
      </c>
      <c r="D132" s="4" t="str">
        <f t="shared" si="10"/>
        <v>853ABC</v>
      </c>
      <c r="E132" s="35">
        <v>21</v>
      </c>
      <c r="F132" s="30">
        <v>42978</v>
      </c>
      <c r="J132" s="4" t="str">
        <f t="shared" si="6"/>
        <v/>
      </c>
      <c r="K132" s="4" t="str">
        <f t="shared" si="7"/>
        <v>CGPLPA817N</v>
      </c>
      <c r="L132" s="4" t="str">
        <f t="shared" si="8"/>
        <v>01-853</v>
      </c>
      <c r="M132" s="4" t="s">
        <v>285</v>
      </c>
      <c r="N132" s="4">
        <v>817</v>
      </c>
      <c r="O132" s="4" t="s">
        <v>611</v>
      </c>
      <c r="R132" s="4" t="str">
        <f t="shared" si="9"/>
        <v>PACTO21</v>
      </c>
    </row>
    <row r="133" spans="1:18" x14ac:dyDescent="0.15">
      <c r="A133" s="5" t="s">
        <v>284</v>
      </c>
      <c r="B133" s="4">
        <v>853</v>
      </c>
      <c r="C133" s="4" t="s">
        <v>8</v>
      </c>
      <c r="D133" s="4" t="str">
        <f t="shared" si="10"/>
        <v>853B1</v>
      </c>
      <c r="E133" s="35">
        <v>21</v>
      </c>
      <c r="F133" s="31">
        <v>43096</v>
      </c>
      <c r="G133" s="4">
        <v>6</v>
      </c>
      <c r="H133" s="4" t="s">
        <v>249</v>
      </c>
      <c r="I133" s="4" t="s">
        <v>245</v>
      </c>
      <c r="J133" s="4" t="str">
        <f t="shared" si="6"/>
        <v>D7,8,9</v>
      </c>
      <c r="K133" s="4" t="str">
        <f t="shared" si="7"/>
        <v>CGPLPA817P1</v>
      </c>
      <c r="L133" s="4" t="str">
        <f t="shared" si="8"/>
        <v>01-853</v>
      </c>
      <c r="M133" s="4" t="s">
        <v>285</v>
      </c>
      <c r="N133" s="4">
        <v>817</v>
      </c>
      <c r="O133" s="4" t="s">
        <v>286</v>
      </c>
      <c r="P133" s="4">
        <v>1</v>
      </c>
      <c r="R133" s="4" t="str">
        <f t="shared" si="9"/>
        <v>PACTO21</v>
      </c>
    </row>
    <row r="134" spans="1:18" x14ac:dyDescent="0.15">
      <c r="A134" s="5" t="s">
        <v>284</v>
      </c>
      <c r="B134" s="4">
        <v>853</v>
      </c>
      <c r="C134" s="4" t="s">
        <v>9</v>
      </c>
      <c r="D134" s="4" t="str">
        <f t="shared" si="10"/>
        <v>853E1</v>
      </c>
      <c r="E134" s="35">
        <v>21</v>
      </c>
      <c r="F134" s="31">
        <v>43145</v>
      </c>
      <c r="G134" s="4">
        <v>10</v>
      </c>
      <c r="H134" s="4" t="s">
        <v>2</v>
      </c>
      <c r="I134" s="4" t="s">
        <v>242</v>
      </c>
      <c r="J134" s="4" t="str">
        <f t="shared" ref="J134:J197" si="11">_xlfn.CONCAT(H134:I134)</f>
        <v>A1,2,3</v>
      </c>
      <c r="K134" s="4" t="str">
        <f t="shared" ref="K134:K197" si="12">_xlfn.CONCAT(M134:Q134)</f>
        <v>CGPLPA817P2</v>
      </c>
      <c r="L134" s="4" t="str">
        <f t="shared" ref="L134:L197" si="13">_xlfn.CONCAT(A134:B134)</f>
        <v>01-853</v>
      </c>
      <c r="M134" s="4" t="s">
        <v>285</v>
      </c>
      <c r="N134" s="4">
        <v>817</v>
      </c>
      <c r="O134" s="4" t="s">
        <v>286</v>
      </c>
      <c r="P134" s="4">
        <v>2</v>
      </c>
      <c r="R134" s="4" t="str">
        <f t="shared" ref="R134:R197" si="14">_xlfn.CONCAT($E$1,E134)</f>
        <v>PACTO21</v>
      </c>
    </row>
    <row r="135" spans="1:18" x14ac:dyDescent="0.15">
      <c r="A135" s="5" t="s">
        <v>284</v>
      </c>
      <c r="B135" s="4">
        <v>855</v>
      </c>
      <c r="C135" s="4" t="s">
        <v>2</v>
      </c>
      <c r="D135" s="4" t="str">
        <f t="shared" si="10"/>
        <v>855A</v>
      </c>
      <c r="E135" s="35">
        <v>22</v>
      </c>
      <c r="F135" s="31">
        <v>42978</v>
      </c>
      <c r="G135" s="4">
        <v>1</v>
      </c>
      <c r="H135" s="4" t="s">
        <v>251</v>
      </c>
      <c r="I135" s="4" t="s">
        <v>244</v>
      </c>
      <c r="J135" s="4" t="str">
        <f t="shared" si="11"/>
        <v>B4,5,6</v>
      </c>
      <c r="K135" s="4" t="str">
        <f t="shared" si="12"/>
        <v>CGPLPA819P</v>
      </c>
      <c r="L135" s="4" t="str">
        <f t="shared" si="13"/>
        <v>01-855</v>
      </c>
      <c r="M135" s="4" t="s">
        <v>285</v>
      </c>
      <c r="N135" s="4">
        <v>819</v>
      </c>
      <c r="O135" s="4" t="s">
        <v>286</v>
      </c>
      <c r="R135" s="4" t="str">
        <f t="shared" si="14"/>
        <v>PACTO22</v>
      </c>
    </row>
    <row r="136" spans="1:18" x14ac:dyDescent="0.15">
      <c r="A136" s="5" t="s">
        <v>284</v>
      </c>
      <c r="B136" s="4">
        <v>855</v>
      </c>
      <c r="C136" s="4" t="s">
        <v>600</v>
      </c>
      <c r="D136" s="4" t="str">
        <f t="shared" si="10"/>
        <v>855ABC</v>
      </c>
      <c r="E136" s="35">
        <v>22</v>
      </c>
      <c r="F136" s="30">
        <v>42978</v>
      </c>
      <c r="J136" s="4" t="str">
        <f t="shared" si="11"/>
        <v/>
      </c>
      <c r="K136" s="4" t="str">
        <f t="shared" si="12"/>
        <v>CGPLPA819N</v>
      </c>
      <c r="L136" s="4" t="str">
        <f t="shared" si="13"/>
        <v>01-855</v>
      </c>
      <c r="M136" s="4" t="s">
        <v>285</v>
      </c>
      <c r="N136" s="4">
        <v>819</v>
      </c>
      <c r="O136" s="4" t="s">
        <v>611</v>
      </c>
      <c r="R136" s="4" t="str">
        <f t="shared" si="14"/>
        <v>PACTO22</v>
      </c>
    </row>
    <row r="137" spans="1:18" x14ac:dyDescent="0.15">
      <c r="A137" s="5" t="s">
        <v>284</v>
      </c>
      <c r="B137" s="4">
        <v>855</v>
      </c>
      <c r="C137" s="4" t="s">
        <v>8</v>
      </c>
      <c r="D137" s="4" t="str">
        <f t="shared" si="10"/>
        <v>855B1</v>
      </c>
      <c r="E137" s="35">
        <v>22</v>
      </c>
      <c r="F137" s="31">
        <v>43010</v>
      </c>
      <c r="G137" s="4">
        <v>6</v>
      </c>
      <c r="H137" s="4" t="s">
        <v>250</v>
      </c>
      <c r="I137" s="4" t="s">
        <v>244</v>
      </c>
      <c r="J137" s="4" t="str">
        <f t="shared" si="11"/>
        <v>C4,5,6</v>
      </c>
      <c r="K137" s="4" t="str">
        <f t="shared" si="12"/>
        <v>CGPLPA819P1</v>
      </c>
      <c r="L137" s="4" t="str">
        <f t="shared" si="13"/>
        <v>01-855</v>
      </c>
      <c r="M137" s="4" t="s">
        <v>285</v>
      </c>
      <c r="N137" s="4">
        <v>819</v>
      </c>
      <c r="O137" s="4" t="s">
        <v>286</v>
      </c>
      <c r="P137" s="4">
        <v>1</v>
      </c>
      <c r="R137" s="4" t="str">
        <f t="shared" si="14"/>
        <v>PACTO22</v>
      </c>
    </row>
    <row r="138" spans="1:18" x14ac:dyDescent="0.15">
      <c r="A138" s="5" t="s">
        <v>284</v>
      </c>
      <c r="B138" s="4">
        <v>855</v>
      </c>
      <c r="C138" s="4" t="s">
        <v>9</v>
      </c>
      <c r="D138" s="4" t="str">
        <f t="shared" si="10"/>
        <v>855E1</v>
      </c>
      <c r="E138" s="35">
        <v>22</v>
      </c>
      <c r="F138" s="31">
        <v>43019</v>
      </c>
      <c r="G138" s="4">
        <v>10</v>
      </c>
      <c r="H138" s="4" t="s">
        <v>2</v>
      </c>
      <c r="I138" s="4" t="s">
        <v>245</v>
      </c>
      <c r="J138" s="4" t="str">
        <f t="shared" si="11"/>
        <v>A7,8,9</v>
      </c>
      <c r="K138" s="4" t="str">
        <f t="shared" si="12"/>
        <v>CGPLPA819P2</v>
      </c>
      <c r="L138" s="4" t="str">
        <f t="shared" si="13"/>
        <v>01-855</v>
      </c>
      <c r="M138" s="4" t="s">
        <v>285</v>
      </c>
      <c r="N138" s="4">
        <v>819</v>
      </c>
      <c r="O138" s="4" t="s">
        <v>286</v>
      </c>
      <c r="P138" s="4">
        <v>2</v>
      </c>
      <c r="R138" s="4" t="str">
        <f t="shared" si="14"/>
        <v>PACTO22</v>
      </c>
    </row>
    <row r="139" spans="1:18" x14ac:dyDescent="0.15">
      <c r="A139" s="5" t="s">
        <v>284</v>
      </c>
      <c r="B139" s="4">
        <v>855</v>
      </c>
      <c r="C139" s="4" t="s">
        <v>10</v>
      </c>
      <c r="D139" s="4" t="str">
        <f t="shared" si="10"/>
        <v>855E2</v>
      </c>
      <c r="E139" s="35">
        <v>22</v>
      </c>
      <c r="F139" s="31">
        <v>43045</v>
      </c>
      <c r="G139" s="4">
        <v>14</v>
      </c>
      <c r="H139" s="4" t="s">
        <v>247</v>
      </c>
      <c r="I139" s="4" t="s">
        <v>245</v>
      </c>
      <c r="J139" s="4" t="str">
        <f t="shared" si="11"/>
        <v>E7,8,9</v>
      </c>
      <c r="K139" s="4" t="str">
        <f t="shared" si="12"/>
        <v>CGPLPA819P3</v>
      </c>
      <c r="L139" s="4" t="str">
        <f t="shared" si="13"/>
        <v>01-855</v>
      </c>
      <c r="M139" s="4" t="s">
        <v>285</v>
      </c>
      <c r="N139" s="4">
        <v>819</v>
      </c>
      <c r="O139" s="4" t="s">
        <v>286</v>
      </c>
      <c r="P139" s="4">
        <v>3</v>
      </c>
      <c r="R139" s="4" t="str">
        <f t="shared" si="14"/>
        <v>PACTO22</v>
      </c>
    </row>
    <row r="140" spans="1:18" x14ac:dyDescent="0.15">
      <c r="A140" s="5" t="s">
        <v>284</v>
      </c>
      <c r="B140" s="4">
        <v>855</v>
      </c>
      <c r="C140" s="4" t="s">
        <v>11</v>
      </c>
      <c r="D140" s="4" t="str">
        <f t="shared" si="10"/>
        <v>855E3</v>
      </c>
      <c r="E140" s="35">
        <v>22</v>
      </c>
      <c r="F140" s="31">
        <v>43089</v>
      </c>
      <c r="G140" s="4">
        <v>17</v>
      </c>
      <c r="H140" s="4" t="s">
        <v>247</v>
      </c>
      <c r="I140" s="4" t="s">
        <v>244</v>
      </c>
      <c r="J140" s="4" t="str">
        <f t="shared" si="11"/>
        <v>E4,5,6</v>
      </c>
      <c r="K140" s="4" t="str">
        <f t="shared" si="12"/>
        <v>CGPLPA819P4</v>
      </c>
      <c r="L140" s="4" t="str">
        <f t="shared" si="13"/>
        <v>01-855</v>
      </c>
      <c r="M140" s="4" t="s">
        <v>285</v>
      </c>
      <c r="N140" s="4">
        <v>819</v>
      </c>
      <c r="O140" s="4" t="s">
        <v>286</v>
      </c>
      <c r="P140" s="4">
        <v>4</v>
      </c>
      <c r="R140" s="4" t="str">
        <f t="shared" si="14"/>
        <v>PACTO22</v>
      </c>
    </row>
    <row r="141" spans="1:18" x14ac:dyDescent="0.15">
      <c r="A141" s="5" t="s">
        <v>284</v>
      </c>
      <c r="B141" s="4">
        <v>855</v>
      </c>
      <c r="C141" s="4" t="s">
        <v>12</v>
      </c>
      <c r="D141" s="4" t="str">
        <f t="shared" si="10"/>
        <v>855E4</v>
      </c>
      <c r="E141" s="35">
        <v>22</v>
      </c>
      <c r="F141" s="31">
        <v>43102</v>
      </c>
      <c r="G141" s="4">
        <v>19</v>
      </c>
      <c r="H141" s="4" t="s">
        <v>248</v>
      </c>
      <c r="I141" s="4" t="s">
        <v>245</v>
      </c>
      <c r="J141" s="4" t="str">
        <f t="shared" si="11"/>
        <v>G7,8,9</v>
      </c>
      <c r="K141" s="4" t="str">
        <f t="shared" si="12"/>
        <v>CGPLPA819P5</v>
      </c>
      <c r="L141" s="4" t="str">
        <f t="shared" si="13"/>
        <v>01-855</v>
      </c>
      <c r="M141" s="4" t="s">
        <v>285</v>
      </c>
      <c r="N141" s="4">
        <v>819</v>
      </c>
      <c r="O141" s="4" t="s">
        <v>286</v>
      </c>
      <c r="P141" s="4">
        <v>5</v>
      </c>
      <c r="R141" s="4" t="str">
        <f t="shared" si="14"/>
        <v>PACTO22</v>
      </c>
    </row>
    <row r="142" spans="1:18" x14ac:dyDescent="0.15">
      <c r="A142" s="5" t="s">
        <v>284</v>
      </c>
      <c r="B142" s="4">
        <v>855</v>
      </c>
      <c r="C142" s="4" t="s">
        <v>13</v>
      </c>
      <c r="D142" s="4" t="str">
        <f t="shared" si="10"/>
        <v>855E5</v>
      </c>
      <c r="E142" s="35">
        <v>22</v>
      </c>
      <c r="F142" s="31">
        <v>43143</v>
      </c>
      <c r="G142" s="4">
        <v>21</v>
      </c>
      <c r="H142" s="4" t="s">
        <v>246</v>
      </c>
      <c r="I142" s="4" t="s">
        <v>244</v>
      </c>
      <c r="J142" s="4" t="str">
        <f t="shared" si="11"/>
        <v>H4,5,6</v>
      </c>
      <c r="K142" s="4" t="str">
        <f t="shared" si="12"/>
        <v>CGPLPA819P6</v>
      </c>
      <c r="L142" s="4" t="str">
        <f t="shared" si="13"/>
        <v>01-855</v>
      </c>
      <c r="M142" s="4" t="s">
        <v>285</v>
      </c>
      <c r="N142" s="4">
        <v>819</v>
      </c>
      <c r="O142" s="4" t="s">
        <v>286</v>
      </c>
      <c r="P142" s="4">
        <v>6</v>
      </c>
      <c r="R142" s="4" t="str">
        <f t="shared" si="14"/>
        <v>PACTO22</v>
      </c>
    </row>
    <row r="143" spans="1:18" x14ac:dyDescent="0.15">
      <c r="A143" s="5" t="s">
        <v>284</v>
      </c>
      <c r="B143" s="4">
        <v>855</v>
      </c>
      <c r="C143" s="4" t="s">
        <v>14</v>
      </c>
      <c r="D143" s="4" t="str">
        <f t="shared" si="10"/>
        <v>855E6</v>
      </c>
      <c r="E143" s="35">
        <v>22</v>
      </c>
      <c r="F143" s="33">
        <v>43171</v>
      </c>
      <c r="J143" s="4" t="str">
        <f t="shared" si="11"/>
        <v/>
      </c>
      <c r="K143" s="4" t="str">
        <f t="shared" si="12"/>
        <v>CGPLPA819P7</v>
      </c>
      <c r="L143" s="4" t="str">
        <f t="shared" si="13"/>
        <v>01-855</v>
      </c>
      <c r="M143" s="4" t="s">
        <v>285</v>
      </c>
      <c r="N143" s="4">
        <v>819</v>
      </c>
      <c r="O143" s="4" t="s">
        <v>286</v>
      </c>
      <c r="P143" s="4">
        <v>7</v>
      </c>
      <c r="R143" s="4" t="str">
        <f t="shared" si="14"/>
        <v>PACTO22</v>
      </c>
    </row>
    <row r="144" spans="1:18" x14ac:dyDescent="0.15">
      <c r="A144" s="5" t="s">
        <v>284</v>
      </c>
      <c r="B144" s="4">
        <v>854</v>
      </c>
      <c r="C144" s="4" t="s">
        <v>2</v>
      </c>
      <c r="D144" s="4" t="str">
        <f t="shared" si="10"/>
        <v>854A</v>
      </c>
      <c r="E144" s="35">
        <v>23</v>
      </c>
      <c r="F144" s="31">
        <v>42992</v>
      </c>
      <c r="G144" s="4">
        <v>1</v>
      </c>
      <c r="H144" s="4" t="s">
        <v>251</v>
      </c>
      <c r="I144" s="4" t="s">
        <v>242</v>
      </c>
      <c r="J144" s="4" t="str">
        <f t="shared" si="11"/>
        <v>B1,2,3</v>
      </c>
      <c r="K144" s="4" t="str">
        <f t="shared" si="12"/>
        <v>CGPLPA818P</v>
      </c>
      <c r="L144" s="4" t="str">
        <f t="shared" si="13"/>
        <v>01-854</v>
      </c>
      <c r="M144" s="4" t="s">
        <v>285</v>
      </c>
      <c r="N144" s="4">
        <v>818</v>
      </c>
      <c r="O144" s="4" t="s">
        <v>286</v>
      </c>
      <c r="R144" s="4" t="str">
        <f t="shared" si="14"/>
        <v>PACTO23</v>
      </c>
    </row>
    <row r="145" spans="1:18" x14ac:dyDescent="0.15">
      <c r="A145" s="5" t="s">
        <v>284</v>
      </c>
      <c r="B145" s="4">
        <v>854</v>
      </c>
      <c r="C145" s="4" t="s">
        <v>600</v>
      </c>
      <c r="D145" s="4" t="str">
        <f t="shared" si="10"/>
        <v>854ABC</v>
      </c>
      <c r="E145" s="35">
        <v>23</v>
      </c>
      <c r="F145" s="30">
        <v>42992</v>
      </c>
      <c r="J145" s="4" t="str">
        <f t="shared" si="11"/>
        <v/>
      </c>
      <c r="K145" s="4" t="str">
        <f t="shared" si="12"/>
        <v>CGPLPA818N</v>
      </c>
      <c r="L145" s="4" t="str">
        <f t="shared" si="13"/>
        <v>01-854</v>
      </c>
      <c r="M145" s="4" t="s">
        <v>285</v>
      </c>
      <c r="N145" s="4">
        <v>818</v>
      </c>
      <c r="O145" s="4" t="s">
        <v>611</v>
      </c>
      <c r="R145" s="4" t="str">
        <f t="shared" si="14"/>
        <v>PACTO23</v>
      </c>
    </row>
    <row r="146" spans="1:18" x14ac:dyDescent="0.15">
      <c r="A146" s="5" t="s">
        <v>284</v>
      </c>
      <c r="B146" s="4">
        <v>854</v>
      </c>
      <c r="C146" s="4" t="s">
        <v>8</v>
      </c>
      <c r="D146" s="4" t="str">
        <f t="shared" si="10"/>
        <v>854B1</v>
      </c>
      <c r="E146" s="35">
        <v>23</v>
      </c>
      <c r="F146" s="31">
        <v>43019</v>
      </c>
      <c r="G146" s="4">
        <v>6</v>
      </c>
      <c r="H146" s="4" t="s">
        <v>250</v>
      </c>
      <c r="I146" s="4" t="s">
        <v>242</v>
      </c>
      <c r="J146" s="4" t="str">
        <f t="shared" si="11"/>
        <v>C1,2,3</v>
      </c>
      <c r="K146" s="4" t="str">
        <f t="shared" si="12"/>
        <v>CGPLPA818P1</v>
      </c>
      <c r="L146" s="4" t="str">
        <f t="shared" si="13"/>
        <v>01-854</v>
      </c>
      <c r="M146" s="4" t="s">
        <v>285</v>
      </c>
      <c r="N146" s="4">
        <v>818</v>
      </c>
      <c r="O146" s="4" t="s">
        <v>286</v>
      </c>
      <c r="P146" s="4">
        <v>1</v>
      </c>
      <c r="R146" s="4" t="str">
        <f t="shared" si="14"/>
        <v>PACTO23</v>
      </c>
    </row>
    <row r="147" spans="1:18" x14ac:dyDescent="0.15">
      <c r="A147" s="5" t="s">
        <v>284</v>
      </c>
      <c r="B147" s="4">
        <v>854</v>
      </c>
      <c r="C147" s="4" t="s">
        <v>9</v>
      </c>
      <c r="D147" s="4" t="str">
        <f t="shared" si="10"/>
        <v>854E1</v>
      </c>
      <c r="E147" s="35">
        <v>23</v>
      </c>
      <c r="F147" s="31">
        <v>43075</v>
      </c>
      <c r="G147" s="4">
        <v>10</v>
      </c>
      <c r="H147" s="4" t="s">
        <v>2</v>
      </c>
      <c r="I147" s="4" t="s">
        <v>244</v>
      </c>
      <c r="J147" s="4" t="str">
        <f t="shared" si="11"/>
        <v>A4,5,6</v>
      </c>
      <c r="K147" s="4" t="str">
        <f t="shared" si="12"/>
        <v>CGPLPA818P2</v>
      </c>
      <c r="L147" s="4" t="str">
        <f t="shared" si="13"/>
        <v>01-854</v>
      </c>
      <c r="M147" s="4" t="s">
        <v>285</v>
      </c>
      <c r="N147" s="4">
        <v>818</v>
      </c>
      <c r="O147" s="4" t="s">
        <v>286</v>
      </c>
      <c r="P147" s="4">
        <v>2</v>
      </c>
      <c r="R147" s="4" t="str">
        <f t="shared" si="14"/>
        <v>PACTO23</v>
      </c>
    </row>
    <row r="148" spans="1:18" x14ac:dyDescent="0.15">
      <c r="A148" s="5" t="s">
        <v>284</v>
      </c>
      <c r="B148" s="4">
        <v>854</v>
      </c>
      <c r="C148" s="4" t="s">
        <v>10</v>
      </c>
      <c r="D148" s="4" t="str">
        <f t="shared" si="10"/>
        <v>854E2</v>
      </c>
      <c r="E148" s="35">
        <v>23</v>
      </c>
      <c r="F148" s="31">
        <v>43131</v>
      </c>
      <c r="G148" s="4">
        <v>14</v>
      </c>
      <c r="H148" s="4" t="s">
        <v>247</v>
      </c>
      <c r="I148" s="4" t="s">
        <v>244</v>
      </c>
      <c r="J148" s="4" t="str">
        <f t="shared" si="11"/>
        <v>E4,5,6</v>
      </c>
      <c r="K148" s="4" t="str">
        <f t="shared" si="12"/>
        <v>CGPLPA818P3</v>
      </c>
      <c r="L148" s="4" t="str">
        <f t="shared" si="13"/>
        <v>01-854</v>
      </c>
      <c r="M148" s="4" t="s">
        <v>285</v>
      </c>
      <c r="N148" s="4">
        <v>818</v>
      </c>
      <c r="O148" s="4" t="s">
        <v>286</v>
      </c>
      <c r="P148" s="4">
        <v>3</v>
      </c>
      <c r="R148" s="4" t="str">
        <f t="shared" si="14"/>
        <v>PACTO23</v>
      </c>
    </row>
    <row r="149" spans="1:18" x14ac:dyDescent="0.15">
      <c r="A149" s="5" t="s">
        <v>284</v>
      </c>
      <c r="B149" s="4">
        <v>854</v>
      </c>
      <c r="C149" s="4" t="s">
        <v>11</v>
      </c>
      <c r="D149" s="4" t="str">
        <f t="shared" si="10"/>
        <v>854E3</v>
      </c>
      <c r="E149" s="35">
        <v>23</v>
      </c>
      <c r="F149" s="31">
        <v>43139</v>
      </c>
      <c r="G149" s="4">
        <v>17</v>
      </c>
      <c r="H149" s="4" t="s">
        <v>247</v>
      </c>
      <c r="I149" s="4" t="s">
        <v>242</v>
      </c>
      <c r="J149" s="4" t="str">
        <f t="shared" si="11"/>
        <v>E1,2,3</v>
      </c>
      <c r="K149" s="4" t="str">
        <f t="shared" si="12"/>
        <v>CGPLPA818P4</v>
      </c>
      <c r="L149" s="4" t="str">
        <f t="shared" si="13"/>
        <v>01-854</v>
      </c>
      <c r="M149" s="4" t="s">
        <v>285</v>
      </c>
      <c r="N149" s="4">
        <v>818</v>
      </c>
      <c r="O149" s="4" t="s">
        <v>286</v>
      </c>
      <c r="P149" s="4">
        <v>4</v>
      </c>
      <c r="R149" s="4" t="str">
        <f t="shared" si="14"/>
        <v>PACTO23</v>
      </c>
    </row>
    <row r="150" spans="1:18" x14ac:dyDescent="0.15">
      <c r="A150" s="5" t="s">
        <v>284</v>
      </c>
      <c r="B150" s="4">
        <v>854</v>
      </c>
      <c r="C150" s="4" t="s">
        <v>12</v>
      </c>
      <c r="D150" s="4" t="str">
        <f t="shared" si="10"/>
        <v>854E4</v>
      </c>
      <c r="E150" s="35">
        <v>23</v>
      </c>
      <c r="F150" s="31">
        <v>43243</v>
      </c>
      <c r="G150" s="4">
        <v>19</v>
      </c>
      <c r="H150" s="4" t="s">
        <v>248</v>
      </c>
      <c r="I150" s="4" t="s">
        <v>244</v>
      </c>
      <c r="J150" s="4" t="str">
        <f t="shared" si="11"/>
        <v>G4,5,6</v>
      </c>
      <c r="K150" s="4" t="str">
        <f t="shared" si="12"/>
        <v>CGPLPA818P5</v>
      </c>
      <c r="L150" s="4" t="str">
        <f t="shared" si="13"/>
        <v>01-854</v>
      </c>
      <c r="M150" s="4" t="s">
        <v>285</v>
      </c>
      <c r="N150" s="4">
        <v>818</v>
      </c>
      <c r="O150" s="4" t="s">
        <v>286</v>
      </c>
      <c r="P150" s="4">
        <v>5</v>
      </c>
      <c r="R150" s="4" t="str">
        <f t="shared" si="14"/>
        <v>PACTO23</v>
      </c>
    </row>
    <row r="151" spans="1:18" x14ac:dyDescent="0.15">
      <c r="A151" s="5" t="s">
        <v>284</v>
      </c>
      <c r="B151" s="4">
        <v>854</v>
      </c>
      <c r="C151" s="4" t="s">
        <v>13</v>
      </c>
      <c r="D151" s="4" t="str">
        <f t="shared" si="10"/>
        <v>854E5</v>
      </c>
      <c r="E151" s="35">
        <v>23</v>
      </c>
      <c r="F151" s="31">
        <v>43271</v>
      </c>
      <c r="G151" s="4">
        <v>21</v>
      </c>
      <c r="H151" s="4" t="s">
        <v>246</v>
      </c>
      <c r="I151" s="4" t="s">
        <v>242</v>
      </c>
      <c r="J151" s="4" t="str">
        <f t="shared" si="11"/>
        <v>H1,2,3</v>
      </c>
      <c r="K151" s="4" t="str">
        <f t="shared" si="12"/>
        <v>CGPLPA818P6</v>
      </c>
      <c r="L151" s="4" t="str">
        <f t="shared" si="13"/>
        <v>01-854</v>
      </c>
      <c r="M151" s="4" t="s">
        <v>285</v>
      </c>
      <c r="N151" s="4">
        <v>818</v>
      </c>
      <c r="O151" s="4" t="s">
        <v>286</v>
      </c>
      <c r="P151" s="4">
        <v>6</v>
      </c>
      <c r="R151" s="4" t="str">
        <f t="shared" si="14"/>
        <v>PACTO23</v>
      </c>
    </row>
    <row r="152" spans="1:18" x14ac:dyDescent="0.15">
      <c r="A152" s="5" t="s">
        <v>284</v>
      </c>
      <c r="B152" s="4">
        <v>854</v>
      </c>
      <c r="C152" s="4" t="s">
        <v>14</v>
      </c>
      <c r="D152" s="4" t="str">
        <f t="shared" si="10"/>
        <v>854E6</v>
      </c>
      <c r="E152" s="35">
        <v>23</v>
      </c>
      <c r="F152" s="31">
        <v>43376</v>
      </c>
      <c r="G152" s="4">
        <v>22</v>
      </c>
      <c r="H152" s="4" t="s">
        <v>246</v>
      </c>
      <c r="I152" s="4" t="s">
        <v>245</v>
      </c>
      <c r="J152" s="4" t="str">
        <f t="shared" si="11"/>
        <v>H7,8,9</v>
      </c>
      <c r="K152" s="4" t="str">
        <f t="shared" si="12"/>
        <v>CGPLPA818P7</v>
      </c>
      <c r="L152" s="4" t="str">
        <f t="shared" si="13"/>
        <v>01-854</v>
      </c>
      <c r="M152" s="4" t="s">
        <v>285</v>
      </c>
      <c r="N152" s="4">
        <v>818</v>
      </c>
      <c r="O152" s="4" t="s">
        <v>286</v>
      </c>
      <c r="P152" s="4">
        <v>7</v>
      </c>
      <c r="R152" s="4" t="str">
        <f t="shared" si="14"/>
        <v>PACTO23</v>
      </c>
    </row>
    <row r="153" spans="1:18" x14ac:dyDescent="0.15">
      <c r="A153" s="5" t="s">
        <v>284</v>
      </c>
      <c r="B153" s="4">
        <v>854</v>
      </c>
      <c r="C153" s="4" t="s">
        <v>15</v>
      </c>
      <c r="D153" s="4" t="str">
        <f t="shared" si="10"/>
        <v>854E7</v>
      </c>
      <c r="E153" s="35">
        <v>23</v>
      </c>
      <c r="F153" s="31">
        <v>43432</v>
      </c>
      <c r="G153" s="4">
        <v>24</v>
      </c>
      <c r="H153" s="4" t="s">
        <v>250</v>
      </c>
      <c r="I153" s="4" t="s">
        <v>244</v>
      </c>
      <c r="J153" s="4" t="str">
        <f t="shared" si="11"/>
        <v>C4,5,6</v>
      </c>
      <c r="K153" s="4" t="str">
        <f t="shared" si="12"/>
        <v>CGPLPA818P8</v>
      </c>
      <c r="L153" s="4" t="str">
        <f t="shared" si="13"/>
        <v>01-854</v>
      </c>
      <c r="M153" s="4" t="s">
        <v>285</v>
      </c>
      <c r="N153" s="4">
        <v>818</v>
      </c>
      <c r="O153" s="4" t="s">
        <v>286</v>
      </c>
      <c r="P153" s="4">
        <v>8</v>
      </c>
      <c r="R153" s="4" t="str">
        <f t="shared" si="14"/>
        <v>PACTO23</v>
      </c>
    </row>
    <row r="154" spans="1:18" x14ac:dyDescent="0.15">
      <c r="A154" s="5" t="s">
        <v>284</v>
      </c>
      <c r="B154" s="4">
        <v>854</v>
      </c>
      <c r="C154" s="4" t="s">
        <v>16</v>
      </c>
      <c r="D154" s="4" t="str">
        <f t="shared" si="10"/>
        <v>854E8</v>
      </c>
      <c r="E154" s="35">
        <v>23</v>
      </c>
      <c r="F154" s="31">
        <v>43535</v>
      </c>
      <c r="G154" s="4">
        <v>23</v>
      </c>
      <c r="H154" s="4" t="s">
        <v>247</v>
      </c>
      <c r="I154" s="4" t="s">
        <v>244</v>
      </c>
      <c r="J154" s="4" t="str">
        <f t="shared" si="11"/>
        <v>E4,5,6</v>
      </c>
      <c r="K154" s="4" t="str">
        <f t="shared" si="12"/>
        <v>CGPLPA818P9</v>
      </c>
      <c r="L154" s="4" t="str">
        <f t="shared" si="13"/>
        <v>01-854</v>
      </c>
      <c r="M154" s="4" t="s">
        <v>285</v>
      </c>
      <c r="N154" s="4">
        <v>818</v>
      </c>
      <c r="O154" s="4" t="s">
        <v>286</v>
      </c>
      <c r="P154" s="4">
        <v>9</v>
      </c>
      <c r="R154" s="4" t="str">
        <f t="shared" si="14"/>
        <v>PACTO23</v>
      </c>
    </row>
    <row r="155" spans="1:18" x14ac:dyDescent="0.15">
      <c r="A155" s="5" t="s">
        <v>284</v>
      </c>
      <c r="B155" s="4">
        <v>854</v>
      </c>
      <c r="C155" s="4" t="s">
        <v>17</v>
      </c>
      <c r="D155" s="4" t="str">
        <f t="shared" si="10"/>
        <v>854E9</v>
      </c>
      <c r="E155" s="35">
        <v>23</v>
      </c>
      <c r="F155" s="31">
        <v>43549</v>
      </c>
      <c r="G155" s="4">
        <v>23</v>
      </c>
      <c r="H155" s="4" t="s">
        <v>249</v>
      </c>
      <c r="I155" s="4" t="s">
        <v>245</v>
      </c>
      <c r="J155" s="4" t="str">
        <f t="shared" si="11"/>
        <v>D7,8,9</v>
      </c>
      <c r="K155" s="4" t="str">
        <f t="shared" si="12"/>
        <v>CGPLPA818P10</v>
      </c>
      <c r="L155" s="4" t="str">
        <f t="shared" si="13"/>
        <v>01-854</v>
      </c>
      <c r="M155" s="4" t="s">
        <v>285</v>
      </c>
      <c r="N155" s="4">
        <v>818</v>
      </c>
      <c r="O155" s="4" t="s">
        <v>286</v>
      </c>
      <c r="P155" s="4">
        <v>10</v>
      </c>
      <c r="R155" s="4" t="str">
        <f t="shared" si="14"/>
        <v>PACTO23</v>
      </c>
    </row>
    <row r="156" spans="1:18" x14ac:dyDescent="0.15">
      <c r="A156" s="5" t="s">
        <v>284</v>
      </c>
      <c r="B156" s="4">
        <v>866</v>
      </c>
      <c r="C156" s="4" t="s">
        <v>2</v>
      </c>
      <c r="D156" s="4" t="str">
        <f t="shared" si="10"/>
        <v>866A</v>
      </c>
      <c r="E156" s="35">
        <v>24</v>
      </c>
      <c r="F156" s="31">
        <v>43014</v>
      </c>
      <c r="G156" s="4">
        <v>1</v>
      </c>
      <c r="H156" s="4" t="s">
        <v>251</v>
      </c>
      <c r="I156" s="4" t="s">
        <v>245</v>
      </c>
      <c r="J156" s="4" t="str">
        <f t="shared" si="11"/>
        <v>B7,8,9</v>
      </c>
      <c r="K156" s="4" t="str">
        <f t="shared" si="12"/>
        <v>CGPLPA820P</v>
      </c>
      <c r="L156" s="4" t="str">
        <f t="shared" si="13"/>
        <v>01-866</v>
      </c>
      <c r="M156" s="4" t="s">
        <v>285</v>
      </c>
      <c r="N156" s="4">
        <v>820</v>
      </c>
      <c r="O156" s="4" t="s">
        <v>286</v>
      </c>
      <c r="R156" s="4" t="str">
        <f t="shared" si="14"/>
        <v>PACTO24</v>
      </c>
    </row>
    <row r="157" spans="1:18" x14ac:dyDescent="0.15">
      <c r="A157" s="5" t="s">
        <v>284</v>
      </c>
      <c r="B157" s="4">
        <v>866</v>
      </c>
      <c r="C157" s="4" t="s">
        <v>600</v>
      </c>
      <c r="D157" s="4" t="str">
        <f t="shared" si="10"/>
        <v>866ABC</v>
      </c>
      <c r="E157" s="35">
        <v>24</v>
      </c>
      <c r="F157" s="30">
        <v>43014</v>
      </c>
      <c r="J157" s="4" t="str">
        <f t="shared" si="11"/>
        <v/>
      </c>
      <c r="K157" s="4" t="str">
        <f t="shared" si="12"/>
        <v>CGPLPA820N</v>
      </c>
      <c r="L157" s="4" t="str">
        <f t="shared" si="13"/>
        <v>01-866</v>
      </c>
      <c r="M157" s="4" t="s">
        <v>285</v>
      </c>
      <c r="N157" s="4">
        <v>820</v>
      </c>
      <c r="O157" s="4" t="s">
        <v>611</v>
      </c>
      <c r="R157" s="4" t="str">
        <f t="shared" si="14"/>
        <v>PACTO24</v>
      </c>
    </row>
    <row r="158" spans="1:18" x14ac:dyDescent="0.15">
      <c r="A158" s="5" t="s">
        <v>284</v>
      </c>
      <c r="B158" s="4">
        <v>866</v>
      </c>
      <c r="C158" s="4" t="s">
        <v>8</v>
      </c>
      <c r="D158" s="4" t="str">
        <f t="shared" si="10"/>
        <v>866B1</v>
      </c>
      <c r="E158" s="35">
        <v>24</v>
      </c>
      <c r="F158" s="31">
        <v>43040</v>
      </c>
      <c r="G158" s="4">
        <v>6</v>
      </c>
      <c r="H158" s="4" t="s">
        <v>250</v>
      </c>
      <c r="I158" s="4" t="s">
        <v>245</v>
      </c>
      <c r="J158" s="4" t="str">
        <f t="shared" si="11"/>
        <v>C7,8,9</v>
      </c>
      <c r="K158" s="4" t="str">
        <f t="shared" si="12"/>
        <v>CGPLPA820P1</v>
      </c>
      <c r="L158" s="4" t="str">
        <f t="shared" si="13"/>
        <v>01-866</v>
      </c>
      <c r="M158" s="4" t="s">
        <v>285</v>
      </c>
      <c r="N158" s="4">
        <v>820</v>
      </c>
      <c r="O158" s="4" t="s">
        <v>286</v>
      </c>
      <c r="P158" s="4">
        <v>1</v>
      </c>
      <c r="R158" s="4" t="str">
        <f t="shared" si="14"/>
        <v>PACTO24</v>
      </c>
    </row>
    <row r="159" spans="1:18" x14ac:dyDescent="0.15">
      <c r="A159" s="5" t="s">
        <v>284</v>
      </c>
      <c r="B159" s="4">
        <v>866</v>
      </c>
      <c r="C159" s="4" t="s">
        <v>9</v>
      </c>
      <c r="D159" s="4" t="str">
        <f t="shared" si="10"/>
        <v>866E1</v>
      </c>
      <c r="E159" s="35">
        <v>24</v>
      </c>
      <c r="F159" s="31">
        <v>43068</v>
      </c>
      <c r="G159" s="4">
        <v>11</v>
      </c>
      <c r="H159" s="4" t="s">
        <v>241</v>
      </c>
      <c r="I159" s="4" t="s">
        <v>242</v>
      </c>
      <c r="J159" s="4" t="str">
        <f t="shared" si="11"/>
        <v>I1,2,3</v>
      </c>
      <c r="K159" s="4" t="str">
        <f t="shared" si="12"/>
        <v>CGPLPA820P2</v>
      </c>
      <c r="L159" s="4" t="str">
        <f t="shared" si="13"/>
        <v>01-866</v>
      </c>
      <c r="M159" s="4" t="s">
        <v>285</v>
      </c>
      <c r="N159" s="4">
        <v>820</v>
      </c>
      <c r="O159" s="4" t="s">
        <v>286</v>
      </c>
      <c r="P159" s="4">
        <v>2</v>
      </c>
      <c r="R159" s="4" t="str">
        <f t="shared" si="14"/>
        <v>PACTO24</v>
      </c>
    </row>
    <row r="160" spans="1:18" x14ac:dyDescent="0.15">
      <c r="A160" s="5" t="s">
        <v>284</v>
      </c>
      <c r="B160" s="4">
        <v>841</v>
      </c>
      <c r="C160" s="4" t="s">
        <v>10</v>
      </c>
      <c r="D160" s="4" t="str">
        <f t="shared" si="10"/>
        <v>841E2</v>
      </c>
      <c r="E160" s="35">
        <v>16</v>
      </c>
      <c r="F160" s="31">
        <v>43061</v>
      </c>
      <c r="G160" s="4">
        <v>14</v>
      </c>
      <c r="H160" s="4" t="s">
        <v>243</v>
      </c>
      <c r="I160" s="4" t="s">
        <v>242</v>
      </c>
      <c r="J160" s="4" t="str">
        <f t="shared" si="11"/>
        <v>F1,2,3</v>
      </c>
      <c r="K160" s="4" t="str">
        <f t="shared" si="12"/>
        <v>CGPLPA812P3</v>
      </c>
      <c r="L160" s="4" t="str">
        <f t="shared" si="13"/>
        <v>01-841</v>
      </c>
      <c r="M160" s="4" t="s">
        <v>285</v>
      </c>
      <c r="N160" s="4">
        <v>812</v>
      </c>
      <c r="O160" s="4" t="s">
        <v>286</v>
      </c>
      <c r="P160" s="4">
        <v>3</v>
      </c>
      <c r="R160" s="4" t="str">
        <f t="shared" si="14"/>
        <v>PACTO16</v>
      </c>
    </row>
    <row r="161" spans="1:18" x14ac:dyDescent="0.15">
      <c r="A161" s="5" t="s">
        <v>284</v>
      </c>
      <c r="B161" s="4">
        <v>866</v>
      </c>
      <c r="C161" s="4" t="s">
        <v>11</v>
      </c>
      <c r="D161" s="4" t="str">
        <f t="shared" si="10"/>
        <v>866E3</v>
      </c>
      <c r="E161" s="35">
        <v>24</v>
      </c>
      <c r="F161" s="31">
        <v>43180</v>
      </c>
      <c r="G161" s="4">
        <v>17</v>
      </c>
      <c r="H161" s="4" t="s">
        <v>247</v>
      </c>
      <c r="I161" s="4" t="s">
        <v>245</v>
      </c>
      <c r="J161" s="4" t="str">
        <f t="shared" si="11"/>
        <v>E7,8,9</v>
      </c>
      <c r="K161" s="4" t="str">
        <f t="shared" si="12"/>
        <v>CGPLPA820P4</v>
      </c>
      <c r="L161" s="4" t="str">
        <f t="shared" si="13"/>
        <v>01-866</v>
      </c>
      <c r="M161" s="4" t="s">
        <v>285</v>
      </c>
      <c r="N161" s="4">
        <v>820</v>
      </c>
      <c r="O161" s="4" t="s">
        <v>286</v>
      </c>
      <c r="P161" s="4">
        <v>4</v>
      </c>
      <c r="R161" s="4" t="str">
        <f t="shared" si="14"/>
        <v>PACTO24</v>
      </c>
    </row>
    <row r="162" spans="1:18" x14ac:dyDescent="0.15">
      <c r="A162" s="5" t="s">
        <v>284</v>
      </c>
      <c r="B162" s="4">
        <v>866</v>
      </c>
      <c r="C162" s="4" t="s">
        <v>12</v>
      </c>
      <c r="D162" s="4" t="str">
        <f t="shared" si="10"/>
        <v>866E4</v>
      </c>
      <c r="E162" s="35">
        <v>24</v>
      </c>
      <c r="F162" s="31">
        <v>43236</v>
      </c>
      <c r="G162" s="4">
        <v>19</v>
      </c>
      <c r="H162" s="4" t="s">
        <v>243</v>
      </c>
      <c r="I162" s="4" t="s">
        <v>242</v>
      </c>
      <c r="J162" s="4" t="str">
        <f t="shared" si="11"/>
        <v>F1,2,3</v>
      </c>
      <c r="K162" s="4" t="str">
        <f t="shared" si="12"/>
        <v>CGPLPA820P5</v>
      </c>
      <c r="L162" s="4" t="str">
        <f t="shared" si="13"/>
        <v>01-866</v>
      </c>
      <c r="M162" s="4" t="s">
        <v>285</v>
      </c>
      <c r="N162" s="4">
        <v>820</v>
      </c>
      <c r="O162" s="4" t="s">
        <v>286</v>
      </c>
      <c r="P162" s="4">
        <v>5</v>
      </c>
      <c r="R162" s="4" t="str">
        <f t="shared" si="14"/>
        <v>PACTO24</v>
      </c>
    </row>
    <row r="163" spans="1:18" x14ac:dyDescent="0.15">
      <c r="A163" s="5" t="s">
        <v>284</v>
      </c>
      <c r="B163" s="4">
        <v>866</v>
      </c>
      <c r="C163" s="4" t="s">
        <v>13</v>
      </c>
      <c r="D163" s="4" t="str">
        <f t="shared" si="10"/>
        <v>866E5</v>
      </c>
      <c r="E163" s="35">
        <v>24</v>
      </c>
      <c r="F163" s="31">
        <v>43264</v>
      </c>
      <c r="G163" s="4">
        <v>21</v>
      </c>
      <c r="H163" s="4" t="s">
        <v>246</v>
      </c>
      <c r="I163" s="4" t="s">
        <v>245</v>
      </c>
      <c r="J163" s="4" t="str">
        <f t="shared" si="11"/>
        <v>H7,8,9</v>
      </c>
      <c r="K163" s="4" t="str">
        <f t="shared" si="12"/>
        <v>CGPLPA820P6</v>
      </c>
      <c r="L163" s="4" t="str">
        <f t="shared" si="13"/>
        <v>01-866</v>
      </c>
      <c r="M163" s="4" t="s">
        <v>285</v>
      </c>
      <c r="N163" s="4">
        <v>820</v>
      </c>
      <c r="O163" s="4" t="s">
        <v>286</v>
      </c>
      <c r="P163" s="4">
        <v>6</v>
      </c>
      <c r="R163" s="4" t="str">
        <f t="shared" si="14"/>
        <v>PACTO24</v>
      </c>
    </row>
    <row r="164" spans="1:18" x14ac:dyDescent="0.15">
      <c r="A164" s="5" t="s">
        <v>284</v>
      </c>
      <c r="B164" s="4">
        <v>867</v>
      </c>
      <c r="C164" s="4" t="s">
        <v>2</v>
      </c>
      <c r="D164" s="4" t="str">
        <f t="shared" si="10"/>
        <v>867A</v>
      </c>
      <c r="E164" s="35">
        <v>25</v>
      </c>
      <c r="F164" s="31">
        <v>43017</v>
      </c>
      <c r="G164" s="4">
        <v>1</v>
      </c>
      <c r="H164" s="4" t="s">
        <v>2</v>
      </c>
      <c r="I164" s="4" t="s">
        <v>242</v>
      </c>
      <c r="J164" s="4" t="str">
        <f t="shared" si="11"/>
        <v>A1,2,3</v>
      </c>
      <c r="K164" s="4" t="str">
        <f t="shared" si="12"/>
        <v>CGPLPA821P</v>
      </c>
      <c r="L164" s="4" t="str">
        <f t="shared" si="13"/>
        <v>01-867</v>
      </c>
      <c r="M164" s="4" t="s">
        <v>285</v>
      </c>
      <c r="N164" s="4">
        <v>821</v>
      </c>
      <c r="O164" s="4" t="s">
        <v>286</v>
      </c>
      <c r="R164" s="4" t="str">
        <f t="shared" si="14"/>
        <v>PACTO25</v>
      </c>
    </row>
    <row r="165" spans="1:18" x14ac:dyDescent="0.15">
      <c r="A165" s="5" t="s">
        <v>284</v>
      </c>
      <c r="B165" s="4">
        <v>867</v>
      </c>
      <c r="C165" s="4" t="s">
        <v>600</v>
      </c>
      <c r="D165" s="4" t="str">
        <f t="shared" si="10"/>
        <v>867ABC</v>
      </c>
      <c r="E165" s="35">
        <v>25</v>
      </c>
      <c r="F165" s="30">
        <v>43017</v>
      </c>
      <c r="J165" s="4" t="str">
        <f t="shared" si="11"/>
        <v/>
      </c>
      <c r="K165" s="4" t="str">
        <f t="shared" si="12"/>
        <v>CGPLPA821N</v>
      </c>
      <c r="L165" s="4" t="str">
        <f t="shared" si="13"/>
        <v>01-867</v>
      </c>
      <c r="M165" s="4" t="s">
        <v>285</v>
      </c>
      <c r="N165" s="4">
        <v>821</v>
      </c>
      <c r="O165" s="4" t="s">
        <v>611</v>
      </c>
      <c r="R165" s="4" t="str">
        <f t="shared" si="14"/>
        <v>PACTO25</v>
      </c>
    </row>
    <row r="166" spans="1:18" x14ac:dyDescent="0.15">
      <c r="A166" s="5" t="s">
        <v>284</v>
      </c>
      <c r="B166" s="4">
        <v>867</v>
      </c>
      <c r="C166" s="4" t="s">
        <v>8</v>
      </c>
      <c r="D166" s="4" t="str">
        <f t="shared" si="10"/>
        <v>867B1</v>
      </c>
      <c r="E166" s="35">
        <v>25</v>
      </c>
      <c r="F166" s="31">
        <v>43047</v>
      </c>
      <c r="G166" s="4">
        <v>6</v>
      </c>
      <c r="H166" s="4" t="s">
        <v>251</v>
      </c>
      <c r="I166" s="4" t="s">
        <v>242</v>
      </c>
      <c r="J166" s="4" t="str">
        <f t="shared" si="11"/>
        <v>B1,2,3</v>
      </c>
      <c r="K166" s="4" t="str">
        <f t="shared" si="12"/>
        <v>CGPLPA821P1</v>
      </c>
      <c r="L166" s="4" t="str">
        <f t="shared" si="13"/>
        <v>01-867</v>
      </c>
      <c r="M166" s="4" t="s">
        <v>285</v>
      </c>
      <c r="N166" s="4">
        <v>821</v>
      </c>
      <c r="O166" s="4" t="s">
        <v>286</v>
      </c>
      <c r="P166" s="4">
        <v>1</v>
      </c>
      <c r="R166" s="4" t="str">
        <f t="shared" si="14"/>
        <v>PACTO25</v>
      </c>
    </row>
    <row r="167" spans="1:18" x14ac:dyDescent="0.15">
      <c r="A167" s="5" t="s">
        <v>284</v>
      </c>
      <c r="B167" s="4">
        <v>867</v>
      </c>
      <c r="C167" s="4" t="s">
        <v>9</v>
      </c>
      <c r="D167" s="4" t="str">
        <f t="shared" si="10"/>
        <v>867E1</v>
      </c>
      <c r="E167" s="35">
        <v>25</v>
      </c>
      <c r="F167" s="31">
        <v>43074</v>
      </c>
      <c r="G167" s="4">
        <v>11</v>
      </c>
      <c r="H167" s="4" t="s">
        <v>241</v>
      </c>
      <c r="I167" s="4" t="s">
        <v>244</v>
      </c>
      <c r="J167" s="4" t="str">
        <f t="shared" si="11"/>
        <v>I4,5,6</v>
      </c>
      <c r="K167" s="4" t="str">
        <f t="shared" si="12"/>
        <v>CGPLPA821P2</v>
      </c>
      <c r="L167" s="4" t="str">
        <f t="shared" si="13"/>
        <v>01-867</v>
      </c>
      <c r="M167" s="4" t="s">
        <v>285</v>
      </c>
      <c r="N167" s="4">
        <v>821</v>
      </c>
      <c r="O167" s="4" t="s">
        <v>286</v>
      </c>
      <c r="P167" s="4">
        <v>2</v>
      </c>
      <c r="R167" s="4" t="str">
        <f t="shared" si="14"/>
        <v>PACTO25</v>
      </c>
    </row>
    <row r="168" spans="1:18" x14ac:dyDescent="0.15">
      <c r="A168" s="5" t="s">
        <v>284</v>
      </c>
      <c r="B168" s="4">
        <v>845</v>
      </c>
      <c r="C168" s="4" t="s">
        <v>10</v>
      </c>
      <c r="D168" s="4" t="str">
        <f t="shared" si="10"/>
        <v>845E2</v>
      </c>
      <c r="E168" s="35">
        <v>19</v>
      </c>
      <c r="F168" s="31">
        <v>43082</v>
      </c>
      <c r="G168" s="4">
        <v>14</v>
      </c>
      <c r="H168" s="4" t="s">
        <v>243</v>
      </c>
      <c r="I168" s="4" t="s">
        <v>244</v>
      </c>
      <c r="J168" s="4" t="str">
        <f t="shared" si="11"/>
        <v>F4,5,6</v>
      </c>
      <c r="K168" s="4" t="str">
        <f t="shared" si="12"/>
        <v>CGPLPA813P3</v>
      </c>
      <c r="L168" s="4" t="str">
        <f t="shared" si="13"/>
        <v>01-845</v>
      </c>
      <c r="M168" s="4" t="s">
        <v>285</v>
      </c>
      <c r="N168" s="4">
        <v>813</v>
      </c>
      <c r="O168" s="4" t="s">
        <v>286</v>
      </c>
      <c r="P168" s="4">
        <v>3</v>
      </c>
      <c r="R168" s="4" t="str">
        <f t="shared" si="14"/>
        <v>PACTO19</v>
      </c>
    </row>
    <row r="169" spans="1:18" x14ac:dyDescent="0.15">
      <c r="A169" s="5" t="s">
        <v>284</v>
      </c>
      <c r="B169" s="4">
        <v>874</v>
      </c>
      <c r="C169" s="4" t="s">
        <v>2</v>
      </c>
      <c r="D169" s="4" t="str">
        <f t="shared" si="10"/>
        <v>874A</v>
      </c>
      <c r="E169" s="35">
        <v>26</v>
      </c>
      <c r="F169" s="31">
        <v>43025</v>
      </c>
      <c r="G169" s="4">
        <v>1</v>
      </c>
      <c r="H169" s="4" t="s">
        <v>2</v>
      </c>
      <c r="I169" s="4" t="s">
        <v>244</v>
      </c>
      <c r="J169" s="4" t="str">
        <f t="shared" si="11"/>
        <v>A4,5,6</v>
      </c>
      <c r="K169" s="4" t="str">
        <f t="shared" si="12"/>
        <v>CGPLPA822P</v>
      </c>
      <c r="L169" s="4" t="str">
        <f t="shared" si="13"/>
        <v>01-874</v>
      </c>
      <c r="M169" s="4" t="s">
        <v>285</v>
      </c>
      <c r="N169" s="4">
        <v>822</v>
      </c>
      <c r="O169" s="4" t="s">
        <v>286</v>
      </c>
      <c r="R169" s="4" t="str">
        <f t="shared" si="14"/>
        <v>PACTO26</v>
      </c>
    </row>
    <row r="170" spans="1:18" x14ac:dyDescent="0.15">
      <c r="A170" s="5" t="s">
        <v>284</v>
      </c>
      <c r="B170" s="4">
        <v>874</v>
      </c>
      <c r="C170" s="4" t="s">
        <v>600</v>
      </c>
      <c r="D170" s="4" t="str">
        <f t="shared" si="10"/>
        <v>874ABC</v>
      </c>
      <c r="E170" s="35">
        <v>26</v>
      </c>
      <c r="F170" s="30">
        <v>43025</v>
      </c>
      <c r="J170" s="4" t="str">
        <f t="shared" si="11"/>
        <v/>
      </c>
      <c r="K170" s="4" t="str">
        <f t="shared" si="12"/>
        <v>CGPLPA822N</v>
      </c>
      <c r="L170" s="4" t="str">
        <f t="shared" si="13"/>
        <v>01-874</v>
      </c>
      <c r="M170" s="4" t="s">
        <v>285</v>
      </c>
      <c r="N170" s="4">
        <v>822</v>
      </c>
      <c r="O170" s="4" t="s">
        <v>611</v>
      </c>
      <c r="R170" s="4" t="str">
        <f t="shared" si="14"/>
        <v>PACTO26</v>
      </c>
    </row>
    <row r="171" spans="1:18" x14ac:dyDescent="0.15">
      <c r="A171" s="5" t="s">
        <v>284</v>
      </c>
      <c r="B171" s="4">
        <v>874</v>
      </c>
      <c r="C171" s="4" t="s">
        <v>8</v>
      </c>
      <c r="D171" s="4" t="str">
        <f t="shared" si="10"/>
        <v>874B1</v>
      </c>
      <c r="E171" s="35">
        <v>26</v>
      </c>
      <c r="F171" s="31">
        <v>43054</v>
      </c>
      <c r="G171" s="4">
        <v>6</v>
      </c>
      <c r="H171" s="4" t="s">
        <v>251</v>
      </c>
      <c r="I171" s="4" t="s">
        <v>244</v>
      </c>
      <c r="J171" s="4" t="str">
        <f t="shared" si="11"/>
        <v>B4,5,6</v>
      </c>
      <c r="K171" s="4" t="str">
        <f t="shared" si="12"/>
        <v>CGPLPA822P1</v>
      </c>
      <c r="L171" s="4" t="str">
        <f t="shared" si="13"/>
        <v>01-874</v>
      </c>
      <c r="M171" s="4" t="s">
        <v>285</v>
      </c>
      <c r="N171" s="4">
        <v>822</v>
      </c>
      <c r="O171" s="4" t="s">
        <v>286</v>
      </c>
      <c r="P171" s="4">
        <v>1</v>
      </c>
      <c r="R171" s="4" t="str">
        <f t="shared" si="14"/>
        <v>PACTO26</v>
      </c>
    </row>
    <row r="172" spans="1:18" x14ac:dyDescent="0.15">
      <c r="A172" s="5" t="s">
        <v>284</v>
      </c>
      <c r="B172" s="4">
        <v>874</v>
      </c>
      <c r="C172" s="4" t="s">
        <v>9</v>
      </c>
      <c r="D172" s="4" t="str">
        <f t="shared" si="10"/>
        <v>874E1</v>
      </c>
      <c r="E172" s="35">
        <v>26</v>
      </c>
      <c r="F172" s="31">
        <v>43080</v>
      </c>
      <c r="G172" s="4">
        <v>11</v>
      </c>
      <c r="H172" s="4" t="s">
        <v>241</v>
      </c>
      <c r="I172" s="4" t="s">
        <v>245</v>
      </c>
      <c r="J172" s="4" t="str">
        <f t="shared" si="11"/>
        <v>I7,8,9</v>
      </c>
      <c r="K172" s="4" t="str">
        <f t="shared" si="12"/>
        <v>CGPLPA822P2</v>
      </c>
      <c r="L172" s="4" t="str">
        <f t="shared" si="13"/>
        <v>01-874</v>
      </c>
      <c r="M172" s="4" t="s">
        <v>285</v>
      </c>
      <c r="N172" s="4">
        <v>822</v>
      </c>
      <c r="O172" s="4" t="s">
        <v>286</v>
      </c>
      <c r="P172" s="4">
        <v>2</v>
      </c>
      <c r="R172" s="4" t="str">
        <f t="shared" si="14"/>
        <v>PACTO26</v>
      </c>
    </row>
    <row r="173" spans="1:18" x14ac:dyDescent="0.15">
      <c r="A173" s="5" t="s">
        <v>284</v>
      </c>
      <c r="B173" s="4">
        <v>846</v>
      </c>
      <c r="C173" s="4" t="s">
        <v>10</v>
      </c>
      <c r="D173" s="4" t="str">
        <f t="shared" si="10"/>
        <v>846E2</v>
      </c>
      <c r="E173" s="35">
        <v>20</v>
      </c>
      <c r="F173" s="31">
        <v>43059</v>
      </c>
      <c r="G173" s="4">
        <v>14</v>
      </c>
      <c r="H173" s="4" t="s">
        <v>243</v>
      </c>
      <c r="I173" s="4" t="s">
        <v>245</v>
      </c>
      <c r="J173" s="4" t="str">
        <f t="shared" si="11"/>
        <v>F7,8,9</v>
      </c>
      <c r="K173" s="4" t="str">
        <f t="shared" si="12"/>
        <v>CGPLPA814P3</v>
      </c>
      <c r="L173" s="4" t="str">
        <f t="shared" si="13"/>
        <v>01-846</v>
      </c>
      <c r="M173" s="4" t="s">
        <v>285</v>
      </c>
      <c r="N173" s="4">
        <v>814</v>
      </c>
      <c r="O173" s="4" t="s">
        <v>286</v>
      </c>
      <c r="P173" s="4">
        <v>3</v>
      </c>
      <c r="R173" s="4" t="str">
        <f t="shared" si="14"/>
        <v>PACTO20</v>
      </c>
    </row>
    <row r="174" spans="1:18" x14ac:dyDescent="0.15">
      <c r="A174" s="5" t="s">
        <v>284</v>
      </c>
      <c r="B174" s="4">
        <v>874</v>
      </c>
      <c r="C174" s="4" t="s">
        <v>11</v>
      </c>
      <c r="D174" s="4" t="str">
        <f t="shared" si="10"/>
        <v>874E3</v>
      </c>
      <c r="E174" s="35">
        <v>26</v>
      </c>
      <c r="F174" s="31">
        <v>43137</v>
      </c>
      <c r="G174" s="4">
        <v>17</v>
      </c>
      <c r="H174" s="4" t="s">
        <v>249</v>
      </c>
      <c r="I174" s="4" t="s">
        <v>242</v>
      </c>
      <c r="J174" s="4" t="str">
        <f t="shared" si="11"/>
        <v>D1,2,3</v>
      </c>
      <c r="K174" s="4" t="str">
        <f t="shared" si="12"/>
        <v>CGPLPA822P4</v>
      </c>
      <c r="L174" s="4" t="str">
        <f t="shared" si="13"/>
        <v>01-874</v>
      </c>
      <c r="M174" s="4" t="s">
        <v>285</v>
      </c>
      <c r="N174" s="4">
        <v>822</v>
      </c>
      <c r="O174" s="4" t="s">
        <v>286</v>
      </c>
      <c r="P174" s="4">
        <v>4</v>
      </c>
      <c r="R174" s="4" t="str">
        <f t="shared" si="14"/>
        <v>PACTO26</v>
      </c>
    </row>
    <row r="175" spans="1:18" x14ac:dyDescent="0.15">
      <c r="A175" s="5" t="s">
        <v>284</v>
      </c>
      <c r="B175" s="4">
        <v>874</v>
      </c>
      <c r="C175" s="4" t="s">
        <v>12</v>
      </c>
      <c r="D175" s="4" t="str">
        <f t="shared" si="10"/>
        <v>874E4</v>
      </c>
      <c r="E175" s="35">
        <v>26</v>
      </c>
      <c r="F175" s="31">
        <v>43150</v>
      </c>
      <c r="G175" s="4">
        <v>19</v>
      </c>
      <c r="H175" s="4" t="s">
        <v>243</v>
      </c>
      <c r="I175" s="4" t="s">
        <v>244</v>
      </c>
      <c r="J175" s="4" t="str">
        <f t="shared" si="11"/>
        <v>F4,5,6</v>
      </c>
      <c r="K175" s="4" t="str">
        <f t="shared" si="12"/>
        <v>CGPLPA822P5</v>
      </c>
      <c r="L175" s="4" t="str">
        <f t="shared" si="13"/>
        <v>01-874</v>
      </c>
      <c r="M175" s="4" t="s">
        <v>285</v>
      </c>
      <c r="N175" s="4">
        <v>822</v>
      </c>
      <c r="O175" s="4" t="s">
        <v>286</v>
      </c>
      <c r="P175" s="4">
        <v>5</v>
      </c>
      <c r="R175" s="4" t="str">
        <f t="shared" si="14"/>
        <v>PACTO26</v>
      </c>
    </row>
    <row r="176" spans="1:18" x14ac:dyDescent="0.15">
      <c r="A176" s="5" t="s">
        <v>284</v>
      </c>
      <c r="B176" s="4">
        <v>874</v>
      </c>
      <c r="C176" s="4" t="s">
        <v>13</v>
      </c>
      <c r="D176" s="4" t="str">
        <f t="shared" si="10"/>
        <v>874E5</v>
      </c>
      <c r="E176" s="35">
        <v>26</v>
      </c>
      <c r="F176" s="31">
        <v>43206</v>
      </c>
      <c r="G176" s="4">
        <v>21</v>
      </c>
      <c r="H176" s="4" t="s">
        <v>248</v>
      </c>
      <c r="I176" s="4" t="s">
        <v>242</v>
      </c>
      <c r="J176" s="4" t="str">
        <f t="shared" si="11"/>
        <v>G1,2,3</v>
      </c>
      <c r="K176" s="4" t="str">
        <f t="shared" si="12"/>
        <v>CGPLPA822P6</v>
      </c>
      <c r="L176" s="4" t="str">
        <f t="shared" si="13"/>
        <v>01-874</v>
      </c>
      <c r="M176" s="4" t="s">
        <v>285</v>
      </c>
      <c r="N176" s="4">
        <v>822</v>
      </c>
      <c r="O176" s="4" t="s">
        <v>286</v>
      </c>
      <c r="P176" s="4">
        <v>6</v>
      </c>
      <c r="R176" s="4" t="str">
        <f t="shared" si="14"/>
        <v>PACTO26</v>
      </c>
    </row>
    <row r="177" spans="1:18" x14ac:dyDescent="0.15">
      <c r="A177" s="5" t="s">
        <v>284</v>
      </c>
      <c r="B177" s="4">
        <v>874</v>
      </c>
      <c r="C177" s="4" t="s">
        <v>14</v>
      </c>
      <c r="D177" s="4" t="str">
        <f t="shared" si="10"/>
        <v>874E6</v>
      </c>
      <c r="E177" s="35">
        <v>26</v>
      </c>
      <c r="F177" s="31">
        <v>43262</v>
      </c>
      <c r="G177" s="4">
        <v>22</v>
      </c>
      <c r="H177" s="4" t="s">
        <v>248</v>
      </c>
      <c r="I177" s="4" t="s">
        <v>242</v>
      </c>
      <c r="J177" s="4" t="str">
        <f t="shared" si="11"/>
        <v>G1,2,3</v>
      </c>
      <c r="K177" s="4" t="str">
        <f t="shared" si="12"/>
        <v>CGPLPA822P7</v>
      </c>
      <c r="L177" s="4" t="str">
        <f t="shared" si="13"/>
        <v>01-874</v>
      </c>
      <c r="M177" s="4" t="s">
        <v>285</v>
      </c>
      <c r="N177" s="4">
        <v>822</v>
      </c>
      <c r="O177" s="4" t="s">
        <v>286</v>
      </c>
      <c r="P177" s="4">
        <v>7</v>
      </c>
      <c r="R177" s="4" t="str">
        <f t="shared" si="14"/>
        <v>PACTO26</v>
      </c>
    </row>
    <row r="178" spans="1:18" x14ac:dyDescent="0.15">
      <c r="A178" s="5" t="s">
        <v>284</v>
      </c>
      <c r="B178" s="4">
        <v>874</v>
      </c>
      <c r="C178" s="4" t="s">
        <v>15</v>
      </c>
      <c r="D178" s="4" t="str">
        <f t="shared" si="10"/>
        <v>874E7</v>
      </c>
      <c r="E178" s="35">
        <v>26</v>
      </c>
      <c r="F178" s="31">
        <v>43292</v>
      </c>
      <c r="G178" s="4">
        <v>24</v>
      </c>
      <c r="H178" s="4" t="s">
        <v>250</v>
      </c>
      <c r="I178" s="4" t="s">
        <v>245</v>
      </c>
      <c r="J178" s="4" t="str">
        <f t="shared" si="11"/>
        <v>C7,8,9</v>
      </c>
      <c r="K178" s="4" t="str">
        <f t="shared" si="12"/>
        <v>CGPLPA822P8</v>
      </c>
      <c r="L178" s="4" t="str">
        <f t="shared" si="13"/>
        <v>01-874</v>
      </c>
      <c r="M178" s="4" t="s">
        <v>285</v>
      </c>
      <c r="N178" s="4">
        <v>822</v>
      </c>
      <c r="O178" s="4" t="s">
        <v>286</v>
      </c>
      <c r="P178" s="4">
        <v>8</v>
      </c>
      <c r="R178" s="4" t="str">
        <f t="shared" si="14"/>
        <v>PACTO26</v>
      </c>
    </row>
    <row r="179" spans="1:18" x14ac:dyDescent="0.15">
      <c r="A179" s="5" t="s">
        <v>284</v>
      </c>
      <c r="B179" s="4">
        <v>874</v>
      </c>
      <c r="C179" s="4" t="s">
        <v>16</v>
      </c>
      <c r="D179" s="4" t="str">
        <f t="shared" si="10"/>
        <v>874E8</v>
      </c>
      <c r="E179" s="35">
        <v>26</v>
      </c>
      <c r="F179" s="31">
        <v>43321</v>
      </c>
      <c r="G179" s="4">
        <v>23</v>
      </c>
      <c r="H179" s="4" t="s">
        <v>247</v>
      </c>
      <c r="I179" s="4" t="s">
        <v>242</v>
      </c>
      <c r="J179" s="4" t="str">
        <f t="shared" si="11"/>
        <v>E1,2,3</v>
      </c>
      <c r="K179" s="4" t="str">
        <f t="shared" si="12"/>
        <v>CGPLPA822P9</v>
      </c>
      <c r="L179" s="4" t="str">
        <f t="shared" si="13"/>
        <v>01-874</v>
      </c>
      <c r="M179" s="4" t="s">
        <v>285</v>
      </c>
      <c r="N179" s="4">
        <v>822</v>
      </c>
      <c r="O179" s="4" t="s">
        <v>286</v>
      </c>
      <c r="P179" s="4">
        <v>9</v>
      </c>
      <c r="R179" s="4" t="str">
        <f t="shared" si="14"/>
        <v>PACTO26</v>
      </c>
    </row>
    <row r="180" spans="1:18" x14ac:dyDescent="0.15">
      <c r="A180" s="5" t="s">
        <v>284</v>
      </c>
      <c r="B180" s="4">
        <v>878</v>
      </c>
      <c r="C180" s="4" t="s">
        <v>2</v>
      </c>
      <c r="D180" s="4" t="str">
        <f t="shared" si="10"/>
        <v>878A</v>
      </c>
      <c r="E180" s="35">
        <v>27</v>
      </c>
      <c r="F180" s="31">
        <v>43041</v>
      </c>
      <c r="G180" s="4">
        <v>1</v>
      </c>
      <c r="H180" s="4" t="s">
        <v>2</v>
      </c>
      <c r="I180" s="4" t="s">
        <v>245</v>
      </c>
      <c r="J180" s="4" t="str">
        <f t="shared" si="11"/>
        <v>A7,8,9</v>
      </c>
      <c r="K180" s="4" t="str">
        <f t="shared" si="12"/>
        <v>CGPLPA823P</v>
      </c>
      <c r="L180" s="4" t="str">
        <f t="shared" si="13"/>
        <v>01-878</v>
      </c>
      <c r="M180" s="4" t="s">
        <v>285</v>
      </c>
      <c r="N180" s="4">
        <v>823</v>
      </c>
      <c r="O180" s="4" t="s">
        <v>286</v>
      </c>
      <c r="R180" s="4" t="str">
        <f t="shared" si="14"/>
        <v>PACTO27</v>
      </c>
    </row>
    <row r="181" spans="1:18" x14ac:dyDescent="0.15">
      <c r="A181" s="5" t="s">
        <v>284</v>
      </c>
      <c r="B181" s="4">
        <v>878</v>
      </c>
      <c r="C181" s="4" t="s">
        <v>600</v>
      </c>
      <c r="D181" s="4" t="str">
        <f t="shared" si="10"/>
        <v>878ABC</v>
      </c>
      <c r="E181" s="35">
        <v>27</v>
      </c>
      <c r="F181" s="30">
        <v>43041</v>
      </c>
      <c r="J181" s="4" t="str">
        <f t="shared" si="11"/>
        <v/>
      </c>
      <c r="K181" s="4" t="str">
        <f t="shared" si="12"/>
        <v>CGPLPA823N</v>
      </c>
      <c r="L181" s="4" t="str">
        <f t="shared" si="13"/>
        <v>01-878</v>
      </c>
      <c r="M181" s="4" t="s">
        <v>285</v>
      </c>
      <c r="N181" s="4">
        <v>823</v>
      </c>
      <c r="O181" s="4" t="s">
        <v>611</v>
      </c>
      <c r="R181" s="4" t="str">
        <f t="shared" si="14"/>
        <v>PACTO27</v>
      </c>
    </row>
    <row r="182" spans="1:18" x14ac:dyDescent="0.15">
      <c r="A182" s="5" t="s">
        <v>284</v>
      </c>
      <c r="B182" s="4">
        <v>878</v>
      </c>
      <c r="C182" s="4" t="s">
        <v>8</v>
      </c>
      <c r="D182" s="4" t="str">
        <f t="shared" si="10"/>
        <v>878B1</v>
      </c>
      <c r="E182" s="35">
        <v>27</v>
      </c>
      <c r="F182" s="31">
        <v>43069</v>
      </c>
      <c r="G182" s="4">
        <v>6</v>
      </c>
      <c r="H182" s="4" t="s">
        <v>251</v>
      </c>
      <c r="I182" s="4" t="s">
        <v>245</v>
      </c>
      <c r="J182" s="4" t="str">
        <f t="shared" si="11"/>
        <v>B7,8,9</v>
      </c>
      <c r="K182" s="4" t="str">
        <f t="shared" si="12"/>
        <v>CGPLPA823P1</v>
      </c>
      <c r="L182" s="4" t="str">
        <f t="shared" si="13"/>
        <v>01-878</v>
      </c>
      <c r="M182" s="4" t="s">
        <v>285</v>
      </c>
      <c r="N182" s="4">
        <v>823</v>
      </c>
      <c r="O182" s="4" t="s">
        <v>286</v>
      </c>
      <c r="P182" s="4">
        <v>1</v>
      </c>
      <c r="R182" s="4" t="str">
        <f t="shared" si="14"/>
        <v>PACTO27</v>
      </c>
    </row>
    <row r="183" spans="1:18" x14ac:dyDescent="0.15">
      <c r="A183" s="5" t="s">
        <v>284</v>
      </c>
      <c r="B183" s="4">
        <v>878</v>
      </c>
      <c r="C183" s="4" t="s">
        <v>9</v>
      </c>
      <c r="D183" s="4" t="str">
        <f t="shared" si="10"/>
        <v>878E1</v>
      </c>
      <c r="E183" s="35">
        <v>27</v>
      </c>
      <c r="F183" s="31">
        <v>43098</v>
      </c>
      <c r="G183" s="4">
        <v>11</v>
      </c>
      <c r="H183" s="4" t="s">
        <v>246</v>
      </c>
      <c r="I183" s="4" t="s">
        <v>242</v>
      </c>
      <c r="J183" s="4" t="str">
        <f t="shared" si="11"/>
        <v>H1,2,3</v>
      </c>
      <c r="K183" s="4" t="str">
        <f t="shared" si="12"/>
        <v>CGPLPA823P2</v>
      </c>
      <c r="L183" s="4" t="str">
        <f t="shared" si="13"/>
        <v>01-878</v>
      </c>
      <c r="M183" s="4" t="s">
        <v>285</v>
      </c>
      <c r="N183" s="4">
        <v>823</v>
      </c>
      <c r="O183" s="4" t="s">
        <v>286</v>
      </c>
      <c r="P183" s="4">
        <v>2</v>
      </c>
      <c r="R183" s="4" t="str">
        <f t="shared" si="14"/>
        <v>PACTO27</v>
      </c>
    </row>
    <row r="184" spans="1:18" x14ac:dyDescent="0.15">
      <c r="A184" s="5" t="s">
        <v>284</v>
      </c>
      <c r="B184" s="4">
        <v>828</v>
      </c>
      <c r="C184" s="4" t="s">
        <v>10</v>
      </c>
      <c r="D184" s="4" t="str">
        <f t="shared" si="10"/>
        <v>828E2</v>
      </c>
      <c r="E184" s="35">
        <v>12</v>
      </c>
      <c r="F184" s="31">
        <v>42972</v>
      </c>
      <c r="G184" s="4">
        <v>14</v>
      </c>
      <c r="H184" s="4" t="s">
        <v>248</v>
      </c>
      <c r="I184" s="4" t="s">
        <v>242</v>
      </c>
      <c r="J184" s="4" t="str">
        <f t="shared" si="11"/>
        <v>G1,2,3</v>
      </c>
      <c r="K184" s="4" t="str">
        <f t="shared" si="12"/>
        <v>CGPLPA809P3</v>
      </c>
      <c r="L184" s="4" t="str">
        <f t="shared" si="13"/>
        <v>01-828</v>
      </c>
      <c r="M184" s="4" t="s">
        <v>285</v>
      </c>
      <c r="N184" s="4">
        <v>809</v>
      </c>
      <c r="O184" s="4" t="s">
        <v>286</v>
      </c>
      <c r="P184" s="4">
        <v>3</v>
      </c>
      <c r="R184" s="4" t="str">
        <f t="shared" si="14"/>
        <v>PACTO12</v>
      </c>
    </row>
    <row r="185" spans="1:18" x14ac:dyDescent="0.15">
      <c r="A185" s="5" t="s">
        <v>284</v>
      </c>
      <c r="B185" s="4">
        <v>878</v>
      </c>
      <c r="C185" s="4" t="s">
        <v>11</v>
      </c>
      <c r="D185" s="4" t="str">
        <f t="shared" si="10"/>
        <v>878E3</v>
      </c>
      <c r="E185" s="35">
        <v>27</v>
      </c>
      <c r="F185" s="31">
        <v>43222</v>
      </c>
      <c r="G185" s="4">
        <v>17</v>
      </c>
      <c r="H185" s="4" t="s">
        <v>249</v>
      </c>
      <c r="I185" s="4" t="s">
        <v>244</v>
      </c>
      <c r="J185" s="4" t="str">
        <f t="shared" si="11"/>
        <v>D4,5,6</v>
      </c>
      <c r="K185" s="4" t="str">
        <f t="shared" si="12"/>
        <v>CGPLPA823P4</v>
      </c>
      <c r="L185" s="4" t="str">
        <f t="shared" si="13"/>
        <v>01-878</v>
      </c>
      <c r="M185" s="4" t="s">
        <v>285</v>
      </c>
      <c r="N185" s="4">
        <v>823</v>
      </c>
      <c r="O185" s="4" t="s">
        <v>286</v>
      </c>
      <c r="P185" s="4">
        <v>4</v>
      </c>
      <c r="R185" s="4" t="str">
        <f t="shared" si="14"/>
        <v>PACTO27</v>
      </c>
    </row>
    <row r="186" spans="1:18" x14ac:dyDescent="0.15">
      <c r="A186" s="5" t="s">
        <v>284</v>
      </c>
      <c r="B186" s="4">
        <v>878</v>
      </c>
      <c r="C186" s="4" t="s">
        <v>12</v>
      </c>
      <c r="D186" s="4" t="str">
        <f t="shared" si="10"/>
        <v>878E4</v>
      </c>
      <c r="E186" s="35">
        <v>27</v>
      </c>
      <c r="F186" s="31">
        <v>43244</v>
      </c>
      <c r="G186" s="4">
        <v>19</v>
      </c>
      <c r="H186" s="4" t="s">
        <v>243</v>
      </c>
      <c r="I186" s="4" t="s">
        <v>245</v>
      </c>
      <c r="J186" s="4" t="str">
        <f t="shared" si="11"/>
        <v>F7,8,9</v>
      </c>
      <c r="K186" s="4" t="str">
        <f t="shared" si="12"/>
        <v>CGPLPA823P5</v>
      </c>
      <c r="L186" s="4" t="str">
        <f t="shared" si="13"/>
        <v>01-878</v>
      </c>
      <c r="M186" s="4" t="s">
        <v>285</v>
      </c>
      <c r="N186" s="4">
        <v>823</v>
      </c>
      <c r="O186" s="4" t="s">
        <v>286</v>
      </c>
      <c r="P186" s="4">
        <v>5</v>
      </c>
      <c r="R186" s="4" t="str">
        <f t="shared" si="14"/>
        <v>PACTO27</v>
      </c>
    </row>
    <row r="187" spans="1:18" x14ac:dyDescent="0.15">
      <c r="A187" s="5" t="s">
        <v>284</v>
      </c>
      <c r="B187" s="4">
        <v>879</v>
      </c>
      <c r="C187" s="4" t="s">
        <v>2</v>
      </c>
      <c r="D187" s="4" t="str">
        <f t="shared" si="10"/>
        <v>879A</v>
      </c>
      <c r="E187" s="35">
        <v>28</v>
      </c>
      <c r="F187" s="31">
        <v>43042</v>
      </c>
      <c r="G187" s="4">
        <v>2</v>
      </c>
      <c r="H187" s="4" t="s">
        <v>241</v>
      </c>
      <c r="I187" s="4" t="s">
        <v>242</v>
      </c>
      <c r="J187" s="4" t="str">
        <f t="shared" si="11"/>
        <v>I1,2,3</v>
      </c>
      <c r="K187" s="4" t="str">
        <f t="shared" si="12"/>
        <v>CGPLPA824P</v>
      </c>
      <c r="L187" s="4" t="str">
        <f t="shared" si="13"/>
        <v>01-879</v>
      </c>
      <c r="M187" s="4" t="s">
        <v>285</v>
      </c>
      <c r="N187" s="4">
        <v>824</v>
      </c>
      <c r="O187" s="4" t="s">
        <v>286</v>
      </c>
      <c r="R187" s="4" t="str">
        <f t="shared" si="14"/>
        <v>PACTO28</v>
      </c>
    </row>
    <row r="188" spans="1:18" x14ac:dyDescent="0.15">
      <c r="A188" s="5" t="s">
        <v>284</v>
      </c>
      <c r="B188" s="4">
        <v>879</v>
      </c>
      <c r="C188" s="4" t="s">
        <v>600</v>
      </c>
      <c r="D188" s="4" t="str">
        <f t="shared" si="10"/>
        <v>879ABC</v>
      </c>
      <c r="E188" s="35">
        <v>28</v>
      </c>
      <c r="F188" s="30">
        <v>43042</v>
      </c>
      <c r="J188" s="4" t="str">
        <f t="shared" si="11"/>
        <v/>
      </c>
      <c r="K188" s="4" t="str">
        <f t="shared" si="12"/>
        <v>CGPLPA824N</v>
      </c>
      <c r="L188" s="4" t="str">
        <f t="shared" si="13"/>
        <v>01-879</v>
      </c>
      <c r="M188" s="4" t="s">
        <v>285</v>
      </c>
      <c r="N188" s="4">
        <v>824</v>
      </c>
      <c r="O188" s="4" t="s">
        <v>611</v>
      </c>
      <c r="R188" s="4" t="str">
        <f t="shared" si="14"/>
        <v>PACTO28</v>
      </c>
    </row>
    <row r="189" spans="1:18" x14ac:dyDescent="0.15">
      <c r="A189" s="5" t="s">
        <v>284</v>
      </c>
      <c r="B189" s="4">
        <v>879</v>
      </c>
      <c r="C189" s="4" t="s">
        <v>8</v>
      </c>
      <c r="D189" s="4" t="str">
        <f t="shared" si="10"/>
        <v>879B1</v>
      </c>
      <c r="E189" s="35">
        <v>28</v>
      </c>
      <c r="F189" s="31">
        <v>43052</v>
      </c>
      <c r="G189" s="4">
        <v>6</v>
      </c>
      <c r="H189" s="4" t="s">
        <v>2</v>
      </c>
      <c r="I189" s="4" t="s">
        <v>242</v>
      </c>
      <c r="J189" s="4" t="str">
        <f t="shared" si="11"/>
        <v>A1,2,3</v>
      </c>
      <c r="K189" s="4" t="str">
        <f t="shared" si="12"/>
        <v>CGPLPA824P1</v>
      </c>
      <c r="L189" s="4" t="str">
        <f t="shared" si="13"/>
        <v>01-879</v>
      </c>
      <c r="M189" s="4" t="s">
        <v>285</v>
      </c>
      <c r="N189" s="4">
        <v>824</v>
      </c>
      <c r="O189" s="4" t="s">
        <v>286</v>
      </c>
      <c r="P189" s="4">
        <v>1</v>
      </c>
      <c r="R189" s="4" t="str">
        <f t="shared" si="14"/>
        <v>PACTO28</v>
      </c>
    </row>
    <row r="190" spans="1:18" x14ac:dyDescent="0.15">
      <c r="A190" s="5" t="s">
        <v>284</v>
      </c>
      <c r="B190" s="4">
        <v>879</v>
      </c>
      <c r="C190" s="4" t="s">
        <v>9</v>
      </c>
      <c r="D190" s="4" t="str">
        <f t="shared" si="10"/>
        <v>879E1</v>
      </c>
      <c r="E190" s="35">
        <v>28</v>
      </c>
      <c r="F190" s="31">
        <v>43081</v>
      </c>
      <c r="G190" s="4">
        <v>11</v>
      </c>
      <c r="H190" s="4" t="s">
        <v>246</v>
      </c>
      <c r="I190" s="4" t="s">
        <v>244</v>
      </c>
      <c r="J190" s="4" t="str">
        <f t="shared" si="11"/>
        <v>H4,5,6</v>
      </c>
      <c r="K190" s="4" t="str">
        <f t="shared" si="12"/>
        <v>CGPLPA824P2</v>
      </c>
      <c r="L190" s="4" t="str">
        <f t="shared" si="13"/>
        <v>01-879</v>
      </c>
      <c r="M190" s="4" t="s">
        <v>285</v>
      </c>
      <c r="N190" s="4">
        <v>824</v>
      </c>
      <c r="O190" s="4" t="s">
        <v>286</v>
      </c>
      <c r="P190" s="4">
        <v>2</v>
      </c>
      <c r="R190" s="4" t="str">
        <f t="shared" si="14"/>
        <v>PACTO28</v>
      </c>
    </row>
    <row r="191" spans="1:18" x14ac:dyDescent="0.15">
      <c r="A191" s="5" t="s">
        <v>284</v>
      </c>
      <c r="B191" s="4">
        <v>831</v>
      </c>
      <c r="C191" s="4" t="s">
        <v>10</v>
      </c>
      <c r="D191" s="4" t="str">
        <f t="shared" si="10"/>
        <v>831E2</v>
      </c>
      <c r="E191" s="35">
        <v>13</v>
      </c>
      <c r="F191" s="31">
        <v>43091</v>
      </c>
      <c r="G191" s="4">
        <v>14</v>
      </c>
      <c r="H191" s="4" t="s">
        <v>248</v>
      </c>
      <c r="I191" s="4" t="s">
        <v>244</v>
      </c>
      <c r="J191" s="4" t="str">
        <f t="shared" si="11"/>
        <v>G4,5,6</v>
      </c>
      <c r="K191" s="4" t="str">
        <f t="shared" si="12"/>
        <v>CGPLPA780P3</v>
      </c>
      <c r="L191" s="4" t="str">
        <f t="shared" si="13"/>
        <v>01-831</v>
      </c>
      <c r="M191" s="4" t="s">
        <v>285</v>
      </c>
      <c r="N191" s="4">
        <v>780</v>
      </c>
      <c r="O191" s="4" t="s">
        <v>286</v>
      </c>
      <c r="P191" s="4">
        <v>3</v>
      </c>
      <c r="R191" s="4" t="str">
        <f t="shared" si="14"/>
        <v>PACTO13</v>
      </c>
    </row>
    <row r="192" spans="1:18" x14ac:dyDescent="0.15">
      <c r="A192" s="5" t="s">
        <v>284</v>
      </c>
      <c r="B192" s="4">
        <v>879</v>
      </c>
      <c r="C192" s="4" t="s">
        <v>11</v>
      </c>
      <c r="D192" s="4" t="str">
        <f t="shared" si="10"/>
        <v>879E3</v>
      </c>
      <c r="E192" s="35">
        <v>28</v>
      </c>
      <c r="F192" s="31">
        <v>43160</v>
      </c>
      <c r="G192" s="4">
        <v>17</v>
      </c>
      <c r="H192" s="4" t="s">
        <v>249</v>
      </c>
      <c r="I192" s="4" t="s">
        <v>245</v>
      </c>
      <c r="J192" s="4" t="str">
        <f t="shared" si="11"/>
        <v>D7,8,9</v>
      </c>
      <c r="K192" s="4" t="str">
        <f t="shared" si="12"/>
        <v>CGPLPA824P4</v>
      </c>
      <c r="L192" s="4" t="str">
        <f t="shared" si="13"/>
        <v>01-879</v>
      </c>
      <c r="M192" s="4" t="s">
        <v>285</v>
      </c>
      <c r="N192" s="4">
        <v>824</v>
      </c>
      <c r="O192" s="4" t="s">
        <v>286</v>
      </c>
      <c r="P192" s="4">
        <v>4</v>
      </c>
      <c r="R192" s="4" t="str">
        <f t="shared" si="14"/>
        <v>PACTO28</v>
      </c>
    </row>
    <row r="193" spans="1:19" x14ac:dyDescent="0.15">
      <c r="A193" s="5" t="s">
        <v>284</v>
      </c>
      <c r="B193" s="4">
        <v>879</v>
      </c>
      <c r="C193" s="4" t="s">
        <v>12</v>
      </c>
      <c r="D193" s="4" t="str">
        <f t="shared" si="10"/>
        <v>879E4</v>
      </c>
      <c r="E193" s="35">
        <v>28</v>
      </c>
      <c r="F193" s="31">
        <v>43168</v>
      </c>
      <c r="G193" s="4">
        <v>19</v>
      </c>
      <c r="H193" s="4" t="s">
        <v>247</v>
      </c>
      <c r="I193" s="4" t="s">
        <v>242</v>
      </c>
      <c r="J193" s="4" t="str">
        <f t="shared" si="11"/>
        <v>E1,2,3</v>
      </c>
      <c r="K193" s="4" t="str">
        <f t="shared" si="12"/>
        <v>CGPLPA824P5</v>
      </c>
      <c r="L193" s="4" t="str">
        <f t="shared" si="13"/>
        <v>01-879</v>
      </c>
      <c r="M193" s="4" t="s">
        <v>285</v>
      </c>
      <c r="N193" s="4">
        <v>824</v>
      </c>
      <c r="O193" s="4" t="s">
        <v>286</v>
      </c>
      <c r="P193" s="4">
        <v>5</v>
      </c>
      <c r="R193" s="4" t="str">
        <f t="shared" si="14"/>
        <v>PACTO28</v>
      </c>
    </row>
    <row r="194" spans="1:19" x14ac:dyDescent="0.15">
      <c r="A194" s="5" t="s">
        <v>284</v>
      </c>
      <c r="B194" s="4">
        <v>879</v>
      </c>
      <c r="C194" s="4" t="s">
        <v>13</v>
      </c>
      <c r="D194" s="4" t="str">
        <f t="shared" ref="D194:D257" si="15">_xlfn.CONCAT(B194:C194)</f>
        <v>879E5</v>
      </c>
      <c r="E194" s="35">
        <v>28</v>
      </c>
      <c r="F194" s="31">
        <v>43199</v>
      </c>
      <c r="G194" s="4">
        <v>21</v>
      </c>
      <c r="H194" s="4" t="s">
        <v>248</v>
      </c>
      <c r="I194" s="4" t="s">
        <v>244</v>
      </c>
      <c r="J194" s="4" t="str">
        <f t="shared" si="11"/>
        <v>G4,5,6</v>
      </c>
      <c r="K194" s="4" t="str">
        <f t="shared" si="12"/>
        <v>CGPLPA824P6</v>
      </c>
      <c r="L194" s="4" t="str">
        <f t="shared" si="13"/>
        <v>01-879</v>
      </c>
      <c r="M194" s="4" t="s">
        <v>285</v>
      </c>
      <c r="N194" s="4">
        <v>824</v>
      </c>
      <c r="O194" s="4" t="s">
        <v>286</v>
      </c>
      <c r="P194" s="4">
        <v>6</v>
      </c>
      <c r="R194" s="4" t="str">
        <f t="shared" si="14"/>
        <v>PACTO28</v>
      </c>
    </row>
    <row r="195" spans="1:19" x14ac:dyDescent="0.15">
      <c r="A195" s="5" t="s">
        <v>284</v>
      </c>
      <c r="B195" s="4">
        <v>879</v>
      </c>
      <c r="C195" s="4" t="s">
        <v>14</v>
      </c>
      <c r="D195" s="4" t="str">
        <f t="shared" si="15"/>
        <v>879E6</v>
      </c>
      <c r="E195" s="35">
        <v>28</v>
      </c>
      <c r="F195" s="31">
        <v>43227</v>
      </c>
      <c r="G195" s="4">
        <v>22</v>
      </c>
      <c r="H195" s="4" t="s">
        <v>248</v>
      </c>
      <c r="I195" s="4" t="s">
        <v>244</v>
      </c>
      <c r="J195" s="4" t="str">
        <f t="shared" si="11"/>
        <v>G4,5,6</v>
      </c>
      <c r="K195" s="4" t="str">
        <f t="shared" si="12"/>
        <v>CGPLPA824P7</v>
      </c>
      <c r="L195" s="4" t="str">
        <f t="shared" si="13"/>
        <v>01-879</v>
      </c>
      <c r="M195" s="4" t="s">
        <v>285</v>
      </c>
      <c r="N195" s="4">
        <v>824</v>
      </c>
      <c r="O195" s="4" t="s">
        <v>286</v>
      </c>
      <c r="P195" s="4">
        <v>7</v>
      </c>
      <c r="R195" s="4" t="str">
        <f t="shared" si="14"/>
        <v>PACTO28</v>
      </c>
    </row>
    <row r="196" spans="1:19" x14ac:dyDescent="0.15">
      <c r="A196" s="5" t="s">
        <v>284</v>
      </c>
      <c r="B196" s="4">
        <v>879</v>
      </c>
      <c r="C196" s="4" t="s">
        <v>15</v>
      </c>
      <c r="D196" s="4" t="str">
        <f t="shared" si="15"/>
        <v>879E7</v>
      </c>
      <c r="E196" s="35">
        <v>28</v>
      </c>
      <c r="F196" s="31">
        <v>43283</v>
      </c>
      <c r="G196" s="4">
        <v>13</v>
      </c>
      <c r="H196" s="4" t="s">
        <v>250</v>
      </c>
      <c r="I196" s="4" t="s">
        <v>242</v>
      </c>
      <c r="J196" s="4" t="str">
        <f t="shared" si="11"/>
        <v>C1,2,3</v>
      </c>
      <c r="K196" s="4" t="str">
        <f t="shared" si="12"/>
        <v>CGPLPA824P8</v>
      </c>
      <c r="L196" s="4" t="str">
        <f t="shared" si="13"/>
        <v>01-879</v>
      </c>
      <c r="M196" s="4" t="s">
        <v>285</v>
      </c>
      <c r="N196" s="4">
        <v>824</v>
      </c>
      <c r="O196" s="4" t="s">
        <v>286</v>
      </c>
      <c r="P196" s="4">
        <v>8</v>
      </c>
      <c r="R196" s="4" t="str">
        <f t="shared" si="14"/>
        <v>PACTO28</v>
      </c>
    </row>
    <row r="197" spans="1:19" x14ac:dyDescent="0.15">
      <c r="A197" s="5" t="s">
        <v>284</v>
      </c>
      <c r="B197" s="4">
        <v>879</v>
      </c>
      <c r="C197" s="4" t="s">
        <v>16</v>
      </c>
      <c r="D197" s="4" t="str">
        <f t="shared" si="15"/>
        <v>879E8</v>
      </c>
      <c r="E197" s="35">
        <v>28</v>
      </c>
      <c r="F197" s="31">
        <v>43339</v>
      </c>
      <c r="G197" s="4">
        <v>23</v>
      </c>
      <c r="H197" s="4" t="s">
        <v>243</v>
      </c>
      <c r="I197" s="4" t="s">
        <v>242</v>
      </c>
      <c r="J197" s="4" t="str">
        <f t="shared" si="11"/>
        <v>F1,2,3</v>
      </c>
      <c r="K197" s="4" t="str">
        <f t="shared" si="12"/>
        <v>CGPLPA824P9</v>
      </c>
      <c r="L197" s="4" t="str">
        <f t="shared" si="13"/>
        <v>01-879</v>
      </c>
      <c r="M197" s="4" t="s">
        <v>285</v>
      </c>
      <c r="N197" s="4">
        <v>824</v>
      </c>
      <c r="O197" s="4" t="s">
        <v>286</v>
      </c>
      <c r="P197" s="4">
        <v>9</v>
      </c>
      <c r="R197" s="4" t="str">
        <f t="shared" si="14"/>
        <v>PACTO28</v>
      </c>
    </row>
    <row r="198" spans="1:19" x14ac:dyDescent="0.15">
      <c r="A198" s="5" t="s">
        <v>284</v>
      </c>
      <c r="B198" s="4">
        <v>879</v>
      </c>
      <c r="C198" s="4" t="s">
        <v>17</v>
      </c>
      <c r="D198" s="4" t="str">
        <f t="shared" si="15"/>
        <v>879E9</v>
      </c>
      <c r="E198" s="35">
        <v>28</v>
      </c>
      <c r="F198" s="31">
        <v>43396</v>
      </c>
      <c r="G198" s="4">
        <v>23</v>
      </c>
      <c r="H198" s="4" t="s">
        <v>243</v>
      </c>
      <c r="I198" s="4" t="s">
        <v>245</v>
      </c>
      <c r="J198" s="4" t="str">
        <f t="shared" ref="J198:J261" si="16">_xlfn.CONCAT(H198:I198)</f>
        <v>F7,8,9</v>
      </c>
      <c r="K198" s="4" t="str">
        <f t="shared" ref="K198:K261" si="17">_xlfn.CONCAT(M198:Q198)</f>
        <v>CGPLPA824P10</v>
      </c>
      <c r="L198" s="4" t="str">
        <f t="shared" ref="L198:L261" si="18">_xlfn.CONCAT(A198:B198)</f>
        <v>01-879</v>
      </c>
      <c r="M198" s="4" t="s">
        <v>285</v>
      </c>
      <c r="N198" s="4">
        <v>824</v>
      </c>
      <c r="O198" s="4" t="s">
        <v>286</v>
      </c>
      <c r="P198" s="4">
        <v>10</v>
      </c>
      <c r="R198" s="4" t="str">
        <f t="shared" ref="R198:R261" si="19">_xlfn.CONCAT($E$1,E198)</f>
        <v>PACTO28</v>
      </c>
    </row>
    <row r="199" spans="1:19" x14ac:dyDescent="0.15">
      <c r="A199" s="5" t="s">
        <v>284</v>
      </c>
      <c r="B199" s="4">
        <v>879</v>
      </c>
      <c r="C199" s="4" t="s">
        <v>18</v>
      </c>
      <c r="D199" s="4" t="str">
        <f t="shared" si="15"/>
        <v>879E10</v>
      </c>
      <c r="E199" s="35">
        <v>28</v>
      </c>
      <c r="F199" s="31">
        <v>43453</v>
      </c>
      <c r="G199" s="4">
        <v>23</v>
      </c>
      <c r="H199" s="4" t="s">
        <v>250</v>
      </c>
      <c r="I199" s="4" t="s">
        <v>245</v>
      </c>
      <c r="J199" s="4" t="str">
        <f t="shared" si="16"/>
        <v>C7,8,9</v>
      </c>
      <c r="K199" s="4" t="str">
        <f t="shared" si="17"/>
        <v>CGPLPA824P11</v>
      </c>
      <c r="L199" s="4" t="str">
        <f t="shared" si="18"/>
        <v>01-879</v>
      </c>
      <c r="M199" s="4" t="s">
        <v>285</v>
      </c>
      <c r="N199" s="4">
        <v>824</v>
      </c>
      <c r="O199" s="4" t="s">
        <v>286</v>
      </c>
      <c r="P199" s="4">
        <v>11</v>
      </c>
      <c r="R199" s="4" t="str">
        <f t="shared" si="19"/>
        <v>PACTO28</v>
      </c>
    </row>
    <row r="200" spans="1:19" x14ac:dyDescent="0.15">
      <c r="A200" s="5" t="s">
        <v>284</v>
      </c>
      <c r="B200" s="4">
        <v>879</v>
      </c>
      <c r="C200" s="4" t="s">
        <v>19</v>
      </c>
      <c r="D200" s="4" t="str">
        <f t="shared" si="15"/>
        <v>879E11</v>
      </c>
      <c r="E200" s="35">
        <v>28</v>
      </c>
      <c r="F200" s="31">
        <v>43481</v>
      </c>
      <c r="G200" s="4">
        <v>25</v>
      </c>
      <c r="H200" s="4" t="s">
        <v>241</v>
      </c>
      <c r="I200" s="4" t="s">
        <v>245</v>
      </c>
      <c r="J200" s="4" t="str">
        <f t="shared" si="16"/>
        <v>I7,8,9</v>
      </c>
      <c r="K200" s="4" t="str">
        <f t="shared" si="17"/>
        <v>CGPLPA824P12</v>
      </c>
      <c r="L200" s="4" t="str">
        <f t="shared" si="18"/>
        <v>01-879</v>
      </c>
      <c r="M200" s="4" t="s">
        <v>285</v>
      </c>
      <c r="N200" s="4">
        <v>824</v>
      </c>
      <c r="O200" s="4" t="s">
        <v>286</v>
      </c>
      <c r="P200" s="4">
        <v>12</v>
      </c>
      <c r="R200" s="4" t="str">
        <f t="shared" si="19"/>
        <v>PACTO28</v>
      </c>
    </row>
    <row r="201" spans="1:19" x14ac:dyDescent="0.15">
      <c r="A201" s="5" t="s">
        <v>284</v>
      </c>
      <c r="B201" s="4">
        <v>879</v>
      </c>
      <c r="C201" s="4" t="s">
        <v>20</v>
      </c>
      <c r="D201" s="4" t="str">
        <f t="shared" si="15"/>
        <v>879E12</v>
      </c>
      <c r="E201" s="35">
        <v>28</v>
      </c>
      <c r="F201" s="31">
        <v>43552</v>
      </c>
      <c r="G201" s="4">
        <v>25</v>
      </c>
      <c r="H201" s="4" t="s">
        <v>248</v>
      </c>
      <c r="I201" s="4" t="s">
        <v>244</v>
      </c>
      <c r="J201" s="4" t="str">
        <f t="shared" si="16"/>
        <v>G4,5,6</v>
      </c>
      <c r="K201" s="4" t="str">
        <f t="shared" si="17"/>
        <v>CGPLPA824P13</v>
      </c>
      <c r="L201" s="4" t="str">
        <f t="shared" si="18"/>
        <v>01-879</v>
      </c>
      <c r="M201" s="4" t="s">
        <v>285</v>
      </c>
      <c r="N201" s="4">
        <v>824</v>
      </c>
      <c r="O201" s="4" t="s">
        <v>286</v>
      </c>
      <c r="P201" s="4">
        <v>13</v>
      </c>
      <c r="R201" s="4" t="str">
        <f t="shared" si="19"/>
        <v>PACTO28</v>
      </c>
    </row>
    <row r="202" spans="1:19" x14ac:dyDescent="0.15">
      <c r="A202" s="5" t="s">
        <v>284</v>
      </c>
      <c r="B202" s="4">
        <v>879</v>
      </c>
      <c r="C202" s="4" t="s">
        <v>21</v>
      </c>
      <c r="D202" s="4" t="str">
        <f t="shared" si="15"/>
        <v>879E13</v>
      </c>
      <c r="E202" s="35">
        <v>28</v>
      </c>
      <c r="F202" s="31">
        <v>43566</v>
      </c>
      <c r="G202" s="4">
        <v>25</v>
      </c>
      <c r="H202" s="4" t="s">
        <v>247</v>
      </c>
      <c r="I202" s="4" t="s">
        <v>242</v>
      </c>
      <c r="J202" s="4" t="str">
        <f t="shared" si="16"/>
        <v>E1,2,3</v>
      </c>
      <c r="K202" s="4" t="str">
        <f t="shared" si="17"/>
        <v>CGPLPA824P14</v>
      </c>
      <c r="L202" s="4" t="str">
        <f t="shared" si="18"/>
        <v>01-879</v>
      </c>
      <c r="M202" s="4" t="s">
        <v>285</v>
      </c>
      <c r="N202" s="4">
        <v>824</v>
      </c>
      <c r="O202" s="4" t="s">
        <v>286</v>
      </c>
      <c r="P202" s="4">
        <v>14</v>
      </c>
      <c r="R202" s="4" t="str">
        <f t="shared" si="19"/>
        <v>PACTO28</v>
      </c>
    </row>
    <row r="203" spans="1:19" x14ac:dyDescent="0.15">
      <c r="A203" s="5" t="s">
        <v>284</v>
      </c>
      <c r="B203" s="4">
        <v>879</v>
      </c>
      <c r="C203" s="4" t="s">
        <v>252</v>
      </c>
      <c r="D203" s="4" t="str">
        <f t="shared" si="15"/>
        <v>879E14</v>
      </c>
      <c r="E203" s="35">
        <v>28</v>
      </c>
      <c r="F203" s="31">
        <v>43706</v>
      </c>
      <c r="G203" s="4">
        <v>25</v>
      </c>
      <c r="H203" s="4" t="s">
        <v>247</v>
      </c>
      <c r="I203" s="4" t="s">
        <v>244</v>
      </c>
      <c r="J203" s="4" t="str">
        <f t="shared" si="16"/>
        <v>E4,5,6</v>
      </c>
      <c r="K203" s="4" t="str">
        <f t="shared" si="17"/>
        <v>CGPLPA824P15</v>
      </c>
      <c r="L203" s="4" t="str">
        <f t="shared" si="18"/>
        <v>01-879</v>
      </c>
      <c r="M203" s="4" t="s">
        <v>285</v>
      </c>
      <c r="N203" s="4">
        <v>824</v>
      </c>
      <c r="O203" s="4" t="s">
        <v>286</v>
      </c>
      <c r="P203" s="4">
        <v>15</v>
      </c>
      <c r="R203" s="4" t="str">
        <f t="shared" si="19"/>
        <v>PACTO28</v>
      </c>
    </row>
    <row r="204" spans="1:19" x14ac:dyDescent="0.15">
      <c r="A204" s="5" t="s">
        <v>284</v>
      </c>
      <c r="B204" s="4">
        <v>879</v>
      </c>
      <c r="C204" s="4" t="s">
        <v>253</v>
      </c>
      <c r="D204" s="4" t="str">
        <f t="shared" si="15"/>
        <v>879E15</v>
      </c>
      <c r="E204" s="35">
        <v>28</v>
      </c>
      <c r="F204" s="31">
        <v>43733</v>
      </c>
      <c r="G204" s="4">
        <v>25</v>
      </c>
      <c r="H204" s="4" t="s">
        <v>249</v>
      </c>
      <c r="I204" s="4" t="s">
        <v>242</v>
      </c>
      <c r="J204" s="4" t="str">
        <f t="shared" si="16"/>
        <v>D1,2,3</v>
      </c>
      <c r="K204" s="4" t="str">
        <f t="shared" si="17"/>
        <v>CGPLPA824P16</v>
      </c>
      <c r="L204" s="4" t="str">
        <f t="shared" si="18"/>
        <v>01-879</v>
      </c>
      <c r="M204" s="4" t="s">
        <v>285</v>
      </c>
      <c r="N204" s="4">
        <v>824</v>
      </c>
      <c r="O204" s="4" t="s">
        <v>286</v>
      </c>
      <c r="P204" s="4">
        <v>16</v>
      </c>
      <c r="R204" s="4" t="str">
        <f t="shared" si="19"/>
        <v>PACTO28</v>
      </c>
    </row>
    <row r="205" spans="1:19" x14ac:dyDescent="0.15">
      <c r="A205" s="5" t="s">
        <v>284</v>
      </c>
      <c r="B205" s="4">
        <v>879</v>
      </c>
      <c r="C205" s="4" t="s">
        <v>254</v>
      </c>
      <c r="D205" s="4" t="str">
        <f t="shared" si="15"/>
        <v>879E16</v>
      </c>
      <c r="E205" s="35">
        <v>28</v>
      </c>
      <c r="F205" s="31">
        <v>43789</v>
      </c>
      <c r="G205" s="4">
        <v>25</v>
      </c>
      <c r="H205" s="4" t="s">
        <v>247</v>
      </c>
      <c r="I205" s="4" t="s">
        <v>245</v>
      </c>
      <c r="J205" s="4" t="str">
        <f t="shared" si="16"/>
        <v>E7,8,9</v>
      </c>
      <c r="K205" s="4" t="str">
        <f t="shared" si="17"/>
        <v>CGPLPA824P17</v>
      </c>
      <c r="L205" s="4" t="str">
        <f t="shared" si="18"/>
        <v>01-879</v>
      </c>
      <c r="M205" s="4" t="s">
        <v>285</v>
      </c>
      <c r="N205" s="4">
        <v>824</v>
      </c>
      <c r="O205" s="4" t="s">
        <v>286</v>
      </c>
      <c r="P205" s="4">
        <v>17</v>
      </c>
      <c r="R205" s="4" t="str">
        <f t="shared" si="19"/>
        <v>PACTO28</v>
      </c>
    </row>
    <row r="206" spans="1:19" x14ac:dyDescent="0.15">
      <c r="A206" s="5" t="s">
        <v>284</v>
      </c>
      <c r="B206" s="4">
        <v>879</v>
      </c>
      <c r="C206" s="4" t="s">
        <v>255</v>
      </c>
      <c r="D206" s="4" t="str">
        <f t="shared" si="15"/>
        <v>879E17</v>
      </c>
      <c r="E206" s="35">
        <v>28</v>
      </c>
      <c r="F206" s="31">
        <v>43865</v>
      </c>
      <c r="G206" s="4">
        <v>25</v>
      </c>
      <c r="H206" s="4" t="s">
        <v>249</v>
      </c>
      <c r="I206" s="4" t="s">
        <v>244</v>
      </c>
      <c r="J206" s="4" t="str">
        <f t="shared" si="16"/>
        <v>D4,5,6</v>
      </c>
      <c r="K206" s="4" t="str">
        <f t="shared" si="17"/>
        <v>CGPLPA824P18</v>
      </c>
      <c r="L206" s="4" t="str">
        <f t="shared" si="18"/>
        <v>01-879</v>
      </c>
      <c r="M206" s="4" t="s">
        <v>285</v>
      </c>
      <c r="N206" s="4">
        <v>824</v>
      </c>
      <c r="O206" s="4" t="s">
        <v>286</v>
      </c>
      <c r="P206" s="4">
        <v>18</v>
      </c>
      <c r="R206" s="4" t="str">
        <f t="shared" si="19"/>
        <v>PACTO28</v>
      </c>
    </row>
    <row r="207" spans="1:19" x14ac:dyDescent="0.15">
      <c r="A207" s="5" t="s">
        <v>284</v>
      </c>
      <c r="B207" s="4">
        <v>879</v>
      </c>
      <c r="C207" s="4" t="s">
        <v>256</v>
      </c>
      <c r="D207" s="4" t="str">
        <f t="shared" si="15"/>
        <v>879E18</v>
      </c>
      <c r="E207" s="35">
        <v>28</v>
      </c>
      <c r="F207" s="31">
        <v>43957</v>
      </c>
      <c r="G207" s="4">
        <v>25</v>
      </c>
      <c r="H207" s="4" t="s">
        <v>251</v>
      </c>
      <c r="I207" s="4" t="s">
        <v>242</v>
      </c>
      <c r="J207" s="4" t="str">
        <f t="shared" si="16"/>
        <v>B1,2,3</v>
      </c>
      <c r="K207" s="4" t="str">
        <f t="shared" si="17"/>
        <v>CGPLPA824P19</v>
      </c>
      <c r="L207" s="4" t="str">
        <f t="shared" si="18"/>
        <v>01-879</v>
      </c>
      <c r="M207" s="4" t="s">
        <v>285</v>
      </c>
      <c r="N207" s="4">
        <v>824</v>
      </c>
      <c r="O207" s="4" t="s">
        <v>286</v>
      </c>
      <c r="P207" s="4">
        <v>19</v>
      </c>
      <c r="R207" s="4" t="str">
        <f t="shared" si="19"/>
        <v>PACTO28</v>
      </c>
    </row>
    <row r="208" spans="1:19" x14ac:dyDescent="0.15">
      <c r="A208" s="5" t="s">
        <v>284</v>
      </c>
      <c r="B208" s="4">
        <v>879</v>
      </c>
      <c r="C208" s="4" t="s">
        <v>257</v>
      </c>
      <c r="D208" s="4" t="str">
        <f t="shared" si="15"/>
        <v>879E19</v>
      </c>
      <c r="E208" s="35">
        <v>28</v>
      </c>
      <c r="F208" s="33">
        <v>44042</v>
      </c>
      <c r="J208" s="4" t="str">
        <f t="shared" si="16"/>
        <v/>
      </c>
      <c r="K208" s="4" t="str">
        <f t="shared" si="17"/>
        <v>CGPLPA824P20</v>
      </c>
      <c r="L208" s="4" t="str">
        <f t="shared" si="18"/>
        <v>01-879</v>
      </c>
      <c r="M208" s="4" t="s">
        <v>285</v>
      </c>
      <c r="N208" s="4">
        <v>824</v>
      </c>
      <c r="O208" s="4" t="s">
        <v>286</v>
      </c>
      <c r="P208" s="4">
        <v>20</v>
      </c>
      <c r="R208" s="4" t="str">
        <f t="shared" si="19"/>
        <v>PACTO28</v>
      </c>
      <c r="S208" s="4" t="s">
        <v>614</v>
      </c>
    </row>
    <row r="209" spans="1:18" x14ac:dyDescent="0.15">
      <c r="A209" s="5" t="s">
        <v>284</v>
      </c>
      <c r="B209" s="4">
        <v>880</v>
      </c>
      <c r="C209" s="4" t="s">
        <v>2</v>
      </c>
      <c r="D209" s="4" t="str">
        <f t="shared" si="15"/>
        <v>880A</v>
      </c>
      <c r="E209" s="35">
        <v>29</v>
      </c>
      <c r="F209" s="31">
        <v>43041</v>
      </c>
      <c r="G209" s="4">
        <v>2</v>
      </c>
      <c r="H209" s="4" t="s">
        <v>241</v>
      </c>
      <c r="I209" s="4" t="s">
        <v>244</v>
      </c>
      <c r="J209" s="4" t="str">
        <f t="shared" si="16"/>
        <v>I4,5,6</v>
      </c>
      <c r="K209" s="4" t="str">
        <f t="shared" si="17"/>
        <v>CGPLPA825P</v>
      </c>
      <c r="L209" s="4" t="str">
        <f t="shared" si="18"/>
        <v>01-880</v>
      </c>
      <c r="M209" s="4" t="s">
        <v>285</v>
      </c>
      <c r="N209" s="4">
        <v>825</v>
      </c>
      <c r="O209" s="4" t="s">
        <v>286</v>
      </c>
      <c r="R209" s="4" t="str">
        <f t="shared" si="19"/>
        <v>PACTO29</v>
      </c>
    </row>
    <row r="210" spans="1:18" x14ac:dyDescent="0.15">
      <c r="A210" s="5" t="s">
        <v>284</v>
      </c>
      <c r="B210" s="4">
        <v>880</v>
      </c>
      <c r="C210" s="4" t="s">
        <v>600</v>
      </c>
      <c r="D210" s="4" t="str">
        <f t="shared" si="15"/>
        <v>880ABC</v>
      </c>
      <c r="E210" s="35">
        <v>29</v>
      </c>
      <c r="F210" s="30">
        <v>43041</v>
      </c>
      <c r="J210" s="4" t="str">
        <f t="shared" si="16"/>
        <v/>
      </c>
      <c r="K210" s="4" t="str">
        <f t="shared" si="17"/>
        <v>CGPLPA825N</v>
      </c>
      <c r="L210" s="4" t="str">
        <f t="shared" si="18"/>
        <v>01-880</v>
      </c>
      <c r="M210" s="4" t="s">
        <v>285</v>
      </c>
      <c r="N210" s="4">
        <v>825</v>
      </c>
      <c r="O210" s="4" t="s">
        <v>611</v>
      </c>
      <c r="R210" s="4" t="str">
        <f t="shared" si="19"/>
        <v>PACTO29</v>
      </c>
    </row>
    <row r="211" spans="1:18" x14ac:dyDescent="0.15">
      <c r="A211" s="5" t="s">
        <v>284</v>
      </c>
      <c r="B211" s="4">
        <v>880</v>
      </c>
      <c r="C211" s="4" t="s">
        <v>8</v>
      </c>
      <c r="D211" s="4" t="str">
        <f t="shared" si="15"/>
        <v>880B1</v>
      </c>
      <c r="E211" s="35">
        <v>29</v>
      </c>
      <c r="F211" s="31">
        <v>43049</v>
      </c>
      <c r="G211" s="4">
        <v>6</v>
      </c>
      <c r="H211" s="4" t="s">
        <v>2</v>
      </c>
      <c r="I211" s="4" t="s">
        <v>244</v>
      </c>
      <c r="J211" s="4" t="str">
        <f t="shared" si="16"/>
        <v>A4,5,6</v>
      </c>
      <c r="K211" s="4" t="str">
        <f t="shared" si="17"/>
        <v>CGPLPA825P1</v>
      </c>
      <c r="L211" s="4" t="str">
        <f t="shared" si="18"/>
        <v>01-880</v>
      </c>
      <c r="M211" s="4" t="s">
        <v>285</v>
      </c>
      <c r="N211" s="4">
        <v>825</v>
      </c>
      <c r="O211" s="4" t="s">
        <v>286</v>
      </c>
      <c r="P211" s="4">
        <v>1</v>
      </c>
      <c r="R211" s="4" t="str">
        <f t="shared" si="19"/>
        <v>PACTO29</v>
      </c>
    </row>
    <row r="212" spans="1:18" x14ac:dyDescent="0.15">
      <c r="A212" s="5" t="s">
        <v>284</v>
      </c>
      <c r="B212" s="4">
        <v>880</v>
      </c>
      <c r="C212" s="4" t="s">
        <v>9</v>
      </c>
      <c r="D212" s="4" t="str">
        <f t="shared" si="15"/>
        <v>880E1</v>
      </c>
      <c r="E212" s="35">
        <v>29</v>
      </c>
      <c r="F212" s="31">
        <v>43073</v>
      </c>
      <c r="G212" s="4">
        <v>11</v>
      </c>
      <c r="H212" s="4" t="s">
        <v>246</v>
      </c>
      <c r="I212" s="4" t="s">
        <v>245</v>
      </c>
      <c r="J212" s="4" t="str">
        <f t="shared" si="16"/>
        <v>H7,8,9</v>
      </c>
      <c r="K212" s="4" t="str">
        <f t="shared" si="17"/>
        <v>CGPLPA825P2</v>
      </c>
      <c r="L212" s="4" t="str">
        <f t="shared" si="18"/>
        <v>01-880</v>
      </c>
      <c r="M212" s="4" t="s">
        <v>285</v>
      </c>
      <c r="N212" s="4">
        <v>825</v>
      </c>
      <c r="O212" s="4" t="s">
        <v>286</v>
      </c>
      <c r="P212" s="4">
        <v>2</v>
      </c>
      <c r="R212" s="4" t="str">
        <f t="shared" si="19"/>
        <v>PACTO29</v>
      </c>
    </row>
    <row r="213" spans="1:18" x14ac:dyDescent="0.15">
      <c r="A213" s="5" t="s">
        <v>284</v>
      </c>
      <c r="B213" s="4">
        <v>836</v>
      </c>
      <c r="C213" s="4" t="s">
        <v>10</v>
      </c>
      <c r="D213" s="4" t="str">
        <f t="shared" si="15"/>
        <v>836E2</v>
      </c>
      <c r="E213" s="35">
        <v>14</v>
      </c>
      <c r="F213" s="31">
        <v>43017</v>
      </c>
      <c r="G213" s="4">
        <v>14</v>
      </c>
      <c r="H213" s="4" t="s">
        <v>248</v>
      </c>
      <c r="I213" s="4" t="s">
        <v>245</v>
      </c>
      <c r="J213" s="4" t="str">
        <f t="shared" si="16"/>
        <v>G7,8,9</v>
      </c>
      <c r="K213" s="4" t="str">
        <f t="shared" si="17"/>
        <v>CGPLPA810P3</v>
      </c>
      <c r="L213" s="4" t="str">
        <f t="shared" si="18"/>
        <v>01-836</v>
      </c>
      <c r="M213" s="4" t="s">
        <v>285</v>
      </c>
      <c r="N213" s="4">
        <v>810</v>
      </c>
      <c r="O213" s="4" t="s">
        <v>286</v>
      </c>
      <c r="P213" s="4">
        <v>3</v>
      </c>
      <c r="R213" s="4" t="str">
        <f t="shared" si="19"/>
        <v>PACTO14</v>
      </c>
    </row>
    <row r="214" spans="1:18" x14ac:dyDescent="0.15">
      <c r="A214" s="5" t="s">
        <v>284</v>
      </c>
      <c r="B214" s="4">
        <v>880</v>
      </c>
      <c r="C214" s="4" t="s">
        <v>11</v>
      </c>
      <c r="D214" s="4" t="str">
        <f t="shared" si="15"/>
        <v>880E3</v>
      </c>
      <c r="E214" s="35">
        <v>29</v>
      </c>
      <c r="F214" s="31">
        <v>43105</v>
      </c>
      <c r="G214" s="4">
        <v>17</v>
      </c>
      <c r="H214" s="4" t="s">
        <v>250</v>
      </c>
      <c r="I214" s="4" t="s">
        <v>242</v>
      </c>
      <c r="J214" s="4" t="str">
        <f t="shared" si="16"/>
        <v>C1,2,3</v>
      </c>
      <c r="K214" s="4" t="str">
        <f t="shared" si="17"/>
        <v>CGPLPA825P4</v>
      </c>
      <c r="L214" s="4" t="str">
        <f t="shared" si="18"/>
        <v>01-880</v>
      </c>
      <c r="M214" s="4" t="s">
        <v>285</v>
      </c>
      <c r="N214" s="4">
        <v>825</v>
      </c>
      <c r="O214" s="4" t="s">
        <v>286</v>
      </c>
      <c r="P214" s="4">
        <v>4</v>
      </c>
      <c r="R214" s="4" t="str">
        <f t="shared" si="19"/>
        <v>PACTO29</v>
      </c>
    </row>
    <row r="215" spans="1:18" x14ac:dyDescent="0.15">
      <c r="A215" s="5" t="s">
        <v>284</v>
      </c>
      <c r="B215" s="4">
        <v>880</v>
      </c>
      <c r="C215" s="4" t="s">
        <v>12</v>
      </c>
      <c r="D215" s="4" t="str">
        <f t="shared" si="15"/>
        <v>880E4</v>
      </c>
      <c r="E215" s="35">
        <v>29</v>
      </c>
      <c r="F215" s="31">
        <v>43154</v>
      </c>
      <c r="G215" s="4">
        <v>19</v>
      </c>
      <c r="H215" s="4" t="s">
        <v>247</v>
      </c>
      <c r="I215" s="4" t="s">
        <v>244</v>
      </c>
      <c r="J215" s="4" t="str">
        <f t="shared" si="16"/>
        <v>E4,5,6</v>
      </c>
      <c r="K215" s="4" t="str">
        <f t="shared" si="17"/>
        <v>CGPLPA825P5</v>
      </c>
      <c r="L215" s="4" t="str">
        <f t="shared" si="18"/>
        <v>01-880</v>
      </c>
      <c r="M215" s="4" t="s">
        <v>285</v>
      </c>
      <c r="N215" s="4">
        <v>825</v>
      </c>
      <c r="O215" s="4" t="s">
        <v>286</v>
      </c>
      <c r="P215" s="4">
        <v>5</v>
      </c>
      <c r="R215" s="4" t="str">
        <f t="shared" si="19"/>
        <v>PACTO29</v>
      </c>
    </row>
    <row r="216" spans="1:18" x14ac:dyDescent="0.15">
      <c r="A216" s="5" t="s">
        <v>284</v>
      </c>
      <c r="B216" s="4">
        <v>880</v>
      </c>
      <c r="C216" s="4" t="s">
        <v>13</v>
      </c>
      <c r="D216" s="4" t="str">
        <f t="shared" si="15"/>
        <v>880E5</v>
      </c>
      <c r="E216" s="35">
        <v>29</v>
      </c>
      <c r="F216" s="31">
        <v>43210</v>
      </c>
      <c r="G216" s="4">
        <v>21</v>
      </c>
      <c r="H216" s="4" t="s">
        <v>248</v>
      </c>
      <c r="I216" s="4" t="s">
        <v>245</v>
      </c>
      <c r="J216" s="4" t="str">
        <f t="shared" si="16"/>
        <v>G7,8,9</v>
      </c>
      <c r="K216" s="4" t="str">
        <f t="shared" si="17"/>
        <v>CGPLPA825P6</v>
      </c>
      <c r="L216" s="4" t="str">
        <f t="shared" si="18"/>
        <v>01-880</v>
      </c>
      <c r="M216" s="4" t="s">
        <v>285</v>
      </c>
      <c r="N216" s="4">
        <v>825</v>
      </c>
      <c r="O216" s="4" t="s">
        <v>286</v>
      </c>
      <c r="P216" s="4">
        <v>6</v>
      </c>
      <c r="R216" s="4" t="str">
        <f t="shared" si="19"/>
        <v>PACTO29</v>
      </c>
    </row>
    <row r="217" spans="1:18" x14ac:dyDescent="0.15">
      <c r="A217" s="5" t="s">
        <v>284</v>
      </c>
      <c r="B217" s="4">
        <v>882</v>
      </c>
      <c r="C217" s="4" t="s">
        <v>2</v>
      </c>
      <c r="D217" s="4" t="str">
        <f t="shared" si="15"/>
        <v>882A</v>
      </c>
      <c r="E217" s="35">
        <v>30</v>
      </c>
      <c r="F217" s="31">
        <v>43047</v>
      </c>
      <c r="G217" s="4">
        <v>2</v>
      </c>
      <c r="H217" s="4" t="s">
        <v>241</v>
      </c>
      <c r="I217" s="4" t="s">
        <v>245</v>
      </c>
      <c r="J217" s="4" t="str">
        <f t="shared" si="16"/>
        <v>I7,8,9</v>
      </c>
      <c r="K217" s="4" t="str">
        <f t="shared" si="17"/>
        <v>CGPLPA826P</v>
      </c>
      <c r="L217" s="4" t="str">
        <f t="shared" si="18"/>
        <v>01-882</v>
      </c>
      <c r="M217" s="4" t="s">
        <v>285</v>
      </c>
      <c r="N217" s="4">
        <v>826</v>
      </c>
      <c r="O217" s="4" t="s">
        <v>286</v>
      </c>
      <c r="R217" s="4" t="str">
        <f t="shared" si="19"/>
        <v>PACTO30</v>
      </c>
    </row>
    <row r="218" spans="1:18" x14ac:dyDescent="0.15">
      <c r="A218" s="5" t="s">
        <v>284</v>
      </c>
      <c r="B218" s="4">
        <v>882</v>
      </c>
      <c r="C218" s="4" t="s">
        <v>600</v>
      </c>
      <c r="D218" s="4" t="str">
        <f t="shared" si="15"/>
        <v>882ABC</v>
      </c>
      <c r="E218" s="35">
        <v>30</v>
      </c>
      <c r="F218" s="30">
        <v>43047</v>
      </c>
      <c r="J218" s="4" t="str">
        <f t="shared" si="16"/>
        <v/>
      </c>
      <c r="K218" s="4" t="str">
        <f t="shared" si="17"/>
        <v>CGPLPA826N</v>
      </c>
      <c r="L218" s="4" t="str">
        <f t="shared" si="18"/>
        <v>01-882</v>
      </c>
      <c r="M218" s="4" t="s">
        <v>285</v>
      </c>
      <c r="N218" s="4">
        <v>826</v>
      </c>
      <c r="O218" s="4" t="s">
        <v>611</v>
      </c>
      <c r="R218" s="4" t="str">
        <f t="shared" si="19"/>
        <v>PACTO30</v>
      </c>
    </row>
    <row r="219" spans="1:18" x14ac:dyDescent="0.15">
      <c r="A219" s="5" t="s">
        <v>284</v>
      </c>
      <c r="B219" s="4">
        <v>882</v>
      </c>
      <c r="C219" s="4" t="s">
        <v>8</v>
      </c>
      <c r="D219" s="4" t="str">
        <f t="shared" si="15"/>
        <v>882B1</v>
      </c>
      <c r="E219" s="35">
        <v>30</v>
      </c>
      <c r="F219" s="31">
        <v>43081</v>
      </c>
      <c r="G219" s="4">
        <v>6</v>
      </c>
      <c r="H219" s="4" t="s">
        <v>2</v>
      </c>
      <c r="I219" s="4" t="s">
        <v>245</v>
      </c>
      <c r="J219" s="4" t="str">
        <f t="shared" si="16"/>
        <v>A7,8,9</v>
      </c>
      <c r="K219" s="4" t="str">
        <f t="shared" si="17"/>
        <v>CGPLPA826P1</v>
      </c>
      <c r="L219" s="4" t="str">
        <f t="shared" si="18"/>
        <v>01-882</v>
      </c>
      <c r="M219" s="4" t="s">
        <v>285</v>
      </c>
      <c r="N219" s="4">
        <v>826</v>
      </c>
      <c r="O219" s="4" t="s">
        <v>286</v>
      </c>
      <c r="P219" s="4">
        <v>1</v>
      </c>
      <c r="R219" s="4" t="str">
        <f t="shared" si="19"/>
        <v>PACTO30</v>
      </c>
    </row>
    <row r="220" spans="1:18" x14ac:dyDescent="0.15">
      <c r="A220" s="5" t="s">
        <v>284</v>
      </c>
      <c r="B220" s="4">
        <v>882</v>
      </c>
      <c r="C220" s="4" t="s">
        <v>9</v>
      </c>
      <c r="D220" s="4" t="str">
        <f t="shared" si="15"/>
        <v>882E1</v>
      </c>
      <c r="E220" s="35">
        <v>30</v>
      </c>
      <c r="F220" s="31">
        <v>43108</v>
      </c>
      <c r="G220" s="4">
        <v>11</v>
      </c>
      <c r="H220" s="4" t="s">
        <v>248</v>
      </c>
      <c r="I220" s="4" t="s">
        <v>242</v>
      </c>
      <c r="J220" s="4" t="str">
        <f t="shared" si="16"/>
        <v>G1,2,3</v>
      </c>
      <c r="K220" s="4" t="str">
        <f t="shared" si="17"/>
        <v>CGPLPA826P2</v>
      </c>
      <c r="L220" s="4" t="str">
        <f t="shared" si="18"/>
        <v>01-882</v>
      </c>
      <c r="M220" s="4" t="s">
        <v>285</v>
      </c>
      <c r="N220" s="4">
        <v>826</v>
      </c>
      <c r="O220" s="4" t="s">
        <v>286</v>
      </c>
      <c r="P220" s="4">
        <v>2</v>
      </c>
      <c r="R220" s="4" t="str">
        <f t="shared" si="19"/>
        <v>PACTO30</v>
      </c>
    </row>
    <row r="221" spans="1:18" x14ac:dyDescent="0.15">
      <c r="A221" s="5" t="s">
        <v>284</v>
      </c>
      <c r="B221" s="4">
        <v>920</v>
      </c>
      <c r="C221" s="4" t="s">
        <v>10</v>
      </c>
      <c r="D221" s="4" t="str">
        <f t="shared" si="15"/>
        <v>920E2</v>
      </c>
      <c r="E221" s="35">
        <v>42</v>
      </c>
      <c r="F221" s="31">
        <v>43343</v>
      </c>
      <c r="G221" s="4">
        <v>14</v>
      </c>
      <c r="H221" s="4" t="s">
        <v>246</v>
      </c>
      <c r="I221" s="4" t="s">
        <v>244</v>
      </c>
      <c r="J221" s="4" t="str">
        <f t="shared" si="16"/>
        <v>H4,5,6</v>
      </c>
      <c r="K221" s="4" t="str">
        <f t="shared" si="17"/>
        <v>CGPLPA837P3</v>
      </c>
      <c r="L221" s="4" t="str">
        <f t="shared" si="18"/>
        <v>01-920</v>
      </c>
      <c r="M221" s="4" t="s">
        <v>285</v>
      </c>
      <c r="N221" s="4">
        <v>837</v>
      </c>
      <c r="O221" s="4" t="s">
        <v>286</v>
      </c>
      <c r="P221" s="4">
        <v>3</v>
      </c>
      <c r="R221" s="4" t="str">
        <f t="shared" si="19"/>
        <v>PACTO42</v>
      </c>
    </row>
    <row r="222" spans="1:18" x14ac:dyDescent="0.15">
      <c r="A222" s="5" t="s">
        <v>284</v>
      </c>
      <c r="B222" s="4">
        <v>882</v>
      </c>
      <c r="C222" s="4" t="s">
        <v>11</v>
      </c>
      <c r="D222" s="4" t="str">
        <f t="shared" si="15"/>
        <v>882E3</v>
      </c>
      <c r="E222" s="35">
        <v>30</v>
      </c>
      <c r="F222" s="31">
        <v>43292</v>
      </c>
      <c r="G222" s="4">
        <v>17</v>
      </c>
      <c r="H222" s="4" t="s">
        <v>250</v>
      </c>
      <c r="I222" s="4" t="s">
        <v>244</v>
      </c>
      <c r="J222" s="4" t="str">
        <f t="shared" si="16"/>
        <v>C4,5,6</v>
      </c>
      <c r="K222" s="4" t="str">
        <f t="shared" si="17"/>
        <v>CGPLPA826P4</v>
      </c>
      <c r="L222" s="4" t="str">
        <f t="shared" si="18"/>
        <v>01-882</v>
      </c>
      <c r="M222" s="4" t="s">
        <v>285</v>
      </c>
      <c r="N222" s="4">
        <v>826</v>
      </c>
      <c r="O222" s="4" t="s">
        <v>286</v>
      </c>
      <c r="P222" s="4">
        <v>4</v>
      </c>
      <c r="R222" s="4" t="str">
        <f t="shared" si="19"/>
        <v>PACTO30</v>
      </c>
    </row>
    <row r="223" spans="1:18" x14ac:dyDescent="0.15">
      <c r="A223" s="5" t="s">
        <v>284</v>
      </c>
      <c r="B223" s="4">
        <v>883</v>
      </c>
      <c r="C223" s="4" t="s">
        <v>2</v>
      </c>
      <c r="D223" s="4" t="str">
        <f t="shared" si="15"/>
        <v>883A</v>
      </c>
      <c r="E223" s="35">
        <v>31</v>
      </c>
      <c r="F223" s="31">
        <v>43056</v>
      </c>
      <c r="G223" s="4">
        <v>2</v>
      </c>
      <c r="H223" s="4" t="s">
        <v>246</v>
      </c>
      <c r="I223" s="4" t="s">
        <v>242</v>
      </c>
      <c r="J223" s="4" t="str">
        <f t="shared" si="16"/>
        <v>H1,2,3</v>
      </c>
      <c r="K223" s="4" t="str">
        <f t="shared" si="17"/>
        <v>CGPLPA827P</v>
      </c>
      <c r="L223" s="4" t="str">
        <f t="shared" si="18"/>
        <v>01-883</v>
      </c>
      <c r="M223" s="4" t="s">
        <v>285</v>
      </c>
      <c r="N223" s="4">
        <v>827</v>
      </c>
      <c r="O223" s="4" t="s">
        <v>286</v>
      </c>
      <c r="R223" s="4" t="str">
        <f t="shared" si="19"/>
        <v>PACTO31</v>
      </c>
    </row>
    <row r="224" spans="1:18" x14ac:dyDescent="0.15">
      <c r="A224" s="5" t="s">
        <v>284</v>
      </c>
      <c r="B224" s="4">
        <v>883</v>
      </c>
      <c r="C224" s="4" t="s">
        <v>600</v>
      </c>
      <c r="D224" s="4" t="str">
        <f t="shared" si="15"/>
        <v>883ABC</v>
      </c>
      <c r="E224" s="35">
        <v>31</v>
      </c>
      <c r="F224" s="30">
        <v>43056</v>
      </c>
      <c r="J224" s="4" t="str">
        <f t="shared" si="16"/>
        <v/>
      </c>
      <c r="K224" s="4" t="str">
        <f t="shared" si="17"/>
        <v>CGPLPA827N</v>
      </c>
      <c r="L224" s="4" t="str">
        <f t="shared" si="18"/>
        <v>01-883</v>
      </c>
      <c r="M224" s="4" t="s">
        <v>285</v>
      </c>
      <c r="N224" s="4">
        <v>827</v>
      </c>
      <c r="O224" s="4" t="s">
        <v>611</v>
      </c>
      <c r="R224" s="4" t="str">
        <f t="shared" si="19"/>
        <v>PACTO31</v>
      </c>
    </row>
    <row r="225" spans="1:19" x14ac:dyDescent="0.15">
      <c r="A225" s="5" t="s">
        <v>284</v>
      </c>
      <c r="B225" s="4">
        <v>883</v>
      </c>
      <c r="C225" s="4" t="s">
        <v>8</v>
      </c>
      <c r="D225" s="4" t="str">
        <f t="shared" si="15"/>
        <v>883B1</v>
      </c>
      <c r="E225" s="35">
        <v>31</v>
      </c>
      <c r="F225" s="31">
        <v>43089</v>
      </c>
      <c r="G225" s="4">
        <v>7</v>
      </c>
      <c r="H225" s="4" t="s">
        <v>241</v>
      </c>
      <c r="I225" s="4" t="s">
        <v>242</v>
      </c>
      <c r="J225" s="4" t="str">
        <f t="shared" si="16"/>
        <v>I1,2,3</v>
      </c>
      <c r="K225" s="4" t="str">
        <f t="shared" si="17"/>
        <v>CGPLPA827P1</v>
      </c>
      <c r="L225" s="4" t="str">
        <f t="shared" si="18"/>
        <v>01-883</v>
      </c>
      <c r="M225" s="4" t="s">
        <v>285</v>
      </c>
      <c r="N225" s="4">
        <v>827</v>
      </c>
      <c r="O225" s="4" t="s">
        <v>286</v>
      </c>
      <c r="P225" s="4">
        <v>1</v>
      </c>
      <c r="R225" s="4" t="str">
        <f t="shared" si="19"/>
        <v>PACTO31</v>
      </c>
    </row>
    <row r="226" spans="1:19" x14ac:dyDescent="0.15">
      <c r="A226" s="5" t="s">
        <v>284</v>
      </c>
      <c r="B226" s="4">
        <v>883</v>
      </c>
      <c r="C226" s="4" t="s">
        <v>9</v>
      </c>
      <c r="D226" s="4" t="str">
        <f t="shared" si="15"/>
        <v>883E1</v>
      </c>
      <c r="E226" s="35">
        <v>31</v>
      </c>
      <c r="F226" s="31">
        <v>43115</v>
      </c>
      <c r="G226" s="4">
        <v>11</v>
      </c>
      <c r="H226" s="4" t="s">
        <v>248</v>
      </c>
      <c r="I226" s="4" t="s">
        <v>244</v>
      </c>
      <c r="J226" s="4" t="str">
        <f t="shared" si="16"/>
        <v>G4,5,6</v>
      </c>
      <c r="K226" s="4" t="str">
        <f t="shared" si="17"/>
        <v>CGPLPA827P2</v>
      </c>
      <c r="L226" s="4" t="str">
        <f t="shared" si="18"/>
        <v>01-883</v>
      </c>
      <c r="M226" s="4" t="s">
        <v>285</v>
      </c>
      <c r="N226" s="4">
        <v>827</v>
      </c>
      <c r="O226" s="4" t="s">
        <v>286</v>
      </c>
      <c r="P226" s="4">
        <v>2</v>
      </c>
      <c r="R226" s="4" t="str">
        <f t="shared" si="19"/>
        <v>PACTO31</v>
      </c>
    </row>
    <row r="227" spans="1:19" x14ac:dyDescent="0.15">
      <c r="A227" s="5" t="s">
        <v>284</v>
      </c>
      <c r="B227" s="4">
        <v>885</v>
      </c>
      <c r="C227" s="4" t="s">
        <v>2</v>
      </c>
      <c r="D227" s="4" t="str">
        <f t="shared" si="15"/>
        <v>885A</v>
      </c>
      <c r="E227" s="35">
        <v>32</v>
      </c>
      <c r="F227" s="31">
        <v>43067</v>
      </c>
      <c r="G227" s="4">
        <v>2</v>
      </c>
      <c r="H227" s="4" t="s">
        <v>246</v>
      </c>
      <c r="I227" s="4" t="s">
        <v>244</v>
      </c>
      <c r="J227" s="4" t="str">
        <f t="shared" si="16"/>
        <v>H4,5,6</v>
      </c>
      <c r="K227" s="4" t="str">
        <f t="shared" si="17"/>
        <v>CGPLPA828P</v>
      </c>
      <c r="L227" s="4" t="str">
        <f t="shared" si="18"/>
        <v>01-885</v>
      </c>
      <c r="M227" s="4" t="s">
        <v>285</v>
      </c>
      <c r="N227" s="4">
        <v>828</v>
      </c>
      <c r="O227" s="4" t="s">
        <v>286</v>
      </c>
      <c r="R227" s="4" t="str">
        <f t="shared" si="19"/>
        <v>PACTO32</v>
      </c>
    </row>
    <row r="228" spans="1:19" x14ac:dyDescent="0.15">
      <c r="A228" s="5" t="s">
        <v>284</v>
      </c>
      <c r="B228" s="4">
        <v>885</v>
      </c>
      <c r="C228" s="4" t="s">
        <v>600</v>
      </c>
      <c r="D228" s="4" t="str">
        <f t="shared" si="15"/>
        <v>885ABC</v>
      </c>
      <c r="E228" s="35">
        <v>32</v>
      </c>
      <c r="F228" s="30">
        <v>43067</v>
      </c>
      <c r="J228" s="4" t="str">
        <f t="shared" si="16"/>
        <v/>
      </c>
      <c r="K228" s="4" t="str">
        <f t="shared" si="17"/>
        <v>CGPLPA828N</v>
      </c>
      <c r="L228" s="4" t="str">
        <f t="shared" si="18"/>
        <v>01-885</v>
      </c>
      <c r="M228" s="4" t="s">
        <v>285</v>
      </c>
      <c r="N228" s="4">
        <v>828</v>
      </c>
      <c r="O228" s="4" t="s">
        <v>611</v>
      </c>
      <c r="R228" s="4" t="str">
        <f t="shared" si="19"/>
        <v>PACTO32</v>
      </c>
    </row>
    <row r="229" spans="1:19" x14ac:dyDescent="0.15">
      <c r="A229" s="5" t="s">
        <v>284</v>
      </c>
      <c r="B229" s="4">
        <v>885</v>
      </c>
      <c r="C229" s="4" t="s">
        <v>8</v>
      </c>
      <c r="D229" s="4" t="str">
        <f t="shared" si="15"/>
        <v>885B1</v>
      </c>
      <c r="E229" s="35">
        <v>32</v>
      </c>
      <c r="F229" s="31">
        <v>43096</v>
      </c>
      <c r="G229" s="4">
        <v>7</v>
      </c>
      <c r="H229" s="4" t="s">
        <v>241</v>
      </c>
      <c r="I229" s="4" t="s">
        <v>244</v>
      </c>
      <c r="J229" s="4" t="str">
        <f t="shared" si="16"/>
        <v>I4,5,6</v>
      </c>
      <c r="K229" s="4" t="str">
        <f t="shared" si="17"/>
        <v>CGPLPA828P1</v>
      </c>
      <c r="L229" s="4" t="str">
        <f t="shared" si="18"/>
        <v>01-885</v>
      </c>
      <c r="M229" s="4" t="s">
        <v>285</v>
      </c>
      <c r="N229" s="4">
        <v>828</v>
      </c>
      <c r="O229" s="4" t="s">
        <v>286</v>
      </c>
      <c r="P229" s="4">
        <v>1</v>
      </c>
      <c r="R229" s="4" t="str">
        <f t="shared" si="19"/>
        <v>PACTO32</v>
      </c>
    </row>
    <row r="230" spans="1:19" x14ac:dyDescent="0.15">
      <c r="A230" s="5" t="s">
        <v>284</v>
      </c>
      <c r="B230" s="4">
        <v>885</v>
      </c>
      <c r="C230" s="4" t="s">
        <v>9</v>
      </c>
      <c r="D230" s="4" t="str">
        <f t="shared" si="15"/>
        <v>885E1</v>
      </c>
      <c r="E230" s="35">
        <v>32</v>
      </c>
      <c r="F230" s="31">
        <v>43122</v>
      </c>
      <c r="G230" s="4">
        <v>11</v>
      </c>
      <c r="H230" s="4" t="s">
        <v>248</v>
      </c>
      <c r="I230" s="4" t="s">
        <v>245</v>
      </c>
      <c r="J230" s="4" t="str">
        <f t="shared" si="16"/>
        <v>G7,8,9</v>
      </c>
      <c r="K230" s="4" t="str">
        <f t="shared" si="17"/>
        <v>CGPLPA828P2</v>
      </c>
      <c r="L230" s="4" t="str">
        <f t="shared" si="18"/>
        <v>01-885</v>
      </c>
      <c r="M230" s="4" t="s">
        <v>285</v>
      </c>
      <c r="N230" s="4">
        <v>828</v>
      </c>
      <c r="O230" s="4" t="s">
        <v>286</v>
      </c>
      <c r="P230" s="4">
        <v>2</v>
      </c>
      <c r="R230" s="4" t="str">
        <f t="shared" si="19"/>
        <v>PACTO32</v>
      </c>
    </row>
    <row r="231" spans="1:19" x14ac:dyDescent="0.15">
      <c r="A231" s="5" t="s">
        <v>284</v>
      </c>
      <c r="B231" s="4">
        <v>924</v>
      </c>
      <c r="C231" s="4" t="s">
        <v>10</v>
      </c>
      <c r="D231" s="4" t="str">
        <f t="shared" si="15"/>
        <v>924E2</v>
      </c>
      <c r="E231" s="35">
        <v>46</v>
      </c>
      <c r="F231" s="31">
        <v>43248</v>
      </c>
      <c r="G231" s="4">
        <v>14</v>
      </c>
      <c r="H231" s="4" t="s">
        <v>246</v>
      </c>
      <c r="I231" s="4" t="s">
        <v>245</v>
      </c>
      <c r="J231" s="4" t="str">
        <f t="shared" si="16"/>
        <v>H7,8,9</v>
      </c>
      <c r="K231" s="4" t="str">
        <f t="shared" si="17"/>
        <v>CGPLPA839P3</v>
      </c>
      <c r="L231" s="4" t="str">
        <f t="shared" si="18"/>
        <v>01-924</v>
      </c>
      <c r="M231" s="4" t="s">
        <v>285</v>
      </c>
      <c r="N231" s="4">
        <v>839</v>
      </c>
      <c r="O231" s="4" t="s">
        <v>286</v>
      </c>
      <c r="P231" s="4">
        <v>3</v>
      </c>
      <c r="R231" s="4" t="str">
        <f t="shared" si="19"/>
        <v>PACTO46</v>
      </c>
    </row>
    <row r="232" spans="1:19" x14ac:dyDescent="0.15">
      <c r="A232" s="5" t="s">
        <v>284</v>
      </c>
      <c r="B232" s="4">
        <v>890</v>
      </c>
      <c r="C232" s="4" t="s">
        <v>2</v>
      </c>
      <c r="D232" s="4" t="str">
        <f t="shared" si="15"/>
        <v>890A</v>
      </c>
      <c r="E232" s="35">
        <v>33</v>
      </c>
      <c r="F232" s="31">
        <v>43076</v>
      </c>
      <c r="G232" s="4">
        <v>2</v>
      </c>
      <c r="H232" s="4" t="s">
        <v>248</v>
      </c>
      <c r="I232" s="4" t="s">
        <v>242</v>
      </c>
      <c r="J232" s="4" t="str">
        <f t="shared" si="16"/>
        <v>G1,2,3</v>
      </c>
      <c r="K232" s="4" t="str">
        <f t="shared" si="17"/>
        <v>CGPLPA830P</v>
      </c>
      <c r="L232" s="4" t="str">
        <f t="shared" si="18"/>
        <v>01-890</v>
      </c>
      <c r="M232" s="4" t="s">
        <v>285</v>
      </c>
      <c r="N232" s="4">
        <v>830</v>
      </c>
      <c r="O232" s="4" t="s">
        <v>286</v>
      </c>
      <c r="R232" s="4" t="str">
        <f t="shared" si="19"/>
        <v>PACTO33</v>
      </c>
    </row>
    <row r="233" spans="1:19" x14ac:dyDescent="0.15">
      <c r="A233" s="5" t="s">
        <v>284</v>
      </c>
      <c r="B233" s="4">
        <v>890</v>
      </c>
      <c r="C233" s="4" t="s">
        <v>600</v>
      </c>
      <c r="D233" s="4" t="str">
        <f t="shared" si="15"/>
        <v>890ABC</v>
      </c>
      <c r="E233" s="35">
        <v>33</v>
      </c>
      <c r="F233" s="30">
        <v>43076</v>
      </c>
      <c r="J233" s="4" t="str">
        <f t="shared" si="16"/>
        <v/>
      </c>
      <c r="K233" s="4" t="str">
        <f t="shared" si="17"/>
        <v>CGPLPA830N</v>
      </c>
      <c r="L233" s="4" t="str">
        <f t="shared" si="18"/>
        <v>01-890</v>
      </c>
      <c r="M233" s="4" t="s">
        <v>285</v>
      </c>
      <c r="N233" s="4">
        <v>830</v>
      </c>
      <c r="O233" s="4" t="s">
        <v>611</v>
      </c>
      <c r="R233" s="4" t="str">
        <f t="shared" si="19"/>
        <v>PACTO33</v>
      </c>
    </row>
    <row r="234" spans="1:19" x14ac:dyDescent="0.15">
      <c r="A234" s="5" t="s">
        <v>284</v>
      </c>
      <c r="B234" s="4">
        <v>890</v>
      </c>
      <c r="C234" s="4" t="s">
        <v>8</v>
      </c>
      <c r="D234" s="4" t="str">
        <f t="shared" si="15"/>
        <v>890B1</v>
      </c>
      <c r="E234" s="35">
        <v>33</v>
      </c>
      <c r="F234" s="31">
        <v>43132</v>
      </c>
      <c r="G234" s="4">
        <v>7</v>
      </c>
      <c r="H234" s="4" t="s">
        <v>246</v>
      </c>
      <c r="I234" s="4" t="s">
        <v>242</v>
      </c>
      <c r="J234" s="4" t="str">
        <f t="shared" si="16"/>
        <v>H1,2,3</v>
      </c>
      <c r="K234" s="4" t="str">
        <f t="shared" si="17"/>
        <v>CGPLPA830P1</v>
      </c>
      <c r="L234" s="4" t="str">
        <f t="shared" si="18"/>
        <v>01-890</v>
      </c>
      <c r="M234" s="4" t="s">
        <v>285</v>
      </c>
      <c r="N234" s="4">
        <v>830</v>
      </c>
      <c r="O234" s="4" t="s">
        <v>286</v>
      </c>
      <c r="P234" s="4">
        <v>1</v>
      </c>
      <c r="R234" s="4" t="str">
        <f t="shared" si="19"/>
        <v>PACTO33</v>
      </c>
    </row>
    <row r="235" spans="1:19" x14ac:dyDescent="0.15">
      <c r="A235" s="5" t="s">
        <v>284</v>
      </c>
      <c r="B235" s="4">
        <v>890</v>
      </c>
      <c r="C235" s="4" t="s">
        <v>9</v>
      </c>
      <c r="D235" s="4" t="str">
        <f t="shared" si="15"/>
        <v>890E1</v>
      </c>
      <c r="E235" s="35">
        <v>33</v>
      </c>
      <c r="F235" s="33">
        <v>43151</v>
      </c>
      <c r="J235" s="4" t="str">
        <f t="shared" si="16"/>
        <v/>
      </c>
      <c r="K235" s="4" t="str">
        <f t="shared" si="17"/>
        <v>CGPLPA830P2</v>
      </c>
      <c r="L235" s="4" t="str">
        <f t="shared" si="18"/>
        <v>01-890</v>
      </c>
      <c r="M235" s="4" t="s">
        <v>285</v>
      </c>
      <c r="N235" s="4">
        <v>830</v>
      </c>
      <c r="O235" s="4" t="s">
        <v>286</v>
      </c>
      <c r="P235" s="4">
        <v>2</v>
      </c>
      <c r="R235" s="4" t="str">
        <f t="shared" si="19"/>
        <v>PACTO33</v>
      </c>
      <c r="S235" s="4" t="s">
        <v>614</v>
      </c>
    </row>
    <row r="236" spans="1:19" x14ac:dyDescent="0.15">
      <c r="A236" s="5" t="s">
        <v>284</v>
      </c>
      <c r="B236" s="4">
        <v>888</v>
      </c>
      <c r="C236" s="4" t="s">
        <v>2</v>
      </c>
      <c r="D236" s="4" t="str">
        <f t="shared" si="15"/>
        <v>888A</v>
      </c>
      <c r="E236" s="35">
        <v>34</v>
      </c>
      <c r="F236" s="31">
        <v>43073</v>
      </c>
      <c r="G236" s="4">
        <v>2</v>
      </c>
      <c r="H236" s="4" t="s">
        <v>246</v>
      </c>
      <c r="I236" s="4" t="s">
        <v>245</v>
      </c>
      <c r="J236" s="4" t="str">
        <f t="shared" si="16"/>
        <v>H7,8,9</v>
      </c>
      <c r="K236" s="4" t="str">
        <f t="shared" si="17"/>
        <v>CGPLPA829P</v>
      </c>
      <c r="L236" s="4" t="str">
        <f t="shared" si="18"/>
        <v>01-888</v>
      </c>
      <c r="M236" s="4" t="s">
        <v>285</v>
      </c>
      <c r="N236" s="4">
        <v>829</v>
      </c>
      <c r="O236" s="4" t="s">
        <v>286</v>
      </c>
      <c r="R236" s="4" t="str">
        <f t="shared" si="19"/>
        <v>PACTO34</v>
      </c>
    </row>
    <row r="237" spans="1:19" x14ac:dyDescent="0.15">
      <c r="A237" s="5" t="s">
        <v>284</v>
      </c>
      <c r="B237" s="4">
        <v>888</v>
      </c>
      <c r="C237" s="4" t="s">
        <v>600</v>
      </c>
      <c r="D237" s="4" t="str">
        <f t="shared" si="15"/>
        <v>888ABC</v>
      </c>
      <c r="E237" s="35">
        <v>34</v>
      </c>
      <c r="F237" s="30">
        <v>43073</v>
      </c>
      <c r="J237" s="4" t="str">
        <f t="shared" si="16"/>
        <v/>
      </c>
      <c r="K237" s="4" t="str">
        <f t="shared" si="17"/>
        <v>CGPLPA829N</v>
      </c>
      <c r="L237" s="4" t="str">
        <f t="shared" si="18"/>
        <v>01-888</v>
      </c>
      <c r="M237" s="4" t="s">
        <v>285</v>
      </c>
      <c r="N237" s="4">
        <v>829</v>
      </c>
      <c r="O237" s="4" t="s">
        <v>611</v>
      </c>
      <c r="R237" s="4" t="str">
        <f t="shared" si="19"/>
        <v>PACTO34</v>
      </c>
    </row>
    <row r="238" spans="1:19" x14ac:dyDescent="0.15">
      <c r="A238" s="5" t="s">
        <v>284</v>
      </c>
      <c r="B238" s="4">
        <v>888</v>
      </c>
      <c r="C238" s="4" t="s">
        <v>8</v>
      </c>
      <c r="D238" s="4" t="str">
        <f t="shared" si="15"/>
        <v>888B1</v>
      </c>
      <c r="E238" s="35">
        <v>34</v>
      </c>
      <c r="F238" s="31">
        <v>43098</v>
      </c>
      <c r="G238" s="4">
        <v>7</v>
      </c>
      <c r="H238" s="4" t="s">
        <v>241</v>
      </c>
      <c r="I238" s="4" t="s">
        <v>245</v>
      </c>
      <c r="J238" s="4" t="str">
        <f t="shared" si="16"/>
        <v>I7,8,9</v>
      </c>
      <c r="K238" s="4" t="str">
        <f t="shared" si="17"/>
        <v>CGPLPA829P1</v>
      </c>
      <c r="L238" s="4" t="str">
        <f t="shared" si="18"/>
        <v>01-888</v>
      </c>
      <c r="M238" s="4" t="s">
        <v>285</v>
      </c>
      <c r="N238" s="4">
        <v>829</v>
      </c>
      <c r="O238" s="4" t="s">
        <v>286</v>
      </c>
      <c r="P238" s="4">
        <v>1</v>
      </c>
      <c r="R238" s="4" t="str">
        <f t="shared" si="19"/>
        <v>PACTO34</v>
      </c>
    </row>
    <row r="239" spans="1:19" x14ac:dyDescent="0.15">
      <c r="A239" s="5" t="s">
        <v>284</v>
      </c>
      <c r="B239" s="4">
        <v>888</v>
      </c>
      <c r="C239" s="4" t="s">
        <v>9</v>
      </c>
      <c r="D239" s="4" t="str">
        <f t="shared" si="15"/>
        <v>888E1</v>
      </c>
      <c r="E239" s="35">
        <v>34</v>
      </c>
      <c r="F239" s="31">
        <v>43131</v>
      </c>
      <c r="G239" s="4">
        <v>11</v>
      </c>
      <c r="H239" s="4" t="s">
        <v>243</v>
      </c>
      <c r="I239" s="4" t="s">
        <v>242</v>
      </c>
      <c r="J239" s="4" t="str">
        <f t="shared" si="16"/>
        <v>F1,2,3</v>
      </c>
      <c r="K239" s="4" t="str">
        <f t="shared" si="17"/>
        <v>CGPLPA829P2</v>
      </c>
      <c r="L239" s="4" t="str">
        <f t="shared" si="18"/>
        <v>01-888</v>
      </c>
      <c r="M239" s="4" t="s">
        <v>285</v>
      </c>
      <c r="N239" s="4">
        <v>829</v>
      </c>
      <c r="O239" s="4" t="s">
        <v>286</v>
      </c>
      <c r="P239" s="4">
        <v>2</v>
      </c>
      <c r="R239" s="4" t="str">
        <f t="shared" si="19"/>
        <v>PACTO34</v>
      </c>
    </row>
    <row r="240" spans="1:19" x14ac:dyDescent="0.15">
      <c r="A240" s="5" t="s">
        <v>284</v>
      </c>
      <c r="B240" s="4">
        <v>1026</v>
      </c>
      <c r="C240" s="4" t="s">
        <v>10</v>
      </c>
      <c r="D240" s="4" t="str">
        <f t="shared" si="15"/>
        <v>1026E2</v>
      </c>
      <c r="E240" s="35">
        <v>75</v>
      </c>
      <c r="F240" s="31">
        <v>43545</v>
      </c>
      <c r="G240" s="4">
        <v>14</v>
      </c>
      <c r="H240" s="4" t="s">
        <v>246</v>
      </c>
      <c r="I240" s="4" t="s">
        <v>242</v>
      </c>
      <c r="J240" s="4" t="str">
        <f t="shared" si="16"/>
        <v>H1,2,3</v>
      </c>
      <c r="K240" s="4" t="str">
        <f t="shared" si="17"/>
        <v>CGPLPA248P3</v>
      </c>
      <c r="L240" s="4" t="str">
        <f t="shared" si="18"/>
        <v>01-1026</v>
      </c>
      <c r="M240" s="4" t="s">
        <v>285</v>
      </c>
      <c r="N240" s="4">
        <v>248</v>
      </c>
      <c r="O240" s="4" t="s">
        <v>286</v>
      </c>
      <c r="P240" s="4">
        <v>3</v>
      </c>
      <c r="R240" s="4" t="str">
        <f t="shared" si="19"/>
        <v>PACTO75</v>
      </c>
    </row>
    <row r="241" spans="1:18" x14ac:dyDescent="0.15">
      <c r="A241" s="5" t="s">
        <v>284</v>
      </c>
      <c r="B241" s="4">
        <v>888</v>
      </c>
      <c r="C241" s="4" t="s">
        <v>11</v>
      </c>
      <c r="D241" s="4" t="str">
        <f t="shared" si="15"/>
        <v>888E3</v>
      </c>
      <c r="E241" s="35">
        <v>34</v>
      </c>
      <c r="F241" s="31">
        <v>43213</v>
      </c>
      <c r="G241" s="4">
        <v>17</v>
      </c>
      <c r="H241" s="4" t="s">
        <v>250</v>
      </c>
      <c r="I241" s="4" t="s">
        <v>245</v>
      </c>
      <c r="J241" s="4" t="str">
        <f t="shared" si="16"/>
        <v>C7,8,9</v>
      </c>
      <c r="K241" s="4" t="str">
        <f t="shared" si="17"/>
        <v>CGPLPA829P4</v>
      </c>
      <c r="L241" s="4" t="str">
        <f t="shared" si="18"/>
        <v>01-888</v>
      </c>
      <c r="M241" s="4" t="s">
        <v>285</v>
      </c>
      <c r="N241" s="4">
        <v>829</v>
      </c>
      <c r="O241" s="4" t="s">
        <v>286</v>
      </c>
      <c r="P241" s="4">
        <v>4</v>
      </c>
      <c r="R241" s="4" t="str">
        <f t="shared" si="19"/>
        <v>PACTO34</v>
      </c>
    </row>
    <row r="242" spans="1:18" x14ac:dyDescent="0.15">
      <c r="A242" s="5" t="s">
        <v>284</v>
      </c>
      <c r="B242" s="4">
        <v>888</v>
      </c>
      <c r="C242" s="4" t="s">
        <v>12</v>
      </c>
      <c r="D242" s="4" t="str">
        <f t="shared" si="15"/>
        <v>888E4</v>
      </c>
      <c r="E242" s="35">
        <v>34</v>
      </c>
      <c r="F242" s="31">
        <v>43269</v>
      </c>
      <c r="G242" s="4">
        <v>19</v>
      </c>
      <c r="H242" s="4" t="s">
        <v>247</v>
      </c>
      <c r="I242" s="4" t="s">
        <v>245</v>
      </c>
      <c r="J242" s="4" t="str">
        <f t="shared" si="16"/>
        <v>E7,8,9</v>
      </c>
      <c r="K242" s="4" t="str">
        <f t="shared" si="17"/>
        <v>CGPLPA829P5</v>
      </c>
      <c r="L242" s="4" t="str">
        <f t="shared" si="18"/>
        <v>01-888</v>
      </c>
      <c r="M242" s="4" t="s">
        <v>285</v>
      </c>
      <c r="N242" s="4">
        <v>829</v>
      </c>
      <c r="O242" s="4" t="s">
        <v>286</v>
      </c>
      <c r="P242" s="4">
        <v>5</v>
      </c>
      <c r="R242" s="4" t="str">
        <f t="shared" si="19"/>
        <v>PACTO34</v>
      </c>
    </row>
    <row r="243" spans="1:18" x14ac:dyDescent="0.15">
      <c r="A243" s="5" t="s">
        <v>284</v>
      </c>
      <c r="B243" s="4">
        <v>893</v>
      </c>
      <c r="C243" s="4" t="s">
        <v>2</v>
      </c>
      <c r="D243" s="4" t="str">
        <f t="shared" si="15"/>
        <v>893A</v>
      </c>
      <c r="E243" s="35">
        <v>35</v>
      </c>
      <c r="F243" s="31">
        <v>43087</v>
      </c>
      <c r="G243" s="4">
        <v>2</v>
      </c>
      <c r="H243" s="4" t="s">
        <v>248</v>
      </c>
      <c r="I243" s="4" t="s">
        <v>244</v>
      </c>
      <c r="J243" s="4" t="str">
        <f t="shared" si="16"/>
        <v>G4,5,6</v>
      </c>
      <c r="K243" s="4" t="str">
        <f t="shared" si="17"/>
        <v>CGPLPA831P</v>
      </c>
      <c r="L243" s="4" t="str">
        <f t="shared" si="18"/>
        <v>01-893</v>
      </c>
      <c r="M243" s="4" t="s">
        <v>285</v>
      </c>
      <c r="N243" s="4">
        <v>831</v>
      </c>
      <c r="O243" s="4" t="s">
        <v>286</v>
      </c>
      <c r="R243" s="4" t="str">
        <f t="shared" si="19"/>
        <v>PACTO35</v>
      </c>
    </row>
    <row r="244" spans="1:18" x14ac:dyDescent="0.15">
      <c r="A244" s="5" t="s">
        <v>284</v>
      </c>
      <c r="B244" s="4">
        <v>893</v>
      </c>
      <c r="C244" s="4" t="s">
        <v>600</v>
      </c>
      <c r="D244" s="4" t="str">
        <f t="shared" si="15"/>
        <v>893ABC</v>
      </c>
      <c r="E244" s="35">
        <v>35</v>
      </c>
      <c r="F244" s="30">
        <v>43087</v>
      </c>
      <c r="J244" s="4" t="str">
        <f t="shared" si="16"/>
        <v/>
      </c>
      <c r="K244" s="4" t="str">
        <f t="shared" si="17"/>
        <v>CGPLPA831N</v>
      </c>
      <c r="L244" s="4" t="str">
        <f t="shared" si="18"/>
        <v>01-893</v>
      </c>
      <c r="M244" s="4" t="s">
        <v>285</v>
      </c>
      <c r="N244" s="4">
        <v>831</v>
      </c>
      <c r="O244" s="4" t="s">
        <v>611</v>
      </c>
      <c r="R244" s="4" t="str">
        <f t="shared" si="19"/>
        <v>PACTO35</v>
      </c>
    </row>
    <row r="245" spans="1:18" x14ac:dyDescent="0.15">
      <c r="A245" s="5" t="s">
        <v>284</v>
      </c>
      <c r="B245" s="4">
        <v>893</v>
      </c>
      <c r="C245" s="4" t="s">
        <v>8</v>
      </c>
      <c r="D245" s="4" t="str">
        <f t="shared" si="15"/>
        <v>893B1</v>
      </c>
      <c r="E245" s="35">
        <v>35</v>
      </c>
      <c r="F245" s="31">
        <v>43129</v>
      </c>
      <c r="G245" s="4">
        <v>7</v>
      </c>
      <c r="H245" s="4" t="s">
        <v>246</v>
      </c>
      <c r="I245" s="4" t="s">
        <v>244</v>
      </c>
      <c r="J245" s="4" t="str">
        <f t="shared" si="16"/>
        <v>H4,5,6</v>
      </c>
      <c r="K245" s="4" t="str">
        <f t="shared" si="17"/>
        <v>CGPLPA831P1</v>
      </c>
      <c r="L245" s="4" t="str">
        <f t="shared" si="18"/>
        <v>01-893</v>
      </c>
      <c r="M245" s="4" t="s">
        <v>285</v>
      </c>
      <c r="N245" s="4">
        <v>831</v>
      </c>
      <c r="O245" s="4" t="s">
        <v>286</v>
      </c>
      <c r="P245" s="4">
        <v>1</v>
      </c>
      <c r="R245" s="4" t="str">
        <f t="shared" si="19"/>
        <v>PACTO35</v>
      </c>
    </row>
    <row r="246" spans="1:18" x14ac:dyDescent="0.15">
      <c r="A246" s="5" t="s">
        <v>284</v>
      </c>
      <c r="B246" s="4">
        <v>893</v>
      </c>
      <c r="C246" s="4" t="s">
        <v>9</v>
      </c>
      <c r="D246" s="4" t="str">
        <f t="shared" si="15"/>
        <v>893E1</v>
      </c>
      <c r="E246" s="35">
        <v>35</v>
      </c>
      <c r="F246" s="31">
        <v>43157</v>
      </c>
      <c r="G246" s="4">
        <v>27</v>
      </c>
      <c r="H246" s="4" t="s">
        <v>249</v>
      </c>
      <c r="I246" s="4" t="s">
        <v>242</v>
      </c>
      <c r="J246" s="4" t="str">
        <f t="shared" si="16"/>
        <v>D1,2,3</v>
      </c>
      <c r="K246" s="4" t="str">
        <f t="shared" si="17"/>
        <v>CGPLPA831P2</v>
      </c>
      <c r="L246" s="4" t="str">
        <f t="shared" si="18"/>
        <v>01-893</v>
      </c>
      <c r="M246" s="4" t="s">
        <v>285</v>
      </c>
      <c r="N246" s="4">
        <v>831</v>
      </c>
      <c r="O246" s="4" t="s">
        <v>286</v>
      </c>
      <c r="P246" s="4">
        <v>2</v>
      </c>
      <c r="R246" s="4" t="str">
        <f t="shared" si="19"/>
        <v>PACTO35</v>
      </c>
    </row>
    <row r="247" spans="1:18" x14ac:dyDescent="0.15">
      <c r="A247" s="5" t="s">
        <v>284</v>
      </c>
      <c r="B247" s="4">
        <v>1024</v>
      </c>
      <c r="C247" s="4" t="s">
        <v>10</v>
      </c>
      <c r="D247" s="4" t="str">
        <f t="shared" si="15"/>
        <v>1024E2</v>
      </c>
      <c r="E247" s="35">
        <v>74</v>
      </c>
      <c r="F247" s="31">
        <v>43592</v>
      </c>
      <c r="G247" s="4">
        <v>14</v>
      </c>
      <c r="H247" s="4" t="s">
        <v>241</v>
      </c>
      <c r="I247" s="4" t="s">
        <v>245</v>
      </c>
      <c r="J247" s="4" t="str">
        <f t="shared" si="16"/>
        <v>I7,8,9</v>
      </c>
      <c r="K247" s="4" t="str">
        <f t="shared" si="17"/>
        <v>CGPLPA868P3</v>
      </c>
      <c r="L247" s="4" t="str">
        <f t="shared" si="18"/>
        <v>01-1024</v>
      </c>
      <c r="M247" s="4" t="s">
        <v>285</v>
      </c>
      <c r="N247" s="4">
        <v>868</v>
      </c>
      <c r="O247" s="4" t="s">
        <v>286</v>
      </c>
      <c r="P247" s="4">
        <v>3</v>
      </c>
      <c r="R247" s="4" t="str">
        <f t="shared" si="19"/>
        <v>PACTO74</v>
      </c>
    </row>
    <row r="248" spans="1:18" x14ac:dyDescent="0.15">
      <c r="A248" s="5" t="s">
        <v>284</v>
      </c>
      <c r="B248" s="4">
        <v>893</v>
      </c>
      <c r="C248" s="4" t="s">
        <v>11</v>
      </c>
      <c r="D248" s="4" t="str">
        <f t="shared" si="15"/>
        <v>893E3</v>
      </c>
      <c r="E248" s="35">
        <v>35</v>
      </c>
      <c r="F248" s="31">
        <v>43213</v>
      </c>
      <c r="G248" s="4">
        <v>17</v>
      </c>
      <c r="H248" s="4" t="s">
        <v>251</v>
      </c>
      <c r="I248" s="4" t="s">
        <v>242</v>
      </c>
      <c r="J248" s="4" t="str">
        <f t="shared" si="16"/>
        <v>B1,2,3</v>
      </c>
      <c r="K248" s="4" t="str">
        <f t="shared" si="17"/>
        <v>CGPLPA831P4</v>
      </c>
      <c r="L248" s="4" t="str">
        <f t="shared" si="18"/>
        <v>01-893</v>
      </c>
      <c r="M248" s="4" t="s">
        <v>285</v>
      </c>
      <c r="N248" s="4">
        <v>831</v>
      </c>
      <c r="O248" s="4" t="s">
        <v>286</v>
      </c>
      <c r="P248" s="4">
        <v>4</v>
      </c>
      <c r="R248" s="4" t="str">
        <f t="shared" si="19"/>
        <v>PACTO35</v>
      </c>
    </row>
    <row r="249" spans="1:18" x14ac:dyDescent="0.15">
      <c r="A249" s="5" t="s">
        <v>284</v>
      </c>
      <c r="B249" s="4">
        <v>893</v>
      </c>
      <c r="C249" s="4" t="s">
        <v>13</v>
      </c>
      <c r="D249" s="4" t="str">
        <f t="shared" si="15"/>
        <v>893E5</v>
      </c>
      <c r="E249" s="35">
        <v>35</v>
      </c>
      <c r="F249" s="31">
        <v>43262</v>
      </c>
      <c r="G249" s="4">
        <v>21</v>
      </c>
      <c r="H249" s="4" t="s">
        <v>243</v>
      </c>
      <c r="I249" s="4" t="s">
        <v>242</v>
      </c>
      <c r="J249" s="4" t="str">
        <f t="shared" si="16"/>
        <v>F1,2,3</v>
      </c>
      <c r="K249" s="4" t="str">
        <f t="shared" si="17"/>
        <v>CGPLPA831P6</v>
      </c>
      <c r="L249" s="4" t="str">
        <f t="shared" si="18"/>
        <v>01-893</v>
      </c>
      <c r="M249" s="4" t="s">
        <v>285</v>
      </c>
      <c r="N249" s="4">
        <v>831</v>
      </c>
      <c r="O249" s="4" t="s">
        <v>286</v>
      </c>
      <c r="P249" s="4">
        <v>6</v>
      </c>
      <c r="R249" s="4" t="str">
        <f t="shared" si="19"/>
        <v>PACTO35</v>
      </c>
    </row>
    <row r="250" spans="1:18" x14ac:dyDescent="0.15">
      <c r="A250" s="5" t="s">
        <v>284</v>
      </c>
      <c r="B250" s="4">
        <v>893</v>
      </c>
      <c r="C250" s="4" t="s">
        <v>14</v>
      </c>
      <c r="D250" s="4" t="str">
        <f t="shared" si="15"/>
        <v>893E6</v>
      </c>
      <c r="E250" s="35">
        <v>35</v>
      </c>
      <c r="F250" s="31">
        <v>43293</v>
      </c>
      <c r="G250" s="4">
        <v>22</v>
      </c>
      <c r="H250" s="4" t="s">
        <v>248</v>
      </c>
      <c r="I250" s="4" t="s">
        <v>245</v>
      </c>
      <c r="J250" s="4" t="str">
        <f t="shared" si="16"/>
        <v>G7,8,9</v>
      </c>
      <c r="K250" s="4" t="str">
        <f t="shared" si="17"/>
        <v>CGPLPA831P7</v>
      </c>
      <c r="L250" s="4" t="str">
        <f t="shared" si="18"/>
        <v>01-893</v>
      </c>
      <c r="M250" s="4" t="s">
        <v>285</v>
      </c>
      <c r="N250" s="4">
        <v>831</v>
      </c>
      <c r="O250" s="4" t="s">
        <v>286</v>
      </c>
      <c r="P250" s="4">
        <v>7</v>
      </c>
      <c r="R250" s="4" t="str">
        <f t="shared" si="19"/>
        <v>PACTO35</v>
      </c>
    </row>
    <row r="251" spans="1:18" x14ac:dyDescent="0.15">
      <c r="A251" s="5" t="s">
        <v>284</v>
      </c>
      <c r="B251" s="4">
        <v>893</v>
      </c>
      <c r="C251" s="4" t="s">
        <v>15</v>
      </c>
      <c r="D251" s="4" t="str">
        <f t="shared" si="15"/>
        <v>893E7</v>
      </c>
      <c r="E251" s="35">
        <v>35</v>
      </c>
      <c r="F251" s="33">
        <v>43311</v>
      </c>
      <c r="J251" s="4" t="str">
        <f t="shared" si="16"/>
        <v/>
      </c>
      <c r="K251" s="4" t="str">
        <f t="shared" si="17"/>
        <v>CGPLPA831P8</v>
      </c>
      <c r="L251" s="4" t="str">
        <f t="shared" si="18"/>
        <v>01-893</v>
      </c>
      <c r="M251" s="4" t="s">
        <v>285</v>
      </c>
      <c r="N251" s="4">
        <v>831</v>
      </c>
      <c r="O251" s="4" t="s">
        <v>286</v>
      </c>
      <c r="P251" s="4">
        <v>8</v>
      </c>
      <c r="R251" s="4" t="str">
        <f t="shared" si="19"/>
        <v>PACTO35</v>
      </c>
    </row>
    <row r="252" spans="1:18" x14ac:dyDescent="0.15">
      <c r="A252" s="5" t="s">
        <v>284</v>
      </c>
      <c r="B252" s="4">
        <v>893</v>
      </c>
      <c r="C252" s="4" t="s">
        <v>16</v>
      </c>
      <c r="D252" s="4" t="str">
        <f t="shared" si="15"/>
        <v>893E8</v>
      </c>
      <c r="E252" s="35">
        <v>35</v>
      </c>
      <c r="F252" s="31">
        <v>43367</v>
      </c>
      <c r="G252" s="4">
        <v>23</v>
      </c>
      <c r="H252" s="4" t="s">
        <v>243</v>
      </c>
      <c r="I252" s="4" t="s">
        <v>244</v>
      </c>
      <c r="J252" s="4" t="str">
        <f t="shared" si="16"/>
        <v>F4,5,6</v>
      </c>
      <c r="K252" s="4" t="str">
        <f t="shared" si="17"/>
        <v>CGPLPA831P9</v>
      </c>
      <c r="L252" s="4" t="str">
        <f t="shared" si="18"/>
        <v>01-893</v>
      </c>
      <c r="M252" s="4" t="s">
        <v>285</v>
      </c>
      <c r="N252" s="4">
        <v>831</v>
      </c>
      <c r="O252" s="4" t="s">
        <v>286</v>
      </c>
      <c r="P252" s="4">
        <v>9</v>
      </c>
      <c r="R252" s="4" t="str">
        <f t="shared" si="19"/>
        <v>PACTO35</v>
      </c>
    </row>
    <row r="253" spans="1:18" x14ac:dyDescent="0.15">
      <c r="A253" s="5" t="s">
        <v>284</v>
      </c>
      <c r="B253" s="4">
        <v>893</v>
      </c>
      <c r="C253" s="4" t="s">
        <v>17</v>
      </c>
      <c r="D253" s="4" t="str">
        <f t="shared" si="15"/>
        <v>893E9</v>
      </c>
      <c r="E253" s="35">
        <v>35</v>
      </c>
      <c r="F253" s="31">
        <v>43423</v>
      </c>
      <c r="G253" s="4">
        <v>23</v>
      </c>
      <c r="H253" s="4" t="s">
        <v>251</v>
      </c>
      <c r="I253" s="4" t="s">
        <v>242</v>
      </c>
      <c r="J253" s="4" t="str">
        <f t="shared" si="16"/>
        <v>B1,2,3</v>
      </c>
      <c r="K253" s="4" t="str">
        <f t="shared" si="17"/>
        <v>CGPLPA831P10</v>
      </c>
      <c r="L253" s="4" t="str">
        <f t="shared" si="18"/>
        <v>01-893</v>
      </c>
      <c r="M253" s="4" t="s">
        <v>285</v>
      </c>
      <c r="N253" s="4">
        <v>831</v>
      </c>
      <c r="O253" s="4" t="s">
        <v>286</v>
      </c>
      <c r="P253" s="4">
        <v>10</v>
      </c>
      <c r="R253" s="4" t="str">
        <f t="shared" si="19"/>
        <v>PACTO35</v>
      </c>
    </row>
    <row r="254" spans="1:18" x14ac:dyDescent="0.15">
      <c r="A254" s="5" t="s">
        <v>284</v>
      </c>
      <c r="B254" s="4">
        <v>893</v>
      </c>
      <c r="C254" s="4" t="s">
        <v>18</v>
      </c>
      <c r="D254" s="4" t="str">
        <f t="shared" si="15"/>
        <v>893E10</v>
      </c>
      <c r="E254" s="35">
        <v>35</v>
      </c>
      <c r="F254" s="31">
        <v>43488</v>
      </c>
      <c r="G254" s="4">
        <v>25</v>
      </c>
      <c r="H254" s="4" t="s">
        <v>246</v>
      </c>
      <c r="I254" s="4" t="s">
        <v>242</v>
      </c>
      <c r="J254" s="4" t="str">
        <f t="shared" si="16"/>
        <v>H1,2,3</v>
      </c>
      <c r="K254" s="4" t="str">
        <f t="shared" si="17"/>
        <v>CGPLPA831P11</v>
      </c>
      <c r="L254" s="4" t="str">
        <f t="shared" si="18"/>
        <v>01-893</v>
      </c>
      <c r="M254" s="4" t="s">
        <v>285</v>
      </c>
      <c r="N254" s="4">
        <v>831</v>
      </c>
      <c r="O254" s="4" t="s">
        <v>286</v>
      </c>
      <c r="P254" s="4">
        <v>11</v>
      </c>
      <c r="R254" s="4" t="str">
        <f t="shared" si="19"/>
        <v>PACTO35</v>
      </c>
    </row>
    <row r="255" spans="1:18" x14ac:dyDescent="0.15">
      <c r="A255" s="5" t="s">
        <v>284</v>
      </c>
      <c r="B255" s="4">
        <v>893</v>
      </c>
      <c r="C255" s="4" t="s">
        <v>19</v>
      </c>
      <c r="D255" s="4" t="str">
        <f t="shared" si="15"/>
        <v>893E11</v>
      </c>
      <c r="E255" s="35">
        <v>35</v>
      </c>
      <c r="F255" s="31">
        <v>43595</v>
      </c>
      <c r="G255" s="4">
        <v>25</v>
      </c>
      <c r="H255" s="4" t="s">
        <v>243</v>
      </c>
      <c r="I255" s="4" t="s">
        <v>245</v>
      </c>
      <c r="J255" s="4" t="str">
        <f t="shared" si="16"/>
        <v>F7,8,9</v>
      </c>
      <c r="K255" s="4" t="str">
        <f t="shared" si="17"/>
        <v>CGPLPA831P12</v>
      </c>
      <c r="L255" s="4" t="str">
        <f t="shared" si="18"/>
        <v>01-893</v>
      </c>
      <c r="M255" s="4" t="s">
        <v>285</v>
      </c>
      <c r="N255" s="4">
        <v>831</v>
      </c>
      <c r="O255" s="4" t="s">
        <v>286</v>
      </c>
      <c r="P255" s="4">
        <v>12</v>
      </c>
      <c r="R255" s="4" t="str">
        <f t="shared" si="19"/>
        <v>PACTO35</v>
      </c>
    </row>
    <row r="256" spans="1:18" x14ac:dyDescent="0.15">
      <c r="A256" s="5" t="s">
        <v>284</v>
      </c>
      <c r="B256" s="4">
        <v>893</v>
      </c>
      <c r="C256" s="4" t="s">
        <v>20</v>
      </c>
      <c r="D256" s="4" t="str">
        <f t="shared" si="15"/>
        <v>893E12</v>
      </c>
      <c r="E256" s="35">
        <v>35</v>
      </c>
      <c r="F256" s="33">
        <v>43663</v>
      </c>
      <c r="J256" s="4" t="str">
        <f t="shared" si="16"/>
        <v/>
      </c>
      <c r="K256" s="4" t="str">
        <f t="shared" si="17"/>
        <v>CGPLPA831P13</v>
      </c>
      <c r="L256" s="4" t="str">
        <f t="shared" si="18"/>
        <v>01-893</v>
      </c>
      <c r="M256" s="4" t="s">
        <v>285</v>
      </c>
      <c r="N256" s="4">
        <v>831</v>
      </c>
      <c r="O256" s="4" t="s">
        <v>286</v>
      </c>
      <c r="P256" s="4">
        <v>13</v>
      </c>
      <c r="R256" s="4" t="str">
        <f t="shared" si="19"/>
        <v>PACTO35</v>
      </c>
    </row>
    <row r="257" spans="1:18" x14ac:dyDescent="0.15">
      <c r="A257" s="5" t="s">
        <v>284</v>
      </c>
      <c r="B257" s="4">
        <v>895</v>
      </c>
      <c r="C257" s="4" t="s">
        <v>2</v>
      </c>
      <c r="D257" s="4" t="str">
        <f t="shared" si="15"/>
        <v>895A</v>
      </c>
      <c r="E257" s="35">
        <v>36</v>
      </c>
      <c r="F257" s="31">
        <v>43089</v>
      </c>
      <c r="G257" s="4">
        <v>2</v>
      </c>
      <c r="H257" s="4" t="s">
        <v>248</v>
      </c>
      <c r="I257" s="4" t="s">
        <v>245</v>
      </c>
      <c r="J257" s="4" t="str">
        <f t="shared" si="16"/>
        <v>G7,8,9</v>
      </c>
      <c r="K257" s="4" t="str">
        <f t="shared" si="17"/>
        <v>CGPLPA832P</v>
      </c>
      <c r="L257" s="4" t="str">
        <f t="shared" si="18"/>
        <v>01-895</v>
      </c>
      <c r="M257" s="4" t="s">
        <v>285</v>
      </c>
      <c r="N257" s="4">
        <v>832</v>
      </c>
      <c r="O257" s="4" t="s">
        <v>286</v>
      </c>
      <c r="R257" s="4" t="str">
        <f t="shared" si="19"/>
        <v>PACTO36</v>
      </c>
    </row>
    <row r="258" spans="1:18" x14ac:dyDescent="0.15">
      <c r="A258" s="5" t="s">
        <v>284</v>
      </c>
      <c r="B258" s="4">
        <v>895</v>
      </c>
      <c r="C258" s="4" t="s">
        <v>600</v>
      </c>
      <c r="D258" s="4" t="str">
        <f t="shared" ref="D258:D321" si="20">_xlfn.CONCAT(B258:C258)</f>
        <v>895ABC</v>
      </c>
      <c r="E258" s="35">
        <v>36</v>
      </c>
      <c r="F258" s="30">
        <v>43089</v>
      </c>
      <c r="J258" s="4" t="str">
        <f t="shared" si="16"/>
        <v/>
      </c>
      <c r="K258" s="4" t="str">
        <f t="shared" si="17"/>
        <v>CGPLPA832N</v>
      </c>
      <c r="L258" s="4" t="str">
        <f t="shared" si="18"/>
        <v>01-895</v>
      </c>
      <c r="M258" s="4" t="s">
        <v>285</v>
      </c>
      <c r="N258" s="4">
        <v>832</v>
      </c>
      <c r="O258" s="4" t="s">
        <v>611</v>
      </c>
      <c r="R258" s="4" t="str">
        <f t="shared" si="19"/>
        <v>PACTO36</v>
      </c>
    </row>
    <row r="259" spans="1:18" x14ac:dyDescent="0.15">
      <c r="A259" s="5" t="s">
        <v>284</v>
      </c>
      <c r="B259" s="4">
        <v>895</v>
      </c>
      <c r="C259" s="4" t="s">
        <v>8</v>
      </c>
      <c r="D259" s="4" t="str">
        <f t="shared" si="20"/>
        <v>895B1</v>
      </c>
      <c r="E259" s="35">
        <v>36</v>
      </c>
      <c r="F259" s="31">
        <v>43129</v>
      </c>
      <c r="G259" s="4">
        <v>7</v>
      </c>
      <c r="H259" s="4" t="s">
        <v>246</v>
      </c>
      <c r="I259" s="4" t="s">
        <v>245</v>
      </c>
      <c r="J259" s="4" t="str">
        <f t="shared" si="16"/>
        <v>H7,8,9</v>
      </c>
      <c r="K259" s="4" t="str">
        <f t="shared" si="17"/>
        <v>CGPLPA832P1</v>
      </c>
      <c r="L259" s="4" t="str">
        <f t="shared" si="18"/>
        <v>01-895</v>
      </c>
      <c r="M259" s="4" t="s">
        <v>285</v>
      </c>
      <c r="N259" s="4">
        <v>832</v>
      </c>
      <c r="O259" s="4" t="s">
        <v>286</v>
      </c>
      <c r="P259" s="4">
        <v>1</v>
      </c>
      <c r="R259" s="4" t="str">
        <f t="shared" si="19"/>
        <v>PACTO36</v>
      </c>
    </row>
    <row r="260" spans="1:18" x14ac:dyDescent="0.15">
      <c r="A260" s="5" t="s">
        <v>284</v>
      </c>
      <c r="B260" s="4">
        <v>895</v>
      </c>
      <c r="C260" s="4" t="s">
        <v>9</v>
      </c>
      <c r="D260" s="4" t="str">
        <f t="shared" si="20"/>
        <v>895E1</v>
      </c>
      <c r="E260" s="35">
        <v>36</v>
      </c>
      <c r="F260" s="31">
        <v>43220</v>
      </c>
      <c r="G260" s="4">
        <v>11</v>
      </c>
      <c r="H260" s="4" t="s">
        <v>247</v>
      </c>
      <c r="I260" s="4" t="s">
        <v>242</v>
      </c>
      <c r="J260" s="4" t="str">
        <f t="shared" si="16"/>
        <v>E1,2,3</v>
      </c>
      <c r="K260" s="4" t="str">
        <f t="shared" si="17"/>
        <v>CGPLPA832P2</v>
      </c>
      <c r="L260" s="4" t="str">
        <f t="shared" si="18"/>
        <v>01-895</v>
      </c>
      <c r="M260" s="4" t="s">
        <v>285</v>
      </c>
      <c r="N260" s="4">
        <v>832</v>
      </c>
      <c r="O260" s="4" t="s">
        <v>286</v>
      </c>
      <c r="P260" s="4">
        <v>2</v>
      </c>
      <c r="R260" s="4" t="str">
        <f t="shared" si="19"/>
        <v>PACTO36</v>
      </c>
    </row>
    <row r="261" spans="1:18" x14ac:dyDescent="0.15">
      <c r="A261" s="5" t="s">
        <v>284</v>
      </c>
      <c r="B261" s="4">
        <v>895</v>
      </c>
      <c r="C261" s="4" t="s">
        <v>11</v>
      </c>
      <c r="D261" s="4" t="str">
        <f t="shared" si="20"/>
        <v>895E3</v>
      </c>
      <c r="E261" s="35">
        <v>36</v>
      </c>
      <c r="F261" s="31">
        <v>43418</v>
      </c>
      <c r="G261" s="4">
        <v>17</v>
      </c>
      <c r="H261" s="4" t="s">
        <v>251</v>
      </c>
      <c r="I261" s="4" t="s">
        <v>244</v>
      </c>
      <c r="J261" s="4" t="str">
        <f t="shared" si="16"/>
        <v>B4,5,6</v>
      </c>
      <c r="K261" s="4" t="str">
        <f t="shared" si="17"/>
        <v>CGPLPA832P4</v>
      </c>
      <c r="L261" s="4" t="str">
        <f t="shared" si="18"/>
        <v>01-895</v>
      </c>
      <c r="M261" s="4" t="s">
        <v>285</v>
      </c>
      <c r="N261" s="4">
        <v>832</v>
      </c>
      <c r="O261" s="4" t="s">
        <v>286</v>
      </c>
      <c r="P261" s="4">
        <v>4</v>
      </c>
      <c r="R261" s="4" t="str">
        <f t="shared" si="19"/>
        <v>PACTO36</v>
      </c>
    </row>
    <row r="262" spans="1:18" x14ac:dyDescent="0.15">
      <c r="A262" s="5" t="s">
        <v>284</v>
      </c>
      <c r="B262" s="4">
        <v>895</v>
      </c>
      <c r="C262" s="4" t="s">
        <v>12</v>
      </c>
      <c r="D262" s="4" t="str">
        <f t="shared" si="20"/>
        <v>895E4</v>
      </c>
      <c r="E262" s="35">
        <v>36</v>
      </c>
      <c r="F262" s="31">
        <v>43494</v>
      </c>
      <c r="G262" s="4">
        <v>19</v>
      </c>
      <c r="H262" s="4" t="s">
        <v>249</v>
      </c>
      <c r="I262" s="4" t="s">
        <v>242</v>
      </c>
      <c r="J262" s="4" t="str">
        <f t="shared" ref="J262:J325" si="21">_xlfn.CONCAT(H262:I262)</f>
        <v>D1,2,3</v>
      </c>
      <c r="K262" s="4" t="str">
        <f t="shared" ref="K262:K325" si="22">_xlfn.CONCAT(M262:Q262)</f>
        <v>CGPLPA832P5</v>
      </c>
      <c r="L262" s="4" t="str">
        <f t="shared" ref="L262:L325" si="23">_xlfn.CONCAT(A262:B262)</f>
        <v>01-895</v>
      </c>
      <c r="M262" s="4" t="s">
        <v>285</v>
      </c>
      <c r="N262" s="4">
        <v>832</v>
      </c>
      <c r="O262" s="4" t="s">
        <v>286</v>
      </c>
      <c r="P262" s="4">
        <v>5</v>
      </c>
      <c r="R262" s="4" t="str">
        <f t="shared" ref="R262:R325" si="24">_xlfn.CONCAT($E$1,E262)</f>
        <v>PACTO36</v>
      </c>
    </row>
    <row r="263" spans="1:18" x14ac:dyDescent="0.15">
      <c r="A263" s="5" t="s">
        <v>284</v>
      </c>
      <c r="B263" s="4">
        <v>902</v>
      </c>
      <c r="C263" s="4" t="s">
        <v>2</v>
      </c>
      <c r="D263" s="4" t="str">
        <f t="shared" si="20"/>
        <v>902A</v>
      </c>
      <c r="E263" s="35">
        <v>37</v>
      </c>
      <c r="F263" s="31">
        <v>43109</v>
      </c>
      <c r="G263" s="4">
        <v>2</v>
      </c>
      <c r="H263" s="4" t="s">
        <v>243</v>
      </c>
      <c r="I263" s="4" t="s">
        <v>244</v>
      </c>
      <c r="J263" s="4" t="str">
        <f t="shared" si="21"/>
        <v>F4,5,6</v>
      </c>
      <c r="K263" s="4" t="str">
        <f t="shared" si="22"/>
        <v>CGPLPA834P</v>
      </c>
      <c r="L263" s="4" t="str">
        <f t="shared" si="23"/>
        <v>01-902</v>
      </c>
      <c r="M263" s="4" t="s">
        <v>285</v>
      </c>
      <c r="N263" s="4">
        <v>834</v>
      </c>
      <c r="O263" s="4" t="s">
        <v>286</v>
      </c>
      <c r="R263" s="4" t="str">
        <f t="shared" si="24"/>
        <v>PACTO37</v>
      </c>
    </row>
    <row r="264" spans="1:18" x14ac:dyDescent="0.15">
      <c r="A264" s="5" t="s">
        <v>284</v>
      </c>
      <c r="B264" s="4">
        <v>902</v>
      </c>
      <c r="C264" s="4" t="s">
        <v>600</v>
      </c>
      <c r="D264" s="4" t="str">
        <f t="shared" si="20"/>
        <v>902ABC</v>
      </c>
      <c r="E264" s="35">
        <v>37</v>
      </c>
      <c r="F264" s="30">
        <v>43109</v>
      </c>
      <c r="J264" s="4" t="str">
        <f t="shared" si="21"/>
        <v/>
      </c>
      <c r="K264" s="4" t="str">
        <f t="shared" si="22"/>
        <v>CGPLPA834N</v>
      </c>
      <c r="L264" s="4" t="str">
        <f t="shared" si="23"/>
        <v>01-902</v>
      </c>
      <c r="M264" s="4" t="s">
        <v>285</v>
      </c>
      <c r="N264" s="4">
        <v>834</v>
      </c>
      <c r="O264" s="4" t="s">
        <v>611</v>
      </c>
      <c r="R264" s="4" t="str">
        <f t="shared" si="24"/>
        <v>PACTO37</v>
      </c>
    </row>
    <row r="265" spans="1:18" x14ac:dyDescent="0.15">
      <c r="A265" s="5" t="s">
        <v>284</v>
      </c>
      <c r="B265" s="4">
        <v>900</v>
      </c>
      <c r="C265" s="4" t="s">
        <v>2</v>
      </c>
      <c r="D265" s="4" t="str">
        <f t="shared" si="20"/>
        <v>900A</v>
      </c>
      <c r="E265" s="35">
        <v>38</v>
      </c>
      <c r="F265" s="31">
        <v>43104</v>
      </c>
      <c r="G265" s="4">
        <v>2</v>
      </c>
      <c r="H265" s="4" t="s">
        <v>243</v>
      </c>
      <c r="I265" s="4" t="s">
        <v>242</v>
      </c>
      <c r="J265" s="4" t="str">
        <f t="shared" si="21"/>
        <v>F1,2,3</v>
      </c>
      <c r="K265" s="4" t="str">
        <f t="shared" si="22"/>
        <v>CGPLPA833P</v>
      </c>
      <c r="L265" s="4" t="str">
        <f t="shared" si="23"/>
        <v>01-900</v>
      </c>
      <c r="M265" s="4" t="s">
        <v>285</v>
      </c>
      <c r="N265" s="4">
        <v>833</v>
      </c>
      <c r="O265" s="4" t="s">
        <v>286</v>
      </c>
      <c r="R265" s="4" t="str">
        <f t="shared" si="24"/>
        <v>PACTO38</v>
      </c>
    </row>
    <row r="266" spans="1:18" x14ac:dyDescent="0.15">
      <c r="A266" s="5" t="s">
        <v>284</v>
      </c>
      <c r="B266" s="4">
        <v>900</v>
      </c>
      <c r="C266" s="4" t="s">
        <v>600</v>
      </c>
      <c r="D266" s="4" t="str">
        <f t="shared" si="20"/>
        <v>900ABC</v>
      </c>
      <c r="E266" s="35">
        <v>38</v>
      </c>
      <c r="F266" s="30">
        <v>43104</v>
      </c>
      <c r="J266" s="4" t="str">
        <f t="shared" si="21"/>
        <v/>
      </c>
      <c r="K266" s="4" t="str">
        <f t="shared" si="22"/>
        <v>CGPLPA833N</v>
      </c>
      <c r="L266" s="4" t="str">
        <f t="shared" si="23"/>
        <v>01-900</v>
      </c>
      <c r="M266" s="4" t="s">
        <v>285</v>
      </c>
      <c r="N266" s="4">
        <v>833</v>
      </c>
      <c r="O266" s="4" t="s">
        <v>611</v>
      </c>
      <c r="R266" s="4" t="str">
        <f t="shared" si="24"/>
        <v>PACTO38</v>
      </c>
    </row>
    <row r="267" spans="1:18" x14ac:dyDescent="0.15">
      <c r="A267" s="5" t="s">
        <v>284</v>
      </c>
      <c r="B267" s="4">
        <v>909</v>
      </c>
      <c r="C267" s="4" t="s">
        <v>2</v>
      </c>
      <c r="D267" s="4" t="str">
        <f t="shared" si="20"/>
        <v>909A</v>
      </c>
      <c r="E267" s="35">
        <v>40</v>
      </c>
      <c r="F267" s="31">
        <v>43122</v>
      </c>
      <c r="G267" s="4">
        <v>2</v>
      </c>
      <c r="H267" s="4" t="s">
        <v>247</v>
      </c>
      <c r="I267" s="4" t="s">
        <v>242</v>
      </c>
      <c r="J267" s="4" t="str">
        <f t="shared" si="21"/>
        <v>E1,2,3</v>
      </c>
      <c r="K267" s="4" t="str">
        <f t="shared" si="22"/>
        <v>CGPLPA836P</v>
      </c>
      <c r="L267" s="4" t="str">
        <f t="shared" si="23"/>
        <v>01-909</v>
      </c>
      <c r="M267" s="4" t="s">
        <v>285</v>
      </c>
      <c r="N267" s="4">
        <v>836</v>
      </c>
      <c r="O267" s="4" t="s">
        <v>286</v>
      </c>
      <c r="R267" s="4" t="str">
        <f t="shared" si="24"/>
        <v>PACTO40</v>
      </c>
    </row>
    <row r="268" spans="1:18" x14ac:dyDescent="0.15">
      <c r="A268" s="5" t="s">
        <v>284</v>
      </c>
      <c r="B268" s="4">
        <v>909</v>
      </c>
      <c r="C268" s="4" t="s">
        <v>600</v>
      </c>
      <c r="D268" s="4" t="str">
        <f t="shared" si="20"/>
        <v>909ABC</v>
      </c>
      <c r="E268" s="35">
        <v>40</v>
      </c>
      <c r="F268" s="30">
        <v>43122</v>
      </c>
      <c r="J268" s="4" t="str">
        <f t="shared" si="21"/>
        <v/>
      </c>
      <c r="K268" s="4" t="str">
        <f t="shared" si="22"/>
        <v>CGPLPA836N</v>
      </c>
      <c r="L268" s="4" t="str">
        <f t="shared" si="23"/>
        <v>01-909</v>
      </c>
      <c r="M268" s="4" t="s">
        <v>285</v>
      </c>
      <c r="N268" s="4">
        <v>836</v>
      </c>
      <c r="O268" s="4" t="s">
        <v>611</v>
      </c>
      <c r="R268" s="4" t="str">
        <f t="shared" si="24"/>
        <v>PACTO40</v>
      </c>
    </row>
    <row r="269" spans="1:18" x14ac:dyDescent="0.15">
      <c r="A269" s="5" t="s">
        <v>284</v>
      </c>
      <c r="B269" s="4">
        <v>909</v>
      </c>
      <c r="C269" s="4" t="s">
        <v>8</v>
      </c>
      <c r="D269" s="4" t="str">
        <f t="shared" si="20"/>
        <v>909B1</v>
      </c>
      <c r="E269" s="35">
        <v>40</v>
      </c>
      <c r="F269" s="31">
        <v>43153</v>
      </c>
      <c r="G269" s="4">
        <v>7</v>
      </c>
      <c r="H269" s="4" t="s">
        <v>248</v>
      </c>
      <c r="I269" s="4" t="s">
        <v>244</v>
      </c>
      <c r="J269" s="4" t="str">
        <f t="shared" si="21"/>
        <v>G4,5,6</v>
      </c>
      <c r="K269" s="4" t="str">
        <f t="shared" si="22"/>
        <v>CGPLPA836P1</v>
      </c>
      <c r="L269" s="4" t="str">
        <f t="shared" si="23"/>
        <v>01-909</v>
      </c>
      <c r="M269" s="4" t="s">
        <v>285</v>
      </c>
      <c r="N269" s="4">
        <v>836</v>
      </c>
      <c r="O269" s="4" t="s">
        <v>286</v>
      </c>
      <c r="P269" s="4">
        <v>1</v>
      </c>
      <c r="R269" s="4" t="str">
        <f t="shared" si="24"/>
        <v>PACTO40</v>
      </c>
    </row>
    <row r="270" spans="1:18" x14ac:dyDescent="0.15">
      <c r="A270" s="5" t="s">
        <v>284</v>
      </c>
      <c r="B270" s="4">
        <v>909</v>
      </c>
      <c r="C270" s="4" t="s">
        <v>9</v>
      </c>
      <c r="D270" s="4" t="str">
        <f t="shared" si="20"/>
        <v>909E1</v>
      </c>
      <c r="E270" s="35">
        <v>40</v>
      </c>
      <c r="F270" s="31">
        <v>43301</v>
      </c>
      <c r="G270" s="4">
        <v>11</v>
      </c>
      <c r="H270" s="4" t="s">
        <v>247</v>
      </c>
      <c r="I270" s="4" t="s">
        <v>245</v>
      </c>
      <c r="J270" s="4" t="str">
        <f t="shared" si="21"/>
        <v>E7,8,9</v>
      </c>
      <c r="K270" s="4" t="str">
        <f t="shared" si="22"/>
        <v>CGPLPA836P2</v>
      </c>
      <c r="L270" s="4" t="str">
        <f t="shared" si="23"/>
        <v>01-909</v>
      </c>
      <c r="M270" s="4" t="s">
        <v>285</v>
      </c>
      <c r="N270" s="4">
        <v>836</v>
      </c>
      <c r="O270" s="4" t="s">
        <v>286</v>
      </c>
      <c r="P270" s="4">
        <v>2</v>
      </c>
      <c r="R270" s="4" t="str">
        <f t="shared" si="24"/>
        <v>PACTO40</v>
      </c>
    </row>
    <row r="271" spans="1:18" x14ac:dyDescent="0.15">
      <c r="A271" s="5" t="s">
        <v>284</v>
      </c>
      <c r="B271" s="4">
        <v>1264</v>
      </c>
      <c r="C271" s="4" t="s">
        <v>10</v>
      </c>
      <c r="D271" s="4" t="str">
        <f t="shared" si="20"/>
        <v>1264E2</v>
      </c>
      <c r="E271" s="35">
        <v>118</v>
      </c>
      <c r="F271" s="31">
        <v>44125</v>
      </c>
      <c r="G271" s="4">
        <v>14</v>
      </c>
      <c r="H271" s="4" t="s">
        <v>241</v>
      </c>
      <c r="I271" s="4" t="s">
        <v>242</v>
      </c>
      <c r="J271" s="4" t="str">
        <f t="shared" si="21"/>
        <v>I1,2,3</v>
      </c>
      <c r="K271" s="4" t="str">
        <f t="shared" si="22"/>
        <v>CGPLPA908P3</v>
      </c>
      <c r="L271" s="4" t="str">
        <f t="shared" si="23"/>
        <v>01-1264</v>
      </c>
      <c r="M271" s="4" t="s">
        <v>285</v>
      </c>
      <c r="N271" s="4">
        <v>908</v>
      </c>
      <c r="O271" s="4" t="s">
        <v>286</v>
      </c>
      <c r="P271" s="4">
        <v>3</v>
      </c>
      <c r="R271" s="4" t="str">
        <f t="shared" si="24"/>
        <v>PACTO118</v>
      </c>
    </row>
    <row r="272" spans="1:18" x14ac:dyDescent="0.15">
      <c r="A272" s="5" t="s">
        <v>284</v>
      </c>
      <c r="B272" s="4">
        <v>908</v>
      </c>
      <c r="C272" s="4" t="s">
        <v>2</v>
      </c>
      <c r="D272" s="4" t="str">
        <f t="shared" si="20"/>
        <v>908A</v>
      </c>
      <c r="E272" s="35">
        <v>41</v>
      </c>
      <c r="F272" s="31">
        <v>43138</v>
      </c>
      <c r="G272" s="4">
        <v>2</v>
      </c>
      <c r="H272" s="4" t="s">
        <v>243</v>
      </c>
      <c r="I272" s="4" t="s">
        <v>245</v>
      </c>
      <c r="J272" s="4" t="str">
        <f t="shared" si="21"/>
        <v>F7,8,9</v>
      </c>
      <c r="K272" s="4" t="str">
        <f t="shared" si="22"/>
        <v>CGPLPA835P</v>
      </c>
      <c r="L272" s="4" t="str">
        <f t="shared" si="23"/>
        <v>01-908</v>
      </c>
      <c r="M272" s="4" t="s">
        <v>285</v>
      </c>
      <c r="N272" s="4">
        <v>835</v>
      </c>
      <c r="O272" s="4" t="s">
        <v>286</v>
      </c>
      <c r="R272" s="4" t="str">
        <f t="shared" si="24"/>
        <v>PACTO41</v>
      </c>
    </row>
    <row r="273" spans="1:18" x14ac:dyDescent="0.15">
      <c r="A273" s="5" t="s">
        <v>284</v>
      </c>
      <c r="B273" s="4">
        <v>908</v>
      </c>
      <c r="C273" s="4" t="s">
        <v>8</v>
      </c>
      <c r="D273" s="4" t="str">
        <f t="shared" si="20"/>
        <v>908B1</v>
      </c>
      <c r="E273" s="35">
        <v>41</v>
      </c>
      <c r="F273" s="31">
        <v>43193</v>
      </c>
      <c r="G273" s="4">
        <v>7</v>
      </c>
      <c r="H273" s="4" t="s">
        <v>248</v>
      </c>
      <c r="I273" s="4" t="s">
        <v>242</v>
      </c>
      <c r="J273" s="4" t="str">
        <f t="shared" si="21"/>
        <v>G1,2,3</v>
      </c>
      <c r="K273" s="4" t="str">
        <f t="shared" si="22"/>
        <v>CGPLPA835P1</v>
      </c>
      <c r="L273" s="4" t="str">
        <f t="shared" si="23"/>
        <v>01-908</v>
      </c>
      <c r="M273" s="4" t="s">
        <v>285</v>
      </c>
      <c r="N273" s="4">
        <v>835</v>
      </c>
      <c r="O273" s="4" t="s">
        <v>286</v>
      </c>
      <c r="P273" s="4">
        <v>1</v>
      </c>
      <c r="R273" s="4" t="str">
        <f t="shared" si="24"/>
        <v>PACTO41</v>
      </c>
    </row>
    <row r="274" spans="1:18" x14ac:dyDescent="0.15">
      <c r="A274" s="5" t="s">
        <v>284</v>
      </c>
      <c r="B274" s="4">
        <v>908</v>
      </c>
      <c r="C274" s="4" t="s">
        <v>9</v>
      </c>
      <c r="D274" s="4" t="str">
        <f t="shared" si="20"/>
        <v>908E1</v>
      </c>
      <c r="E274" s="35">
        <v>41</v>
      </c>
      <c r="F274" s="31">
        <v>43249</v>
      </c>
      <c r="G274" s="4">
        <v>11</v>
      </c>
      <c r="H274" s="4" t="s">
        <v>247</v>
      </c>
      <c r="I274" s="4" t="s">
        <v>244</v>
      </c>
      <c r="J274" s="4" t="str">
        <f t="shared" si="21"/>
        <v>E4,5,6</v>
      </c>
      <c r="K274" s="4" t="str">
        <f t="shared" si="22"/>
        <v>CGPLPA835P2</v>
      </c>
      <c r="L274" s="4" t="str">
        <f t="shared" si="23"/>
        <v>01-908</v>
      </c>
      <c r="M274" s="4" t="s">
        <v>285</v>
      </c>
      <c r="N274" s="4">
        <v>835</v>
      </c>
      <c r="O274" s="4" t="s">
        <v>286</v>
      </c>
      <c r="P274" s="4">
        <v>2</v>
      </c>
      <c r="R274" s="4" t="str">
        <f t="shared" si="24"/>
        <v>PACTO41</v>
      </c>
    </row>
    <row r="275" spans="1:18" x14ac:dyDescent="0.15">
      <c r="A275" s="5" t="s">
        <v>284</v>
      </c>
      <c r="B275" s="4">
        <v>1271</v>
      </c>
      <c r="C275" s="4" t="s">
        <v>10</v>
      </c>
      <c r="D275" s="4" t="str">
        <f t="shared" si="20"/>
        <v>1271E2</v>
      </c>
      <c r="E275" s="35">
        <v>122</v>
      </c>
      <c r="F275" s="31">
        <v>44125</v>
      </c>
      <c r="G275" s="4">
        <v>14</v>
      </c>
      <c r="H275" s="4" t="s">
        <v>241</v>
      </c>
      <c r="I275" s="4" t="s">
        <v>244</v>
      </c>
      <c r="J275" s="4" t="str">
        <f t="shared" si="21"/>
        <v>I4,5,6</v>
      </c>
      <c r="K275" s="4" t="str">
        <f t="shared" si="22"/>
        <v>CGPLPA912P3</v>
      </c>
      <c r="L275" s="4" t="str">
        <f t="shared" si="23"/>
        <v>01-1271</v>
      </c>
      <c r="M275" s="4" t="s">
        <v>285</v>
      </c>
      <c r="N275" s="4">
        <v>912</v>
      </c>
      <c r="O275" s="4" t="s">
        <v>286</v>
      </c>
      <c r="P275" s="4">
        <v>3</v>
      </c>
      <c r="R275" s="4" t="str">
        <f t="shared" si="24"/>
        <v>PACTO122</v>
      </c>
    </row>
    <row r="276" spans="1:18" x14ac:dyDescent="0.15">
      <c r="A276" s="5" t="s">
        <v>284</v>
      </c>
      <c r="B276" s="4">
        <v>908</v>
      </c>
      <c r="C276" s="4" t="s">
        <v>11</v>
      </c>
      <c r="D276" s="4" t="str">
        <f t="shared" si="20"/>
        <v>908E3</v>
      </c>
      <c r="E276" s="35">
        <v>41</v>
      </c>
      <c r="F276" s="31">
        <v>43320</v>
      </c>
      <c r="G276" s="4">
        <v>17</v>
      </c>
      <c r="H276" s="4" t="s">
        <v>251</v>
      </c>
      <c r="I276" s="4" t="s">
        <v>245</v>
      </c>
      <c r="J276" s="4" t="str">
        <f t="shared" si="21"/>
        <v>B7,8,9</v>
      </c>
      <c r="K276" s="4" t="str">
        <f t="shared" si="22"/>
        <v>CGPLPA835P4</v>
      </c>
      <c r="L276" s="4" t="str">
        <f t="shared" si="23"/>
        <v>01-908</v>
      </c>
      <c r="M276" s="4" t="s">
        <v>285</v>
      </c>
      <c r="N276" s="4">
        <v>835</v>
      </c>
      <c r="O276" s="4" t="s">
        <v>286</v>
      </c>
      <c r="P276" s="4">
        <v>4</v>
      </c>
      <c r="R276" s="4" t="str">
        <f t="shared" si="24"/>
        <v>PACTO41</v>
      </c>
    </row>
    <row r="277" spans="1:18" x14ac:dyDescent="0.15">
      <c r="A277" s="5" t="s">
        <v>284</v>
      </c>
      <c r="B277" s="4">
        <v>908</v>
      </c>
      <c r="C277" s="4" t="s">
        <v>12</v>
      </c>
      <c r="D277" s="4" t="str">
        <f t="shared" si="20"/>
        <v>908E4</v>
      </c>
      <c r="E277" s="35">
        <v>41</v>
      </c>
      <c r="F277" s="31">
        <v>43494</v>
      </c>
      <c r="G277" s="4">
        <v>19</v>
      </c>
      <c r="H277" s="4" t="s">
        <v>249</v>
      </c>
      <c r="I277" s="4" t="s">
        <v>244</v>
      </c>
      <c r="J277" s="4" t="str">
        <f t="shared" si="21"/>
        <v>D4,5,6</v>
      </c>
      <c r="K277" s="4" t="str">
        <f t="shared" si="22"/>
        <v>CGPLPA835P5</v>
      </c>
      <c r="L277" s="4" t="str">
        <f t="shared" si="23"/>
        <v>01-908</v>
      </c>
      <c r="M277" s="4" t="s">
        <v>285</v>
      </c>
      <c r="N277" s="4">
        <v>835</v>
      </c>
      <c r="O277" s="4" t="s">
        <v>286</v>
      </c>
      <c r="P277" s="4">
        <v>5</v>
      </c>
      <c r="R277" s="4" t="str">
        <f t="shared" si="24"/>
        <v>PACTO41</v>
      </c>
    </row>
    <row r="278" spans="1:18" x14ac:dyDescent="0.15">
      <c r="A278" s="5" t="s">
        <v>284</v>
      </c>
      <c r="B278" s="4">
        <v>908</v>
      </c>
      <c r="C278" s="4" t="s">
        <v>600</v>
      </c>
      <c r="D278" s="4" t="str">
        <f t="shared" si="20"/>
        <v>908ABC</v>
      </c>
      <c r="E278" s="35">
        <v>41</v>
      </c>
      <c r="F278" s="30"/>
      <c r="J278" s="4" t="str">
        <f t="shared" si="21"/>
        <v/>
      </c>
      <c r="K278" s="4" t="str">
        <f t="shared" si="22"/>
        <v>CGPLPA835N</v>
      </c>
      <c r="L278" s="4" t="str">
        <f t="shared" si="23"/>
        <v>01-908</v>
      </c>
      <c r="M278" s="4" t="s">
        <v>285</v>
      </c>
      <c r="N278" s="4">
        <v>835</v>
      </c>
      <c r="O278" s="4" t="s">
        <v>611</v>
      </c>
      <c r="R278" s="4" t="str">
        <f t="shared" si="24"/>
        <v>PACTO41</v>
      </c>
    </row>
    <row r="279" spans="1:18" x14ac:dyDescent="0.15">
      <c r="A279" s="5" t="s">
        <v>284</v>
      </c>
      <c r="B279" s="4">
        <v>920</v>
      </c>
      <c r="C279" s="4" t="s">
        <v>8</v>
      </c>
      <c r="D279" s="4" t="str">
        <f t="shared" si="20"/>
        <v>920B1</v>
      </c>
      <c r="E279" s="35">
        <v>42</v>
      </c>
      <c r="F279" s="31">
        <v>43187</v>
      </c>
      <c r="G279" s="4">
        <v>7</v>
      </c>
      <c r="H279" s="4" t="s">
        <v>243</v>
      </c>
      <c r="I279" s="4" t="s">
        <v>242</v>
      </c>
      <c r="J279" s="4" t="str">
        <f t="shared" si="21"/>
        <v>F1,2,3</v>
      </c>
      <c r="K279" s="4" t="str">
        <f t="shared" si="22"/>
        <v>CGPLPA837P1</v>
      </c>
      <c r="L279" s="4" t="str">
        <f t="shared" si="23"/>
        <v>01-920</v>
      </c>
      <c r="M279" s="4" t="s">
        <v>285</v>
      </c>
      <c r="N279" s="4">
        <v>837</v>
      </c>
      <c r="O279" s="4" t="s">
        <v>286</v>
      </c>
      <c r="P279" s="4">
        <v>1</v>
      </c>
      <c r="R279" s="4" t="str">
        <f t="shared" si="24"/>
        <v>PACTO42</v>
      </c>
    </row>
    <row r="280" spans="1:18" x14ac:dyDescent="0.15">
      <c r="A280" s="5" t="s">
        <v>284</v>
      </c>
      <c r="B280" s="4">
        <v>920</v>
      </c>
      <c r="C280" s="4" t="s">
        <v>9</v>
      </c>
      <c r="D280" s="4" t="str">
        <f t="shared" si="20"/>
        <v>920E1</v>
      </c>
      <c r="E280" s="35">
        <v>42</v>
      </c>
      <c r="F280" s="31">
        <v>43224</v>
      </c>
      <c r="G280" s="4">
        <v>11</v>
      </c>
      <c r="H280" s="4" t="s">
        <v>249</v>
      </c>
      <c r="I280" s="4" t="s">
        <v>242</v>
      </c>
      <c r="J280" s="4" t="str">
        <f t="shared" si="21"/>
        <v>D1,2,3</v>
      </c>
      <c r="K280" s="4" t="str">
        <f t="shared" si="22"/>
        <v>CGPLPA837P2</v>
      </c>
      <c r="L280" s="4" t="str">
        <f t="shared" si="23"/>
        <v>01-920</v>
      </c>
      <c r="M280" s="4" t="s">
        <v>285</v>
      </c>
      <c r="N280" s="4">
        <v>837</v>
      </c>
      <c r="O280" s="4" t="s">
        <v>286</v>
      </c>
      <c r="P280" s="4">
        <v>2</v>
      </c>
      <c r="R280" s="4" t="str">
        <f t="shared" si="24"/>
        <v>PACTO42</v>
      </c>
    </row>
    <row r="281" spans="1:18" x14ac:dyDescent="0.15">
      <c r="A281" s="5" t="s">
        <v>284</v>
      </c>
      <c r="B281" s="4">
        <v>1030</v>
      </c>
      <c r="C281" s="4" t="s">
        <v>10</v>
      </c>
      <c r="D281" s="4" t="str">
        <f t="shared" si="20"/>
        <v>1030E2</v>
      </c>
      <c r="E281" s="35">
        <v>78</v>
      </c>
      <c r="F281" s="31">
        <v>43564</v>
      </c>
      <c r="G281" s="4">
        <v>15</v>
      </c>
      <c r="H281" s="4" t="s">
        <v>2</v>
      </c>
      <c r="I281" s="4" t="s">
        <v>242</v>
      </c>
      <c r="J281" s="4" t="str">
        <f t="shared" si="21"/>
        <v>A1,2,3</v>
      </c>
      <c r="K281" s="4" t="str">
        <f t="shared" si="22"/>
        <v>CGPLPA871P3</v>
      </c>
      <c r="L281" s="4" t="str">
        <f t="shared" si="23"/>
        <v>01-1030</v>
      </c>
      <c r="M281" s="4" t="s">
        <v>285</v>
      </c>
      <c r="N281" s="4">
        <v>871</v>
      </c>
      <c r="O281" s="4" t="s">
        <v>286</v>
      </c>
      <c r="P281" s="4">
        <v>3</v>
      </c>
      <c r="R281" s="4" t="str">
        <f t="shared" si="24"/>
        <v>PACTO78</v>
      </c>
    </row>
    <row r="282" spans="1:18" x14ac:dyDescent="0.15">
      <c r="A282" s="5" t="s">
        <v>284</v>
      </c>
      <c r="B282" s="4">
        <v>920</v>
      </c>
      <c r="C282" s="4" t="s">
        <v>11</v>
      </c>
      <c r="D282" s="4" t="str">
        <f t="shared" si="20"/>
        <v>920E3</v>
      </c>
      <c r="E282" s="35">
        <v>42</v>
      </c>
      <c r="F282" s="31">
        <v>43399</v>
      </c>
      <c r="G282" s="4">
        <v>17</v>
      </c>
      <c r="H282" s="4" t="s">
        <v>2</v>
      </c>
      <c r="I282" s="4" t="s">
        <v>242</v>
      </c>
      <c r="J282" s="4" t="str">
        <f t="shared" si="21"/>
        <v>A1,2,3</v>
      </c>
      <c r="K282" s="4" t="str">
        <f t="shared" si="22"/>
        <v>CGPLPA837P4</v>
      </c>
      <c r="L282" s="4" t="str">
        <f t="shared" si="23"/>
        <v>01-920</v>
      </c>
      <c r="M282" s="4" t="s">
        <v>285</v>
      </c>
      <c r="N282" s="4">
        <v>837</v>
      </c>
      <c r="O282" s="4" t="s">
        <v>286</v>
      </c>
      <c r="P282" s="4">
        <v>4</v>
      </c>
      <c r="R282" s="4" t="str">
        <f t="shared" si="24"/>
        <v>PACTO42</v>
      </c>
    </row>
    <row r="283" spans="1:18" x14ac:dyDescent="0.15">
      <c r="A283" s="5" t="s">
        <v>284</v>
      </c>
      <c r="B283" s="4">
        <v>920</v>
      </c>
      <c r="C283" s="4" t="s">
        <v>12</v>
      </c>
      <c r="D283" s="4" t="str">
        <f t="shared" si="20"/>
        <v>920E4</v>
      </c>
      <c r="E283" s="35">
        <v>42</v>
      </c>
      <c r="F283" s="31">
        <v>43490</v>
      </c>
      <c r="G283" s="4">
        <v>19</v>
      </c>
      <c r="H283" s="4" t="s">
        <v>249</v>
      </c>
      <c r="I283" s="4" t="s">
        <v>245</v>
      </c>
      <c r="J283" s="4" t="str">
        <f t="shared" si="21"/>
        <v>D7,8,9</v>
      </c>
      <c r="K283" s="4" t="str">
        <f t="shared" si="22"/>
        <v>CGPLPA837P5</v>
      </c>
      <c r="L283" s="4" t="str">
        <f t="shared" si="23"/>
        <v>01-920</v>
      </c>
      <c r="M283" s="4" t="s">
        <v>285</v>
      </c>
      <c r="N283" s="4">
        <v>837</v>
      </c>
      <c r="O283" s="4" t="s">
        <v>286</v>
      </c>
      <c r="P283" s="4">
        <v>5</v>
      </c>
      <c r="R283" s="4" t="str">
        <f t="shared" si="24"/>
        <v>PACTO42</v>
      </c>
    </row>
    <row r="284" spans="1:18" x14ac:dyDescent="0.15">
      <c r="A284" s="5" t="s">
        <v>284</v>
      </c>
      <c r="B284" s="4">
        <v>920</v>
      </c>
      <c r="C284" s="4" t="s">
        <v>2</v>
      </c>
      <c r="D284" s="4" t="str">
        <f t="shared" si="20"/>
        <v>920A</v>
      </c>
      <c r="E284" s="35">
        <v>42</v>
      </c>
      <c r="F284" s="31">
        <v>43524</v>
      </c>
      <c r="G284" s="4">
        <v>2</v>
      </c>
      <c r="H284" s="4" t="s">
        <v>247</v>
      </c>
      <c r="I284" s="4" t="s">
        <v>245</v>
      </c>
      <c r="J284" s="4" t="str">
        <f t="shared" si="21"/>
        <v>E7,8,9</v>
      </c>
      <c r="K284" s="4" t="str">
        <f t="shared" si="22"/>
        <v>CGPLPA838P</v>
      </c>
      <c r="L284" s="4" t="str">
        <f t="shared" si="23"/>
        <v>01-920</v>
      </c>
      <c r="M284" s="4" t="s">
        <v>285</v>
      </c>
      <c r="N284" s="4">
        <v>838</v>
      </c>
      <c r="O284" s="4" t="s">
        <v>286</v>
      </c>
      <c r="R284" s="4" t="str">
        <f t="shared" si="24"/>
        <v>PACTO42</v>
      </c>
    </row>
    <row r="285" spans="1:18" x14ac:dyDescent="0.15">
      <c r="A285" s="5" t="s">
        <v>284</v>
      </c>
      <c r="B285" s="4">
        <v>920</v>
      </c>
      <c r="C285" s="4" t="s">
        <v>600</v>
      </c>
      <c r="D285" s="4" t="str">
        <f t="shared" si="20"/>
        <v>920ABC</v>
      </c>
      <c r="E285" s="35">
        <v>42</v>
      </c>
      <c r="F285" s="30">
        <v>43524</v>
      </c>
      <c r="J285" s="4" t="str">
        <f t="shared" si="21"/>
        <v/>
      </c>
      <c r="K285" s="4" t="str">
        <f t="shared" si="22"/>
        <v>CGPLPA838N</v>
      </c>
      <c r="L285" s="4" t="str">
        <f t="shared" si="23"/>
        <v>01-920</v>
      </c>
      <c r="M285" s="4" t="s">
        <v>285</v>
      </c>
      <c r="N285" s="4">
        <v>838</v>
      </c>
      <c r="O285" s="4" t="s">
        <v>611</v>
      </c>
      <c r="R285" s="4" t="str">
        <f t="shared" si="24"/>
        <v>PACTO42</v>
      </c>
    </row>
    <row r="286" spans="1:18" x14ac:dyDescent="0.15">
      <c r="A286" s="5" t="s">
        <v>284</v>
      </c>
      <c r="B286" s="4">
        <v>920</v>
      </c>
      <c r="C286" s="4" t="s">
        <v>13</v>
      </c>
      <c r="D286" s="4" t="str">
        <f t="shared" si="20"/>
        <v>920E5</v>
      </c>
      <c r="E286" s="35">
        <v>42</v>
      </c>
      <c r="F286" s="31">
        <v>43571</v>
      </c>
      <c r="G286" s="4">
        <v>21</v>
      </c>
      <c r="H286" s="4" t="s">
        <v>243</v>
      </c>
      <c r="I286" s="4" t="s">
        <v>244</v>
      </c>
      <c r="J286" s="4" t="str">
        <f t="shared" si="21"/>
        <v>F4,5,6</v>
      </c>
      <c r="K286" s="4" t="str">
        <f t="shared" si="22"/>
        <v>CGPLPA838P6</v>
      </c>
      <c r="L286" s="4" t="str">
        <f t="shared" si="23"/>
        <v>01-920</v>
      </c>
      <c r="M286" s="4" t="s">
        <v>285</v>
      </c>
      <c r="N286" s="4">
        <v>838</v>
      </c>
      <c r="O286" s="4" t="s">
        <v>286</v>
      </c>
      <c r="P286" s="4">
        <v>6</v>
      </c>
      <c r="R286" s="4" t="str">
        <f t="shared" si="24"/>
        <v>PACTO42</v>
      </c>
    </row>
    <row r="287" spans="1:18" x14ac:dyDescent="0.15">
      <c r="A287" s="5" t="s">
        <v>284</v>
      </c>
      <c r="B287" s="4">
        <v>915</v>
      </c>
      <c r="C287" s="4" t="s">
        <v>2</v>
      </c>
      <c r="D287" s="4" t="str">
        <f t="shared" si="20"/>
        <v>915A</v>
      </c>
      <c r="E287" s="35">
        <v>43</v>
      </c>
      <c r="F287" s="31">
        <v>43151</v>
      </c>
      <c r="G287" s="4">
        <v>2</v>
      </c>
      <c r="H287" s="4" t="s">
        <v>247</v>
      </c>
      <c r="I287" s="4" t="s">
        <v>244</v>
      </c>
      <c r="J287" s="4" t="str">
        <f t="shared" si="21"/>
        <v>E4,5,6</v>
      </c>
      <c r="K287" s="4" t="str">
        <f t="shared" si="22"/>
        <v>CGPLPA837P</v>
      </c>
      <c r="L287" s="4" t="str">
        <f t="shared" si="23"/>
        <v>01-915</v>
      </c>
      <c r="M287" s="4" t="s">
        <v>285</v>
      </c>
      <c r="N287" s="4">
        <v>837</v>
      </c>
      <c r="O287" s="4" t="s">
        <v>286</v>
      </c>
      <c r="R287" s="4" t="str">
        <f t="shared" si="24"/>
        <v>PACTO43</v>
      </c>
    </row>
    <row r="288" spans="1:18" x14ac:dyDescent="0.15">
      <c r="A288" s="5" t="s">
        <v>284</v>
      </c>
      <c r="B288" s="4">
        <v>915</v>
      </c>
      <c r="C288" s="4" t="s">
        <v>600</v>
      </c>
      <c r="D288" s="4" t="str">
        <f t="shared" si="20"/>
        <v>915ABC</v>
      </c>
      <c r="E288" s="35">
        <v>43</v>
      </c>
      <c r="F288" s="30">
        <v>43151</v>
      </c>
      <c r="J288" s="4" t="str">
        <f t="shared" si="21"/>
        <v/>
      </c>
      <c r="K288" s="4" t="str">
        <f t="shared" si="22"/>
        <v>CGPLPA837N</v>
      </c>
      <c r="L288" s="4" t="str">
        <f t="shared" si="23"/>
        <v>01-915</v>
      </c>
      <c r="M288" s="4" t="s">
        <v>285</v>
      </c>
      <c r="N288" s="4">
        <v>837</v>
      </c>
      <c r="O288" s="4" t="s">
        <v>611</v>
      </c>
      <c r="R288" s="4" t="str">
        <f t="shared" si="24"/>
        <v>PACTO43</v>
      </c>
    </row>
    <row r="289" spans="1:18" x14ac:dyDescent="0.15">
      <c r="A289" s="5" t="s">
        <v>284</v>
      </c>
      <c r="B289" s="4">
        <v>915</v>
      </c>
      <c r="C289" s="4" t="s">
        <v>8</v>
      </c>
      <c r="D289" s="4" t="str">
        <f t="shared" si="20"/>
        <v>915B1</v>
      </c>
      <c r="E289" s="35">
        <v>43</v>
      </c>
      <c r="F289" s="31">
        <v>43164</v>
      </c>
      <c r="G289" s="4">
        <v>7</v>
      </c>
      <c r="H289" s="4" t="s">
        <v>248</v>
      </c>
      <c r="I289" s="4" t="s">
        <v>245</v>
      </c>
      <c r="J289" s="4" t="str">
        <f t="shared" si="21"/>
        <v>G7,8,9</v>
      </c>
      <c r="K289" s="4" t="str">
        <f t="shared" si="22"/>
        <v>CGPLPA837P1</v>
      </c>
      <c r="L289" s="4" t="str">
        <f t="shared" si="23"/>
        <v>01-915</v>
      </c>
      <c r="M289" s="4" t="s">
        <v>285</v>
      </c>
      <c r="N289" s="4">
        <v>837</v>
      </c>
      <c r="O289" s="4" t="s">
        <v>286</v>
      </c>
      <c r="P289" s="4">
        <v>1</v>
      </c>
      <c r="R289" s="4" t="str">
        <f t="shared" si="24"/>
        <v>PACTO43</v>
      </c>
    </row>
    <row r="290" spans="1:18" x14ac:dyDescent="0.15">
      <c r="A290" s="5" t="s">
        <v>284</v>
      </c>
      <c r="B290" s="4">
        <v>927</v>
      </c>
      <c r="C290" s="4" t="s">
        <v>2</v>
      </c>
      <c r="D290" s="4" t="str">
        <f t="shared" si="20"/>
        <v>927A</v>
      </c>
      <c r="E290" s="35">
        <v>44</v>
      </c>
      <c r="F290" s="31">
        <v>43172</v>
      </c>
      <c r="G290" s="4">
        <v>2</v>
      </c>
      <c r="H290" s="4" t="s">
        <v>249</v>
      </c>
      <c r="I290" s="4" t="s">
        <v>244</v>
      </c>
      <c r="J290" s="4" t="str">
        <f t="shared" si="21"/>
        <v>D4,5,6</v>
      </c>
      <c r="K290" s="4" t="str">
        <f t="shared" si="22"/>
        <v>CGPLPA840P</v>
      </c>
      <c r="L290" s="4" t="str">
        <f t="shared" si="23"/>
        <v>01-927</v>
      </c>
      <c r="M290" s="4" t="s">
        <v>285</v>
      </c>
      <c r="N290" s="4">
        <v>840</v>
      </c>
      <c r="O290" s="4" t="s">
        <v>286</v>
      </c>
      <c r="R290" s="4" t="str">
        <f t="shared" si="24"/>
        <v>PACTO44</v>
      </c>
    </row>
    <row r="291" spans="1:18" x14ac:dyDescent="0.15">
      <c r="A291" s="5" t="s">
        <v>284</v>
      </c>
      <c r="B291" s="4">
        <v>927</v>
      </c>
      <c r="C291" s="4" t="s">
        <v>600</v>
      </c>
      <c r="D291" s="4" t="str">
        <f t="shared" si="20"/>
        <v>927ABC</v>
      </c>
      <c r="E291" s="35">
        <v>44</v>
      </c>
      <c r="F291" s="30">
        <v>43172</v>
      </c>
      <c r="J291" s="4" t="str">
        <f t="shared" si="21"/>
        <v/>
      </c>
      <c r="K291" s="4" t="str">
        <f t="shared" si="22"/>
        <v>CGPLPA840N</v>
      </c>
      <c r="L291" s="4" t="str">
        <f t="shared" si="23"/>
        <v>01-927</v>
      </c>
      <c r="M291" s="4" t="s">
        <v>285</v>
      </c>
      <c r="N291" s="4">
        <v>840</v>
      </c>
      <c r="O291" s="4" t="s">
        <v>611</v>
      </c>
      <c r="R291" s="4" t="str">
        <f t="shared" si="24"/>
        <v>PACTO44</v>
      </c>
    </row>
    <row r="292" spans="1:18" x14ac:dyDescent="0.15">
      <c r="A292" s="5" t="s">
        <v>284</v>
      </c>
      <c r="B292" s="4">
        <v>927</v>
      </c>
      <c r="C292" s="4" t="s">
        <v>8</v>
      </c>
      <c r="D292" s="4" t="str">
        <f t="shared" si="20"/>
        <v>927B1</v>
      </c>
      <c r="E292" s="35">
        <v>44</v>
      </c>
      <c r="F292" s="31">
        <v>43215</v>
      </c>
      <c r="G292" s="4">
        <v>7</v>
      </c>
      <c r="H292" s="4" t="s">
        <v>243</v>
      </c>
      <c r="I292" s="4" t="s">
        <v>245</v>
      </c>
      <c r="J292" s="4" t="str">
        <f t="shared" si="21"/>
        <v>F7,8,9</v>
      </c>
      <c r="K292" s="4" t="str">
        <f t="shared" si="22"/>
        <v>CGPLPA840P1</v>
      </c>
      <c r="L292" s="4" t="str">
        <f t="shared" si="23"/>
        <v>01-927</v>
      </c>
      <c r="M292" s="4" t="s">
        <v>285</v>
      </c>
      <c r="N292" s="4">
        <v>840</v>
      </c>
      <c r="O292" s="4" t="s">
        <v>286</v>
      </c>
      <c r="P292" s="4">
        <v>1</v>
      </c>
      <c r="R292" s="4" t="str">
        <f t="shared" si="24"/>
        <v>PACTO44</v>
      </c>
    </row>
    <row r="293" spans="1:18" x14ac:dyDescent="0.15">
      <c r="A293" s="5" t="s">
        <v>284</v>
      </c>
      <c r="B293" s="4">
        <v>927</v>
      </c>
      <c r="C293" s="4" t="s">
        <v>9</v>
      </c>
      <c r="D293" s="4" t="str">
        <f t="shared" si="20"/>
        <v>927E1</v>
      </c>
      <c r="E293" s="35">
        <v>44</v>
      </c>
      <c r="F293" s="31">
        <v>43242</v>
      </c>
      <c r="G293" s="4">
        <v>11</v>
      </c>
      <c r="H293" s="4" t="s">
        <v>249</v>
      </c>
      <c r="I293" s="4" t="s">
        <v>245</v>
      </c>
      <c r="J293" s="4" t="str">
        <f t="shared" si="21"/>
        <v>D7,8,9</v>
      </c>
      <c r="K293" s="4" t="str">
        <f t="shared" si="22"/>
        <v>CGPLPA840P2</v>
      </c>
      <c r="L293" s="4" t="str">
        <f t="shared" si="23"/>
        <v>01-927</v>
      </c>
      <c r="M293" s="4" t="s">
        <v>285</v>
      </c>
      <c r="N293" s="4">
        <v>840</v>
      </c>
      <c r="O293" s="4" t="s">
        <v>286</v>
      </c>
      <c r="P293" s="4">
        <v>2</v>
      </c>
      <c r="R293" s="4" t="str">
        <f t="shared" si="24"/>
        <v>PACTO44</v>
      </c>
    </row>
    <row r="294" spans="1:18" x14ac:dyDescent="0.15">
      <c r="A294" s="5" t="s">
        <v>284</v>
      </c>
      <c r="B294" s="4">
        <v>1031</v>
      </c>
      <c r="C294" s="4" t="s">
        <v>10</v>
      </c>
      <c r="D294" s="4" t="str">
        <f t="shared" si="20"/>
        <v>1031E2</v>
      </c>
      <c r="E294" s="35">
        <v>79</v>
      </c>
      <c r="F294" s="31">
        <v>43531</v>
      </c>
      <c r="G294" s="4">
        <v>15</v>
      </c>
      <c r="H294" s="4" t="s">
        <v>2</v>
      </c>
      <c r="I294" s="4" t="s">
        <v>244</v>
      </c>
      <c r="J294" s="4" t="str">
        <f t="shared" si="21"/>
        <v>A4,5,6</v>
      </c>
      <c r="K294" s="4" t="str">
        <f t="shared" si="22"/>
        <v>CGPLPA872P3</v>
      </c>
      <c r="L294" s="4" t="str">
        <f t="shared" si="23"/>
        <v>01-1031</v>
      </c>
      <c r="M294" s="4" t="s">
        <v>285</v>
      </c>
      <c r="N294" s="4">
        <v>872</v>
      </c>
      <c r="O294" s="4" t="s">
        <v>286</v>
      </c>
      <c r="P294" s="4">
        <v>3</v>
      </c>
      <c r="R294" s="4" t="str">
        <f t="shared" si="24"/>
        <v>PACTO79</v>
      </c>
    </row>
    <row r="295" spans="1:18" x14ac:dyDescent="0.15">
      <c r="A295" s="5" t="s">
        <v>284</v>
      </c>
      <c r="B295" s="4">
        <v>927</v>
      </c>
      <c r="C295" s="4" t="s">
        <v>11</v>
      </c>
      <c r="D295" s="4" t="str">
        <f t="shared" si="20"/>
        <v>927E3</v>
      </c>
      <c r="E295" s="35">
        <v>44</v>
      </c>
      <c r="F295" s="31">
        <v>43299</v>
      </c>
      <c r="G295" s="4">
        <v>17</v>
      </c>
      <c r="H295" s="4" t="s">
        <v>2</v>
      </c>
      <c r="I295" s="4" t="s">
        <v>244</v>
      </c>
      <c r="J295" s="4" t="str">
        <f t="shared" si="21"/>
        <v>A4,5,6</v>
      </c>
      <c r="K295" s="4" t="str">
        <f t="shared" si="22"/>
        <v>CGPLPA840P4</v>
      </c>
      <c r="L295" s="4" t="str">
        <f t="shared" si="23"/>
        <v>01-927</v>
      </c>
      <c r="M295" s="4" t="s">
        <v>285</v>
      </c>
      <c r="N295" s="4">
        <v>840</v>
      </c>
      <c r="O295" s="4" t="s">
        <v>286</v>
      </c>
      <c r="P295" s="4">
        <v>4</v>
      </c>
      <c r="R295" s="4" t="str">
        <f t="shared" si="24"/>
        <v>PACTO44</v>
      </c>
    </row>
    <row r="296" spans="1:18" x14ac:dyDescent="0.15">
      <c r="A296" s="5" t="s">
        <v>284</v>
      </c>
      <c r="B296" s="4">
        <v>927</v>
      </c>
      <c r="C296" s="4" t="s">
        <v>12</v>
      </c>
      <c r="D296" s="4" t="str">
        <f t="shared" si="20"/>
        <v>927E4</v>
      </c>
      <c r="E296" s="35">
        <v>44</v>
      </c>
      <c r="F296" s="31">
        <v>43374</v>
      </c>
      <c r="G296" s="4">
        <v>19</v>
      </c>
      <c r="H296" s="4" t="s">
        <v>250</v>
      </c>
      <c r="I296" s="4" t="s">
        <v>244</v>
      </c>
      <c r="J296" s="4" t="str">
        <f t="shared" si="21"/>
        <v>C4,5,6</v>
      </c>
      <c r="K296" s="4" t="str">
        <f t="shared" si="22"/>
        <v>CGPLPA840P5</v>
      </c>
      <c r="L296" s="4" t="str">
        <f t="shared" si="23"/>
        <v>01-927</v>
      </c>
      <c r="M296" s="4" t="s">
        <v>285</v>
      </c>
      <c r="N296" s="4">
        <v>840</v>
      </c>
      <c r="O296" s="4" t="s">
        <v>286</v>
      </c>
      <c r="P296" s="4">
        <v>5</v>
      </c>
      <c r="R296" s="4" t="str">
        <f t="shared" si="24"/>
        <v>PACTO44</v>
      </c>
    </row>
    <row r="297" spans="1:18" x14ac:dyDescent="0.15">
      <c r="A297" s="5" t="s">
        <v>284</v>
      </c>
      <c r="B297" s="4">
        <v>927</v>
      </c>
      <c r="C297" s="4" t="s">
        <v>13</v>
      </c>
      <c r="D297" s="4" t="str">
        <f t="shared" si="20"/>
        <v>927E5</v>
      </c>
      <c r="E297" s="35">
        <v>44</v>
      </c>
      <c r="F297" s="31">
        <v>43402</v>
      </c>
      <c r="G297" s="4">
        <v>21</v>
      </c>
      <c r="H297" s="4" t="s">
        <v>247</v>
      </c>
      <c r="I297" s="4" t="s">
        <v>242</v>
      </c>
      <c r="J297" s="4" t="str">
        <f t="shared" si="21"/>
        <v>E1,2,3</v>
      </c>
      <c r="K297" s="4" t="str">
        <f t="shared" si="22"/>
        <v>CGPLPA840P6</v>
      </c>
      <c r="L297" s="4" t="str">
        <f t="shared" si="23"/>
        <v>01-927</v>
      </c>
      <c r="M297" s="4" t="s">
        <v>285</v>
      </c>
      <c r="N297" s="4">
        <v>840</v>
      </c>
      <c r="O297" s="4" t="s">
        <v>286</v>
      </c>
      <c r="P297" s="4">
        <v>6</v>
      </c>
      <c r="R297" s="4" t="str">
        <f t="shared" si="24"/>
        <v>PACTO44</v>
      </c>
    </row>
    <row r="298" spans="1:18" x14ac:dyDescent="0.15">
      <c r="A298" s="5" t="s">
        <v>284</v>
      </c>
      <c r="B298" s="4">
        <v>927</v>
      </c>
      <c r="C298" s="4" t="s">
        <v>14</v>
      </c>
      <c r="D298" s="4" t="str">
        <f t="shared" si="20"/>
        <v>927E6</v>
      </c>
      <c r="E298" s="35">
        <v>44</v>
      </c>
      <c r="F298" s="31">
        <v>43431</v>
      </c>
      <c r="G298" s="4">
        <v>22</v>
      </c>
      <c r="H298" s="4" t="s">
        <v>243</v>
      </c>
      <c r="I298" s="4" t="s">
        <v>244</v>
      </c>
      <c r="J298" s="4" t="str">
        <f t="shared" si="21"/>
        <v>F4,5,6</v>
      </c>
      <c r="K298" s="4" t="str">
        <f t="shared" si="22"/>
        <v>CGPLPA840P7</v>
      </c>
      <c r="L298" s="4" t="str">
        <f t="shared" si="23"/>
        <v>01-927</v>
      </c>
      <c r="M298" s="4" t="s">
        <v>285</v>
      </c>
      <c r="N298" s="4">
        <v>840</v>
      </c>
      <c r="O298" s="4" t="s">
        <v>286</v>
      </c>
      <c r="P298" s="4">
        <v>7</v>
      </c>
      <c r="R298" s="4" t="str">
        <f t="shared" si="24"/>
        <v>PACTO44</v>
      </c>
    </row>
    <row r="299" spans="1:18" x14ac:dyDescent="0.15">
      <c r="A299" s="5" t="s">
        <v>284</v>
      </c>
      <c r="B299" s="4">
        <v>927</v>
      </c>
      <c r="C299" s="4" t="s">
        <v>15</v>
      </c>
      <c r="D299" s="4" t="str">
        <f t="shared" si="20"/>
        <v>927E7</v>
      </c>
      <c r="E299" s="35">
        <v>44</v>
      </c>
      <c r="F299" s="31">
        <v>43493</v>
      </c>
      <c r="G299" s="4">
        <v>13</v>
      </c>
      <c r="H299" s="4" t="s">
        <v>249</v>
      </c>
      <c r="I299" s="4" t="s">
        <v>242</v>
      </c>
      <c r="J299" s="4" t="str">
        <f t="shared" si="21"/>
        <v>D1,2,3</v>
      </c>
      <c r="K299" s="4" t="str">
        <f t="shared" si="22"/>
        <v>CGPLPA840P8</v>
      </c>
      <c r="L299" s="4" t="str">
        <f t="shared" si="23"/>
        <v>01-927</v>
      </c>
      <c r="M299" s="4" t="s">
        <v>285</v>
      </c>
      <c r="N299" s="4">
        <v>840</v>
      </c>
      <c r="O299" s="4" t="s">
        <v>286</v>
      </c>
      <c r="P299" s="4">
        <v>8</v>
      </c>
      <c r="R299" s="4" t="str">
        <f t="shared" si="24"/>
        <v>PACTO44</v>
      </c>
    </row>
    <row r="300" spans="1:18" x14ac:dyDescent="0.15">
      <c r="A300" s="5" t="s">
        <v>284</v>
      </c>
      <c r="B300" s="4">
        <v>927</v>
      </c>
      <c r="C300" s="4" t="s">
        <v>16</v>
      </c>
      <c r="D300" s="4" t="str">
        <f t="shared" si="20"/>
        <v>927E8</v>
      </c>
      <c r="E300" s="35">
        <v>44</v>
      </c>
      <c r="F300" s="31">
        <v>43592</v>
      </c>
      <c r="G300" s="4">
        <v>23</v>
      </c>
      <c r="H300" s="4" t="s">
        <v>248</v>
      </c>
      <c r="I300" s="4" t="s">
        <v>244</v>
      </c>
      <c r="J300" s="4" t="str">
        <f t="shared" si="21"/>
        <v>G4,5,6</v>
      </c>
      <c r="K300" s="4" t="str">
        <f t="shared" si="22"/>
        <v>CGPLPA840P9</v>
      </c>
      <c r="L300" s="4" t="str">
        <f t="shared" si="23"/>
        <v>01-927</v>
      </c>
      <c r="M300" s="4" t="s">
        <v>285</v>
      </c>
      <c r="N300" s="4">
        <v>840</v>
      </c>
      <c r="O300" s="4" t="s">
        <v>286</v>
      </c>
      <c r="P300" s="4">
        <v>9</v>
      </c>
      <c r="R300" s="4" t="str">
        <f t="shared" si="24"/>
        <v>PACTO44</v>
      </c>
    </row>
    <row r="301" spans="1:18" x14ac:dyDescent="0.15">
      <c r="A301" s="5" t="s">
        <v>284</v>
      </c>
      <c r="B301" s="4">
        <v>927</v>
      </c>
      <c r="C301" s="4" t="s">
        <v>17</v>
      </c>
      <c r="D301" s="4" t="str">
        <f t="shared" si="20"/>
        <v>927E9</v>
      </c>
      <c r="E301" s="35">
        <v>44</v>
      </c>
      <c r="F301" s="31">
        <v>43702</v>
      </c>
      <c r="G301" s="4">
        <v>23</v>
      </c>
      <c r="H301" s="4" t="s">
        <v>251</v>
      </c>
      <c r="I301" s="4" t="s">
        <v>244</v>
      </c>
      <c r="J301" s="4" t="str">
        <f t="shared" si="21"/>
        <v>B4,5,6</v>
      </c>
      <c r="K301" s="4" t="str">
        <f t="shared" si="22"/>
        <v>CGPLPA840P10</v>
      </c>
      <c r="L301" s="4" t="str">
        <f t="shared" si="23"/>
        <v>01-927</v>
      </c>
      <c r="M301" s="4" t="s">
        <v>285</v>
      </c>
      <c r="N301" s="4">
        <v>840</v>
      </c>
      <c r="O301" s="4" t="s">
        <v>286</v>
      </c>
      <c r="P301" s="4">
        <v>10</v>
      </c>
      <c r="R301" s="4" t="str">
        <f t="shared" si="24"/>
        <v>PACTO44</v>
      </c>
    </row>
    <row r="302" spans="1:18" x14ac:dyDescent="0.15">
      <c r="A302" s="5" t="s">
        <v>284</v>
      </c>
      <c r="B302" s="4">
        <v>933</v>
      </c>
      <c r="C302" s="4" t="s">
        <v>2</v>
      </c>
      <c r="D302" s="4" t="str">
        <f t="shared" si="20"/>
        <v>933A</v>
      </c>
      <c r="E302" s="35">
        <v>45</v>
      </c>
      <c r="F302" s="31">
        <v>43180</v>
      </c>
      <c r="G302" s="4">
        <v>2</v>
      </c>
      <c r="H302" s="4" t="s">
        <v>249</v>
      </c>
      <c r="I302" s="4" t="s">
        <v>245</v>
      </c>
      <c r="J302" s="4" t="str">
        <f t="shared" si="21"/>
        <v>D7,8,9</v>
      </c>
      <c r="K302" s="4" t="str">
        <f t="shared" si="22"/>
        <v>CGPLPA841P</v>
      </c>
      <c r="L302" s="4" t="str">
        <f t="shared" si="23"/>
        <v>01-933</v>
      </c>
      <c r="M302" s="4" t="s">
        <v>285</v>
      </c>
      <c r="N302" s="4">
        <v>841</v>
      </c>
      <c r="O302" s="4" t="s">
        <v>286</v>
      </c>
      <c r="R302" s="4" t="str">
        <f t="shared" si="24"/>
        <v>PACTO45</v>
      </c>
    </row>
    <row r="303" spans="1:18" x14ac:dyDescent="0.15">
      <c r="A303" s="5" t="s">
        <v>284</v>
      </c>
      <c r="B303" s="4">
        <v>933</v>
      </c>
      <c r="C303" s="4" t="s">
        <v>600</v>
      </c>
      <c r="D303" s="4" t="str">
        <f t="shared" si="20"/>
        <v>933ABC</v>
      </c>
      <c r="E303" s="35">
        <v>45</v>
      </c>
      <c r="F303" s="30">
        <v>43180</v>
      </c>
      <c r="J303" s="4" t="str">
        <f t="shared" si="21"/>
        <v/>
      </c>
      <c r="K303" s="4" t="str">
        <f t="shared" si="22"/>
        <v>CGPLPA841N</v>
      </c>
      <c r="L303" s="4" t="str">
        <f t="shared" si="23"/>
        <v>01-933</v>
      </c>
      <c r="M303" s="4" t="s">
        <v>285</v>
      </c>
      <c r="N303" s="4">
        <v>841</v>
      </c>
      <c r="O303" s="4" t="s">
        <v>611</v>
      </c>
      <c r="R303" s="4" t="str">
        <f t="shared" si="24"/>
        <v>PACTO45</v>
      </c>
    </row>
    <row r="304" spans="1:18" x14ac:dyDescent="0.15">
      <c r="A304" s="5" t="s">
        <v>284</v>
      </c>
      <c r="B304" s="4">
        <v>933</v>
      </c>
      <c r="C304" s="4" t="s">
        <v>8</v>
      </c>
      <c r="D304" s="4" t="str">
        <f t="shared" si="20"/>
        <v>933B1</v>
      </c>
      <c r="E304" s="35">
        <v>45</v>
      </c>
      <c r="F304" s="31">
        <v>43209</v>
      </c>
      <c r="G304" s="4">
        <v>7</v>
      </c>
      <c r="H304" s="4" t="s">
        <v>247</v>
      </c>
      <c r="I304" s="4" t="s">
        <v>242</v>
      </c>
      <c r="J304" s="4" t="str">
        <f t="shared" si="21"/>
        <v>E1,2,3</v>
      </c>
      <c r="K304" s="4" t="str">
        <f t="shared" si="22"/>
        <v>CGPLPA841P1</v>
      </c>
      <c r="L304" s="4" t="str">
        <f t="shared" si="23"/>
        <v>01-933</v>
      </c>
      <c r="M304" s="4" t="s">
        <v>285</v>
      </c>
      <c r="N304" s="4">
        <v>841</v>
      </c>
      <c r="O304" s="4" t="s">
        <v>286</v>
      </c>
      <c r="P304" s="4">
        <v>1</v>
      </c>
      <c r="R304" s="4" t="str">
        <f t="shared" si="24"/>
        <v>PACTO45</v>
      </c>
    </row>
    <row r="305" spans="1:18" x14ac:dyDescent="0.15">
      <c r="A305" s="5" t="s">
        <v>284</v>
      </c>
      <c r="B305" s="4">
        <v>933</v>
      </c>
      <c r="C305" s="4" t="s">
        <v>9</v>
      </c>
      <c r="D305" s="4" t="str">
        <f t="shared" si="20"/>
        <v>933E1</v>
      </c>
      <c r="E305" s="35">
        <v>45</v>
      </c>
      <c r="F305" s="31">
        <v>43236</v>
      </c>
      <c r="G305" s="4">
        <v>11</v>
      </c>
      <c r="H305" s="4" t="s">
        <v>250</v>
      </c>
      <c r="I305" s="4" t="s">
        <v>242</v>
      </c>
      <c r="J305" s="4" t="str">
        <f t="shared" si="21"/>
        <v>C1,2,3</v>
      </c>
      <c r="K305" s="4" t="str">
        <f t="shared" si="22"/>
        <v>CGPLPA841P2</v>
      </c>
      <c r="L305" s="4" t="str">
        <f t="shared" si="23"/>
        <v>01-933</v>
      </c>
      <c r="M305" s="4" t="s">
        <v>285</v>
      </c>
      <c r="N305" s="4">
        <v>841</v>
      </c>
      <c r="O305" s="4" t="s">
        <v>286</v>
      </c>
      <c r="P305" s="4">
        <v>2</v>
      </c>
      <c r="R305" s="4" t="str">
        <f t="shared" si="24"/>
        <v>PACTO45</v>
      </c>
    </row>
    <row r="306" spans="1:18" x14ac:dyDescent="0.15">
      <c r="A306" s="5" t="s">
        <v>284</v>
      </c>
      <c r="B306" s="4">
        <v>1044</v>
      </c>
      <c r="C306" s="4" t="s">
        <v>10</v>
      </c>
      <c r="D306" s="4" t="str">
        <f t="shared" si="20"/>
        <v>1044E2</v>
      </c>
      <c r="E306" s="35">
        <v>83</v>
      </c>
      <c r="F306" s="31">
        <v>43600</v>
      </c>
      <c r="G306" s="4">
        <v>15</v>
      </c>
      <c r="H306" s="4" t="s">
        <v>2</v>
      </c>
      <c r="I306" s="4" t="s">
        <v>244</v>
      </c>
      <c r="J306" s="4" t="str">
        <f t="shared" si="21"/>
        <v>A4,5,6</v>
      </c>
      <c r="K306" s="4" t="str">
        <f t="shared" si="22"/>
        <v>CGPLPA876P3</v>
      </c>
      <c r="L306" s="4" t="str">
        <f t="shared" si="23"/>
        <v>01-1044</v>
      </c>
      <c r="M306" s="4" t="s">
        <v>285</v>
      </c>
      <c r="N306" s="4">
        <v>876</v>
      </c>
      <c r="O306" s="4" t="s">
        <v>286</v>
      </c>
      <c r="P306" s="4">
        <v>3</v>
      </c>
      <c r="R306" s="4" t="str">
        <f t="shared" si="24"/>
        <v>PACTO83</v>
      </c>
    </row>
    <row r="307" spans="1:18" x14ac:dyDescent="0.15">
      <c r="A307" s="5" t="s">
        <v>284</v>
      </c>
      <c r="B307" s="4">
        <v>933</v>
      </c>
      <c r="C307" s="4" t="s">
        <v>11</v>
      </c>
      <c r="D307" s="4" t="str">
        <f t="shared" si="20"/>
        <v>933E3</v>
      </c>
      <c r="E307" s="35">
        <v>45</v>
      </c>
      <c r="F307" s="31">
        <v>43402</v>
      </c>
      <c r="G307" s="4">
        <v>17</v>
      </c>
      <c r="H307" s="4" t="s">
        <v>2</v>
      </c>
      <c r="I307" s="4" t="s">
        <v>245</v>
      </c>
      <c r="J307" s="4" t="str">
        <f t="shared" si="21"/>
        <v>A7,8,9</v>
      </c>
      <c r="K307" s="4" t="str">
        <f t="shared" si="22"/>
        <v>CGPLPA841P4</v>
      </c>
      <c r="L307" s="4" t="str">
        <f t="shared" si="23"/>
        <v>01-933</v>
      </c>
      <c r="M307" s="4" t="s">
        <v>285</v>
      </c>
      <c r="N307" s="4">
        <v>841</v>
      </c>
      <c r="O307" s="4" t="s">
        <v>286</v>
      </c>
      <c r="P307" s="4">
        <v>4</v>
      </c>
      <c r="R307" s="4" t="str">
        <f t="shared" si="24"/>
        <v>PACTO45</v>
      </c>
    </row>
    <row r="308" spans="1:18" x14ac:dyDescent="0.15">
      <c r="A308" s="5" t="s">
        <v>284</v>
      </c>
      <c r="B308" s="4">
        <v>933</v>
      </c>
      <c r="C308" s="4" t="s">
        <v>12</v>
      </c>
      <c r="D308" s="4" t="str">
        <f t="shared" si="20"/>
        <v>933E4</v>
      </c>
      <c r="E308" s="35">
        <v>45</v>
      </c>
      <c r="F308" s="31">
        <v>43409</v>
      </c>
      <c r="G308" s="4">
        <v>19</v>
      </c>
      <c r="H308" s="4" t="s">
        <v>250</v>
      </c>
      <c r="I308" s="4" t="s">
        <v>245</v>
      </c>
      <c r="J308" s="4" t="str">
        <f t="shared" si="21"/>
        <v>C7,8,9</v>
      </c>
      <c r="K308" s="4" t="str">
        <f t="shared" si="22"/>
        <v>CGPLPA841P5</v>
      </c>
      <c r="L308" s="4" t="str">
        <f t="shared" si="23"/>
        <v>01-933</v>
      </c>
      <c r="M308" s="4" t="s">
        <v>285</v>
      </c>
      <c r="N308" s="4">
        <v>841</v>
      </c>
      <c r="O308" s="4" t="s">
        <v>286</v>
      </c>
      <c r="P308" s="4">
        <v>5</v>
      </c>
      <c r="R308" s="4" t="str">
        <f t="shared" si="24"/>
        <v>PACTO45</v>
      </c>
    </row>
    <row r="309" spans="1:18" x14ac:dyDescent="0.15">
      <c r="A309" s="5" t="s">
        <v>284</v>
      </c>
      <c r="B309" s="4">
        <v>933</v>
      </c>
      <c r="C309" s="4" t="s">
        <v>13</v>
      </c>
      <c r="D309" s="4" t="str">
        <f t="shared" si="20"/>
        <v>933E5</v>
      </c>
      <c r="E309" s="35">
        <v>45</v>
      </c>
      <c r="F309" s="31">
        <v>43467</v>
      </c>
      <c r="G309" s="4">
        <v>21</v>
      </c>
      <c r="H309" s="4" t="s">
        <v>247</v>
      </c>
      <c r="I309" s="4" t="s">
        <v>244</v>
      </c>
      <c r="J309" s="4" t="str">
        <f t="shared" si="21"/>
        <v>E4,5,6</v>
      </c>
      <c r="K309" s="4" t="str">
        <f t="shared" si="22"/>
        <v>CGPLPA841P6</v>
      </c>
      <c r="L309" s="4" t="str">
        <f t="shared" si="23"/>
        <v>01-933</v>
      </c>
      <c r="M309" s="4" t="s">
        <v>285</v>
      </c>
      <c r="N309" s="4">
        <v>841</v>
      </c>
      <c r="O309" s="4" t="s">
        <v>286</v>
      </c>
      <c r="P309" s="4">
        <v>6</v>
      </c>
      <c r="R309" s="4" t="str">
        <f t="shared" si="24"/>
        <v>PACTO45</v>
      </c>
    </row>
    <row r="310" spans="1:18" x14ac:dyDescent="0.15">
      <c r="A310" s="5" t="s">
        <v>284</v>
      </c>
      <c r="B310" s="4">
        <v>933</v>
      </c>
      <c r="C310" s="4" t="s">
        <v>14</v>
      </c>
      <c r="D310" s="4" t="str">
        <f t="shared" si="20"/>
        <v>933E6</v>
      </c>
      <c r="E310" s="35">
        <v>45</v>
      </c>
      <c r="F310" s="31">
        <v>43551</v>
      </c>
      <c r="G310" s="4">
        <v>22</v>
      </c>
      <c r="H310" s="4" t="s">
        <v>250</v>
      </c>
      <c r="I310" s="4" t="s">
        <v>244</v>
      </c>
      <c r="J310" s="4" t="str">
        <f t="shared" si="21"/>
        <v>C4,5,6</v>
      </c>
      <c r="K310" s="4" t="str">
        <f t="shared" si="22"/>
        <v>CGPLPA841P7</v>
      </c>
      <c r="L310" s="4" t="str">
        <f t="shared" si="23"/>
        <v>01-933</v>
      </c>
      <c r="M310" s="4" t="s">
        <v>285</v>
      </c>
      <c r="N310" s="4">
        <v>841</v>
      </c>
      <c r="O310" s="4" t="s">
        <v>286</v>
      </c>
      <c r="P310" s="4">
        <v>7</v>
      </c>
      <c r="R310" s="4" t="str">
        <f t="shared" si="24"/>
        <v>PACTO45</v>
      </c>
    </row>
    <row r="311" spans="1:18" x14ac:dyDescent="0.15">
      <c r="A311" s="5" t="s">
        <v>284</v>
      </c>
      <c r="B311" s="4">
        <v>933</v>
      </c>
      <c r="C311" s="4" t="s">
        <v>15</v>
      </c>
      <c r="D311" s="4" t="str">
        <f t="shared" si="20"/>
        <v>933E7</v>
      </c>
      <c r="E311" s="35">
        <v>45</v>
      </c>
      <c r="F311" s="33">
        <v>43593</v>
      </c>
      <c r="J311" s="4" t="str">
        <f t="shared" si="21"/>
        <v/>
      </c>
      <c r="K311" s="4" t="str">
        <f t="shared" si="22"/>
        <v>CGPLPA841P8</v>
      </c>
      <c r="L311" s="4" t="str">
        <f t="shared" si="23"/>
        <v>01-933</v>
      </c>
      <c r="M311" s="4" t="s">
        <v>285</v>
      </c>
      <c r="N311" s="4">
        <v>841</v>
      </c>
      <c r="O311" s="4" t="s">
        <v>286</v>
      </c>
      <c r="P311" s="4">
        <v>8</v>
      </c>
      <c r="R311" s="4" t="str">
        <f t="shared" si="24"/>
        <v>PACTO45</v>
      </c>
    </row>
    <row r="312" spans="1:18" x14ac:dyDescent="0.15">
      <c r="A312" s="5" t="s">
        <v>284</v>
      </c>
      <c r="B312" s="4">
        <v>933</v>
      </c>
      <c r="C312" s="4" t="s">
        <v>16</v>
      </c>
      <c r="D312" s="4" t="str">
        <f t="shared" si="20"/>
        <v>933E8</v>
      </c>
      <c r="E312" s="35">
        <v>45</v>
      </c>
      <c r="F312" s="31">
        <v>43672</v>
      </c>
      <c r="G312" s="4">
        <v>23</v>
      </c>
      <c r="H312" s="4" t="s">
        <v>248</v>
      </c>
      <c r="I312" s="4" t="s">
        <v>242</v>
      </c>
      <c r="J312" s="4" t="str">
        <f t="shared" si="21"/>
        <v>G1,2,3</v>
      </c>
      <c r="K312" s="4" t="str">
        <f t="shared" si="22"/>
        <v>CGPLPA841P9</v>
      </c>
      <c r="L312" s="4" t="str">
        <f t="shared" si="23"/>
        <v>01-933</v>
      </c>
      <c r="M312" s="4" t="s">
        <v>285</v>
      </c>
      <c r="N312" s="4">
        <v>841</v>
      </c>
      <c r="O312" s="4" t="s">
        <v>286</v>
      </c>
      <c r="P312" s="4">
        <v>9</v>
      </c>
      <c r="R312" s="4" t="str">
        <f t="shared" si="24"/>
        <v>PACTO45</v>
      </c>
    </row>
    <row r="313" spans="1:18" x14ac:dyDescent="0.15">
      <c r="A313" s="5" t="s">
        <v>284</v>
      </c>
      <c r="B313" s="4">
        <v>924</v>
      </c>
      <c r="C313" s="4" t="s">
        <v>2</v>
      </c>
      <c r="D313" s="4" t="str">
        <f t="shared" si="20"/>
        <v>924A</v>
      </c>
      <c r="E313" s="35">
        <v>46</v>
      </c>
      <c r="F313" s="31">
        <v>43166</v>
      </c>
      <c r="G313" s="4">
        <v>2</v>
      </c>
      <c r="H313" s="4" t="s">
        <v>249</v>
      </c>
      <c r="I313" s="4" t="s">
        <v>242</v>
      </c>
      <c r="J313" s="4" t="str">
        <f t="shared" si="21"/>
        <v>D1,2,3</v>
      </c>
      <c r="K313" s="4" t="str">
        <f t="shared" si="22"/>
        <v>CGPLPA839P</v>
      </c>
      <c r="L313" s="4" t="str">
        <f t="shared" si="23"/>
        <v>01-924</v>
      </c>
      <c r="M313" s="4" t="s">
        <v>285</v>
      </c>
      <c r="N313" s="4">
        <v>839</v>
      </c>
      <c r="O313" s="4" t="s">
        <v>286</v>
      </c>
      <c r="R313" s="4" t="str">
        <f t="shared" si="24"/>
        <v>PACTO46</v>
      </c>
    </row>
    <row r="314" spans="1:18" x14ac:dyDescent="0.15">
      <c r="A314" s="5" t="s">
        <v>284</v>
      </c>
      <c r="B314" s="4">
        <v>924</v>
      </c>
      <c r="C314" s="4" t="s">
        <v>600</v>
      </c>
      <c r="D314" s="4" t="str">
        <f t="shared" si="20"/>
        <v>924ABC</v>
      </c>
      <c r="E314" s="35">
        <v>46</v>
      </c>
      <c r="F314" s="30">
        <v>43166</v>
      </c>
      <c r="J314" s="4" t="str">
        <f t="shared" si="21"/>
        <v/>
      </c>
      <c r="K314" s="4" t="str">
        <f t="shared" si="22"/>
        <v>CGPLPA839N</v>
      </c>
      <c r="L314" s="4" t="str">
        <f t="shared" si="23"/>
        <v>01-924</v>
      </c>
      <c r="M314" s="4" t="s">
        <v>285</v>
      </c>
      <c r="N314" s="4">
        <v>839</v>
      </c>
      <c r="O314" s="4" t="s">
        <v>611</v>
      </c>
      <c r="R314" s="4" t="str">
        <f t="shared" si="24"/>
        <v>PACTO46</v>
      </c>
    </row>
    <row r="315" spans="1:18" x14ac:dyDescent="0.15">
      <c r="A315" s="5" t="s">
        <v>284</v>
      </c>
      <c r="B315" s="4">
        <v>924</v>
      </c>
      <c r="C315" s="4" t="s">
        <v>8</v>
      </c>
      <c r="D315" s="4" t="str">
        <f t="shared" si="20"/>
        <v>924B1</v>
      </c>
      <c r="E315" s="35">
        <v>46</v>
      </c>
      <c r="F315" s="31">
        <v>43195</v>
      </c>
      <c r="G315" s="4">
        <v>7</v>
      </c>
      <c r="H315" s="4" t="s">
        <v>243</v>
      </c>
      <c r="I315" s="4" t="s">
        <v>244</v>
      </c>
      <c r="J315" s="4" t="str">
        <f t="shared" si="21"/>
        <v>F4,5,6</v>
      </c>
      <c r="K315" s="4" t="str">
        <f t="shared" si="22"/>
        <v>CGPLPA839P1</v>
      </c>
      <c r="L315" s="4" t="str">
        <f t="shared" si="23"/>
        <v>01-924</v>
      </c>
      <c r="M315" s="4" t="s">
        <v>285</v>
      </c>
      <c r="N315" s="4">
        <v>839</v>
      </c>
      <c r="O315" s="4" t="s">
        <v>286</v>
      </c>
      <c r="P315" s="4">
        <v>1</v>
      </c>
      <c r="R315" s="4" t="str">
        <f t="shared" si="24"/>
        <v>PACTO46</v>
      </c>
    </row>
    <row r="316" spans="1:18" x14ac:dyDescent="0.15">
      <c r="A316" s="5" t="s">
        <v>284</v>
      </c>
      <c r="B316" s="4">
        <v>924</v>
      </c>
      <c r="C316" s="4" t="s">
        <v>9</v>
      </c>
      <c r="D316" s="4" t="str">
        <f t="shared" si="20"/>
        <v>924E1</v>
      </c>
      <c r="E316" s="35">
        <v>46</v>
      </c>
      <c r="F316" s="31">
        <v>43223</v>
      </c>
      <c r="G316" s="4">
        <v>11</v>
      </c>
      <c r="H316" s="4" t="s">
        <v>249</v>
      </c>
      <c r="I316" s="4" t="s">
        <v>244</v>
      </c>
      <c r="J316" s="4" t="str">
        <f t="shared" si="21"/>
        <v>D4,5,6</v>
      </c>
      <c r="K316" s="4" t="str">
        <f t="shared" si="22"/>
        <v>CGPLPA839P2</v>
      </c>
      <c r="L316" s="4" t="str">
        <f t="shared" si="23"/>
        <v>01-924</v>
      </c>
      <c r="M316" s="4" t="s">
        <v>285</v>
      </c>
      <c r="N316" s="4">
        <v>839</v>
      </c>
      <c r="O316" s="4" t="s">
        <v>286</v>
      </c>
      <c r="P316" s="4">
        <v>2</v>
      </c>
      <c r="R316" s="4" t="str">
        <f t="shared" si="24"/>
        <v>PACTO46</v>
      </c>
    </row>
    <row r="317" spans="1:18" x14ac:dyDescent="0.15">
      <c r="A317" s="5" t="s">
        <v>284</v>
      </c>
      <c r="B317" s="4">
        <v>994</v>
      </c>
      <c r="C317" s="4" t="s">
        <v>10</v>
      </c>
      <c r="D317" s="4" t="str">
        <f t="shared" si="20"/>
        <v>994E2</v>
      </c>
      <c r="E317" s="35">
        <v>65</v>
      </c>
      <c r="F317" s="31">
        <v>43462</v>
      </c>
      <c r="G317" s="4">
        <v>15</v>
      </c>
      <c r="H317" s="4" t="s">
        <v>251</v>
      </c>
      <c r="I317" s="4" t="s">
        <v>242</v>
      </c>
      <c r="J317" s="4" t="str">
        <f t="shared" si="21"/>
        <v>B1,2,3</v>
      </c>
      <c r="K317" s="4" t="str">
        <f t="shared" si="22"/>
        <v>CGPLPA859P3</v>
      </c>
      <c r="L317" s="4" t="str">
        <f t="shared" si="23"/>
        <v>01-994</v>
      </c>
      <c r="M317" s="4" t="s">
        <v>285</v>
      </c>
      <c r="N317" s="4">
        <v>859</v>
      </c>
      <c r="O317" s="4" t="s">
        <v>286</v>
      </c>
      <c r="P317" s="4">
        <v>3</v>
      </c>
      <c r="R317" s="4" t="str">
        <f t="shared" si="24"/>
        <v>PACTO65</v>
      </c>
    </row>
    <row r="318" spans="1:18" x14ac:dyDescent="0.15">
      <c r="A318" s="5" t="s">
        <v>284</v>
      </c>
      <c r="B318" s="4">
        <v>924</v>
      </c>
      <c r="C318" s="4" t="s">
        <v>12</v>
      </c>
      <c r="D318" s="4" t="str">
        <f t="shared" si="20"/>
        <v>924E4</v>
      </c>
      <c r="E318" s="35">
        <v>46</v>
      </c>
      <c r="F318" s="31">
        <v>43304</v>
      </c>
      <c r="G318" s="4">
        <v>19</v>
      </c>
      <c r="H318" s="4" t="s">
        <v>250</v>
      </c>
      <c r="I318" s="4" t="s">
        <v>242</v>
      </c>
      <c r="J318" s="4" t="str">
        <f t="shared" si="21"/>
        <v>C1,2,3</v>
      </c>
      <c r="K318" s="4" t="str">
        <f t="shared" si="22"/>
        <v>CGPLPA839P5</v>
      </c>
      <c r="L318" s="4" t="str">
        <f t="shared" si="23"/>
        <v>01-924</v>
      </c>
      <c r="M318" s="4" t="s">
        <v>285</v>
      </c>
      <c r="N318" s="4">
        <v>839</v>
      </c>
      <c r="O318" s="4" t="s">
        <v>286</v>
      </c>
      <c r="P318" s="4">
        <v>5</v>
      </c>
      <c r="R318" s="4" t="str">
        <f t="shared" si="24"/>
        <v>PACTO46</v>
      </c>
    </row>
    <row r="319" spans="1:18" x14ac:dyDescent="0.15">
      <c r="A319" s="5" t="s">
        <v>284</v>
      </c>
      <c r="B319" s="4">
        <v>924</v>
      </c>
      <c r="C319" s="4" t="s">
        <v>13</v>
      </c>
      <c r="D319" s="4" t="str">
        <f t="shared" si="20"/>
        <v>924E5</v>
      </c>
      <c r="E319" s="35">
        <v>46</v>
      </c>
      <c r="F319" s="31">
        <v>43360</v>
      </c>
      <c r="G319" s="4">
        <v>21</v>
      </c>
      <c r="H319" s="4" t="s">
        <v>243</v>
      </c>
      <c r="I319" s="4" t="s">
        <v>245</v>
      </c>
      <c r="J319" s="4" t="str">
        <f t="shared" si="21"/>
        <v>F7,8,9</v>
      </c>
      <c r="K319" s="4" t="str">
        <f t="shared" si="22"/>
        <v>CGPLPA839P6</v>
      </c>
      <c r="L319" s="4" t="str">
        <f t="shared" si="23"/>
        <v>01-924</v>
      </c>
      <c r="M319" s="4" t="s">
        <v>285</v>
      </c>
      <c r="N319" s="4">
        <v>839</v>
      </c>
      <c r="O319" s="4" t="s">
        <v>286</v>
      </c>
      <c r="P319" s="4">
        <v>6</v>
      </c>
      <c r="R319" s="4" t="str">
        <f t="shared" si="24"/>
        <v>PACTO46</v>
      </c>
    </row>
    <row r="320" spans="1:18" x14ac:dyDescent="0.15">
      <c r="A320" s="5" t="s">
        <v>284</v>
      </c>
      <c r="B320" s="4">
        <v>924</v>
      </c>
      <c r="C320" s="4" t="s">
        <v>14</v>
      </c>
      <c r="D320" s="4" t="str">
        <f t="shared" si="20"/>
        <v>924E6</v>
      </c>
      <c r="E320" s="35">
        <v>46</v>
      </c>
      <c r="F320" s="31">
        <v>43411</v>
      </c>
      <c r="G320" s="4">
        <v>22</v>
      </c>
      <c r="H320" s="4" t="s">
        <v>243</v>
      </c>
      <c r="I320" s="4" t="s">
        <v>242</v>
      </c>
      <c r="J320" s="4" t="str">
        <f t="shared" si="21"/>
        <v>F1,2,3</v>
      </c>
      <c r="K320" s="4" t="str">
        <f t="shared" si="22"/>
        <v>CGPLPA839P7</v>
      </c>
      <c r="L320" s="4" t="str">
        <f t="shared" si="23"/>
        <v>01-924</v>
      </c>
      <c r="M320" s="4" t="s">
        <v>285</v>
      </c>
      <c r="N320" s="4">
        <v>839</v>
      </c>
      <c r="O320" s="4" t="s">
        <v>286</v>
      </c>
      <c r="P320" s="4">
        <v>7</v>
      </c>
      <c r="R320" s="4" t="str">
        <f t="shared" si="24"/>
        <v>PACTO46</v>
      </c>
    </row>
    <row r="321" spans="1:18" x14ac:dyDescent="0.15">
      <c r="A321" s="5" t="s">
        <v>284</v>
      </c>
      <c r="B321" s="4">
        <v>941</v>
      </c>
      <c r="C321" s="4" t="s">
        <v>2</v>
      </c>
      <c r="D321" s="4" t="str">
        <f t="shared" si="20"/>
        <v>941A</v>
      </c>
      <c r="E321" s="35">
        <v>47</v>
      </c>
      <c r="F321" s="31">
        <v>43207</v>
      </c>
      <c r="G321" s="4">
        <v>2</v>
      </c>
      <c r="H321" s="4" t="s">
        <v>250</v>
      </c>
      <c r="I321" s="4" t="s">
        <v>242</v>
      </c>
      <c r="J321" s="4" t="str">
        <f t="shared" si="21"/>
        <v>C1,2,3</v>
      </c>
      <c r="K321" s="4" t="str">
        <f t="shared" si="22"/>
        <v>CGPLPA842P</v>
      </c>
      <c r="L321" s="4" t="str">
        <f t="shared" si="23"/>
        <v>01-941</v>
      </c>
      <c r="M321" s="4" t="s">
        <v>285</v>
      </c>
      <c r="N321" s="4">
        <v>842</v>
      </c>
      <c r="O321" s="4" t="s">
        <v>286</v>
      </c>
      <c r="R321" s="4" t="str">
        <f t="shared" si="24"/>
        <v>PACTO47</v>
      </c>
    </row>
    <row r="322" spans="1:18" x14ac:dyDescent="0.15">
      <c r="A322" s="5" t="s">
        <v>284</v>
      </c>
      <c r="B322" s="4">
        <v>941</v>
      </c>
      <c r="C322" s="4" t="s">
        <v>600</v>
      </c>
      <c r="D322" s="4" t="str">
        <f t="shared" ref="D322:D385" si="25">_xlfn.CONCAT(B322:C322)</f>
        <v>941ABC</v>
      </c>
      <c r="E322" s="35">
        <v>47</v>
      </c>
      <c r="F322" s="30">
        <v>43207</v>
      </c>
      <c r="J322" s="4" t="str">
        <f t="shared" si="21"/>
        <v/>
      </c>
      <c r="K322" s="4" t="str">
        <f t="shared" si="22"/>
        <v>CGPLPA842N</v>
      </c>
      <c r="L322" s="4" t="str">
        <f t="shared" si="23"/>
        <v>01-941</v>
      </c>
      <c r="M322" s="4" t="s">
        <v>285</v>
      </c>
      <c r="N322" s="4">
        <v>842</v>
      </c>
      <c r="O322" s="4" t="s">
        <v>611</v>
      </c>
      <c r="R322" s="4" t="str">
        <f t="shared" si="24"/>
        <v>PACTO47</v>
      </c>
    </row>
    <row r="323" spans="1:18" x14ac:dyDescent="0.15">
      <c r="A323" s="5" t="s">
        <v>284</v>
      </c>
      <c r="B323" s="4">
        <v>941</v>
      </c>
      <c r="C323" s="4" t="s">
        <v>8</v>
      </c>
      <c r="D323" s="4" t="str">
        <f t="shared" si="25"/>
        <v>941B1</v>
      </c>
      <c r="E323" s="35">
        <v>47</v>
      </c>
      <c r="F323" s="31">
        <v>43242</v>
      </c>
      <c r="G323" s="4">
        <v>7</v>
      </c>
      <c r="H323" s="4" t="s">
        <v>247</v>
      </c>
      <c r="I323" s="4" t="s">
        <v>244</v>
      </c>
      <c r="J323" s="4" t="str">
        <f t="shared" si="21"/>
        <v>E4,5,6</v>
      </c>
      <c r="K323" s="4" t="str">
        <f t="shared" si="22"/>
        <v>CGPLPA842P1</v>
      </c>
      <c r="L323" s="4" t="str">
        <f t="shared" si="23"/>
        <v>01-941</v>
      </c>
      <c r="M323" s="4" t="s">
        <v>285</v>
      </c>
      <c r="N323" s="4">
        <v>842</v>
      </c>
      <c r="O323" s="4" t="s">
        <v>286</v>
      </c>
      <c r="P323" s="4">
        <v>1</v>
      </c>
      <c r="R323" s="4" t="str">
        <f t="shared" si="24"/>
        <v>PACTO47</v>
      </c>
    </row>
    <row r="324" spans="1:18" x14ac:dyDescent="0.15">
      <c r="A324" s="5" t="s">
        <v>284</v>
      </c>
      <c r="B324" s="4">
        <v>941</v>
      </c>
      <c r="C324" s="4" t="s">
        <v>9</v>
      </c>
      <c r="D324" s="4" t="str">
        <f t="shared" si="25"/>
        <v>941E1</v>
      </c>
      <c r="E324" s="35">
        <v>47</v>
      </c>
      <c r="F324" s="31">
        <v>43269</v>
      </c>
      <c r="G324" s="4">
        <v>11</v>
      </c>
      <c r="H324" s="4" t="s">
        <v>250</v>
      </c>
      <c r="I324" s="4" t="s">
        <v>244</v>
      </c>
      <c r="J324" s="4" t="str">
        <f t="shared" si="21"/>
        <v>C4,5,6</v>
      </c>
      <c r="K324" s="4" t="str">
        <f t="shared" si="22"/>
        <v>CGPLPA842P2</v>
      </c>
      <c r="L324" s="4" t="str">
        <f t="shared" si="23"/>
        <v>01-941</v>
      </c>
      <c r="M324" s="4" t="s">
        <v>285</v>
      </c>
      <c r="N324" s="4">
        <v>842</v>
      </c>
      <c r="O324" s="4" t="s">
        <v>286</v>
      </c>
      <c r="P324" s="4">
        <v>2</v>
      </c>
      <c r="R324" s="4" t="str">
        <f t="shared" si="24"/>
        <v>PACTO47</v>
      </c>
    </row>
    <row r="325" spans="1:18" x14ac:dyDescent="0.15">
      <c r="A325" s="5" t="s">
        <v>284</v>
      </c>
      <c r="B325" s="4">
        <v>998</v>
      </c>
      <c r="C325" s="4" t="s">
        <v>10</v>
      </c>
      <c r="D325" s="4" t="str">
        <f t="shared" si="25"/>
        <v>998E2</v>
      </c>
      <c r="E325" s="35">
        <v>66</v>
      </c>
      <c r="F325" s="31">
        <v>43474</v>
      </c>
      <c r="G325" s="4">
        <v>15</v>
      </c>
      <c r="H325" s="4" t="s">
        <v>251</v>
      </c>
      <c r="I325" s="4" t="s">
        <v>244</v>
      </c>
      <c r="J325" s="4" t="str">
        <f t="shared" si="21"/>
        <v>B4,5,6</v>
      </c>
      <c r="K325" s="4" t="str">
        <f t="shared" si="22"/>
        <v>CGPLPA860P3</v>
      </c>
      <c r="L325" s="4" t="str">
        <f t="shared" si="23"/>
        <v>01-998</v>
      </c>
      <c r="M325" s="4" t="s">
        <v>285</v>
      </c>
      <c r="N325" s="4">
        <v>860</v>
      </c>
      <c r="O325" s="4" t="s">
        <v>286</v>
      </c>
      <c r="P325" s="4">
        <v>3</v>
      </c>
      <c r="R325" s="4" t="str">
        <f t="shared" si="24"/>
        <v>PACTO66</v>
      </c>
    </row>
    <row r="326" spans="1:18" x14ac:dyDescent="0.15">
      <c r="A326" s="5" t="s">
        <v>284</v>
      </c>
      <c r="B326" s="4">
        <v>943</v>
      </c>
      <c r="C326" s="4" t="s">
        <v>2</v>
      </c>
      <c r="D326" s="4" t="str">
        <f t="shared" si="25"/>
        <v>943A</v>
      </c>
      <c r="E326" s="35">
        <v>48</v>
      </c>
      <c r="F326" s="31">
        <v>43214</v>
      </c>
      <c r="G326" s="4">
        <v>2</v>
      </c>
      <c r="H326" s="4" t="s">
        <v>250</v>
      </c>
      <c r="I326" s="4" t="s">
        <v>244</v>
      </c>
      <c r="J326" s="4" t="str">
        <f t="shared" ref="J326:J389" si="26">_xlfn.CONCAT(H326:I326)</f>
        <v>C4,5,6</v>
      </c>
      <c r="K326" s="4" t="str">
        <f t="shared" ref="K326:K389" si="27">_xlfn.CONCAT(M326:Q326)</f>
        <v>CGPLPA843P</v>
      </c>
      <c r="L326" s="4" t="str">
        <f t="shared" ref="L326:L389" si="28">_xlfn.CONCAT(A326:B326)</f>
        <v>01-943</v>
      </c>
      <c r="M326" s="4" t="s">
        <v>285</v>
      </c>
      <c r="N326" s="4">
        <v>843</v>
      </c>
      <c r="O326" s="4" t="s">
        <v>286</v>
      </c>
      <c r="R326" s="4" t="str">
        <f t="shared" ref="R326:R389" si="29">_xlfn.CONCAT($E$1,E326)</f>
        <v>PACTO48</v>
      </c>
    </row>
    <row r="327" spans="1:18" x14ac:dyDescent="0.15">
      <c r="A327" s="5" t="s">
        <v>284</v>
      </c>
      <c r="B327" s="4">
        <v>943</v>
      </c>
      <c r="C327" s="4" t="s">
        <v>600</v>
      </c>
      <c r="D327" s="4" t="str">
        <f t="shared" si="25"/>
        <v>943ABC</v>
      </c>
      <c r="E327" s="35">
        <v>48</v>
      </c>
      <c r="F327" s="30">
        <v>43214</v>
      </c>
      <c r="J327" s="4" t="str">
        <f t="shared" si="26"/>
        <v/>
      </c>
      <c r="K327" s="4" t="str">
        <f t="shared" si="27"/>
        <v>CGPLPA843N</v>
      </c>
      <c r="L327" s="4" t="str">
        <f t="shared" si="28"/>
        <v>01-943</v>
      </c>
      <c r="M327" s="4" t="s">
        <v>285</v>
      </c>
      <c r="N327" s="4">
        <v>843</v>
      </c>
      <c r="O327" s="4" t="s">
        <v>611</v>
      </c>
      <c r="R327" s="4" t="str">
        <f t="shared" si="29"/>
        <v>PACTO48</v>
      </c>
    </row>
    <row r="328" spans="1:18" x14ac:dyDescent="0.15">
      <c r="A328" s="5" t="s">
        <v>284</v>
      </c>
      <c r="B328" s="4">
        <v>943</v>
      </c>
      <c r="C328" s="4" t="s">
        <v>8</v>
      </c>
      <c r="D328" s="4" t="str">
        <f t="shared" si="25"/>
        <v>943B1</v>
      </c>
      <c r="E328" s="35">
        <v>48</v>
      </c>
      <c r="F328" s="31">
        <v>43242</v>
      </c>
      <c r="G328" s="4">
        <v>7</v>
      </c>
      <c r="H328" s="4" t="s">
        <v>247</v>
      </c>
      <c r="I328" s="4" t="s">
        <v>245</v>
      </c>
      <c r="J328" s="4" t="str">
        <f t="shared" si="26"/>
        <v>E7,8,9</v>
      </c>
      <c r="K328" s="4" t="str">
        <f t="shared" si="27"/>
        <v>CGPLPA843P1</v>
      </c>
      <c r="L328" s="4" t="str">
        <f t="shared" si="28"/>
        <v>01-943</v>
      </c>
      <c r="M328" s="4" t="s">
        <v>285</v>
      </c>
      <c r="N328" s="4">
        <v>843</v>
      </c>
      <c r="O328" s="4" t="s">
        <v>286</v>
      </c>
      <c r="P328" s="4">
        <v>1</v>
      </c>
      <c r="R328" s="4" t="str">
        <f t="shared" si="29"/>
        <v>PACTO48</v>
      </c>
    </row>
    <row r="329" spans="1:18" x14ac:dyDescent="0.15">
      <c r="A329" s="5" t="s">
        <v>284</v>
      </c>
      <c r="B329" s="4">
        <v>949</v>
      </c>
      <c r="C329" s="4" t="s">
        <v>2</v>
      </c>
      <c r="D329" s="4" t="str">
        <f t="shared" si="25"/>
        <v>949A</v>
      </c>
      <c r="E329" s="35">
        <v>49</v>
      </c>
      <c r="F329" s="31">
        <v>43222</v>
      </c>
      <c r="G329" s="4">
        <v>2</v>
      </c>
      <c r="H329" s="4" t="s">
        <v>250</v>
      </c>
      <c r="I329" s="4" t="s">
        <v>245</v>
      </c>
      <c r="J329" s="4" t="str">
        <f t="shared" si="26"/>
        <v>C7,8,9</v>
      </c>
      <c r="K329" s="4" t="str">
        <f t="shared" si="27"/>
        <v>CGPLPA844P</v>
      </c>
      <c r="L329" s="4" t="str">
        <f t="shared" si="28"/>
        <v>01-949</v>
      </c>
      <c r="M329" s="4" t="s">
        <v>285</v>
      </c>
      <c r="N329" s="4">
        <v>844</v>
      </c>
      <c r="O329" s="4" t="s">
        <v>286</v>
      </c>
      <c r="R329" s="4" t="str">
        <f t="shared" si="29"/>
        <v>PACTO49</v>
      </c>
    </row>
    <row r="330" spans="1:18" x14ac:dyDescent="0.15">
      <c r="A330" s="5" t="s">
        <v>284</v>
      </c>
      <c r="B330" s="4">
        <v>949</v>
      </c>
      <c r="C330" s="4" t="s">
        <v>600</v>
      </c>
      <c r="D330" s="4" t="str">
        <f t="shared" si="25"/>
        <v>949ABC</v>
      </c>
      <c r="E330" s="35">
        <v>49</v>
      </c>
      <c r="F330" s="30">
        <v>43222</v>
      </c>
      <c r="J330" s="4" t="str">
        <f t="shared" si="26"/>
        <v/>
      </c>
      <c r="K330" s="4" t="str">
        <f t="shared" si="27"/>
        <v>CGPLPA844N</v>
      </c>
      <c r="L330" s="4" t="str">
        <f t="shared" si="28"/>
        <v>01-949</v>
      </c>
      <c r="M330" s="4" t="s">
        <v>285</v>
      </c>
      <c r="N330" s="4">
        <v>844</v>
      </c>
      <c r="O330" s="4" t="s">
        <v>611</v>
      </c>
      <c r="R330" s="4" t="str">
        <f t="shared" si="29"/>
        <v>PACTO49</v>
      </c>
    </row>
    <row r="331" spans="1:18" x14ac:dyDescent="0.15">
      <c r="A331" s="5" t="s">
        <v>284</v>
      </c>
      <c r="B331" s="4">
        <v>949</v>
      </c>
      <c r="C331" s="4" t="s">
        <v>8</v>
      </c>
      <c r="D331" s="4" t="str">
        <f t="shared" si="25"/>
        <v>949B1</v>
      </c>
      <c r="E331" s="35">
        <v>49</v>
      </c>
      <c r="F331" s="31">
        <v>43229</v>
      </c>
      <c r="G331" s="4">
        <v>7</v>
      </c>
      <c r="H331" s="4" t="s">
        <v>249</v>
      </c>
      <c r="I331" s="4" t="s">
        <v>242</v>
      </c>
      <c r="J331" s="4" t="str">
        <f t="shared" si="26"/>
        <v>D1,2,3</v>
      </c>
      <c r="K331" s="4" t="str">
        <f t="shared" si="27"/>
        <v>CGPLPA844P1</v>
      </c>
      <c r="L331" s="4" t="str">
        <f t="shared" si="28"/>
        <v>01-949</v>
      </c>
      <c r="M331" s="4" t="s">
        <v>285</v>
      </c>
      <c r="N331" s="4">
        <v>844</v>
      </c>
      <c r="O331" s="4" t="s">
        <v>286</v>
      </c>
      <c r="P331" s="4">
        <v>1</v>
      </c>
      <c r="R331" s="4" t="str">
        <f t="shared" si="29"/>
        <v>PACTO49</v>
      </c>
    </row>
    <row r="332" spans="1:18" x14ac:dyDescent="0.15">
      <c r="A332" s="5" t="s">
        <v>284</v>
      </c>
      <c r="B332" s="4">
        <v>949</v>
      </c>
      <c r="C332" s="4" t="s">
        <v>9</v>
      </c>
      <c r="D332" s="4" t="str">
        <f t="shared" si="25"/>
        <v>949E1</v>
      </c>
      <c r="E332" s="35">
        <v>49</v>
      </c>
      <c r="F332" s="31">
        <v>43258</v>
      </c>
      <c r="G332" s="4">
        <v>11</v>
      </c>
      <c r="H332" s="4" t="s">
        <v>250</v>
      </c>
      <c r="I332" s="4" t="s">
        <v>245</v>
      </c>
      <c r="J332" s="4" t="str">
        <f t="shared" si="26"/>
        <v>C7,8,9</v>
      </c>
      <c r="K332" s="4" t="str">
        <f t="shared" si="27"/>
        <v>CGPLPA844P2</v>
      </c>
      <c r="L332" s="4" t="str">
        <f t="shared" si="28"/>
        <v>01-949</v>
      </c>
      <c r="M332" s="4" t="s">
        <v>285</v>
      </c>
      <c r="N332" s="4">
        <v>844</v>
      </c>
      <c r="O332" s="4" t="s">
        <v>286</v>
      </c>
      <c r="P332" s="4">
        <v>2</v>
      </c>
      <c r="R332" s="4" t="str">
        <f t="shared" si="29"/>
        <v>PACTO49</v>
      </c>
    </row>
    <row r="333" spans="1:18" x14ac:dyDescent="0.15">
      <c r="A333" s="5" t="s">
        <v>284</v>
      </c>
      <c r="B333" s="4">
        <v>1020</v>
      </c>
      <c r="C333" s="4" t="s">
        <v>10</v>
      </c>
      <c r="D333" s="4" t="str">
        <f t="shared" si="25"/>
        <v>1020E2</v>
      </c>
      <c r="E333" s="35">
        <v>72</v>
      </c>
      <c r="F333" s="31">
        <v>43543</v>
      </c>
      <c r="G333" s="4">
        <v>15</v>
      </c>
      <c r="H333" s="4" t="s">
        <v>251</v>
      </c>
      <c r="I333" s="4" t="s">
        <v>245</v>
      </c>
      <c r="J333" s="4" t="str">
        <f t="shared" si="26"/>
        <v>B7,8,9</v>
      </c>
      <c r="K333" s="4" t="str">
        <f t="shared" si="27"/>
        <v>CGPLPA866P3</v>
      </c>
      <c r="L333" s="4" t="str">
        <f t="shared" si="28"/>
        <v>01-1020</v>
      </c>
      <c r="M333" s="4" t="s">
        <v>285</v>
      </c>
      <c r="N333" s="4">
        <v>866</v>
      </c>
      <c r="O333" s="4" t="s">
        <v>286</v>
      </c>
      <c r="P333" s="4">
        <v>3</v>
      </c>
      <c r="R333" s="4" t="str">
        <f t="shared" si="29"/>
        <v>PACTO72</v>
      </c>
    </row>
    <row r="334" spans="1:18" x14ac:dyDescent="0.15">
      <c r="A334" s="5" t="s">
        <v>284</v>
      </c>
      <c r="B334" s="4">
        <v>949</v>
      </c>
      <c r="C334" s="4" t="s">
        <v>11</v>
      </c>
      <c r="D334" s="4" t="str">
        <f t="shared" si="25"/>
        <v>949E3</v>
      </c>
      <c r="E334" s="35">
        <v>49</v>
      </c>
      <c r="F334" s="33">
        <v>43340</v>
      </c>
      <c r="J334" s="4" t="str">
        <f t="shared" si="26"/>
        <v/>
      </c>
      <c r="K334" s="4" t="str">
        <f t="shared" si="27"/>
        <v>CGPLPA844P4</v>
      </c>
      <c r="L334" s="4" t="str">
        <f t="shared" si="28"/>
        <v>01-949</v>
      </c>
      <c r="M334" s="4" t="s">
        <v>285</v>
      </c>
      <c r="N334" s="4">
        <v>844</v>
      </c>
      <c r="O334" s="4" t="s">
        <v>286</v>
      </c>
      <c r="P334" s="4">
        <v>4</v>
      </c>
      <c r="R334" s="4" t="str">
        <f t="shared" si="29"/>
        <v>PACTO49</v>
      </c>
    </row>
    <row r="335" spans="1:18" x14ac:dyDescent="0.15">
      <c r="A335" s="5" t="s">
        <v>284</v>
      </c>
      <c r="B335" s="4">
        <v>949</v>
      </c>
      <c r="C335" s="4" t="s">
        <v>12</v>
      </c>
      <c r="D335" s="4" t="str">
        <f t="shared" si="25"/>
        <v>949E4</v>
      </c>
      <c r="E335" s="35">
        <v>49</v>
      </c>
      <c r="F335" s="31">
        <v>43396</v>
      </c>
      <c r="G335" s="4">
        <v>19</v>
      </c>
      <c r="H335" s="4" t="s">
        <v>251</v>
      </c>
      <c r="I335" s="4" t="s">
        <v>242</v>
      </c>
      <c r="J335" s="4" t="str">
        <f t="shared" si="26"/>
        <v>B1,2,3</v>
      </c>
      <c r="K335" s="4" t="str">
        <f t="shared" si="27"/>
        <v>CGPLPA844P5</v>
      </c>
      <c r="L335" s="4" t="str">
        <f t="shared" si="28"/>
        <v>01-949</v>
      </c>
      <c r="M335" s="4" t="s">
        <v>285</v>
      </c>
      <c r="N335" s="4">
        <v>844</v>
      </c>
      <c r="O335" s="4" t="s">
        <v>286</v>
      </c>
      <c r="P335" s="4">
        <v>5</v>
      </c>
      <c r="R335" s="4" t="str">
        <f t="shared" si="29"/>
        <v>PACTO49</v>
      </c>
    </row>
    <row r="336" spans="1:18" x14ac:dyDescent="0.15">
      <c r="A336" s="5" t="s">
        <v>284</v>
      </c>
      <c r="B336" s="4">
        <v>949</v>
      </c>
      <c r="C336" s="4" t="s">
        <v>13</v>
      </c>
      <c r="D336" s="4" t="str">
        <f t="shared" si="25"/>
        <v>949E5</v>
      </c>
      <c r="E336" s="35">
        <v>49</v>
      </c>
      <c r="F336" s="31">
        <v>43509</v>
      </c>
      <c r="G336" s="4">
        <v>21</v>
      </c>
      <c r="H336" s="4" t="s">
        <v>247</v>
      </c>
      <c r="I336" s="4" t="s">
        <v>245</v>
      </c>
      <c r="J336" s="4" t="str">
        <f t="shared" si="26"/>
        <v>E7,8,9</v>
      </c>
      <c r="K336" s="4" t="str">
        <f t="shared" si="27"/>
        <v>CGPLPA844P6</v>
      </c>
      <c r="L336" s="4" t="str">
        <f t="shared" si="28"/>
        <v>01-949</v>
      </c>
      <c r="M336" s="4" t="s">
        <v>285</v>
      </c>
      <c r="N336" s="4">
        <v>844</v>
      </c>
      <c r="O336" s="4" t="s">
        <v>286</v>
      </c>
      <c r="P336" s="4">
        <v>6</v>
      </c>
      <c r="R336" s="4" t="str">
        <f t="shared" si="29"/>
        <v>PACTO49</v>
      </c>
    </row>
    <row r="337" spans="1:18" x14ac:dyDescent="0.15">
      <c r="A337" s="5" t="s">
        <v>284</v>
      </c>
      <c r="B337" s="4">
        <v>949</v>
      </c>
      <c r="C337" s="4" t="s">
        <v>14</v>
      </c>
      <c r="D337" s="4" t="str">
        <f t="shared" si="25"/>
        <v>949E6</v>
      </c>
      <c r="E337" s="35">
        <v>49</v>
      </c>
      <c r="F337" s="31">
        <v>43565</v>
      </c>
      <c r="G337" s="4">
        <v>22</v>
      </c>
      <c r="H337" s="4" t="s">
        <v>243</v>
      </c>
      <c r="I337" s="4" t="s">
        <v>245</v>
      </c>
      <c r="J337" s="4" t="str">
        <f t="shared" si="26"/>
        <v>F7,8,9</v>
      </c>
      <c r="K337" s="4" t="str">
        <f t="shared" si="27"/>
        <v>CGPLPA844P7</v>
      </c>
      <c r="L337" s="4" t="str">
        <f t="shared" si="28"/>
        <v>01-949</v>
      </c>
      <c r="M337" s="4" t="s">
        <v>285</v>
      </c>
      <c r="N337" s="4">
        <v>844</v>
      </c>
      <c r="O337" s="4" t="s">
        <v>286</v>
      </c>
      <c r="P337" s="4">
        <v>7</v>
      </c>
      <c r="R337" s="4" t="str">
        <f t="shared" si="29"/>
        <v>PACTO49</v>
      </c>
    </row>
    <row r="338" spans="1:18" x14ac:dyDescent="0.15">
      <c r="A338" s="5" t="s">
        <v>284</v>
      </c>
      <c r="B338" s="4">
        <v>949</v>
      </c>
      <c r="C338" s="4" t="s">
        <v>15</v>
      </c>
      <c r="D338" s="4" t="str">
        <f t="shared" si="25"/>
        <v>949E7</v>
      </c>
      <c r="E338" s="35">
        <v>49</v>
      </c>
      <c r="F338" s="31">
        <v>43594</v>
      </c>
      <c r="G338" s="4">
        <v>16</v>
      </c>
      <c r="H338" s="4" t="s">
        <v>2</v>
      </c>
      <c r="I338" s="4" t="s">
        <v>244</v>
      </c>
      <c r="J338" s="4" t="str">
        <f t="shared" si="26"/>
        <v>A4,5,6</v>
      </c>
      <c r="K338" s="4" t="str">
        <f t="shared" si="27"/>
        <v>CGPLPA844P8</v>
      </c>
      <c r="L338" s="4" t="str">
        <f t="shared" si="28"/>
        <v>01-949</v>
      </c>
      <c r="M338" s="4" t="s">
        <v>285</v>
      </c>
      <c r="N338" s="4">
        <v>844</v>
      </c>
      <c r="O338" s="4" t="s">
        <v>286</v>
      </c>
      <c r="P338" s="4">
        <v>8</v>
      </c>
      <c r="R338" s="4" t="str">
        <f t="shared" si="29"/>
        <v>PACTO49</v>
      </c>
    </row>
    <row r="339" spans="1:18" x14ac:dyDescent="0.15">
      <c r="A339" s="5" t="s">
        <v>284</v>
      </c>
      <c r="B339" s="4">
        <v>949</v>
      </c>
      <c r="C339" s="4" t="s">
        <v>16</v>
      </c>
      <c r="D339" s="4" t="str">
        <f t="shared" si="25"/>
        <v>949E8</v>
      </c>
      <c r="E339" s="35">
        <v>49</v>
      </c>
      <c r="F339" s="31">
        <v>43675</v>
      </c>
      <c r="G339" s="4">
        <v>23</v>
      </c>
      <c r="H339" s="4" t="s">
        <v>248</v>
      </c>
      <c r="I339" s="4" t="s">
        <v>245</v>
      </c>
      <c r="J339" s="4" t="str">
        <f t="shared" si="26"/>
        <v>G7,8,9</v>
      </c>
      <c r="K339" s="4" t="str">
        <f t="shared" si="27"/>
        <v>CGPLPA844P9</v>
      </c>
      <c r="L339" s="4" t="str">
        <f t="shared" si="28"/>
        <v>01-949</v>
      </c>
      <c r="M339" s="4" t="s">
        <v>285</v>
      </c>
      <c r="N339" s="4">
        <v>844</v>
      </c>
      <c r="O339" s="4" t="s">
        <v>286</v>
      </c>
      <c r="P339" s="4">
        <v>9</v>
      </c>
      <c r="R339" s="4" t="str">
        <f t="shared" si="29"/>
        <v>PACTO49</v>
      </c>
    </row>
    <row r="340" spans="1:18" x14ac:dyDescent="0.15">
      <c r="A340" s="5" t="s">
        <v>284</v>
      </c>
      <c r="B340" s="4">
        <v>949</v>
      </c>
      <c r="C340" s="4" t="s">
        <v>17</v>
      </c>
      <c r="D340" s="4" t="str">
        <f t="shared" si="25"/>
        <v>949E9</v>
      </c>
      <c r="E340" s="35">
        <v>49</v>
      </c>
      <c r="F340" s="31">
        <v>43717</v>
      </c>
      <c r="G340" s="4">
        <v>23</v>
      </c>
      <c r="H340" s="4" t="s">
        <v>251</v>
      </c>
      <c r="I340" s="4" t="s">
        <v>245</v>
      </c>
      <c r="J340" s="4" t="str">
        <f t="shared" si="26"/>
        <v>B7,8,9</v>
      </c>
      <c r="K340" s="4" t="str">
        <f t="shared" si="27"/>
        <v>CGPLPA844P10</v>
      </c>
      <c r="L340" s="4" t="str">
        <f t="shared" si="28"/>
        <v>01-949</v>
      </c>
      <c r="M340" s="4" t="s">
        <v>285</v>
      </c>
      <c r="N340" s="4">
        <v>844</v>
      </c>
      <c r="O340" s="4" t="s">
        <v>286</v>
      </c>
      <c r="P340" s="4">
        <v>10</v>
      </c>
      <c r="R340" s="4" t="str">
        <f t="shared" si="29"/>
        <v>PACTO49</v>
      </c>
    </row>
    <row r="341" spans="1:18" x14ac:dyDescent="0.15">
      <c r="A341" s="5" t="s">
        <v>284</v>
      </c>
      <c r="B341" s="4">
        <v>949</v>
      </c>
      <c r="C341" s="4" t="s">
        <v>18</v>
      </c>
      <c r="D341" s="4" t="str">
        <f t="shared" si="25"/>
        <v>949E10</v>
      </c>
      <c r="E341" s="35">
        <v>49</v>
      </c>
      <c r="F341" s="31">
        <v>43780</v>
      </c>
      <c r="G341" s="4">
        <v>25</v>
      </c>
      <c r="H341" s="4" t="s">
        <v>241</v>
      </c>
      <c r="I341" s="4" t="s">
        <v>242</v>
      </c>
      <c r="J341" s="4" t="str">
        <f t="shared" si="26"/>
        <v>I1,2,3</v>
      </c>
      <c r="K341" s="4" t="str">
        <f t="shared" si="27"/>
        <v>CGPLPA844P11</v>
      </c>
      <c r="L341" s="4" t="str">
        <f t="shared" si="28"/>
        <v>01-949</v>
      </c>
      <c r="M341" s="4" t="s">
        <v>285</v>
      </c>
      <c r="N341" s="4">
        <v>844</v>
      </c>
      <c r="O341" s="4" t="s">
        <v>286</v>
      </c>
      <c r="P341" s="4">
        <v>11</v>
      </c>
      <c r="R341" s="4" t="str">
        <f t="shared" si="29"/>
        <v>PACTO49</v>
      </c>
    </row>
    <row r="342" spans="1:18" x14ac:dyDescent="0.15">
      <c r="A342" s="5" t="s">
        <v>284</v>
      </c>
      <c r="B342" s="4">
        <v>949</v>
      </c>
      <c r="C342" s="4" t="s">
        <v>19</v>
      </c>
      <c r="D342" s="4" t="str">
        <f t="shared" si="25"/>
        <v>949E11</v>
      </c>
      <c r="E342" s="35">
        <v>49</v>
      </c>
      <c r="F342" s="31">
        <v>43892</v>
      </c>
      <c r="G342" s="4">
        <v>25</v>
      </c>
      <c r="H342" s="4" t="s">
        <v>2</v>
      </c>
      <c r="I342" s="4" t="s">
        <v>244</v>
      </c>
      <c r="J342" s="4" t="str">
        <f t="shared" si="26"/>
        <v>A4,5,6</v>
      </c>
      <c r="K342" s="4" t="str">
        <f t="shared" si="27"/>
        <v>CGPLPA844P12</v>
      </c>
      <c r="L342" s="4" t="str">
        <f t="shared" si="28"/>
        <v>01-949</v>
      </c>
      <c r="M342" s="4" t="s">
        <v>285</v>
      </c>
      <c r="N342" s="4">
        <v>844</v>
      </c>
      <c r="O342" s="4" t="s">
        <v>286</v>
      </c>
      <c r="P342" s="4">
        <v>12</v>
      </c>
      <c r="R342" s="4" t="str">
        <f t="shared" si="29"/>
        <v>PACTO49</v>
      </c>
    </row>
    <row r="343" spans="1:18" x14ac:dyDescent="0.15">
      <c r="A343" s="5" t="s">
        <v>284</v>
      </c>
      <c r="B343" s="4">
        <v>951</v>
      </c>
      <c r="C343" s="4" t="s">
        <v>2</v>
      </c>
      <c r="D343" s="4" t="str">
        <f t="shared" si="25"/>
        <v>951A</v>
      </c>
      <c r="E343" s="35">
        <v>50</v>
      </c>
      <c r="F343" s="31">
        <v>43227</v>
      </c>
      <c r="G343" s="4">
        <v>2</v>
      </c>
      <c r="H343" s="4" t="s">
        <v>251</v>
      </c>
      <c r="I343" s="4" t="s">
        <v>242</v>
      </c>
      <c r="J343" s="4" t="str">
        <f t="shared" si="26"/>
        <v>B1,2,3</v>
      </c>
      <c r="K343" s="4" t="str">
        <f t="shared" si="27"/>
        <v>CGPLPA845P</v>
      </c>
      <c r="L343" s="4" t="str">
        <f t="shared" si="28"/>
        <v>01-951</v>
      </c>
      <c r="M343" s="4" t="s">
        <v>285</v>
      </c>
      <c r="N343" s="4">
        <v>845</v>
      </c>
      <c r="O343" s="4" t="s">
        <v>286</v>
      </c>
      <c r="R343" s="4" t="str">
        <f t="shared" si="29"/>
        <v>PACTO50</v>
      </c>
    </row>
    <row r="344" spans="1:18" x14ac:dyDescent="0.15">
      <c r="A344" s="5" t="s">
        <v>284</v>
      </c>
      <c r="B344" s="4">
        <v>951</v>
      </c>
      <c r="C344" s="4" t="s">
        <v>600</v>
      </c>
      <c r="D344" s="4" t="str">
        <f t="shared" si="25"/>
        <v>951ABC</v>
      </c>
      <c r="E344" s="35">
        <v>50</v>
      </c>
      <c r="F344" s="30">
        <v>43227</v>
      </c>
      <c r="J344" s="4" t="str">
        <f t="shared" si="26"/>
        <v/>
      </c>
      <c r="K344" s="4" t="str">
        <f t="shared" si="27"/>
        <v>CGPLPA845N</v>
      </c>
      <c r="L344" s="4" t="str">
        <f t="shared" si="28"/>
        <v>01-951</v>
      </c>
      <c r="M344" s="4" t="s">
        <v>285</v>
      </c>
      <c r="N344" s="4">
        <v>845</v>
      </c>
      <c r="O344" s="4" t="s">
        <v>611</v>
      </c>
      <c r="R344" s="4" t="str">
        <f t="shared" si="29"/>
        <v>PACTO50</v>
      </c>
    </row>
    <row r="345" spans="1:18" x14ac:dyDescent="0.15">
      <c r="A345" s="5" t="s">
        <v>284</v>
      </c>
      <c r="B345" s="4">
        <v>951</v>
      </c>
      <c r="C345" s="4" t="s">
        <v>8</v>
      </c>
      <c r="D345" s="4" t="str">
        <f t="shared" si="25"/>
        <v>951B1</v>
      </c>
      <c r="E345" s="35">
        <v>50</v>
      </c>
      <c r="F345" s="31">
        <v>43255</v>
      </c>
      <c r="G345" s="4">
        <v>7</v>
      </c>
      <c r="H345" s="4" t="s">
        <v>249</v>
      </c>
      <c r="I345" s="4" t="s">
        <v>244</v>
      </c>
      <c r="J345" s="4" t="str">
        <f t="shared" si="26"/>
        <v>D4,5,6</v>
      </c>
      <c r="K345" s="4" t="str">
        <f t="shared" si="27"/>
        <v>CGPLPA845P1</v>
      </c>
      <c r="L345" s="4" t="str">
        <f t="shared" si="28"/>
        <v>01-951</v>
      </c>
      <c r="M345" s="4" t="s">
        <v>285</v>
      </c>
      <c r="N345" s="4">
        <v>845</v>
      </c>
      <c r="O345" s="4" t="s">
        <v>286</v>
      </c>
      <c r="P345" s="4">
        <v>1</v>
      </c>
      <c r="R345" s="4" t="str">
        <f t="shared" si="29"/>
        <v>PACTO50</v>
      </c>
    </row>
    <row r="346" spans="1:18" x14ac:dyDescent="0.15">
      <c r="A346" s="5" t="s">
        <v>284</v>
      </c>
      <c r="B346" s="4">
        <v>951</v>
      </c>
      <c r="C346" s="4" t="s">
        <v>9</v>
      </c>
      <c r="D346" s="4" t="str">
        <f t="shared" si="25"/>
        <v>951E1</v>
      </c>
      <c r="E346" s="35">
        <v>50</v>
      </c>
      <c r="F346" s="31">
        <v>43283</v>
      </c>
      <c r="G346" s="4">
        <v>11</v>
      </c>
      <c r="H346" s="4" t="s">
        <v>251</v>
      </c>
      <c r="I346" s="4" t="s">
        <v>242</v>
      </c>
      <c r="J346" s="4" t="str">
        <f t="shared" si="26"/>
        <v>B1,2,3</v>
      </c>
      <c r="K346" s="4" t="str">
        <f t="shared" si="27"/>
        <v>CGPLPA845P2</v>
      </c>
      <c r="L346" s="4" t="str">
        <f t="shared" si="28"/>
        <v>01-951</v>
      </c>
      <c r="M346" s="4" t="s">
        <v>285</v>
      </c>
      <c r="N346" s="4">
        <v>845</v>
      </c>
      <c r="O346" s="4" t="s">
        <v>286</v>
      </c>
      <c r="P346" s="4">
        <v>2</v>
      </c>
      <c r="R346" s="4" t="str">
        <f t="shared" si="29"/>
        <v>PACTO50</v>
      </c>
    </row>
    <row r="347" spans="1:18" x14ac:dyDescent="0.15">
      <c r="A347" s="5" t="s">
        <v>284</v>
      </c>
      <c r="B347" s="4">
        <v>985</v>
      </c>
      <c r="C347" s="4" t="s">
        <v>10</v>
      </c>
      <c r="D347" s="4" t="str">
        <f t="shared" si="25"/>
        <v>985E2</v>
      </c>
      <c r="E347" s="35">
        <v>61</v>
      </c>
      <c r="F347" s="31">
        <v>43481</v>
      </c>
      <c r="G347" s="4">
        <v>15</v>
      </c>
      <c r="H347" s="4" t="s">
        <v>250</v>
      </c>
      <c r="I347" s="4" t="s">
        <v>244</v>
      </c>
      <c r="J347" s="4" t="str">
        <f t="shared" si="26"/>
        <v>C4,5,6</v>
      </c>
      <c r="K347" s="4" t="str">
        <f t="shared" si="27"/>
        <v>CGPLPA856P3</v>
      </c>
      <c r="L347" s="4" t="str">
        <f t="shared" si="28"/>
        <v>01-985</v>
      </c>
      <c r="M347" s="4" t="s">
        <v>285</v>
      </c>
      <c r="N347" s="4">
        <v>856</v>
      </c>
      <c r="O347" s="4" t="s">
        <v>286</v>
      </c>
      <c r="P347" s="4">
        <v>3</v>
      </c>
      <c r="R347" s="4" t="str">
        <f t="shared" si="29"/>
        <v>PACTO61</v>
      </c>
    </row>
    <row r="348" spans="1:18" x14ac:dyDescent="0.15">
      <c r="A348" s="5" t="s">
        <v>284</v>
      </c>
      <c r="B348" s="4">
        <v>951</v>
      </c>
      <c r="C348" s="4" t="s">
        <v>11</v>
      </c>
      <c r="D348" s="4" t="str">
        <f t="shared" si="25"/>
        <v>951E3</v>
      </c>
      <c r="E348" s="35">
        <v>50</v>
      </c>
      <c r="F348" s="31">
        <v>43402</v>
      </c>
      <c r="G348" s="4">
        <v>16</v>
      </c>
      <c r="H348" s="4" t="s">
        <v>2</v>
      </c>
      <c r="I348" s="4" t="s">
        <v>242</v>
      </c>
      <c r="J348" s="4" t="str">
        <f t="shared" si="26"/>
        <v>A1,2,3</v>
      </c>
      <c r="K348" s="4" t="str">
        <f t="shared" si="27"/>
        <v>CGPLPA845P4</v>
      </c>
      <c r="L348" s="4" t="str">
        <f t="shared" si="28"/>
        <v>01-951</v>
      </c>
      <c r="M348" s="4" t="s">
        <v>285</v>
      </c>
      <c r="N348" s="4">
        <v>845</v>
      </c>
      <c r="O348" s="4" t="s">
        <v>286</v>
      </c>
      <c r="P348" s="4">
        <v>4</v>
      </c>
      <c r="R348" s="4" t="str">
        <f t="shared" si="29"/>
        <v>PACTO50</v>
      </c>
    </row>
    <row r="349" spans="1:18" x14ac:dyDescent="0.15">
      <c r="A349" s="5" t="s">
        <v>284</v>
      </c>
      <c r="B349" s="4">
        <v>951</v>
      </c>
      <c r="C349" s="4" t="s">
        <v>13</v>
      </c>
      <c r="D349" s="4" t="str">
        <f t="shared" si="25"/>
        <v>951E5</v>
      </c>
      <c r="E349" s="35">
        <v>50</v>
      </c>
      <c r="F349" s="31">
        <v>43521</v>
      </c>
      <c r="G349" s="4">
        <v>21</v>
      </c>
      <c r="H349" s="4" t="s">
        <v>249</v>
      </c>
      <c r="I349" s="4" t="s">
        <v>242</v>
      </c>
      <c r="J349" s="4" t="str">
        <f t="shared" si="26"/>
        <v>D1,2,3</v>
      </c>
      <c r="K349" s="4" t="str">
        <f t="shared" si="27"/>
        <v>CGPLPA845P6</v>
      </c>
      <c r="L349" s="4" t="str">
        <f t="shared" si="28"/>
        <v>01-951</v>
      </c>
      <c r="M349" s="4" t="s">
        <v>285</v>
      </c>
      <c r="N349" s="4">
        <v>845</v>
      </c>
      <c r="O349" s="4" t="s">
        <v>286</v>
      </c>
      <c r="P349" s="4">
        <v>6</v>
      </c>
      <c r="R349" s="4" t="str">
        <f t="shared" si="29"/>
        <v>PACTO50</v>
      </c>
    </row>
    <row r="350" spans="1:18" x14ac:dyDescent="0.15">
      <c r="A350" s="5" t="s">
        <v>284</v>
      </c>
      <c r="B350" s="4">
        <v>951</v>
      </c>
      <c r="C350" s="4" t="s">
        <v>14</v>
      </c>
      <c r="D350" s="4" t="str">
        <f t="shared" si="25"/>
        <v>951E6</v>
      </c>
      <c r="E350" s="35">
        <v>50</v>
      </c>
      <c r="F350" s="31">
        <v>43549</v>
      </c>
      <c r="G350" s="4">
        <v>22</v>
      </c>
      <c r="H350" s="4" t="s">
        <v>247</v>
      </c>
      <c r="I350" s="4" t="s">
        <v>242</v>
      </c>
      <c r="J350" s="4" t="str">
        <f t="shared" si="26"/>
        <v>E1,2,3</v>
      </c>
      <c r="K350" s="4" t="str">
        <f t="shared" si="27"/>
        <v>CGPLPA845P7</v>
      </c>
      <c r="L350" s="4" t="str">
        <f t="shared" si="28"/>
        <v>01-951</v>
      </c>
      <c r="M350" s="4" t="s">
        <v>285</v>
      </c>
      <c r="N350" s="4">
        <v>845</v>
      </c>
      <c r="O350" s="4" t="s">
        <v>286</v>
      </c>
      <c r="P350" s="4">
        <v>7</v>
      </c>
      <c r="R350" s="4" t="str">
        <f t="shared" si="29"/>
        <v>PACTO50</v>
      </c>
    </row>
    <row r="351" spans="1:18" x14ac:dyDescent="0.15">
      <c r="A351" s="5" t="s">
        <v>284</v>
      </c>
      <c r="B351" s="4">
        <v>951</v>
      </c>
      <c r="C351" s="4" t="s">
        <v>15</v>
      </c>
      <c r="D351" s="4" t="str">
        <f t="shared" si="25"/>
        <v>951E7</v>
      </c>
      <c r="E351" s="35">
        <v>50</v>
      </c>
      <c r="F351" s="31">
        <v>43578</v>
      </c>
      <c r="G351" s="4">
        <v>16</v>
      </c>
      <c r="H351" s="4" t="s">
        <v>2</v>
      </c>
      <c r="I351" s="4" t="s">
        <v>245</v>
      </c>
      <c r="J351" s="4" t="str">
        <f t="shared" si="26"/>
        <v>A7,8,9</v>
      </c>
      <c r="K351" s="4" t="str">
        <f t="shared" si="27"/>
        <v>CGPLPA845P8</v>
      </c>
      <c r="L351" s="4" t="str">
        <f t="shared" si="28"/>
        <v>01-951</v>
      </c>
      <c r="M351" s="4" t="s">
        <v>285</v>
      </c>
      <c r="N351" s="4">
        <v>845</v>
      </c>
      <c r="O351" s="4" t="s">
        <v>286</v>
      </c>
      <c r="P351" s="4">
        <v>8</v>
      </c>
      <c r="R351" s="4" t="str">
        <f t="shared" si="29"/>
        <v>PACTO50</v>
      </c>
    </row>
    <row r="352" spans="1:18" x14ac:dyDescent="0.15">
      <c r="A352" s="5" t="s">
        <v>284</v>
      </c>
      <c r="B352" s="4">
        <v>951</v>
      </c>
      <c r="C352" s="4" t="s">
        <v>16</v>
      </c>
      <c r="D352" s="4" t="str">
        <f t="shared" si="25"/>
        <v>951E8</v>
      </c>
      <c r="E352" s="35">
        <v>50</v>
      </c>
      <c r="F352" s="31">
        <v>43636</v>
      </c>
      <c r="G352" s="4">
        <v>23</v>
      </c>
      <c r="H352" s="4" t="s">
        <v>246</v>
      </c>
      <c r="I352" s="4" t="s">
        <v>242</v>
      </c>
      <c r="J352" s="4" t="str">
        <f t="shared" si="26"/>
        <v>H1,2,3</v>
      </c>
      <c r="K352" s="4" t="str">
        <f t="shared" si="27"/>
        <v>CGPLPA845P9</v>
      </c>
      <c r="L352" s="4" t="str">
        <f t="shared" si="28"/>
        <v>01-951</v>
      </c>
      <c r="M352" s="4" t="s">
        <v>285</v>
      </c>
      <c r="N352" s="4">
        <v>845</v>
      </c>
      <c r="O352" s="4" t="s">
        <v>286</v>
      </c>
      <c r="P352" s="4">
        <v>9</v>
      </c>
      <c r="R352" s="4" t="str">
        <f t="shared" si="29"/>
        <v>PACTO50</v>
      </c>
    </row>
    <row r="353" spans="1:19" x14ac:dyDescent="0.15">
      <c r="A353" s="5" t="s">
        <v>284</v>
      </c>
      <c r="B353" s="4">
        <v>956</v>
      </c>
      <c r="C353" s="4" t="s">
        <v>2</v>
      </c>
      <c r="D353" s="4" t="str">
        <f t="shared" si="25"/>
        <v>956A</v>
      </c>
      <c r="E353" s="35">
        <v>51</v>
      </c>
      <c r="F353" s="31">
        <v>43234</v>
      </c>
      <c r="G353" s="4">
        <v>2</v>
      </c>
      <c r="H353" s="4" t="s">
        <v>251</v>
      </c>
      <c r="I353" s="4" t="s">
        <v>244</v>
      </c>
      <c r="J353" s="4" t="str">
        <f t="shared" si="26"/>
        <v>B4,5,6</v>
      </c>
      <c r="K353" s="4" t="str">
        <f t="shared" si="27"/>
        <v>CGPLPA846P</v>
      </c>
      <c r="L353" s="4" t="str">
        <f t="shared" si="28"/>
        <v>01-956</v>
      </c>
      <c r="M353" s="4" t="s">
        <v>285</v>
      </c>
      <c r="N353" s="4">
        <v>846</v>
      </c>
      <c r="O353" s="4" t="s">
        <v>286</v>
      </c>
      <c r="R353" s="4" t="str">
        <f t="shared" si="29"/>
        <v>PACTO51</v>
      </c>
    </row>
    <row r="354" spans="1:19" x14ac:dyDescent="0.15">
      <c r="A354" s="5" t="s">
        <v>284</v>
      </c>
      <c r="B354" s="4">
        <v>956</v>
      </c>
      <c r="C354" s="4" t="s">
        <v>600</v>
      </c>
      <c r="D354" s="4" t="str">
        <f t="shared" si="25"/>
        <v>956ABC</v>
      </c>
      <c r="E354" s="35">
        <v>51</v>
      </c>
      <c r="F354" s="30">
        <v>43234</v>
      </c>
      <c r="J354" s="4" t="str">
        <f t="shared" si="26"/>
        <v/>
      </c>
      <c r="K354" s="4" t="str">
        <f t="shared" si="27"/>
        <v>CGPLPA846N</v>
      </c>
      <c r="L354" s="4" t="str">
        <f t="shared" si="28"/>
        <v>01-956</v>
      </c>
      <c r="M354" s="4" t="s">
        <v>285</v>
      </c>
      <c r="N354" s="4">
        <v>846</v>
      </c>
      <c r="O354" s="4" t="s">
        <v>611</v>
      </c>
      <c r="R354" s="4" t="str">
        <f t="shared" si="29"/>
        <v>PACTO51</v>
      </c>
    </row>
    <row r="355" spans="1:19" x14ac:dyDescent="0.15">
      <c r="A355" s="5" t="s">
        <v>284</v>
      </c>
      <c r="B355" s="4">
        <v>956</v>
      </c>
      <c r="C355" s="4" t="s">
        <v>8</v>
      </c>
      <c r="D355" s="4" t="str">
        <f t="shared" si="25"/>
        <v>956B1</v>
      </c>
      <c r="E355" s="35">
        <v>51</v>
      </c>
      <c r="F355" s="31">
        <v>43263</v>
      </c>
      <c r="G355" s="4">
        <v>7</v>
      </c>
      <c r="H355" s="4" t="s">
        <v>249</v>
      </c>
      <c r="I355" s="4" t="s">
        <v>245</v>
      </c>
      <c r="J355" s="4" t="str">
        <f t="shared" si="26"/>
        <v>D7,8,9</v>
      </c>
      <c r="K355" s="4" t="str">
        <f t="shared" si="27"/>
        <v>CGPLPA846P1</v>
      </c>
      <c r="L355" s="4" t="str">
        <f t="shared" si="28"/>
        <v>01-956</v>
      </c>
      <c r="M355" s="4" t="s">
        <v>285</v>
      </c>
      <c r="N355" s="4">
        <v>846</v>
      </c>
      <c r="O355" s="4" t="s">
        <v>286</v>
      </c>
      <c r="P355" s="4">
        <v>1</v>
      </c>
      <c r="R355" s="4" t="str">
        <f t="shared" si="29"/>
        <v>PACTO51</v>
      </c>
    </row>
    <row r="356" spans="1:19" x14ac:dyDescent="0.15">
      <c r="A356" s="5" t="s">
        <v>284</v>
      </c>
      <c r="B356" s="4">
        <v>956</v>
      </c>
      <c r="C356" s="4" t="s">
        <v>9</v>
      </c>
      <c r="D356" s="4" t="str">
        <f t="shared" si="25"/>
        <v>956E1</v>
      </c>
      <c r="E356" s="35">
        <v>51</v>
      </c>
      <c r="F356" s="31">
        <v>43292</v>
      </c>
      <c r="G356" s="4">
        <v>11</v>
      </c>
      <c r="H356" s="4" t="s">
        <v>251</v>
      </c>
      <c r="I356" s="4" t="s">
        <v>244</v>
      </c>
      <c r="J356" s="4" t="str">
        <f t="shared" si="26"/>
        <v>B4,5,6</v>
      </c>
      <c r="K356" s="4" t="str">
        <f t="shared" si="27"/>
        <v>CGPLPA846P2</v>
      </c>
      <c r="L356" s="4" t="str">
        <f t="shared" si="28"/>
        <v>01-956</v>
      </c>
      <c r="M356" s="4" t="s">
        <v>285</v>
      </c>
      <c r="N356" s="4">
        <v>846</v>
      </c>
      <c r="O356" s="4" t="s">
        <v>286</v>
      </c>
      <c r="P356" s="4">
        <v>2</v>
      </c>
      <c r="R356" s="4" t="str">
        <f t="shared" si="29"/>
        <v>PACTO51</v>
      </c>
    </row>
    <row r="357" spans="1:19" x14ac:dyDescent="0.15">
      <c r="A357" s="5" t="s">
        <v>284</v>
      </c>
      <c r="B357" s="4">
        <v>984</v>
      </c>
      <c r="C357" s="4" t="s">
        <v>10</v>
      </c>
      <c r="D357" s="4" t="str">
        <f t="shared" si="25"/>
        <v>984E2</v>
      </c>
      <c r="E357" s="35">
        <v>62</v>
      </c>
      <c r="F357" s="31">
        <v>43441</v>
      </c>
      <c r="G357" s="4">
        <v>15</v>
      </c>
      <c r="H357" s="4" t="s">
        <v>250</v>
      </c>
      <c r="I357" s="4" t="s">
        <v>242</v>
      </c>
      <c r="J357" s="4" t="str">
        <f t="shared" si="26"/>
        <v>C1,2,3</v>
      </c>
      <c r="K357" s="4" t="str">
        <f t="shared" si="27"/>
        <v>CGPLPA855P3</v>
      </c>
      <c r="L357" s="4" t="str">
        <f t="shared" si="28"/>
        <v>01-984</v>
      </c>
      <c r="M357" s="4" t="s">
        <v>285</v>
      </c>
      <c r="N357" s="4">
        <v>855</v>
      </c>
      <c r="O357" s="4" t="s">
        <v>286</v>
      </c>
      <c r="P357" s="4">
        <v>3</v>
      </c>
      <c r="R357" s="4" t="str">
        <f t="shared" si="29"/>
        <v>PACTO62</v>
      </c>
    </row>
    <row r="358" spans="1:19" x14ac:dyDescent="0.15">
      <c r="A358" s="5" t="s">
        <v>284</v>
      </c>
      <c r="B358" s="4">
        <v>956</v>
      </c>
      <c r="C358" s="4" t="s">
        <v>11</v>
      </c>
      <c r="D358" s="4" t="str">
        <f t="shared" si="25"/>
        <v>956E3</v>
      </c>
      <c r="E358" s="35">
        <v>51</v>
      </c>
      <c r="F358" s="33">
        <v>43404</v>
      </c>
      <c r="J358" s="4" t="str">
        <f t="shared" si="26"/>
        <v/>
      </c>
      <c r="K358" s="4" t="str">
        <f t="shared" si="27"/>
        <v>CGPLPA846P4</v>
      </c>
      <c r="L358" s="4" t="str">
        <f t="shared" si="28"/>
        <v>01-956</v>
      </c>
      <c r="M358" s="4" t="s">
        <v>285</v>
      </c>
      <c r="N358" s="4">
        <v>846</v>
      </c>
      <c r="O358" s="4" t="s">
        <v>286</v>
      </c>
      <c r="P358" s="4">
        <v>4</v>
      </c>
      <c r="R358" s="4" t="str">
        <f t="shared" si="29"/>
        <v>PACTO51</v>
      </c>
      <c r="S358" s="4" t="s">
        <v>613</v>
      </c>
    </row>
    <row r="359" spans="1:19" x14ac:dyDescent="0.15">
      <c r="A359" s="5" t="s">
        <v>284</v>
      </c>
      <c r="B359" s="4">
        <v>957</v>
      </c>
      <c r="C359" s="4" t="s">
        <v>2</v>
      </c>
      <c r="D359" s="4" t="str">
        <f t="shared" si="25"/>
        <v>957A</v>
      </c>
      <c r="E359" s="35">
        <v>52</v>
      </c>
      <c r="F359" s="31">
        <v>43242</v>
      </c>
      <c r="G359" s="4">
        <v>2</v>
      </c>
      <c r="H359" s="4" t="s">
        <v>251</v>
      </c>
      <c r="I359" s="4" t="s">
        <v>245</v>
      </c>
      <c r="J359" s="4" t="str">
        <f t="shared" si="26"/>
        <v>B7,8,9</v>
      </c>
      <c r="K359" s="4" t="str">
        <f t="shared" si="27"/>
        <v>CGPLPA847P</v>
      </c>
      <c r="L359" s="4" t="str">
        <f t="shared" si="28"/>
        <v>01-957</v>
      </c>
      <c r="M359" s="4" t="s">
        <v>285</v>
      </c>
      <c r="N359" s="4">
        <v>847</v>
      </c>
      <c r="O359" s="4" t="s">
        <v>286</v>
      </c>
      <c r="R359" s="4" t="str">
        <f t="shared" si="29"/>
        <v>PACTO52</v>
      </c>
    </row>
    <row r="360" spans="1:19" x14ac:dyDescent="0.15">
      <c r="A360" s="5" t="s">
        <v>284</v>
      </c>
      <c r="B360" s="4">
        <v>957</v>
      </c>
      <c r="C360" s="4" t="s">
        <v>600</v>
      </c>
      <c r="D360" s="4" t="str">
        <f t="shared" si="25"/>
        <v>957ABC</v>
      </c>
      <c r="E360" s="35">
        <v>52</v>
      </c>
      <c r="F360" s="30">
        <v>43242</v>
      </c>
      <c r="J360" s="4" t="str">
        <f t="shared" si="26"/>
        <v/>
      </c>
      <c r="K360" s="4" t="str">
        <f t="shared" si="27"/>
        <v>CGPLPA847N</v>
      </c>
      <c r="L360" s="4" t="str">
        <f t="shared" si="28"/>
        <v>01-957</v>
      </c>
      <c r="M360" s="4" t="s">
        <v>285</v>
      </c>
      <c r="N360" s="4">
        <v>847</v>
      </c>
      <c r="O360" s="4" t="s">
        <v>611</v>
      </c>
      <c r="R360" s="4" t="str">
        <f t="shared" si="29"/>
        <v>PACTO52</v>
      </c>
    </row>
    <row r="361" spans="1:19" x14ac:dyDescent="0.15">
      <c r="A361" s="5" t="s">
        <v>284</v>
      </c>
      <c r="B361" s="4">
        <v>957</v>
      </c>
      <c r="C361" s="4" t="s">
        <v>8</v>
      </c>
      <c r="D361" s="4" t="str">
        <f t="shared" si="25"/>
        <v>957B1</v>
      </c>
      <c r="E361" s="35">
        <v>52</v>
      </c>
      <c r="F361" s="31">
        <v>43276</v>
      </c>
      <c r="G361" s="4">
        <v>7</v>
      </c>
      <c r="H361" s="4" t="s">
        <v>250</v>
      </c>
      <c r="I361" s="4" t="s">
        <v>242</v>
      </c>
      <c r="J361" s="4" t="str">
        <f t="shared" si="26"/>
        <v>C1,2,3</v>
      </c>
      <c r="K361" s="4" t="str">
        <f t="shared" si="27"/>
        <v>CGPLPA847P1</v>
      </c>
      <c r="L361" s="4" t="str">
        <f t="shared" si="28"/>
        <v>01-957</v>
      </c>
      <c r="M361" s="4" t="s">
        <v>285</v>
      </c>
      <c r="N361" s="4">
        <v>847</v>
      </c>
      <c r="O361" s="4" t="s">
        <v>286</v>
      </c>
      <c r="P361" s="4">
        <v>1</v>
      </c>
      <c r="R361" s="4" t="str">
        <f t="shared" si="29"/>
        <v>PACTO52</v>
      </c>
    </row>
    <row r="362" spans="1:19" x14ac:dyDescent="0.15">
      <c r="A362" s="5" t="s">
        <v>284</v>
      </c>
      <c r="B362" s="4">
        <v>957</v>
      </c>
      <c r="C362" s="4" t="s">
        <v>9</v>
      </c>
      <c r="D362" s="4" t="str">
        <f t="shared" si="25"/>
        <v>957E1</v>
      </c>
      <c r="E362" s="35">
        <v>52</v>
      </c>
      <c r="F362" s="33">
        <v>43304</v>
      </c>
      <c r="J362" s="4" t="str">
        <f t="shared" si="26"/>
        <v/>
      </c>
      <c r="K362" s="4" t="str">
        <f t="shared" si="27"/>
        <v>CGPLPA847P2</v>
      </c>
      <c r="L362" s="4" t="str">
        <f t="shared" si="28"/>
        <v>01-957</v>
      </c>
      <c r="M362" s="4" t="s">
        <v>285</v>
      </c>
      <c r="N362" s="4">
        <v>847</v>
      </c>
      <c r="O362" s="4" t="s">
        <v>286</v>
      </c>
      <c r="P362" s="4">
        <v>2</v>
      </c>
      <c r="R362" s="4" t="str">
        <f t="shared" si="29"/>
        <v>PACTO52</v>
      </c>
    </row>
    <row r="363" spans="1:19" x14ac:dyDescent="0.15">
      <c r="A363" s="5" t="s">
        <v>284</v>
      </c>
      <c r="B363" s="4">
        <v>989</v>
      </c>
      <c r="C363" s="4" t="s">
        <v>10</v>
      </c>
      <c r="D363" s="4" t="str">
        <f t="shared" si="25"/>
        <v>989E2</v>
      </c>
      <c r="E363" s="35">
        <v>63</v>
      </c>
      <c r="F363" s="31">
        <v>43441</v>
      </c>
      <c r="G363" s="4">
        <v>15</v>
      </c>
      <c r="H363" s="4" t="s">
        <v>250</v>
      </c>
      <c r="I363" s="4" t="s">
        <v>245</v>
      </c>
      <c r="J363" s="4" t="str">
        <f t="shared" si="26"/>
        <v>C7,8,9</v>
      </c>
      <c r="K363" s="4" t="str">
        <f t="shared" si="27"/>
        <v>CGPLPA857P3</v>
      </c>
      <c r="L363" s="4" t="str">
        <f t="shared" si="28"/>
        <v>01-989</v>
      </c>
      <c r="M363" s="4" t="s">
        <v>285</v>
      </c>
      <c r="N363" s="4">
        <v>857</v>
      </c>
      <c r="O363" s="4" t="s">
        <v>286</v>
      </c>
      <c r="P363" s="4">
        <v>3</v>
      </c>
      <c r="R363" s="4" t="str">
        <f t="shared" si="29"/>
        <v>PACTO63</v>
      </c>
    </row>
    <row r="364" spans="1:19" x14ac:dyDescent="0.15">
      <c r="A364" s="5" t="s">
        <v>284</v>
      </c>
      <c r="B364" s="4">
        <v>957</v>
      </c>
      <c r="C364" s="4" t="s">
        <v>11</v>
      </c>
      <c r="D364" s="4" t="str">
        <f t="shared" si="25"/>
        <v>957E3</v>
      </c>
      <c r="E364" s="35">
        <v>52</v>
      </c>
      <c r="F364" s="33">
        <v>43472</v>
      </c>
      <c r="J364" s="4" t="str">
        <f t="shared" si="26"/>
        <v/>
      </c>
      <c r="K364" s="4" t="str">
        <f t="shared" si="27"/>
        <v>CGPLPA847P4</v>
      </c>
      <c r="L364" s="4" t="str">
        <f t="shared" si="28"/>
        <v>01-957</v>
      </c>
      <c r="M364" s="4" t="s">
        <v>285</v>
      </c>
      <c r="N364" s="4">
        <v>847</v>
      </c>
      <c r="O364" s="4" t="s">
        <v>286</v>
      </c>
      <c r="P364" s="4">
        <v>4</v>
      </c>
      <c r="R364" s="4" t="str">
        <f t="shared" si="29"/>
        <v>PACTO52</v>
      </c>
    </row>
    <row r="365" spans="1:19" x14ac:dyDescent="0.15">
      <c r="A365" s="5" t="s">
        <v>284</v>
      </c>
      <c r="B365" s="4">
        <v>957</v>
      </c>
      <c r="C365" s="4" t="s">
        <v>12</v>
      </c>
      <c r="D365" s="4" t="str">
        <f t="shared" si="25"/>
        <v>957E4</v>
      </c>
      <c r="E365" s="35">
        <v>52</v>
      </c>
      <c r="F365" s="31">
        <v>43495</v>
      </c>
      <c r="G365" s="4">
        <v>19</v>
      </c>
      <c r="H365" s="4" t="s">
        <v>251</v>
      </c>
      <c r="I365" s="4" t="s">
        <v>244</v>
      </c>
      <c r="J365" s="4" t="str">
        <f t="shared" si="26"/>
        <v>B4,5,6</v>
      </c>
      <c r="K365" s="4" t="str">
        <f t="shared" si="27"/>
        <v>CGPLPA847P5</v>
      </c>
      <c r="L365" s="4" t="str">
        <f t="shared" si="28"/>
        <v>01-957</v>
      </c>
      <c r="M365" s="4" t="s">
        <v>285</v>
      </c>
      <c r="N365" s="4">
        <v>847</v>
      </c>
      <c r="O365" s="4" t="s">
        <v>286</v>
      </c>
      <c r="P365" s="4">
        <v>5</v>
      </c>
      <c r="R365" s="4" t="str">
        <f t="shared" si="29"/>
        <v>PACTO52</v>
      </c>
    </row>
    <row r="366" spans="1:19" x14ac:dyDescent="0.15">
      <c r="A366" s="5" t="s">
        <v>284</v>
      </c>
      <c r="B366" s="4">
        <v>957</v>
      </c>
      <c r="C366" s="4" t="s">
        <v>13</v>
      </c>
      <c r="D366" s="4" t="str">
        <f t="shared" si="25"/>
        <v>957E5</v>
      </c>
      <c r="E366" s="35">
        <v>52</v>
      </c>
      <c r="F366" s="31">
        <v>43551</v>
      </c>
      <c r="G366" s="4">
        <v>21</v>
      </c>
      <c r="H366" s="4" t="s">
        <v>249</v>
      </c>
      <c r="I366" s="4" t="s">
        <v>244</v>
      </c>
      <c r="J366" s="4" t="str">
        <f t="shared" si="26"/>
        <v>D4,5,6</v>
      </c>
      <c r="K366" s="4" t="str">
        <f t="shared" si="27"/>
        <v>CGPLPA847P6</v>
      </c>
      <c r="L366" s="4" t="str">
        <f t="shared" si="28"/>
        <v>01-957</v>
      </c>
      <c r="M366" s="4" t="s">
        <v>285</v>
      </c>
      <c r="N366" s="4">
        <v>847</v>
      </c>
      <c r="O366" s="4" t="s">
        <v>286</v>
      </c>
      <c r="P366" s="4">
        <v>6</v>
      </c>
      <c r="R366" s="4" t="str">
        <f t="shared" si="29"/>
        <v>PACTO52</v>
      </c>
    </row>
    <row r="367" spans="1:19" x14ac:dyDescent="0.15">
      <c r="A367" s="5" t="s">
        <v>284</v>
      </c>
      <c r="B367" s="4">
        <v>957</v>
      </c>
      <c r="C367" s="4" t="s">
        <v>14</v>
      </c>
      <c r="D367" s="4" t="str">
        <f t="shared" si="25"/>
        <v>957E6</v>
      </c>
      <c r="E367" s="35">
        <v>52</v>
      </c>
      <c r="F367" s="31">
        <v>43607</v>
      </c>
      <c r="G367" s="4">
        <v>22</v>
      </c>
      <c r="H367" s="4" t="s">
        <v>247</v>
      </c>
      <c r="I367" s="4" t="s">
        <v>244</v>
      </c>
      <c r="J367" s="4" t="str">
        <f t="shared" si="26"/>
        <v>E4,5,6</v>
      </c>
      <c r="K367" s="4" t="str">
        <f t="shared" si="27"/>
        <v>CGPLPA847P7</v>
      </c>
      <c r="L367" s="4" t="str">
        <f t="shared" si="28"/>
        <v>01-957</v>
      </c>
      <c r="M367" s="4" t="s">
        <v>285</v>
      </c>
      <c r="N367" s="4">
        <v>847</v>
      </c>
      <c r="O367" s="4" t="s">
        <v>286</v>
      </c>
      <c r="P367" s="4">
        <v>7</v>
      </c>
      <c r="R367" s="4" t="str">
        <f t="shared" si="29"/>
        <v>PACTO52</v>
      </c>
    </row>
    <row r="368" spans="1:19" x14ac:dyDescent="0.15">
      <c r="A368" s="5" t="s">
        <v>284</v>
      </c>
      <c r="B368" s="4">
        <v>957</v>
      </c>
      <c r="C368" s="4" t="s">
        <v>15</v>
      </c>
      <c r="D368" s="4" t="str">
        <f t="shared" si="25"/>
        <v>957E7</v>
      </c>
      <c r="E368" s="35">
        <v>52</v>
      </c>
      <c r="F368" s="31">
        <v>43670</v>
      </c>
      <c r="G368" s="4">
        <v>25</v>
      </c>
      <c r="H368" s="4" t="s">
        <v>2</v>
      </c>
      <c r="I368" s="4" t="s">
        <v>245</v>
      </c>
      <c r="J368" s="4" t="str">
        <f t="shared" si="26"/>
        <v>A7,8,9</v>
      </c>
      <c r="K368" s="4" t="str">
        <f t="shared" si="27"/>
        <v>CGPLPA847P8</v>
      </c>
      <c r="L368" s="4" t="str">
        <f t="shared" si="28"/>
        <v>01-957</v>
      </c>
      <c r="M368" s="4" t="s">
        <v>285</v>
      </c>
      <c r="N368" s="4">
        <v>847</v>
      </c>
      <c r="O368" s="4" t="s">
        <v>286</v>
      </c>
      <c r="P368" s="4">
        <v>8</v>
      </c>
      <c r="R368" s="4" t="str">
        <f t="shared" si="29"/>
        <v>PACTO52</v>
      </c>
    </row>
    <row r="369" spans="1:18" x14ac:dyDescent="0.15">
      <c r="A369" s="5" t="s">
        <v>284</v>
      </c>
      <c r="B369" s="4">
        <v>963</v>
      </c>
      <c r="C369" s="4" t="s">
        <v>2</v>
      </c>
      <c r="D369" s="4" t="str">
        <f t="shared" si="25"/>
        <v>963A</v>
      </c>
      <c r="E369" s="35">
        <v>53</v>
      </c>
      <c r="F369" s="31">
        <v>43263</v>
      </c>
      <c r="G369" s="4">
        <v>2</v>
      </c>
      <c r="H369" s="4" t="s">
        <v>2</v>
      </c>
      <c r="I369" s="4" t="s">
        <v>242</v>
      </c>
      <c r="J369" s="4" t="str">
        <f t="shared" si="26"/>
        <v>A1,2,3</v>
      </c>
      <c r="K369" s="4" t="str">
        <f t="shared" si="27"/>
        <v>CGPLPA848P</v>
      </c>
      <c r="L369" s="4" t="str">
        <f t="shared" si="28"/>
        <v>01-963</v>
      </c>
      <c r="M369" s="4" t="s">
        <v>285</v>
      </c>
      <c r="N369" s="4">
        <v>848</v>
      </c>
      <c r="O369" s="4" t="s">
        <v>286</v>
      </c>
      <c r="R369" s="4" t="str">
        <f t="shared" si="29"/>
        <v>PACTO53</v>
      </c>
    </row>
    <row r="370" spans="1:18" x14ac:dyDescent="0.15">
      <c r="A370" s="5" t="s">
        <v>284</v>
      </c>
      <c r="B370" s="4">
        <v>963</v>
      </c>
      <c r="C370" s="4" t="s">
        <v>600</v>
      </c>
      <c r="D370" s="4" t="str">
        <f t="shared" si="25"/>
        <v>963ABC</v>
      </c>
      <c r="E370" s="35">
        <v>53</v>
      </c>
      <c r="F370" s="30">
        <v>43263</v>
      </c>
      <c r="J370" s="4" t="str">
        <f t="shared" si="26"/>
        <v/>
      </c>
      <c r="K370" s="4" t="str">
        <f t="shared" si="27"/>
        <v>CGPLPA848N</v>
      </c>
      <c r="L370" s="4" t="str">
        <f t="shared" si="28"/>
        <v>01-963</v>
      </c>
      <c r="M370" s="4" t="s">
        <v>285</v>
      </c>
      <c r="N370" s="4">
        <v>848</v>
      </c>
      <c r="O370" s="4" t="s">
        <v>611</v>
      </c>
      <c r="R370" s="4" t="str">
        <f t="shared" si="29"/>
        <v>PACTO53</v>
      </c>
    </row>
    <row r="371" spans="1:18" x14ac:dyDescent="0.15">
      <c r="A371" s="5" t="s">
        <v>284</v>
      </c>
      <c r="B371" s="4">
        <v>963</v>
      </c>
      <c r="C371" s="4" t="s">
        <v>8</v>
      </c>
      <c r="D371" s="4" t="str">
        <f t="shared" si="25"/>
        <v>963B1</v>
      </c>
      <c r="E371" s="35">
        <v>53</v>
      </c>
      <c r="F371" s="31">
        <v>43269</v>
      </c>
      <c r="G371" s="4">
        <v>7</v>
      </c>
      <c r="H371" s="4" t="s">
        <v>250</v>
      </c>
      <c r="I371" s="4" t="s">
        <v>244</v>
      </c>
      <c r="J371" s="4" t="str">
        <f t="shared" si="26"/>
        <v>C4,5,6</v>
      </c>
      <c r="K371" s="4" t="str">
        <f t="shared" si="27"/>
        <v>CGPLPA848P1</v>
      </c>
      <c r="L371" s="4" t="str">
        <f t="shared" si="28"/>
        <v>01-963</v>
      </c>
      <c r="M371" s="4" t="s">
        <v>285</v>
      </c>
      <c r="N371" s="4">
        <v>848</v>
      </c>
      <c r="O371" s="4" t="s">
        <v>286</v>
      </c>
      <c r="P371" s="4">
        <v>1</v>
      </c>
      <c r="R371" s="4" t="str">
        <f t="shared" si="29"/>
        <v>PACTO53</v>
      </c>
    </row>
    <row r="372" spans="1:18" x14ac:dyDescent="0.15">
      <c r="A372" s="5" t="s">
        <v>284</v>
      </c>
      <c r="B372" s="4">
        <v>963</v>
      </c>
      <c r="C372" s="4" t="s">
        <v>9</v>
      </c>
      <c r="D372" s="4" t="str">
        <f t="shared" si="25"/>
        <v>963E1</v>
      </c>
      <c r="E372" s="35">
        <v>53</v>
      </c>
      <c r="F372" s="31">
        <v>43290</v>
      </c>
      <c r="G372" s="4">
        <v>11</v>
      </c>
      <c r="H372" s="4" t="s">
        <v>251</v>
      </c>
      <c r="I372" s="4" t="s">
        <v>245</v>
      </c>
      <c r="J372" s="4" t="str">
        <f t="shared" si="26"/>
        <v>B7,8,9</v>
      </c>
      <c r="K372" s="4" t="str">
        <f t="shared" si="27"/>
        <v>CGPLPA848P2</v>
      </c>
      <c r="L372" s="4" t="str">
        <f t="shared" si="28"/>
        <v>01-963</v>
      </c>
      <c r="M372" s="4" t="s">
        <v>285</v>
      </c>
      <c r="N372" s="4">
        <v>848</v>
      </c>
      <c r="O372" s="4" t="s">
        <v>286</v>
      </c>
      <c r="P372" s="4">
        <v>2</v>
      </c>
      <c r="R372" s="4" t="str">
        <f t="shared" si="29"/>
        <v>PACTO53</v>
      </c>
    </row>
    <row r="373" spans="1:18" x14ac:dyDescent="0.15">
      <c r="A373" s="5" t="s">
        <v>284</v>
      </c>
      <c r="B373" s="4">
        <v>965</v>
      </c>
      <c r="C373" s="4" t="s">
        <v>10</v>
      </c>
      <c r="D373" s="4" t="str">
        <f t="shared" si="25"/>
        <v>965E2</v>
      </c>
      <c r="E373" s="35">
        <v>54</v>
      </c>
      <c r="F373" s="31">
        <v>43334</v>
      </c>
      <c r="G373" s="4">
        <v>15</v>
      </c>
      <c r="H373" s="4" t="s">
        <v>249</v>
      </c>
      <c r="I373" s="4" t="s">
        <v>242</v>
      </c>
      <c r="J373" s="4" t="str">
        <f t="shared" si="26"/>
        <v>D1,2,3</v>
      </c>
      <c r="K373" s="4" t="str">
        <f t="shared" si="27"/>
        <v>CGPLPA850P3</v>
      </c>
      <c r="L373" s="4" t="str">
        <f t="shared" si="28"/>
        <v>01-965</v>
      </c>
      <c r="M373" s="4" t="s">
        <v>285</v>
      </c>
      <c r="N373" s="4">
        <v>850</v>
      </c>
      <c r="O373" s="4" t="s">
        <v>286</v>
      </c>
      <c r="P373" s="4">
        <v>3</v>
      </c>
      <c r="R373" s="4" t="str">
        <f t="shared" si="29"/>
        <v>PACTO54</v>
      </c>
    </row>
    <row r="374" spans="1:18" x14ac:dyDescent="0.15">
      <c r="A374" s="5" t="s">
        <v>284</v>
      </c>
      <c r="B374" s="4">
        <v>963</v>
      </c>
      <c r="C374" s="4" t="s">
        <v>11</v>
      </c>
      <c r="D374" s="4" t="str">
        <f t="shared" si="25"/>
        <v>963E3</v>
      </c>
      <c r="E374" s="35">
        <v>53</v>
      </c>
      <c r="F374" s="31">
        <v>43374</v>
      </c>
      <c r="G374" s="4">
        <v>16</v>
      </c>
      <c r="H374" s="4" t="s">
        <v>249</v>
      </c>
      <c r="I374" s="4" t="s">
        <v>242</v>
      </c>
      <c r="J374" s="4" t="str">
        <f t="shared" si="26"/>
        <v>D1,2,3</v>
      </c>
      <c r="K374" s="4" t="str">
        <f t="shared" si="27"/>
        <v>CGPLPA848P4</v>
      </c>
      <c r="L374" s="4" t="str">
        <f t="shared" si="28"/>
        <v>01-963</v>
      </c>
      <c r="M374" s="4" t="s">
        <v>285</v>
      </c>
      <c r="N374" s="4">
        <v>848</v>
      </c>
      <c r="O374" s="4" t="s">
        <v>286</v>
      </c>
      <c r="P374" s="4">
        <v>4</v>
      </c>
      <c r="R374" s="4" t="str">
        <f t="shared" si="29"/>
        <v>PACTO53</v>
      </c>
    </row>
    <row r="375" spans="1:18" x14ac:dyDescent="0.15">
      <c r="A375" s="5" t="s">
        <v>284</v>
      </c>
      <c r="B375" s="4">
        <v>963</v>
      </c>
      <c r="C375" s="4" t="s">
        <v>12</v>
      </c>
      <c r="D375" s="4" t="str">
        <f t="shared" si="25"/>
        <v>963E4</v>
      </c>
      <c r="E375" s="35">
        <v>53</v>
      </c>
      <c r="F375" s="31">
        <v>43437</v>
      </c>
      <c r="G375" s="4">
        <v>19</v>
      </c>
      <c r="H375" s="4" t="s">
        <v>251</v>
      </c>
      <c r="I375" s="4" t="s">
        <v>245</v>
      </c>
      <c r="J375" s="4" t="str">
        <f t="shared" si="26"/>
        <v>B7,8,9</v>
      </c>
      <c r="K375" s="4" t="str">
        <f t="shared" si="27"/>
        <v>CGPLPA848P5</v>
      </c>
      <c r="L375" s="4" t="str">
        <f t="shared" si="28"/>
        <v>01-963</v>
      </c>
      <c r="M375" s="4" t="s">
        <v>285</v>
      </c>
      <c r="N375" s="4">
        <v>848</v>
      </c>
      <c r="O375" s="4" t="s">
        <v>286</v>
      </c>
      <c r="P375" s="4">
        <v>5</v>
      </c>
      <c r="R375" s="4" t="str">
        <f t="shared" si="29"/>
        <v>PACTO53</v>
      </c>
    </row>
    <row r="376" spans="1:18" x14ac:dyDescent="0.15">
      <c r="A376" s="5" t="s">
        <v>284</v>
      </c>
      <c r="B376" s="4">
        <v>963</v>
      </c>
      <c r="C376" s="4" t="s">
        <v>13</v>
      </c>
      <c r="D376" s="4" t="str">
        <f t="shared" si="25"/>
        <v>963E5</v>
      </c>
      <c r="E376" s="35">
        <v>53</v>
      </c>
      <c r="F376" s="31">
        <v>43474</v>
      </c>
      <c r="G376" s="4">
        <v>21</v>
      </c>
      <c r="H376" s="4" t="s">
        <v>250</v>
      </c>
      <c r="I376" s="4" t="s">
        <v>245</v>
      </c>
      <c r="J376" s="4" t="str">
        <f t="shared" si="26"/>
        <v>C7,8,9</v>
      </c>
      <c r="K376" s="4" t="str">
        <f t="shared" si="27"/>
        <v>CGPLPA848P6</v>
      </c>
      <c r="L376" s="4" t="str">
        <f t="shared" si="28"/>
        <v>01-963</v>
      </c>
      <c r="M376" s="4" t="s">
        <v>285</v>
      </c>
      <c r="N376" s="4">
        <v>848</v>
      </c>
      <c r="O376" s="4" t="s">
        <v>286</v>
      </c>
      <c r="P376" s="4">
        <v>6</v>
      </c>
      <c r="R376" s="4" t="str">
        <f t="shared" si="29"/>
        <v>PACTO53</v>
      </c>
    </row>
    <row r="377" spans="1:18" x14ac:dyDescent="0.15">
      <c r="A377" s="5" t="s">
        <v>284</v>
      </c>
      <c r="B377" s="4">
        <v>965</v>
      </c>
      <c r="C377" s="4" t="s">
        <v>2</v>
      </c>
      <c r="D377" s="4" t="str">
        <f t="shared" si="25"/>
        <v>965A</v>
      </c>
      <c r="E377" s="35">
        <v>54</v>
      </c>
      <c r="F377" s="31">
        <v>43264</v>
      </c>
      <c r="G377" s="4">
        <v>2</v>
      </c>
      <c r="H377" s="4" t="s">
        <v>2</v>
      </c>
      <c r="I377" s="4" t="s">
        <v>245</v>
      </c>
      <c r="J377" s="4" t="str">
        <f t="shared" si="26"/>
        <v>A7,8,9</v>
      </c>
      <c r="K377" s="4" t="str">
        <f t="shared" si="27"/>
        <v>CGPLPA850P</v>
      </c>
      <c r="L377" s="4" t="str">
        <f t="shared" si="28"/>
        <v>01-965</v>
      </c>
      <c r="M377" s="4" t="s">
        <v>285</v>
      </c>
      <c r="N377" s="4">
        <v>850</v>
      </c>
      <c r="O377" s="4" t="s">
        <v>286</v>
      </c>
      <c r="R377" s="4" t="str">
        <f t="shared" si="29"/>
        <v>PACTO54</v>
      </c>
    </row>
    <row r="378" spans="1:18" x14ac:dyDescent="0.15">
      <c r="A378" s="5" t="s">
        <v>284</v>
      </c>
      <c r="B378" s="4">
        <v>965</v>
      </c>
      <c r="C378" s="4" t="s">
        <v>600</v>
      </c>
      <c r="D378" s="4" t="str">
        <f t="shared" si="25"/>
        <v>965ABC</v>
      </c>
      <c r="E378" s="35">
        <v>54</v>
      </c>
      <c r="F378" s="30">
        <v>43264</v>
      </c>
      <c r="J378" s="4" t="str">
        <f t="shared" si="26"/>
        <v/>
      </c>
      <c r="K378" s="4" t="str">
        <f t="shared" si="27"/>
        <v>CGPLPA850N</v>
      </c>
      <c r="L378" s="4" t="str">
        <f t="shared" si="28"/>
        <v>01-965</v>
      </c>
      <c r="M378" s="4" t="s">
        <v>285</v>
      </c>
      <c r="N378" s="4">
        <v>850</v>
      </c>
      <c r="O378" s="4" t="s">
        <v>611</v>
      </c>
      <c r="R378" s="4" t="str">
        <f t="shared" si="29"/>
        <v>PACTO54</v>
      </c>
    </row>
    <row r="379" spans="1:18" x14ac:dyDescent="0.15">
      <c r="A379" s="5" t="s">
        <v>284</v>
      </c>
      <c r="B379" s="4">
        <v>965</v>
      </c>
      <c r="C379" s="4" t="s">
        <v>8</v>
      </c>
      <c r="D379" s="4" t="str">
        <f t="shared" si="25"/>
        <v>965B1</v>
      </c>
      <c r="E379" s="35">
        <v>54</v>
      </c>
      <c r="F379" s="31">
        <v>43292</v>
      </c>
      <c r="G379" s="4">
        <v>7</v>
      </c>
      <c r="H379" s="4" t="s">
        <v>251</v>
      </c>
      <c r="I379" s="4" t="s">
        <v>242</v>
      </c>
      <c r="J379" s="4" t="str">
        <f t="shared" si="26"/>
        <v>B1,2,3</v>
      </c>
      <c r="K379" s="4" t="str">
        <f t="shared" si="27"/>
        <v>CGPLPA850P1</v>
      </c>
      <c r="L379" s="4" t="str">
        <f t="shared" si="28"/>
        <v>01-965</v>
      </c>
      <c r="M379" s="4" t="s">
        <v>285</v>
      </c>
      <c r="N379" s="4">
        <v>850</v>
      </c>
      <c r="O379" s="4" t="s">
        <v>286</v>
      </c>
      <c r="P379" s="4">
        <v>1</v>
      </c>
      <c r="R379" s="4" t="str">
        <f t="shared" si="29"/>
        <v>PACTO54</v>
      </c>
    </row>
    <row r="380" spans="1:18" x14ac:dyDescent="0.15">
      <c r="A380" s="5" t="s">
        <v>284</v>
      </c>
      <c r="B380" s="4">
        <v>965</v>
      </c>
      <c r="C380" s="4" t="s">
        <v>9</v>
      </c>
      <c r="D380" s="4" t="str">
        <f t="shared" si="25"/>
        <v>965E1</v>
      </c>
      <c r="E380" s="35">
        <v>54</v>
      </c>
      <c r="F380" s="31">
        <v>43320</v>
      </c>
      <c r="G380" s="4">
        <v>11</v>
      </c>
      <c r="H380" s="4" t="s">
        <v>2</v>
      </c>
      <c r="I380" s="4" t="s">
        <v>244</v>
      </c>
      <c r="J380" s="4" t="str">
        <f t="shared" si="26"/>
        <v>A4,5,6</v>
      </c>
      <c r="K380" s="4" t="str">
        <f t="shared" si="27"/>
        <v>CGPLPA850P2</v>
      </c>
      <c r="L380" s="4" t="str">
        <f t="shared" si="28"/>
        <v>01-965</v>
      </c>
      <c r="M380" s="4" t="s">
        <v>285</v>
      </c>
      <c r="N380" s="4">
        <v>850</v>
      </c>
      <c r="O380" s="4" t="s">
        <v>286</v>
      </c>
      <c r="P380" s="4">
        <v>2</v>
      </c>
      <c r="R380" s="4" t="str">
        <f t="shared" si="29"/>
        <v>PACTO54</v>
      </c>
    </row>
    <row r="381" spans="1:18" x14ac:dyDescent="0.15">
      <c r="A381" s="5" t="s">
        <v>284</v>
      </c>
      <c r="B381" s="4">
        <v>966</v>
      </c>
      <c r="C381" s="4" t="s">
        <v>10</v>
      </c>
      <c r="D381" s="4" t="str">
        <f t="shared" si="25"/>
        <v>966E2</v>
      </c>
      <c r="E381" s="35">
        <v>56</v>
      </c>
      <c r="F381" s="31">
        <v>43420</v>
      </c>
      <c r="G381" s="4">
        <v>15</v>
      </c>
      <c r="H381" s="4" t="s">
        <v>249</v>
      </c>
      <c r="I381" s="4" t="s">
        <v>244</v>
      </c>
      <c r="J381" s="4" t="str">
        <f t="shared" si="26"/>
        <v>D4,5,6</v>
      </c>
      <c r="K381" s="4" t="str">
        <f t="shared" si="27"/>
        <v>CGPLPA851P3</v>
      </c>
      <c r="L381" s="4" t="str">
        <f t="shared" si="28"/>
        <v>01-966</v>
      </c>
      <c r="M381" s="4" t="s">
        <v>285</v>
      </c>
      <c r="N381" s="4">
        <v>851</v>
      </c>
      <c r="O381" s="4" t="s">
        <v>286</v>
      </c>
      <c r="P381" s="4">
        <v>3</v>
      </c>
      <c r="R381" s="4" t="str">
        <f t="shared" si="29"/>
        <v>PACTO56</v>
      </c>
    </row>
    <row r="382" spans="1:18" x14ac:dyDescent="0.15">
      <c r="A382" s="5" t="s">
        <v>284</v>
      </c>
      <c r="B382" s="4">
        <v>965</v>
      </c>
      <c r="C382" s="4" t="s">
        <v>11</v>
      </c>
      <c r="D382" s="4" t="str">
        <f t="shared" si="25"/>
        <v>965E3</v>
      </c>
      <c r="E382" s="35">
        <v>54</v>
      </c>
      <c r="F382" s="31">
        <v>43377</v>
      </c>
      <c r="G382" s="4">
        <v>16</v>
      </c>
      <c r="H382" s="4" t="s">
        <v>249</v>
      </c>
      <c r="I382" s="4" t="s">
        <v>244</v>
      </c>
      <c r="J382" s="4" t="str">
        <f t="shared" si="26"/>
        <v>D4,5,6</v>
      </c>
      <c r="K382" s="4" t="str">
        <f t="shared" si="27"/>
        <v>CGPLPA850P4</v>
      </c>
      <c r="L382" s="4" t="str">
        <f t="shared" si="28"/>
        <v>01-965</v>
      </c>
      <c r="M382" s="4" t="s">
        <v>285</v>
      </c>
      <c r="N382" s="4">
        <v>850</v>
      </c>
      <c r="O382" s="4" t="s">
        <v>286</v>
      </c>
      <c r="P382" s="4">
        <v>4</v>
      </c>
      <c r="R382" s="4" t="str">
        <f t="shared" si="29"/>
        <v>PACTO54</v>
      </c>
    </row>
    <row r="383" spans="1:18" x14ac:dyDescent="0.15">
      <c r="A383" s="5" t="s">
        <v>284</v>
      </c>
      <c r="B383" s="4">
        <v>965</v>
      </c>
      <c r="C383" s="4" t="s">
        <v>12</v>
      </c>
      <c r="D383" s="4" t="str">
        <f t="shared" si="25"/>
        <v>965E4</v>
      </c>
      <c r="E383" s="35">
        <v>54</v>
      </c>
      <c r="F383" s="31">
        <v>43419</v>
      </c>
      <c r="G383" s="4">
        <v>19</v>
      </c>
      <c r="H383" s="4" t="s">
        <v>2</v>
      </c>
      <c r="I383" s="4" t="s">
        <v>242</v>
      </c>
      <c r="J383" s="4" t="str">
        <f t="shared" si="26"/>
        <v>A1,2,3</v>
      </c>
      <c r="K383" s="4" t="str">
        <f t="shared" si="27"/>
        <v>CGPLPA850P5</v>
      </c>
      <c r="L383" s="4" t="str">
        <f t="shared" si="28"/>
        <v>01-965</v>
      </c>
      <c r="M383" s="4" t="s">
        <v>285</v>
      </c>
      <c r="N383" s="4">
        <v>850</v>
      </c>
      <c r="O383" s="4" t="s">
        <v>286</v>
      </c>
      <c r="P383" s="4">
        <v>5</v>
      </c>
      <c r="R383" s="4" t="str">
        <f t="shared" si="29"/>
        <v>PACTO54</v>
      </c>
    </row>
    <row r="384" spans="1:18" x14ac:dyDescent="0.15">
      <c r="A384" s="5" t="s">
        <v>284</v>
      </c>
      <c r="B384" s="4">
        <v>965</v>
      </c>
      <c r="C384" s="4" t="s">
        <v>13</v>
      </c>
      <c r="D384" s="4" t="str">
        <f t="shared" si="25"/>
        <v>965E5</v>
      </c>
      <c r="E384" s="35">
        <v>54</v>
      </c>
      <c r="F384" s="31">
        <v>43475</v>
      </c>
      <c r="G384" s="4">
        <v>21</v>
      </c>
      <c r="H384" s="4" t="s">
        <v>251</v>
      </c>
      <c r="I384" s="4" t="s">
        <v>242</v>
      </c>
      <c r="J384" s="4" t="str">
        <f t="shared" si="26"/>
        <v>B1,2,3</v>
      </c>
      <c r="K384" s="4" t="str">
        <f t="shared" si="27"/>
        <v>CGPLPA850P6</v>
      </c>
      <c r="L384" s="4" t="str">
        <f t="shared" si="28"/>
        <v>01-965</v>
      </c>
      <c r="M384" s="4" t="s">
        <v>285</v>
      </c>
      <c r="N384" s="4">
        <v>850</v>
      </c>
      <c r="O384" s="4" t="s">
        <v>286</v>
      </c>
      <c r="P384" s="4">
        <v>6</v>
      </c>
      <c r="R384" s="4" t="str">
        <f t="shared" si="29"/>
        <v>PACTO54</v>
      </c>
    </row>
    <row r="385" spans="1:18" x14ac:dyDescent="0.15">
      <c r="A385" s="5" t="s">
        <v>284</v>
      </c>
      <c r="B385" s="4">
        <v>965</v>
      </c>
      <c r="C385" s="4" t="s">
        <v>14</v>
      </c>
      <c r="D385" s="4" t="str">
        <f t="shared" si="25"/>
        <v>965E6</v>
      </c>
      <c r="E385" s="35">
        <v>54</v>
      </c>
      <c r="F385" s="31">
        <v>43594</v>
      </c>
      <c r="G385" s="4">
        <v>22</v>
      </c>
      <c r="H385" s="4" t="s">
        <v>247</v>
      </c>
      <c r="I385" s="4" t="s">
        <v>245</v>
      </c>
      <c r="J385" s="4" t="str">
        <f t="shared" si="26"/>
        <v>E7,8,9</v>
      </c>
      <c r="K385" s="4" t="str">
        <f t="shared" si="27"/>
        <v>CGPLPA850P7</v>
      </c>
      <c r="L385" s="4" t="str">
        <f t="shared" si="28"/>
        <v>01-965</v>
      </c>
      <c r="M385" s="4" t="s">
        <v>285</v>
      </c>
      <c r="N385" s="4">
        <v>850</v>
      </c>
      <c r="O385" s="4" t="s">
        <v>286</v>
      </c>
      <c r="P385" s="4">
        <v>7</v>
      </c>
      <c r="R385" s="4" t="str">
        <f t="shared" si="29"/>
        <v>PACTO54</v>
      </c>
    </row>
    <row r="386" spans="1:18" x14ac:dyDescent="0.15">
      <c r="A386" s="5" t="s">
        <v>284</v>
      </c>
      <c r="B386" s="4">
        <v>964</v>
      </c>
      <c r="C386" s="4" t="s">
        <v>2</v>
      </c>
      <c r="D386" s="4" t="str">
        <f t="shared" ref="D386:D449" si="30">_xlfn.CONCAT(B386:C386)</f>
        <v>964A</v>
      </c>
      <c r="E386" s="35">
        <v>55</v>
      </c>
      <c r="F386" s="31">
        <v>43262</v>
      </c>
      <c r="G386" s="4">
        <v>2</v>
      </c>
      <c r="H386" s="4" t="s">
        <v>2</v>
      </c>
      <c r="I386" s="4" t="s">
        <v>244</v>
      </c>
      <c r="J386" s="4" t="str">
        <f t="shared" si="26"/>
        <v>A4,5,6</v>
      </c>
      <c r="K386" s="4" t="str">
        <f t="shared" si="27"/>
        <v>CGPLPA849P</v>
      </c>
      <c r="L386" s="4" t="str">
        <f t="shared" si="28"/>
        <v>01-964</v>
      </c>
      <c r="M386" s="4" t="s">
        <v>285</v>
      </c>
      <c r="N386" s="4">
        <v>849</v>
      </c>
      <c r="O386" s="4" t="s">
        <v>286</v>
      </c>
      <c r="R386" s="4" t="str">
        <f t="shared" si="29"/>
        <v>PACTO55</v>
      </c>
    </row>
    <row r="387" spans="1:18" x14ac:dyDescent="0.15">
      <c r="A387" s="5" t="s">
        <v>284</v>
      </c>
      <c r="B387" s="4">
        <v>964</v>
      </c>
      <c r="C387" s="4" t="s">
        <v>600</v>
      </c>
      <c r="D387" s="4" t="str">
        <f t="shared" si="30"/>
        <v>964ABC</v>
      </c>
      <c r="E387" s="35">
        <v>55</v>
      </c>
      <c r="F387" s="30">
        <v>43262</v>
      </c>
      <c r="J387" s="4" t="str">
        <f t="shared" si="26"/>
        <v/>
      </c>
      <c r="K387" s="4" t="str">
        <f t="shared" si="27"/>
        <v>CGPLPA849N</v>
      </c>
      <c r="L387" s="4" t="str">
        <f t="shared" si="28"/>
        <v>01-964</v>
      </c>
      <c r="M387" s="4" t="s">
        <v>285</v>
      </c>
      <c r="N387" s="4">
        <v>849</v>
      </c>
      <c r="O387" s="4" t="s">
        <v>611</v>
      </c>
      <c r="R387" s="4" t="str">
        <f t="shared" si="29"/>
        <v>PACTO55</v>
      </c>
    </row>
    <row r="388" spans="1:18" x14ac:dyDescent="0.15">
      <c r="A388" s="5" t="s">
        <v>284</v>
      </c>
      <c r="B388" s="4">
        <v>964</v>
      </c>
      <c r="C388" s="4" t="s">
        <v>8</v>
      </c>
      <c r="D388" s="4" t="str">
        <f t="shared" si="30"/>
        <v>964B1</v>
      </c>
      <c r="E388" s="35">
        <v>55</v>
      </c>
      <c r="F388" s="31">
        <v>43269</v>
      </c>
      <c r="G388" s="4">
        <v>7</v>
      </c>
      <c r="H388" s="4" t="s">
        <v>250</v>
      </c>
      <c r="I388" s="4" t="s">
        <v>245</v>
      </c>
      <c r="J388" s="4" t="str">
        <f t="shared" si="26"/>
        <v>C7,8,9</v>
      </c>
      <c r="K388" s="4" t="str">
        <f t="shared" si="27"/>
        <v>CGPLPA849P1</v>
      </c>
      <c r="L388" s="4" t="str">
        <f t="shared" si="28"/>
        <v>01-964</v>
      </c>
      <c r="M388" s="4" t="s">
        <v>285</v>
      </c>
      <c r="N388" s="4">
        <v>849</v>
      </c>
      <c r="O388" s="4" t="s">
        <v>286</v>
      </c>
      <c r="P388" s="4">
        <v>1</v>
      </c>
      <c r="R388" s="4" t="str">
        <f t="shared" si="29"/>
        <v>PACTO55</v>
      </c>
    </row>
    <row r="389" spans="1:18" x14ac:dyDescent="0.15">
      <c r="A389" s="5" t="s">
        <v>284</v>
      </c>
      <c r="B389" s="4">
        <v>964</v>
      </c>
      <c r="C389" s="4" t="s">
        <v>9</v>
      </c>
      <c r="D389" s="4" t="str">
        <f t="shared" si="30"/>
        <v>964E1</v>
      </c>
      <c r="E389" s="35">
        <v>55</v>
      </c>
      <c r="F389" s="31">
        <v>43294</v>
      </c>
      <c r="G389" s="4">
        <v>11</v>
      </c>
      <c r="H389" s="4" t="s">
        <v>2</v>
      </c>
      <c r="I389" s="4" t="s">
        <v>242</v>
      </c>
      <c r="J389" s="4" t="str">
        <f t="shared" si="26"/>
        <v>A1,2,3</v>
      </c>
      <c r="K389" s="4" t="str">
        <f t="shared" si="27"/>
        <v>CGPLPA849P2</v>
      </c>
      <c r="L389" s="4" t="str">
        <f t="shared" si="28"/>
        <v>01-964</v>
      </c>
      <c r="M389" s="4" t="s">
        <v>285</v>
      </c>
      <c r="N389" s="4">
        <v>849</v>
      </c>
      <c r="O389" s="4" t="s">
        <v>286</v>
      </c>
      <c r="P389" s="4">
        <v>2</v>
      </c>
      <c r="R389" s="4" t="str">
        <f t="shared" si="29"/>
        <v>PACTO55</v>
      </c>
    </row>
    <row r="390" spans="1:18" x14ac:dyDescent="0.15">
      <c r="A390" s="5" t="s">
        <v>284</v>
      </c>
      <c r="B390" s="4">
        <v>973</v>
      </c>
      <c r="C390" s="4" t="s">
        <v>10</v>
      </c>
      <c r="D390" s="4" t="str">
        <f t="shared" si="30"/>
        <v>973E2</v>
      </c>
      <c r="E390" s="35">
        <v>58</v>
      </c>
      <c r="F390" s="31">
        <v>43404</v>
      </c>
      <c r="G390" s="4">
        <v>15</v>
      </c>
      <c r="H390" s="4" t="s">
        <v>249</v>
      </c>
      <c r="I390" s="4" t="s">
        <v>245</v>
      </c>
      <c r="J390" s="4" t="str">
        <f t="shared" ref="J390:J453" si="31">_xlfn.CONCAT(H390:I390)</f>
        <v>D7,8,9</v>
      </c>
      <c r="K390" s="4" t="str">
        <f t="shared" ref="K390:K453" si="32">_xlfn.CONCAT(M390:Q390)</f>
        <v>CGPLPA793P3</v>
      </c>
      <c r="L390" s="4" t="str">
        <f t="shared" ref="L390:L453" si="33">_xlfn.CONCAT(A390:B390)</f>
        <v>01-973</v>
      </c>
      <c r="M390" s="4" t="s">
        <v>285</v>
      </c>
      <c r="N390" s="4">
        <v>793</v>
      </c>
      <c r="O390" s="4" t="s">
        <v>286</v>
      </c>
      <c r="P390" s="4">
        <v>3</v>
      </c>
      <c r="R390" s="4" t="str">
        <f t="shared" ref="R390:R453" si="34">_xlfn.CONCAT($E$1,E390)</f>
        <v>PACTO58</v>
      </c>
    </row>
    <row r="391" spans="1:18" x14ac:dyDescent="0.15">
      <c r="A391" s="5" t="s">
        <v>284</v>
      </c>
      <c r="B391" s="4">
        <v>966</v>
      </c>
      <c r="C391" s="4" t="s">
        <v>2</v>
      </c>
      <c r="D391" s="4" t="str">
        <f t="shared" si="30"/>
        <v>966A</v>
      </c>
      <c r="E391" s="35">
        <v>56</v>
      </c>
      <c r="F391" s="31">
        <v>43265</v>
      </c>
      <c r="G391" s="4">
        <v>3</v>
      </c>
      <c r="H391" s="4" t="s">
        <v>241</v>
      </c>
      <c r="I391" s="4" t="s">
        <v>242</v>
      </c>
      <c r="J391" s="4" t="str">
        <f t="shared" si="31"/>
        <v>I1,2,3</v>
      </c>
      <c r="K391" s="4" t="str">
        <f t="shared" si="32"/>
        <v>CGPLPA851P</v>
      </c>
      <c r="L391" s="4" t="str">
        <f t="shared" si="33"/>
        <v>01-966</v>
      </c>
      <c r="M391" s="4" t="s">
        <v>285</v>
      </c>
      <c r="N391" s="4">
        <v>851</v>
      </c>
      <c r="O391" s="4" t="s">
        <v>286</v>
      </c>
      <c r="R391" s="4" t="str">
        <f t="shared" si="34"/>
        <v>PACTO56</v>
      </c>
    </row>
    <row r="392" spans="1:18" x14ac:dyDescent="0.15">
      <c r="A392" s="5" t="s">
        <v>284</v>
      </c>
      <c r="B392" s="4">
        <v>966</v>
      </c>
      <c r="C392" s="4" t="s">
        <v>600</v>
      </c>
      <c r="D392" s="4" t="str">
        <f t="shared" si="30"/>
        <v>966ABC</v>
      </c>
      <c r="E392" s="35">
        <v>56</v>
      </c>
      <c r="F392" s="30">
        <v>43265</v>
      </c>
      <c r="J392" s="4" t="str">
        <f t="shared" si="31"/>
        <v/>
      </c>
      <c r="K392" s="4" t="str">
        <f t="shared" si="32"/>
        <v>CGPLPA851N</v>
      </c>
      <c r="L392" s="4" t="str">
        <f t="shared" si="33"/>
        <v>01-966</v>
      </c>
      <c r="M392" s="4" t="s">
        <v>285</v>
      </c>
      <c r="N392" s="4">
        <v>851</v>
      </c>
      <c r="O392" s="4" t="s">
        <v>611</v>
      </c>
      <c r="R392" s="4" t="str">
        <f t="shared" si="34"/>
        <v>PACTO56</v>
      </c>
    </row>
    <row r="393" spans="1:18" x14ac:dyDescent="0.15">
      <c r="A393" s="5" t="s">
        <v>284</v>
      </c>
      <c r="B393" s="4">
        <v>966</v>
      </c>
      <c r="C393" s="4" t="s">
        <v>8</v>
      </c>
      <c r="D393" s="4" t="str">
        <f t="shared" si="30"/>
        <v>966B1</v>
      </c>
      <c r="E393" s="35">
        <v>56</v>
      </c>
      <c r="F393" s="31">
        <v>43329</v>
      </c>
      <c r="G393" s="4">
        <v>7</v>
      </c>
      <c r="H393" s="4" t="s">
        <v>251</v>
      </c>
      <c r="I393" s="4" t="s">
        <v>244</v>
      </c>
      <c r="J393" s="4" t="str">
        <f t="shared" si="31"/>
        <v>B4,5,6</v>
      </c>
      <c r="K393" s="4" t="str">
        <f t="shared" si="32"/>
        <v>CGPLPA851P1</v>
      </c>
      <c r="L393" s="4" t="str">
        <f t="shared" si="33"/>
        <v>01-966</v>
      </c>
      <c r="M393" s="4" t="s">
        <v>285</v>
      </c>
      <c r="N393" s="4">
        <v>851</v>
      </c>
      <c r="O393" s="4" t="s">
        <v>286</v>
      </c>
      <c r="P393" s="4">
        <v>1</v>
      </c>
      <c r="R393" s="4" t="str">
        <f t="shared" si="34"/>
        <v>PACTO56</v>
      </c>
    </row>
    <row r="394" spans="1:18" x14ac:dyDescent="0.15">
      <c r="A394" s="5" t="s">
        <v>284</v>
      </c>
      <c r="B394" s="4">
        <v>966</v>
      </c>
      <c r="C394" s="4" t="s">
        <v>9</v>
      </c>
      <c r="D394" s="4" t="str">
        <f t="shared" si="30"/>
        <v>966E1</v>
      </c>
      <c r="E394" s="35">
        <v>56</v>
      </c>
      <c r="F394" s="31">
        <v>43385</v>
      </c>
      <c r="G394" s="4">
        <v>11</v>
      </c>
      <c r="H394" s="4" t="s">
        <v>2</v>
      </c>
      <c r="I394" s="4" t="s">
        <v>245</v>
      </c>
      <c r="J394" s="4" t="str">
        <f t="shared" si="31"/>
        <v>A7,8,9</v>
      </c>
      <c r="K394" s="4" t="str">
        <f t="shared" si="32"/>
        <v>CGPLPA851P2</v>
      </c>
      <c r="L394" s="4" t="str">
        <f t="shared" si="33"/>
        <v>01-966</v>
      </c>
      <c r="M394" s="4" t="s">
        <v>285</v>
      </c>
      <c r="N394" s="4">
        <v>851</v>
      </c>
      <c r="O394" s="4" t="s">
        <v>286</v>
      </c>
      <c r="P394" s="4">
        <v>2</v>
      </c>
      <c r="R394" s="4" t="str">
        <f t="shared" si="34"/>
        <v>PACTO56</v>
      </c>
    </row>
    <row r="395" spans="1:18" x14ac:dyDescent="0.15">
      <c r="A395" s="5" t="s">
        <v>284</v>
      </c>
      <c r="B395" s="4">
        <v>957</v>
      </c>
      <c r="C395" s="4" t="s">
        <v>10</v>
      </c>
      <c r="D395" s="4" t="str">
        <f t="shared" si="30"/>
        <v>957E2</v>
      </c>
      <c r="E395" s="35">
        <v>52</v>
      </c>
      <c r="F395" s="31">
        <v>43360</v>
      </c>
      <c r="G395" s="4">
        <v>15</v>
      </c>
      <c r="H395" s="4" t="s">
        <v>247</v>
      </c>
      <c r="I395" s="4" t="s">
        <v>242</v>
      </c>
      <c r="J395" s="4" t="str">
        <f t="shared" si="31"/>
        <v>E1,2,3</v>
      </c>
      <c r="K395" s="4" t="str">
        <f t="shared" si="32"/>
        <v>CGPLPA847P3</v>
      </c>
      <c r="L395" s="4" t="str">
        <f t="shared" si="33"/>
        <v>01-957</v>
      </c>
      <c r="M395" s="4" t="s">
        <v>285</v>
      </c>
      <c r="N395" s="4">
        <v>847</v>
      </c>
      <c r="O395" s="4" t="s">
        <v>286</v>
      </c>
      <c r="P395" s="4">
        <v>3</v>
      </c>
      <c r="R395" s="4" t="str">
        <f t="shared" si="34"/>
        <v>PACTO52</v>
      </c>
    </row>
    <row r="396" spans="1:18" x14ac:dyDescent="0.15">
      <c r="A396" s="5" t="s">
        <v>284</v>
      </c>
      <c r="B396" s="4">
        <v>966</v>
      </c>
      <c r="C396" s="4" t="s">
        <v>11</v>
      </c>
      <c r="D396" s="4" t="str">
        <f t="shared" si="30"/>
        <v>966E3</v>
      </c>
      <c r="E396" s="35">
        <v>56</v>
      </c>
      <c r="F396" s="31">
        <v>43476</v>
      </c>
      <c r="G396" s="4">
        <v>16</v>
      </c>
      <c r="H396" s="4" t="s">
        <v>249</v>
      </c>
      <c r="I396" s="4" t="s">
        <v>245</v>
      </c>
      <c r="J396" s="4" t="str">
        <f t="shared" si="31"/>
        <v>D7,8,9</v>
      </c>
      <c r="K396" s="4" t="str">
        <f t="shared" si="32"/>
        <v>CGPLPA851P4</v>
      </c>
      <c r="L396" s="4" t="str">
        <f t="shared" si="33"/>
        <v>01-966</v>
      </c>
      <c r="M396" s="4" t="s">
        <v>285</v>
      </c>
      <c r="N396" s="4">
        <v>851</v>
      </c>
      <c r="O396" s="4" t="s">
        <v>286</v>
      </c>
      <c r="P396" s="4">
        <v>4</v>
      </c>
      <c r="R396" s="4" t="str">
        <f t="shared" si="34"/>
        <v>PACTO56</v>
      </c>
    </row>
    <row r="397" spans="1:18" x14ac:dyDescent="0.15">
      <c r="A397" s="5" t="s">
        <v>284</v>
      </c>
      <c r="B397" s="4">
        <v>966</v>
      </c>
      <c r="C397" s="4" t="s">
        <v>12</v>
      </c>
      <c r="D397" s="4" t="str">
        <f t="shared" si="30"/>
        <v>966E4</v>
      </c>
      <c r="E397" s="35">
        <v>56</v>
      </c>
      <c r="F397" s="31">
        <v>43482</v>
      </c>
      <c r="G397" s="4">
        <v>19</v>
      </c>
      <c r="H397" s="4" t="s">
        <v>2</v>
      </c>
      <c r="I397" s="4" t="s">
        <v>244</v>
      </c>
      <c r="J397" s="4" t="str">
        <f t="shared" si="31"/>
        <v>A4,5,6</v>
      </c>
      <c r="K397" s="4" t="str">
        <f t="shared" si="32"/>
        <v>CGPLPA851P5</v>
      </c>
      <c r="L397" s="4" t="str">
        <f t="shared" si="33"/>
        <v>01-966</v>
      </c>
      <c r="M397" s="4" t="s">
        <v>285</v>
      </c>
      <c r="N397" s="4">
        <v>851</v>
      </c>
      <c r="O397" s="4" t="s">
        <v>286</v>
      </c>
      <c r="P397" s="4">
        <v>5</v>
      </c>
      <c r="R397" s="4" t="str">
        <f t="shared" si="34"/>
        <v>PACTO56</v>
      </c>
    </row>
    <row r="398" spans="1:18" x14ac:dyDescent="0.15">
      <c r="A398" s="5" t="s">
        <v>284</v>
      </c>
      <c r="B398" s="4">
        <v>966</v>
      </c>
      <c r="C398" s="4" t="s">
        <v>13</v>
      </c>
      <c r="D398" s="4" t="str">
        <f t="shared" si="30"/>
        <v>966E5</v>
      </c>
      <c r="E398" s="35">
        <v>56</v>
      </c>
      <c r="F398" s="31">
        <v>43537</v>
      </c>
      <c r="G398" s="4">
        <v>21</v>
      </c>
      <c r="H398" s="4" t="s">
        <v>251</v>
      </c>
      <c r="I398" s="4" t="s">
        <v>244</v>
      </c>
      <c r="J398" s="4" t="str">
        <f t="shared" si="31"/>
        <v>B4,5,6</v>
      </c>
      <c r="K398" s="4" t="str">
        <f t="shared" si="32"/>
        <v>CGPLPA851P6</v>
      </c>
      <c r="L398" s="4" t="str">
        <f t="shared" si="33"/>
        <v>01-966</v>
      </c>
      <c r="M398" s="4" t="s">
        <v>285</v>
      </c>
      <c r="N398" s="4">
        <v>851</v>
      </c>
      <c r="O398" s="4" t="s">
        <v>286</v>
      </c>
      <c r="P398" s="4">
        <v>6</v>
      </c>
      <c r="R398" s="4" t="str">
        <f t="shared" si="34"/>
        <v>PACTO56</v>
      </c>
    </row>
    <row r="399" spans="1:18" x14ac:dyDescent="0.15">
      <c r="A399" s="5" t="s">
        <v>284</v>
      </c>
      <c r="B399" s="4">
        <v>969</v>
      </c>
      <c r="C399" s="4" t="s">
        <v>2</v>
      </c>
      <c r="D399" s="4" t="str">
        <f t="shared" si="30"/>
        <v>969A</v>
      </c>
      <c r="E399" s="35">
        <v>57</v>
      </c>
      <c r="F399" s="31">
        <v>43278</v>
      </c>
      <c r="G399" s="4">
        <v>3</v>
      </c>
      <c r="H399" s="4" t="s">
        <v>241</v>
      </c>
      <c r="I399" s="4" t="s">
        <v>244</v>
      </c>
      <c r="J399" s="4" t="str">
        <f t="shared" si="31"/>
        <v>I4,5,6</v>
      </c>
      <c r="K399" s="4" t="str">
        <f t="shared" si="32"/>
        <v>CGPLPA852P</v>
      </c>
      <c r="L399" s="4" t="str">
        <f t="shared" si="33"/>
        <v>01-969</v>
      </c>
      <c r="M399" s="4" t="s">
        <v>285</v>
      </c>
      <c r="N399" s="4">
        <v>852</v>
      </c>
      <c r="O399" s="4" t="s">
        <v>286</v>
      </c>
      <c r="R399" s="4" t="str">
        <f t="shared" si="34"/>
        <v>PACTO57</v>
      </c>
    </row>
    <row r="400" spans="1:18" x14ac:dyDescent="0.15">
      <c r="A400" s="5" t="s">
        <v>284</v>
      </c>
      <c r="B400" s="4">
        <v>969</v>
      </c>
      <c r="C400" s="4" t="s">
        <v>600</v>
      </c>
      <c r="D400" s="4" t="str">
        <f t="shared" si="30"/>
        <v>969ABC</v>
      </c>
      <c r="E400" s="35">
        <v>57</v>
      </c>
      <c r="F400" s="30">
        <v>43278</v>
      </c>
      <c r="J400" s="4" t="str">
        <f t="shared" si="31"/>
        <v/>
      </c>
      <c r="K400" s="4" t="str">
        <f t="shared" si="32"/>
        <v>CGPLPA852N</v>
      </c>
      <c r="L400" s="4" t="str">
        <f t="shared" si="33"/>
        <v>01-969</v>
      </c>
      <c r="M400" s="4" t="s">
        <v>285</v>
      </c>
      <c r="N400" s="4">
        <v>852</v>
      </c>
      <c r="O400" s="4" t="s">
        <v>611</v>
      </c>
      <c r="R400" s="4" t="str">
        <f t="shared" si="34"/>
        <v>PACTO57</v>
      </c>
    </row>
    <row r="401" spans="1:19" x14ac:dyDescent="0.15">
      <c r="A401" s="5" t="s">
        <v>284</v>
      </c>
      <c r="B401" s="4">
        <v>969</v>
      </c>
      <c r="C401" s="4" t="s">
        <v>8</v>
      </c>
      <c r="D401" s="4" t="str">
        <f t="shared" si="30"/>
        <v>969B1</v>
      </c>
      <c r="E401" s="35">
        <v>57</v>
      </c>
      <c r="F401" s="31">
        <v>43308</v>
      </c>
      <c r="G401" s="4">
        <v>7</v>
      </c>
      <c r="H401" s="4" t="s">
        <v>251</v>
      </c>
      <c r="I401" s="4" t="s">
        <v>245</v>
      </c>
      <c r="J401" s="4" t="str">
        <f t="shared" si="31"/>
        <v>B7,8,9</v>
      </c>
      <c r="K401" s="4" t="str">
        <f t="shared" si="32"/>
        <v>CGPLPA852P1</v>
      </c>
      <c r="L401" s="4" t="str">
        <f t="shared" si="33"/>
        <v>01-969</v>
      </c>
      <c r="M401" s="4" t="s">
        <v>285</v>
      </c>
      <c r="N401" s="4">
        <v>852</v>
      </c>
      <c r="O401" s="4" t="s">
        <v>286</v>
      </c>
      <c r="P401" s="4">
        <v>1</v>
      </c>
      <c r="R401" s="4" t="str">
        <f t="shared" si="34"/>
        <v>PACTO57</v>
      </c>
    </row>
    <row r="402" spans="1:19" x14ac:dyDescent="0.15">
      <c r="A402" s="5" t="s">
        <v>284</v>
      </c>
      <c r="B402" s="4">
        <v>973</v>
      </c>
      <c r="C402" s="4" t="s">
        <v>2</v>
      </c>
      <c r="D402" s="4" t="str">
        <f t="shared" si="30"/>
        <v>973A</v>
      </c>
      <c r="E402" s="35">
        <v>58</v>
      </c>
      <c r="F402" s="31">
        <v>43287</v>
      </c>
      <c r="G402" s="4">
        <v>3</v>
      </c>
      <c r="H402" s="4" t="s">
        <v>241</v>
      </c>
      <c r="I402" s="4" t="s">
        <v>245</v>
      </c>
      <c r="J402" s="4" t="str">
        <f t="shared" si="31"/>
        <v>I7,8,9</v>
      </c>
      <c r="K402" s="4" t="str">
        <f t="shared" si="32"/>
        <v>CGPLPA793P</v>
      </c>
      <c r="L402" s="4" t="str">
        <f t="shared" si="33"/>
        <v>01-973</v>
      </c>
      <c r="M402" s="4" t="s">
        <v>285</v>
      </c>
      <c r="N402" s="4">
        <v>793</v>
      </c>
      <c r="O402" s="4" t="s">
        <v>286</v>
      </c>
      <c r="R402" s="4" t="str">
        <f t="shared" si="34"/>
        <v>PACTO58</v>
      </c>
    </row>
    <row r="403" spans="1:19" x14ac:dyDescent="0.15">
      <c r="A403" s="5" t="s">
        <v>284</v>
      </c>
      <c r="B403" s="4">
        <v>973</v>
      </c>
      <c r="C403" s="4" t="s">
        <v>600</v>
      </c>
      <c r="D403" s="4" t="str">
        <f t="shared" si="30"/>
        <v>973ABC</v>
      </c>
      <c r="E403" s="35">
        <v>58</v>
      </c>
      <c r="F403" s="30">
        <v>43287</v>
      </c>
      <c r="J403" s="4" t="str">
        <f t="shared" si="31"/>
        <v/>
      </c>
      <c r="K403" s="4" t="str">
        <f t="shared" si="32"/>
        <v>CGPLPA793N</v>
      </c>
      <c r="L403" s="4" t="str">
        <f t="shared" si="33"/>
        <v>01-973</v>
      </c>
      <c r="M403" s="4" t="s">
        <v>285</v>
      </c>
      <c r="N403" s="4">
        <v>793</v>
      </c>
      <c r="O403" s="4" t="s">
        <v>611</v>
      </c>
      <c r="R403" s="4" t="str">
        <f t="shared" si="34"/>
        <v>PACTO58</v>
      </c>
    </row>
    <row r="404" spans="1:19" x14ac:dyDescent="0.15">
      <c r="A404" s="5" t="s">
        <v>284</v>
      </c>
      <c r="B404" s="4">
        <v>973</v>
      </c>
      <c r="C404" s="4" t="s">
        <v>8</v>
      </c>
      <c r="D404" s="4" t="str">
        <f t="shared" si="30"/>
        <v>973B1</v>
      </c>
      <c r="E404" s="35">
        <v>58</v>
      </c>
      <c r="F404" s="31">
        <v>43320</v>
      </c>
      <c r="G404" s="4">
        <v>7</v>
      </c>
      <c r="H404" s="4" t="s">
        <v>2</v>
      </c>
      <c r="I404" s="4" t="s">
        <v>242</v>
      </c>
      <c r="J404" s="4" t="str">
        <f t="shared" si="31"/>
        <v>A1,2,3</v>
      </c>
      <c r="K404" s="4" t="str">
        <f t="shared" si="32"/>
        <v>CGPLPA793P1</v>
      </c>
      <c r="L404" s="4" t="str">
        <f t="shared" si="33"/>
        <v>01-973</v>
      </c>
      <c r="M404" s="4" t="s">
        <v>285</v>
      </c>
      <c r="N404" s="4">
        <v>793</v>
      </c>
      <c r="O404" s="4" t="s">
        <v>286</v>
      </c>
      <c r="P404" s="4">
        <v>1</v>
      </c>
      <c r="R404" s="4" t="str">
        <f t="shared" si="34"/>
        <v>PACTO58</v>
      </c>
    </row>
    <row r="405" spans="1:19" x14ac:dyDescent="0.15">
      <c r="A405" s="5" t="s">
        <v>284</v>
      </c>
      <c r="B405" s="4">
        <v>973</v>
      </c>
      <c r="C405" s="4" t="s">
        <v>9</v>
      </c>
      <c r="D405" s="4" t="str">
        <f t="shared" si="30"/>
        <v>973E1</v>
      </c>
      <c r="E405" s="35">
        <v>58</v>
      </c>
      <c r="F405" s="31">
        <v>43348</v>
      </c>
      <c r="G405" s="4">
        <v>12</v>
      </c>
      <c r="H405" s="4" t="s">
        <v>241</v>
      </c>
      <c r="I405" s="4" t="s">
        <v>242</v>
      </c>
      <c r="J405" s="4" t="str">
        <f t="shared" si="31"/>
        <v>I1,2,3</v>
      </c>
      <c r="K405" s="4" t="str">
        <f t="shared" si="32"/>
        <v>CGPLPA793P2</v>
      </c>
      <c r="L405" s="4" t="str">
        <f t="shared" si="33"/>
        <v>01-973</v>
      </c>
      <c r="M405" s="4" t="s">
        <v>285</v>
      </c>
      <c r="N405" s="4">
        <v>793</v>
      </c>
      <c r="O405" s="4" t="s">
        <v>286</v>
      </c>
      <c r="P405" s="4">
        <v>2</v>
      </c>
      <c r="R405" s="4" t="str">
        <f t="shared" si="34"/>
        <v>PACTO58</v>
      </c>
    </row>
    <row r="406" spans="1:19" x14ac:dyDescent="0.15">
      <c r="A406" s="5" t="s">
        <v>284</v>
      </c>
      <c r="B406" s="4">
        <v>963</v>
      </c>
      <c r="C406" s="4" t="s">
        <v>10</v>
      </c>
      <c r="D406" s="4" t="str">
        <f t="shared" si="30"/>
        <v>963E2</v>
      </c>
      <c r="E406" s="35">
        <v>53</v>
      </c>
      <c r="F406" s="31">
        <v>43318</v>
      </c>
      <c r="G406" s="4">
        <v>15</v>
      </c>
      <c r="H406" s="4" t="s">
        <v>247</v>
      </c>
      <c r="I406" s="4" t="s">
        <v>244</v>
      </c>
      <c r="J406" s="4" t="str">
        <f t="shared" si="31"/>
        <v>E4,5,6</v>
      </c>
      <c r="K406" s="4" t="str">
        <f t="shared" si="32"/>
        <v>CGPLPA848P3</v>
      </c>
      <c r="L406" s="4" t="str">
        <f t="shared" si="33"/>
        <v>01-963</v>
      </c>
      <c r="M406" s="4" t="s">
        <v>285</v>
      </c>
      <c r="N406" s="4">
        <v>848</v>
      </c>
      <c r="O406" s="4" t="s">
        <v>286</v>
      </c>
      <c r="P406" s="4">
        <v>3</v>
      </c>
      <c r="R406" s="4" t="str">
        <f t="shared" si="34"/>
        <v>PACTO53</v>
      </c>
    </row>
    <row r="407" spans="1:19" x14ac:dyDescent="0.15">
      <c r="A407" s="5" t="s">
        <v>284</v>
      </c>
      <c r="B407" s="4">
        <v>973</v>
      </c>
      <c r="C407" s="4" t="s">
        <v>11</v>
      </c>
      <c r="D407" s="4" t="str">
        <f t="shared" si="30"/>
        <v>973E3</v>
      </c>
      <c r="E407" s="35">
        <v>58</v>
      </c>
      <c r="F407" s="31">
        <v>43467</v>
      </c>
      <c r="G407" s="4">
        <v>16</v>
      </c>
      <c r="H407" s="4" t="s">
        <v>250</v>
      </c>
      <c r="I407" s="4" t="s">
        <v>242</v>
      </c>
      <c r="J407" s="4" t="str">
        <f t="shared" si="31"/>
        <v>C1,2,3</v>
      </c>
      <c r="K407" s="4" t="str">
        <f t="shared" si="32"/>
        <v>CGPLPA793P4</v>
      </c>
      <c r="L407" s="4" t="str">
        <f t="shared" si="33"/>
        <v>01-973</v>
      </c>
      <c r="M407" s="4" t="s">
        <v>285</v>
      </c>
      <c r="N407" s="4">
        <v>793</v>
      </c>
      <c r="O407" s="4" t="s">
        <v>286</v>
      </c>
      <c r="P407" s="4">
        <v>4</v>
      </c>
      <c r="R407" s="4" t="str">
        <f t="shared" si="34"/>
        <v>PACTO58</v>
      </c>
    </row>
    <row r="408" spans="1:19" x14ac:dyDescent="0.15">
      <c r="A408" s="5" t="s">
        <v>284</v>
      </c>
      <c r="B408" s="4">
        <v>973</v>
      </c>
      <c r="C408" s="4" t="s">
        <v>12</v>
      </c>
      <c r="D408" s="4" t="str">
        <f t="shared" si="30"/>
        <v>973E4</v>
      </c>
      <c r="E408" s="35">
        <v>58</v>
      </c>
      <c r="F408" s="31">
        <v>43516</v>
      </c>
      <c r="G408" s="4">
        <v>19</v>
      </c>
      <c r="H408" s="4" t="s">
        <v>2</v>
      </c>
      <c r="I408" s="4" t="s">
        <v>245</v>
      </c>
      <c r="J408" s="4" t="str">
        <f t="shared" si="31"/>
        <v>A7,8,9</v>
      </c>
      <c r="K408" s="4" t="str">
        <f t="shared" si="32"/>
        <v>CGPLPA793P5</v>
      </c>
      <c r="L408" s="4" t="str">
        <f t="shared" si="33"/>
        <v>01-973</v>
      </c>
      <c r="M408" s="4" t="s">
        <v>285</v>
      </c>
      <c r="N408" s="4">
        <v>793</v>
      </c>
      <c r="O408" s="4" t="s">
        <v>286</v>
      </c>
      <c r="P408" s="4">
        <v>5</v>
      </c>
      <c r="R408" s="4" t="str">
        <f t="shared" si="34"/>
        <v>PACTO58</v>
      </c>
    </row>
    <row r="409" spans="1:19" x14ac:dyDescent="0.15">
      <c r="A409" s="5" t="s">
        <v>284</v>
      </c>
      <c r="B409" s="4">
        <v>973</v>
      </c>
      <c r="C409" s="4" t="s">
        <v>13</v>
      </c>
      <c r="D409" s="4" t="str">
        <f t="shared" si="30"/>
        <v>973E5</v>
      </c>
      <c r="E409" s="35">
        <v>58</v>
      </c>
      <c r="F409" s="31">
        <v>43572</v>
      </c>
      <c r="G409" s="4">
        <v>21</v>
      </c>
      <c r="H409" s="4" t="s">
        <v>250</v>
      </c>
      <c r="I409" s="4" t="s">
        <v>242</v>
      </c>
      <c r="J409" s="4" t="str">
        <f t="shared" si="31"/>
        <v>C1,2,3</v>
      </c>
      <c r="K409" s="4" t="str">
        <f t="shared" si="32"/>
        <v>CGPLPA793P6</v>
      </c>
      <c r="L409" s="4" t="str">
        <f t="shared" si="33"/>
        <v>01-973</v>
      </c>
      <c r="M409" s="4" t="s">
        <v>285</v>
      </c>
      <c r="N409" s="4">
        <v>793</v>
      </c>
      <c r="O409" s="4" t="s">
        <v>286</v>
      </c>
      <c r="P409" s="4">
        <v>6</v>
      </c>
      <c r="R409" s="4" t="str">
        <f t="shared" si="34"/>
        <v>PACTO58</v>
      </c>
    </row>
    <row r="410" spans="1:19" x14ac:dyDescent="0.15">
      <c r="A410" s="5" t="s">
        <v>284</v>
      </c>
      <c r="B410" s="4">
        <v>973</v>
      </c>
      <c r="C410" s="4" t="s">
        <v>14</v>
      </c>
      <c r="D410" s="4" t="str">
        <f t="shared" si="30"/>
        <v>973E6</v>
      </c>
      <c r="E410" s="35">
        <v>58</v>
      </c>
      <c r="F410" s="31">
        <v>43642</v>
      </c>
      <c r="G410" s="4">
        <v>22</v>
      </c>
      <c r="H410" s="4" t="s">
        <v>249</v>
      </c>
      <c r="I410" s="4" t="s">
        <v>242</v>
      </c>
      <c r="J410" s="4" t="str">
        <f t="shared" si="31"/>
        <v>D1,2,3</v>
      </c>
      <c r="K410" s="4" t="str">
        <f t="shared" si="32"/>
        <v>CGPLPA793P7</v>
      </c>
      <c r="L410" s="4" t="str">
        <f t="shared" si="33"/>
        <v>01-973</v>
      </c>
      <c r="M410" s="4" t="s">
        <v>285</v>
      </c>
      <c r="N410" s="4">
        <v>793</v>
      </c>
      <c r="O410" s="4" t="s">
        <v>286</v>
      </c>
      <c r="P410" s="4">
        <v>7</v>
      </c>
      <c r="R410" s="4" t="str">
        <f t="shared" si="34"/>
        <v>PACTO58</v>
      </c>
    </row>
    <row r="411" spans="1:19" x14ac:dyDescent="0.15">
      <c r="A411" s="5" t="s">
        <v>284</v>
      </c>
      <c r="B411" s="4">
        <v>973</v>
      </c>
      <c r="C411" s="4" t="s">
        <v>15</v>
      </c>
      <c r="D411" s="4" t="str">
        <f t="shared" si="30"/>
        <v>973E7</v>
      </c>
      <c r="E411" s="35">
        <v>58</v>
      </c>
      <c r="F411" s="33">
        <v>43774</v>
      </c>
      <c r="J411" s="4" t="str">
        <f t="shared" si="31"/>
        <v/>
      </c>
      <c r="K411" s="4" t="str">
        <f t="shared" si="32"/>
        <v>CGPLPA793P8</v>
      </c>
      <c r="L411" s="4" t="str">
        <f t="shared" si="33"/>
        <v>01-973</v>
      </c>
      <c r="M411" s="4" t="s">
        <v>285</v>
      </c>
      <c r="N411" s="4">
        <v>793</v>
      </c>
      <c r="O411" s="4" t="s">
        <v>286</v>
      </c>
      <c r="P411" s="4">
        <v>8</v>
      </c>
      <c r="R411" s="4" t="str">
        <f t="shared" si="34"/>
        <v>PACTO58</v>
      </c>
      <c r="S411" s="4" t="s">
        <v>615</v>
      </c>
    </row>
    <row r="412" spans="1:19" x14ac:dyDescent="0.15">
      <c r="A412" s="5" t="s">
        <v>284</v>
      </c>
      <c r="B412" s="4">
        <v>979</v>
      </c>
      <c r="C412" s="4" t="s">
        <v>2</v>
      </c>
      <c r="D412" s="4" t="str">
        <f t="shared" si="30"/>
        <v>979A</v>
      </c>
      <c r="E412" s="35">
        <v>59</v>
      </c>
      <c r="F412" s="31">
        <v>43294</v>
      </c>
      <c r="G412" s="4">
        <v>3</v>
      </c>
      <c r="H412" s="4" t="s">
        <v>246</v>
      </c>
      <c r="I412" s="4" t="s">
        <v>242</v>
      </c>
      <c r="J412" s="4" t="str">
        <f t="shared" si="31"/>
        <v>H1,2,3</v>
      </c>
      <c r="K412" s="4" t="str">
        <f t="shared" si="32"/>
        <v>CGPLPA853P</v>
      </c>
      <c r="L412" s="4" t="str">
        <f t="shared" si="33"/>
        <v>01-979</v>
      </c>
      <c r="M412" s="4" t="s">
        <v>285</v>
      </c>
      <c r="N412" s="4">
        <v>853</v>
      </c>
      <c r="O412" s="4" t="s">
        <v>286</v>
      </c>
      <c r="R412" s="4" t="str">
        <f t="shared" si="34"/>
        <v>PACTO59</v>
      </c>
    </row>
    <row r="413" spans="1:19" x14ac:dyDescent="0.15">
      <c r="A413" s="5" t="s">
        <v>284</v>
      </c>
      <c r="B413" s="4">
        <v>979</v>
      </c>
      <c r="C413" s="4" t="s">
        <v>600</v>
      </c>
      <c r="D413" s="4" t="str">
        <f t="shared" si="30"/>
        <v>979ABC</v>
      </c>
      <c r="E413" s="35">
        <v>59</v>
      </c>
      <c r="F413" s="30">
        <v>43294</v>
      </c>
      <c r="J413" s="4" t="str">
        <f t="shared" si="31"/>
        <v/>
      </c>
      <c r="K413" s="4" t="str">
        <f t="shared" si="32"/>
        <v>CGPLPA853N</v>
      </c>
      <c r="L413" s="4" t="str">
        <f t="shared" si="33"/>
        <v>01-979</v>
      </c>
      <c r="M413" s="4" t="s">
        <v>285</v>
      </c>
      <c r="N413" s="4">
        <v>853</v>
      </c>
      <c r="O413" s="4" t="s">
        <v>611</v>
      </c>
      <c r="R413" s="4" t="str">
        <f t="shared" si="34"/>
        <v>PACTO59</v>
      </c>
    </row>
    <row r="414" spans="1:19" x14ac:dyDescent="0.15">
      <c r="A414" s="5" t="s">
        <v>284</v>
      </c>
      <c r="B414" s="4">
        <v>981</v>
      </c>
      <c r="C414" s="4" t="s">
        <v>2</v>
      </c>
      <c r="D414" s="4" t="str">
        <f t="shared" si="30"/>
        <v>981A</v>
      </c>
      <c r="E414" s="35">
        <v>60</v>
      </c>
      <c r="F414" s="31">
        <v>43299</v>
      </c>
      <c r="G414" s="4">
        <v>3</v>
      </c>
      <c r="H414" s="4" t="s">
        <v>246</v>
      </c>
      <c r="I414" s="4" t="s">
        <v>244</v>
      </c>
      <c r="J414" s="4" t="str">
        <f t="shared" si="31"/>
        <v>H4,5,6</v>
      </c>
      <c r="K414" s="4" t="str">
        <f t="shared" si="32"/>
        <v>CGPLPA854P</v>
      </c>
      <c r="L414" s="4" t="str">
        <f t="shared" si="33"/>
        <v>01-981</v>
      </c>
      <c r="M414" s="4" t="s">
        <v>285</v>
      </c>
      <c r="N414" s="4">
        <v>854</v>
      </c>
      <c r="O414" s="4" t="s">
        <v>286</v>
      </c>
      <c r="R414" s="4" t="str">
        <f t="shared" si="34"/>
        <v>PACTO60</v>
      </c>
    </row>
    <row r="415" spans="1:19" x14ac:dyDescent="0.15">
      <c r="A415" s="5" t="s">
        <v>284</v>
      </c>
      <c r="B415" s="4">
        <v>981</v>
      </c>
      <c r="C415" s="4" t="s">
        <v>600</v>
      </c>
      <c r="D415" s="4" t="str">
        <f t="shared" si="30"/>
        <v>981ABC</v>
      </c>
      <c r="E415" s="44">
        <v>60</v>
      </c>
      <c r="F415" s="30">
        <v>43299</v>
      </c>
      <c r="J415" s="4" t="str">
        <f t="shared" si="31"/>
        <v/>
      </c>
      <c r="K415" s="4" t="str">
        <f t="shared" si="32"/>
        <v>CGPLPA854N</v>
      </c>
      <c r="L415" s="4" t="str">
        <f t="shared" si="33"/>
        <v>01-981</v>
      </c>
      <c r="M415" s="4" t="s">
        <v>285</v>
      </c>
      <c r="N415" s="4">
        <v>854</v>
      </c>
      <c r="O415" s="4" t="s">
        <v>611</v>
      </c>
      <c r="R415" s="4" t="str">
        <f t="shared" si="34"/>
        <v>PACTO60</v>
      </c>
    </row>
    <row r="416" spans="1:19" x14ac:dyDescent="0.15">
      <c r="A416" s="5" t="s">
        <v>284</v>
      </c>
      <c r="B416" s="4">
        <v>985</v>
      </c>
      <c r="C416" s="4" t="s">
        <v>2</v>
      </c>
      <c r="D416" s="4" t="str">
        <f t="shared" si="30"/>
        <v>985A</v>
      </c>
      <c r="E416" s="35">
        <v>61</v>
      </c>
      <c r="F416" s="31">
        <v>43307</v>
      </c>
      <c r="G416" s="4">
        <v>3</v>
      </c>
      <c r="H416" s="4" t="s">
        <v>248</v>
      </c>
      <c r="I416" s="4" t="s">
        <v>242</v>
      </c>
      <c r="J416" s="4" t="str">
        <f t="shared" si="31"/>
        <v>G1,2,3</v>
      </c>
      <c r="K416" s="4" t="str">
        <f t="shared" si="32"/>
        <v>CGPLPA856P</v>
      </c>
      <c r="L416" s="4" t="str">
        <f t="shared" si="33"/>
        <v>01-985</v>
      </c>
      <c r="M416" s="4" t="s">
        <v>285</v>
      </c>
      <c r="N416" s="4">
        <v>856</v>
      </c>
      <c r="O416" s="4" t="s">
        <v>286</v>
      </c>
      <c r="R416" s="4" t="str">
        <f t="shared" si="34"/>
        <v>PACTO61</v>
      </c>
    </row>
    <row r="417" spans="1:18" x14ac:dyDescent="0.15">
      <c r="A417" s="5" t="s">
        <v>284</v>
      </c>
      <c r="B417" s="4">
        <v>985</v>
      </c>
      <c r="C417" s="4" t="s">
        <v>600</v>
      </c>
      <c r="D417" s="4" t="str">
        <f t="shared" si="30"/>
        <v>985ABC</v>
      </c>
      <c r="E417" s="35">
        <v>61</v>
      </c>
      <c r="F417" s="30">
        <v>43307</v>
      </c>
      <c r="J417" s="4" t="str">
        <f t="shared" si="31"/>
        <v/>
      </c>
      <c r="K417" s="4" t="str">
        <f t="shared" si="32"/>
        <v>CGPLPA856N</v>
      </c>
      <c r="L417" s="4" t="str">
        <f t="shared" si="33"/>
        <v>01-985</v>
      </c>
      <c r="M417" s="4" t="s">
        <v>285</v>
      </c>
      <c r="N417" s="4">
        <v>856</v>
      </c>
      <c r="O417" s="4" t="s">
        <v>611</v>
      </c>
      <c r="R417" s="4" t="str">
        <f t="shared" si="34"/>
        <v>PACTO61</v>
      </c>
    </row>
    <row r="418" spans="1:18" x14ac:dyDescent="0.15">
      <c r="A418" s="5" t="s">
        <v>284</v>
      </c>
      <c r="B418" s="4">
        <v>985</v>
      </c>
      <c r="C418" s="4" t="s">
        <v>8</v>
      </c>
      <c r="D418" s="4" t="str">
        <f t="shared" si="30"/>
        <v>985B1</v>
      </c>
      <c r="E418" s="35">
        <v>61</v>
      </c>
      <c r="F418" s="31">
        <v>43350</v>
      </c>
      <c r="G418" s="4">
        <v>7</v>
      </c>
      <c r="H418" s="4" t="s">
        <v>2</v>
      </c>
      <c r="I418" s="4" t="s">
        <v>245</v>
      </c>
      <c r="J418" s="4" t="str">
        <f t="shared" si="31"/>
        <v>A7,8,9</v>
      </c>
      <c r="K418" s="4" t="str">
        <f t="shared" si="32"/>
        <v>CGPLPA856P1</v>
      </c>
      <c r="L418" s="4" t="str">
        <f t="shared" si="33"/>
        <v>01-985</v>
      </c>
      <c r="M418" s="4" t="s">
        <v>285</v>
      </c>
      <c r="N418" s="4">
        <v>856</v>
      </c>
      <c r="O418" s="4" t="s">
        <v>286</v>
      </c>
      <c r="P418" s="4">
        <v>1</v>
      </c>
      <c r="R418" s="4" t="str">
        <f t="shared" si="34"/>
        <v>PACTO61</v>
      </c>
    </row>
    <row r="419" spans="1:18" x14ac:dyDescent="0.15">
      <c r="A419" s="5" t="s">
        <v>284</v>
      </c>
      <c r="B419" s="4">
        <v>985</v>
      </c>
      <c r="C419" s="4" t="s">
        <v>9</v>
      </c>
      <c r="D419" s="4" t="str">
        <f t="shared" si="30"/>
        <v>985E1</v>
      </c>
      <c r="E419" s="35">
        <v>61</v>
      </c>
      <c r="F419" s="31">
        <v>43364</v>
      </c>
      <c r="G419" s="4">
        <v>12</v>
      </c>
      <c r="H419" s="4" t="s">
        <v>241</v>
      </c>
      <c r="I419" s="4" t="s">
        <v>245</v>
      </c>
      <c r="J419" s="4" t="str">
        <f t="shared" si="31"/>
        <v>I7,8,9</v>
      </c>
      <c r="K419" s="4" t="str">
        <f t="shared" si="32"/>
        <v>CGPLPA856P2</v>
      </c>
      <c r="L419" s="4" t="str">
        <f t="shared" si="33"/>
        <v>01-985</v>
      </c>
      <c r="M419" s="4" t="s">
        <v>285</v>
      </c>
      <c r="N419" s="4">
        <v>856</v>
      </c>
      <c r="O419" s="4" t="s">
        <v>286</v>
      </c>
      <c r="P419" s="4">
        <v>2</v>
      </c>
      <c r="R419" s="4" t="str">
        <f t="shared" si="34"/>
        <v>PACTO61</v>
      </c>
    </row>
    <row r="420" spans="1:18" x14ac:dyDescent="0.15">
      <c r="A420" s="5" t="s">
        <v>284</v>
      </c>
      <c r="B420" s="4">
        <v>964</v>
      </c>
      <c r="C420" s="4" t="s">
        <v>10</v>
      </c>
      <c r="D420" s="4" t="str">
        <f t="shared" si="30"/>
        <v>964E2</v>
      </c>
      <c r="E420" s="35">
        <v>55</v>
      </c>
      <c r="F420" s="31">
        <v>43322</v>
      </c>
      <c r="G420" s="4">
        <v>15</v>
      </c>
      <c r="H420" s="4" t="s">
        <v>247</v>
      </c>
      <c r="I420" s="4" t="s">
        <v>245</v>
      </c>
      <c r="J420" s="4" t="str">
        <f t="shared" si="31"/>
        <v>E7,8,9</v>
      </c>
      <c r="K420" s="4" t="str">
        <f t="shared" si="32"/>
        <v>CGPLPA849P3</v>
      </c>
      <c r="L420" s="4" t="str">
        <f t="shared" si="33"/>
        <v>01-964</v>
      </c>
      <c r="M420" s="4" t="s">
        <v>285</v>
      </c>
      <c r="N420" s="4">
        <v>849</v>
      </c>
      <c r="O420" s="4" t="s">
        <v>286</v>
      </c>
      <c r="P420" s="4">
        <v>3</v>
      </c>
      <c r="R420" s="4" t="str">
        <f t="shared" si="34"/>
        <v>PACTO55</v>
      </c>
    </row>
    <row r="421" spans="1:18" x14ac:dyDescent="0.15">
      <c r="A421" s="5" t="s">
        <v>284</v>
      </c>
      <c r="B421" s="4">
        <v>985</v>
      </c>
      <c r="C421" s="4" t="s">
        <v>11</v>
      </c>
      <c r="D421" s="4" t="str">
        <f t="shared" si="30"/>
        <v>985E3</v>
      </c>
      <c r="E421" s="35">
        <v>61</v>
      </c>
      <c r="F421" s="31">
        <v>43538</v>
      </c>
      <c r="G421" s="4">
        <v>16</v>
      </c>
      <c r="H421" s="4" t="s">
        <v>250</v>
      </c>
      <c r="I421" s="4" t="s">
        <v>245</v>
      </c>
      <c r="J421" s="4" t="str">
        <f t="shared" si="31"/>
        <v>C7,8,9</v>
      </c>
      <c r="K421" s="4" t="str">
        <f t="shared" si="32"/>
        <v>CGPLPA856P4</v>
      </c>
      <c r="L421" s="4" t="str">
        <f t="shared" si="33"/>
        <v>01-985</v>
      </c>
      <c r="M421" s="4" t="s">
        <v>285</v>
      </c>
      <c r="N421" s="4">
        <v>856</v>
      </c>
      <c r="O421" s="4" t="s">
        <v>286</v>
      </c>
      <c r="P421" s="4">
        <v>4</v>
      </c>
      <c r="R421" s="4" t="str">
        <f t="shared" si="34"/>
        <v>PACTO61</v>
      </c>
    </row>
    <row r="422" spans="1:18" x14ac:dyDescent="0.15">
      <c r="A422" s="5" t="s">
        <v>284</v>
      </c>
      <c r="B422" s="4">
        <v>984</v>
      </c>
      <c r="C422" s="4" t="s">
        <v>11</v>
      </c>
      <c r="D422" s="4" t="str">
        <f t="shared" si="30"/>
        <v>984E3</v>
      </c>
      <c r="E422" s="35">
        <v>62</v>
      </c>
      <c r="F422" s="31">
        <v>40181</v>
      </c>
      <c r="G422" s="4">
        <v>16</v>
      </c>
      <c r="H422" s="4" t="s">
        <v>250</v>
      </c>
      <c r="I422" s="4" t="s">
        <v>244</v>
      </c>
      <c r="J422" s="4" t="str">
        <f t="shared" si="31"/>
        <v>C4,5,6</v>
      </c>
      <c r="K422" s="4" t="str">
        <f t="shared" si="32"/>
        <v>CGPLPA854P4</v>
      </c>
      <c r="L422" s="4" t="str">
        <f t="shared" si="33"/>
        <v>01-984</v>
      </c>
      <c r="M422" s="4" t="s">
        <v>285</v>
      </c>
      <c r="N422" s="4">
        <v>854</v>
      </c>
      <c r="O422" s="4" t="s">
        <v>286</v>
      </c>
      <c r="P422" s="4">
        <v>4</v>
      </c>
      <c r="R422" s="4" t="str">
        <f t="shared" si="34"/>
        <v>PACTO62</v>
      </c>
    </row>
    <row r="423" spans="1:18" x14ac:dyDescent="0.15">
      <c r="A423" s="5" t="s">
        <v>284</v>
      </c>
      <c r="B423" s="4">
        <v>984</v>
      </c>
      <c r="C423" s="4" t="s">
        <v>2</v>
      </c>
      <c r="D423" s="4" t="str">
        <f t="shared" si="30"/>
        <v>984A</v>
      </c>
      <c r="E423" s="35">
        <v>62</v>
      </c>
      <c r="F423" s="31">
        <v>43322</v>
      </c>
      <c r="G423" s="4">
        <v>3</v>
      </c>
      <c r="H423" s="4" t="s">
        <v>246</v>
      </c>
      <c r="I423" s="4" t="s">
        <v>245</v>
      </c>
      <c r="J423" s="4" t="str">
        <f t="shared" si="31"/>
        <v>H7,8,9</v>
      </c>
      <c r="K423" s="4" t="str">
        <f t="shared" si="32"/>
        <v>CGPLPA855P</v>
      </c>
      <c r="L423" s="4" t="str">
        <f t="shared" si="33"/>
        <v>01-984</v>
      </c>
      <c r="M423" s="4" t="s">
        <v>285</v>
      </c>
      <c r="N423" s="4">
        <v>855</v>
      </c>
      <c r="O423" s="4" t="s">
        <v>286</v>
      </c>
      <c r="R423" s="4" t="str">
        <f t="shared" si="34"/>
        <v>PACTO62</v>
      </c>
    </row>
    <row r="424" spans="1:18" x14ac:dyDescent="0.15">
      <c r="A424" s="5" t="s">
        <v>284</v>
      </c>
      <c r="B424" s="4">
        <v>984</v>
      </c>
      <c r="C424" s="4" t="s">
        <v>600</v>
      </c>
      <c r="D424" s="4" t="str">
        <f t="shared" si="30"/>
        <v>984ABC</v>
      </c>
      <c r="E424" s="35">
        <v>62</v>
      </c>
      <c r="F424" s="30">
        <v>43322</v>
      </c>
      <c r="J424" s="4" t="str">
        <f t="shared" si="31"/>
        <v/>
      </c>
      <c r="K424" s="4" t="str">
        <f t="shared" si="32"/>
        <v>CGPLPA855N</v>
      </c>
      <c r="L424" s="4" t="str">
        <f t="shared" si="33"/>
        <v>01-984</v>
      </c>
      <c r="M424" s="4" t="s">
        <v>285</v>
      </c>
      <c r="N424" s="4">
        <v>855</v>
      </c>
      <c r="O424" s="4" t="s">
        <v>611</v>
      </c>
      <c r="R424" s="4" t="str">
        <f t="shared" si="34"/>
        <v>PACTO62</v>
      </c>
    </row>
    <row r="425" spans="1:18" x14ac:dyDescent="0.15">
      <c r="A425" s="5" t="s">
        <v>284</v>
      </c>
      <c r="B425" s="4">
        <v>984</v>
      </c>
      <c r="C425" s="4" t="s">
        <v>8</v>
      </c>
      <c r="D425" s="4" t="str">
        <f t="shared" si="30"/>
        <v>984B1</v>
      </c>
      <c r="E425" s="35">
        <v>62</v>
      </c>
      <c r="F425" s="31">
        <v>43350</v>
      </c>
      <c r="G425" s="4">
        <v>7</v>
      </c>
      <c r="H425" s="4" t="s">
        <v>2</v>
      </c>
      <c r="I425" s="4" t="s">
        <v>244</v>
      </c>
      <c r="J425" s="4" t="str">
        <f t="shared" si="31"/>
        <v>A4,5,6</v>
      </c>
      <c r="K425" s="4" t="str">
        <f t="shared" si="32"/>
        <v>CGPLPA855P1</v>
      </c>
      <c r="L425" s="4" t="str">
        <f t="shared" si="33"/>
        <v>01-984</v>
      </c>
      <c r="M425" s="4" t="s">
        <v>285</v>
      </c>
      <c r="N425" s="4">
        <v>855</v>
      </c>
      <c r="O425" s="4" t="s">
        <v>286</v>
      </c>
      <c r="P425" s="4">
        <v>1</v>
      </c>
      <c r="R425" s="4" t="str">
        <f t="shared" si="34"/>
        <v>PACTO62</v>
      </c>
    </row>
    <row r="426" spans="1:18" x14ac:dyDescent="0.15">
      <c r="A426" s="5" t="s">
        <v>284</v>
      </c>
      <c r="B426" s="4">
        <v>984</v>
      </c>
      <c r="C426" s="4" t="s">
        <v>9</v>
      </c>
      <c r="D426" s="4" t="str">
        <f t="shared" si="30"/>
        <v>984E1</v>
      </c>
      <c r="E426" s="35">
        <v>62</v>
      </c>
      <c r="F426" s="31">
        <v>43378</v>
      </c>
      <c r="G426" s="4">
        <v>12</v>
      </c>
      <c r="H426" s="4" t="s">
        <v>241</v>
      </c>
      <c r="I426" s="4" t="s">
        <v>244</v>
      </c>
      <c r="J426" s="4" t="str">
        <f t="shared" si="31"/>
        <v>I4,5,6</v>
      </c>
      <c r="K426" s="4" t="str">
        <f t="shared" si="32"/>
        <v>CGPLPA855P2</v>
      </c>
      <c r="L426" s="4" t="str">
        <f t="shared" si="33"/>
        <v>01-984</v>
      </c>
      <c r="M426" s="4" t="s">
        <v>285</v>
      </c>
      <c r="N426" s="4">
        <v>855</v>
      </c>
      <c r="O426" s="4" t="s">
        <v>286</v>
      </c>
      <c r="P426" s="4">
        <v>2</v>
      </c>
      <c r="R426" s="4" t="str">
        <f t="shared" si="34"/>
        <v>PACTO62</v>
      </c>
    </row>
    <row r="427" spans="1:18" x14ac:dyDescent="0.15">
      <c r="A427" s="5" t="s">
        <v>284</v>
      </c>
      <c r="B427" s="4">
        <v>949</v>
      </c>
      <c r="C427" s="4" t="s">
        <v>10</v>
      </c>
      <c r="D427" s="4" t="str">
        <f t="shared" si="30"/>
        <v>949E2</v>
      </c>
      <c r="E427" s="35">
        <v>49</v>
      </c>
      <c r="F427" s="31">
        <v>43284</v>
      </c>
      <c r="G427" s="4">
        <v>15</v>
      </c>
      <c r="H427" s="4" t="s">
        <v>243</v>
      </c>
      <c r="I427" s="4" t="s">
        <v>242</v>
      </c>
      <c r="J427" s="4" t="str">
        <f t="shared" si="31"/>
        <v>F1,2,3</v>
      </c>
      <c r="K427" s="4" t="str">
        <f t="shared" si="32"/>
        <v>CGPLPA844P3</v>
      </c>
      <c r="L427" s="4" t="str">
        <f t="shared" si="33"/>
        <v>01-949</v>
      </c>
      <c r="M427" s="4" t="s">
        <v>285</v>
      </c>
      <c r="N427" s="4">
        <v>844</v>
      </c>
      <c r="O427" s="4" t="s">
        <v>286</v>
      </c>
      <c r="P427" s="4">
        <v>3</v>
      </c>
      <c r="R427" s="4" t="str">
        <f t="shared" si="34"/>
        <v>PACTO49</v>
      </c>
    </row>
    <row r="428" spans="1:18" x14ac:dyDescent="0.15">
      <c r="A428" s="5" t="s">
        <v>284</v>
      </c>
      <c r="B428" s="4">
        <v>984</v>
      </c>
      <c r="C428" s="4" t="s">
        <v>13</v>
      </c>
      <c r="D428" s="4" t="str">
        <f t="shared" si="30"/>
        <v>984E5</v>
      </c>
      <c r="E428" s="35">
        <v>62</v>
      </c>
      <c r="F428" s="31">
        <v>43553</v>
      </c>
      <c r="G428" s="4">
        <v>21</v>
      </c>
      <c r="H428" s="4" t="s">
        <v>250</v>
      </c>
      <c r="I428" s="4" t="s">
        <v>244</v>
      </c>
      <c r="J428" s="4" t="str">
        <f t="shared" si="31"/>
        <v>C4,5,6</v>
      </c>
      <c r="K428" s="4" t="str">
        <f t="shared" si="32"/>
        <v>CGPLPA855P6</v>
      </c>
      <c r="L428" s="4" t="str">
        <f t="shared" si="33"/>
        <v>01-984</v>
      </c>
      <c r="M428" s="4" t="s">
        <v>285</v>
      </c>
      <c r="N428" s="4">
        <v>855</v>
      </c>
      <c r="O428" s="4" t="s">
        <v>286</v>
      </c>
      <c r="P428" s="4">
        <v>6</v>
      </c>
      <c r="R428" s="4" t="str">
        <f t="shared" si="34"/>
        <v>PACTO62</v>
      </c>
    </row>
    <row r="429" spans="1:18" x14ac:dyDescent="0.15">
      <c r="A429" s="5" t="s">
        <v>284</v>
      </c>
      <c r="B429" s="4">
        <v>984</v>
      </c>
      <c r="C429" s="4" t="s">
        <v>14</v>
      </c>
      <c r="D429" s="4" t="str">
        <f t="shared" si="30"/>
        <v>984E6</v>
      </c>
      <c r="E429" s="35">
        <v>62</v>
      </c>
      <c r="F429" s="31">
        <v>43585</v>
      </c>
      <c r="G429" s="4">
        <v>22</v>
      </c>
      <c r="H429" s="4" t="s">
        <v>249</v>
      </c>
      <c r="I429" s="4" t="s">
        <v>244</v>
      </c>
      <c r="J429" s="4" t="str">
        <f t="shared" si="31"/>
        <v>D4,5,6</v>
      </c>
      <c r="K429" s="4" t="str">
        <f t="shared" si="32"/>
        <v>CGPLPA855P7</v>
      </c>
      <c r="L429" s="4" t="str">
        <f t="shared" si="33"/>
        <v>01-984</v>
      </c>
      <c r="M429" s="4" t="s">
        <v>285</v>
      </c>
      <c r="N429" s="4">
        <v>855</v>
      </c>
      <c r="O429" s="4" t="s">
        <v>286</v>
      </c>
      <c r="P429" s="4">
        <v>7</v>
      </c>
      <c r="R429" s="4" t="str">
        <f t="shared" si="34"/>
        <v>PACTO62</v>
      </c>
    </row>
    <row r="430" spans="1:18" x14ac:dyDescent="0.15">
      <c r="A430" s="5" t="s">
        <v>284</v>
      </c>
      <c r="B430" s="4">
        <v>984</v>
      </c>
      <c r="C430" s="4" t="s">
        <v>12</v>
      </c>
      <c r="D430" s="4" t="str">
        <f t="shared" si="30"/>
        <v>984E4</v>
      </c>
      <c r="E430" s="35">
        <v>62</v>
      </c>
      <c r="F430" s="31">
        <v>43497</v>
      </c>
      <c r="G430" s="4">
        <v>20</v>
      </c>
      <c r="H430" s="4" t="s">
        <v>241</v>
      </c>
      <c r="I430" s="4" t="s">
        <v>242</v>
      </c>
      <c r="J430" s="4" t="str">
        <f t="shared" si="31"/>
        <v>I1,2,3</v>
      </c>
      <c r="K430" s="4" t="str">
        <f t="shared" si="32"/>
        <v>CGPLPA855P5</v>
      </c>
      <c r="L430" s="4" t="str">
        <f t="shared" si="33"/>
        <v>01-984</v>
      </c>
      <c r="M430" s="4" t="s">
        <v>285</v>
      </c>
      <c r="N430" s="4">
        <v>855</v>
      </c>
      <c r="O430" s="4" t="s">
        <v>286</v>
      </c>
      <c r="P430" s="4">
        <v>5</v>
      </c>
      <c r="R430" s="4" t="str">
        <f t="shared" si="34"/>
        <v>PACTO62</v>
      </c>
    </row>
    <row r="431" spans="1:18" x14ac:dyDescent="0.15">
      <c r="A431" s="5" t="s">
        <v>284</v>
      </c>
      <c r="B431" s="4">
        <v>989</v>
      </c>
      <c r="C431" s="4" t="s">
        <v>2</v>
      </c>
      <c r="D431" s="4" t="str">
        <f t="shared" si="30"/>
        <v>989A</v>
      </c>
      <c r="E431" s="35">
        <v>63</v>
      </c>
      <c r="F431" s="31">
        <v>43326</v>
      </c>
      <c r="G431" s="4">
        <v>3</v>
      </c>
      <c r="H431" s="4" t="s">
        <v>248</v>
      </c>
      <c r="I431" s="4" t="s">
        <v>244</v>
      </c>
      <c r="J431" s="4" t="str">
        <f t="shared" si="31"/>
        <v>G4,5,6</v>
      </c>
      <c r="K431" s="4" t="str">
        <f t="shared" si="32"/>
        <v>CGPLPA857P</v>
      </c>
      <c r="L431" s="4" t="str">
        <f t="shared" si="33"/>
        <v>01-989</v>
      </c>
      <c r="M431" s="4" t="s">
        <v>285</v>
      </c>
      <c r="N431" s="4">
        <v>857</v>
      </c>
      <c r="O431" s="4" t="s">
        <v>286</v>
      </c>
      <c r="R431" s="4" t="str">
        <f t="shared" si="34"/>
        <v>PACTO63</v>
      </c>
    </row>
    <row r="432" spans="1:18" x14ac:dyDescent="0.15">
      <c r="A432" s="5" t="s">
        <v>284</v>
      </c>
      <c r="B432" s="4">
        <v>989</v>
      </c>
      <c r="C432" s="4" t="s">
        <v>600</v>
      </c>
      <c r="D432" s="4" t="str">
        <f t="shared" si="30"/>
        <v>989ABC</v>
      </c>
      <c r="E432" s="44">
        <v>63</v>
      </c>
      <c r="F432" s="30">
        <v>43326</v>
      </c>
      <c r="J432" s="4" t="str">
        <f t="shared" si="31"/>
        <v/>
      </c>
      <c r="K432" s="4" t="str">
        <f t="shared" si="32"/>
        <v>CGPLPA857N</v>
      </c>
      <c r="L432" s="4" t="str">
        <f t="shared" si="33"/>
        <v>01-989</v>
      </c>
      <c r="M432" s="4" t="s">
        <v>285</v>
      </c>
      <c r="N432" s="4">
        <v>857</v>
      </c>
      <c r="O432" s="4" t="s">
        <v>611</v>
      </c>
      <c r="R432" s="4" t="str">
        <f t="shared" si="34"/>
        <v>PACTO63</v>
      </c>
    </row>
    <row r="433" spans="1:18" x14ac:dyDescent="0.15">
      <c r="A433" s="5" t="s">
        <v>284</v>
      </c>
      <c r="B433" s="4">
        <v>989</v>
      </c>
      <c r="C433" s="4" t="s">
        <v>8</v>
      </c>
      <c r="D433" s="4" t="str">
        <f t="shared" si="30"/>
        <v>989B1</v>
      </c>
      <c r="E433" s="35">
        <v>63</v>
      </c>
      <c r="F433" s="31">
        <v>43354</v>
      </c>
      <c r="G433" s="4">
        <v>8</v>
      </c>
      <c r="H433" s="4" t="s">
        <v>241</v>
      </c>
      <c r="I433" s="4" t="s">
        <v>242</v>
      </c>
      <c r="J433" s="4" t="str">
        <f t="shared" si="31"/>
        <v>I1,2,3</v>
      </c>
      <c r="K433" s="4" t="str">
        <f t="shared" si="32"/>
        <v>CGPLPA857P1</v>
      </c>
      <c r="L433" s="4" t="str">
        <f t="shared" si="33"/>
        <v>01-989</v>
      </c>
      <c r="M433" s="4" t="s">
        <v>285</v>
      </c>
      <c r="N433" s="4">
        <v>857</v>
      </c>
      <c r="O433" s="4" t="s">
        <v>286</v>
      </c>
      <c r="P433" s="4">
        <v>1</v>
      </c>
      <c r="R433" s="4" t="str">
        <f t="shared" si="34"/>
        <v>PACTO63</v>
      </c>
    </row>
    <row r="434" spans="1:18" x14ac:dyDescent="0.15">
      <c r="A434" s="5" t="s">
        <v>284</v>
      </c>
      <c r="B434" s="4">
        <v>989</v>
      </c>
      <c r="C434" s="4" t="s">
        <v>9</v>
      </c>
      <c r="D434" s="4" t="str">
        <f t="shared" si="30"/>
        <v>989E1</v>
      </c>
      <c r="E434" s="35">
        <v>63</v>
      </c>
      <c r="F434" s="31">
        <v>43382</v>
      </c>
      <c r="G434" s="4">
        <v>12</v>
      </c>
      <c r="H434" s="4" t="s">
        <v>246</v>
      </c>
      <c r="I434" s="4" t="s">
        <v>242</v>
      </c>
      <c r="J434" s="4" t="str">
        <f t="shared" si="31"/>
        <v>H1,2,3</v>
      </c>
      <c r="K434" s="4" t="str">
        <f t="shared" si="32"/>
        <v>CGPLPA857P2</v>
      </c>
      <c r="L434" s="4" t="str">
        <f t="shared" si="33"/>
        <v>01-989</v>
      </c>
      <c r="M434" s="4" t="s">
        <v>285</v>
      </c>
      <c r="N434" s="4">
        <v>857</v>
      </c>
      <c r="O434" s="4" t="s">
        <v>286</v>
      </c>
      <c r="P434" s="4">
        <v>2</v>
      </c>
      <c r="R434" s="4" t="str">
        <f t="shared" si="34"/>
        <v>PACTO63</v>
      </c>
    </row>
    <row r="435" spans="1:18" x14ac:dyDescent="0.15">
      <c r="A435" s="5" t="s">
        <v>284</v>
      </c>
      <c r="B435" s="4">
        <v>951</v>
      </c>
      <c r="C435" s="4" t="s">
        <v>10</v>
      </c>
      <c r="D435" s="4" t="str">
        <f t="shared" si="30"/>
        <v>951E2</v>
      </c>
      <c r="E435" s="35">
        <v>50</v>
      </c>
      <c r="F435" s="31">
        <v>43395</v>
      </c>
      <c r="G435" s="4">
        <v>15</v>
      </c>
      <c r="H435" s="4" t="s">
        <v>243</v>
      </c>
      <c r="I435" s="4" t="s">
        <v>244</v>
      </c>
      <c r="J435" s="4" t="str">
        <f t="shared" si="31"/>
        <v>F4,5,6</v>
      </c>
      <c r="K435" s="4" t="str">
        <f t="shared" si="32"/>
        <v>CGPLPA845P3</v>
      </c>
      <c r="L435" s="4" t="str">
        <f t="shared" si="33"/>
        <v>01-951</v>
      </c>
      <c r="M435" s="4" t="s">
        <v>285</v>
      </c>
      <c r="N435" s="4">
        <v>845</v>
      </c>
      <c r="O435" s="4" t="s">
        <v>286</v>
      </c>
      <c r="P435" s="4">
        <v>3</v>
      </c>
      <c r="R435" s="4" t="str">
        <f t="shared" si="34"/>
        <v>PACTO50</v>
      </c>
    </row>
    <row r="436" spans="1:18" x14ac:dyDescent="0.15">
      <c r="A436" s="5" t="s">
        <v>284</v>
      </c>
      <c r="B436" s="4">
        <v>989</v>
      </c>
      <c r="C436" s="4" t="s">
        <v>11</v>
      </c>
      <c r="D436" s="4" t="str">
        <f t="shared" si="30"/>
        <v>989E3</v>
      </c>
      <c r="E436" s="35">
        <v>63</v>
      </c>
      <c r="F436" s="31">
        <v>43453</v>
      </c>
      <c r="G436" s="4">
        <v>16</v>
      </c>
      <c r="H436" s="4" t="s">
        <v>251</v>
      </c>
      <c r="I436" s="4" t="s">
        <v>242</v>
      </c>
      <c r="J436" s="4" t="str">
        <f t="shared" si="31"/>
        <v>B1,2,3</v>
      </c>
      <c r="K436" s="4" t="str">
        <f t="shared" si="32"/>
        <v>CGPLPA857P4</v>
      </c>
      <c r="L436" s="4" t="str">
        <f t="shared" si="33"/>
        <v>01-989</v>
      </c>
      <c r="M436" s="4" t="s">
        <v>285</v>
      </c>
      <c r="N436" s="4">
        <v>857</v>
      </c>
      <c r="O436" s="4" t="s">
        <v>286</v>
      </c>
      <c r="P436" s="4">
        <v>4</v>
      </c>
      <c r="R436" s="4" t="str">
        <f t="shared" si="34"/>
        <v>PACTO63</v>
      </c>
    </row>
    <row r="437" spans="1:18" x14ac:dyDescent="0.15">
      <c r="A437" s="5" t="s">
        <v>284</v>
      </c>
      <c r="B437" s="4">
        <v>993</v>
      </c>
      <c r="C437" s="4" t="s">
        <v>2</v>
      </c>
      <c r="D437" s="4" t="str">
        <f t="shared" si="30"/>
        <v>993A</v>
      </c>
      <c r="E437" s="35">
        <v>64</v>
      </c>
      <c r="F437" s="31">
        <v>43334</v>
      </c>
      <c r="G437" s="4">
        <v>3</v>
      </c>
      <c r="H437" s="4" t="s">
        <v>248</v>
      </c>
      <c r="I437" s="4" t="s">
        <v>245</v>
      </c>
      <c r="J437" s="4" t="str">
        <f t="shared" si="31"/>
        <v>G7,8,9</v>
      </c>
      <c r="K437" s="4" t="str">
        <f t="shared" si="32"/>
        <v>CGPLPA858P</v>
      </c>
      <c r="L437" s="4" t="str">
        <f t="shared" si="33"/>
        <v>01-993</v>
      </c>
      <c r="M437" s="4" t="s">
        <v>285</v>
      </c>
      <c r="N437" s="4">
        <v>858</v>
      </c>
      <c r="O437" s="4" t="s">
        <v>286</v>
      </c>
      <c r="R437" s="4" t="str">
        <f t="shared" si="34"/>
        <v>PACTO64</v>
      </c>
    </row>
    <row r="438" spans="1:18" x14ac:dyDescent="0.15">
      <c r="A438" s="5" t="s">
        <v>284</v>
      </c>
      <c r="B438" s="4">
        <v>993</v>
      </c>
      <c r="C438" s="4" t="s">
        <v>600</v>
      </c>
      <c r="D438" s="4" t="str">
        <f t="shared" si="30"/>
        <v>993ABC</v>
      </c>
      <c r="E438" s="44">
        <v>64</v>
      </c>
      <c r="F438" s="30">
        <v>43334</v>
      </c>
      <c r="J438" s="4" t="str">
        <f t="shared" si="31"/>
        <v/>
      </c>
      <c r="K438" s="4" t="str">
        <f t="shared" si="32"/>
        <v>CGPLPA858N</v>
      </c>
      <c r="L438" s="4" t="str">
        <f t="shared" si="33"/>
        <v>01-993</v>
      </c>
      <c r="M438" s="4" t="s">
        <v>285</v>
      </c>
      <c r="N438" s="4">
        <v>858</v>
      </c>
      <c r="O438" s="4" t="s">
        <v>611</v>
      </c>
      <c r="R438" s="4" t="str">
        <f t="shared" si="34"/>
        <v>PACTO64</v>
      </c>
    </row>
    <row r="439" spans="1:18" x14ac:dyDescent="0.15">
      <c r="A439" s="5" t="s">
        <v>284</v>
      </c>
      <c r="B439" s="4">
        <v>993</v>
      </c>
      <c r="C439" s="4" t="s">
        <v>8</v>
      </c>
      <c r="D439" s="4" t="str">
        <f t="shared" si="30"/>
        <v>993B1</v>
      </c>
      <c r="E439" s="35">
        <v>64</v>
      </c>
      <c r="F439" s="31">
        <v>43369</v>
      </c>
      <c r="G439" s="4">
        <v>8</v>
      </c>
      <c r="H439" s="4" t="s">
        <v>241</v>
      </c>
      <c r="I439" s="4" t="s">
        <v>244</v>
      </c>
      <c r="J439" s="4" t="str">
        <f t="shared" si="31"/>
        <v>I4,5,6</v>
      </c>
      <c r="K439" s="4" t="str">
        <f t="shared" si="32"/>
        <v>CGPLPA858P1</v>
      </c>
      <c r="L439" s="4" t="str">
        <f t="shared" si="33"/>
        <v>01-993</v>
      </c>
      <c r="M439" s="4" t="s">
        <v>285</v>
      </c>
      <c r="N439" s="4">
        <v>858</v>
      </c>
      <c r="O439" s="4" t="s">
        <v>286</v>
      </c>
      <c r="P439" s="4">
        <v>1</v>
      </c>
      <c r="R439" s="4" t="str">
        <f t="shared" si="34"/>
        <v>PACTO64</v>
      </c>
    </row>
    <row r="440" spans="1:18" x14ac:dyDescent="0.15">
      <c r="A440" s="5" t="s">
        <v>284</v>
      </c>
      <c r="B440" s="4">
        <v>993</v>
      </c>
      <c r="C440" s="4" t="s">
        <v>9</v>
      </c>
      <c r="D440" s="4" t="str">
        <f t="shared" si="30"/>
        <v>993E1</v>
      </c>
      <c r="E440" s="35">
        <v>64</v>
      </c>
      <c r="F440" s="31">
        <v>43397</v>
      </c>
      <c r="G440" s="4">
        <v>12</v>
      </c>
      <c r="H440" s="4" t="s">
        <v>246</v>
      </c>
      <c r="I440" s="4" t="s">
        <v>244</v>
      </c>
      <c r="J440" s="4" t="str">
        <f t="shared" si="31"/>
        <v>H4,5,6</v>
      </c>
      <c r="K440" s="4" t="str">
        <f t="shared" si="32"/>
        <v>CGPLPA858P2</v>
      </c>
      <c r="L440" s="4" t="str">
        <f t="shared" si="33"/>
        <v>01-993</v>
      </c>
      <c r="M440" s="4" t="s">
        <v>285</v>
      </c>
      <c r="N440" s="4">
        <v>858</v>
      </c>
      <c r="O440" s="4" t="s">
        <v>286</v>
      </c>
      <c r="P440" s="4">
        <v>2</v>
      </c>
      <c r="R440" s="4" t="str">
        <f t="shared" si="34"/>
        <v>PACTO64</v>
      </c>
    </row>
    <row r="441" spans="1:18" x14ac:dyDescent="0.15">
      <c r="A441" s="5" t="s">
        <v>284</v>
      </c>
      <c r="B441" s="4">
        <v>994</v>
      </c>
      <c r="C441" s="4" t="s">
        <v>2</v>
      </c>
      <c r="D441" s="4" t="str">
        <f t="shared" si="30"/>
        <v>994A</v>
      </c>
      <c r="E441" s="35">
        <v>65</v>
      </c>
      <c r="F441" s="31">
        <v>43341</v>
      </c>
      <c r="G441" s="4">
        <v>3</v>
      </c>
      <c r="H441" s="4" t="s">
        <v>243</v>
      </c>
      <c r="I441" s="4" t="s">
        <v>242</v>
      </c>
      <c r="J441" s="4" t="str">
        <f t="shared" si="31"/>
        <v>F1,2,3</v>
      </c>
      <c r="K441" s="4" t="str">
        <f t="shared" si="32"/>
        <v>CGPLPA859P</v>
      </c>
      <c r="L441" s="4" t="str">
        <f t="shared" si="33"/>
        <v>01-994</v>
      </c>
      <c r="M441" s="4" t="s">
        <v>285</v>
      </c>
      <c r="N441" s="4">
        <v>859</v>
      </c>
      <c r="O441" s="4" t="s">
        <v>286</v>
      </c>
      <c r="R441" s="4" t="str">
        <f t="shared" si="34"/>
        <v>PACTO65</v>
      </c>
    </row>
    <row r="442" spans="1:18" x14ac:dyDescent="0.15">
      <c r="A442" s="5" t="s">
        <v>284</v>
      </c>
      <c r="B442" s="4">
        <v>994</v>
      </c>
      <c r="C442" s="4" t="s">
        <v>600</v>
      </c>
      <c r="D442" s="4" t="str">
        <f t="shared" si="30"/>
        <v>994ABC</v>
      </c>
      <c r="E442" s="44">
        <v>65</v>
      </c>
      <c r="F442" s="30">
        <v>43341</v>
      </c>
      <c r="J442" s="4" t="str">
        <f t="shared" si="31"/>
        <v/>
      </c>
      <c r="K442" s="4" t="str">
        <f t="shared" si="32"/>
        <v>CGPLPA859N</v>
      </c>
      <c r="L442" s="4" t="str">
        <f t="shared" si="33"/>
        <v>01-994</v>
      </c>
      <c r="M442" s="4" t="s">
        <v>285</v>
      </c>
      <c r="N442" s="4">
        <v>859</v>
      </c>
      <c r="O442" s="4" t="s">
        <v>611</v>
      </c>
      <c r="R442" s="4" t="str">
        <f t="shared" si="34"/>
        <v>PACTO65</v>
      </c>
    </row>
    <row r="443" spans="1:18" x14ac:dyDescent="0.15">
      <c r="A443" s="5" t="s">
        <v>284</v>
      </c>
      <c r="B443" s="4">
        <v>994</v>
      </c>
      <c r="C443" s="4" t="s">
        <v>8</v>
      </c>
      <c r="D443" s="4" t="str">
        <f t="shared" si="30"/>
        <v>994B1</v>
      </c>
      <c r="E443" s="35">
        <v>65</v>
      </c>
      <c r="F443" s="31">
        <v>43378</v>
      </c>
      <c r="G443" s="4">
        <v>8</v>
      </c>
      <c r="H443" s="4" t="s">
        <v>241</v>
      </c>
      <c r="I443" s="4" t="s">
        <v>245</v>
      </c>
      <c r="J443" s="4" t="str">
        <f t="shared" si="31"/>
        <v>I7,8,9</v>
      </c>
      <c r="K443" s="4" t="str">
        <f t="shared" si="32"/>
        <v>CGPLPA859P1</v>
      </c>
      <c r="L443" s="4" t="str">
        <f t="shared" si="33"/>
        <v>01-994</v>
      </c>
      <c r="M443" s="4" t="s">
        <v>285</v>
      </c>
      <c r="N443" s="4">
        <v>859</v>
      </c>
      <c r="O443" s="4" t="s">
        <v>286</v>
      </c>
      <c r="P443" s="4">
        <v>1</v>
      </c>
      <c r="R443" s="4" t="str">
        <f t="shared" si="34"/>
        <v>PACTO65</v>
      </c>
    </row>
    <row r="444" spans="1:18" x14ac:dyDescent="0.15">
      <c r="A444" s="5" t="s">
        <v>284</v>
      </c>
      <c r="B444" s="4">
        <v>994</v>
      </c>
      <c r="C444" s="4" t="s">
        <v>9</v>
      </c>
      <c r="D444" s="4" t="str">
        <f t="shared" si="30"/>
        <v>994E1</v>
      </c>
      <c r="E444" s="35">
        <v>65</v>
      </c>
      <c r="F444" s="31">
        <v>43410</v>
      </c>
      <c r="G444" s="4">
        <v>12</v>
      </c>
      <c r="H444" s="4" t="s">
        <v>246</v>
      </c>
      <c r="I444" s="4" t="s">
        <v>245</v>
      </c>
      <c r="J444" s="4" t="str">
        <f t="shared" si="31"/>
        <v>H7,8,9</v>
      </c>
      <c r="K444" s="4" t="str">
        <f t="shared" si="32"/>
        <v>CGPLPA859P2</v>
      </c>
      <c r="L444" s="4" t="str">
        <f t="shared" si="33"/>
        <v>01-994</v>
      </c>
      <c r="M444" s="4" t="s">
        <v>285</v>
      </c>
      <c r="N444" s="4">
        <v>859</v>
      </c>
      <c r="O444" s="4" t="s">
        <v>286</v>
      </c>
      <c r="P444" s="4">
        <v>2</v>
      </c>
      <c r="R444" s="4" t="str">
        <f t="shared" si="34"/>
        <v>PACTO65</v>
      </c>
    </row>
    <row r="445" spans="1:18" x14ac:dyDescent="0.15">
      <c r="A445" s="5" t="s">
        <v>284</v>
      </c>
      <c r="B445" s="4">
        <v>956</v>
      </c>
      <c r="C445" s="4" t="s">
        <v>10</v>
      </c>
      <c r="D445" s="4" t="str">
        <f t="shared" si="30"/>
        <v>956E2</v>
      </c>
      <c r="E445" s="35">
        <v>51</v>
      </c>
      <c r="F445" s="31">
        <v>43347</v>
      </c>
      <c r="G445" s="4">
        <v>15</v>
      </c>
      <c r="H445" s="4" t="s">
        <v>243</v>
      </c>
      <c r="I445" s="4" t="s">
        <v>245</v>
      </c>
      <c r="J445" s="4" t="str">
        <f t="shared" si="31"/>
        <v>F7,8,9</v>
      </c>
      <c r="K445" s="4" t="str">
        <f t="shared" si="32"/>
        <v>CGPLPA846P3</v>
      </c>
      <c r="L445" s="4" t="str">
        <f t="shared" si="33"/>
        <v>01-956</v>
      </c>
      <c r="M445" s="4" t="s">
        <v>285</v>
      </c>
      <c r="N445" s="4">
        <v>846</v>
      </c>
      <c r="O445" s="4" t="s">
        <v>286</v>
      </c>
      <c r="P445" s="4">
        <v>3</v>
      </c>
      <c r="R445" s="4" t="str">
        <f t="shared" si="34"/>
        <v>PACTO51</v>
      </c>
    </row>
    <row r="446" spans="1:18" x14ac:dyDescent="0.15">
      <c r="A446" s="5" t="s">
        <v>284</v>
      </c>
      <c r="B446" s="4">
        <v>994</v>
      </c>
      <c r="C446" s="4" t="s">
        <v>11</v>
      </c>
      <c r="D446" s="4" t="str">
        <f t="shared" si="30"/>
        <v>994E3</v>
      </c>
      <c r="E446" s="35">
        <v>65</v>
      </c>
      <c r="F446" s="31">
        <v>43528</v>
      </c>
      <c r="G446" s="4">
        <v>16</v>
      </c>
      <c r="H446" s="4" t="s">
        <v>251</v>
      </c>
      <c r="I446" s="4" t="s">
        <v>244</v>
      </c>
      <c r="J446" s="4" t="str">
        <f t="shared" si="31"/>
        <v>B4,5,6</v>
      </c>
      <c r="K446" s="4" t="str">
        <f t="shared" si="32"/>
        <v>CGPLPA859P4</v>
      </c>
      <c r="L446" s="4" t="str">
        <f t="shared" si="33"/>
        <v>01-994</v>
      </c>
      <c r="M446" s="4" t="s">
        <v>285</v>
      </c>
      <c r="N446" s="4">
        <v>859</v>
      </c>
      <c r="O446" s="4" t="s">
        <v>286</v>
      </c>
      <c r="P446" s="4">
        <v>4</v>
      </c>
      <c r="R446" s="4" t="str">
        <f t="shared" si="34"/>
        <v>PACTO65</v>
      </c>
    </row>
    <row r="447" spans="1:18" x14ac:dyDescent="0.15">
      <c r="A447" s="5" t="s">
        <v>284</v>
      </c>
      <c r="B447" s="4">
        <v>994</v>
      </c>
      <c r="C447" s="4" t="s">
        <v>13</v>
      </c>
      <c r="D447" s="4" t="str">
        <f t="shared" si="30"/>
        <v>994E5</v>
      </c>
      <c r="E447" s="35">
        <v>65</v>
      </c>
      <c r="F447" s="31">
        <v>43670</v>
      </c>
      <c r="G447" s="4">
        <v>21</v>
      </c>
      <c r="H447" s="4" t="s">
        <v>251</v>
      </c>
      <c r="I447" s="4" t="s">
        <v>245</v>
      </c>
      <c r="J447" s="4" t="str">
        <f t="shared" si="31"/>
        <v>B7,8,9</v>
      </c>
      <c r="K447" s="4" t="str">
        <f t="shared" si="32"/>
        <v>CGPLPA859P6</v>
      </c>
      <c r="L447" s="4" t="str">
        <f t="shared" si="33"/>
        <v>01-994</v>
      </c>
      <c r="M447" s="4" t="s">
        <v>285</v>
      </c>
      <c r="N447" s="4">
        <v>859</v>
      </c>
      <c r="O447" s="4" t="s">
        <v>286</v>
      </c>
      <c r="P447" s="4">
        <v>6</v>
      </c>
      <c r="R447" s="4" t="str">
        <f t="shared" si="34"/>
        <v>PACTO65</v>
      </c>
    </row>
    <row r="448" spans="1:18" x14ac:dyDescent="0.15">
      <c r="A448" s="5" t="s">
        <v>284</v>
      </c>
      <c r="B448" s="4">
        <v>994</v>
      </c>
      <c r="C448" s="4" t="s">
        <v>12</v>
      </c>
      <c r="D448" s="4" t="str">
        <f t="shared" si="30"/>
        <v>994E4</v>
      </c>
      <c r="E448" s="35">
        <v>65</v>
      </c>
      <c r="F448" s="31">
        <v>43599</v>
      </c>
      <c r="G448" s="4">
        <v>20</v>
      </c>
      <c r="H448" s="4" t="s">
        <v>241</v>
      </c>
      <c r="I448" s="4" t="s">
        <v>244</v>
      </c>
      <c r="J448" s="4" t="str">
        <f t="shared" si="31"/>
        <v>I4,5,6</v>
      </c>
      <c r="K448" s="4" t="str">
        <f t="shared" si="32"/>
        <v>CGPLPA859P5</v>
      </c>
      <c r="L448" s="4" t="str">
        <f t="shared" si="33"/>
        <v>01-994</v>
      </c>
      <c r="M448" s="4" t="s">
        <v>285</v>
      </c>
      <c r="N448" s="4">
        <v>859</v>
      </c>
      <c r="O448" s="4" t="s">
        <v>286</v>
      </c>
      <c r="P448" s="4">
        <v>5</v>
      </c>
      <c r="R448" s="4" t="str">
        <f t="shared" si="34"/>
        <v>PACTO65</v>
      </c>
    </row>
    <row r="449" spans="1:18" x14ac:dyDescent="0.15">
      <c r="A449" s="5" t="s">
        <v>284</v>
      </c>
      <c r="B449" s="4">
        <v>998</v>
      </c>
      <c r="C449" s="4" t="s">
        <v>2</v>
      </c>
      <c r="D449" s="4" t="str">
        <f t="shared" si="30"/>
        <v>998A</v>
      </c>
      <c r="E449" s="35">
        <v>66</v>
      </c>
      <c r="F449" s="31">
        <v>43353</v>
      </c>
      <c r="G449" s="4">
        <v>3</v>
      </c>
      <c r="H449" s="4" t="s">
        <v>243</v>
      </c>
      <c r="I449" s="4" t="s">
        <v>244</v>
      </c>
      <c r="J449" s="4" t="str">
        <f t="shared" si="31"/>
        <v>F4,5,6</v>
      </c>
      <c r="K449" s="4" t="str">
        <f t="shared" si="32"/>
        <v>CGPLPA860P</v>
      </c>
      <c r="L449" s="4" t="str">
        <f t="shared" si="33"/>
        <v>01-998</v>
      </c>
      <c r="M449" s="4" t="s">
        <v>285</v>
      </c>
      <c r="N449" s="4">
        <v>860</v>
      </c>
      <c r="O449" s="4" t="s">
        <v>286</v>
      </c>
      <c r="R449" s="4" t="str">
        <f t="shared" si="34"/>
        <v>PACTO66</v>
      </c>
    </row>
    <row r="450" spans="1:18" x14ac:dyDescent="0.15">
      <c r="A450" s="5" t="s">
        <v>284</v>
      </c>
      <c r="B450" s="4">
        <v>998</v>
      </c>
      <c r="C450" s="4" t="s">
        <v>600</v>
      </c>
      <c r="D450" s="4" t="str">
        <f t="shared" ref="D450:D513" si="35">_xlfn.CONCAT(B450:C450)</f>
        <v>998ABC</v>
      </c>
      <c r="E450" s="44">
        <v>66</v>
      </c>
      <c r="F450" s="30">
        <v>43353</v>
      </c>
      <c r="J450" s="4" t="str">
        <f t="shared" si="31"/>
        <v/>
      </c>
      <c r="K450" s="4" t="str">
        <f t="shared" si="32"/>
        <v>CGPLPA860N</v>
      </c>
      <c r="L450" s="4" t="str">
        <f t="shared" si="33"/>
        <v>01-998</v>
      </c>
      <c r="M450" s="4" t="s">
        <v>285</v>
      </c>
      <c r="N450" s="4">
        <v>860</v>
      </c>
      <c r="O450" s="4" t="s">
        <v>611</v>
      </c>
      <c r="R450" s="4" t="str">
        <f t="shared" si="34"/>
        <v>PACTO66</v>
      </c>
    </row>
    <row r="451" spans="1:18" x14ac:dyDescent="0.15">
      <c r="A451" s="5" t="s">
        <v>284</v>
      </c>
      <c r="B451" s="4">
        <v>998</v>
      </c>
      <c r="C451" s="4" t="s">
        <v>8</v>
      </c>
      <c r="D451" s="4" t="str">
        <f t="shared" si="35"/>
        <v>998B1</v>
      </c>
      <c r="E451" s="35">
        <v>66</v>
      </c>
      <c r="F451" s="31">
        <v>43383</v>
      </c>
      <c r="G451" s="4">
        <v>8</v>
      </c>
      <c r="H451" s="4" t="s">
        <v>246</v>
      </c>
      <c r="I451" s="4" t="s">
        <v>242</v>
      </c>
      <c r="J451" s="4" t="str">
        <f t="shared" si="31"/>
        <v>H1,2,3</v>
      </c>
      <c r="K451" s="4" t="str">
        <f t="shared" si="32"/>
        <v>CGPLPA860P1</v>
      </c>
      <c r="L451" s="4" t="str">
        <f t="shared" si="33"/>
        <v>01-998</v>
      </c>
      <c r="M451" s="4" t="s">
        <v>285</v>
      </c>
      <c r="N451" s="4">
        <v>860</v>
      </c>
      <c r="O451" s="4" t="s">
        <v>286</v>
      </c>
      <c r="P451" s="4">
        <v>1</v>
      </c>
      <c r="R451" s="4" t="str">
        <f t="shared" si="34"/>
        <v>PACTO66</v>
      </c>
    </row>
    <row r="452" spans="1:18" x14ac:dyDescent="0.15">
      <c r="A452" s="5" t="s">
        <v>284</v>
      </c>
      <c r="B452" s="4">
        <v>998</v>
      </c>
      <c r="C452" s="4" t="s">
        <v>9</v>
      </c>
      <c r="D452" s="4" t="str">
        <f t="shared" si="35"/>
        <v>998E1</v>
      </c>
      <c r="E452" s="35">
        <v>66</v>
      </c>
      <c r="F452" s="31">
        <v>43411</v>
      </c>
      <c r="G452" s="4">
        <v>12</v>
      </c>
      <c r="H452" s="4" t="s">
        <v>248</v>
      </c>
      <c r="I452" s="4" t="s">
        <v>242</v>
      </c>
      <c r="J452" s="4" t="str">
        <f t="shared" si="31"/>
        <v>G1,2,3</v>
      </c>
      <c r="K452" s="4" t="str">
        <f t="shared" si="32"/>
        <v>CGPLPA860P2</v>
      </c>
      <c r="L452" s="4" t="str">
        <f t="shared" si="33"/>
        <v>01-998</v>
      </c>
      <c r="M452" s="4" t="s">
        <v>285</v>
      </c>
      <c r="N452" s="4">
        <v>860</v>
      </c>
      <c r="O452" s="4" t="s">
        <v>286</v>
      </c>
      <c r="P452" s="4">
        <v>2</v>
      </c>
      <c r="R452" s="4" t="str">
        <f t="shared" si="34"/>
        <v>PACTO66</v>
      </c>
    </row>
    <row r="453" spans="1:18" x14ac:dyDescent="0.15">
      <c r="A453" s="5" t="s">
        <v>284</v>
      </c>
      <c r="B453" s="4">
        <v>927</v>
      </c>
      <c r="C453" s="4" t="s">
        <v>10</v>
      </c>
      <c r="D453" s="4" t="str">
        <f t="shared" si="35"/>
        <v>927E2</v>
      </c>
      <c r="E453" s="35">
        <v>44</v>
      </c>
      <c r="F453" s="31">
        <v>43271</v>
      </c>
      <c r="G453" s="4">
        <v>15</v>
      </c>
      <c r="H453" s="4" t="s">
        <v>248</v>
      </c>
      <c r="I453" s="4" t="s">
        <v>242</v>
      </c>
      <c r="J453" s="4" t="str">
        <f t="shared" si="31"/>
        <v>G1,2,3</v>
      </c>
      <c r="K453" s="4" t="str">
        <f t="shared" si="32"/>
        <v>CGPLPA840P3</v>
      </c>
      <c r="L453" s="4" t="str">
        <f t="shared" si="33"/>
        <v>01-927</v>
      </c>
      <c r="M453" s="4" t="s">
        <v>285</v>
      </c>
      <c r="N453" s="4">
        <v>840</v>
      </c>
      <c r="O453" s="4" t="s">
        <v>286</v>
      </c>
      <c r="P453" s="4">
        <v>3</v>
      </c>
      <c r="R453" s="4" t="str">
        <f t="shared" si="34"/>
        <v>PACTO44</v>
      </c>
    </row>
    <row r="454" spans="1:18" x14ac:dyDescent="0.15">
      <c r="A454" s="5" t="s">
        <v>284</v>
      </c>
      <c r="B454" s="4">
        <v>998</v>
      </c>
      <c r="C454" s="4" t="s">
        <v>11</v>
      </c>
      <c r="D454" s="4" t="str">
        <f t="shared" si="35"/>
        <v>998E3</v>
      </c>
      <c r="E454" s="35">
        <v>66</v>
      </c>
      <c r="F454" s="31">
        <v>43530</v>
      </c>
      <c r="G454" s="4">
        <v>16</v>
      </c>
      <c r="H454" s="4" t="s">
        <v>251</v>
      </c>
      <c r="I454" s="4" t="s">
        <v>245</v>
      </c>
      <c r="J454" s="4" t="str">
        <f t="shared" ref="J454:J517" si="36">_xlfn.CONCAT(H454:I454)</f>
        <v>B7,8,9</v>
      </c>
      <c r="K454" s="4" t="str">
        <f t="shared" ref="K454:K517" si="37">_xlfn.CONCAT(M454:Q454)</f>
        <v>CGPLPA860P4</v>
      </c>
      <c r="L454" s="4" t="str">
        <f t="shared" ref="L454:L517" si="38">_xlfn.CONCAT(A454:B454)</f>
        <v>01-998</v>
      </c>
      <c r="M454" s="4" t="s">
        <v>285</v>
      </c>
      <c r="N454" s="4">
        <v>860</v>
      </c>
      <c r="O454" s="4" t="s">
        <v>286</v>
      </c>
      <c r="P454" s="4">
        <v>4</v>
      </c>
      <c r="R454" s="4" t="str">
        <f t="shared" ref="R454:R517" si="39">_xlfn.CONCAT($E$1,E454)</f>
        <v>PACTO66</v>
      </c>
    </row>
    <row r="455" spans="1:18" x14ac:dyDescent="0.15">
      <c r="A455" s="5" t="s">
        <v>284</v>
      </c>
      <c r="B455" s="4">
        <v>998</v>
      </c>
      <c r="C455" s="4" t="s">
        <v>13</v>
      </c>
      <c r="D455" s="4" t="str">
        <f t="shared" si="35"/>
        <v>998E5</v>
      </c>
      <c r="E455" s="35">
        <v>66</v>
      </c>
      <c r="F455" s="31">
        <v>43684</v>
      </c>
      <c r="G455" s="4">
        <v>20</v>
      </c>
      <c r="H455" s="4" t="s">
        <v>251</v>
      </c>
      <c r="I455" s="4" t="s">
        <v>245</v>
      </c>
      <c r="J455" s="4" t="str">
        <f t="shared" si="36"/>
        <v>B7,8,9</v>
      </c>
      <c r="K455" s="4" t="str">
        <f t="shared" si="37"/>
        <v>CGPLPA860P6</v>
      </c>
      <c r="L455" s="4" t="str">
        <f t="shared" si="38"/>
        <v>01-998</v>
      </c>
      <c r="M455" s="4" t="s">
        <v>285</v>
      </c>
      <c r="N455" s="4">
        <v>860</v>
      </c>
      <c r="O455" s="4" t="s">
        <v>286</v>
      </c>
      <c r="P455" s="4">
        <v>6</v>
      </c>
      <c r="R455" s="4" t="str">
        <f t="shared" si="39"/>
        <v>PACTO66</v>
      </c>
    </row>
    <row r="456" spans="1:18" x14ac:dyDescent="0.15">
      <c r="A456" s="5" t="s">
        <v>284</v>
      </c>
      <c r="B456" s="4">
        <v>998</v>
      </c>
      <c r="C456" s="4" t="s">
        <v>14</v>
      </c>
      <c r="D456" s="4" t="str">
        <f t="shared" si="35"/>
        <v>998E6</v>
      </c>
      <c r="E456" s="35">
        <v>66</v>
      </c>
      <c r="F456" s="31">
        <v>43710</v>
      </c>
      <c r="G456" s="4">
        <v>22</v>
      </c>
      <c r="H456" s="4" t="s">
        <v>249</v>
      </c>
      <c r="I456" s="4" t="s">
        <v>245</v>
      </c>
      <c r="J456" s="4" t="str">
        <f t="shared" si="36"/>
        <v>D7,8,9</v>
      </c>
      <c r="K456" s="4" t="str">
        <f t="shared" si="37"/>
        <v>CGPLPA860P7</v>
      </c>
      <c r="L456" s="4" t="str">
        <f t="shared" si="38"/>
        <v>01-998</v>
      </c>
      <c r="M456" s="4" t="s">
        <v>285</v>
      </c>
      <c r="N456" s="4">
        <v>860</v>
      </c>
      <c r="O456" s="4" t="s">
        <v>286</v>
      </c>
      <c r="P456" s="4">
        <v>7</v>
      </c>
      <c r="R456" s="4" t="str">
        <f t="shared" si="39"/>
        <v>PACTO66</v>
      </c>
    </row>
    <row r="457" spans="1:18" x14ac:dyDescent="0.15">
      <c r="A457" s="5" t="s">
        <v>284</v>
      </c>
      <c r="B457" s="4">
        <v>998</v>
      </c>
      <c r="C457" s="4" t="s">
        <v>15</v>
      </c>
      <c r="D457" s="4" t="str">
        <f t="shared" si="35"/>
        <v>998E7</v>
      </c>
      <c r="E457" s="35">
        <v>66</v>
      </c>
      <c r="F457" s="31">
        <v>43766</v>
      </c>
      <c r="G457" s="4">
        <v>25</v>
      </c>
      <c r="H457" s="4" t="s">
        <v>246</v>
      </c>
      <c r="I457" s="4" t="s">
        <v>244</v>
      </c>
      <c r="J457" s="4" t="str">
        <f t="shared" si="36"/>
        <v>H4,5,6</v>
      </c>
      <c r="K457" s="4" t="str">
        <f t="shared" si="37"/>
        <v>CGPLPA860P8</v>
      </c>
      <c r="L457" s="4" t="str">
        <f t="shared" si="38"/>
        <v>01-998</v>
      </c>
      <c r="M457" s="4" t="s">
        <v>285</v>
      </c>
      <c r="N457" s="4">
        <v>860</v>
      </c>
      <c r="O457" s="4" t="s">
        <v>286</v>
      </c>
      <c r="P457" s="4">
        <v>8</v>
      </c>
      <c r="R457" s="4" t="str">
        <f t="shared" si="39"/>
        <v>PACTO66</v>
      </c>
    </row>
    <row r="458" spans="1:18" x14ac:dyDescent="0.15">
      <c r="A458" s="5" t="s">
        <v>284</v>
      </c>
      <c r="B458" s="4">
        <v>998</v>
      </c>
      <c r="C458" s="4" t="s">
        <v>16</v>
      </c>
      <c r="D458" s="4" t="str">
        <f t="shared" si="35"/>
        <v>998E8</v>
      </c>
      <c r="E458" s="35">
        <v>66</v>
      </c>
      <c r="F458" s="31">
        <v>43864</v>
      </c>
      <c r="G458" s="4">
        <v>23</v>
      </c>
      <c r="H458" s="4" t="s">
        <v>246</v>
      </c>
      <c r="I458" s="4" t="s">
        <v>244</v>
      </c>
      <c r="J458" s="4" t="str">
        <f t="shared" si="36"/>
        <v>H4,5,6</v>
      </c>
      <c r="K458" s="4" t="str">
        <f t="shared" si="37"/>
        <v>CGPLPA860P9</v>
      </c>
      <c r="L458" s="4" t="str">
        <f t="shared" si="38"/>
        <v>01-998</v>
      </c>
      <c r="M458" s="4" t="s">
        <v>285</v>
      </c>
      <c r="N458" s="4">
        <v>860</v>
      </c>
      <c r="O458" s="4" t="s">
        <v>286</v>
      </c>
      <c r="P458" s="4">
        <v>9</v>
      </c>
      <c r="R458" s="4" t="str">
        <f t="shared" si="39"/>
        <v>PACTO66</v>
      </c>
    </row>
    <row r="459" spans="1:18" x14ac:dyDescent="0.15">
      <c r="A459" s="5" t="s">
        <v>284</v>
      </c>
      <c r="B459" s="4">
        <v>998</v>
      </c>
      <c r="C459" s="4" t="s">
        <v>17</v>
      </c>
      <c r="D459" s="4" t="str">
        <f t="shared" si="35"/>
        <v>998E9</v>
      </c>
      <c r="E459" s="35">
        <v>66</v>
      </c>
      <c r="F459" s="31">
        <v>43914</v>
      </c>
      <c r="G459" s="4">
        <v>23</v>
      </c>
      <c r="H459" s="4" t="s">
        <v>2</v>
      </c>
      <c r="I459" s="4" t="s">
        <v>242</v>
      </c>
      <c r="J459" s="4" t="str">
        <f t="shared" si="36"/>
        <v>A1,2,3</v>
      </c>
      <c r="K459" s="4" t="str">
        <f t="shared" si="37"/>
        <v>CGPLPA860P10</v>
      </c>
      <c r="L459" s="4" t="str">
        <f t="shared" si="38"/>
        <v>01-998</v>
      </c>
      <c r="M459" s="4" t="s">
        <v>285</v>
      </c>
      <c r="N459" s="4">
        <v>860</v>
      </c>
      <c r="O459" s="4" t="s">
        <v>286</v>
      </c>
      <c r="P459" s="4">
        <v>10</v>
      </c>
      <c r="R459" s="4" t="str">
        <f t="shared" si="39"/>
        <v>PACTO66</v>
      </c>
    </row>
    <row r="460" spans="1:18" x14ac:dyDescent="0.15">
      <c r="A460" s="5" t="s">
        <v>284</v>
      </c>
      <c r="B460" s="4">
        <v>998</v>
      </c>
      <c r="C460" s="4" t="s">
        <v>18</v>
      </c>
      <c r="D460" s="4" t="str">
        <f t="shared" si="35"/>
        <v>998E10</v>
      </c>
      <c r="E460" s="35">
        <v>66</v>
      </c>
      <c r="F460" s="31">
        <v>43928</v>
      </c>
      <c r="G460" s="4">
        <v>25</v>
      </c>
      <c r="H460" s="4" t="s">
        <v>2</v>
      </c>
      <c r="I460" s="4" t="s">
        <v>242</v>
      </c>
      <c r="J460" s="4" t="str">
        <f t="shared" si="36"/>
        <v>A1,2,3</v>
      </c>
      <c r="K460" s="4" t="str">
        <f t="shared" si="37"/>
        <v>CGPLPA860P11</v>
      </c>
      <c r="L460" s="4" t="str">
        <f t="shared" si="38"/>
        <v>01-998</v>
      </c>
      <c r="M460" s="4" t="s">
        <v>285</v>
      </c>
      <c r="N460" s="4">
        <v>860</v>
      </c>
      <c r="O460" s="4" t="s">
        <v>286</v>
      </c>
      <c r="P460" s="4">
        <v>11</v>
      </c>
      <c r="R460" s="4" t="str">
        <f t="shared" si="39"/>
        <v>PACTO66</v>
      </c>
    </row>
    <row r="461" spans="1:18" x14ac:dyDescent="0.15">
      <c r="A461" s="5" t="s">
        <v>284</v>
      </c>
      <c r="B461" s="4">
        <v>998</v>
      </c>
      <c r="C461" s="4" t="s">
        <v>19</v>
      </c>
      <c r="D461" s="4" t="str">
        <f t="shared" si="35"/>
        <v>998E11</v>
      </c>
      <c r="E461" s="35">
        <v>66</v>
      </c>
      <c r="F461" s="31">
        <v>43984</v>
      </c>
      <c r="G461" s="4">
        <v>27</v>
      </c>
      <c r="H461" s="4" t="s">
        <v>243</v>
      </c>
      <c r="I461" s="4" t="s">
        <v>244</v>
      </c>
      <c r="J461" s="4" t="str">
        <f t="shared" si="36"/>
        <v>F4,5,6</v>
      </c>
      <c r="K461" s="4" t="str">
        <f t="shared" si="37"/>
        <v>CGPLPA860P12</v>
      </c>
      <c r="L461" s="4" t="str">
        <f t="shared" si="38"/>
        <v>01-998</v>
      </c>
      <c r="M461" s="4" t="s">
        <v>285</v>
      </c>
      <c r="N461" s="4">
        <v>860</v>
      </c>
      <c r="O461" s="4" t="s">
        <v>286</v>
      </c>
      <c r="P461" s="4">
        <v>12</v>
      </c>
      <c r="R461" s="4" t="str">
        <f t="shared" si="39"/>
        <v>PACTO66</v>
      </c>
    </row>
    <row r="462" spans="1:18" x14ac:dyDescent="0.15">
      <c r="A462" s="5" t="s">
        <v>284</v>
      </c>
      <c r="B462" s="4">
        <v>998</v>
      </c>
      <c r="C462" s="4" t="s">
        <v>20</v>
      </c>
      <c r="D462" s="4" t="str">
        <f t="shared" si="35"/>
        <v>998E12</v>
      </c>
      <c r="E462" s="35">
        <v>66</v>
      </c>
      <c r="F462" s="31">
        <v>43997</v>
      </c>
      <c r="G462" s="4">
        <v>25</v>
      </c>
      <c r="H462" s="4" t="s">
        <v>250</v>
      </c>
      <c r="I462" s="4" t="s">
        <v>242</v>
      </c>
      <c r="J462" s="4" t="str">
        <f t="shared" si="36"/>
        <v>C1,2,3</v>
      </c>
      <c r="K462" s="4" t="str">
        <f t="shared" si="37"/>
        <v>CGPLPA860P13</v>
      </c>
      <c r="L462" s="4" t="str">
        <f t="shared" si="38"/>
        <v>01-998</v>
      </c>
      <c r="M462" s="4" t="s">
        <v>285</v>
      </c>
      <c r="N462" s="4">
        <v>860</v>
      </c>
      <c r="O462" s="4" t="s">
        <v>286</v>
      </c>
      <c r="P462" s="4">
        <v>13</v>
      </c>
      <c r="R462" s="4" t="str">
        <f t="shared" si="39"/>
        <v>PACTO66</v>
      </c>
    </row>
    <row r="463" spans="1:18" x14ac:dyDescent="0.15">
      <c r="A463" s="5" t="s">
        <v>284</v>
      </c>
      <c r="B463" s="4">
        <v>998</v>
      </c>
      <c r="C463" s="4" t="s">
        <v>21</v>
      </c>
      <c r="D463" s="4" t="str">
        <f t="shared" si="35"/>
        <v>998E13</v>
      </c>
      <c r="E463" s="35">
        <v>66</v>
      </c>
      <c r="F463" s="31">
        <v>44069</v>
      </c>
      <c r="G463" s="4">
        <v>25</v>
      </c>
      <c r="H463" s="4" t="s">
        <v>243</v>
      </c>
      <c r="I463" s="4" t="s">
        <v>244</v>
      </c>
      <c r="J463" s="4" t="str">
        <f t="shared" si="36"/>
        <v>F4,5,6</v>
      </c>
      <c r="K463" s="4" t="str">
        <f t="shared" si="37"/>
        <v>CGPLPA860P14</v>
      </c>
      <c r="L463" s="4" t="str">
        <f t="shared" si="38"/>
        <v>01-998</v>
      </c>
      <c r="M463" s="4" t="s">
        <v>285</v>
      </c>
      <c r="N463" s="4">
        <v>860</v>
      </c>
      <c r="O463" s="4" t="s">
        <v>286</v>
      </c>
      <c r="P463" s="4">
        <v>14</v>
      </c>
      <c r="R463" s="4" t="str">
        <f t="shared" si="39"/>
        <v>PACTO66</v>
      </c>
    </row>
    <row r="464" spans="1:18" x14ac:dyDescent="0.15">
      <c r="A464" s="5" t="s">
        <v>284</v>
      </c>
      <c r="B464" s="4">
        <v>998</v>
      </c>
      <c r="C464" s="4" t="s">
        <v>252</v>
      </c>
      <c r="D464" s="4" t="str">
        <f t="shared" si="35"/>
        <v>998E14</v>
      </c>
      <c r="E464" s="35">
        <v>66</v>
      </c>
      <c r="F464" s="31">
        <v>44097</v>
      </c>
      <c r="G464" s="4">
        <v>25</v>
      </c>
      <c r="H464" s="4" t="s">
        <v>250</v>
      </c>
      <c r="I464" s="4" t="s">
        <v>245</v>
      </c>
      <c r="J464" s="4" t="str">
        <f t="shared" si="36"/>
        <v>C7,8,9</v>
      </c>
      <c r="K464" s="4" t="str">
        <f t="shared" si="37"/>
        <v>CGPLPA860P15</v>
      </c>
      <c r="L464" s="4" t="str">
        <f t="shared" si="38"/>
        <v>01-998</v>
      </c>
      <c r="M464" s="4" t="s">
        <v>285</v>
      </c>
      <c r="N464" s="4">
        <v>860</v>
      </c>
      <c r="O464" s="4" t="s">
        <v>286</v>
      </c>
      <c r="P464" s="4">
        <v>15</v>
      </c>
      <c r="R464" s="4" t="str">
        <f t="shared" si="39"/>
        <v>PACTO66</v>
      </c>
    </row>
    <row r="465" spans="1:18" x14ac:dyDescent="0.15">
      <c r="A465" s="5" t="s">
        <v>284</v>
      </c>
      <c r="B465" s="4">
        <v>998</v>
      </c>
      <c r="C465" s="4" t="s">
        <v>12</v>
      </c>
      <c r="D465" s="4" t="str">
        <f t="shared" si="35"/>
        <v>998E4</v>
      </c>
      <c r="E465" s="35">
        <v>66</v>
      </c>
      <c r="F465" s="31">
        <v>43607</v>
      </c>
      <c r="G465" s="4">
        <v>20</v>
      </c>
      <c r="H465" s="4" t="s">
        <v>241</v>
      </c>
      <c r="I465" s="4" t="s">
        <v>245</v>
      </c>
      <c r="J465" s="4" t="str">
        <f t="shared" si="36"/>
        <v>I7,8,9</v>
      </c>
      <c r="K465" s="4" t="str">
        <f t="shared" si="37"/>
        <v>CGPLPA860P5</v>
      </c>
      <c r="L465" s="4" t="str">
        <f t="shared" si="38"/>
        <v>01-998</v>
      </c>
      <c r="M465" s="4" t="s">
        <v>285</v>
      </c>
      <c r="N465" s="4">
        <v>860</v>
      </c>
      <c r="O465" s="4" t="s">
        <v>286</v>
      </c>
      <c r="P465" s="4">
        <v>5</v>
      </c>
      <c r="R465" s="4" t="str">
        <f t="shared" si="39"/>
        <v>PACTO66</v>
      </c>
    </row>
    <row r="466" spans="1:18" x14ac:dyDescent="0.15">
      <c r="A466" s="5" t="s">
        <v>284</v>
      </c>
      <c r="B466" s="4">
        <v>1000</v>
      </c>
      <c r="C466" s="4" t="s">
        <v>2</v>
      </c>
      <c r="D466" s="4" t="str">
        <f t="shared" si="35"/>
        <v>1000A</v>
      </c>
      <c r="E466" s="35">
        <v>67</v>
      </c>
      <c r="F466" s="31">
        <v>43360</v>
      </c>
      <c r="G466" s="4">
        <v>3</v>
      </c>
      <c r="H466" s="4" t="s">
        <v>243</v>
      </c>
      <c r="I466" s="4" t="s">
        <v>245</v>
      </c>
      <c r="J466" s="4" t="str">
        <f t="shared" si="36"/>
        <v>F7,8,9</v>
      </c>
      <c r="K466" s="4" t="str">
        <f t="shared" si="37"/>
        <v>CGPLPA861P</v>
      </c>
      <c r="L466" s="4" t="str">
        <f t="shared" si="38"/>
        <v>01-1000</v>
      </c>
      <c r="M466" s="4" t="s">
        <v>285</v>
      </c>
      <c r="N466" s="4">
        <v>861</v>
      </c>
      <c r="O466" s="4" t="s">
        <v>286</v>
      </c>
      <c r="R466" s="4" t="str">
        <f t="shared" si="39"/>
        <v>PACTO67</v>
      </c>
    </row>
    <row r="467" spans="1:18" x14ac:dyDescent="0.15">
      <c r="A467" s="5" t="s">
        <v>284</v>
      </c>
      <c r="B467" s="4">
        <v>1000</v>
      </c>
      <c r="C467" s="4" t="s">
        <v>600</v>
      </c>
      <c r="D467" s="4" t="str">
        <f t="shared" si="35"/>
        <v>1000ABC</v>
      </c>
      <c r="E467" s="43">
        <v>67</v>
      </c>
      <c r="F467" s="30">
        <v>43360</v>
      </c>
      <c r="J467" s="4" t="str">
        <f t="shared" si="36"/>
        <v/>
      </c>
      <c r="K467" s="4" t="str">
        <f t="shared" si="37"/>
        <v>CGPLPA861N</v>
      </c>
      <c r="L467" s="4" t="str">
        <f t="shared" si="38"/>
        <v>01-1000</v>
      </c>
      <c r="M467" s="4" t="s">
        <v>285</v>
      </c>
      <c r="N467" s="4">
        <v>861</v>
      </c>
      <c r="O467" s="4" t="s">
        <v>611</v>
      </c>
      <c r="R467" s="4" t="str">
        <f t="shared" si="39"/>
        <v>PACTO67</v>
      </c>
    </row>
    <row r="468" spans="1:18" x14ac:dyDescent="0.15">
      <c r="A468" s="5" t="s">
        <v>284</v>
      </c>
      <c r="B468" s="4">
        <v>1007</v>
      </c>
      <c r="C468" s="4" t="s">
        <v>2</v>
      </c>
      <c r="D468" s="4" t="str">
        <f t="shared" si="35"/>
        <v>1007A</v>
      </c>
      <c r="E468" s="35">
        <v>68</v>
      </c>
      <c r="F468" s="31">
        <v>43376</v>
      </c>
      <c r="G468" s="4">
        <v>3</v>
      </c>
      <c r="H468" s="4" t="s">
        <v>247</v>
      </c>
      <c r="I468" s="4" t="s">
        <v>244</v>
      </c>
      <c r="J468" s="4" t="str">
        <f t="shared" si="36"/>
        <v>E4,5,6</v>
      </c>
      <c r="K468" s="4" t="str">
        <f t="shared" si="37"/>
        <v>CGPLPA863P</v>
      </c>
      <c r="L468" s="4" t="str">
        <f t="shared" si="38"/>
        <v>01-1007</v>
      </c>
      <c r="M468" s="4" t="s">
        <v>285</v>
      </c>
      <c r="N468" s="4">
        <v>863</v>
      </c>
      <c r="O468" s="4" t="s">
        <v>286</v>
      </c>
      <c r="R468" s="4" t="str">
        <f t="shared" si="39"/>
        <v>PACTO68</v>
      </c>
    </row>
    <row r="469" spans="1:18" x14ac:dyDescent="0.15">
      <c r="A469" s="5" t="s">
        <v>284</v>
      </c>
      <c r="B469" s="4">
        <v>1007</v>
      </c>
      <c r="C469" s="4" t="s">
        <v>600</v>
      </c>
      <c r="D469" s="4" t="str">
        <f t="shared" si="35"/>
        <v>1007ABC</v>
      </c>
      <c r="E469" s="43">
        <v>68</v>
      </c>
      <c r="F469" s="29">
        <v>43376</v>
      </c>
      <c r="J469" s="4" t="str">
        <f t="shared" si="36"/>
        <v/>
      </c>
      <c r="K469" s="4" t="str">
        <f t="shared" si="37"/>
        <v>CGPLPA863N</v>
      </c>
      <c r="L469" s="4" t="str">
        <f t="shared" si="38"/>
        <v>01-1007</v>
      </c>
      <c r="M469" s="4" t="s">
        <v>285</v>
      </c>
      <c r="N469" s="4">
        <v>863</v>
      </c>
      <c r="O469" s="4" t="s">
        <v>611</v>
      </c>
      <c r="R469" s="4" t="str">
        <f t="shared" si="39"/>
        <v>PACTO68</v>
      </c>
    </row>
    <row r="470" spans="1:18" x14ac:dyDescent="0.15">
      <c r="A470" s="5" t="s">
        <v>284</v>
      </c>
      <c r="B470" s="4">
        <v>1007</v>
      </c>
      <c r="C470" s="4" t="s">
        <v>8</v>
      </c>
      <c r="D470" s="4" t="str">
        <f t="shared" si="35"/>
        <v>1007B1</v>
      </c>
      <c r="E470" s="35">
        <v>68</v>
      </c>
      <c r="F470" s="31">
        <v>43411</v>
      </c>
      <c r="G470" s="4">
        <v>8</v>
      </c>
      <c r="H470" s="4" t="s">
        <v>246</v>
      </c>
      <c r="I470" s="4" t="s">
        <v>245</v>
      </c>
      <c r="J470" s="4" t="str">
        <f t="shared" si="36"/>
        <v>H7,8,9</v>
      </c>
      <c r="K470" s="4" t="str">
        <f t="shared" si="37"/>
        <v>CGPLPA863P1</v>
      </c>
      <c r="L470" s="4" t="str">
        <f t="shared" si="38"/>
        <v>01-1007</v>
      </c>
      <c r="M470" s="4" t="s">
        <v>285</v>
      </c>
      <c r="N470" s="4">
        <v>863</v>
      </c>
      <c r="O470" s="4" t="s">
        <v>286</v>
      </c>
      <c r="P470" s="4">
        <v>1</v>
      </c>
      <c r="R470" s="4" t="str">
        <f t="shared" si="39"/>
        <v>PACTO68</v>
      </c>
    </row>
    <row r="471" spans="1:18" x14ac:dyDescent="0.15">
      <c r="A471" s="5" t="s">
        <v>284</v>
      </c>
      <c r="B471" s="4">
        <v>1007</v>
      </c>
      <c r="C471" s="4" t="s">
        <v>9</v>
      </c>
      <c r="D471" s="4" t="str">
        <f t="shared" si="35"/>
        <v>1007E1</v>
      </c>
      <c r="E471" s="35">
        <v>68</v>
      </c>
      <c r="F471" s="31">
        <v>43439</v>
      </c>
      <c r="G471" s="4">
        <v>12</v>
      </c>
      <c r="H471" s="4" t="s">
        <v>248</v>
      </c>
      <c r="I471" s="4" t="s">
        <v>244</v>
      </c>
      <c r="J471" s="4" t="str">
        <f t="shared" si="36"/>
        <v>G4,5,6</v>
      </c>
      <c r="K471" s="4" t="str">
        <f t="shared" si="37"/>
        <v>CGPLPA863P2</v>
      </c>
      <c r="L471" s="4" t="str">
        <f t="shared" si="38"/>
        <v>01-1007</v>
      </c>
      <c r="M471" s="4" t="s">
        <v>285</v>
      </c>
      <c r="N471" s="4">
        <v>863</v>
      </c>
      <c r="O471" s="4" t="s">
        <v>286</v>
      </c>
      <c r="P471" s="4">
        <v>2</v>
      </c>
      <c r="R471" s="4" t="str">
        <f t="shared" si="39"/>
        <v>PACTO68</v>
      </c>
    </row>
    <row r="472" spans="1:18" x14ac:dyDescent="0.15">
      <c r="A472" s="5" t="s">
        <v>284</v>
      </c>
      <c r="B472" s="4">
        <v>933</v>
      </c>
      <c r="C472" s="4" t="s">
        <v>10</v>
      </c>
      <c r="D472" s="4" t="str">
        <f t="shared" si="35"/>
        <v>933E2</v>
      </c>
      <c r="E472" s="35">
        <v>45</v>
      </c>
      <c r="F472" s="31">
        <v>43347</v>
      </c>
      <c r="G472" s="4">
        <v>15</v>
      </c>
      <c r="H472" s="4" t="s">
        <v>248</v>
      </c>
      <c r="I472" s="4" t="s">
        <v>244</v>
      </c>
      <c r="J472" s="4" t="str">
        <f t="shared" si="36"/>
        <v>G4,5,6</v>
      </c>
      <c r="K472" s="4" t="str">
        <f t="shared" si="37"/>
        <v>CGPLPA841P3</v>
      </c>
      <c r="L472" s="4" t="str">
        <f t="shared" si="38"/>
        <v>01-933</v>
      </c>
      <c r="M472" s="4" t="s">
        <v>285</v>
      </c>
      <c r="N472" s="4">
        <v>841</v>
      </c>
      <c r="O472" s="4" t="s">
        <v>286</v>
      </c>
      <c r="P472" s="4">
        <v>3</v>
      </c>
      <c r="R472" s="4" t="str">
        <f t="shared" si="39"/>
        <v>PACTO45</v>
      </c>
    </row>
    <row r="473" spans="1:18" x14ac:dyDescent="0.15">
      <c r="A473" s="5" t="s">
        <v>284</v>
      </c>
      <c r="B473" s="4">
        <v>1005</v>
      </c>
      <c r="C473" s="4" t="s">
        <v>2</v>
      </c>
      <c r="D473" s="4" t="str">
        <f t="shared" si="35"/>
        <v>1005A</v>
      </c>
      <c r="E473" s="35">
        <v>69</v>
      </c>
      <c r="F473" s="31">
        <v>43375</v>
      </c>
      <c r="G473" s="4">
        <v>3</v>
      </c>
      <c r="H473" s="4" t="s">
        <v>247</v>
      </c>
      <c r="I473" s="4" t="s">
        <v>242</v>
      </c>
      <c r="J473" s="4" t="str">
        <f t="shared" si="36"/>
        <v>E1,2,3</v>
      </c>
      <c r="K473" s="4" t="str">
        <f t="shared" si="37"/>
        <v>CGPLPA862P</v>
      </c>
      <c r="L473" s="4" t="str">
        <f t="shared" si="38"/>
        <v>01-1005</v>
      </c>
      <c r="M473" s="4" t="s">
        <v>285</v>
      </c>
      <c r="N473" s="4">
        <v>862</v>
      </c>
      <c r="O473" s="4" t="s">
        <v>286</v>
      </c>
      <c r="R473" s="4" t="str">
        <f t="shared" si="39"/>
        <v>PACTO69</v>
      </c>
    </row>
    <row r="474" spans="1:18" x14ac:dyDescent="0.15">
      <c r="A474" s="5" t="s">
        <v>284</v>
      </c>
      <c r="B474" s="4">
        <v>1005</v>
      </c>
      <c r="C474" s="4" t="s">
        <v>600</v>
      </c>
      <c r="D474" s="4" t="str">
        <f t="shared" si="35"/>
        <v>1005ABC</v>
      </c>
      <c r="E474" s="43">
        <v>69</v>
      </c>
      <c r="F474" s="30">
        <v>43375</v>
      </c>
      <c r="J474" s="4" t="str">
        <f t="shared" si="36"/>
        <v/>
      </c>
      <c r="K474" s="4" t="str">
        <f t="shared" si="37"/>
        <v>CGPLPA862N</v>
      </c>
      <c r="L474" s="4" t="str">
        <f t="shared" si="38"/>
        <v>01-1005</v>
      </c>
      <c r="M474" s="4" t="s">
        <v>285</v>
      </c>
      <c r="N474" s="4">
        <v>862</v>
      </c>
      <c r="O474" s="4" t="s">
        <v>611</v>
      </c>
      <c r="R474" s="4" t="str">
        <f t="shared" si="39"/>
        <v>PACTO69</v>
      </c>
    </row>
    <row r="475" spans="1:18" x14ac:dyDescent="0.15">
      <c r="A475" s="5" t="s">
        <v>284</v>
      </c>
      <c r="B475" s="4">
        <v>1005</v>
      </c>
      <c r="C475" s="4" t="s">
        <v>8</v>
      </c>
      <c r="D475" s="4" t="str">
        <f t="shared" si="35"/>
        <v>1005B1</v>
      </c>
      <c r="E475" s="35">
        <v>69</v>
      </c>
      <c r="F475" s="31">
        <v>43395</v>
      </c>
      <c r="G475" s="4">
        <v>8</v>
      </c>
      <c r="H475" s="4" t="s">
        <v>246</v>
      </c>
      <c r="I475" s="4" t="s">
        <v>244</v>
      </c>
      <c r="J475" s="4" t="str">
        <f t="shared" si="36"/>
        <v>H4,5,6</v>
      </c>
      <c r="K475" s="4" t="str">
        <f t="shared" si="37"/>
        <v>CGPLPA862P1</v>
      </c>
      <c r="L475" s="4" t="str">
        <f t="shared" si="38"/>
        <v>01-1005</v>
      </c>
      <c r="M475" s="4" t="s">
        <v>285</v>
      </c>
      <c r="N475" s="4">
        <v>862</v>
      </c>
      <c r="O475" s="4" t="s">
        <v>286</v>
      </c>
      <c r="P475" s="4">
        <v>1</v>
      </c>
      <c r="R475" s="4" t="str">
        <f t="shared" si="39"/>
        <v>PACTO69</v>
      </c>
    </row>
    <row r="476" spans="1:18" x14ac:dyDescent="0.15">
      <c r="A476" s="5" t="s">
        <v>284</v>
      </c>
      <c r="B476" s="4">
        <v>1009</v>
      </c>
      <c r="C476" s="4" t="s">
        <v>2</v>
      </c>
      <c r="D476" s="4" t="str">
        <f t="shared" si="35"/>
        <v>1009A</v>
      </c>
      <c r="E476" s="35">
        <v>70</v>
      </c>
      <c r="F476" s="31">
        <v>43382</v>
      </c>
      <c r="G476" s="4">
        <v>3</v>
      </c>
      <c r="H476" s="4" t="s">
        <v>247</v>
      </c>
      <c r="I476" s="4" t="s">
        <v>245</v>
      </c>
      <c r="J476" s="4" t="str">
        <f t="shared" si="36"/>
        <v>E7,8,9</v>
      </c>
      <c r="K476" s="4" t="str">
        <f t="shared" si="37"/>
        <v>CGPLPA864P</v>
      </c>
      <c r="L476" s="4" t="str">
        <f t="shared" si="38"/>
        <v>01-1009</v>
      </c>
      <c r="M476" s="4" t="s">
        <v>285</v>
      </c>
      <c r="N476" s="4">
        <v>864</v>
      </c>
      <c r="O476" s="4" t="s">
        <v>286</v>
      </c>
      <c r="R476" s="4" t="str">
        <f t="shared" si="39"/>
        <v>PACTO70</v>
      </c>
    </row>
    <row r="477" spans="1:18" x14ac:dyDescent="0.15">
      <c r="A477" s="5" t="s">
        <v>284</v>
      </c>
      <c r="B477" s="4">
        <v>1009</v>
      </c>
      <c r="C477" s="4" t="s">
        <v>600</v>
      </c>
      <c r="D477" s="4" t="str">
        <f t="shared" si="35"/>
        <v>1009ABC</v>
      </c>
      <c r="E477" s="43">
        <v>70</v>
      </c>
      <c r="F477" s="30">
        <v>43382</v>
      </c>
      <c r="J477" s="4" t="str">
        <f t="shared" si="36"/>
        <v/>
      </c>
      <c r="K477" s="4" t="str">
        <f t="shared" si="37"/>
        <v>CGPLPA864N</v>
      </c>
      <c r="L477" s="4" t="str">
        <f t="shared" si="38"/>
        <v>01-1009</v>
      </c>
      <c r="M477" s="4" t="s">
        <v>285</v>
      </c>
      <c r="N477" s="4">
        <v>864</v>
      </c>
      <c r="O477" s="4" t="s">
        <v>611</v>
      </c>
      <c r="R477" s="4" t="str">
        <f t="shared" si="39"/>
        <v>PACTO70</v>
      </c>
    </row>
    <row r="478" spans="1:18" x14ac:dyDescent="0.15">
      <c r="A478" s="5" t="s">
        <v>284</v>
      </c>
      <c r="B478" s="4">
        <v>1009</v>
      </c>
      <c r="C478" s="4" t="s">
        <v>8</v>
      </c>
      <c r="D478" s="4" t="str">
        <f t="shared" si="35"/>
        <v>1009B1</v>
      </c>
      <c r="E478" s="35">
        <v>70</v>
      </c>
      <c r="F478" s="31">
        <v>43417</v>
      </c>
      <c r="G478" s="4">
        <v>8</v>
      </c>
      <c r="H478" s="4" t="s">
        <v>248</v>
      </c>
      <c r="I478" s="4" t="s">
        <v>242</v>
      </c>
      <c r="J478" s="4" t="str">
        <f t="shared" si="36"/>
        <v>G1,2,3</v>
      </c>
      <c r="K478" s="4" t="str">
        <f t="shared" si="37"/>
        <v>CGPLPA864P1</v>
      </c>
      <c r="L478" s="4" t="str">
        <f t="shared" si="38"/>
        <v>01-1009</v>
      </c>
      <c r="M478" s="4" t="s">
        <v>285</v>
      </c>
      <c r="N478" s="4">
        <v>864</v>
      </c>
      <c r="O478" s="4" t="s">
        <v>286</v>
      </c>
      <c r="P478" s="4">
        <v>1</v>
      </c>
      <c r="R478" s="4" t="str">
        <f t="shared" si="39"/>
        <v>PACTO70</v>
      </c>
    </row>
    <row r="479" spans="1:18" x14ac:dyDescent="0.15">
      <c r="A479" s="5" t="s">
        <v>284</v>
      </c>
      <c r="B479" s="4">
        <v>1009</v>
      </c>
      <c r="C479" s="4" t="s">
        <v>9</v>
      </c>
      <c r="D479" s="4" t="str">
        <f t="shared" si="35"/>
        <v>1009E1</v>
      </c>
      <c r="E479" s="35">
        <v>70</v>
      </c>
      <c r="F479" s="31">
        <v>43461</v>
      </c>
      <c r="G479" s="4">
        <v>12</v>
      </c>
      <c r="H479" s="4" t="s">
        <v>248</v>
      </c>
      <c r="I479" s="4" t="s">
        <v>245</v>
      </c>
      <c r="J479" s="4" t="str">
        <f t="shared" si="36"/>
        <v>G7,8,9</v>
      </c>
      <c r="K479" s="4" t="str">
        <f t="shared" si="37"/>
        <v>CGPLPA864P2</v>
      </c>
      <c r="L479" s="4" t="str">
        <f t="shared" si="38"/>
        <v>01-1009</v>
      </c>
      <c r="M479" s="4" t="s">
        <v>285</v>
      </c>
      <c r="N479" s="4">
        <v>864</v>
      </c>
      <c r="O479" s="4" t="s">
        <v>286</v>
      </c>
      <c r="P479" s="4">
        <v>2</v>
      </c>
      <c r="R479" s="4" t="str">
        <f t="shared" si="39"/>
        <v>PACTO70</v>
      </c>
    </row>
    <row r="480" spans="1:18" x14ac:dyDescent="0.15">
      <c r="A480" s="5" t="s">
        <v>284</v>
      </c>
      <c r="B480" s="4">
        <v>941</v>
      </c>
      <c r="C480" s="4" t="s">
        <v>10</v>
      </c>
      <c r="D480" s="4" t="str">
        <f t="shared" si="35"/>
        <v>941E2</v>
      </c>
      <c r="E480" s="35">
        <v>47</v>
      </c>
      <c r="F480" s="31">
        <v>43332</v>
      </c>
      <c r="G480" s="4">
        <v>15</v>
      </c>
      <c r="H480" s="4" t="s">
        <v>248</v>
      </c>
      <c r="I480" s="4" t="s">
        <v>245</v>
      </c>
      <c r="J480" s="4" t="str">
        <f t="shared" si="36"/>
        <v>G7,8,9</v>
      </c>
      <c r="K480" s="4" t="str">
        <f t="shared" si="37"/>
        <v>CGPLPA842P3</v>
      </c>
      <c r="L480" s="4" t="str">
        <f t="shared" si="38"/>
        <v>01-941</v>
      </c>
      <c r="M480" s="4" t="s">
        <v>285</v>
      </c>
      <c r="N480" s="4">
        <v>842</v>
      </c>
      <c r="O480" s="4" t="s">
        <v>286</v>
      </c>
      <c r="P480" s="4">
        <v>3</v>
      </c>
      <c r="R480" s="4" t="str">
        <f t="shared" si="39"/>
        <v>PACTO47</v>
      </c>
    </row>
    <row r="481" spans="1:18" x14ac:dyDescent="0.15">
      <c r="A481" s="5" t="s">
        <v>284</v>
      </c>
      <c r="B481" s="4">
        <v>1009</v>
      </c>
      <c r="C481" s="4" t="s">
        <v>11</v>
      </c>
      <c r="D481" s="4" t="str">
        <f t="shared" si="35"/>
        <v>1009E3</v>
      </c>
      <c r="E481" s="35">
        <v>70</v>
      </c>
      <c r="F481" s="31">
        <v>43570</v>
      </c>
      <c r="G481" s="4">
        <v>18</v>
      </c>
      <c r="H481" s="4" t="s">
        <v>241</v>
      </c>
      <c r="I481" s="4" t="s">
        <v>242</v>
      </c>
      <c r="J481" s="4" t="str">
        <f t="shared" si="36"/>
        <v>I1,2,3</v>
      </c>
      <c r="K481" s="4" t="str">
        <f t="shared" si="37"/>
        <v>CGPLPA864P4</v>
      </c>
      <c r="L481" s="4" t="str">
        <f t="shared" si="38"/>
        <v>01-1009</v>
      </c>
      <c r="M481" s="4" t="s">
        <v>285</v>
      </c>
      <c r="N481" s="4">
        <v>864</v>
      </c>
      <c r="O481" s="4" t="s">
        <v>286</v>
      </c>
      <c r="P481" s="4">
        <v>4</v>
      </c>
      <c r="R481" s="4" t="str">
        <f t="shared" si="39"/>
        <v>PACTO70</v>
      </c>
    </row>
    <row r="482" spans="1:18" x14ac:dyDescent="0.15">
      <c r="A482" s="5" t="s">
        <v>284</v>
      </c>
      <c r="B482" s="4">
        <v>1009</v>
      </c>
      <c r="C482" s="4" t="s">
        <v>12</v>
      </c>
      <c r="D482" s="4" t="str">
        <f t="shared" si="35"/>
        <v>1009E4</v>
      </c>
      <c r="E482" s="35">
        <v>70</v>
      </c>
      <c r="F482" s="31">
        <v>43585</v>
      </c>
      <c r="G482" s="4">
        <v>20</v>
      </c>
      <c r="H482" s="4" t="s">
        <v>246</v>
      </c>
      <c r="I482" s="4" t="s">
        <v>242</v>
      </c>
      <c r="J482" s="4" t="str">
        <f t="shared" si="36"/>
        <v>H1,2,3</v>
      </c>
      <c r="K482" s="4" t="str">
        <f t="shared" si="37"/>
        <v>CGPLPA864P5</v>
      </c>
      <c r="L482" s="4" t="str">
        <f t="shared" si="38"/>
        <v>01-1009</v>
      </c>
      <c r="M482" s="4" t="s">
        <v>285</v>
      </c>
      <c r="N482" s="4">
        <v>864</v>
      </c>
      <c r="O482" s="4" t="s">
        <v>286</v>
      </c>
      <c r="P482" s="4">
        <v>5</v>
      </c>
      <c r="R482" s="4" t="str">
        <f t="shared" si="39"/>
        <v>PACTO70</v>
      </c>
    </row>
    <row r="483" spans="1:18" x14ac:dyDescent="0.15">
      <c r="A483" s="5" t="s">
        <v>284</v>
      </c>
      <c r="B483" s="4">
        <v>1012</v>
      </c>
      <c r="C483" s="4" t="s">
        <v>2</v>
      </c>
      <c r="D483" s="4" t="str">
        <f t="shared" si="35"/>
        <v>1012A</v>
      </c>
      <c r="E483" s="35">
        <v>71</v>
      </c>
      <c r="F483" s="31">
        <v>43390</v>
      </c>
      <c r="G483" s="4">
        <v>3</v>
      </c>
      <c r="H483" s="4" t="s">
        <v>249</v>
      </c>
      <c r="I483" s="4" t="s">
        <v>242</v>
      </c>
      <c r="J483" s="4" t="str">
        <f t="shared" si="36"/>
        <v>D1,2,3</v>
      </c>
      <c r="K483" s="4" t="str">
        <f t="shared" si="37"/>
        <v>CGPLPA865P</v>
      </c>
      <c r="L483" s="4" t="str">
        <f t="shared" si="38"/>
        <v>01-1012</v>
      </c>
      <c r="M483" s="4" t="s">
        <v>285</v>
      </c>
      <c r="N483" s="4">
        <v>865</v>
      </c>
      <c r="O483" s="4" t="s">
        <v>286</v>
      </c>
      <c r="R483" s="4" t="str">
        <f t="shared" si="39"/>
        <v>PACTO71</v>
      </c>
    </row>
    <row r="484" spans="1:18" x14ac:dyDescent="0.15">
      <c r="A484" s="5" t="s">
        <v>284</v>
      </c>
      <c r="B484" s="4">
        <v>1012</v>
      </c>
      <c r="C484" s="4" t="s">
        <v>600</v>
      </c>
      <c r="D484" s="4" t="str">
        <f t="shared" si="35"/>
        <v>1012ABC</v>
      </c>
      <c r="E484" s="43">
        <v>71</v>
      </c>
      <c r="F484" s="30">
        <v>43390</v>
      </c>
      <c r="J484" s="4" t="str">
        <f t="shared" si="36"/>
        <v/>
      </c>
      <c r="K484" s="4" t="str">
        <f t="shared" si="37"/>
        <v>CGPLPA865N</v>
      </c>
      <c r="L484" s="4" t="str">
        <f t="shared" si="38"/>
        <v>01-1012</v>
      </c>
      <c r="M484" s="4" t="s">
        <v>285</v>
      </c>
      <c r="N484" s="4">
        <v>865</v>
      </c>
      <c r="O484" s="4" t="s">
        <v>611</v>
      </c>
      <c r="R484" s="4" t="str">
        <f t="shared" si="39"/>
        <v>PACTO71</v>
      </c>
    </row>
    <row r="485" spans="1:18" x14ac:dyDescent="0.15">
      <c r="A485" s="5" t="s">
        <v>284</v>
      </c>
      <c r="B485" s="4">
        <v>1012</v>
      </c>
      <c r="C485" s="4" t="s">
        <v>8</v>
      </c>
      <c r="D485" s="4" t="str">
        <f t="shared" si="35"/>
        <v>1012B1</v>
      </c>
      <c r="E485" s="35">
        <v>71</v>
      </c>
      <c r="F485" s="31">
        <v>43418</v>
      </c>
      <c r="G485" s="4">
        <v>8</v>
      </c>
      <c r="H485" s="4" t="s">
        <v>248</v>
      </c>
      <c r="I485" s="4" t="s">
        <v>244</v>
      </c>
      <c r="J485" s="4" t="str">
        <f t="shared" si="36"/>
        <v>G4,5,6</v>
      </c>
      <c r="K485" s="4" t="str">
        <f t="shared" si="37"/>
        <v>CGPLPA865P1</v>
      </c>
      <c r="L485" s="4" t="str">
        <f t="shared" si="38"/>
        <v>01-1012</v>
      </c>
      <c r="M485" s="4" t="s">
        <v>285</v>
      </c>
      <c r="N485" s="4">
        <v>865</v>
      </c>
      <c r="O485" s="4" t="s">
        <v>286</v>
      </c>
      <c r="P485" s="4">
        <v>1</v>
      </c>
      <c r="R485" s="4" t="str">
        <f t="shared" si="39"/>
        <v>PACTO71</v>
      </c>
    </row>
    <row r="486" spans="1:18" x14ac:dyDescent="0.15">
      <c r="A486" s="5" t="s">
        <v>284</v>
      </c>
      <c r="B486" s="4">
        <v>1012</v>
      </c>
      <c r="C486" s="4" t="s">
        <v>9</v>
      </c>
      <c r="D486" s="4" t="str">
        <f t="shared" si="35"/>
        <v>1012E1</v>
      </c>
      <c r="E486" s="35">
        <v>71</v>
      </c>
      <c r="F486" s="31">
        <v>43447</v>
      </c>
      <c r="G486" s="4">
        <v>12</v>
      </c>
      <c r="H486" s="4" t="s">
        <v>243</v>
      </c>
      <c r="I486" s="4" t="s">
        <v>242</v>
      </c>
      <c r="J486" s="4" t="str">
        <f t="shared" si="36"/>
        <v>F1,2,3</v>
      </c>
      <c r="K486" s="4" t="str">
        <f t="shared" si="37"/>
        <v>CGPLPA865P2</v>
      </c>
      <c r="L486" s="4" t="str">
        <f t="shared" si="38"/>
        <v>01-1012</v>
      </c>
      <c r="M486" s="4" t="s">
        <v>285</v>
      </c>
      <c r="N486" s="4">
        <v>865</v>
      </c>
      <c r="O486" s="4" t="s">
        <v>286</v>
      </c>
      <c r="P486" s="4">
        <v>2</v>
      </c>
      <c r="R486" s="4" t="str">
        <f t="shared" si="39"/>
        <v>PACTO71</v>
      </c>
    </row>
    <row r="487" spans="1:18" x14ac:dyDescent="0.15">
      <c r="A487" s="5" t="s">
        <v>284</v>
      </c>
      <c r="B487" s="4">
        <v>810</v>
      </c>
      <c r="C487" s="4" t="s">
        <v>10</v>
      </c>
      <c r="D487" s="4" t="str">
        <f t="shared" si="35"/>
        <v>810E2</v>
      </c>
      <c r="E487" s="35">
        <v>5</v>
      </c>
      <c r="F487" s="31">
        <v>42927</v>
      </c>
      <c r="G487" s="4">
        <v>15</v>
      </c>
      <c r="H487" s="4" t="s">
        <v>246</v>
      </c>
      <c r="I487" s="4" t="s">
        <v>242</v>
      </c>
      <c r="J487" s="4" t="str">
        <f t="shared" si="36"/>
        <v>H1,2,3</v>
      </c>
      <c r="K487" s="4" t="str">
        <f t="shared" si="37"/>
        <v>CGPLPA802P3</v>
      </c>
      <c r="L487" s="4" t="str">
        <f t="shared" si="38"/>
        <v>01-810</v>
      </c>
      <c r="M487" s="4" t="s">
        <v>285</v>
      </c>
      <c r="N487" s="4">
        <v>802</v>
      </c>
      <c r="O487" s="4" t="s">
        <v>286</v>
      </c>
      <c r="P487" s="4">
        <v>3</v>
      </c>
      <c r="R487" s="4" t="str">
        <f t="shared" si="39"/>
        <v>PACTO5</v>
      </c>
    </row>
    <row r="488" spans="1:18" x14ac:dyDescent="0.15">
      <c r="A488" s="5" t="s">
        <v>284</v>
      </c>
      <c r="B488" s="4">
        <v>1020</v>
      </c>
      <c r="C488" s="4" t="s">
        <v>2</v>
      </c>
      <c r="D488" s="4" t="str">
        <f t="shared" si="35"/>
        <v>1020A</v>
      </c>
      <c r="E488" s="35">
        <v>72</v>
      </c>
      <c r="F488" s="31">
        <v>43410</v>
      </c>
      <c r="G488" s="4">
        <v>3</v>
      </c>
      <c r="H488" s="4" t="s">
        <v>249</v>
      </c>
      <c r="I488" s="4" t="s">
        <v>244</v>
      </c>
      <c r="J488" s="4" t="str">
        <f t="shared" si="36"/>
        <v>D4,5,6</v>
      </c>
      <c r="K488" s="4" t="str">
        <f t="shared" si="37"/>
        <v>CGPLPA866P</v>
      </c>
      <c r="L488" s="4" t="str">
        <f t="shared" si="38"/>
        <v>01-1020</v>
      </c>
      <c r="M488" s="4" t="s">
        <v>285</v>
      </c>
      <c r="N488" s="4">
        <v>866</v>
      </c>
      <c r="O488" s="4" t="s">
        <v>286</v>
      </c>
      <c r="R488" s="4" t="str">
        <f t="shared" si="39"/>
        <v>PACTO72</v>
      </c>
    </row>
    <row r="489" spans="1:18" x14ac:dyDescent="0.15">
      <c r="A489" s="5" t="s">
        <v>284</v>
      </c>
      <c r="B489" s="4">
        <v>1020</v>
      </c>
      <c r="C489" s="4" t="s">
        <v>600</v>
      </c>
      <c r="D489" s="4" t="str">
        <f t="shared" si="35"/>
        <v>1020ABC</v>
      </c>
      <c r="E489" s="43">
        <v>72</v>
      </c>
      <c r="F489" s="30">
        <v>43410</v>
      </c>
      <c r="J489" s="4" t="str">
        <f t="shared" si="36"/>
        <v/>
      </c>
      <c r="K489" s="4" t="str">
        <f t="shared" si="37"/>
        <v>CGPLPA866N</v>
      </c>
      <c r="L489" s="4" t="str">
        <f t="shared" si="38"/>
        <v>01-1020</v>
      </c>
      <c r="M489" s="4" t="s">
        <v>285</v>
      </c>
      <c r="N489" s="4">
        <v>866</v>
      </c>
      <c r="O489" s="4" t="s">
        <v>611</v>
      </c>
      <c r="R489" s="4" t="str">
        <f t="shared" si="39"/>
        <v>PACTO72</v>
      </c>
    </row>
    <row r="490" spans="1:18" x14ac:dyDescent="0.15">
      <c r="A490" s="5" t="s">
        <v>284</v>
      </c>
      <c r="B490" s="4">
        <v>1020</v>
      </c>
      <c r="C490" s="4" t="s">
        <v>8</v>
      </c>
      <c r="D490" s="4" t="str">
        <f t="shared" si="35"/>
        <v>1020B1</v>
      </c>
      <c r="E490" s="35">
        <v>72</v>
      </c>
      <c r="F490" s="31">
        <v>43445</v>
      </c>
      <c r="G490" s="4">
        <v>8</v>
      </c>
      <c r="H490" s="4" t="s">
        <v>248</v>
      </c>
      <c r="I490" s="4" t="s">
        <v>245</v>
      </c>
      <c r="J490" s="4" t="str">
        <f t="shared" si="36"/>
        <v>G7,8,9</v>
      </c>
      <c r="K490" s="4" t="str">
        <f t="shared" si="37"/>
        <v>CGPLPA866P1</v>
      </c>
      <c r="L490" s="4" t="str">
        <f t="shared" si="38"/>
        <v>01-1020</v>
      </c>
      <c r="M490" s="4" t="s">
        <v>285</v>
      </c>
      <c r="N490" s="4">
        <v>866</v>
      </c>
      <c r="O490" s="4" t="s">
        <v>286</v>
      </c>
      <c r="P490" s="4">
        <v>1</v>
      </c>
      <c r="R490" s="4" t="str">
        <f t="shared" si="39"/>
        <v>PACTO72</v>
      </c>
    </row>
    <row r="491" spans="1:18" x14ac:dyDescent="0.15">
      <c r="A491" s="5" t="s">
        <v>284</v>
      </c>
      <c r="B491" s="4">
        <v>1020</v>
      </c>
      <c r="C491" s="4" t="s">
        <v>9</v>
      </c>
      <c r="D491" s="4" t="str">
        <f t="shared" si="35"/>
        <v>1020E1</v>
      </c>
      <c r="E491" s="35">
        <v>72</v>
      </c>
      <c r="F491" s="31">
        <v>43473</v>
      </c>
      <c r="G491" s="4">
        <v>12</v>
      </c>
      <c r="H491" s="4" t="s">
        <v>243</v>
      </c>
      <c r="I491" s="4" t="s">
        <v>244</v>
      </c>
      <c r="J491" s="4" t="str">
        <f t="shared" si="36"/>
        <v>F4,5,6</v>
      </c>
      <c r="K491" s="4" t="str">
        <f t="shared" si="37"/>
        <v>CGPLPA866P2</v>
      </c>
      <c r="L491" s="4" t="str">
        <f t="shared" si="38"/>
        <v>01-1020</v>
      </c>
      <c r="M491" s="4" t="s">
        <v>285</v>
      </c>
      <c r="N491" s="4">
        <v>866</v>
      </c>
      <c r="O491" s="4" t="s">
        <v>286</v>
      </c>
      <c r="P491" s="4">
        <v>2</v>
      </c>
      <c r="R491" s="4" t="str">
        <f t="shared" si="39"/>
        <v>PACTO72</v>
      </c>
    </row>
    <row r="492" spans="1:18" x14ac:dyDescent="0.15">
      <c r="A492" s="5" t="s">
        <v>284</v>
      </c>
      <c r="B492" s="4">
        <v>819</v>
      </c>
      <c r="C492" s="4" t="s">
        <v>10</v>
      </c>
      <c r="D492" s="4" t="str">
        <f t="shared" si="35"/>
        <v>819E2</v>
      </c>
      <c r="E492" s="35">
        <v>8</v>
      </c>
      <c r="F492" s="31">
        <v>43091</v>
      </c>
      <c r="G492" s="4">
        <v>15</v>
      </c>
      <c r="H492" s="4" t="s">
        <v>246</v>
      </c>
      <c r="I492" s="4" t="s">
        <v>244</v>
      </c>
      <c r="J492" s="4" t="str">
        <f t="shared" si="36"/>
        <v>H4,5,6</v>
      </c>
      <c r="K492" s="4" t="str">
        <f t="shared" si="37"/>
        <v>CGPLPA805P3</v>
      </c>
      <c r="L492" s="4" t="str">
        <f t="shared" si="38"/>
        <v>01-819</v>
      </c>
      <c r="M492" s="4" t="s">
        <v>285</v>
      </c>
      <c r="N492" s="4">
        <v>805</v>
      </c>
      <c r="O492" s="4" t="s">
        <v>286</v>
      </c>
      <c r="P492" s="4">
        <v>3</v>
      </c>
      <c r="R492" s="4" t="str">
        <f t="shared" si="39"/>
        <v>PACTO8</v>
      </c>
    </row>
    <row r="493" spans="1:18" x14ac:dyDescent="0.15">
      <c r="A493" s="5" t="s">
        <v>284</v>
      </c>
      <c r="B493" s="4">
        <v>1020</v>
      </c>
      <c r="C493" s="4" t="s">
        <v>11</v>
      </c>
      <c r="D493" s="4" t="str">
        <f t="shared" si="35"/>
        <v>1020E3</v>
      </c>
      <c r="E493" s="35">
        <v>72</v>
      </c>
      <c r="F493" s="31">
        <v>43557</v>
      </c>
      <c r="G493" s="4">
        <v>18</v>
      </c>
      <c r="H493" s="4" t="s">
        <v>241</v>
      </c>
      <c r="I493" s="4" t="s">
        <v>244</v>
      </c>
      <c r="J493" s="4" t="str">
        <f t="shared" si="36"/>
        <v>I4,5,6</v>
      </c>
      <c r="K493" s="4" t="str">
        <f t="shared" si="37"/>
        <v>CGPLPA866P4</v>
      </c>
      <c r="L493" s="4" t="str">
        <f t="shared" si="38"/>
        <v>01-1020</v>
      </c>
      <c r="M493" s="4" t="s">
        <v>285</v>
      </c>
      <c r="N493" s="4">
        <v>866</v>
      </c>
      <c r="O493" s="4" t="s">
        <v>286</v>
      </c>
      <c r="P493" s="4">
        <v>4</v>
      </c>
      <c r="R493" s="4" t="str">
        <f t="shared" si="39"/>
        <v>PACTO72</v>
      </c>
    </row>
    <row r="494" spans="1:18" x14ac:dyDescent="0.15">
      <c r="A494" s="5" t="s">
        <v>284</v>
      </c>
      <c r="B494" s="4">
        <v>1020</v>
      </c>
      <c r="C494" s="4" t="s">
        <v>13</v>
      </c>
      <c r="D494" s="4" t="str">
        <f t="shared" si="35"/>
        <v>1020E5</v>
      </c>
      <c r="E494" s="35">
        <v>72</v>
      </c>
      <c r="F494" s="31">
        <v>43613</v>
      </c>
      <c r="G494" s="4">
        <v>21</v>
      </c>
      <c r="H494" s="4" t="s">
        <v>2</v>
      </c>
      <c r="I494" s="4" t="s">
        <v>242</v>
      </c>
      <c r="J494" s="4" t="str">
        <f t="shared" si="36"/>
        <v>A1,2,3</v>
      </c>
      <c r="K494" s="4" t="str">
        <f t="shared" si="37"/>
        <v>CGPLPA866P6</v>
      </c>
      <c r="L494" s="4" t="str">
        <f t="shared" si="38"/>
        <v>01-1020</v>
      </c>
      <c r="M494" s="4" t="s">
        <v>285</v>
      </c>
      <c r="N494" s="4">
        <v>866</v>
      </c>
      <c r="O494" s="4" t="s">
        <v>286</v>
      </c>
      <c r="P494" s="4">
        <v>6</v>
      </c>
      <c r="R494" s="4" t="str">
        <f t="shared" si="39"/>
        <v>PACTO72</v>
      </c>
    </row>
    <row r="495" spans="1:18" x14ac:dyDescent="0.15">
      <c r="A495" s="5" t="s">
        <v>284</v>
      </c>
      <c r="B495" s="4">
        <v>1020</v>
      </c>
      <c r="C495" s="4" t="s">
        <v>12</v>
      </c>
      <c r="D495" s="4" t="str">
        <f t="shared" si="35"/>
        <v>1020E4</v>
      </c>
      <c r="E495" s="35">
        <v>72</v>
      </c>
      <c r="F495" s="31">
        <v>43599</v>
      </c>
      <c r="G495" s="4">
        <v>20</v>
      </c>
      <c r="H495" s="4" t="s">
        <v>246</v>
      </c>
      <c r="I495" s="4" t="s">
        <v>244</v>
      </c>
      <c r="J495" s="4" t="str">
        <f t="shared" si="36"/>
        <v>H4,5,6</v>
      </c>
      <c r="K495" s="4" t="str">
        <f t="shared" si="37"/>
        <v>CGPLPA866P5</v>
      </c>
      <c r="L495" s="4" t="str">
        <f t="shared" si="38"/>
        <v>01-1020</v>
      </c>
      <c r="M495" s="4" t="s">
        <v>285</v>
      </c>
      <c r="N495" s="4">
        <v>866</v>
      </c>
      <c r="O495" s="4" t="s">
        <v>286</v>
      </c>
      <c r="P495" s="4">
        <v>5</v>
      </c>
      <c r="R495" s="4" t="str">
        <f t="shared" si="39"/>
        <v>PACTO72</v>
      </c>
    </row>
    <row r="496" spans="1:18" x14ac:dyDescent="0.15">
      <c r="A496" s="5" t="s">
        <v>284</v>
      </c>
      <c r="B496" s="4">
        <v>1023</v>
      </c>
      <c r="C496" s="4" t="s">
        <v>2</v>
      </c>
      <c r="D496" s="4" t="str">
        <f t="shared" si="35"/>
        <v>1023A</v>
      </c>
      <c r="E496" s="35">
        <v>73</v>
      </c>
      <c r="F496" s="31">
        <v>43417</v>
      </c>
      <c r="G496" s="4">
        <v>3</v>
      </c>
      <c r="H496" s="4" t="s">
        <v>249</v>
      </c>
      <c r="I496" s="4" t="s">
        <v>245</v>
      </c>
      <c r="J496" s="4" t="str">
        <f t="shared" si="36"/>
        <v>D7,8,9</v>
      </c>
      <c r="K496" s="4" t="str">
        <f t="shared" si="37"/>
        <v>CGPLPA867P</v>
      </c>
      <c r="L496" s="4" t="str">
        <f t="shared" si="38"/>
        <v>01-1023</v>
      </c>
      <c r="M496" s="4" t="s">
        <v>285</v>
      </c>
      <c r="N496" s="4">
        <v>867</v>
      </c>
      <c r="O496" s="4" t="s">
        <v>286</v>
      </c>
      <c r="R496" s="4" t="str">
        <f t="shared" si="39"/>
        <v>PACTO73</v>
      </c>
    </row>
    <row r="497" spans="1:18" x14ac:dyDescent="0.15">
      <c r="A497" s="5" t="s">
        <v>284</v>
      </c>
      <c r="B497" s="4">
        <v>1023</v>
      </c>
      <c r="C497" s="4" t="s">
        <v>600</v>
      </c>
      <c r="D497" s="4" t="str">
        <f t="shared" si="35"/>
        <v>1023ABC</v>
      </c>
      <c r="E497" s="43">
        <v>73</v>
      </c>
      <c r="F497" s="30">
        <v>43417</v>
      </c>
      <c r="J497" s="4" t="str">
        <f t="shared" si="36"/>
        <v/>
      </c>
      <c r="K497" s="4" t="str">
        <f t="shared" si="37"/>
        <v>CGPLPA867N</v>
      </c>
      <c r="L497" s="4" t="str">
        <f t="shared" si="38"/>
        <v>01-1023</v>
      </c>
      <c r="M497" s="4" t="s">
        <v>285</v>
      </c>
      <c r="N497" s="4">
        <v>867</v>
      </c>
      <c r="O497" s="4" t="s">
        <v>611</v>
      </c>
      <c r="R497" s="4" t="str">
        <f t="shared" si="39"/>
        <v>PACTO73</v>
      </c>
    </row>
    <row r="498" spans="1:18" x14ac:dyDescent="0.15">
      <c r="A498" s="5" t="s">
        <v>284</v>
      </c>
      <c r="B498" s="4">
        <v>1023</v>
      </c>
      <c r="C498" s="4" t="s">
        <v>8</v>
      </c>
      <c r="D498" s="4" t="str">
        <f t="shared" si="35"/>
        <v>1023B1</v>
      </c>
      <c r="E498" s="35">
        <v>73</v>
      </c>
      <c r="F498" s="31">
        <v>43453</v>
      </c>
      <c r="G498" s="4">
        <v>8</v>
      </c>
      <c r="H498" s="4" t="s">
        <v>243</v>
      </c>
      <c r="I498" s="4" t="s">
        <v>242</v>
      </c>
      <c r="J498" s="4" t="str">
        <f t="shared" si="36"/>
        <v>F1,2,3</v>
      </c>
      <c r="K498" s="4" t="str">
        <f t="shared" si="37"/>
        <v>CGPLPA867P1</v>
      </c>
      <c r="L498" s="4" t="str">
        <f t="shared" si="38"/>
        <v>01-1023</v>
      </c>
      <c r="M498" s="4" t="s">
        <v>285</v>
      </c>
      <c r="N498" s="4">
        <v>867</v>
      </c>
      <c r="O498" s="4" t="s">
        <v>286</v>
      </c>
      <c r="P498" s="4">
        <v>1</v>
      </c>
      <c r="R498" s="4" t="str">
        <f t="shared" si="39"/>
        <v>PACTO73</v>
      </c>
    </row>
    <row r="499" spans="1:18" x14ac:dyDescent="0.15">
      <c r="A499" s="5" t="s">
        <v>284</v>
      </c>
      <c r="B499" s="4">
        <v>1023</v>
      </c>
      <c r="C499" s="4" t="s">
        <v>9</v>
      </c>
      <c r="D499" s="4" t="str">
        <f t="shared" si="35"/>
        <v>1023E1</v>
      </c>
      <c r="E499" s="35">
        <v>73</v>
      </c>
      <c r="F499" s="31">
        <v>43481</v>
      </c>
      <c r="G499" s="4">
        <v>12</v>
      </c>
      <c r="H499" s="4" t="s">
        <v>243</v>
      </c>
      <c r="I499" s="4" t="s">
        <v>245</v>
      </c>
      <c r="J499" s="4" t="str">
        <f t="shared" si="36"/>
        <v>F7,8,9</v>
      </c>
      <c r="K499" s="4" t="str">
        <f t="shared" si="37"/>
        <v>CGPLPA867P2</v>
      </c>
      <c r="L499" s="4" t="str">
        <f t="shared" si="38"/>
        <v>01-1023</v>
      </c>
      <c r="M499" s="4" t="s">
        <v>285</v>
      </c>
      <c r="N499" s="4">
        <v>867</v>
      </c>
      <c r="O499" s="4" t="s">
        <v>286</v>
      </c>
      <c r="P499" s="4">
        <v>2</v>
      </c>
      <c r="R499" s="4" t="str">
        <f t="shared" si="39"/>
        <v>PACTO73</v>
      </c>
    </row>
    <row r="500" spans="1:18" x14ac:dyDescent="0.15">
      <c r="A500" s="5" t="s">
        <v>284</v>
      </c>
      <c r="B500" s="4">
        <v>824</v>
      </c>
      <c r="C500" s="4" t="s">
        <v>10</v>
      </c>
      <c r="D500" s="4" t="str">
        <f t="shared" si="35"/>
        <v>824E2</v>
      </c>
      <c r="E500" s="35">
        <v>9</v>
      </c>
      <c r="F500" s="31">
        <v>43012</v>
      </c>
      <c r="G500" s="4">
        <v>15</v>
      </c>
      <c r="H500" s="4" t="s">
        <v>246</v>
      </c>
      <c r="I500" s="4" t="s">
        <v>245</v>
      </c>
      <c r="J500" s="4" t="str">
        <f t="shared" si="36"/>
        <v>H7,8,9</v>
      </c>
      <c r="K500" s="4" t="str">
        <f t="shared" si="37"/>
        <v>CGPLPA806P3</v>
      </c>
      <c r="L500" s="4" t="str">
        <f t="shared" si="38"/>
        <v>01-824</v>
      </c>
      <c r="M500" s="4" t="s">
        <v>285</v>
      </c>
      <c r="N500" s="4">
        <v>806</v>
      </c>
      <c r="O500" s="4" t="s">
        <v>286</v>
      </c>
      <c r="P500" s="4">
        <v>3</v>
      </c>
      <c r="R500" s="4" t="str">
        <f t="shared" si="39"/>
        <v>PACTO9</v>
      </c>
    </row>
    <row r="501" spans="1:18" x14ac:dyDescent="0.15">
      <c r="A501" s="5" t="s">
        <v>284</v>
      </c>
      <c r="B501" s="4">
        <v>1023</v>
      </c>
      <c r="C501" s="4" t="s">
        <v>11</v>
      </c>
      <c r="D501" s="4" t="str">
        <f t="shared" si="35"/>
        <v>1023E3</v>
      </c>
      <c r="E501" s="35">
        <v>73</v>
      </c>
      <c r="F501" s="31">
        <v>43544</v>
      </c>
      <c r="G501" s="4">
        <v>18</v>
      </c>
      <c r="H501" s="4" t="s">
        <v>241</v>
      </c>
      <c r="I501" s="4" t="s">
        <v>245</v>
      </c>
      <c r="J501" s="4" t="str">
        <f t="shared" si="36"/>
        <v>I7,8,9</v>
      </c>
      <c r="K501" s="4" t="str">
        <f t="shared" si="37"/>
        <v>CGPLPA867P4</v>
      </c>
      <c r="L501" s="4" t="str">
        <f t="shared" si="38"/>
        <v>01-1023</v>
      </c>
      <c r="M501" s="4" t="s">
        <v>285</v>
      </c>
      <c r="N501" s="4">
        <v>867</v>
      </c>
      <c r="O501" s="4" t="s">
        <v>286</v>
      </c>
      <c r="P501" s="4">
        <v>4</v>
      </c>
      <c r="R501" s="4" t="str">
        <f t="shared" si="39"/>
        <v>PACTO73</v>
      </c>
    </row>
    <row r="502" spans="1:18" x14ac:dyDescent="0.15">
      <c r="A502" s="5" t="s">
        <v>284</v>
      </c>
      <c r="B502" s="4">
        <v>1023</v>
      </c>
      <c r="C502" s="4" t="s">
        <v>13</v>
      </c>
      <c r="D502" s="4" t="str">
        <f t="shared" si="35"/>
        <v>1023E5</v>
      </c>
      <c r="E502" s="35">
        <v>73</v>
      </c>
      <c r="F502" s="31">
        <v>43656</v>
      </c>
      <c r="G502" s="4">
        <v>21</v>
      </c>
      <c r="H502" s="4" t="s">
        <v>2</v>
      </c>
      <c r="I502" s="4" t="s">
        <v>244</v>
      </c>
      <c r="J502" s="4" t="str">
        <f t="shared" si="36"/>
        <v>A4,5,6</v>
      </c>
      <c r="K502" s="4" t="str">
        <f t="shared" si="37"/>
        <v>CGPLPA867P6</v>
      </c>
      <c r="L502" s="4" t="str">
        <f t="shared" si="38"/>
        <v>01-1023</v>
      </c>
      <c r="M502" s="4" t="s">
        <v>285</v>
      </c>
      <c r="N502" s="4">
        <v>867</v>
      </c>
      <c r="O502" s="4" t="s">
        <v>286</v>
      </c>
      <c r="P502" s="4">
        <v>6</v>
      </c>
      <c r="R502" s="4" t="str">
        <f t="shared" si="39"/>
        <v>PACTO73</v>
      </c>
    </row>
    <row r="503" spans="1:18" x14ac:dyDescent="0.15">
      <c r="A503" s="5" t="s">
        <v>284</v>
      </c>
      <c r="B503" s="4">
        <v>1023</v>
      </c>
      <c r="C503" s="4" t="s">
        <v>14</v>
      </c>
      <c r="D503" s="4" t="str">
        <f t="shared" si="35"/>
        <v>1023E6</v>
      </c>
      <c r="E503" s="35">
        <v>73</v>
      </c>
      <c r="F503" s="31">
        <v>43702</v>
      </c>
      <c r="G503" s="4">
        <v>24</v>
      </c>
      <c r="H503" s="4" t="s">
        <v>241</v>
      </c>
      <c r="I503" s="4" t="s">
        <v>242</v>
      </c>
      <c r="J503" s="4" t="str">
        <f t="shared" si="36"/>
        <v>I1,2,3</v>
      </c>
      <c r="K503" s="4" t="str">
        <f t="shared" si="37"/>
        <v>CGPLPA867P7</v>
      </c>
      <c r="L503" s="4" t="str">
        <f t="shared" si="38"/>
        <v>01-1023</v>
      </c>
      <c r="M503" s="4" t="s">
        <v>285</v>
      </c>
      <c r="N503" s="4">
        <v>867</v>
      </c>
      <c r="O503" s="4" t="s">
        <v>286</v>
      </c>
      <c r="P503" s="4">
        <v>7</v>
      </c>
      <c r="R503" s="4" t="str">
        <f t="shared" si="39"/>
        <v>PACTO73</v>
      </c>
    </row>
    <row r="504" spans="1:18" x14ac:dyDescent="0.15">
      <c r="A504" s="5" t="s">
        <v>284</v>
      </c>
      <c r="B504" s="4">
        <v>1023</v>
      </c>
      <c r="C504" s="4" t="s">
        <v>15</v>
      </c>
      <c r="D504" s="4" t="str">
        <f t="shared" si="35"/>
        <v>1023E7</v>
      </c>
      <c r="E504" s="35">
        <v>73</v>
      </c>
      <c r="F504" s="31">
        <v>43762</v>
      </c>
      <c r="G504" s="4">
        <v>24</v>
      </c>
      <c r="H504" s="4" t="s">
        <v>243</v>
      </c>
      <c r="I504" s="4" t="s">
        <v>242</v>
      </c>
      <c r="J504" s="4" t="str">
        <f t="shared" si="36"/>
        <v>F1,2,3</v>
      </c>
      <c r="K504" s="4" t="str">
        <f t="shared" si="37"/>
        <v>CGPLPA867P8</v>
      </c>
      <c r="L504" s="4" t="str">
        <f t="shared" si="38"/>
        <v>01-1023</v>
      </c>
      <c r="M504" s="4" t="s">
        <v>285</v>
      </c>
      <c r="N504" s="4">
        <v>867</v>
      </c>
      <c r="O504" s="4" t="s">
        <v>286</v>
      </c>
      <c r="P504" s="4">
        <v>8</v>
      </c>
      <c r="R504" s="4" t="str">
        <f t="shared" si="39"/>
        <v>PACTO73</v>
      </c>
    </row>
    <row r="505" spans="1:18" x14ac:dyDescent="0.15">
      <c r="A505" s="5" t="s">
        <v>284</v>
      </c>
      <c r="B505" s="4">
        <v>1023</v>
      </c>
      <c r="C505" s="4" t="s">
        <v>16</v>
      </c>
      <c r="D505" s="4" t="str">
        <f t="shared" si="35"/>
        <v>1023E8</v>
      </c>
      <c r="E505" s="35">
        <v>73</v>
      </c>
      <c r="F505" s="31">
        <v>43790</v>
      </c>
      <c r="G505" s="4">
        <v>23</v>
      </c>
      <c r="H505" s="4" t="s">
        <v>246</v>
      </c>
      <c r="I505" s="4" t="s">
        <v>245</v>
      </c>
      <c r="J505" s="4" t="str">
        <f t="shared" si="36"/>
        <v>H7,8,9</v>
      </c>
      <c r="K505" s="4" t="str">
        <f t="shared" si="37"/>
        <v>CGPLPA867P9</v>
      </c>
      <c r="L505" s="4" t="str">
        <f t="shared" si="38"/>
        <v>01-1023</v>
      </c>
      <c r="M505" s="4" t="s">
        <v>285</v>
      </c>
      <c r="N505" s="4">
        <v>867</v>
      </c>
      <c r="O505" s="4" t="s">
        <v>286</v>
      </c>
      <c r="P505" s="4">
        <v>9</v>
      </c>
      <c r="R505" s="4" t="str">
        <f t="shared" si="39"/>
        <v>PACTO73</v>
      </c>
    </row>
    <row r="506" spans="1:18" x14ac:dyDescent="0.15">
      <c r="A506" s="5" t="s">
        <v>284</v>
      </c>
      <c r="B506" s="4">
        <v>1023</v>
      </c>
      <c r="C506" s="4" t="s">
        <v>17</v>
      </c>
      <c r="D506" s="4" t="str">
        <f t="shared" si="35"/>
        <v>1023E9</v>
      </c>
      <c r="E506" s="35">
        <v>73</v>
      </c>
      <c r="F506" s="31">
        <v>43885</v>
      </c>
      <c r="G506" s="4">
        <v>24</v>
      </c>
      <c r="H506" s="4" t="s">
        <v>250</v>
      </c>
      <c r="I506" s="4" t="s">
        <v>242</v>
      </c>
      <c r="J506" s="4" t="str">
        <f t="shared" si="36"/>
        <v>C1,2,3</v>
      </c>
      <c r="K506" s="4" t="str">
        <f t="shared" si="37"/>
        <v>CGPLPA867P10</v>
      </c>
      <c r="L506" s="4" t="str">
        <f t="shared" si="38"/>
        <v>01-1023</v>
      </c>
      <c r="M506" s="4" t="s">
        <v>285</v>
      </c>
      <c r="N506" s="4">
        <v>867</v>
      </c>
      <c r="O506" s="4" t="s">
        <v>286</v>
      </c>
      <c r="P506" s="4">
        <v>10</v>
      </c>
      <c r="R506" s="4" t="str">
        <f t="shared" si="39"/>
        <v>PACTO73</v>
      </c>
    </row>
    <row r="507" spans="1:18" x14ac:dyDescent="0.15">
      <c r="A507" s="5" t="s">
        <v>284</v>
      </c>
      <c r="B507" s="4">
        <v>1023</v>
      </c>
      <c r="C507" s="4" t="s">
        <v>12</v>
      </c>
      <c r="D507" s="4" t="str">
        <f t="shared" si="35"/>
        <v>1023E4</v>
      </c>
      <c r="E507" s="35">
        <v>73</v>
      </c>
      <c r="F507" s="31">
        <v>43600</v>
      </c>
      <c r="G507" s="4">
        <v>20</v>
      </c>
      <c r="H507" s="4" t="s">
        <v>246</v>
      </c>
      <c r="I507" s="4" t="s">
        <v>245</v>
      </c>
      <c r="J507" s="4" t="str">
        <f t="shared" si="36"/>
        <v>H7,8,9</v>
      </c>
      <c r="K507" s="4" t="str">
        <f t="shared" si="37"/>
        <v>CGPLPA867P5</v>
      </c>
      <c r="L507" s="4" t="str">
        <f t="shared" si="38"/>
        <v>01-1023</v>
      </c>
      <c r="M507" s="4" t="s">
        <v>285</v>
      </c>
      <c r="N507" s="4">
        <v>867</v>
      </c>
      <c r="O507" s="4" t="s">
        <v>286</v>
      </c>
      <c r="P507" s="4">
        <v>5</v>
      </c>
      <c r="R507" s="4" t="str">
        <f t="shared" si="39"/>
        <v>PACTO73</v>
      </c>
    </row>
    <row r="508" spans="1:18" x14ac:dyDescent="0.15">
      <c r="A508" s="5" t="s">
        <v>284</v>
      </c>
      <c r="B508" s="4">
        <v>1024</v>
      </c>
      <c r="C508" s="4" t="s">
        <v>2</v>
      </c>
      <c r="D508" s="4" t="str">
        <f t="shared" si="35"/>
        <v>1024A</v>
      </c>
      <c r="E508" s="35">
        <v>74</v>
      </c>
      <c r="F508" s="31">
        <v>43418</v>
      </c>
      <c r="G508" s="4">
        <v>3</v>
      </c>
      <c r="H508" s="4" t="s">
        <v>250</v>
      </c>
      <c r="I508" s="4" t="s">
        <v>242</v>
      </c>
      <c r="J508" s="4" t="str">
        <f t="shared" si="36"/>
        <v>C1,2,3</v>
      </c>
      <c r="K508" s="4" t="str">
        <f t="shared" si="37"/>
        <v>CGPLPA868P</v>
      </c>
      <c r="L508" s="4" t="str">
        <f t="shared" si="38"/>
        <v>01-1024</v>
      </c>
      <c r="M508" s="4" t="s">
        <v>285</v>
      </c>
      <c r="N508" s="4">
        <v>868</v>
      </c>
      <c r="O508" s="4" t="s">
        <v>286</v>
      </c>
      <c r="R508" s="4" t="str">
        <f t="shared" si="39"/>
        <v>PACTO74</v>
      </c>
    </row>
    <row r="509" spans="1:18" x14ac:dyDescent="0.15">
      <c r="A509" s="5" t="s">
        <v>284</v>
      </c>
      <c r="B509" s="4">
        <v>1024</v>
      </c>
      <c r="C509" s="4" t="s">
        <v>600</v>
      </c>
      <c r="D509" s="4" t="str">
        <f t="shared" si="35"/>
        <v>1024ABC</v>
      </c>
      <c r="E509" s="43">
        <v>74</v>
      </c>
      <c r="F509" s="30">
        <v>43418</v>
      </c>
      <c r="J509" s="4" t="str">
        <f t="shared" si="36"/>
        <v/>
      </c>
      <c r="K509" s="4" t="str">
        <f t="shared" si="37"/>
        <v>CGPLPA868N</v>
      </c>
      <c r="L509" s="4" t="str">
        <f t="shared" si="38"/>
        <v>01-1024</v>
      </c>
      <c r="M509" s="4" t="s">
        <v>285</v>
      </c>
      <c r="N509" s="4">
        <v>868</v>
      </c>
      <c r="O509" s="4" t="s">
        <v>611</v>
      </c>
      <c r="R509" s="4" t="str">
        <f t="shared" si="39"/>
        <v>PACTO74</v>
      </c>
    </row>
    <row r="510" spans="1:18" x14ac:dyDescent="0.15">
      <c r="A510" s="5" t="s">
        <v>284</v>
      </c>
      <c r="B510" s="4">
        <v>1024</v>
      </c>
      <c r="C510" s="4" t="s">
        <v>8</v>
      </c>
      <c r="D510" s="4" t="str">
        <f t="shared" si="35"/>
        <v>1024B1</v>
      </c>
      <c r="E510" s="35">
        <v>74</v>
      </c>
      <c r="F510" s="31">
        <v>43448</v>
      </c>
      <c r="G510" s="4">
        <v>8</v>
      </c>
      <c r="H510" s="4" t="s">
        <v>243</v>
      </c>
      <c r="I510" s="4" t="s">
        <v>244</v>
      </c>
      <c r="J510" s="4" t="str">
        <f t="shared" si="36"/>
        <v>F4,5,6</v>
      </c>
      <c r="K510" s="4" t="str">
        <f t="shared" si="37"/>
        <v>CGPLPA868P1</v>
      </c>
      <c r="L510" s="4" t="str">
        <f t="shared" si="38"/>
        <v>01-1024</v>
      </c>
      <c r="M510" s="4" t="s">
        <v>285</v>
      </c>
      <c r="N510" s="4">
        <v>868</v>
      </c>
      <c r="O510" s="4" t="s">
        <v>286</v>
      </c>
      <c r="P510" s="4">
        <v>1</v>
      </c>
      <c r="R510" s="4" t="str">
        <f t="shared" si="39"/>
        <v>PACTO74</v>
      </c>
    </row>
    <row r="511" spans="1:18" x14ac:dyDescent="0.15">
      <c r="A511" s="5" t="s">
        <v>284</v>
      </c>
      <c r="B511" s="4">
        <v>1024</v>
      </c>
      <c r="C511" s="4" t="s">
        <v>9</v>
      </c>
      <c r="D511" s="4" t="str">
        <f t="shared" si="35"/>
        <v>1024E1</v>
      </c>
      <c r="E511" s="35">
        <v>74</v>
      </c>
      <c r="F511" s="31">
        <v>43537</v>
      </c>
      <c r="G511" s="4">
        <v>12</v>
      </c>
      <c r="H511" s="4" t="s">
        <v>247</v>
      </c>
      <c r="I511" s="4" t="s">
        <v>242</v>
      </c>
      <c r="J511" s="4" t="str">
        <f t="shared" si="36"/>
        <v>E1,2,3</v>
      </c>
      <c r="K511" s="4" t="str">
        <f t="shared" si="37"/>
        <v>CGPLPA868P2</v>
      </c>
      <c r="L511" s="4" t="str">
        <f t="shared" si="38"/>
        <v>01-1024</v>
      </c>
      <c r="M511" s="4" t="s">
        <v>285</v>
      </c>
      <c r="N511" s="4">
        <v>868</v>
      </c>
      <c r="O511" s="4" t="s">
        <v>286</v>
      </c>
      <c r="P511" s="4">
        <v>2</v>
      </c>
      <c r="R511" s="4" t="str">
        <f t="shared" si="39"/>
        <v>PACTO74</v>
      </c>
    </row>
    <row r="512" spans="1:18" x14ac:dyDescent="0.15">
      <c r="A512" s="5" t="s">
        <v>284</v>
      </c>
      <c r="B512" s="4">
        <v>778</v>
      </c>
      <c r="C512" s="4" t="s">
        <v>10</v>
      </c>
      <c r="D512" s="4" t="str">
        <f t="shared" si="35"/>
        <v>778E2</v>
      </c>
      <c r="E512" s="35">
        <v>1</v>
      </c>
      <c r="F512" s="31">
        <v>42879</v>
      </c>
      <c r="G512" s="4">
        <v>15</v>
      </c>
      <c r="H512" s="4" t="s">
        <v>241</v>
      </c>
      <c r="I512" s="4" t="s">
        <v>242</v>
      </c>
      <c r="J512" s="4" t="str">
        <f t="shared" si="36"/>
        <v>I1,2,3</v>
      </c>
      <c r="K512" s="4" t="str">
        <f t="shared" si="37"/>
        <v>CGPLPA798P3</v>
      </c>
      <c r="L512" s="4" t="str">
        <f t="shared" si="38"/>
        <v>01-778</v>
      </c>
      <c r="M512" s="4" t="s">
        <v>285</v>
      </c>
      <c r="N512" s="4">
        <v>798</v>
      </c>
      <c r="O512" s="4" t="s">
        <v>286</v>
      </c>
      <c r="P512" s="4">
        <v>3</v>
      </c>
      <c r="R512" s="4" t="str">
        <f t="shared" si="39"/>
        <v>PACTO1</v>
      </c>
    </row>
    <row r="513" spans="1:18" x14ac:dyDescent="0.15">
      <c r="A513" s="5" t="s">
        <v>284</v>
      </c>
      <c r="B513" s="4">
        <v>1024</v>
      </c>
      <c r="C513" s="4" t="s">
        <v>11</v>
      </c>
      <c r="D513" s="4" t="str">
        <f t="shared" si="35"/>
        <v>1024E3</v>
      </c>
      <c r="E513" s="35">
        <v>74</v>
      </c>
      <c r="F513" s="31">
        <v>43620</v>
      </c>
      <c r="G513" s="4">
        <v>18</v>
      </c>
      <c r="H513" s="4" t="s">
        <v>246</v>
      </c>
      <c r="I513" s="4" t="s">
        <v>242</v>
      </c>
      <c r="J513" s="4" t="str">
        <f t="shared" si="36"/>
        <v>H1,2,3</v>
      </c>
      <c r="K513" s="4" t="str">
        <f t="shared" si="37"/>
        <v>CGPLPA868P4</v>
      </c>
      <c r="L513" s="4" t="str">
        <f t="shared" si="38"/>
        <v>01-1024</v>
      </c>
      <c r="M513" s="4" t="s">
        <v>285</v>
      </c>
      <c r="N513" s="4">
        <v>868</v>
      </c>
      <c r="O513" s="4" t="s">
        <v>286</v>
      </c>
      <c r="P513" s="4">
        <v>4</v>
      </c>
      <c r="R513" s="4" t="str">
        <f t="shared" si="39"/>
        <v>PACTO74</v>
      </c>
    </row>
    <row r="514" spans="1:18" x14ac:dyDescent="0.15">
      <c r="A514" s="5" t="s">
        <v>284</v>
      </c>
      <c r="B514" s="4">
        <v>1024</v>
      </c>
      <c r="C514" s="4" t="s">
        <v>13</v>
      </c>
      <c r="D514" s="4" t="str">
        <f t="shared" ref="D514:D577" si="40">_xlfn.CONCAT(B514:C514)</f>
        <v>1024E5</v>
      </c>
      <c r="E514" s="35">
        <v>74</v>
      </c>
      <c r="F514" s="31">
        <v>43677</v>
      </c>
      <c r="G514" s="4">
        <v>21</v>
      </c>
      <c r="H514" s="4" t="s">
        <v>2</v>
      </c>
      <c r="I514" s="4" t="s">
        <v>245</v>
      </c>
      <c r="J514" s="4" t="str">
        <f t="shared" si="36"/>
        <v>A7,8,9</v>
      </c>
      <c r="K514" s="4" t="str">
        <f t="shared" si="37"/>
        <v>CGPLPA868P6</v>
      </c>
      <c r="L514" s="4" t="str">
        <f t="shared" si="38"/>
        <v>01-1024</v>
      </c>
      <c r="M514" s="4" t="s">
        <v>285</v>
      </c>
      <c r="N514" s="4">
        <v>868</v>
      </c>
      <c r="O514" s="4" t="s">
        <v>286</v>
      </c>
      <c r="P514" s="4">
        <v>6</v>
      </c>
      <c r="R514" s="4" t="str">
        <f t="shared" si="39"/>
        <v>PACTO74</v>
      </c>
    </row>
    <row r="515" spans="1:18" x14ac:dyDescent="0.15">
      <c r="A515" s="5" t="s">
        <v>284</v>
      </c>
      <c r="B515" s="4">
        <v>1024</v>
      </c>
      <c r="C515" s="4" t="s">
        <v>14</v>
      </c>
      <c r="D515" s="4" t="str">
        <f t="shared" si="40"/>
        <v>1024E6</v>
      </c>
      <c r="E515" s="35">
        <v>74</v>
      </c>
      <c r="F515" s="31">
        <v>43705</v>
      </c>
      <c r="G515" s="4">
        <v>24</v>
      </c>
      <c r="H515" s="4" t="s">
        <v>241</v>
      </c>
      <c r="I515" s="4" t="s">
        <v>244</v>
      </c>
      <c r="J515" s="4" t="str">
        <f t="shared" si="36"/>
        <v>I4,5,6</v>
      </c>
      <c r="K515" s="4" t="str">
        <f t="shared" si="37"/>
        <v>CGPLPA868P7</v>
      </c>
      <c r="L515" s="4" t="str">
        <f t="shared" si="38"/>
        <v>01-1024</v>
      </c>
      <c r="M515" s="4" t="s">
        <v>285</v>
      </c>
      <c r="N515" s="4">
        <v>868</v>
      </c>
      <c r="O515" s="4" t="s">
        <v>286</v>
      </c>
      <c r="P515" s="4">
        <v>7</v>
      </c>
      <c r="R515" s="4" t="str">
        <f t="shared" si="39"/>
        <v>PACTO74</v>
      </c>
    </row>
    <row r="516" spans="1:18" x14ac:dyDescent="0.15">
      <c r="A516" s="5" t="s">
        <v>284</v>
      </c>
      <c r="B516" s="4">
        <v>1024</v>
      </c>
      <c r="C516" s="4" t="s">
        <v>15</v>
      </c>
      <c r="D516" s="4" t="str">
        <f t="shared" si="40"/>
        <v>1024E7</v>
      </c>
      <c r="E516" s="35">
        <v>74</v>
      </c>
      <c r="F516" s="33">
        <v>43735</v>
      </c>
      <c r="J516" s="4" t="str">
        <f t="shared" si="36"/>
        <v/>
      </c>
      <c r="K516" s="4" t="str">
        <f t="shared" si="37"/>
        <v>CGPLPA868P8</v>
      </c>
      <c r="L516" s="4" t="str">
        <f t="shared" si="38"/>
        <v>01-1024</v>
      </c>
      <c r="M516" s="4" t="s">
        <v>285</v>
      </c>
      <c r="N516" s="4">
        <v>868</v>
      </c>
      <c r="O516" s="4" t="s">
        <v>286</v>
      </c>
      <c r="P516" s="4">
        <v>8</v>
      </c>
      <c r="R516" s="4" t="str">
        <f t="shared" si="39"/>
        <v>PACTO74</v>
      </c>
    </row>
    <row r="517" spans="1:18" x14ac:dyDescent="0.15">
      <c r="A517" s="5" t="s">
        <v>284</v>
      </c>
      <c r="B517" s="4">
        <v>1024</v>
      </c>
      <c r="C517" s="4" t="s">
        <v>16</v>
      </c>
      <c r="D517" s="4" t="str">
        <f t="shared" si="40"/>
        <v>1024E8</v>
      </c>
      <c r="E517" s="35">
        <v>74</v>
      </c>
      <c r="F517" s="31">
        <v>43761</v>
      </c>
      <c r="G517" s="4">
        <v>23</v>
      </c>
      <c r="H517" s="4" t="s">
        <v>241</v>
      </c>
      <c r="I517" s="4" t="s">
        <v>242</v>
      </c>
      <c r="J517" s="4" t="str">
        <f t="shared" si="36"/>
        <v>I1,2,3</v>
      </c>
      <c r="K517" s="4" t="str">
        <f t="shared" si="37"/>
        <v>CGPLPA868P9</v>
      </c>
      <c r="L517" s="4" t="str">
        <f t="shared" si="38"/>
        <v>01-1024</v>
      </c>
      <c r="M517" s="4" t="s">
        <v>285</v>
      </c>
      <c r="N517" s="4">
        <v>868</v>
      </c>
      <c r="O517" s="4" t="s">
        <v>286</v>
      </c>
      <c r="P517" s="4">
        <v>9</v>
      </c>
      <c r="R517" s="4" t="str">
        <f t="shared" si="39"/>
        <v>PACTO74</v>
      </c>
    </row>
    <row r="518" spans="1:18" x14ac:dyDescent="0.15">
      <c r="A518" s="5" t="s">
        <v>284</v>
      </c>
      <c r="B518" s="4">
        <v>1024</v>
      </c>
      <c r="C518" s="4" t="s">
        <v>17</v>
      </c>
      <c r="D518" s="4" t="str">
        <f t="shared" si="40"/>
        <v>1024E9</v>
      </c>
      <c r="E518" s="35">
        <v>74</v>
      </c>
      <c r="F518" s="31">
        <v>43796</v>
      </c>
      <c r="G518" s="4">
        <v>23</v>
      </c>
      <c r="H518" s="4" t="s">
        <v>2</v>
      </c>
      <c r="I518" s="4" t="s">
        <v>244</v>
      </c>
      <c r="J518" s="4" t="str">
        <f t="shared" ref="J518:J581" si="41">_xlfn.CONCAT(H518:I518)</f>
        <v>A4,5,6</v>
      </c>
      <c r="K518" s="4" t="str">
        <f t="shared" ref="K518:K581" si="42">_xlfn.CONCAT(M518:Q518)</f>
        <v>CGPLPA868P10</v>
      </c>
      <c r="L518" s="4" t="str">
        <f t="shared" ref="L518:L581" si="43">_xlfn.CONCAT(A518:B518)</f>
        <v>01-1024</v>
      </c>
      <c r="M518" s="4" t="s">
        <v>285</v>
      </c>
      <c r="N518" s="4">
        <v>868</v>
      </c>
      <c r="O518" s="4" t="s">
        <v>286</v>
      </c>
      <c r="P518" s="4">
        <v>10</v>
      </c>
      <c r="R518" s="4" t="str">
        <f t="shared" ref="R518:R581" si="44">_xlfn.CONCAT($E$1,E518)</f>
        <v>PACTO74</v>
      </c>
    </row>
    <row r="519" spans="1:18" x14ac:dyDescent="0.15">
      <c r="A519" s="5" t="s">
        <v>284</v>
      </c>
      <c r="B519" s="4">
        <v>1024</v>
      </c>
      <c r="C519" s="4" t="s">
        <v>18</v>
      </c>
      <c r="D519" s="4" t="str">
        <f t="shared" si="40"/>
        <v>1024E10</v>
      </c>
      <c r="E519" s="35">
        <v>74</v>
      </c>
      <c r="F519" s="31">
        <v>43826</v>
      </c>
      <c r="G519" s="4">
        <v>25</v>
      </c>
      <c r="H519" s="4" t="s">
        <v>246</v>
      </c>
      <c r="I519" s="4" t="s">
        <v>245</v>
      </c>
      <c r="J519" s="4" t="str">
        <f t="shared" si="41"/>
        <v>H7,8,9</v>
      </c>
      <c r="K519" s="4" t="str">
        <f t="shared" si="42"/>
        <v>CGPLPA868P11</v>
      </c>
      <c r="L519" s="4" t="str">
        <f t="shared" si="43"/>
        <v>01-1024</v>
      </c>
      <c r="M519" s="4" t="s">
        <v>285</v>
      </c>
      <c r="N519" s="4">
        <v>868</v>
      </c>
      <c r="O519" s="4" t="s">
        <v>286</v>
      </c>
      <c r="P519" s="4">
        <v>11</v>
      </c>
      <c r="R519" s="4" t="str">
        <f t="shared" si="44"/>
        <v>PACTO74</v>
      </c>
    </row>
    <row r="520" spans="1:18" x14ac:dyDescent="0.15">
      <c r="A520" s="5" t="s">
        <v>284</v>
      </c>
      <c r="B520" s="4">
        <v>1024</v>
      </c>
      <c r="C520" s="4" t="s">
        <v>19</v>
      </c>
      <c r="D520" s="4" t="str">
        <f t="shared" si="40"/>
        <v>1024E11</v>
      </c>
      <c r="E520" s="35">
        <v>74</v>
      </c>
      <c r="F520" s="31">
        <v>43859</v>
      </c>
      <c r="G520" s="4">
        <v>25</v>
      </c>
      <c r="H520" s="4" t="s">
        <v>251</v>
      </c>
      <c r="I520" s="4" t="s">
        <v>245</v>
      </c>
      <c r="J520" s="4" t="str">
        <f t="shared" si="41"/>
        <v>B7,8,9</v>
      </c>
      <c r="K520" s="4" t="str">
        <f t="shared" si="42"/>
        <v>CGPLPA868P12</v>
      </c>
      <c r="L520" s="4" t="str">
        <f t="shared" si="43"/>
        <v>01-1024</v>
      </c>
      <c r="M520" s="4" t="s">
        <v>285</v>
      </c>
      <c r="N520" s="4">
        <v>868</v>
      </c>
      <c r="O520" s="4" t="s">
        <v>286</v>
      </c>
      <c r="P520" s="4">
        <v>12</v>
      </c>
      <c r="R520" s="4" t="str">
        <f t="shared" si="44"/>
        <v>PACTO74</v>
      </c>
    </row>
    <row r="521" spans="1:18" x14ac:dyDescent="0.15">
      <c r="A521" s="5" t="s">
        <v>284</v>
      </c>
      <c r="B521" s="4">
        <v>1024</v>
      </c>
      <c r="C521" s="4" t="s">
        <v>20</v>
      </c>
      <c r="D521" s="4" t="str">
        <f t="shared" si="40"/>
        <v>1024E12</v>
      </c>
      <c r="E521" s="35">
        <v>74</v>
      </c>
      <c r="F521" s="31">
        <v>43888</v>
      </c>
      <c r="G521" s="4">
        <v>25</v>
      </c>
      <c r="H521" s="4" t="s">
        <v>248</v>
      </c>
      <c r="I521" s="4" t="s">
        <v>245</v>
      </c>
      <c r="J521" s="4" t="str">
        <f t="shared" si="41"/>
        <v>G7,8,9</v>
      </c>
      <c r="K521" s="4" t="str">
        <f t="shared" si="42"/>
        <v>CGPLPA868P13</v>
      </c>
      <c r="L521" s="4" t="str">
        <f t="shared" si="43"/>
        <v>01-1024</v>
      </c>
      <c r="M521" s="4" t="s">
        <v>285</v>
      </c>
      <c r="N521" s="4">
        <v>868</v>
      </c>
      <c r="O521" s="4" t="s">
        <v>286</v>
      </c>
      <c r="P521" s="4">
        <v>13</v>
      </c>
      <c r="R521" s="4" t="str">
        <f t="shared" si="44"/>
        <v>PACTO74</v>
      </c>
    </row>
    <row r="522" spans="1:18" x14ac:dyDescent="0.15">
      <c r="A522" s="5" t="s">
        <v>284</v>
      </c>
      <c r="B522" s="4">
        <v>1024</v>
      </c>
      <c r="C522" s="4" t="s">
        <v>21</v>
      </c>
      <c r="D522" s="4" t="str">
        <f t="shared" si="40"/>
        <v>1024E13</v>
      </c>
      <c r="E522" s="35">
        <v>74</v>
      </c>
      <c r="F522" s="31">
        <v>43952</v>
      </c>
      <c r="G522" s="4">
        <v>23</v>
      </c>
      <c r="H522" s="4" t="s">
        <v>241</v>
      </c>
      <c r="I522" s="4" t="s">
        <v>245</v>
      </c>
      <c r="J522" s="4" t="str">
        <f t="shared" si="41"/>
        <v>I7,8,9</v>
      </c>
      <c r="K522" s="4" t="str">
        <f t="shared" si="42"/>
        <v>CGPLPA868P14</v>
      </c>
      <c r="L522" s="4" t="str">
        <f t="shared" si="43"/>
        <v>01-1024</v>
      </c>
      <c r="M522" s="4" t="s">
        <v>285</v>
      </c>
      <c r="N522" s="4">
        <v>868</v>
      </c>
      <c r="O522" s="4" t="s">
        <v>286</v>
      </c>
      <c r="P522" s="4">
        <v>14</v>
      </c>
      <c r="R522" s="4" t="str">
        <f t="shared" si="44"/>
        <v>PACTO74</v>
      </c>
    </row>
    <row r="523" spans="1:18" x14ac:dyDescent="0.15">
      <c r="A523" s="5" t="s">
        <v>284</v>
      </c>
      <c r="B523" s="4">
        <v>1024</v>
      </c>
      <c r="C523" s="4" t="s">
        <v>252</v>
      </c>
      <c r="D523" s="4" t="str">
        <f t="shared" si="40"/>
        <v>1024E14</v>
      </c>
      <c r="E523" s="35">
        <v>74</v>
      </c>
      <c r="F523" s="31">
        <v>44000</v>
      </c>
      <c r="G523" s="4">
        <v>25</v>
      </c>
      <c r="H523" s="4" t="s">
        <v>601</v>
      </c>
      <c r="I523" s="4" t="s">
        <v>244</v>
      </c>
      <c r="J523" s="4" t="str">
        <f t="shared" si="41"/>
        <v>c4,5,6</v>
      </c>
      <c r="K523" s="4" t="str">
        <f t="shared" si="42"/>
        <v>CGPLPA868P15</v>
      </c>
      <c r="L523" s="4" t="str">
        <f t="shared" si="43"/>
        <v>01-1024</v>
      </c>
      <c r="M523" s="4" t="s">
        <v>285</v>
      </c>
      <c r="N523" s="4">
        <v>868</v>
      </c>
      <c r="O523" s="4" t="s">
        <v>286</v>
      </c>
      <c r="P523" s="4">
        <v>15</v>
      </c>
      <c r="R523" s="4" t="str">
        <f t="shared" si="44"/>
        <v>PACTO74</v>
      </c>
    </row>
    <row r="524" spans="1:18" x14ac:dyDescent="0.15">
      <c r="A524" s="5" t="s">
        <v>284</v>
      </c>
      <c r="B524" s="4">
        <v>1024</v>
      </c>
      <c r="C524" s="4" t="s">
        <v>253</v>
      </c>
      <c r="D524" s="4" t="str">
        <f t="shared" si="40"/>
        <v>1024E15</v>
      </c>
      <c r="E524" s="35">
        <v>74</v>
      </c>
      <c r="F524" s="31">
        <v>44085</v>
      </c>
      <c r="G524" s="4">
        <v>25</v>
      </c>
      <c r="H524" s="4" t="s">
        <v>251</v>
      </c>
      <c r="I524" s="4" t="s">
        <v>244</v>
      </c>
      <c r="J524" s="4" t="str">
        <f t="shared" si="41"/>
        <v>B4,5,6</v>
      </c>
      <c r="K524" s="4" t="str">
        <f t="shared" si="42"/>
        <v>CGPLPA868P16</v>
      </c>
      <c r="L524" s="4" t="str">
        <f t="shared" si="43"/>
        <v>01-1024</v>
      </c>
      <c r="M524" s="4" t="s">
        <v>285</v>
      </c>
      <c r="N524" s="4">
        <v>868</v>
      </c>
      <c r="O524" s="4" t="s">
        <v>286</v>
      </c>
      <c r="P524" s="4">
        <v>16</v>
      </c>
      <c r="R524" s="4" t="str">
        <f t="shared" si="44"/>
        <v>PACTO74</v>
      </c>
    </row>
    <row r="525" spans="1:18" x14ac:dyDescent="0.15">
      <c r="A525" s="5" t="s">
        <v>284</v>
      </c>
      <c r="B525" s="4">
        <v>1024</v>
      </c>
      <c r="C525" s="4" t="s">
        <v>12</v>
      </c>
      <c r="D525" s="4" t="str">
        <f t="shared" si="40"/>
        <v>1024E4</v>
      </c>
      <c r="E525" s="35">
        <v>74</v>
      </c>
      <c r="F525" s="31">
        <v>43648</v>
      </c>
      <c r="G525" s="4">
        <v>20</v>
      </c>
      <c r="H525" s="4" t="s">
        <v>248</v>
      </c>
      <c r="I525" s="4" t="s">
        <v>242</v>
      </c>
      <c r="J525" s="4" t="str">
        <f t="shared" si="41"/>
        <v>G1,2,3</v>
      </c>
      <c r="K525" s="4" t="str">
        <f t="shared" si="42"/>
        <v>CGPLPA868P5</v>
      </c>
      <c r="L525" s="4" t="str">
        <f t="shared" si="43"/>
        <v>01-1024</v>
      </c>
      <c r="M525" s="4" t="s">
        <v>285</v>
      </c>
      <c r="N525" s="4">
        <v>868</v>
      </c>
      <c r="O525" s="4" t="s">
        <v>286</v>
      </c>
      <c r="P525" s="4">
        <v>5</v>
      </c>
      <c r="R525" s="4" t="str">
        <f t="shared" si="44"/>
        <v>PACTO74</v>
      </c>
    </row>
    <row r="526" spans="1:18" x14ac:dyDescent="0.15">
      <c r="A526" s="5" t="s">
        <v>284</v>
      </c>
      <c r="B526" s="4">
        <v>1026</v>
      </c>
      <c r="C526" s="4" t="s">
        <v>2</v>
      </c>
      <c r="D526" s="4" t="str">
        <f t="shared" si="40"/>
        <v>1026A</v>
      </c>
      <c r="E526" s="35">
        <v>75</v>
      </c>
      <c r="F526" s="31">
        <v>43425</v>
      </c>
      <c r="G526" s="4">
        <v>3</v>
      </c>
      <c r="H526" s="4" t="s">
        <v>250</v>
      </c>
      <c r="I526" s="4" t="s">
        <v>244</v>
      </c>
      <c r="J526" s="4" t="str">
        <f t="shared" si="41"/>
        <v>C4,5,6</v>
      </c>
      <c r="K526" s="4" t="str">
        <f t="shared" si="42"/>
        <v>CGPLPA248P_5</v>
      </c>
      <c r="L526" s="4" t="str">
        <f t="shared" si="43"/>
        <v>01-1026</v>
      </c>
      <c r="M526" s="4" t="s">
        <v>285</v>
      </c>
      <c r="N526" s="4">
        <v>248</v>
      </c>
      <c r="O526" s="4" t="s">
        <v>286</v>
      </c>
      <c r="Q526" s="4" t="s">
        <v>287</v>
      </c>
      <c r="R526" s="4" t="str">
        <f t="shared" si="44"/>
        <v>PACTO75</v>
      </c>
    </row>
    <row r="527" spans="1:18" x14ac:dyDescent="0.15">
      <c r="A527" s="5" t="s">
        <v>284</v>
      </c>
      <c r="B527" s="4">
        <v>1026</v>
      </c>
      <c r="C527" s="4" t="s">
        <v>600</v>
      </c>
      <c r="D527" s="4" t="str">
        <f t="shared" si="40"/>
        <v>1026ABC</v>
      </c>
      <c r="E527" s="43">
        <v>75</v>
      </c>
      <c r="F527" s="30">
        <v>43425</v>
      </c>
      <c r="J527" s="4" t="str">
        <f t="shared" si="41"/>
        <v/>
      </c>
      <c r="K527" s="4" t="str">
        <f t="shared" si="42"/>
        <v>CGPLPA248N</v>
      </c>
      <c r="L527" s="4" t="str">
        <f t="shared" si="43"/>
        <v>01-1026</v>
      </c>
      <c r="M527" s="4" t="s">
        <v>285</v>
      </c>
      <c r="N527" s="4">
        <v>248</v>
      </c>
      <c r="O527" s="4" t="s">
        <v>611</v>
      </c>
      <c r="R527" s="4" t="str">
        <f t="shared" si="44"/>
        <v>PACTO75</v>
      </c>
    </row>
    <row r="528" spans="1:18" x14ac:dyDescent="0.15">
      <c r="A528" s="5" t="s">
        <v>284</v>
      </c>
      <c r="B528" s="4">
        <v>1026</v>
      </c>
      <c r="C528" s="4" t="s">
        <v>8</v>
      </c>
      <c r="D528" s="4" t="str">
        <f t="shared" si="40"/>
        <v>1026B1</v>
      </c>
      <c r="E528" s="35">
        <v>75</v>
      </c>
      <c r="F528" s="31">
        <v>43454</v>
      </c>
      <c r="G528" s="4">
        <v>8</v>
      </c>
      <c r="H528" s="4" t="s">
        <v>243</v>
      </c>
      <c r="I528" s="4" t="s">
        <v>245</v>
      </c>
      <c r="J528" s="4" t="str">
        <f t="shared" si="41"/>
        <v>F7,8,9</v>
      </c>
      <c r="K528" s="4" t="str">
        <f t="shared" si="42"/>
        <v>CGPLPA248P1</v>
      </c>
      <c r="L528" s="4" t="str">
        <f t="shared" si="43"/>
        <v>01-1026</v>
      </c>
      <c r="M528" s="4" t="s">
        <v>285</v>
      </c>
      <c r="N528" s="4">
        <v>248</v>
      </c>
      <c r="O528" s="4" t="s">
        <v>286</v>
      </c>
      <c r="P528" s="4">
        <v>1</v>
      </c>
      <c r="R528" s="4" t="str">
        <f t="shared" si="44"/>
        <v>PACTO75</v>
      </c>
    </row>
    <row r="529" spans="1:18" x14ac:dyDescent="0.15">
      <c r="A529" s="5" t="s">
        <v>284</v>
      </c>
      <c r="B529" s="4">
        <v>1026</v>
      </c>
      <c r="C529" s="4" t="s">
        <v>9</v>
      </c>
      <c r="D529" s="4" t="str">
        <f t="shared" si="40"/>
        <v>1026E1</v>
      </c>
      <c r="E529" s="35">
        <v>75</v>
      </c>
      <c r="F529" s="31">
        <v>43488</v>
      </c>
      <c r="G529" s="4">
        <v>12</v>
      </c>
      <c r="H529" s="4" t="s">
        <v>247</v>
      </c>
      <c r="I529" s="4" t="s">
        <v>244</v>
      </c>
      <c r="J529" s="4" t="str">
        <f t="shared" si="41"/>
        <v>E4,5,6</v>
      </c>
      <c r="K529" s="4" t="str">
        <f t="shared" si="42"/>
        <v>CGPLPA248P2</v>
      </c>
      <c r="L529" s="4" t="str">
        <f t="shared" si="43"/>
        <v>01-1026</v>
      </c>
      <c r="M529" s="4" t="s">
        <v>285</v>
      </c>
      <c r="N529" s="4">
        <v>248</v>
      </c>
      <c r="O529" s="4" t="s">
        <v>286</v>
      </c>
      <c r="P529" s="4">
        <v>2</v>
      </c>
      <c r="R529" s="4" t="str">
        <f t="shared" si="44"/>
        <v>PACTO75</v>
      </c>
    </row>
    <row r="530" spans="1:18" x14ac:dyDescent="0.15">
      <c r="A530" s="5" t="s">
        <v>284</v>
      </c>
      <c r="B530" s="4">
        <v>780</v>
      </c>
      <c r="C530" s="4" t="s">
        <v>10</v>
      </c>
      <c r="D530" s="4" t="str">
        <f t="shared" si="40"/>
        <v>780E2</v>
      </c>
      <c r="E530" s="35">
        <v>2</v>
      </c>
      <c r="F530" s="31">
        <v>42885</v>
      </c>
      <c r="G530" s="4">
        <v>15</v>
      </c>
      <c r="H530" s="4" t="s">
        <v>241</v>
      </c>
      <c r="I530" s="4" t="s">
        <v>244</v>
      </c>
      <c r="J530" s="4" t="str">
        <f t="shared" si="41"/>
        <v>I4,5,6</v>
      </c>
      <c r="K530" s="4" t="str">
        <f t="shared" si="42"/>
        <v>CGPLPA799P3</v>
      </c>
      <c r="L530" s="4" t="str">
        <f t="shared" si="43"/>
        <v>01-780</v>
      </c>
      <c r="M530" s="4" t="s">
        <v>285</v>
      </c>
      <c r="N530" s="4">
        <v>799</v>
      </c>
      <c r="O530" s="4" t="s">
        <v>286</v>
      </c>
      <c r="P530" s="4">
        <v>3</v>
      </c>
      <c r="R530" s="4" t="str">
        <f t="shared" si="44"/>
        <v>PACTO2</v>
      </c>
    </row>
    <row r="531" spans="1:18" x14ac:dyDescent="0.15">
      <c r="A531" s="5" t="s">
        <v>284</v>
      </c>
      <c r="B531" s="4">
        <v>1026</v>
      </c>
      <c r="C531" s="4" t="s">
        <v>11</v>
      </c>
      <c r="D531" s="4" t="str">
        <f t="shared" si="40"/>
        <v>1026E3</v>
      </c>
      <c r="E531" s="35">
        <v>75</v>
      </c>
      <c r="F531" s="31">
        <v>43551</v>
      </c>
      <c r="G531" s="4">
        <v>18</v>
      </c>
      <c r="H531" s="4" t="s">
        <v>246</v>
      </c>
      <c r="I531" s="4" t="s">
        <v>244</v>
      </c>
      <c r="J531" s="4" t="str">
        <f t="shared" si="41"/>
        <v>H4,5,6</v>
      </c>
      <c r="K531" s="4" t="str">
        <f t="shared" si="42"/>
        <v>CGPLPA248P4</v>
      </c>
      <c r="L531" s="4" t="str">
        <f t="shared" si="43"/>
        <v>01-1026</v>
      </c>
      <c r="M531" s="4" t="s">
        <v>285</v>
      </c>
      <c r="N531" s="4">
        <v>248</v>
      </c>
      <c r="O531" s="4" t="s">
        <v>286</v>
      </c>
      <c r="P531" s="4">
        <v>4</v>
      </c>
      <c r="R531" s="4" t="str">
        <f t="shared" si="44"/>
        <v>PACTO75</v>
      </c>
    </row>
    <row r="532" spans="1:18" x14ac:dyDescent="0.15">
      <c r="A532" s="5" t="s">
        <v>284</v>
      </c>
      <c r="B532" s="4">
        <v>1026</v>
      </c>
      <c r="C532" s="4" t="s">
        <v>13</v>
      </c>
      <c r="D532" s="4" t="str">
        <f t="shared" si="40"/>
        <v>1026E5</v>
      </c>
      <c r="E532" s="35">
        <v>75</v>
      </c>
      <c r="F532" s="31">
        <v>43601</v>
      </c>
      <c r="G532" s="4">
        <v>22</v>
      </c>
      <c r="H532" s="4" t="s">
        <v>250</v>
      </c>
      <c r="I532" s="4" t="s">
        <v>245</v>
      </c>
      <c r="J532" s="4" t="str">
        <f t="shared" si="41"/>
        <v>C7,8,9</v>
      </c>
      <c r="K532" s="4" t="str">
        <f t="shared" si="42"/>
        <v>CGPLPA248P6</v>
      </c>
      <c r="L532" s="4" t="str">
        <f t="shared" si="43"/>
        <v>01-1026</v>
      </c>
      <c r="M532" s="4" t="s">
        <v>285</v>
      </c>
      <c r="N532" s="4">
        <v>248</v>
      </c>
      <c r="O532" s="4" t="s">
        <v>286</v>
      </c>
      <c r="P532" s="4">
        <v>6</v>
      </c>
      <c r="R532" s="4" t="str">
        <f t="shared" si="44"/>
        <v>PACTO75</v>
      </c>
    </row>
    <row r="533" spans="1:18" x14ac:dyDescent="0.15">
      <c r="A533" s="5" t="s">
        <v>284</v>
      </c>
      <c r="B533" s="4">
        <v>1026</v>
      </c>
      <c r="C533" s="4" t="s">
        <v>12</v>
      </c>
      <c r="D533" s="4" t="str">
        <f t="shared" si="40"/>
        <v>1026E4</v>
      </c>
      <c r="E533" s="35">
        <v>75</v>
      </c>
      <c r="F533" s="31">
        <v>43567</v>
      </c>
      <c r="G533" s="4">
        <v>20</v>
      </c>
      <c r="H533" s="4" t="s">
        <v>248</v>
      </c>
      <c r="I533" s="4" t="s">
        <v>244</v>
      </c>
      <c r="J533" s="4" t="str">
        <f t="shared" si="41"/>
        <v>G4,5,6</v>
      </c>
      <c r="K533" s="4" t="str">
        <f t="shared" si="42"/>
        <v>CGPLPA248P5</v>
      </c>
      <c r="L533" s="4" t="str">
        <f t="shared" si="43"/>
        <v>01-1026</v>
      </c>
      <c r="M533" s="4" t="s">
        <v>285</v>
      </c>
      <c r="N533" s="4">
        <v>248</v>
      </c>
      <c r="O533" s="4" t="s">
        <v>286</v>
      </c>
      <c r="P533" s="4">
        <v>5</v>
      </c>
      <c r="R533" s="4" t="str">
        <f t="shared" si="44"/>
        <v>PACTO75</v>
      </c>
    </row>
    <row r="534" spans="1:18" x14ac:dyDescent="0.15">
      <c r="A534" s="5" t="s">
        <v>284</v>
      </c>
      <c r="B534" s="4">
        <v>1027</v>
      </c>
      <c r="C534" s="4" t="s">
        <v>2</v>
      </c>
      <c r="D534" s="4" t="str">
        <f t="shared" si="40"/>
        <v>1027A</v>
      </c>
      <c r="E534" s="35">
        <v>76</v>
      </c>
      <c r="F534" s="31">
        <v>43431</v>
      </c>
      <c r="G534" s="4">
        <v>3</v>
      </c>
      <c r="H534" s="4" t="s">
        <v>250</v>
      </c>
      <c r="I534" s="4" t="s">
        <v>245</v>
      </c>
      <c r="J534" s="4" t="str">
        <f t="shared" si="41"/>
        <v>C7,8,9</v>
      </c>
      <c r="K534" s="4" t="str">
        <f t="shared" si="42"/>
        <v>CGPLPA869P</v>
      </c>
      <c r="L534" s="4" t="str">
        <f t="shared" si="43"/>
        <v>01-1027</v>
      </c>
      <c r="M534" s="4" t="s">
        <v>285</v>
      </c>
      <c r="N534" s="4">
        <v>869</v>
      </c>
      <c r="O534" s="4" t="s">
        <v>286</v>
      </c>
      <c r="R534" s="4" t="str">
        <f t="shared" si="44"/>
        <v>PACTO76</v>
      </c>
    </row>
    <row r="535" spans="1:18" x14ac:dyDescent="0.15">
      <c r="A535" s="5" t="s">
        <v>284</v>
      </c>
      <c r="B535" s="4">
        <v>1027</v>
      </c>
      <c r="C535" s="4" t="s">
        <v>600</v>
      </c>
      <c r="D535" s="4" t="str">
        <f t="shared" si="40"/>
        <v>1027ABC</v>
      </c>
      <c r="E535" s="43">
        <v>76</v>
      </c>
      <c r="F535" s="30">
        <v>43431</v>
      </c>
      <c r="J535" s="4" t="str">
        <f t="shared" si="41"/>
        <v/>
      </c>
      <c r="K535" s="4" t="str">
        <f t="shared" si="42"/>
        <v>CGPLPA869N</v>
      </c>
      <c r="L535" s="4" t="str">
        <f t="shared" si="43"/>
        <v>01-1027</v>
      </c>
      <c r="M535" s="4" t="s">
        <v>285</v>
      </c>
      <c r="N535" s="4">
        <v>869</v>
      </c>
      <c r="O535" s="4" t="s">
        <v>611</v>
      </c>
      <c r="R535" s="4" t="str">
        <f t="shared" si="44"/>
        <v>PACTO76</v>
      </c>
    </row>
    <row r="536" spans="1:18" x14ac:dyDescent="0.15">
      <c r="A536" s="5" t="s">
        <v>284</v>
      </c>
      <c r="B536" s="4">
        <v>1027</v>
      </c>
      <c r="C536" s="4" t="s">
        <v>8</v>
      </c>
      <c r="D536" s="4" t="str">
        <f t="shared" si="40"/>
        <v>1027B1</v>
      </c>
      <c r="E536" s="35">
        <v>76</v>
      </c>
      <c r="F536" s="31">
        <v>43475</v>
      </c>
      <c r="G536" s="4">
        <v>8</v>
      </c>
      <c r="H536" s="4" t="s">
        <v>247</v>
      </c>
      <c r="I536" s="4" t="s">
        <v>242</v>
      </c>
      <c r="J536" s="4" t="str">
        <f t="shared" si="41"/>
        <v>E1,2,3</v>
      </c>
      <c r="K536" s="4" t="str">
        <f t="shared" si="42"/>
        <v>CGPLPA869P1</v>
      </c>
      <c r="L536" s="4" t="str">
        <f t="shared" si="43"/>
        <v>01-1027</v>
      </c>
      <c r="M536" s="4" t="s">
        <v>285</v>
      </c>
      <c r="N536" s="4">
        <v>869</v>
      </c>
      <c r="O536" s="4" t="s">
        <v>286</v>
      </c>
      <c r="P536" s="4">
        <v>1</v>
      </c>
      <c r="R536" s="4" t="str">
        <f t="shared" si="44"/>
        <v>PACTO76</v>
      </c>
    </row>
    <row r="537" spans="1:18" x14ac:dyDescent="0.15">
      <c r="A537" s="5" t="s">
        <v>284</v>
      </c>
      <c r="B537" s="4">
        <v>1029</v>
      </c>
      <c r="C537" s="4" t="s">
        <v>2</v>
      </c>
      <c r="D537" s="4" t="str">
        <f t="shared" si="40"/>
        <v>1029A</v>
      </c>
      <c r="E537" s="35">
        <v>77</v>
      </c>
      <c r="F537" s="31">
        <v>43444</v>
      </c>
      <c r="G537" s="4">
        <v>3</v>
      </c>
      <c r="H537" s="4" t="s">
        <v>251</v>
      </c>
      <c r="I537" s="4" t="s">
        <v>242</v>
      </c>
      <c r="J537" s="4" t="str">
        <f t="shared" si="41"/>
        <v>B1,2,3</v>
      </c>
      <c r="K537" s="4" t="str">
        <f t="shared" si="42"/>
        <v>CGPLPA870P</v>
      </c>
      <c r="L537" s="4" t="str">
        <f t="shared" si="43"/>
        <v>01-1029</v>
      </c>
      <c r="M537" s="4" t="s">
        <v>285</v>
      </c>
      <c r="N537" s="4">
        <v>870</v>
      </c>
      <c r="O537" s="4" t="s">
        <v>286</v>
      </c>
      <c r="R537" s="4" t="str">
        <f t="shared" si="44"/>
        <v>PACTO77</v>
      </c>
    </row>
    <row r="538" spans="1:18" x14ac:dyDescent="0.15">
      <c r="A538" s="5" t="s">
        <v>284</v>
      </c>
      <c r="B538" s="4">
        <v>1029</v>
      </c>
      <c r="C538" s="4" t="s">
        <v>600</v>
      </c>
      <c r="D538" s="4" t="str">
        <f t="shared" si="40"/>
        <v>1029ABC</v>
      </c>
      <c r="E538" s="43">
        <v>77</v>
      </c>
      <c r="F538" s="30">
        <v>43444</v>
      </c>
      <c r="J538" s="4" t="str">
        <f t="shared" si="41"/>
        <v/>
      </c>
      <c r="K538" s="4" t="str">
        <f t="shared" si="42"/>
        <v>CGPLPA870N</v>
      </c>
      <c r="L538" s="4" t="str">
        <f t="shared" si="43"/>
        <v>01-1029</v>
      </c>
      <c r="M538" s="4" t="s">
        <v>285</v>
      </c>
      <c r="N538" s="4">
        <v>870</v>
      </c>
      <c r="O538" s="4" t="s">
        <v>611</v>
      </c>
      <c r="R538" s="4" t="str">
        <f t="shared" si="44"/>
        <v>PACTO77</v>
      </c>
    </row>
    <row r="539" spans="1:18" x14ac:dyDescent="0.15">
      <c r="A539" s="5" t="s">
        <v>284</v>
      </c>
      <c r="B539" s="4">
        <v>1029</v>
      </c>
      <c r="C539" s="4" t="s">
        <v>8</v>
      </c>
      <c r="D539" s="4" t="str">
        <f t="shared" si="40"/>
        <v>1029B1</v>
      </c>
      <c r="E539" s="35">
        <v>77</v>
      </c>
      <c r="F539" s="31">
        <v>43480</v>
      </c>
      <c r="G539" s="4">
        <v>8</v>
      </c>
      <c r="H539" s="4" t="s">
        <v>247</v>
      </c>
      <c r="I539" s="4" t="s">
        <v>244</v>
      </c>
      <c r="J539" s="4" t="str">
        <f t="shared" si="41"/>
        <v>E4,5,6</v>
      </c>
      <c r="K539" s="4" t="str">
        <f t="shared" si="42"/>
        <v>CGPLPA870P1</v>
      </c>
      <c r="L539" s="4" t="str">
        <f t="shared" si="43"/>
        <v>01-1029</v>
      </c>
      <c r="M539" s="4" t="s">
        <v>285</v>
      </c>
      <c r="N539" s="4">
        <v>870</v>
      </c>
      <c r="O539" s="4" t="s">
        <v>286</v>
      </c>
      <c r="P539" s="4">
        <v>1</v>
      </c>
      <c r="R539" s="4" t="str">
        <f t="shared" si="44"/>
        <v>PACTO77</v>
      </c>
    </row>
    <row r="540" spans="1:18" x14ac:dyDescent="0.15">
      <c r="A540" s="5" t="s">
        <v>284</v>
      </c>
      <c r="B540" s="4">
        <v>1029</v>
      </c>
      <c r="C540" s="4" t="s">
        <v>9</v>
      </c>
      <c r="D540" s="4" t="str">
        <f t="shared" si="40"/>
        <v>1029E1</v>
      </c>
      <c r="E540" s="35">
        <v>77</v>
      </c>
      <c r="F540" s="31">
        <v>43563</v>
      </c>
      <c r="G540" s="4">
        <v>12</v>
      </c>
      <c r="H540" s="4" t="s">
        <v>247</v>
      </c>
      <c r="I540" s="4" t="s">
        <v>245</v>
      </c>
      <c r="J540" s="4" t="str">
        <f t="shared" si="41"/>
        <v>E7,8,9</v>
      </c>
      <c r="K540" s="4" t="str">
        <f t="shared" si="42"/>
        <v>CGPLPA870P2</v>
      </c>
      <c r="L540" s="4" t="str">
        <f t="shared" si="43"/>
        <v>01-1029</v>
      </c>
      <c r="M540" s="4" t="s">
        <v>285</v>
      </c>
      <c r="N540" s="4">
        <v>870</v>
      </c>
      <c r="O540" s="4" t="s">
        <v>286</v>
      </c>
      <c r="P540" s="4">
        <v>2</v>
      </c>
      <c r="R540" s="4" t="str">
        <f t="shared" si="44"/>
        <v>PACTO77</v>
      </c>
    </row>
    <row r="541" spans="1:18" x14ac:dyDescent="0.15">
      <c r="A541" s="5" t="s">
        <v>284</v>
      </c>
      <c r="B541" s="4">
        <v>804</v>
      </c>
      <c r="C541" s="4" t="s">
        <v>10</v>
      </c>
      <c r="D541" s="4" t="str">
        <f t="shared" si="40"/>
        <v>804E2</v>
      </c>
      <c r="E541" s="35">
        <v>4</v>
      </c>
      <c r="F541" s="31">
        <v>42912</v>
      </c>
      <c r="G541" s="4">
        <v>15</v>
      </c>
      <c r="H541" s="4" t="s">
        <v>241</v>
      </c>
      <c r="I541" s="4" t="s">
        <v>245</v>
      </c>
      <c r="J541" s="4" t="str">
        <f t="shared" si="41"/>
        <v>I7,8,9</v>
      </c>
      <c r="K541" s="4" t="str">
        <f t="shared" si="42"/>
        <v>CGPLPA801P3</v>
      </c>
      <c r="L541" s="4" t="str">
        <f t="shared" si="43"/>
        <v>01-804</v>
      </c>
      <c r="M541" s="4" t="s">
        <v>285</v>
      </c>
      <c r="N541" s="4">
        <v>801</v>
      </c>
      <c r="O541" s="4" t="s">
        <v>286</v>
      </c>
      <c r="P541" s="4">
        <v>3</v>
      </c>
      <c r="R541" s="4" t="str">
        <f t="shared" si="44"/>
        <v>PACTO4</v>
      </c>
    </row>
    <row r="542" spans="1:18" x14ac:dyDescent="0.15">
      <c r="A542" s="5" t="s">
        <v>284</v>
      </c>
      <c r="B542" s="4">
        <v>1030</v>
      </c>
      <c r="C542" s="4" t="s">
        <v>2</v>
      </c>
      <c r="D542" s="4" t="str">
        <f t="shared" si="40"/>
        <v>1030A</v>
      </c>
      <c r="E542" s="35">
        <v>78</v>
      </c>
      <c r="F542" s="31">
        <v>43445</v>
      </c>
      <c r="G542" s="4">
        <v>3</v>
      </c>
      <c r="H542" s="4" t="s">
        <v>251</v>
      </c>
      <c r="I542" s="4" t="s">
        <v>244</v>
      </c>
      <c r="J542" s="4" t="str">
        <f t="shared" si="41"/>
        <v>B4,5,6</v>
      </c>
      <c r="K542" s="4" t="str">
        <f t="shared" si="42"/>
        <v>CGPLPA871P</v>
      </c>
      <c r="L542" s="4" t="str">
        <f t="shared" si="43"/>
        <v>01-1030</v>
      </c>
      <c r="M542" s="4" t="s">
        <v>285</v>
      </c>
      <c r="N542" s="4">
        <v>871</v>
      </c>
      <c r="O542" s="4" t="s">
        <v>286</v>
      </c>
      <c r="R542" s="4" t="str">
        <f t="shared" si="44"/>
        <v>PACTO78</v>
      </c>
    </row>
    <row r="543" spans="1:18" x14ac:dyDescent="0.15">
      <c r="A543" s="5" t="s">
        <v>284</v>
      </c>
      <c r="B543" s="4">
        <v>1030</v>
      </c>
      <c r="C543" s="4" t="s">
        <v>600</v>
      </c>
      <c r="D543" s="4" t="str">
        <f t="shared" si="40"/>
        <v>1030ABC</v>
      </c>
      <c r="E543" s="43">
        <v>78</v>
      </c>
      <c r="F543" s="30">
        <v>43445</v>
      </c>
      <c r="J543" s="4" t="str">
        <f t="shared" si="41"/>
        <v/>
      </c>
      <c r="K543" s="4" t="str">
        <f t="shared" si="42"/>
        <v>CGPLPA871N</v>
      </c>
      <c r="L543" s="4" t="str">
        <f t="shared" si="43"/>
        <v>01-1030</v>
      </c>
      <c r="M543" s="4" t="s">
        <v>285</v>
      </c>
      <c r="N543" s="4">
        <v>871</v>
      </c>
      <c r="O543" s="4" t="s">
        <v>611</v>
      </c>
      <c r="R543" s="4" t="str">
        <f t="shared" si="44"/>
        <v>PACTO78</v>
      </c>
    </row>
    <row r="544" spans="1:18" x14ac:dyDescent="0.15">
      <c r="A544" s="5" t="s">
        <v>284</v>
      </c>
      <c r="B544" s="4">
        <v>1030</v>
      </c>
      <c r="C544" s="4" t="s">
        <v>8</v>
      </c>
      <c r="D544" s="4" t="str">
        <f t="shared" si="40"/>
        <v>1030B1</v>
      </c>
      <c r="E544" s="35">
        <v>78</v>
      </c>
      <c r="F544" s="31">
        <v>43473</v>
      </c>
      <c r="G544" s="4">
        <v>8</v>
      </c>
      <c r="H544" s="4" t="s">
        <v>247</v>
      </c>
      <c r="I544" s="4" t="s">
        <v>245</v>
      </c>
      <c r="J544" s="4" t="str">
        <f t="shared" si="41"/>
        <v>E7,8,9</v>
      </c>
      <c r="K544" s="4" t="str">
        <f t="shared" si="42"/>
        <v>CGPLPA871P1</v>
      </c>
      <c r="L544" s="4" t="str">
        <f t="shared" si="43"/>
        <v>01-1030</v>
      </c>
      <c r="M544" s="4" t="s">
        <v>285</v>
      </c>
      <c r="N544" s="4">
        <v>871</v>
      </c>
      <c r="O544" s="4" t="s">
        <v>286</v>
      </c>
      <c r="P544" s="4">
        <v>1</v>
      </c>
      <c r="R544" s="4" t="str">
        <f t="shared" si="44"/>
        <v>PACTO78</v>
      </c>
    </row>
    <row r="545" spans="1:18" x14ac:dyDescent="0.15">
      <c r="A545" s="5" t="s">
        <v>284</v>
      </c>
      <c r="B545" s="4">
        <v>1030</v>
      </c>
      <c r="C545" s="4" t="s">
        <v>9</v>
      </c>
      <c r="D545" s="4" t="str">
        <f t="shared" si="40"/>
        <v>1030E1</v>
      </c>
      <c r="E545" s="35">
        <v>78</v>
      </c>
      <c r="F545" s="31">
        <v>43494</v>
      </c>
      <c r="G545" s="4">
        <v>12</v>
      </c>
      <c r="H545" s="4" t="s">
        <v>249</v>
      </c>
      <c r="I545" s="4" t="s">
        <v>242</v>
      </c>
      <c r="J545" s="4" t="str">
        <f t="shared" si="41"/>
        <v>D1,2,3</v>
      </c>
      <c r="K545" s="4" t="str">
        <f t="shared" si="42"/>
        <v>CGPLPA871P2</v>
      </c>
      <c r="L545" s="4" t="str">
        <f t="shared" si="43"/>
        <v>01-1030</v>
      </c>
      <c r="M545" s="4" t="s">
        <v>285</v>
      </c>
      <c r="N545" s="4">
        <v>871</v>
      </c>
      <c r="O545" s="4" t="s">
        <v>286</v>
      </c>
      <c r="P545" s="4">
        <v>2</v>
      </c>
      <c r="R545" s="4" t="str">
        <f t="shared" si="44"/>
        <v>PACTO78</v>
      </c>
    </row>
    <row r="546" spans="1:18" x14ac:dyDescent="0.15">
      <c r="A546" s="5" t="s">
        <v>284</v>
      </c>
      <c r="B546" s="4">
        <v>1201</v>
      </c>
      <c r="C546" s="4" t="s">
        <v>10</v>
      </c>
      <c r="D546" s="4" t="str">
        <f t="shared" si="40"/>
        <v>1201E2</v>
      </c>
      <c r="E546" s="35">
        <v>109</v>
      </c>
      <c r="F546" s="31">
        <v>43901</v>
      </c>
      <c r="G546" s="4">
        <v>16</v>
      </c>
      <c r="H546" s="4" t="s">
        <v>247</v>
      </c>
      <c r="I546" s="4" t="s">
        <v>242</v>
      </c>
      <c r="J546" s="4" t="str">
        <f t="shared" si="41"/>
        <v>E1,2,3</v>
      </c>
      <c r="K546" s="4" t="str">
        <f t="shared" si="42"/>
        <v>CGPLPA900P3</v>
      </c>
      <c r="L546" s="4" t="str">
        <f t="shared" si="43"/>
        <v>01-1201</v>
      </c>
      <c r="M546" s="4" t="s">
        <v>285</v>
      </c>
      <c r="N546" s="4">
        <v>900</v>
      </c>
      <c r="O546" s="4" t="s">
        <v>286</v>
      </c>
      <c r="P546" s="4">
        <v>3</v>
      </c>
      <c r="R546" s="4" t="str">
        <f t="shared" si="44"/>
        <v>PACTO109</v>
      </c>
    </row>
    <row r="547" spans="1:18" x14ac:dyDescent="0.15">
      <c r="A547" s="5" t="s">
        <v>284</v>
      </c>
      <c r="B547" s="4">
        <v>1030</v>
      </c>
      <c r="C547" s="4" t="s">
        <v>11</v>
      </c>
      <c r="D547" s="4" t="str">
        <f t="shared" si="40"/>
        <v>1030E3</v>
      </c>
      <c r="E547" s="35">
        <v>78</v>
      </c>
      <c r="F547" s="31">
        <v>43620</v>
      </c>
      <c r="G547" s="4">
        <v>18</v>
      </c>
      <c r="H547" s="4" t="s">
        <v>246</v>
      </c>
      <c r="I547" s="4" t="s">
        <v>245</v>
      </c>
      <c r="J547" s="4" t="str">
        <f t="shared" si="41"/>
        <v>H7,8,9</v>
      </c>
      <c r="K547" s="4" t="str">
        <f t="shared" si="42"/>
        <v>CGPLPA871P4</v>
      </c>
      <c r="L547" s="4" t="str">
        <f t="shared" si="43"/>
        <v>01-1030</v>
      </c>
      <c r="M547" s="4" t="s">
        <v>285</v>
      </c>
      <c r="N547" s="4">
        <v>871</v>
      </c>
      <c r="O547" s="4" t="s">
        <v>286</v>
      </c>
      <c r="P547" s="4">
        <v>4</v>
      </c>
      <c r="R547" s="4" t="str">
        <f t="shared" si="44"/>
        <v>PACTO78</v>
      </c>
    </row>
    <row r="548" spans="1:18" x14ac:dyDescent="0.15">
      <c r="A548" s="5" t="s">
        <v>284</v>
      </c>
      <c r="B548" s="4">
        <v>1031</v>
      </c>
      <c r="C548" s="4" t="s">
        <v>2</v>
      </c>
      <c r="D548" s="4" t="str">
        <f t="shared" si="40"/>
        <v>1031A</v>
      </c>
      <c r="E548" s="35">
        <v>79</v>
      </c>
      <c r="F548" s="31">
        <v>43446</v>
      </c>
      <c r="G548" s="4">
        <v>3</v>
      </c>
      <c r="H548" s="4" t="s">
        <v>251</v>
      </c>
      <c r="I548" s="4" t="s">
        <v>245</v>
      </c>
      <c r="J548" s="4" t="str">
        <f t="shared" si="41"/>
        <v>B7,8,9</v>
      </c>
      <c r="K548" s="4" t="str">
        <f t="shared" si="42"/>
        <v>CGPLPA872P</v>
      </c>
      <c r="L548" s="4" t="str">
        <f t="shared" si="43"/>
        <v>01-1031</v>
      </c>
      <c r="M548" s="4" t="s">
        <v>285</v>
      </c>
      <c r="N548" s="4">
        <v>872</v>
      </c>
      <c r="O548" s="4" t="s">
        <v>286</v>
      </c>
      <c r="R548" s="4" t="str">
        <f t="shared" si="44"/>
        <v>PACTO79</v>
      </c>
    </row>
    <row r="549" spans="1:18" x14ac:dyDescent="0.15">
      <c r="A549" s="5" t="s">
        <v>284</v>
      </c>
      <c r="B549" s="4">
        <v>1031</v>
      </c>
      <c r="C549" s="4" t="s">
        <v>600</v>
      </c>
      <c r="D549" s="4" t="str">
        <f t="shared" si="40"/>
        <v>1031ABC</v>
      </c>
      <c r="E549" s="43">
        <v>79</v>
      </c>
      <c r="F549" s="30">
        <v>43446</v>
      </c>
      <c r="J549" s="4" t="str">
        <f t="shared" si="41"/>
        <v/>
      </c>
      <c r="K549" s="4" t="str">
        <f t="shared" si="42"/>
        <v>CGPLPA872N</v>
      </c>
      <c r="L549" s="4" t="str">
        <f t="shared" si="43"/>
        <v>01-1031</v>
      </c>
      <c r="M549" s="4" t="s">
        <v>285</v>
      </c>
      <c r="N549" s="4">
        <v>872</v>
      </c>
      <c r="O549" s="4" t="s">
        <v>611</v>
      </c>
      <c r="R549" s="4" t="str">
        <f t="shared" si="44"/>
        <v>PACTO79</v>
      </c>
    </row>
    <row r="550" spans="1:18" x14ac:dyDescent="0.15">
      <c r="A550" s="5" t="s">
        <v>284</v>
      </c>
      <c r="B550" s="4">
        <v>1031</v>
      </c>
      <c r="C550" s="4" t="s">
        <v>8</v>
      </c>
      <c r="D550" s="4" t="str">
        <f t="shared" si="40"/>
        <v>1031B1</v>
      </c>
      <c r="E550" s="35">
        <v>79</v>
      </c>
      <c r="F550" s="31">
        <v>43503</v>
      </c>
      <c r="G550" s="4">
        <v>8</v>
      </c>
      <c r="H550" s="4" t="s">
        <v>249</v>
      </c>
      <c r="I550" s="4" t="s">
        <v>242</v>
      </c>
      <c r="J550" s="4" t="str">
        <f t="shared" si="41"/>
        <v>D1,2,3</v>
      </c>
      <c r="K550" s="4" t="str">
        <f t="shared" si="42"/>
        <v>CGPLPA872P1</v>
      </c>
      <c r="L550" s="4" t="str">
        <f t="shared" si="43"/>
        <v>01-1031</v>
      </c>
      <c r="M550" s="4" t="s">
        <v>285</v>
      </c>
      <c r="N550" s="4">
        <v>872</v>
      </c>
      <c r="O550" s="4" t="s">
        <v>286</v>
      </c>
      <c r="P550" s="4">
        <v>1</v>
      </c>
      <c r="R550" s="4" t="str">
        <f t="shared" si="44"/>
        <v>PACTO79</v>
      </c>
    </row>
    <row r="551" spans="1:18" x14ac:dyDescent="0.15">
      <c r="A551" s="5" t="s">
        <v>284</v>
      </c>
      <c r="B551" s="4">
        <v>1031</v>
      </c>
      <c r="C551" s="4" t="s">
        <v>9</v>
      </c>
      <c r="D551" s="4" t="str">
        <f t="shared" si="40"/>
        <v>1031E1</v>
      </c>
      <c r="E551" s="35">
        <v>79</v>
      </c>
      <c r="F551" s="31">
        <v>43517</v>
      </c>
      <c r="G551" s="4">
        <v>12</v>
      </c>
      <c r="H551" s="4" t="s">
        <v>249</v>
      </c>
      <c r="I551" s="4" t="s">
        <v>244</v>
      </c>
      <c r="J551" s="4" t="str">
        <f t="shared" si="41"/>
        <v>D4,5,6</v>
      </c>
      <c r="K551" s="4" t="str">
        <f t="shared" si="42"/>
        <v>CGPLPA872P2</v>
      </c>
      <c r="L551" s="4" t="str">
        <f t="shared" si="43"/>
        <v>01-1031</v>
      </c>
      <c r="M551" s="4" t="s">
        <v>285</v>
      </c>
      <c r="N551" s="4">
        <v>872</v>
      </c>
      <c r="O551" s="4" t="s">
        <v>286</v>
      </c>
      <c r="P551" s="4">
        <v>2</v>
      </c>
      <c r="R551" s="4" t="str">
        <f t="shared" si="44"/>
        <v>PACTO79</v>
      </c>
    </row>
    <row r="552" spans="1:18" x14ac:dyDescent="0.15">
      <c r="A552" s="5" t="s">
        <v>284</v>
      </c>
      <c r="B552" s="4">
        <v>1203</v>
      </c>
      <c r="C552" s="4" t="s">
        <v>10</v>
      </c>
      <c r="D552" s="4" t="str">
        <f t="shared" si="40"/>
        <v>1203E2</v>
      </c>
      <c r="E552" s="35">
        <v>110</v>
      </c>
      <c r="F552" s="31">
        <v>43865</v>
      </c>
      <c r="G552" s="4">
        <v>16</v>
      </c>
      <c r="H552" s="4" t="s">
        <v>247</v>
      </c>
      <c r="I552" s="4" t="s">
        <v>244</v>
      </c>
      <c r="J552" s="4" t="str">
        <f t="shared" si="41"/>
        <v>E4,5,6</v>
      </c>
      <c r="K552" s="4" t="str">
        <f t="shared" si="42"/>
        <v>CGPLPA901P3</v>
      </c>
      <c r="L552" s="4" t="str">
        <f t="shared" si="43"/>
        <v>01-1203</v>
      </c>
      <c r="M552" s="4" t="s">
        <v>285</v>
      </c>
      <c r="N552" s="4">
        <v>901</v>
      </c>
      <c r="O552" s="4" t="s">
        <v>286</v>
      </c>
      <c r="P552" s="4">
        <v>3</v>
      </c>
      <c r="R552" s="4" t="str">
        <f t="shared" si="44"/>
        <v>PACTO110</v>
      </c>
    </row>
    <row r="553" spans="1:18" x14ac:dyDescent="0.15">
      <c r="A553" s="5" t="s">
        <v>284</v>
      </c>
      <c r="B553" s="4">
        <v>1031</v>
      </c>
      <c r="C553" s="4" t="s">
        <v>11</v>
      </c>
      <c r="D553" s="4" t="str">
        <f t="shared" si="40"/>
        <v>1031E3</v>
      </c>
      <c r="E553" s="35">
        <v>79</v>
      </c>
      <c r="F553" s="31">
        <v>43637</v>
      </c>
      <c r="G553" s="4">
        <v>18</v>
      </c>
      <c r="H553" s="4" t="s">
        <v>248</v>
      </c>
      <c r="I553" s="4" t="s">
        <v>242</v>
      </c>
      <c r="J553" s="4" t="str">
        <f t="shared" si="41"/>
        <v>G1,2,3</v>
      </c>
      <c r="K553" s="4" t="str">
        <f t="shared" si="42"/>
        <v>CGPLPA872P4</v>
      </c>
      <c r="L553" s="4" t="str">
        <f t="shared" si="43"/>
        <v>01-1031</v>
      </c>
      <c r="M553" s="4" t="s">
        <v>285</v>
      </c>
      <c r="N553" s="4">
        <v>872</v>
      </c>
      <c r="O553" s="4" t="s">
        <v>286</v>
      </c>
      <c r="P553" s="4">
        <v>4</v>
      </c>
      <c r="R553" s="4" t="str">
        <f t="shared" si="44"/>
        <v>PACTO79</v>
      </c>
    </row>
    <row r="554" spans="1:18" x14ac:dyDescent="0.15">
      <c r="A554" s="5" t="s">
        <v>284</v>
      </c>
      <c r="B554" s="4">
        <v>1031</v>
      </c>
      <c r="C554" s="4" t="s">
        <v>13</v>
      </c>
      <c r="D554" s="4" t="str">
        <f t="shared" si="40"/>
        <v>1031E5</v>
      </c>
      <c r="E554" s="35">
        <v>79</v>
      </c>
      <c r="F554" s="31">
        <v>43731</v>
      </c>
      <c r="G554" s="4">
        <v>24</v>
      </c>
      <c r="H554" s="4" t="s">
        <v>2</v>
      </c>
      <c r="I554" s="4" t="s">
        <v>244</v>
      </c>
      <c r="J554" s="4" t="str">
        <f t="shared" si="41"/>
        <v>A4,5,6</v>
      </c>
      <c r="K554" s="4" t="str">
        <f t="shared" si="42"/>
        <v>CGPLPA872P6</v>
      </c>
      <c r="L554" s="4" t="str">
        <f t="shared" si="43"/>
        <v>01-1031</v>
      </c>
      <c r="M554" s="4" t="s">
        <v>285</v>
      </c>
      <c r="N554" s="4">
        <v>872</v>
      </c>
      <c r="O554" s="4" t="s">
        <v>286</v>
      </c>
      <c r="P554" s="4">
        <v>6</v>
      </c>
      <c r="R554" s="4" t="str">
        <f t="shared" si="44"/>
        <v>PACTO79</v>
      </c>
    </row>
    <row r="555" spans="1:18" x14ac:dyDescent="0.15">
      <c r="A555" s="5" t="s">
        <v>284</v>
      </c>
      <c r="B555" s="4">
        <v>1031</v>
      </c>
      <c r="C555" s="4" t="s">
        <v>14</v>
      </c>
      <c r="D555" s="4" t="str">
        <f t="shared" si="40"/>
        <v>1031E6</v>
      </c>
      <c r="E555" s="35">
        <v>79</v>
      </c>
      <c r="F555" s="31">
        <v>43742</v>
      </c>
      <c r="G555" s="4">
        <v>24</v>
      </c>
      <c r="H555" s="4" t="s">
        <v>241</v>
      </c>
      <c r="I555" s="4" t="s">
        <v>245</v>
      </c>
      <c r="J555" s="4" t="str">
        <f t="shared" si="41"/>
        <v>I7,8,9</v>
      </c>
      <c r="K555" s="4" t="str">
        <f t="shared" si="42"/>
        <v>CGPLPA872P7</v>
      </c>
      <c r="L555" s="4" t="str">
        <f t="shared" si="43"/>
        <v>01-1031</v>
      </c>
      <c r="M555" s="4" t="s">
        <v>285</v>
      </c>
      <c r="N555" s="4">
        <v>872</v>
      </c>
      <c r="O555" s="4" t="s">
        <v>286</v>
      </c>
      <c r="P555" s="4">
        <v>7</v>
      </c>
      <c r="R555" s="4" t="str">
        <f t="shared" si="44"/>
        <v>PACTO79</v>
      </c>
    </row>
    <row r="556" spans="1:18" x14ac:dyDescent="0.15">
      <c r="A556" s="5" t="s">
        <v>284</v>
      </c>
      <c r="B556" s="4">
        <v>1031</v>
      </c>
      <c r="C556" s="4" t="s">
        <v>12</v>
      </c>
      <c r="D556" s="4" t="str">
        <f t="shared" si="40"/>
        <v>1031E4</v>
      </c>
      <c r="E556" s="35">
        <v>79</v>
      </c>
      <c r="F556" s="31">
        <v>43700</v>
      </c>
      <c r="G556" s="4">
        <v>20</v>
      </c>
      <c r="H556" s="4" t="s">
        <v>248</v>
      </c>
      <c r="I556" s="4" t="s">
        <v>245</v>
      </c>
      <c r="J556" s="4" t="str">
        <f t="shared" si="41"/>
        <v>G7,8,9</v>
      </c>
      <c r="K556" s="4" t="str">
        <f t="shared" si="42"/>
        <v>CGPLPA872P5</v>
      </c>
      <c r="L556" s="4" t="str">
        <f t="shared" si="43"/>
        <v>01-1031</v>
      </c>
      <c r="M556" s="4" t="s">
        <v>285</v>
      </c>
      <c r="N556" s="4">
        <v>872</v>
      </c>
      <c r="O556" s="4" t="s">
        <v>286</v>
      </c>
      <c r="P556" s="4">
        <v>5</v>
      </c>
      <c r="R556" s="4" t="str">
        <f t="shared" si="44"/>
        <v>PACTO79</v>
      </c>
    </row>
    <row r="557" spans="1:18" x14ac:dyDescent="0.15">
      <c r="A557" s="5" t="s">
        <v>284</v>
      </c>
      <c r="B557" s="4">
        <v>1034</v>
      </c>
      <c r="C557" s="4" t="s">
        <v>2</v>
      </c>
      <c r="D557" s="4" t="str">
        <f t="shared" si="40"/>
        <v>1034A</v>
      </c>
      <c r="E557" s="35">
        <v>80</v>
      </c>
      <c r="F557" s="31">
        <v>43452</v>
      </c>
      <c r="G557" s="4">
        <v>3</v>
      </c>
      <c r="H557" s="4" t="s">
        <v>2</v>
      </c>
      <c r="I557" s="4" t="s">
        <v>242</v>
      </c>
      <c r="J557" s="4" t="str">
        <f t="shared" si="41"/>
        <v>A1,2,3</v>
      </c>
      <c r="K557" s="4" t="str">
        <f t="shared" si="42"/>
        <v>CGPLPA873P</v>
      </c>
      <c r="L557" s="4" t="str">
        <f t="shared" si="43"/>
        <v>01-1034</v>
      </c>
      <c r="M557" s="4" t="s">
        <v>285</v>
      </c>
      <c r="N557" s="4">
        <v>873</v>
      </c>
      <c r="O557" s="4" t="s">
        <v>286</v>
      </c>
      <c r="R557" s="4" t="str">
        <f t="shared" si="44"/>
        <v>PACTO80</v>
      </c>
    </row>
    <row r="558" spans="1:18" x14ac:dyDescent="0.15">
      <c r="A558" s="5" t="s">
        <v>284</v>
      </c>
      <c r="B558" s="4">
        <v>1034</v>
      </c>
      <c r="C558" s="4" t="s">
        <v>600</v>
      </c>
      <c r="D558" s="4" t="str">
        <f t="shared" si="40"/>
        <v>1034ABC</v>
      </c>
      <c r="E558" s="43">
        <v>80</v>
      </c>
      <c r="F558" s="30">
        <v>43452</v>
      </c>
      <c r="J558" s="4" t="str">
        <f t="shared" si="41"/>
        <v/>
      </c>
      <c r="K558" s="4" t="str">
        <f t="shared" si="42"/>
        <v>CGPLPA873N</v>
      </c>
      <c r="L558" s="4" t="str">
        <f t="shared" si="43"/>
        <v>01-1034</v>
      </c>
      <c r="M558" s="4" t="s">
        <v>285</v>
      </c>
      <c r="N558" s="4">
        <v>873</v>
      </c>
      <c r="O558" s="4" t="s">
        <v>611</v>
      </c>
      <c r="R558" s="4" t="str">
        <f t="shared" si="44"/>
        <v>PACTO80</v>
      </c>
    </row>
    <row r="559" spans="1:18" x14ac:dyDescent="0.15">
      <c r="A559" s="5" t="s">
        <v>284</v>
      </c>
      <c r="B559" s="4">
        <v>1034</v>
      </c>
      <c r="C559" s="4" t="s">
        <v>8</v>
      </c>
      <c r="D559" s="4" t="str">
        <f t="shared" si="40"/>
        <v>1034B1</v>
      </c>
      <c r="E559" s="35">
        <v>80</v>
      </c>
      <c r="F559" s="31">
        <v>43486</v>
      </c>
      <c r="G559" s="4">
        <v>8</v>
      </c>
      <c r="H559" s="4" t="s">
        <v>249</v>
      </c>
      <c r="I559" s="4" t="s">
        <v>244</v>
      </c>
      <c r="J559" s="4" t="str">
        <f t="shared" si="41"/>
        <v>D4,5,6</v>
      </c>
      <c r="K559" s="4" t="str">
        <f t="shared" si="42"/>
        <v>CGPLPA873P1</v>
      </c>
      <c r="L559" s="4" t="str">
        <f t="shared" si="43"/>
        <v>01-1034</v>
      </c>
      <c r="M559" s="4" t="s">
        <v>285</v>
      </c>
      <c r="N559" s="4">
        <v>873</v>
      </c>
      <c r="O559" s="4" t="s">
        <v>286</v>
      </c>
      <c r="P559" s="4">
        <v>1</v>
      </c>
      <c r="R559" s="4" t="str">
        <f t="shared" si="44"/>
        <v>PACTO80</v>
      </c>
    </row>
    <row r="560" spans="1:18" x14ac:dyDescent="0.15">
      <c r="A560" s="5" t="s">
        <v>284</v>
      </c>
      <c r="B560" s="4">
        <v>1034</v>
      </c>
      <c r="C560" s="4" t="s">
        <v>9</v>
      </c>
      <c r="D560" s="4" t="str">
        <f t="shared" si="40"/>
        <v>1034E1</v>
      </c>
      <c r="E560" s="35">
        <v>80</v>
      </c>
      <c r="F560" s="31">
        <v>43515</v>
      </c>
      <c r="G560" s="4">
        <v>12</v>
      </c>
      <c r="H560" s="4" t="s">
        <v>249</v>
      </c>
      <c r="I560" s="4" t="s">
        <v>245</v>
      </c>
      <c r="J560" s="4" t="str">
        <f t="shared" si="41"/>
        <v>D7,8,9</v>
      </c>
      <c r="K560" s="4" t="str">
        <f t="shared" si="42"/>
        <v>CGPLPA873P2</v>
      </c>
      <c r="L560" s="4" t="str">
        <f t="shared" si="43"/>
        <v>01-1034</v>
      </c>
      <c r="M560" s="4" t="s">
        <v>285</v>
      </c>
      <c r="N560" s="4">
        <v>873</v>
      </c>
      <c r="O560" s="4" t="s">
        <v>286</v>
      </c>
      <c r="P560" s="4">
        <v>2</v>
      </c>
      <c r="R560" s="4" t="str">
        <f t="shared" si="44"/>
        <v>PACTO80</v>
      </c>
    </row>
    <row r="561" spans="1:18" x14ac:dyDescent="0.15">
      <c r="A561" s="5" t="s">
        <v>284</v>
      </c>
      <c r="B561" s="4">
        <v>1034</v>
      </c>
      <c r="C561" s="4" t="s">
        <v>10</v>
      </c>
      <c r="D561" s="4" t="str">
        <f t="shared" si="40"/>
        <v>1034E2</v>
      </c>
      <c r="E561" s="35">
        <v>80</v>
      </c>
      <c r="F561" s="31">
        <v>43571</v>
      </c>
      <c r="G561" s="4">
        <v>16</v>
      </c>
      <c r="H561" s="4" t="s">
        <v>243</v>
      </c>
      <c r="I561" s="4" t="s">
        <v>244</v>
      </c>
      <c r="J561" s="4" t="str">
        <f t="shared" si="41"/>
        <v>F4,5,6</v>
      </c>
      <c r="K561" s="4" t="str">
        <f t="shared" si="42"/>
        <v>CGPLPA873P3</v>
      </c>
      <c r="L561" s="4" t="str">
        <f t="shared" si="43"/>
        <v>01-1034</v>
      </c>
      <c r="M561" s="4" t="s">
        <v>285</v>
      </c>
      <c r="N561" s="4">
        <v>873</v>
      </c>
      <c r="O561" s="4" t="s">
        <v>286</v>
      </c>
      <c r="P561" s="4">
        <v>3</v>
      </c>
      <c r="R561" s="4" t="str">
        <f t="shared" si="44"/>
        <v>PACTO80</v>
      </c>
    </row>
    <row r="562" spans="1:18" x14ac:dyDescent="0.15">
      <c r="A562" s="5" t="s">
        <v>284</v>
      </c>
      <c r="B562" s="4">
        <v>1034</v>
      </c>
      <c r="C562" s="4" t="s">
        <v>11</v>
      </c>
      <c r="D562" s="4" t="str">
        <f t="shared" si="40"/>
        <v>1034E3</v>
      </c>
      <c r="E562" s="35">
        <v>80</v>
      </c>
      <c r="F562" s="31">
        <v>43606</v>
      </c>
      <c r="G562" s="4">
        <v>18</v>
      </c>
      <c r="H562" s="4" t="s">
        <v>248</v>
      </c>
      <c r="I562" s="4" t="s">
        <v>244</v>
      </c>
      <c r="J562" s="4" t="str">
        <f t="shared" si="41"/>
        <v>G4,5,6</v>
      </c>
      <c r="K562" s="4" t="str">
        <f t="shared" si="42"/>
        <v>CGPLPA873P4</v>
      </c>
      <c r="L562" s="4" t="str">
        <f t="shared" si="43"/>
        <v>01-1034</v>
      </c>
      <c r="M562" s="4" t="s">
        <v>285</v>
      </c>
      <c r="N562" s="4">
        <v>873</v>
      </c>
      <c r="O562" s="4" t="s">
        <v>286</v>
      </c>
      <c r="P562" s="4">
        <v>4</v>
      </c>
      <c r="R562" s="4" t="str">
        <f t="shared" si="44"/>
        <v>PACTO80</v>
      </c>
    </row>
    <row r="563" spans="1:18" x14ac:dyDescent="0.15">
      <c r="A563" s="5" t="s">
        <v>284</v>
      </c>
      <c r="B563" s="4">
        <v>1034</v>
      </c>
      <c r="C563" s="4" t="s">
        <v>13</v>
      </c>
      <c r="D563" s="4" t="str">
        <f t="shared" si="40"/>
        <v>1034E5</v>
      </c>
      <c r="E563" s="35">
        <v>80</v>
      </c>
      <c r="F563" s="31">
        <v>43682</v>
      </c>
      <c r="G563" s="4">
        <v>24</v>
      </c>
      <c r="H563" s="4" t="s">
        <v>2</v>
      </c>
      <c r="I563" s="4" t="s">
        <v>245</v>
      </c>
      <c r="J563" s="4" t="str">
        <f t="shared" si="41"/>
        <v>A7,8,9</v>
      </c>
      <c r="K563" s="4" t="str">
        <f t="shared" si="42"/>
        <v>CGPLPA873P6</v>
      </c>
      <c r="L563" s="4" t="str">
        <f t="shared" si="43"/>
        <v>01-1034</v>
      </c>
      <c r="M563" s="4" t="s">
        <v>285</v>
      </c>
      <c r="N563" s="4">
        <v>873</v>
      </c>
      <c r="O563" s="4" t="s">
        <v>286</v>
      </c>
      <c r="P563" s="4">
        <v>6</v>
      </c>
      <c r="R563" s="4" t="str">
        <f t="shared" si="44"/>
        <v>PACTO80</v>
      </c>
    </row>
    <row r="564" spans="1:18" x14ac:dyDescent="0.15">
      <c r="A564" s="5" t="s">
        <v>284</v>
      </c>
      <c r="B564" s="4">
        <v>1034</v>
      </c>
      <c r="C564" s="4" t="s">
        <v>14</v>
      </c>
      <c r="D564" s="4" t="str">
        <f t="shared" si="40"/>
        <v>1034E6</v>
      </c>
      <c r="E564" s="35">
        <v>80</v>
      </c>
      <c r="F564" s="31">
        <v>43796</v>
      </c>
      <c r="G564" s="4">
        <v>24</v>
      </c>
      <c r="H564" s="4" t="s">
        <v>246</v>
      </c>
      <c r="I564" s="4" t="s">
        <v>242</v>
      </c>
      <c r="J564" s="4" t="str">
        <f t="shared" si="41"/>
        <v>H1,2,3</v>
      </c>
      <c r="K564" s="4" t="str">
        <f t="shared" si="42"/>
        <v>CGPLPA873P7</v>
      </c>
      <c r="L564" s="4" t="str">
        <f t="shared" si="43"/>
        <v>01-1034</v>
      </c>
      <c r="M564" s="4" t="s">
        <v>285</v>
      </c>
      <c r="N564" s="4">
        <v>873</v>
      </c>
      <c r="O564" s="4" t="s">
        <v>286</v>
      </c>
      <c r="P564" s="4">
        <v>7</v>
      </c>
      <c r="R564" s="4" t="str">
        <f t="shared" si="44"/>
        <v>PACTO80</v>
      </c>
    </row>
    <row r="565" spans="1:18" x14ac:dyDescent="0.15">
      <c r="A565" s="5" t="s">
        <v>284</v>
      </c>
      <c r="B565" s="4">
        <v>1034</v>
      </c>
      <c r="C565" s="4" t="s">
        <v>12</v>
      </c>
      <c r="D565" s="4" t="str">
        <f t="shared" si="40"/>
        <v>1034E4</v>
      </c>
      <c r="E565" s="35">
        <v>80</v>
      </c>
      <c r="F565" s="31">
        <v>43627</v>
      </c>
      <c r="G565" s="4">
        <v>20</v>
      </c>
      <c r="H565" s="4" t="s">
        <v>243</v>
      </c>
      <c r="I565" s="4" t="s">
        <v>242</v>
      </c>
      <c r="J565" s="4" t="str">
        <f t="shared" si="41"/>
        <v>F1,2,3</v>
      </c>
      <c r="K565" s="4" t="str">
        <f t="shared" si="42"/>
        <v>CGPLPA873P5</v>
      </c>
      <c r="L565" s="4" t="str">
        <f t="shared" si="43"/>
        <v>01-1034</v>
      </c>
      <c r="M565" s="4" t="s">
        <v>285</v>
      </c>
      <c r="N565" s="4">
        <v>873</v>
      </c>
      <c r="O565" s="4" t="s">
        <v>286</v>
      </c>
      <c r="P565" s="4">
        <v>5</v>
      </c>
      <c r="R565" s="4" t="str">
        <f t="shared" si="44"/>
        <v>PACTO80</v>
      </c>
    </row>
    <row r="566" spans="1:18" x14ac:dyDescent="0.15">
      <c r="A566" s="5" t="s">
        <v>284</v>
      </c>
      <c r="B566" s="4">
        <v>1038</v>
      </c>
      <c r="C566" s="4" t="s">
        <v>2</v>
      </c>
      <c r="D566" s="4" t="str">
        <f t="shared" si="40"/>
        <v>1038A</v>
      </c>
      <c r="E566" s="35">
        <v>81</v>
      </c>
      <c r="F566" s="31">
        <v>43453</v>
      </c>
      <c r="G566" s="4">
        <v>3</v>
      </c>
      <c r="H566" s="4" t="s">
        <v>2</v>
      </c>
      <c r="I566" s="4" t="s">
        <v>244</v>
      </c>
      <c r="J566" s="4" t="str">
        <f t="shared" si="41"/>
        <v>A4,5,6</v>
      </c>
      <c r="K566" s="4" t="str">
        <f t="shared" si="42"/>
        <v>CGPLPA874P</v>
      </c>
      <c r="L566" s="4" t="str">
        <f t="shared" si="43"/>
        <v>01-1038</v>
      </c>
      <c r="M566" s="4" t="s">
        <v>285</v>
      </c>
      <c r="N566" s="4">
        <v>874</v>
      </c>
      <c r="O566" s="4" t="s">
        <v>286</v>
      </c>
      <c r="R566" s="4" t="str">
        <f t="shared" si="44"/>
        <v>PACTO81</v>
      </c>
    </row>
    <row r="567" spans="1:18" x14ac:dyDescent="0.15">
      <c r="A567" s="5" t="s">
        <v>284</v>
      </c>
      <c r="B567" s="4">
        <v>1038</v>
      </c>
      <c r="C567" s="4" t="s">
        <v>600</v>
      </c>
      <c r="D567" s="4" t="str">
        <f t="shared" si="40"/>
        <v>1038ABC</v>
      </c>
      <c r="E567" s="43">
        <v>81</v>
      </c>
      <c r="F567" s="30">
        <v>43453</v>
      </c>
      <c r="J567" s="4" t="str">
        <f t="shared" si="41"/>
        <v/>
      </c>
      <c r="K567" s="4" t="str">
        <f t="shared" si="42"/>
        <v>CGPLPA874N</v>
      </c>
      <c r="L567" s="4" t="str">
        <f t="shared" si="43"/>
        <v>01-1038</v>
      </c>
      <c r="M567" s="4" t="s">
        <v>285</v>
      </c>
      <c r="N567" s="4">
        <v>874</v>
      </c>
      <c r="O567" s="4" t="s">
        <v>611</v>
      </c>
      <c r="R567" s="4" t="str">
        <f t="shared" si="44"/>
        <v>PACTO81</v>
      </c>
    </row>
    <row r="568" spans="1:18" x14ac:dyDescent="0.15">
      <c r="A568" s="5" t="s">
        <v>284</v>
      </c>
      <c r="B568" s="4">
        <v>1038</v>
      </c>
      <c r="C568" s="4" t="s">
        <v>8</v>
      </c>
      <c r="D568" s="4" t="str">
        <f t="shared" si="40"/>
        <v>1038B1</v>
      </c>
      <c r="E568" s="35">
        <v>81</v>
      </c>
      <c r="F568" s="31">
        <v>43472</v>
      </c>
      <c r="G568" s="4">
        <v>8</v>
      </c>
      <c r="H568" s="4" t="s">
        <v>249</v>
      </c>
      <c r="I568" s="4" t="s">
        <v>245</v>
      </c>
      <c r="J568" s="4" t="str">
        <f t="shared" si="41"/>
        <v>D7,8,9</v>
      </c>
      <c r="K568" s="4" t="str">
        <f t="shared" si="42"/>
        <v>CGPLPA874P1</v>
      </c>
      <c r="L568" s="4" t="str">
        <f t="shared" si="43"/>
        <v>01-1038</v>
      </c>
      <c r="M568" s="4" t="s">
        <v>285</v>
      </c>
      <c r="N568" s="4">
        <v>874</v>
      </c>
      <c r="O568" s="4" t="s">
        <v>286</v>
      </c>
      <c r="P568" s="4">
        <v>1</v>
      </c>
      <c r="R568" s="4" t="str">
        <f t="shared" si="44"/>
        <v>PACTO81</v>
      </c>
    </row>
    <row r="569" spans="1:18" x14ac:dyDescent="0.15">
      <c r="A569" s="5" t="s">
        <v>284</v>
      </c>
      <c r="B569" s="4">
        <v>1038</v>
      </c>
      <c r="C569" s="4" t="s">
        <v>9</v>
      </c>
      <c r="D569" s="4" t="str">
        <f t="shared" si="40"/>
        <v>1038E1</v>
      </c>
      <c r="E569" s="35">
        <v>81</v>
      </c>
      <c r="F569" s="31">
        <v>43494</v>
      </c>
      <c r="G569" s="4">
        <v>12</v>
      </c>
      <c r="H569" s="4" t="s">
        <v>250</v>
      </c>
      <c r="I569" s="4" t="s">
        <v>242</v>
      </c>
      <c r="J569" s="4" t="str">
        <f t="shared" si="41"/>
        <v>C1,2,3</v>
      </c>
      <c r="K569" s="4" t="str">
        <f t="shared" si="42"/>
        <v>CGPLPA874P2</v>
      </c>
      <c r="L569" s="4" t="str">
        <f t="shared" si="43"/>
        <v>01-1038</v>
      </c>
      <c r="M569" s="4" t="s">
        <v>285</v>
      </c>
      <c r="N569" s="4">
        <v>874</v>
      </c>
      <c r="O569" s="4" t="s">
        <v>286</v>
      </c>
      <c r="P569" s="4">
        <v>2</v>
      </c>
      <c r="R569" s="4" t="str">
        <f t="shared" si="44"/>
        <v>PACTO81</v>
      </c>
    </row>
    <row r="570" spans="1:18" x14ac:dyDescent="0.15">
      <c r="A570" s="5" t="s">
        <v>284</v>
      </c>
      <c r="B570" s="4">
        <v>1152</v>
      </c>
      <c r="C570" s="4" t="s">
        <v>10</v>
      </c>
      <c r="D570" s="4" t="str">
        <f t="shared" si="40"/>
        <v>1152E2</v>
      </c>
      <c r="E570" s="35">
        <v>103</v>
      </c>
      <c r="F570" s="31">
        <v>43766</v>
      </c>
      <c r="G570" s="4">
        <v>16</v>
      </c>
      <c r="H570" s="4" t="s">
        <v>243</v>
      </c>
      <c r="I570" s="4" t="s">
        <v>242</v>
      </c>
      <c r="J570" s="4" t="str">
        <f t="shared" si="41"/>
        <v>F1,2,3</v>
      </c>
      <c r="K570" s="4" t="str">
        <f t="shared" si="42"/>
        <v>CGPLPA895P3</v>
      </c>
      <c r="L570" s="4" t="str">
        <f t="shared" si="43"/>
        <v>01-1152</v>
      </c>
      <c r="M570" s="4" t="s">
        <v>285</v>
      </c>
      <c r="N570" s="4">
        <v>895</v>
      </c>
      <c r="O570" s="4" t="s">
        <v>286</v>
      </c>
      <c r="P570" s="4">
        <v>3</v>
      </c>
      <c r="R570" s="4" t="str">
        <f t="shared" si="44"/>
        <v>PACTO103</v>
      </c>
    </row>
    <row r="571" spans="1:18" x14ac:dyDescent="0.15">
      <c r="A571" s="5" t="s">
        <v>284</v>
      </c>
      <c r="B571" s="4">
        <v>1038</v>
      </c>
      <c r="C571" s="4" t="s">
        <v>11</v>
      </c>
      <c r="D571" s="4" t="str">
        <f t="shared" si="40"/>
        <v>1038E3</v>
      </c>
      <c r="E571" s="35">
        <v>81</v>
      </c>
      <c r="F571" s="31">
        <v>43578</v>
      </c>
      <c r="G571" s="4">
        <v>18</v>
      </c>
      <c r="H571" s="4" t="s">
        <v>248</v>
      </c>
      <c r="I571" s="4" t="s">
        <v>245</v>
      </c>
      <c r="J571" s="4" t="str">
        <f t="shared" si="41"/>
        <v>G7,8,9</v>
      </c>
      <c r="K571" s="4" t="str">
        <f t="shared" si="42"/>
        <v>CGPLPA874P4</v>
      </c>
      <c r="L571" s="4" t="str">
        <f t="shared" si="43"/>
        <v>01-1038</v>
      </c>
      <c r="M571" s="4" t="s">
        <v>285</v>
      </c>
      <c r="N571" s="4">
        <v>874</v>
      </c>
      <c r="O571" s="4" t="s">
        <v>286</v>
      </c>
      <c r="P571" s="4">
        <v>4</v>
      </c>
      <c r="R571" s="4" t="str">
        <f t="shared" si="44"/>
        <v>PACTO81</v>
      </c>
    </row>
    <row r="572" spans="1:18" x14ac:dyDescent="0.15">
      <c r="A572" s="5" t="s">
        <v>284</v>
      </c>
      <c r="B572" s="4">
        <v>1042</v>
      </c>
      <c r="C572" s="4" t="s">
        <v>2</v>
      </c>
      <c r="D572" s="4" t="str">
        <f t="shared" si="40"/>
        <v>1042A</v>
      </c>
      <c r="E572" s="35">
        <v>82</v>
      </c>
      <c r="F572" s="31">
        <v>43474</v>
      </c>
      <c r="G572" s="4">
        <v>3</v>
      </c>
      <c r="H572" s="4" t="s">
        <v>2</v>
      </c>
      <c r="I572" s="4" t="s">
        <v>245</v>
      </c>
      <c r="J572" s="4" t="str">
        <f t="shared" si="41"/>
        <v>A7,8,9</v>
      </c>
      <c r="K572" s="4" t="str">
        <f t="shared" si="42"/>
        <v>CGPLPA875P</v>
      </c>
      <c r="L572" s="4" t="str">
        <f t="shared" si="43"/>
        <v>01-1042</v>
      </c>
      <c r="M572" s="4" t="s">
        <v>285</v>
      </c>
      <c r="N572" s="4">
        <v>875</v>
      </c>
      <c r="O572" s="4" t="s">
        <v>286</v>
      </c>
      <c r="R572" s="4" t="str">
        <f t="shared" si="44"/>
        <v>PACTO82</v>
      </c>
    </row>
    <row r="573" spans="1:18" x14ac:dyDescent="0.15">
      <c r="A573" s="5" t="s">
        <v>284</v>
      </c>
      <c r="B573" s="4">
        <v>1042</v>
      </c>
      <c r="C573" s="4" t="s">
        <v>600</v>
      </c>
      <c r="D573" s="4" t="str">
        <f t="shared" si="40"/>
        <v>1042ABC</v>
      </c>
      <c r="E573" s="43">
        <v>82</v>
      </c>
      <c r="F573" s="29">
        <v>43474</v>
      </c>
      <c r="J573" s="4" t="str">
        <f t="shared" si="41"/>
        <v/>
      </c>
      <c r="K573" s="4" t="str">
        <f t="shared" si="42"/>
        <v>CGPLPA875N</v>
      </c>
      <c r="L573" s="4" t="str">
        <f t="shared" si="43"/>
        <v>01-1042</v>
      </c>
      <c r="M573" s="4" t="s">
        <v>285</v>
      </c>
      <c r="N573" s="4">
        <v>875</v>
      </c>
      <c r="O573" s="4" t="s">
        <v>611</v>
      </c>
      <c r="R573" s="4" t="str">
        <f t="shared" si="44"/>
        <v>PACTO82</v>
      </c>
    </row>
    <row r="574" spans="1:18" x14ac:dyDescent="0.15">
      <c r="A574" s="5" t="s">
        <v>284</v>
      </c>
      <c r="B574" s="4">
        <v>1042</v>
      </c>
      <c r="C574" s="4" t="s">
        <v>8</v>
      </c>
      <c r="D574" s="4" t="str">
        <f t="shared" si="40"/>
        <v>1042B1</v>
      </c>
      <c r="E574" s="35">
        <v>82</v>
      </c>
      <c r="F574" s="31">
        <v>43502</v>
      </c>
      <c r="G574" s="4">
        <v>8</v>
      </c>
      <c r="H574" s="4" t="s">
        <v>250</v>
      </c>
      <c r="I574" s="4" t="s">
        <v>242</v>
      </c>
      <c r="J574" s="4" t="str">
        <f t="shared" si="41"/>
        <v>C1,2,3</v>
      </c>
      <c r="K574" s="4" t="str">
        <f t="shared" si="42"/>
        <v>CGPLPA875P1</v>
      </c>
      <c r="L574" s="4" t="str">
        <f t="shared" si="43"/>
        <v>01-1042</v>
      </c>
      <c r="M574" s="4" t="s">
        <v>285</v>
      </c>
      <c r="N574" s="4">
        <v>875</v>
      </c>
      <c r="O574" s="4" t="s">
        <v>286</v>
      </c>
      <c r="P574" s="4">
        <v>1</v>
      </c>
      <c r="R574" s="4" t="str">
        <f t="shared" si="44"/>
        <v>PACTO82</v>
      </c>
    </row>
    <row r="575" spans="1:18" x14ac:dyDescent="0.15">
      <c r="A575" s="5" t="s">
        <v>284</v>
      </c>
      <c r="B575" s="4">
        <v>1042</v>
      </c>
      <c r="C575" s="4" t="s">
        <v>9</v>
      </c>
      <c r="D575" s="4" t="str">
        <f t="shared" si="40"/>
        <v>1042E1</v>
      </c>
      <c r="E575" s="35">
        <v>82</v>
      </c>
      <c r="F575" s="31">
        <v>43523</v>
      </c>
      <c r="G575" s="4">
        <v>12</v>
      </c>
      <c r="H575" s="4" t="s">
        <v>250</v>
      </c>
      <c r="I575" s="4" t="s">
        <v>244</v>
      </c>
      <c r="J575" s="4" t="str">
        <f t="shared" si="41"/>
        <v>C4,5,6</v>
      </c>
      <c r="K575" s="4" t="str">
        <f t="shared" si="42"/>
        <v>CGPLPA875P2</v>
      </c>
      <c r="L575" s="4" t="str">
        <f t="shared" si="43"/>
        <v>01-1042</v>
      </c>
      <c r="M575" s="4" t="s">
        <v>285</v>
      </c>
      <c r="N575" s="4">
        <v>875</v>
      </c>
      <c r="O575" s="4" t="s">
        <v>286</v>
      </c>
      <c r="P575" s="4">
        <v>2</v>
      </c>
      <c r="R575" s="4" t="str">
        <f t="shared" si="44"/>
        <v>PACTO82</v>
      </c>
    </row>
    <row r="576" spans="1:18" x14ac:dyDescent="0.15">
      <c r="A576" s="5" t="s">
        <v>284</v>
      </c>
      <c r="B576" s="4">
        <v>1192</v>
      </c>
      <c r="C576" s="4" t="s">
        <v>10</v>
      </c>
      <c r="D576" s="4" t="str">
        <f t="shared" si="40"/>
        <v>1192E2</v>
      </c>
      <c r="E576" s="35">
        <v>108</v>
      </c>
      <c r="F576" s="31">
        <v>43910</v>
      </c>
      <c r="G576" s="4">
        <v>16</v>
      </c>
      <c r="H576" s="4" t="s">
        <v>243</v>
      </c>
      <c r="I576" s="4" t="s">
        <v>245</v>
      </c>
      <c r="J576" s="4" t="str">
        <f t="shared" si="41"/>
        <v>F7,8,9</v>
      </c>
      <c r="K576" s="4" t="str">
        <f t="shared" si="42"/>
        <v>CGPLPA899P3</v>
      </c>
      <c r="L576" s="4" t="str">
        <f t="shared" si="43"/>
        <v>01-1192</v>
      </c>
      <c r="M576" s="4" t="s">
        <v>285</v>
      </c>
      <c r="N576" s="4">
        <v>899</v>
      </c>
      <c r="O576" s="4" t="s">
        <v>286</v>
      </c>
      <c r="P576" s="4">
        <v>3</v>
      </c>
      <c r="R576" s="4" t="str">
        <f t="shared" si="44"/>
        <v>PACTO108</v>
      </c>
    </row>
    <row r="577" spans="1:18" x14ac:dyDescent="0.15">
      <c r="A577" s="5" t="s">
        <v>284</v>
      </c>
      <c r="B577" s="4">
        <v>1044</v>
      </c>
      <c r="C577" s="4" t="s">
        <v>2</v>
      </c>
      <c r="D577" s="4" t="str">
        <f t="shared" si="40"/>
        <v>1044A</v>
      </c>
      <c r="E577" s="35">
        <v>83</v>
      </c>
      <c r="F577" s="31">
        <v>43480</v>
      </c>
      <c r="G577" s="4">
        <v>4</v>
      </c>
      <c r="H577" s="4" t="s">
        <v>241</v>
      </c>
      <c r="I577" s="4" t="s">
        <v>242</v>
      </c>
      <c r="J577" s="4" t="str">
        <f t="shared" si="41"/>
        <v>I1,2,3</v>
      </c>
      <c r="K577" s="4" t="str">
        <f t="shared" si="42"/>
        <v>CGPLPA876P</v>
      </c>
      <c r="L577" s="4" t="str">
        <f t="shared" si="43"/>
        <v>01-1044</v>
      </c>
      <c r="M577" s="4" t="s">
        <v>285</v>
      </c>
      <c r="N577" s="4">
        <v>876</v>
      </c>
      <c r="O577" s="4" t="s">
        <v>286</v>
      </c>
      <c r="R577" s="4" t="str">
        <f t="shared" si="44"/>
        <v>PACTO83</v>
      </c>
    </row>
    <row r="578" spans="1:18" x14ac:dyDescent="0.15">
      <c r="A578" s="5" t="s">
        <v>284</v>
      </c>
      <c r="B578" s="4">
        <v>1044</v>
      </c>
      <c r="C578" s="4" t="s">
        <v>600</v>
      </c>
      <c r="D578" s="4" t="str">
        <f t="shared" ref="D578:D641" si="45">_xlfn.CONCAT(B578:C578)</f>
        <v>1044ABC</v>
      </c>
      <c r="E578" s="43">
        <v>83</v>
      </c>
      <c r="F578" s="30">
        <v>43480</v>
      </c>
      <c r="J578" s="4" t="str">
        <f t="shared" si="41"/>
        <v/>
      </c>
      <c r="K578" s="4" t="str">
        <f t="shared" si="42"/>
        <v>CGPLPA876N</v>
      </c>
      <c r="L578" s="4" t="str">
        <f t="shared" si="43"/>
        <v>01-1044</v>
      </c>
      <c r="M578" s="4" t="s">
        <v>285</v>
      </c>
      <c r="N578" s="4">
        <v>876</v>
      </c>
      <c r="O578" s="4" t="s">
        <v>611</v>
      </c>
      <c r="R578" s="4" t="str">
        <f t="shared" si="44"/>
        <v>PACTO83</v>
      </c>
    </row>
    <row r="579" spans="1:18" x14ac:dyDescent="0.15">
      <c r="A579" s="5" t="s">
        <v>284</v>
      </c>
      <c r="B579" s="4">
        <v>1044</v>
      </c>
      <c r="C579" s="4" t="s">
        <v>8</v>
      </c>
      <c r="D579" s="4" t="str">
        <f t="shared" si="45"/>
        <v>1044B1</v>
      </c>
      <c r="E579" s="35">
        <v>83</v>
      </c>
      <c r="F579" s="31">
        <v>43525</v>
      </c>
      <c r="G579" s="4">
        <v>8</v>
      </c>
      <c r="H579" s="4" t="s">
        <v>250</v>
      </c>
      <c r="I579" s="4" t="s">
        <v>244</v>
      </c>
      <c r="J579" s="4" t="str">
        <f t="shared" si="41"/>
        <v>C4,5,6</v>
      </c>
      <c r="K579" s="4" t="str">
        <f t="shared" si="42"/>
        <v>CGPLPA876P1</v>
      </c>
      <c r="L579" s="4" t="str">
        <f t="shared" si="43"/>
        <v>01-1044</v>
      </c>
      <c r="M579" s="4" t="s">
        <v>285</v>
      </c>
      <c r="N579" s="4">
        <v>876</v>
      </c>
      <c r="O579" s="4" t="s">
        <v>286</v>
      </c>
      <c r="P579" s="4">
        <v>1</v>
      </c>
      <c r="R579" s="4" t="str">
        <f t="shared" si="44"/>
        <v>PACTO83</v>
      </c>
    </row>
    <row r="580" spans="1:18" x14ac:dyDescent="0.15">
      <c r="A580" s="5" t="s">
        <v>284</v>
      </c>
      <c r="B580" s="4">
        <v>1044</v>
      </c>
      <c r="C580" s="4" t="s">
        <v>9</v>
      </c>
      <c r="D580" s="4" t="str">
        <f t="shared" si="45"/>
        <v>1044E1</v>
      </c>
      <c r="E580" s="35">
        <v>83</v>
      </c>
      <c r="F580" s="31">
        <v>43550</v>
      </c>
      <c r="G580" s="4">
        <v>12</v>
      </c>
      <c r="H580" s="4" t="s">
        <v>250</v>
      </c>
      <c r="I580" s="4" t="s">
        <v>245</v>
      </c>
      <c r="J580" s="4" t="str">
        <f t="shared" si="41"/>
        <v>C7,8,9</v>
      </c>
      <c r="K580" s="4" t="str">
        <f t="shared" si="42"/>
        <v>CGPLPA876P2</v>
      </c>
      <c r="L580" s="4" t="str">
        <f t="shared" si="43"/>
        <v>01-1044</v>
      </c>
      <c r="M580" s="4" t="s">
        <v>285</v>
      </c>
      <c r="N580" s="4">
        <v>876</v>
      </c>
      <c r="O580" s="4" t="s">
        <v>286</v>
      </c>
      <c r="P580" s="4">
        <v>2</v>
      </c>
      <c r="R580" s="4" t="str">
        <f t="shared" si="44"/>
        <v>PACTO83</v>
      </c>
    </row>
    <row r="581" spans="1:18" x14ac:dyDescent="0.15">
      <c r="A581" s="5" t="s">
        <v>284</v>
      </c>
      <c r="B581" s="4">
        <v>1112</v>
      </c>
      <c r="C581" s="4" t="s">
        <v>10</v>
      </c>
      <c r="D581" s="4" t="str">
        <f t="shared" si="45"/>
        <v>1112E2</v>
      </c>
      <c r="E581" s="35">
        <v>93</v>
      </c>
      <c r="F581" s="31">
        <v>43740</v>
      </c>
      <c r="G581" s="4">
        <v>16</v>
      </c>
      <c r="H581" s="4" t="s">
        <v>248</v>
      </c>
      <c r="I581" s="4" t="s">
        <v>242</v>
      </c>
      <c r="J581" s="4" t="str">
        <f t="shared" si="41"/>
        <v>G1,2,3</v>
      </c>
      <c r="K581" s="4" t="str">
        <f t="shared" si="42"/>
        <v>CGPLPA888P3</v>
      </c>
      <c r="L581" s="4" t="str">
        <f t="shared" si="43"/>
        <v>01-1112</v>
      </c>
      <c r="M581" s="4" t="s">
        <v>285</v>
      </c>
      <c r="N581" s="4">
        <v>888</v>
      </c>
      <c r="O581" s="4" t="s">
        <v>286</v>
      </c>
      <c r="P581" s="4">
        <v>3</v>
      </c>
      <c r="R581" s="4" t="str">
        <f t="shared" si="44"/>
        <v>PACTO93</v>
      </c>
    </row>
    <row r="582" spans="1:18" x14ac:dyDescent="0.15">
      <c r="A582" s="5" t="s">
        <v>284</v>
      </c>
      <c r="B582" s="4">
        <v>1044</v>
      </c>
      <c r="C582" s="4" t="s">
        <v>11</v>
      </c>
      <c r="D582" s="4" t="str">
        <f t="shared" si="45"/>
        <v>1044E3</v>
      </c>
      <c r="E582" s="35">
        <v>83</v>
      </c>
      <c r="F582" s="31">
        <v>43621</v>
      </c>
      <c r="G582" s="4">
        <v>18</v>
      </c>
      <c r="H582" s="4" t="s">
        <v>243</v>
      </c>
      <c r="I582" s="4" t="s">
        <v>242</v>
      </c>
      <c r="J582" s="4" t="str">
        <f t="shared" ref="J582:J645" si="46">_xlfn.CONCAT(H582:I582)</f>
        <v>F1,2,3</v>
      </c>
      <c r="K582" s="4" t="str">
        <f t="shared" ref="K582:K645" si="47">_xlfn.CONCAT(M582:Q582)</f>
        <v>CGPLPA876P4</v>
      </c>
      <c r="L582" s="4" t="str">
        <f t="shared" ref="L582:L645" si="48">_xlfn.CONCAT(A582:B582)</f>
        <v>01-1044</v>
      </c>
      <c r="M582" s="4" t="s">
        <v>285</v>
      </c>
      <c r="N582" s="4">
        <v>876</v>
      </c>
      <c r="O582" s="4" t="s">
        <v>286</v>
      </c>
      <c r="P582" s="4">
        <v>4</v>
      </c>
      <c r="R582" s="4" t="str">
        <f t="shared" ref="R582:R645" si="49">_xlfn.CONCAT($E$1,E582)</f>
        <v>PACTO83</v>
      </c>
    </row>
    <row r="583" spans="1:18" x14ac:dyDescent="0.15">
      <c r="A583" s="5" t="s">
        <v>284</v>
      </c>
      <c r="B583" s="4">
        <v>1050</v>
      </c>
      <c r="C583" s="4" t="s">
        <v>2</v>
      </c>
      <c r="D583" s="4" t="str">
        <f t="shared" si="45"/>
        <v>1050A</v>
      </c>
      <c r="E583" s="35">
        <v>84</v>
      </c>
      <c r="F583" s="31">
        <v>43495</v>
      </c>
      <c r="G583" s="4">
        <v>4</v>
      </c>
      <c r="H583" s="4" t="s">
        <v>241</v>
      </c>
      <c r="I583" s="4" t="s">
        <v>244</v>
      </c>
      <c r="J583" s="4" t="str">
        <f t="shared" si="46"/>
        <v>I4,5,6</v>
      </c>
      <c r="K583" s="4" t="str">
        <f t="shared" si="47"/>
        <v>CGPLPA877P</v>
      </c>
      <c r="L583" s="4" t="str">
        <f t="shared" si="48"/>
        <v>01-1050</v>
      </c>
      <c r="M583" s="4" t="s">
        <v>285</v>
      </c>
      <c r="N583" s="4">
        <v>877</v>
      </c>
      <c r="O583" s="4" t="s">
        <v>286</v>
      </c>
      <c r="R583" s="4" t="str">
        <f t="shared" si="49"/>
        <v>PACTO84</v>
      </c>
    </row>
    <row r="584" spans="1:18" x14ac:dyDescent="0.15">
      <c r="A584" s="5" t="s">
        <v>284</v>
      </c>
      <c r="B584" s="4">
        <v>1050</v>
      </c>
      <c r="C584" s="4" t="s">
        <v>600</v>
      </c>
      <c r="D584" s="4" t="str">
        <f t="shared" si="45"/>
        <v>1050ABC</v>
      </c>
      <c r="E584" s="43">
        <v>84</v>
      </c>
      <c r="F584" s="30">
        <v>43495</v>
      </c>
      <c r="J584" s="4" t="str">
        <f t="shared" si="46"/>
        <v/>
      </c>
      <c r="K584" s="4" t="str">
        <f t="shared" si="47"/>
        <v>CGPLPA877N</v>
      </c>
      <c r="L584" s="4" t="str">
        <f t="shared" si="48"/>
        <v>01-1050</v>
      </c>
      <c r="M584" s="4" t="s">
        <v>285</v>
      </c>
      <c r="N584" s="4">
        <v>877</v>
      </c>
      <c r="O584" s="4" t="s">
        <v>611</v>
      </c>
      <c r="R584" s="4" t="str">
        <f t="shared" si="49"/>
        <v>PACTO84</v>
      </c>
    </row>
    <row r="585" spans="1:18" x14ac:dyDescent="0.15">
      <c r="A585" s="5" t="s">
        <v>284</v>
      </c>
      <c r="B585" s="4">
        <v>1050</v>
      </c>
      <c r="C585" s="4" t="s">
        <v>8</v>
      </c>
      <c r="D585" s="4" t="str">
        <f t="shared" si="45"/>
        <v>1050B1</v>
      </c>
      <c r="E585" s="35">
        <v>84</v>
      </c>
      <c r="F585" s="31">
        <v>43523</v>
      </c>
      <c r="G585" s="4">
        <v>8</v>
      </c>
      <c r="H585" s="4" t="s">
        <v>250</v>
      </c>
      <c r="I585" s="4" t="s">
        <v>245</v>
      </c>
      <c r="J585" s="4" t="str">
        <f t="shared" si="46"/>
        <v>C7,8,9</v>
      </c>
      <c r="K585" s="4" t="str">
        <f t="shared" si="47"/>
        <v>CGPLPA877P1</v>
      </c>
      <c r="L585" s="4" t="str">
        <f t="shared" si="48"/>
        <v>01-1050</v>
      </c>
      <c r="M585" s="4" t="s">
        <v>285</v>
      </c>
      <c r="N585" s="4">
        <v>877</v>
      </c>
      <c r="O585" s="4" t="s">
        <v>286</v>
      </c>
      <c r="P585" s="4">
        <v>1</v>
      </c>
      <c r="R585" s="4" t="str">
        <f t="shared" si="49"/>
        <v>PACTO84</v>
      </c>
    </row>
    <row r="586" spans="1:18" x14ac:dyDescent="0.15">
      <c r="A586" s="5" t="s">
        <v>284</v>
      </c>
      <c r="B586" s="4">
        <v>1050</v>
      </c>
      <c r="C586" s="4" t="s">
        <v>9</v>
      </c>
      <c r="D586" s="4" t="str">
        <f t="shared" si="45"/>
        <v>1050E1</v>
      </c>
      <c r="E586" s="35">
        <v>84</v>
      </c>
      <c r="F586" s="31">
        <v>43551</v>
      </c>
      <c r="G586" s="4">
        <v>12</v>
      </c>
      <c r="H586" s="4" t="s">
        <v>251</v>
      </c>
      <c r="I586" s="4" t="s">
        <v>242</v>
      </c>
      <c r="J586" s="4" t="str">
        <f t="shared" si="46"/>
        <v>B1,2,3</v>
      </c>
      <c r="K586" s="4" t="str">
        <f t="shared" si="47"/>
        <v>CGPLPA877P2</v>
      </c>
      <c r="L586" s="4" t="str">
        <f t="shared" si="48"/>
        <v>01-1050</v>
      </c>
      <c r="M586" s="4" t="s">
        <v>285</v>
      </c>
      <c r="N586" s="4">
        <v>877</v>
      </c>
      <c r="O586" s="4" t="s">
        <v>286</v>
      </c>
      <c r="P586" s="4">
        <v>2</v>
      </c>
      <c r="R586" s="4" t="str">
        <f t="shared" si="49"/>
        <v>PACTO84</v>
      </c>
    </row>
    <row r="587" spans="1:18" x14ac:dyDescent="0.15">
      <c r="A587" s="5" t="s">
        <v>284</v>
      </c>
      <c r="B587" s="4">
        <v>1114</v>
      </c>
      <c r="C587" s="4" t="s">
        <v>10</v>
      </c>
      <c r="D587" s="4" t="str">
        <f t="shared" si="45"/>
        <v>1114E2</v>
      </c>
      <c r="E587" s="35">
        <v>94</v>
      </c>
      <c r="F587" s="31">
        <v>43761</v>
      </c>
      <c r="G587" s="4">
        <v>16</v>
      </c>
      <c r="H587" s="4" t="s">
        <v>248</v>
      </c>
      <c r="I587" s="4" t="s">
        <v>244</v>
      </c>
      <c r="J587" s="4" t="str">
        <f t="shared" si="46"/>
        <v>G4,5,6</v>
      </c>
      <c r="K587" s="4" t="str">
        <f t="shared" si="47"/>
        <v>CGPLPA889P3</v>
      </c>
      <c r="L587" s="4" t="str">
        <f t="shared" si="48"/>
        <v>01-1114</v>
      </c>
      <c r="M587" s="4" t="s">
        <v>285</v>
      </c>
      <c r="N587" s="4">
        <v>889</v>
      </c>
      <c r="O587" s="4" t="s">
        <v>286</v>
      </c>
      <c r="P587" s="4">
        <v>3</v>
      </c>
      <c r="R587" s="4" t="str">
        <f t="shared" si="49"/>
        <v>PACTO94</v>
      </c>
    </row>
    <row r="588" spans="1:18" x14ac:dyDescent="0.15">
      <c r="A588" s="5" t="s">
        <v>284</v>
      </c>
      <c r="B588" s="4">
        <v>1050</v>
      </c>
      <c r="C588" s="4" t="s">
        <v>11</v>
      </c>
      <c r="D588" s="4" t="str">
        <f t="shared" si="45"/>
        <v>1050E3</v>
      </c>
      <c r="E588" s="35">
        <v>84</v>
      </c>
      <c r="F588" s="31">
        <v>43670</v>
      </c>
      <c r="G588" s="4">
        <v>18</v>
      </c>
      <c r="H588" s="4" t="s">
        <v>243</v>
      </c>
      <c r="I588" s="4" t="s">
        <v>244</v>
      </c>
      <c r="J588" s="4" t="str">
        <f t="shared" si="46"/>
        <v>F4,5,6</v>
      </c>
      <c r="K588" s="4" t="str">
        <f t="shared" si="47"/>
        <v>CGPLPA877P4</v>
      </c>
      <c r="L588" s="4" t="str">
        <f t="shared" si="48"/>
        <v>01-1050</v>
      </c>
      <c r="M588" s="4" t="s">
        <v>285</v>
      </c>
      <c r="N588" s="4">
        <v>877</v>
      </c>
      <c r="O588" s="4" t="s">
        <v>286</v>
      </c>
      <c r="P588" s="4">
        <v>4</v>
      </c>
      <c r="R588" s="4" t="str">
        <f t="shared" si="49"/>
        <v>PACTO84</v>
      </c>
    </row>
    <row r="589" spans="1:18" x14ac:dyDescent="0.15">
      <c r="A589" s="5" t="s">
        <v>284</v>
      </c>
      <c r="B589" s="4">
        <v>1050</v>
      </c>
      <c r="C589" s="4" t="s">
        <v>13</v>
      </c>
      <c r="D589" s="4" t="str">
        <f t="shared" si="45"/>
        <v>1050E5</v>
      </c>
      <c r="E589" s="35">
        <v>84</v>
      </c>
      <c r="F589" s="31">
        <v>43790</v>
      </c>
      <c r="G589" s="4">
        <v>24</v>
      </c>
      <c r="H589" s="4" t="s">
        <v>2</v>
      </c>
      <c r="I589" s="4" t="s">
        <v>242</v>
      </c>
      <c r="J589" s="4" t="str">
        <f t="shared" si="46"/>
        <v>A1,2,3</v>
      </c>
      <c r="K589" s="4" t="str">
        <f t="shared" si="47"/>
        <v>CGPLPA877P6</v>
      </c>
      <c r="L589" s="4" t="str">
        <f t="shared" si="48"/>
        <v>01-1050</v>
      </c>
      <c r="M589" s="4" t="s">
        <v>285</v>
      </c>
      <c r="N589" s="4">
        <v>877</v>
      </c>
      <c r="O589" s="4" t="s">
        <v>286</v>
      </c>
      <c r="P589" s="4">
        <v>6</v>
      </c>
      <c r="R589" s="4" t="str">
        <f t="shared" si="49"/>
        <v>PACTO84</v>
      </c>
    </row>
    <row r="590" spans="1:18" x14ac:dyDescent="0.15">
      <c r="A590" s="5" t="s">
        <v>284</v>
      </c>
      <c r="B590" s="4">
        <v>1050</v>
      </c>
      <c r="C590" s="4" t="s">
        <v>14</v>
      </c>
      <c r="D590" s="4" t="str">
        <f t="shared" si="45"/>
        <v>1050E6</v>
      </c>
      <c r="E590" s="35">
        <v>84</v>
      </c>
      <c r="F590" s="33">
        <v>43857</v>
      </c>
      <c r="J590" s="4" t="str">
        <f t="shared" si="46"/>
        <v/>
      </c>
      <c r="K590" s="4" t="str">
        <f t="shared" si="47"/>
        <v>CGPLPA877P7</v>
      </c>
      <c r="L590" s="4" t="str">
        <f t="shared" si="48"/>
        <v>01-1050</v>
      </c>
      <c r="M590" s="4" t="s">
        <v>285</v>
      </c>
      <c r="N590" s="4">
        <v>877</v>
      </c>
      <c r="O590" s="4" t="s">
        <v>286</v>
      </c>
      <c r="P590" s="4">
        <v>7</v>
      </c>
      <c r="R590" s="4" t="str">
        <f t="shared" si="49"/>
        <v>PACTO84</v>
      </c>
    </row>
    <row r="591" spans="1:18" x14ac:dyDescent="0.15">
      <c r="A591" s="5" t="s">
        <v>284</v>
      </c>
      <c r="B591" s="4">
        <v>1050</v>
      </c>
      <c r="C591" s="4" t="s">
        <v>15</v>
      </c>
      <c r="D591" s="4" t="str">
        <f t="shared" si="45"/>
        <v>1050E7</v>
      </c>
      <c r="E591" s="35">
        <v>84</v>
      </c>
      <c r="F591" s="31">
        <v>43907</v>
      </c>
      <c r="G591" s="4">
        <v>24</v>
      </c>
      <c r="H591" s="4" t="s">
        <v>243</v>
      </c>
      <c r="I591" s="4" t="s">
        <v>244</v>
      </c>
      <c r="J591" s="4" t="str">
        <f t="shared" si="46"/>
        <v>F4,5,6</v>
      </c>
      <c r="K591" s="4" t="str">
        <f t="shared" si="47"/>
        <v>CGPLPA877P8</v>
      </c>
      <c r="L591" s="4" t="str">
        <f t="shared" si="48"/>
        <v>01-1050</v>
      </c>
      <c r="M591" s="4" t="s">
        <v>285</v>
      </c>
      <c r="N591" s="4">
        <v>877</v>
      </c>
      <c r="O591" s="4" t="s">
        <v>286</v>
      </c>
      <c r="P591" s="4">
        <v>8</v>
      </c>
      <c r="R591" s="4" t="str">
        <f t="shared" si="49"/>
        <v>PACTO84</v>
      </c>
    </row>
    <row r="592" spans="1:18" x14ac:dyDescent="0.15">
      <c r="A592" s="5" t="s">
        <v>284</v>
      </c>
      <c r="B592" s="4">
        <v>1050</v>
      </c>
      <c r="C592" s="4" t="s">
        <v>12</v>
      </c>
      <c r="D592" s="4" t="str">
        <f t="shared" si="45"/>
        <v>1050E4</v>
      </c>
      <c r="E592" s="35">
        <v>84</v>
      </c>
      <c r="F592" s="31">
        <v>43740</v>
      </c>
      <c r="G592" s="4">
        <v>20</v>
      </c>
      <c r="H592" s="4" t="s">
        <v>243</v>
      </c>
      <c r="I592" s="4" t="s">
        <v>244</v>
      </c>
      <c r="J592" s="4" t="str">
        <f t="shared" si="46"/>
        <v>F4,5,6</v>
      </c>
      <c r="K592" s="4" t="str">
        <f t="shared" si="47"/>
        <v>CGPLPA877P5</v>
      </c>
      <c r="L592" s="4" t="str">
        <f t="shared" si="48"/>
        <v>01-1050</v>
      </c>
      <c r="M592" s="4" t="s">
        <v>285</v>
      </c>
      <c r="N592" s="4">
        <v>877</v>
      </c>
      <c r="O592" s="4" t="s">
        <v>286</v>
      </c>
      <c r="P592" s="4">
        <v>5</v>
      </c>
      <c r="R592" s="4" t="str">
        <f t="shared" si="49"/>
        <v>PACTO84</v>
      </c>
    </row>
    <row r="593" spans="1:18" x14ac:dyDescent="0.15">
      <c r="A593" s="5" t="s">
        <v>284</v>
      </c>
      <c r="B593" s="4">
        <v>1052</v>
      </c>
      <c r="C593" s="4" t="s">
        <v>2</v>
      </c>
      <c r="D593" s="4" t="str">
        <f t="shared" si="45"/>
        <v>1052A</v>
      </c>
      <c r="E593" s="35">
        <v>85</v>
      </c>
      <c r="F593" s="31">
        <v>43494</v>
      </c>
      <c r="G593" s="4">
        <v>4</v>
      </c>
      <c r="H593" s="4" t="s">
        <v>241</v>
      </c>
      <c r="I593" s="4" t="s">
        <v>245</v>
      </c>
      <c r="J593" s="4" t="str">
        <f t="shared" si="46"/>
        <v>I7,8,9</v>
      </c>
      <c r="K593" s="4" t="str">
        <f t="shared" si="47"/>
        <v>CGPLPA878P</v>
      </c>
      <c r="L593" s="4" t="str">
        <f t="shared" si="48"/>
        <v>01-1052</v>
      </c>
      <c r="M593" s="4" t="s">
        <v>285</v>
      </c>
      <c r="N593" s="4">
        <v>878</v>
      </c>
      <c r="O593" s="4" t="s">
        <v>286</v>
      </c>
      <c r="R593" s="4" t="str">
        <f t="shared" si="49"/>
        <v>PACTO85</v>
      </c>
    </row>
    <row r="594" spans="1:18" x14ac:dyDescent="0.15">
      <c r="A594" s="5" t="s">
        <v>284</v>
      </c>
      <c r="B594" s="4">
        <v>1052</v>
      </c>
      <c r="C594" s="4" t="s">
        <v>600</v>
      </c>
      <c r="D594" s="4" t="str">
        <f t="shared" si="45"/>
        <v>1052ABC</v>
      </c>
      <c r="E594" s="43">
        <v>85</v>
      </c>
      <c r="F594" s="30">
        <v>43494</v>
      </c>
      <c r="J594" s="4" t="str">
        <f t="shared" si="46"/>
        <v/>
      </c>
      <c r="K594" s="4" t="str">
        <f t="shared" si="47"/>
        <v>CGPLPA878N</v>
      </c>
      <c r="L594" s="4" t="str">
        <f t="shared" si="48"/>
        <v>01-1052</v>
      </c>
      <c r="M594" s="4" t="s">
        <v>285</v>
      </c>
      <c r="N594" s="4">
        <v>878</v>
      </c>
      <c r="O594" s="4" t="s">
        <v>611</v>
      </c>
      <c r="R594" s="4" t="str">
        <f t="shared" si="49"/>
        <v>PACTO85</v>
      </c>
    </row>
    <row r="595" spans="1:18" x14ac:dyDescent="0.15">
      <c r="A595" s="5" t="s">
        <v>284</v>
      </c>
      <c r="B595" s="4">
        <v>1057</v>
      </c>
      <c r="C595" s="4" t="s">
        <v>2</v>
      </c>
      <c r="D595" s="4" t="str">
        <f t="shared" si="45"/>
        <v>1057A</v>
      </c>
      <c r="E595" s="35">
        <v>86</v>
      </c>
      <c r="F595" s="31">
        <v>43501</v>
      </c>
      <c r="G595" s="4">
        <v>4</v>
      </c>
      <c r="H595" s="4" t="s">
        <v>246</v>
      </c>
      <c r="I595" s="4" t="s">
        <v>242</v>
      </c>
      <c r="J595" s="4" t="str">
        <f t="shared" si="46"/>
        <v>H1,2,3</v>
      </c>
      <c r="K595" s="4" t="str">
        <f t="shared" si="47"/>
        <v>CGPLPA879P</v>
      </c>
      <c r="L595" s="4" t="str">
        <f t="shared" si="48"/>
        <v>01-1057</v>
      </c>
      <c r="M595" s="4" t="s">
        <v>285</v>
      </c>
      <c r="N595" s="4">
        <v>879</v>
      </c>
      <c r="O595" s="4" t="s">
        <v>286</v>
      </c>
      <c r="R595" s="4" t="str">
        <f t="shared" si="49"/>
        <v>PACTO86</v>
      </c>
    </row>
    <row r="596" spans="1:18" x14ac:dyDescent="0.15">
      <c r="A596" s="5" t="s">
        <v>284</v>
      </c>
      <c r="B596" s="4">
        <v>1057</v>
      </c>
      <c r="C596" s="4" t="s">
        <v>600</v>
      </c>
      <c r="D596" s="4" t="str">
        <f t="shared" si="45"/>
        <v>1057ABC</v>
      </c>
      <c r="E596" s="43">
        <v>86</v>
      </c>
      <c r="F596" s="30">
        <v>43501</v>
      </c>
      <c r="J596" s="4" t="str">
        <f t="shared" si="46"/>
        <v/>
      </c>
      <c r="K596" s="4" t="str">
        <f t="shared" si="47"/>
        <v>CGPLPA879N</v>
      </c>
      <c r="L596" s="4" t="str">
        <f t="shared" si="48"/>
        <v>01-1057</v>
      </c>
      <c r="M596" s="4" t="s">
        <v>285</v>
      </c>
      <c r="N596" s="4">
        <v>879</v>
      </c>
      <c r="O596" s="4" t="s">
        <v>611</v>
      </c>
      <c r="R596" s="4" t="str">
        <f t="shared" si="49"/>
        <v>PACTO86</v>
      </c>
    </row>
    <row r="597" spans="1:18" x14ac:dyDescent="0.15">
      <c r="A597" s="5" t="s">
        <v>284</v>
      </c>
      <c r="B597" s="4">
        <v>1057</v>
      </c>
      <c r="C597" s="4" t="s">
        <v>8</v>
      </c>
      <c r="D597" s="4" t="str">
        <f t="shared" si="45"/>
        <v>1057B1</v>
      </c>
      <c r="E597" s="35">
        <v>86</v>
      </c>
      <c r="F597" s="31">
        <v>43507</v>
      </c>
      <c r="G597" s="4">
        <v>8</v>
      </c>
      <c r="H597" s="4" t="s">
        <v>251</v>
      </c>
      <c r="I597" s="4" t="s">
        <v>242</v>
      </c>
      <c r="J597" s="4" t="str">
        <f t="shared" si="46"/>
        <v>B1,2,3</v>
      </c>
      <c r="K597" s="4" t="str">
        <f t="shared" si="47"/>
        <v>CGPLPA879P1</v>
      </c>
      <c r="L597" s="4" t="str">
        <f t="shared" si="48"/>
        <v>01-1057</v>
      </c>
      <c r="M597" s="4" t="s">
        <v>285</v>
      </c>
      <c r="N597" s="4">
        <v>879</v>
      </c>
      <c r="O597" s="4" t="s">
        <v>286</v>
      </c>
      <c r="P597" s="4">
        <v>1</v>
      </c>
      <c r="R597" s="4" t="str">
        <f t="shared" si="49"/>
        <v>PACTO86</v>
      </c>
    </row>
    <row r="598" spans="1:18" x14ac:dyDescent="0.15">
      <c r="A598" s="5" t="s">
        <v>284</v>
      </c>
      <c r="B598" s="4">
        <v>1057</v>
      </c>
      <c r="C598" s="4" t="s">
        <v>9</v>
      </c>
      <c r="D598" s="4" t="str">
        <f t="shared" si="45"/>
        <v>1057E1</v>
      </c>
      <c r="E598" s="35">
        <v>86</v>
      </c>
      <c r="F598" s="31">
        <v>43528</v>
      </c>
      <c r="G598" s="4">
        <v>12</v>
      </c>
      <c r="H598" s="4" t="s">
        <v>251</v>
      </c>
      <c r="I598" s="4" t="s">
        <v>244</v>
      </c>
      <c r="J598" s="4" t="str">
        <f t="shared" si="46"/>
        <v>B4,5,6</v>
      </c>
      <c r="K598" s="4" t="str">
        <f t="shared" si="47"/>
        <v>CGPLPA879P2</v>
      </c>
      <c r="L598" s="4" t="str">
        <f t="shared" si="48"/>
        <v>01-1057</v>
      </c>
      <c r="M598" s="4" t="s">
        <v>285</v>
      </c>
      <c r="N598" s="4">
        <v>879</v>
      </c>
      <c r="O598" s="4" t="s">
        <v>286</v>
      </c>
      <c r="P598" s="4">
        <v>2</v>
      </c>
      <c r="R598" s="4" t="str">
        <f t="shared" si="49"/>
        <v>PACTO86</v>
      </c>
    </row>
    <row r="599" spans="1:18" x14ac:dyDescent="0.15">
      <c r="A599" s="5" t="s">
        <v>284</v>
      </c>
      <c r="B599" s="4">
        <v>1116</v>
      </c>
      <c r="C599" s="4" t="s">
        <v>10</v>
      </c>
      <c r="D599" s="4" t="str">
        <f t="shared" si="45"/>
        <v>1116E2</v>
      </c>
      <c r="E599" s="35">
        <v>97</v>
      </c>
      <c r="F599" s="31">
        <v>43725</v>
      </c>
      <c r="G599" s="4">
        <v>16</v>
      </c>
      <c r="H599" s="4" t="s">
        <v>248</v>
      </c>
      <c r="I599" s="4" t="s">
        <v>245</v>
      </c>
      <c r="J599" s="4" t="str">
        <f t="shared" si="46"/>
        <v>G7,8,9</v>
      </c>
      <c r="K599" s="4" t="str">
        <f t="shared" si="47"/>
        <v>CGPLPA890P3</v>
      </c>
      <c r="L599" s="4" t="str">
        <f t="shared" si="48"/>
        <v>01-1116</v>
      </c>
      <c r="M599" s="4" t="s">
        <v>285</v>
      </c>
      <c r="N599" s="4">
        <v>890</v>
      </c>
      <c r="O599" s="4" t="s">
        <v>286</v>
      </c>
      <c r="P599" s="4">
        <v>3</v>
      </c>
      <c r="R599" s="4" t="str">
        <f t="shared" si="49"/>
        <v>PACTO97</v>
      </c>
    </row>
    <row r="600" spans="1:18" x14ac:dyDescent="0.15">
      <c r="A600" s="5" t="s">
        <v>284</v>
      </c>
      <c r="B600" s="4">
        <v>1057</v>
      </c>
      <c r="C600" s="4" t="s">
        <v>11</v>
      </c>
      <c r="D600" s="4" t="str">
        <f t="shared" si="45"/>
        <v>1057E3</v>
      </c>
      <c r="E600" s="35">
        <v>86</v>
      </c>
      <c r="F600" s="31">
        <v>43620</v>
      </c>
      <c r="G600" s="4">
        <v>18</v>
      </c>
      <c r="H600" s="4" t="s">
        <v>243</v>
      </c>
      <c r="I600" s="4" t="s">
        <v>245</v>
      </c>
      <c r="J600" s="4" t="str">
        <f t="shared" si="46"/>
        <v>F7,8,9</v>
      </c>
      <c r="K600" s="4" t="str">
        <f t="shared" si="47"/>
        <v>CGPLPA879P4</v>
      </c>
      <c r="L600" s="4" t="str">
        <f t="shared" si="48"/>
        <v>01-1057</v>
      </c>
      <c r="M600" s="4" t="s">
        <v>285</v>
      </c>
      <c r="N600" s="4">
        <v>879</v>
      </c>
      <c r="O600" s="4" t="s">
        <v>286</v>
      </c>
      <c r="P600" s="4">
        <v>4</v>
      </c>
      <c r="R600" s="4" t="str">
        <f t="shared" si="49"/>
        <v>PACTO86</v>
      </c>
    </row>
    <row r="601" spans="1:18" x14ac:dyDescent="0.15">
      <c r="A601" s="5" t="s">
        <v>284</v>
      </c>
      <c r="B601" s="4">
        <v>1057</v>
      </c>
      <c r="C601" s="4" t="s">
        <v>13</v>
      </c>
      <c r="D601" s="4" t="str">
        <f t="shared" si="45"/>
        <v>1057E5</v>
      </c>
      <c r="E601" s="35">
        <v>86</v>
      </c>
      <c r="F601" s="31">
        <v>43752</v>
      </c>
      <c r="G601" s="4">
        <v>24</v>
      </c>
      <c r="H601" s="4" t="s">
        <v>251</v>
      </c>
      <c r="I601" s="4" t="s">
        <v>242</v>
      </c>
      <c r="J601" s="4" t="str">
        <f t="shared" si="46"/>
        <v>B1,2,3</v>
      </c>
      <c r="K601" s="4" t="str">
        <f t="shared" si="47"/>
        <v>CGPLPA879P6</v>
      </c>
      <c r="L601" s="4" t="str">
        <f t="shared" si="48"/>
        <v>01-1057</v>
      </c>
      <c r="M601" s="4" t="s">
        <v>285</v>
      </c>
      <c r="N601" s="4">
        <v>879</v>
      </c>
      <c r="O601" s="4" t="s">
        <v>286</v>
      </c>
      <c r="P601" s="4">
        <v>6</v>
      </c>
      <c r="R601" s="4" t="str">
        <f t="shared" si="49"/>
        <v>PACTO86</v>
      </c>
    </row>
    <row r="602" spans="1:18" x14ac:dyDescent="0.15">
      <c r="A602" s="5" t="s">
        <v>284</v>
      </c>
      <c r="B602" s="4">
        <v>1057</v>
      </c>
      <c r="C602" s="4" t="s">
        <v>12</v>
      </c>
      <c r="D602" s="4" t="str">
        <f t="shared" si="45"/>
        <v>1057E4</v>
      </c>
      <c r="E602" s="35">
        <v>86</v>
      </c>
      <c r="F602" s="31">
        <v>43675</v>
      </c>
      <c r="G602" s="4">
        <v>20</v>
      </c>
      <c r="H602" s="4" t="s">
        <v>243</v>
      </c>
      <c r="I602" s="4" t="s">
        <v>245</v>
      </c>
      <c r="J602" s="4" t="str">
        <f t="shared" si="46"/>
        <v>F7,8,9</v>
      </c>
      <c r="K602" s="4" t="str">
        <f t="shared" si="47"/>
        <v>CGPLPA879P5</v>
      </c>
      <c r="L602" s="4" t="str">
        <f t="shared" si="48"/>
        <v>01-1057</v>
      </c>
      <c r="M602" s="4" t="s">
        <v>285</v>
      </c>
      <c r="N602" s="4">
        <v>879</v>
      </c>
      <c r="O602" s="4" t="s">
        <v>286</v>
      </c>
      <c r="P602" s="4">
        <v>5</v>
      </c>
      <c r="R602" s="4" t="str">
        <f t="shared" si="49"/>
        <v>PACTO86</v>
      </c>
    </row>
    <row r="603" spans="1:18" x14ac:dyDescent="0.15">
      <c r="A603" s="5" t="s">
        <v>284</v>
      </c>
      <c r="B603" s="4">
        <v>1058</v>
      </c>
      <c r="C603" s="4" t="s">
        <v>2</v>
      </c>
      <c r="D603" s="4" t="str">
        <f t="shared" si="45"/>
        <v>1058A</v>
      </c>
      <c r="E603" s="35">
        <v>87</v>
      </c>
      <c r="F603" s="31">
        <v>43502</v>
      </c>
      <c r="G603" s="4">
        <v>4</v>
      </c>
      <c r="H603" s="4" t="s">
        <v>246</v>
      </c>
      <c r="I603" s="4" t="s">
        <v>244</v>
      </c>
      <c r="J603" s="4" t="str">
        <f t="shared" si="46"/>
        <v>H4,5,6</v>
      </c>
      <c r="K603" s="4" t="str">
        <f t="shared" si="47"/>
        <v>CGPLPA880P</v>
      </c>
      <c r="L603" s="4" t="str">
        <f t="shared" si="48"/>
        <v>01-1058</v>
      </c>
      <c r="M603" s="4" t="s">
        <v>285</v>
      </c>
      <c r="N603" s="4">
        <v>880</v>
      </c>
      <c r="O603" s="4" t="s">
        <v>286</v>
      </c>
      <c r="R603" s="4" t="str">
        <f t="shared" si="49"/>
        <v>PACTO87</v>
      </c>
    </row>
    <row r="604" spans="1:18" x14ac:dyDescent="0.15">
      <c r="A604" s="5" t="s">
        <v>284</v>
      </c>
      <c r="B604" s="4">
        <v>1058</v>
      </c>
      <c r="C604" s="4" t="s">
        <v>600</v>
      </c>
      <c r="D604" s="4" t="str">
        <f t="shared" si="45"/>
        <v>1058ABC</v>
      </c>
      <c r="E604" s="43">
        <v>87</v>
      </c>
      <c r="F604" s="30">
        <v>43502</v>
      </c>
      <c r="J604" s="4" t="str">
        <f t="shared" si="46"/>
        <v/>
      </c>
      <c r="K604" s="4" t="str">
        <f t="shared" si="47"/>
        <v>CGPLPA880N</v>
      </c>
      <c r="L604" s="4" t="str">
        <f t="shared" si="48"/>
        <v>01-1058</v>
      </c>
      <c r="M604" s="4" t="s">
        <v>285</v>
      </c>
      <c r="N604" s="4">
        <v>880</v>
      </c>
      <c r="O604" s="4" t="s">
        <v>611</v>
      </c>
      <c r="R604" s="4" t="str">
        <f t="shared" si="49"/>
        <v>PACTO87</v>
      </c>
    </row>
    <row r="605" spans="1:18" x14ac:dyDescent="0.15">
      <c r="A605" s="5" t="s">
        <v>284</v>
      </c>
      <c r="B605" s="4">
        <v>1058</v>
      </c>
      <c r="C605" s="4" t="s">
        <v>8</v>
      </c>
      <c r="D605" s="4" t="str">
        <f t="shared" si="45"/>
        <v>1058B1</v>
      </c>
      <c r="E605" s="35">
        <v>87</v>
      </c>
      <c r="F605" s="31">
        <v>43535</v>
      </c>
      <c r="G605" s="4">
        <v>8</v>
      </c>
      <c r="H605" s="4" t="s">
        <v>251</v>
      </c>
      <c r="I605" s="4" t="s">
        <v>244</v>
      </c>
      <c r="J605" s="4" t="str">
        <f t="shared" si="46"/>
        <v>B4,5,6</v>
      </c>
      <c r="K605" s="4" t="str">
        <f t="shared" si="47"/>
        <v>CGPLPA880P1</v>
      </c>
      <c r="L605" s="4" t="str">
        <f t="shared" si="48"/>
        <v>01-1058</v>
      </c>
      <c r="M605" s="4" t="s">
        <v>285</v>
      </c>
      <c r="N605" s="4">
        <v>880</v>
      </c>
      <c r="O605" s="4" t="s">
        <v>286</v>
      </c>
      <c r="P605" s="4">
        <v>1</v>
      </c>
      <c r="R605" s="4" t="str">
        <f t="shared" si="49"/>
        <v>PACTO87</v>
      </c>
    </row>
    <row r="606" spans="1:18" x14ac:dyDescent="0.15">
      <c r="A606" s="5" t="s">
        <v>284</v>
      </c>
      <c r="B606" s="4">
        <v>1058</v>
      </c>
      <c r="C606" s="4" t="s">
        <v>9</v>
      </c>
      <c r="D606" s="4" t="str">
        <f t="shared" si="45"/>
        <v>1058E1</v>
      </c>
      <c r="E606" s="35">
        <v>87</v>
      </c>
      <c r="F606" s="31">
        <v>43565</v>
      </c>
      <c r="G606" s="4">
        <v>12</v>
      </c>
      <c r="H606" s="4" t="s">
        <v>251</v>
      </c>
      <c r="I606" s="4" t="s">
        <v>245</v>
      </c>
      <c r="J606" s="4" t="str">
        <f t="shared" si="46"/>
        <v>B7,8,9</v>
      </c>
      <c r="K606" s="4" t="str">
        <f t="shared" si="47"/>
        <v>CGPLPA880P2</v>
      </c>
      <c r="L606" s="4" t="str">
        <f t="shared" si="48"/>
        <v>01-1058</v>
      </c>
      <c r="M606" s="4" t="s">
        <v>285</v>
      </c>
      <c r="N606" s="4">
        <v>880</v>
      </c>
      <c r="O606" s="4" t="s">
        <v>286</v>
      </c>
      <c r="P606" s="4">
        <v>2</v>
      </c>
      <c r="R606" s="4" t="str">
        <f t="shared" si="49"/>
        <v>PACTO87</v>
      </c>
    </row>
    <row r="607" spans="1:18" x14ac:dyDescent="0.15">
      <c r="A607" s="5" t="s">
        <v>284</v>
      </c>
      <c r="B607" s="4">
        <v>1060</v>
      </c>
      <c r="C607" s="4" t="s">
        <v>12</v>
      </c>
      <c r="D607" s="4" t="str">
        <f t="shared" si="45"/>
        <v>1060E4</v>
      </c>
      <c r="E607" s="35">
        <v>88</v>
      </c>
      <c r="F607" s="31">
        <v>43691</v>
      </c>
      <c r="G607" s="4">
        <v>20</v>
      </c>
      <c r="H607" s="4" t="s">
        <v>247</v>
      </c>
      <c r="I607" s="4" t="s">
        <v>242</v>
      </c>
      <c r="J607" s="4" t="str">
        <f t="shared" si="46"/>
        <v>E1,2,3</v>
      </c>
      <c r="K607" s="4" t="str">
        <f t="shared" si="47"/>
        <v>CGPLPA881P5</v>
      </c>
      <c r="L607" s="4" t="str">
        <f t="shared" si="48"/>
        <v>01-1060</v>
      </c>
      <c r="M607" s="4" t="s">
        <v>285</v>
      </c>
      <c r="N607" s="4">
        <v>881</v>
      </c>
      <c r="O607" s="4" t="s">
        <v>286</v>
      </c>
      <c r="P607" s="4">
        <v>5</v>
      </c>
      <c r="R607" s="4" t="str">
        <f t="shared" si="49"/>
        <v>PACTO88</v>
      </c>
    </row>
    <row r="608" spans="1:18" x14ac:dyDescent="0.15">
      <c r="A608" s="5" t="s">
        <v>284</v>
      </c>
      <c r="B608" s="4">
        <v>1060</v>
      </c>
      <c r="C608" s="4" t="s">
        <v>2</v>
      </c>
      <c r="D608" s="4" t="str">
        <f t="shared" si="45"/>
        <v>1060A</v>
      </c>
      <c r="E608" s="35">
        <v>88</v>
      </c>
      <c r="F608" s="31">
        <v>43509</v>
      </c>
      <c r="G608" s="4">
        <v>4</v>
      </c>
      <c r="H608" s="4" t="s">
        <v>246</v>
      </c>
      <c r="I608" s="4" t="s">
        <v>245</v>
      </c>
      <c r="J608" s="4" t="str">
        <f t="shared" si="46"/>
        <v>H7,8,9</v>
      </c>
      <c r="K608" s="4" t="str">
        <f t="shared" si="47"/>
        <v>CGPLPA881P</v>
      </c>
      <c r="L608" s="4" t="str">
        <f t="shared" si="48"/>
        <v>01-1060</v>
      </c>
      <c r="M608" s="4" t="s">
        <v>285</v>
      </c>
      <c r="N608" s="4">
        <v>881</v>
      </c>
      <c r="O608" s="4" t="s">
        <v>286</v>
      </c>
      <c r="R608" s="4" t="str">
        <f t="shared" si="49"/>
        <v>PACTO88</v>
      </c>
    </row>
    <row r="609" spans="1:18" x14ac:dyDescent="0.15">
      <c r="A609" s="5" t="s">
        <v>284</v>
      </c>
      <c r="B609" s="4">
        <v>1060</v>
      </c>
      <c r="C609" s="4" t="s">
        <v>600</v>
      </c>
      <c r="D609" s="4" t="str">
        <f t="shared" si="45"/>
        <v>1060ABC</v>
      </c>
      <c r="E609" s="43">
        <v>88</v>
      </c>
      <c r="F609" s="30">
        <v>43509</v>
      </c>
      <c r="J609" s="4" t="str">
        <f t="shared" si="46"/>
        <v/>
      </c>
      <c r="K609" s="4" t="str">
        <f t="shared" si="47"/>
        <v>CGPLPA881N</v>
      </c>
      <c r="L609" s="4" t="str">
        <f t="shared" si="48"/>
        <v>01-1060</v>
      </c>
      <c r="M609" s="4" t="s">
        <v>285</v>
      </c>
      <c r="N609" s="4">
        <v>881</v>
      </c>
      <c r="O609" s="4" t="s">
        <v>611</v>
      </c>
      <c r="R609" s="4" t="str">
        <f t="shared" si="49"/>
        <v>PACTO88</v>
      </c>
    </row>
    <row r="610" spans="1:18" x14ac:dyDescent="0.15">
      <c r="A610" s="5" t="s">
        <v>284</v>
      </c>
      <c r="B610" s="4">
        <v>1060</v>
      </c>
      <c r="C610" s="4" t="s">
        <v>8</v>
      </c>
      <c r="D610" s="4" t="str">
        <f t="shared" si="45"/>
        <v>1060B1</v>
      </c>
      <c r="E610" s="35">
        <v>88</v>
      </c>
      <c r="F610" s="31">
        <v>43516</v>
      </c>
      <c r="G610" s="4">
        <v>8</v>
      </c>
      <c r="H610" s="4" t="s">
        <v>251</v>
      </c>
      <c r="I610" s="4" t="s">
        <v>245</v>
      </c>
      <c r="J610" s="4" t="str">
        <f t="shared" si="46"/>
        <v>B7,8,9</v>
      </c>
      <c r="K610" s="4" t="str">
        <f t="shared" si="47"/>
        <v>CGPLPA881P1</v>
      </c>
      <c r="L610" s="4" t="str">
        <f t="shared" si="48"/>
        <v>01-1060</v>
      </c>
      <c r="M610" s="4" t="s">
        <v>285</v>
      </c>
      <c r="N610" s="4">
        <v>881</v>
      </c>
      <c r="O610" s="4" t="s">
        <v>286</v>
      </c>
      <c r="P610" s="4">
        <v>1</v>
      </c>
      <c r="R610" s="4" t="str">
        <f t="shared" si="49"/>
        <v>PACTO88</v>
      </c>
    </row>
    <row r="611" spans="1:18" x14ac:dyDescent="0.15">
      <c r="A611" s="5" t="s">
        <v>284</v>
      </c>
      <c r="B611" s="4">
        <v>1060</v>
      </c>
      <c r="C611" s="4" t="s">
        <v>9</v>
      </c>
      <c r="D611" s="4" t="str">
        <f t="shared" si="45"/>
        <v>1060E1</v>
      </c>
      <c r="E611" s="35">
        <v>88</v>
      </c>
      <c r="F611" s="31">
        <v>43537</v>
      </c>
      <c r="G611" s="4">
        <v>12</v>
      </c>
      <c r="H611" s="4" t="s">
        <v>2</v>
      </c>
      <c r="I611" s="4" t="s">
        <v>242</v>
      </c>
      <c r="J611" s="4" t="str">
        <f t="shared" si="46"/>
        <v>A1,2,3</v>
      </c>
      <c r="K611" s="4" t="str">
        <f t="shared" si="47"/>
        <v>CGPLPA881P2</v>
      </c>
      <c r="L611" s="4" t="str">
        <f t="shared" si="48"/>
        <v>01-1060</v>
      </c>
      <c r="M611" s="4" t="s">
        <v>285</v>
      </c>
      <c r="N611" s="4">
        <v>881</v>
      </c>
      <c r="O611" s="4" t="s">
        <v>286</v>
      </c>
      <c r="P611" s="4">
        <v>2</v>
      </c>
      <c r="R611" s="4" t="str">
        <f t="shared" si="49"/>
        <v>PACTO88</v>
      </c>
    </row>
    <row r="612" spans="1:18" x14ac:dyDescent="0.15">
      <c r="A612" s="5" t="s">
        <v>284</v>
      </c>
      <c r="B612" s="4">
        <v>1102</v>
      </c>
      <c r="C612" s="4" t="s">
        <v>10</v>
      </c>
      <c r="D612" s="4" t="str">
        <f t="shared" si="45"/>
        <v>1102E2</v>
      </c>
      <c r="E612" s="35">
        <v>92</v>
      </c>
      <c r="F612" s="31">
        <v>43717</v>
      </c>
      <c r="G612" s="4">
        <v>16</v>
      </c>
      <c r="H612" s="4" t="s">
        <v>246</v>
      </c>
      <c r="I612" s="4" t="s">
        <v>244</v>
      </c>
      <c r="J612" s="4" t="str">
        <f t="shared" si="46"/>
        <v>H4,5,6</v>
      </c>
      <c r="K612" s="4" t="str">
        <f t="shared" si="47"/>
        <v>CGPLPA885P3</v>
      </c>
      <c r="L612" s="4" t="str">
        <f t="shared" si="48"/>
        <v>01-1102</v>
      </c>
      <c r="M612" s="4" t="s">
        <v>285</v>
      </c>
      <c r="N612" s="4">
        <v>885</v>
      </c>
      <c r="O612" s="4" t="s">
        <v>286</v>
      </c>
      <c r="P612" s="4">
        <v>3</v>
      </c>
      <c r="R612" s="4" t="str">
        <f t="shared" si="49"/>
        <v>PACTO92</v>
      </c>
    </row>
    <row r="613" spans="1:18" x14ac:dyDescent="0.15">
      <c r="A613" s="5" t="s">
        <v>284</v>
      </c>
      <c r="B613" s="4">
        <v>1060</v>
      </c>
      <c r="C613" s="4" t="s">
        <v>11</v>
      </c>
      <c r="D613" s="4" t="str">
        <f t="shared" si="45"/>
        <v>1060E3</v>
      </c>
      <c r="E613" s="35">
        <v>88</v>
      </c>
      <c r="F613" s="31">
        <v>43677</v>
      </c>
      <c r="G613" s="4">
        <v>18</v>
      </c>
      <c r="H613" s="4" t="s">
        <v>247</v>
      </c>
      <c r="I613" s="4" t="s">
        <v>242</v>
      </c>
      <c r="J613" s="4" t="str">
        <f t="shared" si="46"/>
        <v>E1,2,3</v>
      </c>
      <c r="K613" s="4" t="str">
        <f t="shared" si="47"/>
        <v>CGPLPA881P4</v>
      </c>
      <c r="L613" s="4" t="str">
        <f t="shared" si="48"/>
        <v>01-1060</v>
      </c>
      <c r="M613" s="4" t="s">
        <v>285</v>
      </c>
      <c r="N613" s="4">
        <v>881</v>
      </c>
      <c r="O613" s="4" t="s">
        <v>286</v>
      </c>
      <c r="P613" s="4">
        <v>4</v>
      </c>
      <c r="R613" s="4" t="str">
        <f t="shared" si="49"/>
        <v>PACTO88</v>
      </c>
    </row>
    <row r="614" spans="1:18" x14ac:dyDescent="0.15">
      <c r="A614" s="5" t="s">
        <v>284</v>
      </c>
      <c r="B614" s="4">
        <v>1060</v>
      </c>
      <c r="C614" s="4" t="s">
        <v>13</v>
      </c>
      <c r="D614" s="4" t="str">
        <f t="shared" si="45"/>
        <v>1060E5</v>
      </c>
      <c r="E614" s="35">
        <v>88</v>
      </c>
      <c r="F614" s="31">
        <v>43747</v>
      </c>
      <c r="G614" s="4">
        <v>24</v>
      </c>
      <c r="H614" s="4" t="s">
        <v>251</v>
      </c>
      <c r="I614" s="4" t="s">
        <v>244</v>
      </c>
      <c r="J614" s="4" t="str">
        <f t="shared" si="46"/>
        <v>B4,5,6</v>
      </c>
      <c r="K614" s="4" t="str">
        <f t="shared" si="47"/>
        <v>CGPLPA881P6</v>
      </c>
      <c r="L614" s="4" t="str">
        <f t="shared" si="48"/>
        <v>01-1060</v>
      </c>
      <c r="M614" s="4" t="s">
        <v>285</v>
      </c>
      <c r="N614" s="4">
        <v>881</v>
      </c>
      <c r="O614" s="4" t="s">
        <v>286</v>
      </c>
      <c r="P614" s="4">
        <v>6</v>
      </c>
      <c r="R614" s="4" t="str">
        <f t="shared" si="49"/>
        <v>PACTO88</v>
      </c>
    </row>
    <row r="615" spans="1:18" x14ac:dyDescent="0.15">
      <c r="A615" s="5" t="s">
        <v>284</v>
      </c>
      <c r="B615" s="4">
        <v>1060</v>
      </c>
      <c r="C615" s="4" t="s">
        <v>14</v>
      </c>
      <c r="D615" s="4" t="str">
        <f t="shared" si="45"/>
        <v>1060E6</v>
      </c>
      <c r="E615" s="35">
        <v>88</v>
      </c>
      <c r="F615" s="31">
        <v>43803</v>
      </c>
      <c r="G615" s="4">
        <v>24</v>
      </c>
      <c r="H615" s="4" t="s">
        <v>246</v>
      </c>
      <c r="I615" s="4" t="s">
        <v>245</v>
      </c>
      <c r="J615" s="4" t="str">
        <f t="shared" si="46"/>
        <v>H7,8,9</v>
      </c>
      <c r="K615" s="4" t="str">
        <f t="shared" si="47"/>
        <v>CGPLPA881P7</v>
      </c>
      <c r="L615" s="4" t="str">
        <f t="shared" si="48"/>
        <v>01-1060</v>
      </c>
      <c r="M615" s="4" t="s">
        <v>285</v>
      </c>
      <c r="N615" s="4">
        <v>881</v>
      </c>
      <c r="O615" s="4" t="s">
        <v>286</v>
      </c>
      <c r="P615" s="4">
        <v>7</v>
      </c>
      <c r="R615" s="4" t="str">
        <f t="shared" si="49"/>
        <v>PACTO88</v>
      </c>
    </row>
    <row r="616" spans="1:18" x14ac:dyDescent="0.15">
      <c r="A616" s="5" t="s">
        <v>284</v>
      </c>
      <c r="B616" s="4">
        <v>1060</v>
      </c>
      <c r="C616" s="4" t="s">
        <v>15</v>
      </c>
      <c r="D616" s="4" t="str">
        <f t="shared" si="45"/>
        <v>1060E7</v>
      </c>
      <c r="E616" s="35">
        <v>88</v>
      </c>
      <c r="F616" s="31">
        <v>43838</v>
      </c>
      <c r="G616" s="4">
        <v>24</v>
      </c>
      <c r="H616" s="4" t="s">
        <v>243</v>
      </c>
      <c r="I616" s="4" t="s">
        <v>245</v>
      </c>
      <c r="J616" s="4" t="str">
        <f t="shared" si="46"/>
        <v>F7,8,9</v>
      </c>
      <c r="K616" s="4" t="str">
        <f t="shared" si="47"/>
        <v>CGPLPA881P8</v>
      </c>
      <c r="L616" s="4" t="str">
        <f t="shared" si="48"/>
        <v>01-1060</v>
      </c>
      <c r="M616" s="4" t="s">
        <v>285</v>
      </c>
      <c r="N616" s="4">
        <v>881</v>
      </c>
      <c r="O616" s="4" t="s">
        <v>286</v>
      </c>
      <c r="P616" s="4">
        <v>8</v>
      </c>
      <c r="R616" s="4" t="str">
        <f t="shared" si="49"/>
        <v>PACTO88</v>
      </c>
    </row>
    <row r="617" spans="1:18" x14ac:dyDescent="0.15">
      <c r="A617" s="5" t="s">
        <v>284</v>
      </c>
      <c r="B617" s="4">
        <v>1076</v>
      </c>
      <c r="C617" s="4" t="s">
        <v>12</v>
      </c>
      <c r="D617" s="4" t="str">
        <f t="shared" si="45"/>
        <v>1076E4</v>
      </c>
      <c r="E617" s="35">
        <v>89</v>
      </c>
      <c r="F617" s="31">
        <v>43787</v>
      </c>
      <c r="G617" s="4">
        <v>20</v>
      </c>
      <c r="H617" s="4" t="s">
        <v>247</v>
      </c>
      <c r="I617" s="4" t="s">
        <v>244</v>
      </c>
      <c r="J617" s="4" t="str">
        <f t="shared" si="46"/>
        <v>E4,5,6</v>
      </c>
      <c r="K617" s="4" t="str">
        <f t="shared" si="47"/>
        <v>CGPLPA883P5</v>
      </c>
      <c r="L617" s="4" t="str">
        <f t="shared" si="48"/>
        <v>01-1076</v>
      </c>
      <c r="M617" s="4" t="s">
        <v>285</v>
      </c>
      <c r="N617" s="4">
        <v>883</v>
      </c>
      <c r="O617" s="4" t="s">
        <v>286</v>
      </c>
      <c r="P617" s="4">
        <v>5</v>
      </c>
      <c r="R617" s="4" t="str">
        <f t="shared" si="49"/>
        <v>PACTO89</v>
      </c>
    </row>
    <row r="618" spans="1:18" x14ac:dyDescent="0.15">
      <c r="A618" s="5" t="s">
        <v>284</v>
      </c>
      <c r="B618" s="4">
        <v>1076</v>
      </c>
      <c r="C618" s="4" t="s">
        <v>2</v>
      </c>
      <c r="D618" s="4" t="str">
        <f t="shared" si="45"/>
        <v>1076A</v>
      </c>
      <c r="E618" s="35">
        <v>89</v>
      </c>
      <c r="F618" s="31">
        <v>43543</v>
      </c>
      <c r="G618" s="4">
        <v>4</v>
      </c>
      <c r="H618" s="4" t="s">
        <v>248</v>
      </c>
      <c r="I618" s="4" t="s">
        <v>244</v>
      </c>
      <c r="J618" s="4" t="str">
        <f t="shared" si="46"/>
        <v>G4,5,6</v>
      </c>
      <c r="K618" s="4" t="str">
        <f t="shared" si="47"/>
        <v>CGPLPA883P</v>
      </c>
      <c r="L618" s="4" t="str">
        <f t="shared" si="48"/>
        <v>01-1076</v>
      </c>
      <c r="M618" s="4" t="s">
        <v>285</v>
      </c>
      <c r="N618" s="4">
        <v>883</v>
      </c>
      <c r="O618" s="4" t="s">
        <v>286</v>
      </c>
      <c r="R618" s="4" t="str">
        <f t="shared" si="49"/>
        <v>PACTO89</v>
      </c>
    </row>
    <row r="619" spans="1:18" x14ac:dyDescent="0.15">
      <c r="A619" s="5" t="s">
        <v>284</v>
      </c>
      <c r="B619" s="4">
        <v>1076</v>
      </c>
      <c r="C619" s="4" t="s">
        <v>600</v>
      </c>
      <c r="D619" s="4" t="str">
        <f t="shared" si="45"/>
        <v>1076ABC</v>
      </c>
      <c r="E619" s="45">
        <v>89</v>
      </c>
      <c r="F619" s="30">
        <v>43543</v>
      </c>
      <c r="J619" s="4" t="str">
        <f t="shared" si="46"/>
        <v/>
      </c>
      <c r="K619" s="4" t="str">
        <f t="shared" si="47"/>
        <v>CGPLPA883N</v>
      </c>
      <c r="L619" s="4" t="str">
        <f t="shared" si="48"/>
        <v>01-1076</v>
      </c>
      <c r="M619" s="4" t="s">
        <v>285</v>
      </c>
      <c r="N619" s="4">
        <v>883</v>
      </c>
      <c r="O619" s="4" t="s">
        <v>611</v>
      </c>
      <c r="R619" s="4" t="str">
        <f t="shared" si="49"/>
        <v>PACTO89</v>
      </c>
    </row>
    <row r="620" spans="1:18" x14ac:dyDescent="0.15">
      <c r="A620" s="5" t="s">
        <v>284</v>
      </c>
      <c r="B620" s="4">
        <v>1076</v>
      </c>
      <c r="C620" s="4" t="s">
        <v>8</v>
      </c>
      <c r="D620" s="4" t="str">
        <f t="shared" si="45"/>
        <v>1076B1</v>
      </c>
      <c r="E620" s="35">
        <v>89</v>
      </c>
      <c r="F620" s="31">
        <v>43584</v>
      </c>
      <c r="G620" s="4">
        <v>8</v>
      </c>
      <c r="H620" s="4" t="s">
        <v>2</v>
      </c>
      <c r="I620" s="4" t="s">
        <v>244</v>
      </c>
      <c r="J620" s="4" t="str">
        <f t="shared" si="46"/>
        <v>A4,5,6</v>
      </c>
      <c r="K620" s="4" t="str">
        <f t="shared" si="47"/>
        <v>CGPLPA883P1</v>
      </c>
      <c r="L620" s="4" t="str">
        <f t="shared" si="48"/>
        <v>01-1076</v>
      </c>
      <c r="M620" s="4" t="s">
        <v>285</v>
      </c>
      <c r="N620" s="4">
        <v>883</v>
      </c>
      <c r="O620" s="4" t="s">
        <v>286</v>
      </c>
      <c r="P620" s="4">
        <v>1</v>
      </c>
      <c r="R620" s="4" t="str">
        <f t="shared" si="49"/>
        <v>PACTO89</v>
      </c>
    </row>
    <row r="621" spans="1:18" x14ac:dyDescent="0.15">
      <c r="A621" s="5" t="s">
        <v>284</v>
      </c>
      <c r="B621" s="4">
        <v>1076</v>
      </c>
      <c r="C621" s="4" t="s">
        <v>9</v>
      </c>
      <c r="D621" s="4" t="str">
        <f t="shared" si="45"/>
        <v>1076E1</v>
      </c>
      <c r="E621" s="35">
        <v>89</v>
      </c>
      <c r="F621" s="31">
        <v>43612</v>
      </c>
      <c r="G621" s="4">
        <v>12</v>
      </c>
      <c r="H621" s="4" t="s">
        <v>2</v>
      </c>
      <c r="I621" s="4" t="s">
        <v>245</v>
      </c>
      <c r="J621" s="4" t="str">
        <f t="shared" si="46"/>
        <v>A7,8,9</v>
      </c>
      <c r="K621" s="4" t="str">
        <f t="shared" si="47"/>
        <v>CGPLPA883P2</v>
      </c>
      <c r="L621" s="4" t="str">
        <f t="shared" si="48"/>
        <v>01-1076</v>
      </c>
      <c r="M621" s="4" t="s">
        <v>285</v>
      </c>
      <c r="N621" s="4">
        <v>883</v>
      </c>
      <c r="O621" s="4" t="s">
        <v>286</v>
      </c>
      <c r="P621" s="4">
        <v>2</v>
      </c>
      <c r="R621" s="4" t="str">
        <f t="shared" si="49"/>
        <v>PACTO89</v>
      </c>
    </row>
    <row r="622" spans="1:18" x14ac:dyDescent="0.15">
      <c r="A622" s="5" t="s">
        <v>284</v>
      </c>
      <c r="B622" s="4">
        <v>1107</v>
      </c>
      <c r="C622" s="4" t="s">
        <v>10</v>
      </c>
      <c r="D622" s="4" t="str">
        <f t="shared" si="45"/>
        <v>1107E2</v>
      </c>
      <c r="E622" s="35">
        <v>95</v>
      </c>
      <c r="F622" s="31">
        <v>43738</v>
      </c>
      <c r="G622" s="4">
        <v>16</v>
      </c>
      <c r="H622" s="4" t="s">
        <v>246</v>
      </c>
      <c r="I622" s="4" t="s">
        <v>245</v>
      </c>
      <c r="J622" s="4" t="str">
        <f t="shared" si="46"/>
        <v>H7,8,9</v>
      </c>
      <c r="K622" s="4" t="str">
        <f t="shared" si="47"/>
        <v>CGPLPA886P3</v>
      </c>
      <c r="L622" s="4" t="str">
        <f t="shared" si="48"/>
        <v>01-1107</v>
      </c>
      <c r="M622" s="4" t="s">
        <v>285</v>
      </c>
      <c r="N622" s="4">
        <v>886</v>
      </c>
      <c r="O622" s="4" t="s">
        <v>286</v>
      </c>
      <c r="P622" s="4">
        <v>3</v>
      </c>
      <c r="R622" s="4" t="str">
        <f t="shared" si="49"/>
        <v>PACTO95</v>
      </c>
    </row>
    <row r="623" spans="1:18" x14ac:dyDescent="0.15">
      <c r="A623" s="5" t="s">
        <v>284</v>
      </c>
      <c r="B623" s="4">
        <v>1076</v>
      </c>
      <c r="C623" s="4" t="s">
        <v>11</v>
      </c>
      <c r="D623" s="4" t="str">
        <f t="shared" si="45"/>
        <v>1076E3</v>
      </c>
      <c r="E623" s="35">
        <v>89</v>
      </c>
      <c r="F623" s="31">
        <v>43731</v>
      </c>
      <c r="G623" s="4">
        <v>18</v>
      </c>
      <c r="H623" s="4" t="s">
        <v>247</v>
      </c>
      <c r="I623" s="4" t="s">
        <v>244</v>
      </c>
      <c r="J623" s="4" t="str">
        <f t="shared" si="46"/>
        <v>E4,5,6</v>
      </c>
      <c r="K623" s="4" t="str">
        <f t="shared" si="47"/>
        <v>CGPLPA883P4</v>
      </c>
      <c r="L623" s="4" t="str">
        <f t="shared" si="48"/>
        <v>01-1076</v>
      </c>
      <c r="M623" s="4" t="s">
        <v>285</v>
      </c>
      <c r="N623" s="4">
        <v>883</v>
      </c>
      <c r="O623" s="4" t="s">
        <v>286</v>
      </c>
      <c r="P623" s="4">
        <v>4</v>
      </c>
      <c r="R623" s="4" t="str">
        <f t="shared" si="49"/>
        <v>PACTO89</v>
      </c>
    </row>
    <row r="624" spans="1:18" x14ac:dyDescent="0.15">
      <c r="A624" s="5" t="s">
        <v>284</v>
      </c>
      <c r="B624" s="4">
        <v>1076</v>
      </c>
      <c r="C624" s="4" t="s">
        <v>13</v>
      </c>
      <c r="D624" s="4" t="str">
        <f t="shared" si="45"/>
        <v>1076E5</v>
      </c>
      <c r="E624" s="35">
        <v>89</v>
      </c>
      <c r="F624" s="31">
        <v>43794</v>
      </c>
      <c r="G624" s="4">
        <v>24</v>
      </c>
      <c r="H624" s="4" t="s">
        <v>251</v>
      </c>
      <c r="I624" s="4" t="s">
        <v>245</v>
      </c>
      <c r="J624" s="4" t="str">
        <f t="shared" si="46"/>
        <v>B7,8,9</v>
      </c>
      <c r="K624" s="4" t="str">
        <f t="shared" si="47"/>
        <v>CGPLPA883P6</v>
      </c>
      <c r="L624" s="4" t="str">
        <f t="shared" si="48"/>
        <v>01-1076</v>
      </c>
      <c r="M624" s="4" t="s">
        <v>285</v>
      </c>
      <c r="N624" s="4">
        <v>883</v>
      </c>
      <c r="O624" s="4" t="s">
        <v>286</v>
      </c>
      <c r="P624" s="4">
        <v>6</v>
      </c>
      <c r="R624" s="4" t="str">
        <f t="shared" si="49"/>
        <v>PACTO89</v>
      </c>
    </row>
    <row r="625" spans="1:19" x14ac:dyDescent="0.15">
      <c r="A625" s="5" t="s">
        <v>284</v>
      </c>
      <c r="B625" s="4">
        <v>1076</v>
      </c>
      <c r="C625" s="4" t="s">
        <v>14</v>
      </c>
      <c r="D625" s="4" t="str">
        <f t="shared" si="45"/>
        <v>1076E6</v>
      </c>
      <c r="E625" s="35">
        <v>89</v>
      </c>
      <c r="F625" s="31">
        <v>43826</v>
      </c>
      <c r="G625" s="4">
        <v>24</v>
      </c>
      <c r="H625" s="4" t="s">
        <v>248</v>
      </c>
      <c r="I625" s="4" t="s">
        <v>242</v>
      </c>
      <c r="J625" s="4" t="str">
        <f t="shared" si="46"/>
        <v>G1,2,3</v>
      </c>
      <c r="K625" s="4" t="str">
        <f t="shared" si="47"/>
        <v>CGPLPA883P7</v>
      </c>
      <c r="L625" s="4" t="str">
        <f t="shared" si="48"/>
        <v>01-1076</v>
      </c>
      <c r="M625" s="4" t="s">
        <v>285</v>
      </c>
      <c r="N625" s="4">
        <v>883</v>
      </c>
      <c r="O625" s="4" t="s">
        <v>286</v>
      </c>
      <c r="P625" s="4">
        <v>7</v>
      </c>
      <c r="R625" s="4" t="str">
        <f t="shared" si="49"/>
        <v>PACTO89</v>
      </c>
    </row>
    <row r="626" spans="1:19" x14ac:dyDescent="0.15">
      <c r="A626" s="5" t="s">
        <v>284</v>
      </c>
      <c r="B626" s="4">
        <v>1076</v>
      </c>
      <c r="C626" s="4" t="s">
        <v>15</v>
      </c>
      <c r="D626" s="4" t="str">
        <f t="shared" si="45"/>
        <v>1076E7</v>
      </c>
      <c r="E626" s="35">
        <v>89</v>
      </c>
      <c r="F626" s="31">
        <v>43880</v>
      </c>
      <c r="G626" s="4">
        <v>24</v>
      </c>
      <c r="H626" s="4" t="s">
        <v>247</v>
      </c>
      <c r="I626" s="4" t="s">
        <v>242</v>
      </c>
      <c r="J626" s="4" t="str">
        <f t="shared" si="46"/>
        <v>E1,2,3</v>
      </c>
      <c r="K626" s="4" t="str">
        <f t="shared" si="47"/>
        <v>CGPLPA883P8</v>
      </c>
      <c r="L626" s="4" t="str">
        <f t="shared" si="48"/>
        <v>01-1076</v>
      </c>
      <c r="M626" s="4" t="s">
        <v>285</v>
      </c>
      <c r="N626" s="4">
        <v>883</v>
      </c>
      <c r="O626" s="4" t="s">
        <v>286</v>
      </c>
      <c r="P626" s="4">
        <v>8</v>
      </c>
      <c r="R626" s="4" t="str">
        <f t="shared" si="49"/>
        <v>PACTO89</v>
      </c>
    </row>
    <row r="627" spans="1:19" x14ac:dyDescent="0.15">
      <c r="A627" s="5" t="s">
        <v>284</v>
      </c>
      <c r="B627" s="4">
        <v>1076</v>
      </c>
      <c r="C627" s="4" t="s">
        <v>16</v>
      </c>
      <c r="D627" s="4" t="str">
        <f t="shared" si="45"/>
        <v>1076E8</v>
      </c>
      <c r="E627" s="35">
        <v>89</v>
      </c>
      <c r="F627" s="33">
        <v>43969</v>
      </c>
      <c r="J627" s="4" t="str">
        <f t="shared" si="46"/>
        <v/>
      </c>
      <c r="K627" s="4" t="str">
        <f t="shared" si="47"/>
        <v>CGPLPA883P9</v>
      </c>
      <c r="L627" s="4" t="str">
        <f t="shared" si="48"/>
        <v>01-1076</v>
      </c>
      <c r="M627" s="4" t="s">
        <v>285</v>
      </c>
      <c r="N627" s="4">
        <v>883</v>
      </c>
      <c r="O627" s="4" t="s">
        <v>286</v>
      </c>
      <c r="P627" s="4">
        <v>9</v>
      </c>
      <c r="R627" s="4" t="str">
        <f t="shared" si="49"/>
        <v>PACTO89</v>
      </c>
      <c r="S627" s="4" t="s">
        <v>615</v>
      </c>
    </row>
    <row r="628" spans="1:19" x14ac:dyDescent="0.15">
      <c r="A628" s="5" t="s">
        <v>284</v>
      </c>
      <c r="B628" s="4">
        <v>1076</v>
      </c>
      <c r="C628" s="4" t="s">
        <v>17</v>
      </c>
      <c r="D628" s="4" t="str">
        <f t="shared" si="45"/>
        <v>1076E9</v>
      </c>
      <c r="E628" s="35">
        <v>89</v>
      </c>
      <c r="F628" s="31">
        <v>44056</v>
      </c>
      <c r="G628" s="4">
        <v>23</v>
      </c>
      <c r="H628" s="4" t="s">
        <v>241</v>
      </c>
      <c r="I628" s="4" t="s">
        <v>244</v>
      </c>
      <c r="J628" s="4" t="str">
        <f t="shared" si="46"/>
        <v>I4,5,6</v>
      </c>
      <c r="K628" s="4" t="str">
        <f t="shared" si="47"/>
        <v>CGPLPA883P10</v>
      </c>
      <c r="L628" s="4" t="str">
        <f t="shared" si="48"/>
        <v>01-1076</v>
      </c>
      <c r="M628" s="4" t="s">
        <v>285</v>
      </c>
      <c r="N628" s="4">
        <v>883</v>
      </c>
      <c r="O628" s="4" t="s">
        <v>286</v>
      </c>
      <c r="P628" s="4">
        <v>10</v>
      </c>
      <c r="R628" s="4" t="str">
        <f t="shared" si="49"/>
        <v>PACTO89</v>
      </c>
    </row>
    <row r="629" spans="1:19" x14ac:dyDescent="0.15">
      <c r="A629" s="5" t="s">
        <v>284</v>
      </c>
      <c r="B629" s="4">
        <v>1064</v>
      </c>
      <c r="C629" s="4" t="s">
        <v>2</v>
      </c>
      <c r="D629" s="4" t="str">
        <f t="shared" si="45"/>
        <v>1064A</v>
      </c>
      <c r="E629" s="35">
        <v>90</v>
      </c>
      <c r="F629" s="31">
        <v>43559</v>
      </c>
      <c r="G629" s="4">
        <v>4</v>
      </c>
      <c r="H629" s="4" t="s">
        <v>248</v>
      </c>
      <c r="I629" s="4" t="s">
        <v>242</v>
      </c>
      <c r="J629" s="4" t="str">
        <f t="shared" si="46"/>
        <v>G1,2,3</v>
      </c>
      <c r="K629" s="4" t="str">
        <f t="shared" si="47"/>
        <v>CGPLPA882P</v>
      </c>
      <c r="L629" s="4" t="str">
        <f t="shared" si="48"/>
        <v>01-1064</v>
      </c>
      <c r="M629" s="4" t="s">
        <v>285</v>
      </c>
      <c r="N629" s="4">
        <v>882</v>
      </c>
      <c r="O629" s="4" t="s">
        <v>286</v>
      </c>
      <c r="R629" s="4" t="str">
        <f t="shared" si="49"/>
        <v>PACTO90</v>
      </c>
    </row>
    <row r="630" spans="1:19" x14ac:dyDescent="0.15">
      <c r="A630" s="5" t="s">
        <v>284</v>
      </c>
      <c r="B630" s="4">
        <v>1064</v>
      </c>
      <c r="C630" s="4" t="s">
        <v>600</v>
      </c>
      <c r="D630" s="4" t="str">
        <f t="shared" si="45"/>
        <v>1064ABC</v>
      </c>
      <c r="E630" s="45">
        <v>90</v>
      </c>
      <c r="F630" s="30">
        <v>43559</v>
      </c>
      <c r="J630" s="4" t="str">
        <f t="shared" si="46"/>
        <v/>
      </c>
      <c r="K630" s="4" t="str">
        <f t="shared" si="47"/>
        <v>CGPLPA882N</v>
      </c>
      <c r="L630" s="4" t="str">
        <f t="shared" si="48"/>
        <v>01-1064</v>
      </c>
      <c r="M630" s="4" t="s">
        <v>285</v>
      </c>
      <c r="N630" s="4">
        <v>882</v>
      </c>
      <c r="O630" s="4" t="s">
        <v>611</v>
      </c>
      <c r="R630" s="4" t="str">
        <f t="shared" si="49"/>
        <v>PACTO90</v>
      </c>
    </row>
    <row r="631" spans="1:19" x14ac:dyDescent="0.15">
      <c r="A631" s="5" t="s">
        <v>284</v>
      </c>
      <c r="B631" s="4">
        <v>1064</v>
      </c>
      <c r="C631" s="4" t="s">
        <v>8</v>
      </c>
      <c r="D631" s="4" t="str">
        <f t="shared" si="45"/>
        <v>1064B1</v>
      </c>
      <c r="E631" s="35">
        <v>90</v>
      </c>
      <c r="F631" s="31">
        <v>43588</v>
      </c>
      <c r="G631" s="4">
        <v>8</v>
      </c>
      <c r="H631" s="4" t="s">
        <v>2</v>
      </c>
      <c r="I631" s="4" t="s">
        <v>242</v>
      </c>
      <c r="J631" s="4" t="str">
        <f t="shared" si="46"/>
        <v>A1,2,3</v>
      </c>
      <c r="K631" s="4" t="str">
        <f t="shared" si="47"/>
        <v>CGPLPA882P1</v>
      </c>
      <c r="L631" s="4" t="str">
        <f t="shared" si="48"/>
        <v>01-1064</v>
      </c>
      <c r="M631" s="4" t="s">
        <v>285</v>
      </c>
      <c r="N631" s="4">
        <v>882</v>
      </c>
      <c r="O631" s="4" t="s">
        <v>286</v>
      </c>
      <c r="P631" s="4">
        <v>1</v>
      </c>
      <c r="R631" s="4" t="str">
        <f t="shared" si="49"/>
        <v>PACTO90</v>
      </c>
    </row>
    <row r="632" spans="1:19" x14ac:dyDescent="0.15">
      <c r="A632" s="5" t="s">
        <v>284</v>
      </c>
      <c r="B632" s="4">
        <v>1064</v>
      </c>
      <c r="C632" s="4" t="s">
        <v>9</v>
      </c>
      <c r="D632" s="4" t="str">
        <f t="shared" si="45"/>
        <v>1064E1</v>
      </c>
      <c r="E632" s="35">
        <v>90</v>
      </c>
      <c r="F632" s="31">
        <v>43614</v>
      </c>
      <c r="G632" s="4">
        <v>12</v>
      </c>
      <c r="H632" s="4" t="s">
        <v>2</v>
      </c>
      <c r="I632" s="4" t="s">
        <v>244</v>
      </c>
      <c r="J632" s="4" t="str">
        <f t="shared" si="46"/>
        <v>A4,5,6</v>
      </c>
      <c r="K632" s="4" t="str">
        <f t="shared" si="47"/>
        <v>CGPLPA882P2</v>
      </c>
      <c r="L632" s="4" t="str">
        <f t="shared" si="48"/>
        <v>01-1064</v>
      </c>
      <c r="M632" s="4" t="s">
        <v>285</v>
      </c>
      <c r="N632" s="4">
        <v>882</v>
      </c>
      <c r="O632" s="4" t="s">
        <v>286</v>
      </c>
      <c r="P632" s="4">
        <v>2</v>
      </c>
      <c r="R632" s="4" t="str">
        <f t="shared" si="49"/>
        <v>PACTO90</v>
      </c>
    </row>
    <row r="633" spans="1:19" x14ac:dyDescent="0.15">
      <c r="A633" s="5" t="s">
        <v>284</v>
      </c>
      <c r="B633" s="4">
        <v>1084</v>
      </c>
      <c r="C633" s="4" t="s">
        <v>2</v>
      </c>
      <c r="D633" s="4" t="str">
        <f t="shared" si="45"/>
        <v>1084A</v>
      </c>
      <c r="E633" s="35">
        <v>91</v>
      </c>
      <c r="F633" s="31">
        <v>43565</v>
      </c>
      <c r="G633" s="4">
        <v>4</v>
      </c>
      <c r="H633" s="4" t="s">
        <v>248</v>
      </c>
      <c r="I633" s="4" t="s">
        <v>245</v>
      </c>
      <c r="J633" s="4" t="str">
        <f t="shared" si="46"/>
        <v>G7,8,9</v>
      </c>
      <c r="K633" s="4" t="str">
        <f t="shared" si="47"/>
        <v>CGPLPA884P</v>
      </c>
      <c r="L633" s="4" t="str">
        <f t="shared" si="48"/>
        <v>01-1084</v>
      </c>
      <c r="M633" s="4" t="s">
        <v>285</v>
      </c>
      <c r="N633" s="4">
        <v>884</v>
      </c>
      <c r="O633" s="4" t="s">
        <v>286</v>
      </c>
      <c r="R633" s="4" t="str">
        <f t="shared" si="49"/>
        <v>PACTO91</v>
      </c>
    </row>
    <row r="634" spans="1:19" x14ac:dyDescent="0.15">
      <c r="A634" s="5" t="s">
        <v>284</v>
      </c>
      <c r="B634" s="4">
        <v>1084</v>
      </c>
      <c r="C634" s="4" t="s">
        <v>600</v>
      </c>
      <c r="D634" s="4" t="str">
        <f t="shared" si="45"/>
        <v>1084ABC</v>
      </c>
      <c r="E634" s="45">
        <v>91</v>
      </c>
      <c r="F634" s="30">
        <v>43565</v>
      </c>
      <c r="J634" s="4" t="str">
        <f t="shared" si="46"/>
        <v/>
      </c>
      <c r="K634" s="4" t="str">
        <f t="shared" si="47"/>
        <v>CGPLPA884N</v>
      </c>
      <c r="L634" s="4" t="str">
        <f t="shared" si="48"/>
        <v>01-1084</v>
      </c>
      <c r="M634" s="4" t="s">
        <v>285</v>
      </c>
      <c r="N634" s="4">
        <v>884</v>
      </c>
      <c r="O634" s="4" t="s">
        <v>611</v>
      </c>
      <c r="R634" s="4" t="str">
        <f t="shared" si="49"/>
        <v>PACTO91</v>
      </c>
    </row>
    <row r="635" spans="1:19" x14ac:dyDescent="0.15">
      <c r="A635" s="5" t="s">
        <v>284</v>
      </c>
      <c r="B635" s="4">
        <v>1084</v>
      </c>
      <c r="C635" s="4" t="s">
        <v>8</v>
      </c>
      <c r="D635" s="4" t="str">
        <f t="shared" si="45"/>
        <v>1084B1</v>
      </c>
      <c r="E635" s="35">
        <v>91</v>
      </c>
      <c r="F635" s="31">
        <v>43570</v>
      </c>
      <c r="G635" s="4">
        <v>8</v>
      </c>
      <c r="H635" s="4" t="s">
        <v>2</v>
      </c>
      <c r="I635" s="4" t="s">
        <v>245</v>
      </c>
      <c r="J635" s="4" t="str">
        <f t="shared" si="46"/>
        <v>A7,8,9</v>
      </c>
      <c r="K635" s="4" t="str">
        <f t="shared" si="47"/>
        <v>CGPLPA884P1</v>
      </c>
      <c r="L635" s="4" t="str">
        <f t="shared" si="48"/>
        <v>01-1084</v>
      </c>
      <c r="M635" s="4" t="s">
        <v>285</v>
      </c>
      <c r="N635" s="4">
        <v>884</v>
      </c>
      <c r="O635" s="4" t="s">
        <v>286</v>
      </c>
      <c r="P635" s="4">
        <v>1</v>
      </c>
      <c r="R635" s="4" t="str">
        <f t="shared" si="49"/>
        <v>PACTO91</v>
      </c>
    </row>
    <row r="636" spans="1:19" x14ac:dyDescent="0.15">
      <c r="A636" s="5" t="s">
        <v>284</v>
      </c>
      <c r="B636" s="4">
        <v>1084</v>
      </c>
      <c r="C636" s="4" t="s">
        <v>9</v>
      </c>
      <c r="D636" s="4" t="str">
        <f t="shared" si="45"/>
        <v>1084E1</v>
      </c>
      <c r="E636" s="35">
        <v>91</v>
      </c>
      <c r="F636" s="31">
        <v>43608</v>
      </c>
      <c r="G636" s="4">
        <v>16</v>
      </c>
      <c r="H636" s="4" t="s">
        <v>246</v>
      </c>
      <c r="I636" s="4" t="s">
        <v>242</v>
      </c>
      <c r="J636" s="4" t="str">
        <f t="shared" si="46"/>
        <v>H1,2,3</v>
      </c>
      <c r="K636" s="4" t="str">
        <f t="shared" si="47"/>
        <v>CGPLPA884P2</v>
      </c>
      <c r="L636" s="4" t="str">
        <f t="shared" si="48"/>
        <v>01-1084</v>
      </c>
      <c r="M636" s="4" t="s">
        <v>285</v>
      </c>
      <c r="N636" s="4">
        <v>884</v>
      </c>
      <c r="O636" s="4" t="s">
        <v>286</v>
      </c>
      <c r="P636" s="4">
        <v>2</v>
      </c>
      <c r="R636" s="4" t="str">
        <f t="shared" si="49"/>
        <v>PACTO91</v>
      </c>
    </row>
    <row r="637" spans="1:19" x14ac:dyDescent="0.15">
      <c r="A637" s="5" t="s">
        <v>284</v>
      </c>
      <c r="B637" s="4">
        <v>1102</v>
      </c>
      <c r="C637" s="4" t="s">
        <v>2</v>
      </c>
      <c r="D637" s="4" t="str">
        <f t="shared" si="45"/>
        <v>1102A</v>
      </c>
      <c r="E637" s="35">
        <v>92</v>
      </c>
      <c r="F637" s="31">
        <v>43605</v>
      </c>
      <c r="G637" s="4">
        <v>4</v>
      </c>
      <c r="H637" s="4" t="s">
        <v>243</v>
      </c>
      <c r="I637" s="4" t="s">
        <v>242</v>
      </c>
      <c r="J637" s="4" t="str">
        <f t="shared" si="46"/>
        <v>F1,2,3</v>
      </c>
      <c r="K637" s="4" t="str">
        <f t="shared" si="47"/>
        <v>CGPLPA885P</v>
      </c>
      <c r="L637" s="4" t="str">
        <f t="shared" si="48"/>
        <v>01-1102</v>
      </c>
      <c r="M637" s="4" t="s">
        <v>285</v>
      </c>
      <c r="N637" s="4">
        <v>885</v>
      </c>
      <c r="O637" s="4" t="s">
        <v>286</v>
      </c>
      <c r="R637" s="4" t="str">
        <f t="shared" si="49"/>
        <v>PACTO92</v>
      </c>
    </row>
    <row r="638" spans="1:19" x14ac:dyDescent="0.15">
      <c r="A638" s="5" t="s">
        <v>284</v>
      </c>
      <c r="B638" s="4">
        <v>1102</v>
      </c>
      <c r="C638" s="4" t="s">
        <v>600</v>
      </c>
      <c r="D638" s="4" t="str">
        <f t="shared" si="45"/>
        <v>1102ABC</v>
      </c>
      <c r="E638" s="43">
        <v>92</v>
      </c>
      <c r="F638" s="30">
        <v>43605</v>
      </c>
      <c r="J638" s="4" t="str">
        <f t="shared" si="46"/>
        <v/>
      </c>
      <c r="K638" s="4" t="str">
        <f t="shared" si="47"/>
        <v>CGPLPA885N</v>
      </c>
      <c r="L638" s="4" t="str">
        <f t="shared" si="48"/>
        <v>01-1102</v>
      </c>
      <c r="M638" s="4" t="s">
        <v>285</v>
      </c>
      <c r="N638" s="4">
        <v>885</v>
      </c>
      <c r="O638" s="4" t="s">
        <v>611</v>
      </c>
      <c r="R638" s="4" t="str">
        <f t="shared" si="49"/>
        <v>PACTO92</v>
      </c>
    </row>
    <row r="639" spans="1:19" x14ac:dyDescent="0.15">
      <c r="A639" s="5" t="s">
        <v>284</v>
      </c>
      <c r="B639" s="4">
        <v>1102</v>
      </c>
      <c r="C639" s="4" t="s">
        <v>8</v>
      </c>
      <c r="D639" s="4" t="str">
        <f t="shared" si="45"/>
        <v>1102B1</v>
      </c>
      <c r="E639" s="35">
        <v>92</v>
      </c>
      <c r="F639" s="31">
        <v>43633</v>
      </c>
      <c r="G639" s="4">
        <v>9</v>
      </c>
      <c r="H639" s="4" t="s">
        <v>241</v>
      </c>
      <c r="I639" s="4" t="s">
        <v>242</v>
      </c>
      <c r="J639" s="4" t="str">
        <f t="shared" si="46"/>
        <v>I1,2,3</v>
      </c>
      <c r="K639" s="4" t="str">
        <f t="shared" si="47"/>
        <v>CGPLPA885P1</v>
      </c>
      <c r="L639" s="4" t="str">
        <f t="shared" si="48"/>
        <v>01-1102</v>
      </c>
      <c r="M639" s="4" t="s">
        <v>285</v>
      </c>
      <c r="N639" s="4">
        <v>885</v>
      </c>
      <c r="O639" s="4" t="s">
        <v>286</v>
      </c>
      <c r="P639" s="4">
        <v>1</v>
      </c>
      <c r="R639" s="4" t="str">
        <f t="shared" si="49"/>
        <v>PACTO92</v>
      </c>
    </row>
    <row r="640" spans="1:19" x14ac:dyDescent="0.15">
      <c r="A640" s="5" t="s">
        <v>284</v>
      </c>
      <c r="B640" s="4">
        <v>1102</v>
      </c>
      <c r="C640" s="4" t="s">
        <v>9</v>
      </c>
      <c r="D640" s="4" t="str">
        <f t="shared" si="45"/>
        <v>1102E1</v>
      </c>
      <c r="E640" s="35">
        <v>92</v>
      </c>
      <c r="F640" s="31">
        <v>43661</v>
      </c>
      <c r="G640" s="4">
        <v>13</v>
      </c>
      <c r="H640" s="4" t="s">
        <v>241</v>
      </c>
      <c r="I640" s="4" t="s">
        <v>242</v>
      </c>
      <c r="J640" s="4" t="str">
        <f t="shared" si="46"/>
        <v>I1,2,3</v>
      </c>
      <c r="K640" s="4" t="str">
        <f t="shared" si="47"/>
        <v>CGPLPA885P2</v>
      </c>
      <c r="L640" s="4" t="str">
        <f t="shared" si="48"/>
        <v>01-1102</v>
      </c>
      <c r="M640" s="4" t="s">
        <v>285</v>
      </c>
      <c r="N640" s="4">
        <v>885</v>
      </c>
      <c r="O640" s="4" t="s">
        <v>286</v>
      </c>
      <c r="P640" s="4">
        <v>2</v>
      </c>
      <c r="R640" s="4" t="str">
        <f t="shared" si="49"/>
        <v>PACTO92</v>
      </c>
    </row>
    <row r="641" spans="1:18" x14ac:dyDescent="0.15">
      <c r="A641" s="5" t="s">
        <v>284</v>
      </c>
      <c r="B641" s="4">
        <v>1057</v>
      </c>
      <c r="C641" s="4" t="s">
        <v>10</v>
      </c>
      <c r="D641" s="4" t="str">
        <f t="shared" si="45"/>
        <v>1057E2</v>
      </c>
      <c r="E641" s="35">
        <v>86</v>
      </c>
      <c r="F641" s="31">
        <v>43556</v>
      </c>
      <c r="G641" s="4">
        <v>16</v>
      </c>
      <c r="H641" s="4" t="s">
        <v>241</v>
      </c>
      <c r="I641" s="4" t="s">
        <v>242</v>
      </c>
      <c r="J641" s="4" t="str">
        <f t="shared" si="46"/>
        <v>I1,2,3</v>
      </c>
      <c r="K641" s="4" t="str">
        <f t="shared" si="47"/>
        <v>CGPLPA879P3</v>
      </c>
      <c r="L641" s="4" t="str">
        <f t="shared" si="48"/>
        <v>01-1057</v>
      </c>
      <c r="M641" s="4" t="s">
        <v>285</v>
      </c>
      <c r="N641" s="4">
        <v>879</v>
      </c>
      <c r="O641" s="4" t="s">
        <v>286</v>
      </c>
      <c r="P641" s="4">
        <v>3</v>
      </c>
      <c r="R641" s="4" t="str">
        <f t="shared" si="49"/>
        <v>PACTO86</v>
      </c>
    </row>
    <row r="642" spans="1:18" x14ac:dyDescent="0.15">
      <c r="A642" s="5" t="s">
        <v>284</v>
      </c>
      <c r="B642" s="4">
        <v>1102</v>
      </c>
      <c r="C642" s="4" t="s">
        <v>11</v>
      </c>
      <c r="D642" s="4" t="str">
        <f t="shared" ref="D642:D705" si="50">_xlfn.CONCAT(B642:C642)</f>
        <v>1102E3</v>
      </c>
      <c r="E642" s="35">
        <v>92</v>
      </c>
      <c r="F642" s="31">
        <v>43780</v>
      </c>
      <c r="G642" s="4">
        <v>18</v>
      </c>
      <c r="H642" s="4" t="s">
        <v>247</v>
      </c>
      <c r="I642" s="4" t="s">
        <v>245</v>
      </c>
      <c r="J642" s="4" t="str">
        <f t="shared" si="46"/>
        <v>E7,8,9</v>
      </c>
      <c r="K642" s="4" t="str">
        <f t="shared" si="47"/>
        <v>CGPLPA885P4</v>
      </c>
      <c r="L642" s="4" t="str">
        <f t="shared" si="48"/>
        <v>01-1102</v>
      </c>
      <c r="M642" s="4" t="s">
        <v>285</v>
      </c>
      <c r="N642" s="4">
        <v>885</v>
      </c>
      <c r="O642" s="4" t="s">
        <v>286</v>
      </c>
      <c r="P642" s="4">
        <v>4</v>
      </c>
      <c r="R642" s="4" t="str">
        <f t="shared" si="49"/>
        <v>PACTO92</v>
      </c>
    </row>
    <row r="643" spans="1:18" x14ac:dyDescent="0.15">
      <c r="A643" s="5" t="s">
        <v>284</v>
      </c>
      <c r="B643" s="4">
        <v>1112</v>
      </c>
      <c r="C643" s="4" t="s">
        <v>2</v>
      </c>
      <c r="D643" s="4" t="str">
        <f t="shared" si="50"/>
        <v>1112A</v>
      </c>
      <c r="E643" s="35">
        <v>93</v>
      </c>
      <c r="F643" s="31">
        <v>43622</v>
      </c>
      <c r="G643" s="4">
        <v>4</v>
      </c>
      <c r="H643" s="4" t="s">
        <v>247</v>
      </c>
      <c r="I643" s="4" t="s">
        <v>242</v>
      </c>
      <c r="J643" s="4" t="str">
        <f t="shared" si="46"/>
        <v>E1,2,3</v>
      </c>
      <c r="K643" s="4" t="str">
        <f t="shared" si="47"/>
        <v>CGPLPA888P</v>
      </c>
      <c r="L643" s="4" t="str">
        <f t="shared" si="48"/>
        <v>01-1112</v>
      </c>
      <c r="M643" s="4" t="s">
        <v>285</v>
      </c>
      <c r="N643" s="4">
        <v>888</v>
      </c>
      <c r="O643" s="4" t="s">
        <v>286</v>
      </c>
      <c r="R643" s="4" t="str">
        <f t="shared" si="49"/>
        <v>PACTO93</v>
      </c>
    </row>
    <row r="644" spans="1:18" x14ac:dyDescent="0.15">
      <c r="A644" s="5" t="s">
        <v>284</v>
      </c>
      <c r="B644" s="4">
        <v>1112</v>
      </c>
      <c r="C644" s="4" t="s">
        <v>600</v>
      </c>
      <c r="D644" s="4" t="str">
        <f t="shared" si="50"/>
        <v>1112ABC</v>
      </c>
      <c r="E644" s="43">
        <v>93</v>
      </c>
      <c r="F644" s="30">
        <v>43622</v>
      </c>
      <c r="J644" s="4" t="str">
        <f t="shared" si="46"/>
        <v/>
      </c>
      <c r="K644" s="4" t="str">
        <f t="shared" si="47"/>
        <v>CGPLPA888N</v>
      </c>
      <c r="L644" s="4" t="str">
        <f t="shared" si="48"/>
        <v>01-1112</v>
      </c>
      <c r="M644" s="4" t="s">
        <v>285</v>
      </c>
      <c r="N644" s="4">
        <v>888</v>
      </c>
      <c r="O644" s="4" t="s">
        <v>611</v>
      </c>
      <c r="R644" s="4" t="str">
        <f t="shared" si="49"/>
        <v>PACTO93</v>
      </c>
    </row>
    <row r="645" spans="1:18" x14ac:dyDescent="0.15">
      <c r="A645" s="5" t="s">
        <v>284</v>
      </c>
      <c r="B645" s="4">
        <v>1112</v>
      </c>
      <c r="C645" s="4" t="s">
        <v>8</v>
      </c>
      <c r="D645" s="4" t="str">
        <f t="shared" si="50"/>
        <v>1112B1</v>
      </c>
      <c r="E645" s="35">
        <v>93</v>
      </c>
      <c r="F645" s="31">
        <v>43655</v>
      </c>
      <c r="G645" s="4">
        <v>9</v>
      </c>
      <c r="H645" s="4" t="s">
        <v>246</v>
      </c>
      <c r="I645" s="4" t="s">
        <v>242</v>
      </c>
      <c r="J645" s="4" t="str">
        <f t="shared" si="46"/>
        <v>H1,2,3</v>
      </c>
      <c r="K645" s="4" t="str">
        <f t="shared" si="47"/>
        <v>CGPLPA888P1</v>
      </c>
      <c r="L645" s="4" t="str">
        <f t="shared" si="48"/>
        <v>01-1112</v>
      </c>
      <c r="M645" s="4" t="s">
        <v>285</v>
      </c>
      <c r="N645" s="4">
        <v>888</v>
      </c>
      <c r="O645" s="4" t="s">
        <v>286</v>
      </c>
      <c r="P645" s="4">
        <v>1</v>
      </c>
      <c r="R645" s="4" t="str">
        <f t="shared" si="49"/>
        <v>PACTO93</v>
      </c>
    </row>
    <row r="646" spans="1:18" x14ac:dyDescent="0.15">
      <c r="A646" s="5" t="s">
        <v>284</v>
      </c>
      <c r="B646" s="4">
        <v>1112</v>
      </c>
      <c r="C646" s="4" t="s">
        <v>9</v>
      </c>
      <c r="D646" s="4" t="str">
        <f t="shared" si="50"/>
        <v>1112E1</v>
      </c>
      <c r="E646" s="35">
        <v>93</v>
      </c>
      <c r="F646" s="31">
        <v>43684</v>
      </c>
      <c r="G646" s="4">
        <v>13</v>
      </c>
      <c r="H646" s="4" t="s">
        <v>241</v>
      </c>
      <c r="I646" s="4" t="s">
        <v>245</v>
      </c>
      <c r="J646" s="4" t="str">
        <f t="shared" ref="J646:J709" si="51">_xlfn.CONCAT(H646:I646)</f>
        <v>I7,8,9</v>
      </c>
      <c r="K646" s="4" t="str">
        <f t="shared" ref="K646:K709" si="52">_xlfn.CONCAT(M646:Q646)</f>
        <v>CGPLPA888P2</v>
      </c>
      <c r="L646" s="4" t="str">
        <f t="shared" ref="L646:L709" si="53">_xlfn.CONCAT(A646:B646)</f>
        <v>01-1112</v>
      </c>
      <c r="M646" s="4" t="s">
        <v>285</v>
      </c>
      <c r="N646" s="4">
        <v>888</v>
      </c>
      <c r="O646" s="4" t="s">
        <v>286</v>
      </c>
      <c r="P646" s="4">
        <v>2</v>
      </c>
      <c r="R646" s="4" t="str">
        <f t="shared" ref="R646:R709" si="54">_xlfn.CONCAT($E$1,E646)</f>
        <v>PACTO93</v>
      </c>
    </row>
    <row r="647" spans="1:18" x14ac:dyDescent="0.15">
      <c r="A647" s="5" t="s">
        <v>284</v>
      </c>
      <c r="B647" s="4">
        <v>1060</v>
      </c>
      <c r="C647" s="4" t="s">
        <v>10</v>
      </c>
      <c r="D647" s="4" t="str">
        <f t="shared" si="50"/>
        <v>1060E2</v>
      </c>
      <c r="E647" s="35">
        <v>88</v>
      </c>
      <c r="F647" s="31">
        <v>43565</v>
      </c>
      <c r="G647" s="4">
        <v>16</v>
      </c>
      <c r="H647" s="4" t="s">
        <v>241</v>
      </c>
      <c r="I647" s="4" t="s">
        <v>244</v>
      </c>
      <c r="J647" s="4" t="str">
        <f t="shared" si="51"/>
        <v>I4,5,6</v>
      </c>
      <c r="K647" s="4" t="str">
        <f t="shared" si="52"/>
        <v>CGPLPA881P3</v>
      </c>
      <c r="L647" s="4" t="str">
        <f t="shared" si="53"/>
        <v>01-1060</v>
      </c>
      <c r="M647" s="4" t="s">
        <v>285</v>
      </c>
      <c r="N647" s="4">
        <v>881</v>
      </c>
      <c r="O647" s="4" t="s">
        <v>286</v>
      </c>
      <c r="P647" s="4">
        <v>3</v>
      </c>
      <c r="R647" s="4" t="str">
        <f t="shared" si="54"/>
        <v>PACTO88</v>
      </c>
    </row>
    <row r="648" spans="1:18" x14ac:dyDescent="0.15">
      <c r="A648" s="5" t="s">
        <v>284</v>
      </c>
      <c r="B648" s="4">
        <v>1112</v>
      </c>
      <c r="C648" s="4" t="s">
        <v>11</v>
      </c>
      <c r="D648" s="4" t="str">
        <f t="shared" si="50"/>
        <v>1112E3</v>
      </c>
      <c r="E648" s="35">
        <v>93</v>
      </c>
      <c r="F648" s="31">
        <v>43795</v>
      </c>
      <c r="G648" s="4">
        <v>18</v>
      </c>
      <c r="H648" s="4" t="s">
        <v>249</v>
      </c>
      <c r="I648" s="4" t="s">
        <v>244</v>
      </c>
      <c r="J648" s="4" t="str">
        <f t="shared" si="51"/>
        <v>D4,5,6</v>
      </c>
      <c r="K648" s="4" t="str">
        <f t="shared" si="52"/>
        <v>CGPLPA888P4</v>
      </c>
      <c r="L648" s="4" t="str">
        <f t="shared" si="53"/>
        <v>01-1112</v>
      </c>
      <c r="M648" s="4" t="s">
        <v>285</v>
      </c>
      <c r="N648" s="4">
        <v>888</v>
      </c>
      <c r="O648" s="4" t="s">
        <v>286</v>
      </c>
      <c r="P648" s="4">
        <v>4</v>
      </c>
      <c r="R648" s="4" t="str">
        <f t="shared" si="54"/>
        <v>PACTO93</v>
      </c>
    </row>
    <row r="649" spans="1:18" x14ac:dyDescent="0.15">
      <c r="A649" s="5" t="s">
        <v>284</v>
      </c>
      <c r="B649" s="4">
        <v>1114</v>
      </c>
      <c r="C649" s="4" t="s">
        <v>12</v>
      </c>
      <c r="D649" s="4" t="str">
        <f t="shared" si="50"/>
        <v>1114E4</v>
      </c>
      <c r="E649" s="35">
        <v>94</v>
      </c>
      <c r="F649" s="31">
        <v>43899</v>
      </c>
      <c r="G649" s="4">
        <v>20</v>
      </c>
      <c r="H649" s="4" t="s">
        <v>247</v>
      </c>
      <c r="I649" s="4" t="s">
        <v>245</v>
      </c>
      <c r="J649" s="4" t="str">
        <f t="shared" si="51"/>
        <v>E7,8,9</v>
      </c>
      <c r="K649" s="4" t="str">
        <f t="shared" si="52"/>
        <v>CGPLPA889P5</v>
      </c>
      <c r="L649" s="4" t="str">
        <f t="shared" si="53"/>
        <v>01-1114</v>
      </c>
      <c r="M649" s="4" t="s">
        <v>285</v>
      </c>
      <c r="N649" s="4">
        <v>889</v>
      </c>
      <c r="O649" s="4" t="s">
        <v>286</v>
      </c>
      <c r="P649" s="4">
        <v>5</v>
      </c>
      <c r="R649" s="4" t="str">
        <f t="shared" si="54"/>
        <v>PACTO94</v>
      </c>
    </row>
    <row r="650" spans="1:18" x14ac:dyDescent="0.15">
      <c r="A650" s="5" t="s">
        <v>284</v>
      </c>
      <c r="B650" s="4">
        <v>1114</v>
      </c>
      <c r="C650" s="4" t="s">
        <v>2</v>
      </c>
      <c r="D650" s="4" t="str">
        <f t="shared" si="50"/>
        <v>1114A</v>
      </c>
      <c r="E650" s="35">
        <v>94</v>
      </c>
      <c r="F650" s="31">
        <v>43623</v>
      </c>
      <c r="G650" s="4">
        <v>4</v>
      </c>
      <c r="H650" s="4" t="s">
        <v>247</v>
      </c>
      <c r="I650" s="4" t="s">
        <v>244</v>
      </c>
      <c r="J650" s="4" t="str">
        <f t="shared" si="51"/>
        <v>E4,5,6</v>
      </c>
      <c r="K650" s="4" t="str">
        <f t="shared" si="52"/>
        <v>CGPLPA889P</v>
      </c>
      <c r="L650" s="4" t="str">
        <f t="shared" si="53"/>
        <v>01-1114</v>
      </c>
      <c r="M650" s="4" t="s">
        <v>285</v>
      </c>
      <c r="N650" s="4">
        <v>889</v>
      </c>
      <c r="O650" s="4" t="s">
        <v>286</v>
      </c>
      <c r="R650" s="4" t="str">
        <f t="shared" si="54"/>
        <v>PACTO94</v>
      </c>
    </row>
    <row r="651" spans="1:18" x14ac:dyDescent="0.15">
      <c r="A651" s="5" t="s">
        <v>284</v>
      </c>
      <c r="B651" s="4">
        <v>1114</v>
      </c>
      <c r="C651" s="4" t="s">
        <v>600</v>
      </c>
      <c r="D651" s="4" t="str">
        <f t="shared" si="50"/>
        <v>1114ABC</v>
      </c>
      <c r="E651" s="43">
        <v>94</v>
      </c>
      <c r="F651" s="30">
        <v>43623</v>
      </c>
      <c r="J651" s="4" t="str">
        <f t="shared" si="51"/>
        <v/>
      </c>
      <c r="K651" s="4" t="str">
        <f t="shared" si="52"/>
        <v>CGPLPA889N</v>
      </c>
      <c r="L651" s="4" t="str">
        <f t="shared" si="53"/>
        <v>01-1114</v>
      </c>
      <c r="M651" s="4" t="s">
        <v>285</v>
      </c>
      <c r="N651" s="4">
        <v>889</v>
      </c>
      <c r="O651" s="4" t="s">
        <v>611</v>
      </c>
      <c r="R651" s="4" t="str">
        <f t="shared" si="54"/>
        <v>PACTO94</v>
      </c>
    </row>
    <row r="652" spans="1:18" x14ac:dyDescent="0.15">
      <c r="A652" s="5" t="s">
        <v>284</v>
      </c>
      <c r="B652" s="4">
        <v>1114</v>
      </c>
      <c r="C652" s="4" t="s">
        <v>8</v>
      </c>
      <c r="D652" s="4" t="str">
        <f t="shared" si="50"/>
        <v>1114B1</v>
      </c>
      <c r="E652" s="35">
        <v>94</v>
      </c>
      <c r="F652" s="31">
        <v>43670</v>
      </c>
      <c r="G652" s="4">
        <v>9</v>
      </c>
      <c r="H652" s="4" t="s">
        <v>246</v>
      </c>
      <c r="I652" s="4" t="s">
        <v>244</v>
      </c>
      <c r="J652" s="4" t="str">
        <f t="shared" si="51"/>
        <v>H4,5,6</v>
      </c>
      <c r="K652" s="4" t="str">
        <f t="shared" si="52"/>
        <v>CGPLPA889P1</v>
      </c>
      <c r="L652" s="4" t="str">
        <f t="shared" si="53"/>
        <v>01-1114</v>
      </c>
      <c r="M652" s="4" t="s">
        <v>285</v>
      </c>
      <c r="N652" s="4">
        <v>889</v>
      </c>
      <c r="O652" s="4" t="s">
        <v>286</v>
      </c>
      <c r="P652" s="4">
        <v>1</v>
      </c>
      <c r="R652" s="4" t="str">
        <f t="shared" si="54"/>
        <v>PACTO94</v>
      </c>
    </row>
    <row r="653" spans="1:18" x14ac:dyDescent="0.15">
      <c r="A653" s="5" t="s">
        <v>284</v>
      </c>
      <c r="B653" s="4">
        <v>1114</v>
      </c>
      <c r="C653" s="4" t="s">
        <v>9</v>
      </c>
      <c r="D653" s="4" t="str">
        <f t="shared" si="50"/>
        <v>1114E1</v>
      </c>
      <c r="E653" s="35">
        <v>94</v>
      </c>
      <c r="F653" s="31">
        <v>43696</v>
      </c>
      <c r="G653" s="4">
        <v>13</v>
      </c>
      <c r="H653" s="4" t="s">
        <v>246</v>
      </c>
      <c r="I653" s="4" t="s">
        <v>242</v>
      </c>
      <c r="J653" s="4" t="str">
        <f t="shared" si="51"/>
        <v>H1,2,3</v>
      </c>
      <c r="K653" s="4" t="str">
        <f t="shared" si="52"/>
        <v>CGPLPA889P2</v>
      </c>
      <c r="L653" s="4" t="str">
        <f t="shared" si="53"/>
        <v>01-1114</v>
      </c>
      <c r="M653" s="4" t="s">
        <v>285</v>
      </c>
      <c r="N653" s="4">
        <v>889</v>
      </c>
      <c r="O653" s="4" t="s">
        <v>286</v>
      </c>
      <c r="P653" s="4">
        <v>2</v>
      </c>
      <c r="R653" s="4" t="str">
        <f t="shared" si="54"/>
        <v>PACTO94</v>
      </c>
    </row>
    <row r="654" spans="1:18" x14ac:dyDescent="0.15">
      <c r="A654" s="5" t="s">
        <v>284</v>
      </c>
      <c r="B654" s="4">
        <v>1076</v>
      </c>
      <c r="C654" s="4" t="s">
        <v>10</v>
      </c>
      <c r="D654" s="4" t="str">
        <f t="shared" si="50"/>
        <v>1076E2</v>
      </c>
      <c r="E654" s="35">
        <v>89</v>
      </c>
      <c r="F654" s="31">
        <v>43668</v>
      </c>
      <c r="G654" s="4">
        <v>16</v>
      </c>
      <c r="H654" s="4" t="s">
        <v>241</v>
      </c>
      <c r="I654" s="4" t="s">
        <v>245</v>
      </c>
      <c r="J654" s="4" t="str">
        <f t="shared" si="51"/>
        <v>I7,8,9</v>
      </c>
      <c r="K654" s="4" t="str">
        <f t="shared" si="52"/>
        <v>CGPLPA883P3</v>
      </c>
      <c r="L654" s="4" t="str">
        <f t="shared" si="53"/>
        <v>01-1076</v>
      </c>
      <c r="M654" s="4" t="s">
        <v>285</v>
      </c>
      <c r="N654" s="4">
        <v>883</v>
      </c>
      <c r="O654" s="4" t="s">
        <v>286</v>
      </c>
      <c r="P654" s="4">
        <v>3</v>
      </c>
      <c r="R654" s="4" t="str">
        <f t="shared" si="54"/>
        <v>PACTO89</v>
      </c>
    </row>
    <row r="655" spans="1:18" x14ac:dyDescent="0.15">
      <c r="A655" s="5" t="s">
        <v>284</v>
      </c>
      <c r="B655" s="4">
        <v>1114</v>
      </c>
      <c r="C655" s="4" t="s">
        <v>11</v>
      </c>
      <c r="D655" s="4" t="str">
        <f t="shared" si="50"/>
        <v>1114E3</v>
      </c>
      <c r="E655" s="35">
        <v>94</v>
      </c>
      <c r="F655" s="31">
        <v>43810</v>
      </c>
      <c r="G655" s="4">
        <v>18</v>
      </c>
      <c r="H655" s="4" t="s">
        <v>249</v>
      </c>
      <c r="I655" s="4" t="s">
        <v>245</v>
      </c>
      <c r="J655" s="4" t="str">
        <f t="shared" si="51"/>
        <v>D7,8,9</v>
      </c>
      <c r="K655" s="4" t="str">
        <f t="shared" si="52"/>
        <v>CGPLPA889P4</v>
      </c>
      <c r="L655" s="4" t="str">
        <f t="shared" si="53"/>
        <v>01-1114</v>
      </c>
      <c r="M655" s="4" t="s">
        <v>285</v>
      </c>
      <c r="N655" s="4">
        <v>889</v>
      </c>
      <c r="O655" s="4" t="s">
        <v>286</v>
      </c>
      <c r="P655" s="4">
        <v>4</v>
      </c>
      <c r="R655" s="4" t="str">
        <f t="shared" si="54"/>
        <v>PACTO94</v>
      </c>
    </row>
    <row r="656" spans="1:18" x14ac:dyDescent="0.15">
      <c r="A656" s="5" t="s">
        <v>284</v>
      </c>
      <c r="B656" s="4">
        <v>1114</v>
      </c>
      <c r="C656" s="4" t="s">
        <v>13</v>
      </c>
      <c r="D656" s="4" t="str">
        <f t="shared" si="50"/>
        <v>1114E5</v>
      </c>
      <c r="E656" s="35">
        <v>94</v>
      </c>
      <c r="F656" s="31">
        <v>44004</v>
      </c>
      <c r="G656" s="4">
        <v>22</v>
      </c>
      <c r="H656" s="4" t="s">
        <v>251</v>
      </c>
      <c r="I656" s="4" t="s">
        <v>242</v>
      </c>
      <c r="J656" s="4" t="str">
        <f t="shared" si="51"/>
        <v>B1,2,3</v>
      </c>
      <c r="K656" s="4" t="str">
        <f t="shared" si="52"/>
        <v>CGPLPA889P6</v>
      </c>
      <c r="L656" s="4" t="str">
        <f t="shared" si="53"/>
        <v>01-1114</v>
      </c>
      <c r="M656" s="4" t="s">
        <v>285</v>
      </c>
      <c r="N656" s="4">
        <v>889</v>
      </c>
      <c r="O656" s="4" t="s">
        <v>286</v>
      </c>
      <c r="P656" s="4">
        <v>6</v>
      </c>
      <c r="R656" s="4" t="str">
        <f t="shared" si="54"/>
        <v>PACTO94</v>
      </c>
    </row>
    <row r="657" spans="1:18" x14ac:dyDescent="0.15">
      <c r="A657" s="5" t="s">
        <v>284</v>
      </c>
      <c r="B657" s="4">
        <v>1107</v>
      </c>
      <c r="C657" s="4" t="s">
        <v>2</v>
      </c>
      <c r="D657" s="4" t="str">
        <f t="shared" si="50"/>
        <v>1107A</v>
      </c>
      <c r="E657" s="35">
        <v>95</v>
      </c>
      <c r="F657" s="31">
        <v>43616</v>
      </c>
      <c r="G657" s="4">
        <v>4</v>
      </c>
      <c r="H657" s="4" t="s">
        <v>243</v>
      </c>
      <c r="I657" s="4" t="s">
        <v>244</v>
      </c>
      <c r="J657" s="4" t="str">
        <f t="shared" si="51"/>
        <v>F4,5,6</v>
      </c>
      <c r="K657" s="4" t="str">
        <f t="shared" si="52"/>
        <v>CGPLPA886P</v>
      </c>
      <c r="L657" s="4" t="str">
        <f t="shared" si="53"/>
        <v>01-1107</v>
      </c>
      <c r="M657" s="4" t="s">
        <v>285</v>
      </c>
      <c r="N657" s="4">
        <v>886</v>
      </c>
      <c r="O657" s="4" t="s">
        <v>286</v>
      </c>
      <c r="R657" s="4" t="str">
        <f t="shared" si="54"/>
        <v>PACTO95</v>
      </c>
    </row>
    <row r="658" spans="1:18" x14ac:dyDescent="0.15">
      <c r="A658" s="5" t="s">
        <v>284</v>
      </c>
      <c r="B658" s="4">
        <v>1107</v>
      </c>
      <c r="C658" s="4" t="s">
        <v>600</v>
      </c>
      <c r="D658" s="4" t="str">
        <f t="shared" si="50"/>
        <v>1107ABC</v>
      </c>
      <c r="E658" s="43">
        <v>95</v>
      </c>
      <c r="F658" s="30">
        <v>43616</v>
      </c>
      <c r="J658" s="4" t="str">
        <f t="shared" si="51"/>
        <v/>
      </c>
      <c r="K658" s="4" t="str">
        <f t="shared" si="52"/>
        <v>CGPLPA886N</v>
      </c>
      <c r="L658" s="4" t="str">
        <f t="shared" si="53"/>
        <v>01-1107</v>
      </c>
      <c r="M658" s="4" t="s">
        <v>285</v>
      </c>
      <c r="N658" s="4">
        <v>886</v>
      </c>
      <c r="O658" s="4" t="s">
        <v>611</v>
      </c>
      <c r="R658" s="4" t="str">
        <f t="shared" si="54"/>
        <v>PACTO95</v>
      </c>
    </row>
    <row r="659" spans="1:18" x14ac:dyDescent="0.15">
      <c r="A659" s="5" t="s">
        <v>284</v>
      </c>
      <c r="B659" s="4">
        <v>1107</v>
      </c>
      <c r="C659" s="4" t="s">
        <v>8</v>
      </c>
      <c r="D659" s="4" t="str">
        <f t="shared" si="50"/>
        <v>1107B1</v>
      </c>
      <c r="E659" s="35">
        <v>95</v>
      </c>
      <c r="F659" s="31">
        <v>43655</v>
      </c>
      <c r="G659" s="4">
        <v>9</v>
      </c>
      <c r="H659" s="4" t="s">
        <v>241</v>
      </c>
      <c r="I659" s="4" t="s">
        <v>244</v>
      </c>
      <c r="J659" s="4" t="str">
        <f t="shared" si="51"/>
        <v>I4,5,6</v>
      </c>
      <c r="K659" s="4" t="str">
        <f t="shared" si="52"/>
        <v>CGPLPA886P1</v>
      </c>
      <c r="L659" s="4" t="str">
        <f t="shared" si="53"/>
        <v>01-1107</v>
      </c>
      <c r="M659" s="4" t="s">
        <v>285</v>
      </c>
      <c r="N659" s="4">
        <v>886</v>
      </c>
      <c r="O659" s="4" t="s">
        <v>286</v>
      </c>
      <c r="P659" s="4">
        <v>1</v>
      </c>
      <c r="R659" s="4" t="str">
        <f t="shared" si="54"/>
        <v>PACTO95</v>
      </c>
    </row>
    <row r="660" spans="1:18" x14ac:dyDescent="0.15">
      <c r="A660" s="5" t="s">
        <v>284</v>
      </c>
      <c r="B660" s="4">
        <v>1107</v>
      </c>
      <c r="C660" s="4" t="s">
        <v>9</v>
      </c>
      <c r="D660" s="4" t="str">
        <f t="shared" si="50"/>
        <v>1107E1</v>
      </c>
      <c r="E660" s="35">
        <v>95</v>
      </c>
      <c r="F660" s="31">
        <v>43682</v>
      </c>
      <c r="G660" s="4">
        <v>13</v>
      </c>
      <c r="H660" s="4" t="s">
        <v>241</v>
      </c>
      <c r="I660" s="4" t="s">
        <v>244</v>
      </c>
      <c r="J660" s="4" t="str">
        <f t="shared" si="51"/>
        <v>I4,5,6</v>
      </c>
      <c r="K660" s="4" t="str">
        <f t="shared" si="52"/>
        <v>CGPLPA886P2</v>
      </c>
      <c r="L660" s="4" t="str">
        <f t="shared" si="53"/>
        <v>01-1107</v>
      </c>
      <c r="M660" s="4" t="s">
        <v>285</v>
      </c>
      <c r="N660" s="4">
        <v>886</v>
      </c>
      <c r="O660" s="4" t="s">
        <v>286</v>
      </c>
      <c r="P660" s="4">
        <v>2</v>
      </c>
      <c r="R660" s="4" t="str">
        <f t="shared" si="54"/>
        <v>PACTO95</v>
      </c>
    </row>
    <row r="661" spans="1:18" x14ac:dyDescent="0.15">
      <c r="A661" s="5" t="s">
        <v>284</v>
      </c>
      <c r="B661" s="4">
        <v>1184</v>
      </c>
      <c r="C661" s="4" t="s">
        <v>10</v>
      </c>
      <c r="D661" s="4" t="str">
        <f t="shared" si="50"/>
        <v>1184E2</v>
      </c>
      <c r="E661" s="35">
        <v>106</v>
      </c>
      <c r="F661" s="31">
        <v>43901</v>
      </c>
      <c r="G661" s="4">
        <v>20</v>
      </c>
      <c r="H661" s="4" t="s">
        <v>2</v>
      </c>
      <c r="I661" s="4" t="s">
        <v>242</v>
      </c>
      <c r="J661" s="4" t="str">
        <f t="shared" si="51"/>
        <v>A1,2,3</v>
      </c>
      <c r="K661" s="4" t="str">
        <f t="shared" si="52"/>
        <v>CGPLPA897P3</v>
      </c>
      <c r="L661" s="4" t="str">
        <f t="shared" si="53"/>
        <v>01-1184</v>
      </c>
      <c r="M661" s="4" t="s">
        <v>285</v>
      </c>
      <c r="N661" s="4">
        <v>897</v>
      </c>
      <c r="O661" s="4" t="s">
        <v>286</v>
      </c>
      <c r="P661" s="4">
        <v>3</v>
      </c>
      <c r="R661" s="4" t="str">
        <f t="shared" si="54"/>
        <v>PACTO106</v>
      </c>
    </row>
    <row r="662" spans="1:18" x14ac:dyDescent="0.15">
      <c r="A662" s="5" t="s">
        <v>284</v>
      </c>
      <c r="B662" s="4">
        <v>1107</v>
      </c>
      <c r="C662" s="4" t="s">
        <v>11</v>
      </c>
      <c r="D662" s="4" t="str">
        <f t="shared" si="50"/>
        <v>1107E3</v>
      </c>
      <c r="E662" s="35">
        <v>95</v>
      </c>
      <c r="F662" s="31">
        <v>43795</v>
      </c>
      <c r="G662" s="4">
        <v>18</v>
      </c>
      <c r="H662" s="4" t="s">
        <v>249</v>
      </c>
      <c r="I662" s="4" t="s">
        <v>242</v>
      </c>
      <c r="J662" s="4" t="str">
        <f t="shared" si="51"/>
        <v>D1,2,3</v>
      </c>
      <c r="K662" s="4" t="str">
        <f t="shared" si="52"/>
        <v>CGPLPA886P4</v>
      </c>
      <c r="L662" s="4" t="str">
        <f t="shared" si="53"/>
        <v>01-1107</v>
      </c>
      <c r="M662" s="4" t="s">
        <v>285</v>
      </c>
      <c r="N662" s="4">
        <v>886</v>
      </c>
      <c r="O662" s="4" t="s">
        <v>286</v>
      </c>
      <c r="P662" s="4">
        <v>4</v>
      </c>
      <c r="R662" s="4" t="str">
        <f t="shared" si="54"/>
        <v>PACTO95</v>
      </c>
    </row>
    <row r="663" spans="1:18" x14ac:dyDescent="0.15">
      <c r="A663" s="5" t="s">
        <v>284</v>
      </c>
      <c r="B663" s="4">
        <v>1107</v>
      </c>
      <c r="C663" s="4" t="s">
        <v>13</v>
      </c>
      <c r="D663" s="4" t="str">
        <f t="shared" si="50"/>
        <v>1107E5</v>
      </c>
      <c r="E663" s="35">
        <v>95</v>
      </c>
      <c r="F663" s="31">
        <v>43948</v>
      </c>
      <c r="G663" s="4">
        <v>22</v>
      </c>
      <c r="H663" s="4" t="s">
        <v>251</v>
      </c>
      <c r="I663" s="4" t="s">
        <v>245</v>
      </c>
      <c r="J663" s="4" t="str">
        <f t="shared" si="51"/>
        <v>B7,8,9</v>
      </c>
      <c r="K663" s="4" t="str">
        <f t="shared" si="52"/>
        <v>CGPLPA886P6</v>
      </c>
      <c r="L663" s="4" t="str">
        <f t="shared" si="53"/>
        <v>01-1107</v>
      </c>
      <c r="M663" s="4" t="s">
        <v>285</v>
      </c>
      <c r="N663" s="4">
        <v>886</v>
      </c>
      <c r="O663" s="4" t="s">
        <v>286</v>
      </c>
      <c r="P663" s="4">
        <v>6</v>
      </c>
      <c r="R663" s="4" t="str">
        <f t="shared" si="54"/>
        <v>PACTO95</v>
      </c>
    </row>
    <row r="664" spans="1:18" x14ac:dyDescent="0.15">
      <c r="A664" s="5" t="s">
        <v>284</v>
      </c>
      <c r="B664" s="4">
        <v>1107</v>
      </c>
      <c r="C664" s="4" t="s">
        <v>14</v>
      </c>
      <c r="D664" s="4" t="str">
        <f t="shared" si="50"/>
        <v>1107E6</v>
      </c>
      <c r="E664" s="35">
        <v>95</v>
      </c>
      <c r="F664" s="31">
        <v>44004</v>
      </c>
      <c r="G664" s="4">
        <v>24</v>
      </c>
      <c r="H664" s="4" t="s">
        <v>248</v>
      </c>
      <c r="I664" s="4" t="s">
        <v>244</v>
      </c>
      <c r="J664" s="4" t="str">
        <f t="shared" si="51"/>
        <v>G4,5,6</v>
      </c>
      <c r="K664" s="4" t="str">
        <f t="shared" si="52"/>
        <v>CGPLPA886P7</v>
      </c>
      <c r="L664" s="4" t="str">
        <f t="shared" si="53"/>
        <v>01-1107</v>
      </c>
      <c r="M664" s="4" t="s">
        <v>285</v>
      </c>
      <c r="N664" s="4">
        <v>886</v>
      </c>
      <c r="O664" s="4" t="s">
        <v>286</v>
      </c>
      <c r="P664" s="4">
        <v>7</v>
      </c>
      <c r="R664" s="4" t="str">
        <f t="shared" si="54"/>
        <v>PACTO95</v>
      </c>
    </row>
    <row r="665" spans="1:18" x14ac:dyDescent="0.15">
      <c r="A665" s="5" t="s">
        <v>284</v>
      </c>
      <c r="B665" s="4">
        <v>1111</v>
      </c>
      <c r="C665" s="4" t="s">
        <v>2</v>
      </c>
      <c r="D665" s="4" t="str">
        <f t="shared" si="50"/>
        <v>1111A</v>
      </c>
      <c r="E665" s="35">
        <v>96</v>
      </c>
      <c r="F665" s="31">
        <v>43621</v>
      </c>
      <c r="G665" s="4">
        <v>4</v>
      </c>
      <c r="H665" s="4" t="s">
        <v>243</v>
      </c>
      <c r="I665" s="4" t="s">
        <v>245</v>
      </c>
      <c r="J665" s="4" t="str">
        <f t="shared" si="51"/>
        <v>F7,8,9</v>
      </c>
      <c r="K665" s="4" t="str">
        <f t="shared" si="52"/>
        <v>CGPLPA887P</v>
      </c>
      <c r="L665" s="4" t="str">
        <f t="shared" si="53"/>
        <v>01-1111</v>
      </c>
      <c r="M665" s="4" t="s">
        <v>285</v>
      </c>
      <c r="N665" s="4">
        <v>887</v>
      </c>
      <c r="O665" s="4" t="s">
        <v>286</v>
      </c>
      <c r="R665" s="4" t="str">
        <f t="shared" si="54"/>
        <v>PACTO96</v>
      </c>
    </row>
    <row r="666" spans="1:18" x14ac:dyDescent="0.15">
      <c r="A666" s="5" t="s">
        <v>284</v>
      </c>
      <c r="B666" s="4">
        <v>1111</v>
      </c>
      <c r="C666" s="4" t="s">
        <v>600</v>
      </c>
      <c r="D666" s="4" t="str">
        <f t="shared" si="50"/>
        <v>1111ABC</v>
      </c>
      <c r="E666" s="43">
        <v>96</v>
      </c>
      <c r="F666" s="30">
        <v>43621</v>
      </c>
      <c r="J666" s="4" t="str">
        <f t="shared" si="51"/>
        <v/>
      </c>
      <c r="K666" s="4" t="str">
        <f t="shared" si="52"/>
        <v>CGPLPA887N</v>
      </c>
      <c r="L666" s="4" t="str">
        <f t="shared" si="53"/>
        <v>01-1111</v>
      </c>
      <c r="M666" s="4" t="s">
        <v>285</v>
      </c>
      <c r="N666" s="4">
        <v>887</v>
      </c>
      <c r="O666" s="4" t="s">
        <v>611</v>
      </c>
      <c r="R666" s="4" t="str">
        <f t="shared" si="54"/>
        <v>PACTO96</v>
      </c>
    </row>
    <row r="667" spans="1:18" x14ac:dyDescent="0.15">
      <c r="A667" s="5" t="s">
        <v>284</v>
      </c>
      <c r="B667" s="4">
        <v>1111</v>
      </c>
      <c r="C667" s="4" t="s">
        <v>8</v>
      </c>
      <c r="D667" s="4" t="str">
        <f t="shared" si="50"/>
        <v>1111B1</v>
      </c>
      <c r="E667" s="35">
        <v>96</v>
      </c>
      <c r="F667" s="31">
        <v>43685</v>
      </c>
      <c r="G667" s="4">
        <v>9</v>
      </c>
      <c r="H667" s="4" t="s">
        <v>241</v>
      </c>
      <c r="I667" s="4" t="s">
        <v>245</v>
      </c>
      <c r="J667" s="4" t="str">
        <f t="shared" si="51"/>
        <v>I7,8,9</v>
      </c>
      <c r="K667" s="4" t="str">
        <f t="shared" si="52"/>
        <v>CGPLPA887P1</v>
      </c>
      <c r="L667" s="4" t="str">
        <f t="shared" si="53"/>
        <v>01-1111</v>
      </c>
      <c r="M667" s="4" t="s">
        <v>285</v>
      </c>
      <c r="N667" s="4">
        <v>887</v>
      </c>
      <c r="O667" s="4" t="s">
        <v>286</v>
      </c>
      <c r="P667" s="4">
        <v>1</v>
      </c>
      <c r="R667" s="4" t="str">
        <f t="shared" si="54"/>
        <v>PACTO96</v>
      </c>
    </row>
    <row r="668" spans="1:18" x14ac:dyDescent="0.15">
      <c r="A668" s="5" t="s">
        <v>284</v>
      </c>
      <c r="B668" s="4">
        <v>1116</v>
      </c>
      <c r="C668" s="4" t="s">
        <v>2</v>
      </c>
      <c r="D668" s="4" t="str">
        <f t="shared" si="50"/>
        <v>1116A</v>
      </c>
      <c r="E668" s="35">
        <v>97</v>
      </c>
      <c r="F668" s="31">
        <v>43635</v>
      </c>
      <c r="G668" s="4">
        <v>4</v>
      </c>
      <c r="H668" s="4" t="s">
        <v>247</v>
      </c>
      <c r="I668" s="4" t="s">
        <v>245</v>
      </c>
      <c r="J668" s="4" t="str">
        <f t="shared" si="51"/>
        <v>E7,8,9</v>
      </c>
      <c r="K668" s="4" t="str">
        <f t="shared" si="52"/>
        <v>CGPLPA890P</v>
      </c>
      <c r="L668" s="4" t="str">
        <f t="shared" si="53"/>
        <v>01-1116</v>
      </c>
      <c r="M668" s="4" t="s">
        <v>285</v>
      </c>
      <c r="N668" s="4">
        <v>890</v>
      </c>
      <c r="O668" s="4" t="s">
        <v>286</v>
      </c>
      <c r="R668" s="4" t="str">
        <f t="shared" si="54"/>
        <v>PACTO97</v>
      </c>
    </row>
    <row r="669" spans="1:18" x14ac:dyDescent="0.15">
      <c r="A669" s="5" t="s">
        <v>284</v>
      </c>
      <c r="B669" s="4">
        <v>1116</v>
      </c>
      <c r="C669" s="4" t="s">
        <v>600</v>
      </c>
      <c r="D669" s="4" t="str">
        <f t="shared" si="50"/>
        <v>1116ABC</v>
      </c>
      <c r="E669" s="43">
        <v>97</v>
      </c>
      <c r="F669" s="30">
        <v>43635</v>
      </c>
      <c r="J669" s="4" t="str">
        <f t="shared" si="51"/>
        <v/>
      </c>
      <c r="K669" s="4" t="str">
        <f t="shared" si="52"/>
        <v>CGPLPA890N</v>
      </c>
      <c r="L669" s="4" t="str">
        <f t="shared" si="53"/>
        <v>01-1116</v>
      </c>
      <c r="M669" s="4" t="s">
        <v>285</v>
      </c>
      <c r="N669" s="4">
        <v>890</v>
      </c>
      <c r="O669" s="4" t="s">
        <v>611</v>
      </c>
      <c r="R669" s="4" t="str">
        <f t="shared" si="54"/>
        <v>PACTO97</v>
      </c>
    </row>
    <row r="670" spans="1:18" x14ac:dyDescent="0.15">
      <c r="A670" s="5" t="s">
        <v>284</v>
      </c>
      <c r="B670" s="4">
        <v>1116</v>
      </c>
      <c r="C670" s="4" t="s">
        <v>8</v>
      </c>
      <c r="D670" s="4" t="str">
        <f t="shared" si="50"/>
        <v>1116B1</v>
      </c>
      <c r="E670" s="35">
        <v>97</v>
      </c>
      <c r="F670" s="31">
        <v>43662</v>
      </c>
      <c r="G670" s="4">
        <v>9</v>
      </c>
      <c r="H670" s="4" t="s">
        <v>246</v>
      </c>
      <c r="I670" s="4" t="s">
        <v>245</v>
      </c>
      <c r="J670" s="4" t="str">
        <f t="shared" si="51"/>
        <v>H7,8,9</v>
      </c>
      <c r="K670" s="4" t="str">
        <f t="shared" si="52"/>
        <v>CGPLPA890P1</v>
      </c>
      <c r="L670" s="4" t="str">
        <f t="shared" si="53"/>
        <v>01-1116</v>
      </c>
      <c r="M670" s="4" t="s">
        <v>285</v>
      </c>
      <c r="N670" s="4">
        <v>890</v>
      </c>
      <c r="O670" s="4" t="s">
        <v>286</v>
      </c>
      <c r="P670" s="4">
        <v>1</v>
      </c>
      <c r="R670" s="4" t="str">
        <f t="shared" si="54"/>
        <v>PACTO97</v>
      </c>
    </row>
    <row r="671" spans="1:18" x14ac:dyDescent="0.15">
      <c r="A671" s="5" t="s">
        <v>284</v>
      </c>
      <c r="B671" s="4">
        <v>1116</v>
      </c>
      <c r="C671" s="4" t="s">
        <v>9</v>
      </c>
      <c r="D671" s="4" t="str">
        <f t="shared" si="50"/>
        <v>1116E1</v>
      </c>
      <c r="E671" s="35">
        <v>97</v>
      </c>
      <c r="F671" s="31">
        <v>43690</v>
      </c>
      <c r="G671" s="4">
        <v>13</v>
      </c>
      <c r="H671" s="4" t="s">
        <v>246</v>
      </c>
      <c r="I671" s="4" t="s">
        <v>244</v>
      </c>
      <c r="J671" s="4" t="str">
        <f t="shared" si="51"/>
        <v>H4,5,6</v>
      </c>
      <c r="K671" s="4" t="str">
        <f t="shared" si="52"/>
        <v>CGPLPA890P2</v>
      </c>
      <c r="L671" s="4" t="str">
        <f t="shared" si="53"/>
        <v>01-1116</v>
      </c>
      <c r="M671" s="4" t="s">
        <v>285</v>
      </c>
      <c r="N671" s="4">
        <v>890</v>
      </c>
      <c r="O671" s="4" t="s">
        <v>286</v>
      </c>
      <c r="P671" s="4">
        <v>2</v>
      </c>
      <c r="R671" s="4" t="str">
        <f t="shared" si="54"/>
        <v>PACTO97</v>
      </c>
    </row>
    <row r="672" spans="1:18" x14ac:dyDescent="0.15">
      <c r="A672" s="5" t="s">
        <v>284</v>
      </c>
      <c r="B672" s="4">
        <v>1220</v>
      </c>
      <c r="C672" s="4" t="s">
        <v>10</v>
      </c>
      <c r="D672" s="4" t="str">
        <f t="shared" si="50"/>
        <v>1220E2</v>
      </c>
      <c r="E672" s="35">
        <v>111</v>
      </c>
      <c r="F672" s="31">
        <v>44022</v>
      </c>
      <c r="G672" s="4">
        <v>20</v>
      </c>
      <c r="H672" s="4" t="s">
        <v>2</v>
      </c>
      <c r="I672" s="4" t="s">
        <v>245</v>
      </c>
      <c r="J672" s="4" t="str">
        <f t="shared" si="51"/>
        <v>A7,8,9</v>
      </c>
      <c r="K672" s="4" t="str">
        <f t="shared" si="52"/>
        <v>CGPLPA902P3</v>
      </c>
      <c r="L672" s="4" t="str">
        <f t="shared" si="53"/>
        <v>01-1220</v>
      </c>
      <c r="M672" s="4" t="s">
        <v>285</v>
      </c>
      <c r="N672" s="4">
        <v>902</v>
      </c>
      <c r="O672" s="4" t="s">
        <v>286</v>
      </c>
      <c r="P672" s="4">
        <v>3</v>
      </c>
      <c r="R672" s="4" t="str">
        <f t="shared" si="54"/>
        <v>PACTO111</v>
      </c>
    </row>
    <row r="673" spans="1:18" x14ac:dyDescent="0.15">
      <c r="A673" s="5" t="s">
        <v>284</v>
      </c>
      <c r="B673" s="4">
        <v>1116</v>
      </c>
      <c r="C673" s="4" t="s">
        <v>11</v>
      </c>
      <c r="D673" s="4" t="str">
        <f t="shared" si="50"/>
        <v>1116E3</v>
      </c>
      <c r="E673" s="35">
        <v>97</v>
      </c>
      <c r="F673" s="31">
        <v>43734</v>
      </c>
      <c r="G673" s="4">
        <v>18</v>
      </c>
      <c r="H673" s="4" t="s">
        <v>250</v>
      </c>
      <c r="I673" s="4" t="s">
        <v>242</v>
      </c>
      <c r="J673" s="4" t="str">
        <f t="shared" si="51"/>
        <v>C1,2,3</v>
      </c>
      <c r="K673" s="4" t="str">
        <f t="shared" si="52"/>
        <v>CGPLPA890P4</v>
      </c>
      <c r="L673" s="4" t="str">
        <f t="shared" si="53"/>
        <v>01-1116</v>
      </c>
      <c r="M673" s="4" t="s">
        <v>285</v>
      </c>
      <c r="N673" s="4">
        <v>890</v>
      </c>
      <c r="O673" s="4" t="s">
        <v>286</v>
      </c>
      <c r="P673" s="4">
        <v>4</v>
      </c>
      <c r="R673" s="4" t="str">
        <f t="shared" si="54"/>
        <v>PACTO97</v>
      </c>
    </row>
    <row r="674" spans="1:18" x14ac:dyDescent="0.15">
      <c r="A674" s="5" t="s">
        <v>284</v>
      </c>
      <c r="B674" s="4">
        <v>1129</v>
      </c>
      <c r="C674" s="4" t="s">
        <v>2</v>
      </c>
      <c r="D674" s="4" t="str">
        <f t="shared" si="50"/>
        <v>1129A</v>
      </c>
      <c r="E674" s="35">
        <v>98</v>
      </c>
      <c r="F674" s="31">
        <v>43656</v>
      </c>
      <c r="G674" s="4">
        <v>4</v>
      </c>
      <c r="H674" s="4" t="s">
        <v>249</v>
      </c>
      <c r="I674" s="4" t="s">
        <v>242</v>
      </c>
      <c r="J674" s="4" t="str">
        <f t="shared" si="51"/>
        <v>D1,2,3</v>
      </c>
      <c r="K674" s="4" t="str">
        <f t="shared" si="52"/>
        <v>CGPLPA891P</v>
      </c>
      <c r="L674" s="4" t="str">
        <f t="shared" si="53"/>
        <v>01-1129</v>
      </c>
      <c r="M674" s="4" t="s">
        <v>285</v>
      </c>
      <c r="N674" s="4">
        <v>891</v>
      </c>
      <c r="O674" s="4" t="s">
        <v>286</v>
      </c>
      <c r="R674" s="4" t="str">
        <f t="shared" si="54"/>
        <v>PACTO98</v>
      </c>
    </row>
    <row r="675" spans="1:18" x14ac:dyDescent="0.15">
      <c r="A675" s="5" t="s">
        <v>284</v>
      </c>
      <c r="B675" s="4">
        <v>1129</v>
      </c>
      <c r="C675" s="4" t="s">
        <v>600</v>
      </c>
      <c r="D675" s="4" t="str">
        <f t="shared" si="50"/>
        <v>1129ABC</v>
      </c>
      <c r="E675" s="43">
        <v>98</v>
      </c>
      <c r="F675" s="30">
        <v>43656</v>
      </c>
      <c r="J675" s="4" t="str">
        <f t="shared" si="51"/>
        <v/>
      </c>
      <c r="K675" s="4" t="str">
        <f t="shared" si="52"/>
        <v>CGPLPA891N</v>
      </c>
      <c r="L675" s="4" t="str">
        <f t="shared" si="53"/>
        <v>01-1129</v>
      </c>
      <c r="M675" s="4" t="s">
        <v>285</v>
      </c>
      <c r="N675" s="4">
        <v>891</v>
      </c>
      <c r="O675" s="4" t="s">
        <v>611</v>
      </c>
      <c r="R675" s="4" t="str">
        <f t="shared" si="54"/>
        <v>PACTO98</v>
      </c>
    </row>
    <row r="676" spans="1:18" x14ac:dyDescent="0.15">
      <c r="A676" s="5" t="s">
        <v>284</v>
      </c>
      <c r="B676" s="4">
        <v>1137</v>
      </c>
      <c r="C676" s="4" t="s">
        <v>2</v>
      </c>
      <c r="D676" s="4" t="str">
        <f t="shared" si="50"/>
        <v>1137A</v>
      </c>
      <c r="E676" s="35">
        <v>99</v>
      </c>
      <c r="F676" s="31">
        <v>43682</v>
      </c>
      <c r="G676" s="4">
        <v>4</v>
      </c>
      <c r="H676" s="4" t="s">
        <v>249</v>
      </c>
      <c r="I676" s="4" t="s">
        <v>244</v>
      </c>
      <c r="J676" s="4" t="str">
        <f t="shared" si="51"/>
        <v>D4,5,6</v>
      </c>
      <c r="K676" s="4" t="str">
        <f t="shared" si="52"/>
        <v>CGPLPA892P</v>
      </c>
      <c r="L676" s="4" t="str">
        <f t="shared" si="53"/>
        <v>01-1137</v>
      </c>
      <c r="M676" s="4" t="s">
        <v>285</v>
      </c>
      <c r="N676" s="4">
        <v>892</v>
      </c>
      <c r="O676" s="4" t="s">
        <v>286</v>
      </c>
      <c r="R676" s="4" t="str">
        <f t="shared" si="54"/>
        <v>PACTO99</v>
      </c>
    </row>
    <row r="677" spans="1:18" x14ac:dyDescent="0.15">
      <c r="A677" s="5" t="s">
        <v>284</v>
      </c>
      <c r="B677" s="4">
        <v>1137</v>
      </c>
      <c r="C677" s="4" t="s">
        <v>600</v>
      </c>
      <c r="D677" s="4" t="str">
        <f t="shared" si="50"/>
        <v>1137ABC</v>
      </c>
      <c r="E677" s="43">
        <v>99</v>
      </c>
      <c r="F677" s="30">
        <v>43682</v>
      </c>
      <c r="J677" s="4" t="str">
        <f t="shared" si="51"/>
        <v/>
      </c>
      <c r="K677" s="4" t="str">
        <f t="shared" si="52"/>
        <v>CGPLPA892N</v>
      </c>
      <c r="L677" s="4" t="str">
        <f t="shared" si="53"/>
        <v>01-1137</v>
      </c>
      <c r="M677" s="4" t="s">
        <v>285</v>
      </c>
      <c r="N677" s="4">
        <v>892</v>
      </c>
      <c r="O677" s="4" t="s">
        <v>611</v>
      </c>
      <c r="R677" s="4" t="str">
        <f t="shared" si="54"/>
        <v>PACTO99</v>
      </c>
    </row>
    <row r="678" spans="1:18" x14ac:dyDescent="0.15">
      <c r="A678" s="5" t="s">
        <v>284</v>
      </c>
      <c r="B678" s="4">
        <v>1139</v>
      </c>
      <c r="C678" s="4" t="s">
        <v>2</v>
      </c>
      <c r="D678" s="4" t="str">
        <f t="shared" si="50"/>
        <v>1139A</v>
      </c>
      <c r="E678" s="35">
        <v>100</v>
      </c>
      <c r="F678" s="31">
        <v>43684</v>
      </c>
      <c r="G678" s="4">
        <v>4</v>
      </c>
      <c r="H678" s="4" t="s">
        <v>249</v>
      </c>
      <c r="I678" s="4" t="s">
        <v>245</v>
      </c>
      <c r="J678" s="4" t="str">
        <f t="shared" si="51"/>
        <v>D7,8,9</v>
      </c>
      <c r="K678" s="4" t="str">
        <f t="shared" si="52"/>
        <v>CGPLPA893P</v>
      </c>
      <c r="L678" s="4" t="str">
        <f t="shared" si="53"/>
        <v>01-1139</v>
      </c>
      <c r="M678" s="4" t="s">
        <v>285</v>
      </c>
      <c r="N678" s="4">
        <v>893</v>
      </c>
      <c r="O678" s="4" t="s">
        <v>286</v>
      </c>
      <c r="R678" s="4" t="str">
        <f t="shared" si="54"/>
        <v>PACTO100</v>
      </c>
    </row>
    <row r="679" spans="1:18" x14ac:dyDescent="0.15">
      <c r="A679" s="5" t="s">
        <v>284</v>
      </c>
      <c r="B679" s="4">
        <v>1139</v>
      </c>
      <c r="C679" s="4" t="s">
        <v>600</v>
      </c>
      <c r="D679" s="4" t="str">
        <f t="shared" si="50"/>
        <v>1139ABC</v>
      </c>
      <c r="E679" s="43">
        <v>100</v>
      </c>
      <c r="F679" s="30">
        <v>43684</v>
      </c>
      <c r="J679" s="4" t="str">
        <f t="shared" si="51"/>
        <v/>
      </c>
      <c r="K679" s="4" t="str">
        <f t="shared" si="52"/>
        <v>CGPLPA893N</v>
      </c>
      <c r="L679" s="4" t="str">
        <f t="shared" si="53"/>
        <v>01-1139</v>
      </c>
      <c r="M679" s="4" t="s">
        <v>285</v>
      </c>
      <c r="N679" s="4">
        <v>893</v>
      </c>
      <c r="O679" s="4" t="s">
        <v>611</v>
      </c>
      <c r="R679" s="4" t="str">
        <f t="shared" si="54"/>
        <v>PACTO100</v>
      </c>
    </row>
    <row r="680" spans="1:18" x14ac:dyDescent="0.15">
      <c r="A680" s="5" t="s">
        <v>284</v>
      </c>
      <c r="B680" s="4">
        <v>1139</v>
      </c>
      <c r="C680" s="4" t="s">
        <v>8</v>
      </c>
      <c r="D680" s="4" t="str">
        <f t="shared" si="50"/>
        <v>1139B1</v>
      </c>
      <c r="E680" s="35">
        <v>100</v>
      </c>
      <c r="F680" s="31">
        <v>43691</v>
      </c>
      <c r="G680" s="4">
        <v>9</v>
      </c>
      <c r="H680" s="4" t="s">
        <v>248</v>
      </c>
      <c r="I680" s="4" t="s">
        <v>242</v>
      </c>
      <c r="J680" s="4" t="str">
        <f t="shared" si="51"/>
        <v>G1,2,3</v>
      </c>
      <c r="K680" s="4" t="str">
        <f t="shared" si="52"/>
        <v>CGPLPA893P1</v>
      </c>
      <c r="L680" s="4" t="str">
        <f t="shared" si="53"/>
        <v>01-1139</v>
      </c>
      <c r="M680" s="4" t="s">
        <v>285</v>
      </c>
      <c r="N680" s="4">
        <v>893</v>
      </c>
      <c r="O680" s="4" t="s">
        <v>286</v>
      </c>
      <c r="P680" s="4">
        <v>1</v>
      </c>
      <c r="R680" s="4" t="str">
        <f t="shared" si="54"/>
        <v>PACTO100</v>
      </c>
    </row>
    <row r="681" spans="1:18" x14ac:dyDescent="0.15">
      <c r="A681" s="5" t="s">
        <v>284</v>
      </c>
      <c r="B681" s="4">
        <v>1151</v>
      </c>
      <c r="C681" s="4" t="s">
        <v>2</v>
      </c>
      <c r="D681" s="4" t="str">
        <f t="shared" si="50"/>
        <v>1151A</v>
      </c>
      <c r="E681" s="35">
        <v>102</v>
      </c>
      <c r="F681" s="31">
        <v>43705</v>
      </c>
      <c r="G681" s="4">
        <v>4</v>
      </c>
      <c r="H681" s="4" t="s">
        <v>250</v>
      </c>
      <c r="I681" s="4" t="s">
        <v>242</v>
      </c>
      <c r="J681" s="4" t="str">
        <f t="shared" si="51"/>
        <v>C1,2,3</v>
      </c>
      <c r="K681" s="4" t="str">
        <f t="shared" si="52"/>
        <v>CGPLPA894P</v>
      </c>
      <c r="L681" s="4" t="str">
        <f t="shared" si="53"/>
        <v>01-1151</v>
      </c>
      <c r="M681" s="4" t="s">
        <v>285</v>
      </c>
      <c r="N681" s="4">
        <v>894</v>
      </c>
      <c r="O681" s="4" t="s">
        <v>286</v>
      </c>
      <c r="R681" s="4" t="str">
        <f t="shared" si="54"/>
        <v>PACTO102</v>
      </c>
    </row>
    <row r="682" spans="1:18" x14ac:dyDescent="0.15">
      <c r="A682" s="5" t="s">
        <v>284</v>
      </c>
      <c r="B682" s="4">
        <v>1151</v>
      </c>
      <c r="C682" s="4" t="s">
        <v>600</v>
      </c>
      <c r="D682" s="4" t="str">
        <f t="shared" si="50"/>
        <v>1151ABC</v>
      </c>
      <c r="E682" s="43">
        <v>102</v>
      </c>
      <c r="F682" s="30">
        <v>43705</v>
      </c>
      <c r="J682" s="4" t="str">
        <f t="shared" si="51"/>
        <v/>
      </c>
      <c r="K682" s="4" t="str">
        <f t="shared" si="52"/>
        <v>CGPLPA894N</v>
      </c>
      <c r="L682" s="4" t="str">
        <f t="shared" si="53"/>
        <v>01-1151</v>
      </c>
      <c r="M682" s="4" t="s">
        <v>285</v>
      </c>
      <c r="N682" s="4">
        <v>894</v>
      </c>
      <c r="O682" s="4" t="s">
        <v>611</v>
      </c>
      <c r="R682" s="4" t="str">
        <f t="shared" si="54"/>
        <v>PACTO102</v>
      </c>
    </row>
    <row r="683" spans="1:18" x14ac:dyDescent="0.15">
      <c r="A683" s="5" t="s">
        <v>284</v>
      </c>
      <c r="B683" s="4">
        <v>1151</v>
      </c>
      <c r="C683" s="4" t="s">
        <v>8</v>
      </c>
      <c r="D683" s="4" t="str">
        <f t="shared" si="50"/>
        <v>1151B1</v>
      </c>
      <c r="E683" s="35">
        <v>102</v>
      </c>
      <c r="F683" s="31">
        <v>43735</v>
      </c>
      <c r="G683" s="4">
        <v>9</v>
      </c>
      <c r="H683" s="4" t="s">
        <v>248</v>
      </c>
      <c r="I683" s="4" t="s">
        <v>244</v>
      </c>
      <c r="J683" s="4" t="str">
        <f t="shared" si="51"/>
        <v>G4,5,6</v>
      </c>
      <c r="K683" s="4" t="str">
        <f t="shared" si="52"/>
        <v>CGPLPA894P1</v>
      </c>
      <c r="L683" s="4" t="str">
        <f t="shared" si="53"/>
        <v>01-1151</v>
      </c>
      <c r="M683" s="4" t="s">
        <v>285</v>
      </c>
      <c r="N683" s="4">
        <v>894</v>
      </c>
      <c r="O683" s="4" t="s">
        <v>286</v>
      </c>
      <c r="P683" s="4">
        <v>1</v>
      </c>
      <c r="R683" s="4" t="str">
        <f t="shared" si="54"/>
        <v>PACTO102</v>
      </c>
    </row>
    <row r="684" spans="1:18" x14ac:dyDescent="0.15">
      <c r="A684" s="5" t="s">
        <v>284</v>
      </c>
      <c r="B684" s="4">
        <v>1151</v>
      </c>
      <c r="C684" s="4" t="s">
        <v>9</v>
      </c>
      <c r="D684" s="4" t="str">
        <f t="shared" si="50"/>
        <v>1151E1</v>
      </c>
      <c r="E684" s="35">
        <v>102</v>
      </c>
      <c r="F684" s="31">
        <v>43742</v>
      </c>
      <c r="G684" s="4">
        <v>13</v>
      </c>
      <c r="H684" s="4" t="s">
        <v>246</v>
      </c>
      <c r="I684" s="4" t="s">
        <v>245</v>
      </c>
      <c r="J684" s="4" t="str">
        <f t="shared" si="51"/>
        <v>H7,8,9</v>
      </c>
      <c r="K684" s="4" t="str">
        <f t="shared" si="52"/>
        <v>CGPLPA894P2</v>
      </c>
      <c r="L684" s="4" t="str">
        <f t="shared" si="53"/>
        <v>01-1151</v>
      </c>
      <c r="M684" s="4" t="s">
        <v>285</v>
      </c>
      <c r="N684" s="4">
        <v>894</v>
      </c>
      <c r="O684" s="4" t="s">
        <v>286</v>
      </c>
      <c r="P684" s="4">
        <v>2</v>
      </c>
      <c r="R684" s="4" t="str">
        <f t="shared" si="54"/>
        <v>PACTO102</v>
      </c>
    </row>
    <row r="685" spans="1:18" x14ac:dyDescent="0.15">
      <c r="A685" s="5" t="s">
        <v>284</v>
      </c>
      <c r="B685" s="4">
        <v>1152</v>
      </c>
      <c r="C685" s="4" t="s">
        <v>12</v>
      </c>
      <c r="D685" s="4" t="str">
        <f t="shared" si="50"/>
        <v>1152E4</v>
      </c>
      <c r="E685" s="35">
        <v>103</v>
      </c>
      <c r="F685" s="31">
        <v>43878</v>
      </c>
      <c r="G685" s="4">
        <v>20</v>
      </c>
      <c r="H685" s="4" t="s">
        <v>249</v>
      </c>
      <c r="I685" s="4" t="s">
        <v>242</v>
      </c>
      <c r="J685" s="4" t="str">
        <f t="shared" si="51"/>
        <v>D1,2,3</v>
      </c>
      <c r="K685" s="4" t="str">
        <f t="shared" si="52"/>
        <v>CGPLPA895P5</v>
      </c>
      <c r="L685" s="4" t="str">
        <f t="shared" si="53"/>
        <v>01-1152</v>
      </c>
      <c r="M685" s="4" t="s">
        <v>285</v>
      </c>
      <c r="N685" s="4">
        <v>895</v>
      </c>
      <c r="O685" s="4" t="s">
        <v>286</v>
      </c>
      <c r="P685" s="4">
        <v>5</v>
      </c>
      <c r="R685" s="4" t="str">
        <f t="shared" si="54"/>
        <v>PACTO103</v>
      </c>
    </row>
    <row r="686" spans="1:18" x14ac:dyDescent="0.15">
      <c r="A686" s="5" t="s">
        <v>284</v>
      </c>
      <c r="B686" s="4">
        <v>1152</v>
      </c>
      <c r="C686" s="4" t="s">
        <v>2</v>
      </c>
      <c r="D686" s="4" t="str">
        <f t="shared" si="50"/>
        <v>1152A</v>
      </c>
      <c r="E686" s="35">
        <v>103</v>
      </c>
      <c r="F686" s="31">
        <v>43705</v>
      </c>
      <c r="G686" s="4">
        <v>4</v>
      </c>
      <c r="H686" s="4" t="s">
        <v>250</v>
      </c>
      <c r="I686" s="4" t="s">
        <v>244</v>
      </c>
      <c r="J686" s="4" t="str">
        <f t="shared" si="51"/>
        <v>C4,5,6</v>
      </c>
      <c r="K686" s="4" t="str">
        <f t="shared" si="52"/>
        <v>CGPLPA895P</v>
      </c>
      <c r="L686" s="4" t="str">
        <f t="shared" si="53"/>
        <v>01-1152</v>
      </c>
      <c r="M686" s="4" t="s">
        <v>285</v>
      </c>
      <c r="N686" s="4">
        <v>895</v>
      </c>
      <c r="O686" s="4" t="s">
        <v>286</v>
      </c>
      <c r="R686" s="4" t="str">
        <f t="shared" si="54"/>
        <v>PACTO103</v>
      </c>
    </row>
    <row r="687" spans="1:18" x14ac:dyDescent="0.15">
      <c r="A687" s="5" t="s">
        <v>284</v>
      </c>
      <c r="B687" s="4">
        <v>1152</v>
      </c>
      <c r="C687" s="4" t="s">
        <v>600</v>
      </c>
      <c r="D687" s="4" t="str">
        <f t="shared" si="50"/>
        <v>1152ABC</v>
      </c>
      <c r="E687" s="43">
        <v>103</v>
      </c>
      <c r="F687" s="30">
        <v>43705</v>
      </c>
      <c r="J687" s="4" t="str">
        <f t="shared" si="51"/>
        <v/>
      </c>
      <c r="K687" s="4" t="str">
        <f t="shared" si="52"/>
        <v>CGPLPA895N</v>
      </c>
      <c r="L687" s="4" t="str">
        <f t="shared" si="53"/>
        <v>01-1152</v>
      </c>
      <c r="M687" s="4" t="s">
        <v>285</v>
      </c>
      <c r="N687" s="4">
        <v>895</v>
      </c>
      <c r="O687" s="4" t="s">
        <v>611</v>
      </c>
      <c r="R687" s="4" t="str">
        <f t="shared" si="54"/>
        <v>PACTO103</v>
      </c>
    </row>
    <row r="688" spans="1:18" x14ac:dyDescent="0.15">
      <c r="A688" s="5" t="s">
        <v>284</v>
      </c>
      <c r="B688" s="4">
        <v>1152</v>
      </c>
      <c r="C688" s="4" t="s">
        <v>8</v>
      </c>
      <c r="D688" s="4" t="str">
        <f t="shared" si="50"/>
        <v>1152B1</v>
      </c>
      <c r="E688" s="35">
        <v>103</v>
      </c>
      <c r="F688" s="31">
        <v>43724</v>
      </c>
      <c r="G688" s="4">
        <v>9</v>
      </c>
      <c r="H688" s="4" t="s">
        <v>248</v>
      </c>
      <c r="I688" s="4" t="s">
        <v>245</v>
      </c>
      <c r="J688" s="4" t="str">
        <f t="shared" si="51"/>
        <v>G7,8,9</v>
      </c>
      <c r="K688" s="4" t="str">
        <f t="shared" si="52"/>
        <v>CGPLPA895P1</v>
      </c>
      <c r="L688" s="4" t="str">
        <f t="shared" si="53"/>
        <v>01-1152</v>
      </c>
      <c r="M688" s="4" t="s">
        <v>285</v>
      </c>
      <c r="N688" s="4">
        <v>895</v>
      </c>
      <c r="O688" s="4" t="s">
        <v>286</v>
      </c>
      <c r="P688" s="4">
        <v>1</v>
      </c>
      <c r="R688" s="4" t="str">
        <f t="shared" si="54"/>
        <v>PACTO103</v>
      </c>
    </row>
    <row r="689" spans="1:18" x14ac:dyDescent="0.15">
      <c r="A689" s="5" t="s">
        <v>284</v>
      </c>
      <c r="B689" s="4">
        <v>1152</v>
      </c>
      <c r="C689" s="4" t="s">
        <v>9</v>
      </c>
      <c r="D689" s="4" t="str">
        <f t="shared" si="50"/>
        <v>1152E1</v>
      </c>
      <c r="E689" s="35">
        <v>103</v>
      </c>
      <c r="F689" s="31">
        <v>43738</v>
      </c>
      <c r="G689" s="4">
        <v>13</v>
      </c>
      <c r="H689" s="4" t="s">
        <v>248</v>
      </c>
      <c r="I689" s="4" t="s">
        <v>242</v>
      </c>
      <c r="J689" s="4" t="str">
        <f t="shared" si="51"/>
        <v>G1,2,3</v>
      </c>
      <c r="K689" s="4" t="str">
        <f t="shared" si="52"/>
        <v>CGPLPA895P2</v>
      </c>
      <c r="L689" s="4" t="str">
        <f t="shared" si="53"/>
        <v>01-1152</v>
      </c>
      <c r="M689" s="4" t="s">
        <v>285</v>
      </c>
      <c r="N689" s="4">
        <v>895</v>
      </c>
      <c r="O689" s="4" t="s">
        <v>286</v>
      </c>
      <c r="P689" s="4">
        <v>2</v>
      </c>
      <c r="R689" s="4" t="str">
        <f t="shared" si="54"/>
        <v>PACTO103</v>
      </c>
    </row>
    <row r="690" spans="1:18" x14ac:dyDescent="0.15">
      <c r="A690" s="5" t="s">
        <v>284</v>
      </c>
      <c r="B690" s="4">
        <v>1283</v>
      </c>
      <c r="C690" s="4" t="s">
        <v>10</v>
      </c>
      <c r="D690" s="4" t="str">
        <f t="shared" si="50"/>
        <v>1283E2</v>
      </c>
      <c r="E690" s="35">
        <v>124</v>
      </c>
      <c r="F690" s="31">
        <v>44166</v>
      </c>
      <c r="G690" s="4">
        <v>20</v>
      </c>
      <c r="H690" s="4" t="s">
        <v>251</v>
      </c>
      <c r="I690" s="4" t="s">
        <v>244</v>
      </c>
      <c r="J690" s="4" t="str">
        <f t="shared" si="51"/>
        <v>B4,5,6</v>
      </c>
      <c r="K690" s="4" t="str">
        <f t="shared" si="52"/>
        <v>CGPLPA914P3</v>
      </c>
      <c r="L690" s="4" t="str">
        <f t="shared" si="53"/>
        <v>01-1283</v>
      </c>
      <c r="M690" s="4" t="s">
        <v>285</v>
      </c>
      <c r="N690" s="4">
        <v>914</v>
      </c>
      <c r="O690" s="4" t="s">
        <v>286</v>
      </c>
      <c r="P690" s="4">
        <v>3</v>
      </c>
      <c r="R690" s="4" t="str">
        <f t="shared" si="54"/>
        <v>PACTO124</v>
      </c>
    </row>
    <row r="691" spans="1:18" x14ac:dyDescent="0.15">
      <c r="A691" s="5" t="s">
        <v>284</v>
      </c>
      <c r="B691" s="4">
        <v>1152</v>
      </c>
      <c r="C691" s="4" t="s">
        <v>11</v>
      </c>
      <c r="D691" s="4" t="str">
        <f t="shared" si="50"/>
        <v>1152E3</v>
      </c>
      <c r="E691" s="35">
        <v>103</v>
      </c>
      <c r="F691" s="31">
        <v>43829</v>
      </c>
      <c r="G691" s="4">
        <v>18</v>
      </c>
      <c r="H691" s="4" t="s">
        <v>250</v>
      </c>
      <c r="I691" s="4" t="s">
        <v>244</v>
      </c>
      <c r="J691" s="4" t="str">
        <f t="shared" si="51"/>
        <v>C4,5,6</v>
      </c>
      <c r="K691" s="4" t="str">
        <f t="shared" si="52"/>
        <v>CGPLPA895P4</v>
      </c>
      <c r="L691" s="4" t="str">
        <f t="shared" si="53"/>
        <v>01-1152</v>
      </c>
      <c r="M691" s="4" t="s">
        <v>285</v>
      </c>
      <c r="N691" s="4">
        <v>895</v>
      </c>
      <c r="O691" s="4" t="s">
        <v>286</v>
      </c>
      <c r="P691" s="4">
        <v>4</v>
      </c>
      <c r="R691" s="4" t="str">
        <f t="shared" si="54"/>
        <v>PACTO103</v>
      </c>
    </row>
    <row r="692" spans="1:18" x14ac:dyDescent="0.15">
      <c r="A692" s="5" t="s">
        <v>284</v>
      </c>
      <c r="B692" s="4">
        <v>1152</v>
      </c>
      <c r="C692" s="4" t="s">
        <v>13</v>
      </c>
      <c r="D692" s="4" t="str">
        <f t="shared" si="50"/>
        <v>1152E5</v>
      </c>
      <c r="E692" s="35">
        <v>103</v>
      </c>
      <c r="F692" s="31">
        <v>43900</v>
      </c>
      <c r="G692" s="4">
        <v>22</v>
      </c>
      <c r="H692" s="4" t="s">
        <v>251</v>
      </c>
      <c r="I692" s="4" t="s">
        <v>244</v>
      </c>
      <c r="J692" s="4" t="str">
        <f t="shared" si="51"/>
        <v>B4,5,6</v>
      </c>
      <c r="K692" s="4" t="str">
        <f t="shared" si="52"/>
        <v>CGPLPA895P6</v>
      </c>
      <c r="L692" s="4" t="str">
        <f t="shared" si="53"/>
        <v>01-1152</v>
      </c>
      <c r="M692" s="4" t="s">
        <v>285</v>
      </c>
      <c r="N692" s="4">
        <v>895</v>
      </c>
      <c r="O692" s="4" t="s">
        <v>286</v>
      </c>
      <c r="P692" s="4">
        <v>6</v>
      </c>
      <c r="R692" s="4" t="str">
        <f t="shared" si="54"/>
        <v>PACTO103</v>
      </c>
    </row>
    <row r="693" spans="1:18" x14ac:dyDescent="0.15">
      <c r="A693" s="5" t="s">
        <v>284</v>
      </c>
      <c r="B693" s="4">
        <v>1152</v>
      </c>
      <c r="C693" s="4" t="s">
        <v>14</v>
      </c>
      <c r="D693" s="4" t="str">
        <f t="shared" si="50"/>
        <v>1152E6</v>
      </c>
      <c r="E693" s="35">
        <v>103</v>
      </c>
      <c r="F693" s="31">
        <v>43956</v>
      </c>
      <c r="G693" s="4">
        <v>24</v>
      </c>
      <c r="H693" s="4" t="s">
        <v>248</v>
      </c>
      <c r="I693" s="4" t="s">
        <v>245</v>
      </c>
      <c r="J693" s="4" t="str">
        <f t="shared" si="51"/>
        <v>G7,8,9</v>
      </c>
      <c r="K693" s="4" t="str">
        <f t="shared" si="52"/>
        <v>CGPLPA895P7</v>
      </c>
      <c r="L693" s="4" t="str">
        <f t="shared" si="53"/>
        <v>01-1152</v>
      </c>
      <c r="M693" s="4" t="s">
        <v>285</v>
      </c>
      <c r="N693" s="4">
        <v>895</v>
      </c>
      <c r="O693" s="4" t="s">
        <v>286</v>
      </c>
      <c r="P693" s="4">
        <v>7</v>
      </c>
      <c r="R693" s="4" t="str">
        <f t="shared" si="54"/>
        <v>PACTO103</v>
      </c>
    </row>
    <row r="694" spans="1:18" x14ac:dyDescent="0.15">
      <c r="A694" s="5" t="s">
        <v>284</v>
      </c>
      <c r="B694" s="4">
        <v>1183</v>
      </c>
      <c r="C694" s="4" t="s">
        <v>2</v>
      </c>
      <c r="D694" s="4" t="str">
        <f t="shared" si="50"/>
        <v>1183A</v>
      </c>
      <c r="E694" s="35">
        <v>105</v>
      </c>
      <c r="F694" s="31">
        <v>43769</v>
      </c>
      <c r="G694" s="4">
        <v>4</v>
      </c>
      <c r="H694" s="4" t="s">
        <v>250</v>
      </c>
      <c r="I694" s="4" t="s">
        <v>245</v>
      </c>
      <c r="J694" s="4" t="str">
        <f t="shared" si="51"/>
        <v>C7,8,9</v>
      </c>
      <c r="K694" s="4" t="str">
        <f t="shared" si="52"/>
        <v>CGPLPA896P</v>
      </c>
      <c r="L694" s="4" t="str">
        <f t="shared" si="53"/>
        <v>01-1183</v>
      </c>
      <c r="M694" s="4" t="s">
        <v>285</v>
      </c>
      <c r="N694" s="4">
        <v>896</v>
      </c>
      <c r="O694" s="4" t="s">
        <v>286</v>
      </c>
      <c r="R694" s="4" t="str">
        <f t="shared" si="54"/>
        <v>PACTO105</v>
      </c>
    </row>
    <row r="695" spans="1:18" x14ac:dyDescent="0.15">
      <c r="A695" s="5" t="s">
        <v>284</v>
      </c>
      <c r="B695" s="4">
        <v>1183</v>
      </c>
      <c r="C695" s="4" t="s">
        <v>600</v>
      </c>
      <c r="D695" s="4" t="str">
        <f t="shared" si="50"/>
        <v>1183ABC</v>
      </c>
      <c r="E695" s="43">
        <v>105</v>
      </c>
      <c r="F695" s="30">
        <v>43769</v>
      </c>
      <c r="J695" s="4" t="str">
        <f t="shared" si="51"/>
        <v/>
      </c>
      <c r="K695" s="4" t="str">
        <f t="shared" si="52"/>
        <v>CGPLPA896N</v>
      </c>
      <c r="L695" s="4" t="str">
        <f t="shared" si="53"/>
        <v>01-1183</v>
      </c>
      <c r="M695" s="4" t="s">
        <v>285</v>
      </c>
      <c r="N695" s="4">
        <v>896</v>
      </c>
      <c r="O695" s="4" t="s">
        <v>611</v>
      </c>
      <c r="R695" s="4" t="str">
        <f t="shared" si="54"/>
        <v>PACTO105</v>
      </c>
    </row>
    <row r="696" spans="1:18" x14ac:dyDescent="0.15">
      <c r="A696" s="5" t="s">
        <v>284</v>
      </c>
      <c r="B696" s="4">
        <v>1183</v>
      </c>
      <c r="C696" s="4" t="s">
        <v>8</v>
      </c>
      <c r="D696" s="4" t="str">
        <f t="shared" si="50"/>
        <v>1183B1</v>
      </c>
      <c r="E696" s="35">
        <v>105</v>
      </c>
      <c r="F696" s="31">
        <v>43784</v>
      </c>
      <c r="G696" s="4">
        <v>9</v>
      </c>
      <c r="H696" s="4" t="s">
        <v>243</v>
      </c>
      <c r="I696" s="4" t="s">
        <v>242</v>
      </c>
      <c r="J696" s="4" t="str">
        <f t="shared" si="51"/>
        <v>F1,2,3</v>
      </c>
      <c r="K696" s="4" t="str">
        <f t="shared" si="52"/>
        <v>CGPLPA896P1</v>
      </c>
      <c r="L696" s="4" t="str">
        <f t="shared" si="53"/>
        <v>01-1183</v>
      </c>
      <c r="M696" s="4" t="s">
        <v>285</v>
      </c>
      <c r="N696" s="4">
        <v>896</v>
      </c>
      <c r="O696" s="4" t="s">
        <v>286</v>
      </c>
      <c r="P696" s="4">
        <v>1</v>
      </c>
      <c r="R696" s="4" t="str">
        <f t="shared" si="54"/>
        <v>PACTO105</v>
      </c>
    </row>
    <row r="697" spans="1:18" x14ac:dyDescent="0.15">
      <c r="A697" s="5" t="s">
        <v>284</v>
      </c>
      <c r="B697" s="4">
        <v>1289</v>
      </c>
      <c r="C697" s="4" t="s">
        <v>10</v>
      </c>
      <c r="D697" s="4" t="str">
        <f t="shared" si="50"/>
        <v>1289E2</v>
      </c>
      <c r="E697" s="35">
        <v>125</v>
      </c>
      <c r="F697" s="31">
        <v>44137</v>
      </c>
      <c r="G697" s="4">
        <v>20</v>
      </c>
      <c r="H697" s="4" t="s">
        <v>251</v>
      </c>
      <c r="I697" s="4" t="s">
        <v>242</v>
      </c>
      <c r="J697" s="4" t="str">
        <f t="shared" si="51"/>
        <v>B1,2,3</v>
      </c>
      <c r="K697" s="4" t="str">
        <f t="shared" si="52"/>
        <v>CGPLPA915P3</v>
      </c>
      <c r="L697" s="4" t="str">
        <f t="shared" si="53"/>
        <v>01-1289</v>
      </c>
      <c r="M697" s="4" t="s">
        <v>285</v>
      </c>
      <c r="N697" s="4">
        <v>915</v>
      </c>
      <c r="O697" s="4" t="s">
        <v>286</v>
      </c>
      <c r="P697" s="4">
        <v>3</v>
      </c>
      <c r="R697" s="4" t="str">
        <f t="shared" si="54"/>
        <v>PACTO125</v>
      </c>
    </row>
    <row r="698" spans="1:18" x14ac:dyDescent="0.15">
      <c r="A698" s="5" t="s">
        <v>284</v>
      </c>
      <c r="B698" s="4">
        <v>1184</v>
      </c>
      <c r="C698" s="4" t="s">
        <v>2</v>
      </c>
      <c r="D698" s="4" t="str">
        <f t="shared" si="50"/>
        <v>1184A</v>
      </c>
      <c r="E698" s="35">
        <v>106</v>
      </c>
      <c r="F698" s="31">
        <v>43781</v>
      </c>
      <c r="G698" s="4">
        <v>4</v>
      </c>
      <c r="H698" s="4" t="s">
        <v>251</v>
      </c>
      <c r="I698" s="4" t="s">
        <v>242</v>
      </c>
      <c r="J698" s="4" t="str">
        <f t="shared" si="51"/>
        <v>B1,2,3</v>
      </c>
      <c r="K698" s="4" t="str">
        <f t="shared" si="52"/>
        <v>CGPLPA897P</v>
      </c>
      <c r="L698" s="4" t="str">
        <f t="shared" si="53"/>
        <v>01-1184</v>
      </c>
      <c r="M698" s="4" t="s">
        <v>285</v>
      </c>
      <c r="N698" s="4">
        <v>897</v>
      </c>
      <c r="O698" s="4" t="s">
        <v>286</v>
      </c>
      <c r="R698" s="4" t="str">
        <f t="shared" si="54"/>
        <v>PACTO106</v>
      </c>
    </row>
    <row r="699" spans="1:18" x14ac:dyDescent="0.15">
      <c r="A699" s="5" t="s">
        <v>284</v>
      </c>
      <c r="B699" s="4">
        <v>1184</v>
      </c>
      <c r="C699" s="4" t="s">
        <v>600</v>
      </c>
      <c r="D699" s="4" t="str">
        <f t="shared" si="50"/>
        <v>1184ABC</v>
      </c>
      <c r="E699" s="43">
        <v>106</v>
      </c>
      <c r="F699" s="30">
        <v>43781</v>
      </c>
      <c r="J699" s="4" t="str">
        <f t="shared" si="51"/>
        <v/>
      </c>
      <c r="K699" s="4" t="str">
        <f t="shared" si="52"/>
        <v>CGPLPA897N</v>
      </c>
      <c r="L699" s="4" t="str">
        <f t="shared" si="53"/>
        <v>01-1184</v>
      </c>
      <c r="M699" s="4" t="s">
        <v>285</v>
      </c>
      <c r="N699" s="4">
        <v>897</v>
      </c>
      <c r="O699" s="4" t="s">
        <v>611</v>
      </c>
      <c r="R699" s="4" t="str">
        <f t="shared" si="54"/>
        <v>PACTO106</v>
      </c>
    </row>
    <row r="700" spans="1:18" x14ac:dyDescent="0.15">
      <c r="A700" s="5" t="s">
        <v>284</v>
      </c>
      <c r="B700" s="4">
        <v>1184</v>
      </c>
      <c r="C700" s="4" t="s">
        <v>8</v>
      </c>
      <c r="D700" s="4" t="str">
        <f t="shared" si="50"/>
        <v>1184B1</v>
      </c>
      <c r="E700" s="35">
        <v>106</v>
      </c>
      <c r="F700" s="31">
        <v>43810</v>
      </c>
      <c r="G700" s="4">
        <v>9</v>
      </c>
      <c r="H700" s="4" t="s">
        <v>243</v>
      </c>
      <c r="I700" s="4" t="s">
        <v>244</v>
      </c>
      <c r="J700" s="4" t="str">
        <f t="shared" si="51"/>
        <v>F4,5,6</v>
      </c>
      <c r="K700" s="4" t="str">
        <f t="shared" si="52"/>
        <v>CGPLPA897P1</v>
      </c>
      <c r="L700" s="4" t="str">
        <f t="shared" si="53"/>
        <v>01-1184</v>
      </c>
      <c r="M700" s="4" t="s">
        <v>285</v>
      </c>
      <c r="N700" s="4">
        <v>897</v>
      </c>
      <c r="O700" s="4" t="s">
        <v>286</v>
      </c>
      <c r="P700" s="4">
        <v>1</v>
      </c>
      <c r="R700" s="4" t="str">
        <f t="shared" si="54"/>
        <v>PACTO106</v>
      </c>
    </row>
    <row r="701" spans="1:18" x14ac:dyDescent="0.15">
      <c r="A701" s="5" t="s">
        <v>284</v>
      </c>
      <c r="B701" s="4">
        <v>1184</v>
      </c>
      <c r="C701" s="4" t="s">
        <v>9</v>
      </c>
      <c r="D701" s="4" t="str">
        <f t="shared" si="50"/>
        <v>1184E1</v>
      </c>
      <c r="E701" s="35">
        <v>106</v>
      </c>
      <c r="F701" s="31">
        <v>43838</v>
      </c>
      <c r="G701" s="4">
        <v>13</v>
      </c>
      <c r="H701" s="4" t="s">
        <v>248</v>
      </c>
      <c r="I701" s="4" t="s">
        <v>244</v>
      </c>
      <c r="J701" s="4" t="str">
        <f t="shared" si="51"/>
        <v>G4,5,6</v>
      </c>
      <c r="K701" s="4" t="str">
        <f t="shared" si="52"/>
        <v>CGPLPA897P2</v>
      </c>
      <c r="L701" s="4" t="str">
        <f t="shared" si="53"/>
        <v>01-1184</v>
      </c>
      <c r="M701" s="4" t="s">
        <v>285</v>
      </c>
      <c r="N701" s="4">
        <v>897</v>
      </c>
      <c r="O701" s="4" t="s">
        <v>286</v>
      </c>
      <c r="P701" s="4">
        <v>2</v>
      </c>
      <c r="R701" s="4" t="str">
        <f t="shared" si="54"/>
        <v>PACTO106</v>
      </c>
    </row>
    <row r="702" spans="1:18" x14ac:dyDescent="0.15">
      <c r="A702" s="5" t="s">
        <v>284</v>
      </c>
      <c r="B702" s="4">
        <v>1184</v>
      </c>
      <c r="C702" s="4" t="s">
        <v>11</v>
      </c>
      <c r="D702" s="4" t="str">
        <f t="shared" si="50"/>
        <v>1184E3</v>
      </c>
      <c r="E702" s="35">
        <v>106</v>
      </c>
      <c r="F702" s="31">
        <v>43958</v>
      </c>
      <c r="G702" s="4">
        <v>18</v>
      </c>
      <c r="H702" s="4" t="s">
        <v>250</v>
      </c>
      <c r="I702" s="4" t="s">
        <v>245</v>
      </c>
      <c r="J702" s="4" t="str">
        <f t="shared" si="51"/>
        <v>C7,8,9</v>
      </c>
      <c r="K702" s="4" t="str">
        <f t="shared" si="52"/>
        <v>CGPLPA897P4</v>
      </c>
      <c r="L702" s="4" t="str">
        <f t="shared" si="53"/>
        <v>01-1184</v>
      </c>
      <c r="M702" s="4" t="s">
        <v>285</v>
      </c>
      <c r="N702" s="4">
        <v>897</v>
      </c>
      <c r="O702" s="4" t="s">
        <v>286</v>
      </c>
      <c r="P702" s="4">
        <v>4</v>
      </c>
      <c r="R702" s="4" t="str">
        <f t="shared" si="54"/>
        <v>PACTO106</v>
      </c>
    </row>
    <row r="703" spans="1:18" x14ac:dyDescent="0.15">
      <c r="A703" s="5" t="s">
        <v>284</v>
      </c>
      <c r="B703" s="4">
        <v>1188</v>
      </c>
      <c r="C703" s="4" t="s">
        <v>2</v>
      </c>
      <c r="D703" s="4" t="str">
        <f t="shared" si="50"/>
        <v>1188A</v>
      </c>
      <c r="E703" s="35">
        <v>107</v>
      </c>
      <c r="F703" s="31">
        <v>43784</v>
      </c>
      <c r="G703" s="4">
        <v>4</v>
      </c>
      <c r="H703" s="4" t="s">
        <v>251</v>
      </c>
      <c r="I703" s="4" t="s">
        <v>244</v>
      </c>
      <c r="J703" s="4" t="str">
        <f t="shared" si="51"/>
        <v>B4,5,6</v>
      </c>
      <c r="K703" s="4" t="str">
        <f t="shared" si="52"/>
        <v>CGPLPA898P</v>
      </c>
      <c r="L703" s="4" t="str">
        <f t="shared" si="53"/>
        <v>01-1188</v>
      </c>
      <c r="M703" s="4" t="s">
        <v>285</v>
      </c>
      <c r="N703" s="4">
        <v>898</v>
      </c>
      <c r="O703" s="4" t="s">
        <v>286</v>
      </c>
      <c r="R703" s="4" t="str">
        <f t="shared" si="54"/>
        <v>PACTO107</v>
      </c>
    </row>
    <row r="704" spans="1:18" x14ac:dyDescent="0.15">
      <c r="A704" s="5" t="s">
        <v>284</v>
      </c>
      <c r="B704" s="4">
        <v>1188</v>
      </c>
      <c r="C704" s="4" t="s">
        <v>600</v>
      </c>
      <c r="D704" s="4" t="str">
        <f t="shared" si="50"/>
        <v>1188ABC</v>
      </c>
      <c r="E704" s="43">
        <v>107</v>
      </c>
      <c r="F704" s="30">
        <v>43784</v>
      </c>
      <c r="J704" s="4" t="str">
        <f t="shared" si="51"/>
        <v/>
      </c>
      <c r="K704" s="4" t="str">
        <f t="shared" si="52"/>
        <v>CGPLPA898N</v>
      </c>
      <c r="L704" s="4" t="str">
        <f t="shared" si="53"/>
        <v>01-1188</v>
      </c>
      <c r="M704" s="4" t="s">
        <v>285</v>
      </c>
      <c r="N704" s="4">
        <v>898</v>
      </c>
      <c r="O704" s="4" t="s">
        <v>611</v>
      </c>
      <c r="R704" s="4" t="str">
        <f t="shared" si="54"/>
        <v>PACTO107</v>
      </c>
    </row>
    <row r="705" spans="1:18" x14ac:dyDescent="0.15">
      <c r="A705" s="5" t="s">
        <v>284</v>
      </c>
      <c r="B705" s="4">
        <v>1192</v>
      </c>
      <c r="C705" s="4" t="s">
        <v>2</v>
      </c>
      <c r="D705" s="4" t="str">
        <f t="shared" si="50"/>
        <v>1192A</v>
      </c>
      <c r="E705" s="35">
        <v>108</v>
      </c>
      <c r="F705" s="31">
        <v>43790</v>
      </c>
      <c r="G705" s="4">
        <v>4</v>
      </c>
      <c r="H705" s="4" t="s">
        <v>251</v>
      </c>
      <c r="I705" s="4" t="s">
        <v>245</v>
      </c>
      <c r="J705" s="4" t="str">
        <f t="shared" si="51"/>
        <v>B7,8,9</v>
      </c>
      <c r="K705" s="4" t="str">
        <f t="shared" si="52"/>
        <v>CGPLPA899P</v>
      </c>
      <c r="L705" s="4" t="str">
        <f t="shared" si="53"/>
        <v>01-1192</v>
      </c>
      <c r="M705" s="4" t="s">
        <v>285</v>
      </c>
      <c r="N705" s="4">
        <v>899</v>
      </c>
      <c r="O705" s="4" t="s">
        <v>286</v>
      </c>
      <c r="R705" s="4" t="str">
        <f t="shared" si="54"/>
        <v>PACTO108</v>
      </c>
    </row>
    <row r="706" spans="1:18" x14ac:dyDescent="0.15">
      <c r="A706" s="5" t="s">
        <v>284</v>
      </c>
      <c r="B706" s="4">
        <v>1192</v>
      </c>
      <c r="C706" s="4" t="s">
        <v>600</v>
      </c>
      <c r="D706" s="4" t="str">
        <f t="shared" ref="D706:D769" si="55">_xlfn.CONCAT(B706:C706)</f>
        <v>1192ABC</v>
      </c>
      <c r="E706" s="43">
        <v>108</v>
      </c>
      <c r="F706" s="30">
        <v>43790</v>
      </c>
      <c r="J706" s="4" t="str">
        <f t="shared" si="51"/>
        <v/>
      </c>
      <c r="K706" s="4" t="str">
        <f t="shared" si="52"/>
        <v>CGPLPA899N</v>
      </c>
      <c r="L706" s="4" t="str">
        <f t="shared" si="53"/>
        <v>01-1192</v>
      </c>
      <c r="M706" s="4" t="s">
        <v>285</v>
      </c>
      <c r="N706" s="4">
        <v>899</v>
      </c>
      <c r="O706" s="4" t="s">
        <v>611</v>
      </c>
      <c r="R706" s="4" t="str">
        <f t="shared" si="54"/>
        <v>PACTO108</v>
      </c>
    </row>
    <row r="707" spans="1:18" x14ac:dyDescent="0.15">
      <c r="A707" s="5" t="s">
        <v>284</v>
      </c>
      <c r="B707" s="4">
        <v>1192</v>
      </c>
      <c r="C707" s="4" t="s">
        <v>8</v>
      </c>
      <c r="D707" s="4" t="str">
        <f t="shared" si="55"/>
        <v>1192B1</v>
      </c>
      <c r="E707" s="35">
        <v>108</v>
      </c>
      <c r="F707" s="31">
        <v>43819</v>
      </c>
      <c r="G707" s="4">
        <v>9</v>
      </c>
      <c r="H707" s="4" t="s">
        <v>243</v>
      </c>
      <c r="I707" s="4" t="s">
        <v>245</v>
      </c>
      <c r="J707" s="4" t="str">
        <f t="shared" si="51"/>
        <v>F7,8,9</v>
      </c>
      <c r="K707" s="4" t="str">
        <f t="shared" si="52"/>
        <v>CGPLPA899P1</v>
      </c>
      <c r="L707" s="4" t="str">
        <f t="shared" si="53"/>
        <v>01-1192</v>
      </c>
      <c r="M707" s="4" t="s">
        <v>285</v>
      </c>
      <c r="N707" s="4">
        <v>899</v>
      </c>
      <c r="O707" s="4" t="s">
        <v>286</v>
      </c>
      <c r="P707" s="4">
        <v>1</v>
      </c>
      <c r="R707" s="4" t="str">
        <f t="shared" si="54"/>
        <v>PACTO108</v>
      </c>
    </row>
    <row r="708" spans="1:18" x14ac:dyDescent="0.15">
      <c r="A708" s="5" t="s">
        <v>284</v>
      </c>
      <c r="B708" s="4">
        <v>1192</v>
      </c>
      <c r="C708" s="4" t="s">
        <v>9</v>
      </c>
      <c r="D708" s="4" t="str">
        <f t="shared" si="55"/>
        <v>1192E1</v>
      </c>
      <c r="E708" s="35">
        <v>108</v>
      </c>
      <c r="F708" s="31">
        <v>43847</v>
      </c>
      <c r="G708" s="4">
        <v>13</v>
      </c>
      <c r="H708" s="4" t="s">
        <v>248</v>
      </c>
      <c r="I708" s="4" t="s">
        <v>245</v>
      </c>
      <c r="J708" s="4" t="str">
        <f t="shared" si="51"/>
        <v>G7,8,9</v>
      </c>
      <c r="K708" s="4" t="str">
        <f t="shared" si="52"/>
        <v>CGPLPA899P2</v>
      </c>
      <c r="L708" s="4" t="str">
        <f t="shared" si="53"/>
        <v>01-1192</v>
      </c>
      <c r="M708" s="4" t="s">
        <v>285</v>
      </c>
      <c r="N708" s="4">
        <v>899</v>
      </c>
      <c r="O708" s="4" t="s">
        <v>286</v>
      </c>
      <c r="P708" s="4">
        <v>2</v>
      </c>
      <c r="R708" s="4" t="str">
        <f t="shared" si="54"/>
        <v>PACTO108</v>
      </c>
    </row>
    <row r="709" spans="1:18" x14ac:dyDescent="0.15">
      <c r="A709" s="5" t="s">
        <v>284</v>
      </c>
      <c r="B709" s="4">
        <v>1225</v>
      </c>
      <c r="C709" s="4" t="s">
        <v>10</v>
      </c>
      <c r="D709" s="4" t="str">
        <f t="shared" si="55"/>
        <v>1225E2</v>
      </c>
      <c r="E709" s="35">
        <v>112</v>
      </c>
      <c r="F709" s="31">
        <v>43923</v>
      </c>
      <c r="G709" s="4">
        <v>22</v>
      </c>
      <c r="H709" s="4" t="s">
        <v>2</v>
      </c>
      <c r="I709" s="4" t="s">
        <v>242</v>
      </c>
      <c r="J709" s="4" t="str">
        <f t="shared" si="51"/>
        <v>A1,2,3</v>
      </c>
      <c r="K709" s="4" t="str">
        <f t="shared" si="52"/>
        <v>CGPLPA903P3</v>
      </c>
      <c r="L709" s="4" t="str">
        <f t="shared" si="53"/>
        <v>01-1225</v>
      </c>
      <c r="M709" s="4" t="s">
        <v>285</v>
      </c>
      <c r="N709" s="4">
        <v>903</v>
      </c>
      <c r="O709" s="4" t="s">
        <v>286</v>
      </c>
      <c r="P709" s="4">
        <v>3</v>
      </c>
      <c r="R709" s="4" t="str">
        <f t="shared" si="54"/>
        <v>PACTO112</v>
      </c>
    </row>
    <row r="710" spans="1:18" x14ac:dyDescent="0.15">
      <c r="A710" s="5" t="s">
        <v>284</v>
      </c>
      <c r="B710" s="4">
        <v>1201</v>
      </c>
      <c r="C710" s="4" t="s">
        <v>2</v>
      </c>
      <c r="D710" s="4" t="str">
        <f t="shared" si="55"/>
        <v>1201A</v>
      </c>
      <c r="E710" s="35">
        <v>109</v>
      </c>
      <c r="F710" s="31">
        <v>43803</v>
      </c>
      <c r="G710" s="4">
        <v>4</v>
      </c>
      <c r="H710" s="4" t="s">
        <v>2</v>
      </c>
      <c r="I710" s="4" t="s">
        <v>242</v>
      </c>
      <c r="J710" s="4" t="str">
        <f t="shared" ref="J710:J773" si="56">_xlfn.CONCAT(H710:I710)</f>
        <v>A1,2,3</v>
      </c>
      <c r="K710" s="4" t="str">
        <f t="shared" ref="K710:K773" si="57">_xlfn.CONCAT(M710:Q710)</f>
        <v>CGPLPA900P</v>
      </c>
      <c r="L710" s="4" t="str">
        <f t="shared" ref="L710:L773" si="58">_xlfn.CONCAT(A710:B710)</f>
        <v>01-1201</v>
      </c>
      <c r="M710" s="4" t="s">
        <v>285</v>
      </c>
      <c r="N710" s="4">
        <v>900</v>
      </c>
      <c r="O710" s="4" t="s">
        <v>286</v>
      </c>
      <c r="R710" s="4" t="str">
        <f t="shared" ref="R710:R773" si="59">_xlfn.CONCAT($E$1,E710)</f>
        <v>PACTO109</v>
      </c>
    </row>
    <row r="711" spans="1:18" x14ac:dyDescent="0.15">
      <c r="A711" s="5" t="s">
        <v>284</v>
      </c>
      <c r="B711" s="4">
        <v>1201</v>
      </c>
      <c r="C711" s="4" t="s">
        <v>600</v>
      </c>
      <c r="D711" s="4" t="str">
        <f t="shared" si="55"/>
        <v>1201ABC</v>
      </c>
      <c r="E711" s="43">
        <v>109</v>
      </c>
      <c r="F711" s="30">
        <v>43803</v>
      </c>
      <c r="J711" s="4" t="str">
        <f t="shared" si="56"/>
        <v/>
      </c>
      <c r="K711" s="4" t="str">
        <f t="shared" si="57"/>
        <v>CGPLPA900N</v>
      </c>
      <c r="L711" s="4" t="str">
        <f t="shared" si="58"/>
        <v>01-1201</v>
      </c>
      <c r="M711" s="4" t="s">
        <v>285</v>
      </c>
      <c r="N711" s="4">
        <v>900</v>
      </c>
      <c r="O711" s="4" t="s">
        <v>611</v>
      </c>
      <c r="R711" s="4" t="str">
        <f t="shared" si="59"/>
        <v>PACTO109</v>
      </c>
    </row>
    <row r="712" spans="1:18" x14ac:dyDescent="0.15">
      <c r="A712" s="5" t="s">
        <v>284</v>
      </c>
      <c r="B712" s="4">
        <v>1201</v>
      </c>
      <c r="C712" s="4" t="s">
        <v>8</v>
      </c>
      <c r="D712" s="4" t="str">
        <f t="shared" si="55"/>
        <v>1201B1</v>
      </c>
      <c r="E712" s="35">
        <v>109</v>
      </c>
      <c r="F712" s="31">
        <v>43832</v>
      </c>
      <c r="G712" s="4">
        <v>9</v>
      </c>
      <c r="H712" s="4" t="s">
        <v>247</v>
      </c>
      <c r="I712" s="4" t="s">
        <v>242</v>
      </c>
      <c r="J712" s="4" t="str">
        <f t="shared" si="56"/>
        <v>E1,2,3</v>
      </c>
      <c r="K712" s="4" t="str">
        <f t="shared" si="57"/>
        <v>CGPLPA900P1</v>
      </c>
      <c r="L712" s="4" t="str">
        <f t="shared" si="58"/>
        <v>01-1201</v>
      </c>
      <c r="M712" s="4" t="s">
        <v>285</v>
      </c>
      <c r="N712" s="4">
        <v>900</v>
      </c>
      <c r="O712" s="4" t="s">
        <v>286</v>
      </c>
      <c r="P712" s="4">
        <v>1</v>
      </c>
      <c r="R712" s="4" t="str">
        <f t="shared" si="59"/>
        <v>PACTO109</v>
      </c>
    </row>
    <row r="713" spans="1:18" x14ac:dyDescent="0.15">
      <c r="A713" s="5" t="s">
        <v>284</v>
      </c>
      <c r="B713" s="4">
        <v>1201</v>
      </c>
      <c r="C713" s="4" t="s">
        <v>9</v>
      </c>
      <c r="D713" s="4" t="str">
        <f t="shared" si="55"/>
        <v>1201E1</v>
      </c>
      <c r="E713" s="35">
        <v>109</v>
      </c>
      <c r="F713" s="31">
        <v>43860</v>
      </c>
      <c r="G713" s="4">
        <v>13</v>
      </c>
      <c r="H713" s="4" t="s">
        <v>243</v>
      </c>
      <c r="I713" s="4" t="s">
        <v>242</v>
      </c>
      <c r="J713" s="4" t="str">
        <f t="shared" si="56"/>
        <v>F1,2,3</v>
      </c>
      <c r="K713" s="4" t="str">
        <f t="shared" si="57"/>
        <v>CGPLPA900P2</v>
      </c>
      <c r="L713" s="4" t="str">
        <f t="shared" si="58"/>
        <v>01-1201</v>
      </c>
      <c r="M713" s="4" t="s">
        <v>285</v>
      </c>
      <c r="N713" s="4">
        <v>900</v>
      </c>
      <c r="O713" s="4" t="s">
        <v>286</v>
      </c>
      <c r="P713" s="4">
        <v>2</v>
      </c>
      <c r="R713" s="4" t="str">
        <f t="shared" si="59"/>
        <v>PACTO109</v>
      </c>
    </row>
    <row r="714" spans="1:18" x14ac:dyDescent="0.15">
      <c r="A714" s="5" t="s">
        <v>284</v>
      </c>
      <c r="B714" s="4">
        <v>1229</v>
      </c>
      <c r="C714" s="4" t="s">
        <v>10</v>
      </c>
      <c r="D714" s="4" t="str">
        <f t="shared" si="55"/>
        <v>1229E2</v>
      </c>
      <c r="E714" s="35">
        <v>113</v>
      </c>
      <c r="F714" s="31">
        <v>44005</v>
      </c>
      <c r="G714" s="4">
        <v>22</v>
      </c>
      <c r="H714" s="4" t="s">
        <v>2</v>
      </c>
      <c r="I714" s="4" t="s">
        <v>244</v>
      </c>
      <c r="J714" s="4" t="str">
        <f t="shared" si="56"/>
        <v>A4,5,6</v>
      </c>
      <c r="K714" s="4" t="str">
        <f t="shared" si="57"/>
        <v>CGPLPA905P3</v>
      </c>
      <c r="L714" s="4" t="str">
        <f t="shared" si="58"/>
        <v>01-1229</v>
      </c>
      <c r="M714" s="4" t="s">
        <v>285</v>
      </c>
      <c r="N714" s="4">
        <v>905</v>
      </c>
      <c r="O714" s="4" t="s">
        <v>286</v>
      </c>
      <c r="P714" s="4">
        <v>3</v>
      </c>
      <c r="R714" s="4" t="str">
        <f t="shared" si="59"/>
        <v>PACTO113</v>
      </c>
    </row>
    <row r="715" spans="1:18" x14ac:dyDescent="0.15">
      <c r="A715" s="5" t="s">
        <v>284</v>
      </c>
      <c r="B715" s="4">
        <v>1201</v>
      </c>
      <c r="C715" s="4" t="s">
        <v>11</v>
      </c>
      <c r="D715" s="4" t="str">
        <f t="shared" si="55"/>
        <v>1201E3</v>
      </c>
      <c r="E715" s="35">
        <v>109</v>
      </c>
      <c r="F715" s="31">
        <v>43929</v>
      </c>
      <c r="G715" s="4">
        <v>18</v>
      </c>
      <c r="H715" s="4" t="s">
        <v>251</v>
      </c>
      <c r="I715" s="4" t="s">
        <v>242</v>
      </c>
      <c r="J715" s="4" t="str">
        <f t="shared" si="56"/>
        <v>B1,2,3</v>
      </c>
      <c r="K715" s="4" t="str">
        <f t="shared" si="57"/>
        <v>CGPLPA900P4</v>
      </c>
      <c r="L715" s="4" t="str">
        <f t="shared" si="58"/>
        <v>01-1201</v>
      </c>
      <c r="M715" s="4" t="s">
        <v>285</v>
      </c>
      <c r="N715" s="4">
        <v>900</v>
      </c>
      <c r="O715" s="4" t="s">
        <v>286</v>
      </c>
      <c r="P715" s="4">
        <v>4</v>
      </c>
      <c r="R715" s="4" t="str">
        <f t="shared" si="59"/>
        <v>PACTO109</v>
      </c>
    </row>
    <row r="716" spans="1:18" x14ac:dyDescent="0.15">
      <c r="A716" s="5" t="s">
        <v>284</v>
      </c>
      <c r="B716" s="4">
        <v>1203</v>
      </c>
      <c r="C716" s="4" t="s">
        <v>12</v>
      </c>
      <c r="D716" s="4" t="str">
        <f t="shared" si="55"/>
        <v>1203E4</v>
      </c>
      <c r="E716" s="35">
        <v>110</v>
      </c>
      <c r="F716" s="31">
        <v>43984</v>
      </c>
      <c r="G716" s="4">
        <v>20</v>
      </c>
      <c r="H716" s="4" t="s">
        <v>249</v>
      </c>
      <c r="I716" s="4" t="s">
        <v>244</v>
      </c>
      <c r="J716" s="4" t="str">
        <f t="shared" si="56"/>
        <v>D4,5,6</v>
      </c>
      <c r="K716" s="4" t="str">
        <f t="shared" si="57"/>
        <v>CGPLPA901P5</v>
      </c>
      <c r="L716" s="4" t="str">
        <f t="shared" si="58"/>
        <v>01-1203</v>
      </c>
      <c r="M716" s="4" t="s">
        <v>285</v>
      </c>
      <c r="N716" s="4">
        <v>901</v>
      </c>
      <c r="O716" s="4" t="s">
        <v>286</v>
      </c>
      <c r="P716" s="4">
        <v>5</v>
      </c>
      <c r="R716" s="4" t="str">
        <f t="shared" si="59"/>
        <v>PACTO110</v>
      </c>
    </row>
    <row r="717" spans="1:18" x14ac:dyDescent="0.15">
      <c r="A717" s="5" t="s">
        <v>284</v>
      </c>
      <c r="B717" s="4">
        <v>1203</v>
      </c>
      <c r="C717" s="4" t="s">
        <v>2</v>
      </c>
      <c r="D717" s="4" t="str">
        <f t="shared" si="55"/>
        <v>1203A</v>
      </c>
      <c r="E717" s="35">
        <v>110</v>
      </c>
      <c r="F717" s="31">
        <v>43805</v>
      </c>
      <c r="G717" s="4">
        <v>4</v>
      </c>
      <c r="H717" s="4" t="s">
        <v>2</v>
      </c>
      <c r="I717" s="4" t="s">
        <v>244</v>
      </c>
      <c r="J717" s="4" t="str">
        <f t="shared" si="56"/>
        <v>A4,5,6</v>
      </c>
      <c r="K717" s="4" t="str">
        <f t="shared" si="57"/>
        <v>CGPLPA901P</v>
      </c>
      <c r="L717" s="4" t="str">
        <f t="shared" si="58"/>
        <v>01-1203</v>
      </c>
      <c r="M717" s="4" t="s">
        <v>285</v>
      </c>
      <c r="N717" s="4">
        <v>901</v>
      </c>
      <c r="O717" s="4" t="s">
        <v>286</v>
      </c>
      <c r="R717" s="4" t="str">
        <f t="shared" si="59"/>
        <v>PACTO110</v>
      </c>
    </row>
    <row r="718" spans="1:18" x14ac:dyDescent="0.15">
      <c r="A718" s="5" t="s">
        <v>284</v>
      </c>
      <c r="B718" s="4">
        <v>1203</v>
      </c>
      <c r="C718" s="4" t="s">
        <v>600</v>
      </c>
      <c r="D718" s="4" t="str">
        <f t="shared" si="55"/>
        <v>1203ABC</v>
      </c>
      <c r="E718" s="43">
        <v>110</v>
      </c>
      <c r="F718" s="30">
        <v>43805</v>
      </c>
      <c r="J718" s="4" t="str">
        <f t="shared" si="56"/>
        <v/>
      </c>
      <c r="K718" s="4" t="str">
        <f t="shared" si="57"/>
        <v>CGPLPA901N</v>
      </c>
      <c r="L718" s="4" t="str">
        <f t="shared" si="58"/>
        <v>01-1203</v>
      </c>
      <c r="M718" s="4" t="s">
        <v>285</v>
      </c>
      <c r="N718" s="4">
        <v>901</v>
      </c>
      <c r="O718" s="4" t="s">
        <v>611</v>
      </c>
      <c r="R718" s="4" t="str">
        <f t="shared" si="59"/>
        <v>PACTO110</v>
      </c>
    </row>
    <row r="719" spans="1:18" x14ac:dyDescent="0.15">
      <c r="A719" s="5" t="s">
        <v>284</v>
      </c>
      <c r="B719" s="4">
        <v>1203</v>
      </c>
      <c r="C719" s="4" t="s">
        <v>8</v>
      </c>
      <c r="D719" s="4" t="str">
        <f t="shared" si="55"/>
        <v>1203B1</v>
      </c>
      <c r="E719" s="35">
        <v>110</v>
      </c>
      <c r="F719" s="31">
        <v>43810</v>
      </c>
      <c r="G719" s="4">
        <v>9</v>
      </c>
      <c r="H719" s="4" t="s">
        <v>247</v>
      </c>
      <c r="I719" s="4" t="s">
        <v>244</v>
      </c>
      <c r="J719" s="4" t="str">
        <f t="shared" si="56"/>
        <v>E4,5,6</v>
      </c>
      <c r="K719" s="4" t="str">
        <f t="shared" si="57"/>
        <v>CGPLPA901P1</v>
      </c>
      <c r="L719" s="4" t="str">
        <f t="shared" si="58"/>
        <v>01-1203</v>
      </c>
      <c r="M719" s="4" t="s">
        <v>285</v>
      </c>
      <c r="N719" s="4">
        <v>901</v>
      </c>
      <c r="O719" s="4" t="s">
        <v>286</v>
      </c>
      <c r="P719" s="4">
        <v>1</v>
      </c>
      <c r="R719" s="4" t="str">
        <f t="shared" si="59"/>
        <v>PACTO110</v>
      </c>
    </row>
    <row r="720" spans="1:18" x14ac:dyDescent="0.15">
      <c r="A720" s="5" t="s">
        <v>284</v>
      </c>
      <c r="B720" s="4">
        <v>1203</v>
      </c>
      <c r="C720" s="4" t="s">
        <v>9</v>
      </c>
      <c r="D720" s="4" t="str">
        <f t="shared" si="55"/>
        <v>1203E1</v>
      </c>
      <c r="E720" s="35">
        <v>110</v>
      </c>
      <c r="F720" s="31">
        <v>43837</v>
      </c>
      <c r="G720" s="4">
        <v>16</v>
      </c>
      <c r="H720" s="4" t="s">
        <v>247</v>
      </c>
      <c r="I720" s="4" t="s">
        <v>245</v>
      </c>
      <c r="J720" s="4" t="str">
        <f t="shared" si="56"/>
        <v>E7,8,9</v>
      </c>
      <c r="K720" s="4" t="str">
        <f t="shared" si="57"/>
        <v>CGPLPA901P2</v>
      </c>
      <c r="L720" s="4" t="str">
        <f t="shared" si="58"/>
        <v>01-1203</v>
      </c>
      <c r="M720" s="4" t="s">
        <v>285</v>
      </c>
      <c r="N720" s="4">
        <v>901</v>
      </c>
      <c r="O720" s="4" t="s">
        <v>286</v>
      </c>
      <c r="P720" s="4">
        <v>2</v>
      </c>
      <c r="R720" s="4" t="str">
        <f t="shared" si="59"/>
        <v>PACTO110</v>
      </c>
    </row>
    <row r="721" spans="1:18" x14ac:dyDescent="0.15">
      <c r="A721" s="5" t="s">
        <v>284</v>
      </c>
      <c r="B721" s="4">
        <v>1233</v>
      </c>
      <c r="C721" s="4" t="s">
        <v>10</v>
      </c>
      <c r="D721" s="4" t="str">
        <f t="shared" si="55"/>
        <v>1233E2</v>
      </c>
      <c r="E721" s="35">
        <v>115</v>
      </c>
      <c r="F721" s="31">
        <v>43942</v>
      </c>
      <c r="G721" s="4">
        <v>22</v>
      </c>
      <c r="H721" s="4" t="s">
        <v>2</v>
      </c>
      <c r="I721" s="4" t="s">
        <v>245</v>
      </c>
      <c r="J721" s="4" t="str">
        <f t="shared" si="56"/>
        <v>A7,8,9</v>
      </c>
      <c r="K721" s="4" t="str">
        <f t="shared" si="57"/>
        <v>CGPLPA639P3</v>
      </c>
      <c r="L721" s="4" t="str">
        <f t="shared" si="58"/>
        <v>01-1233</v>
      </c>
      <c r="M721" s="4" t="s">
        <v>285</v>
      </c>
      <c r="N721" s="4">
        <v>639</v>
      </c>
      <c r="O721" s="4" t="s">
        <v>286</v>
      </c>
      <c r="P721" s="4">
        <v>3</v>
      </c>
      <c r="R721" s="4" t="str">
        <f t="shared" si="59"/>
        <v>PACTO115</v>
      </c>
    </row>
    <row r="722" spans="1:18" x14ac:dyDescent="0.15">
      <c r="A722" s="5" t="s">
        <v>284</v>
      </c>
      <c r="B722" s="4">
        <v>1203</v>
      </c>
      <c r="C722" s="4" t="s">
        <v>11</v>
      </c>
      <c r="D722" s="4" t="str">
        <f t="shared" si="55"/>
        <v>1203E3</v>
      </c>
      <c r="E722" s="35">
        <v>110</v>
      </c>
      <c r="F722" s="31">
        <v>43928</v>
      </c>
      <c r="G722" s="4">
        <v>18</v>
      </c>
      <c r="H722" s="4" t="s">
        <v>251</v>
      </c>
      <c r="I722" s="4" t="s">
        <v>244</v>
      </c>
      <c r="J722" s="4" t="str">
        <f t="shared" si="56"/>
        <v>B4,5,6</v>
      </c>
      <c r="K722" s="4" t="str">
        <f t="shared" si="57"/>
        <v>CGPLPA901P4</v>
      </c>
      <c r="L722" s="4" t="str">
        <f t="shared" si="58"/>
        <v>01-1203</v>
      </c>
      <c r="M722" s="4" t="s">
        <v>285</v>
      </c>
      <c r="N722" s="4">
        <v>901</v>
      </c>
      <c r="O722" s="4" t="s">
        <v>286</v>
      </c>
      <c r="P722" s="4">
        <v>4</v>
      </c>
      <c r="R722" s="4" t="str">
        <f t="shared" si="59"/>
        <v>PACTO110</v>
      </c>
    </row>
    <row r="723" spans="1:18" x14ac:dyDescent="0.15">
      <c r="A723" s="5" t="s">
        <v>284</v>
      </c>
      <c r="B723" s="4">
        <v>1050</v>
      </c>
      <c r="C723" s="4" t="s">
        <v>10</v>
      </c>
      <c r="D723" s="4" t="str">
        <f t="shared" si="55"/>
        <v>1050E2</v>
      </c>
      <c r="E723" s="35">
        <v>84</v>
      </c>
      <c r="F723" s="31">
        <v>43614</v>
      </c>
      <c r="G723" s="4">
        <v>24</v>
      </c>
      <c r="H723" s="4" t="s">
        <v>246</v>
      </c>
      <c r="I723" s="4" t="s">
        <v>244</v>
      </c>
      <c r="J723" s="4" t="str">
        <f t="shared" si="56"/>
        <v>H4,5,6</v>
      </c>
      <c r="K723" s="4" t="str">
        <f t="shared" si="57"/>
        <v>CGPLPA877P3</v>
      </c>
      <c r="L723" s="4" t="str">
        <f t="shared" si="58"/>
        <v>01-1050</v>
      </c>
      <c r="M723" s="4" t="s">
        <v>285</v>
      </c>
      <c r="N723" s="4">
        <v>877</v>
      </c>
      <c r="O723" s="4" t="s">
        <v>286</v>
      </c>
      <c r="P723" s="4">
        <v>3</v>
      </c>
      <c r="R723" s="4" t="str">
        <f t="shared" si="59"/>
        <v>PACTO84</v>
      </c>
    </row>
    <row r="724" spans="1:18" x14ac:dyDescent="0.15">
      <c r="A724" s="5" t="s">
        <v>284</v>
      </c>
      <c r="B724" s="4">
        <v>1220</v>
      </c>
      <c r="C724" s="4" t="s">
        <v>2</v>
      </c>
      <c r="D724" s="4" t="str">
        <f t="shared" si="55"/>
        <v>1220A</v>
      </c>
      <c r="E724" s="35">
        <v>111</v>
      </c>
      <c r="F724" s="31">
        <v>43851</v>
      </c>
      <c r="G724" s="4">
        <v>4</v>
      </c>
      <c r="H724" s="4" t="s">
        <v>2</v>
      </c>
      <c r="I724" s="4" t="s">
        <v>245</v>
      </c>
      <c r="J724" s="4" t="str">
        <f t="shared" si="56"/>
        <v>A7,8,9</v>
      </c>
      <c r="K724" s="4" t="str">
        <f t="shared" si="57"/>
        <v>CGPLPA902P</v>
      </c>
      <c r="L724" s="4" t="str">
        <f t="shared" si="58"/>
        <v>01-1220</v>
      </c>
      <c r="M724" s="4" t="s">
        <v>285</v>
      </c>
      <c r="N724" s="4">
        <v>902</v>
      </c>
      <c r="O724" s="4" t="s">
        <v>286</v>
      </c>
      <c r="R724" s="4" t="str">
        <f t="shared" si="59"/>
        <v>PACTO111</v>
      </c>
    </row>
    <row r="725" spans="1:18" x14ac:dyDescent="0.15">
      <c r="A725" s="5" t="s">
        <v>284</v>
      </c>
      <c r="B725" s="4">
        <v>1220</v>
      </c>
      <c r="C725" s="4" t="s">
        <v>600</v>
      </c>
      <c r="D725" s="4" t="str">
        <f t="shared" si="55"/>
        <v>1220ABC</v>
      </c>
      <c r="E725" s="43">
        <v>111</v>
      </c>
      <c r="F725" s="30">
        <v>43851</v>
      </c>
      <c r="J725" s="4" t="str">
        <f t="shared" si="56"/>
        <v/>
      </c>
      <c r="K725" s="4" t="str">
        <f t="shared" si="57"/>
        <v>CGPLPA902N</v>
      </c>
      <c r="L725" s="4" t="str">
        <f t="shared" si="58"/>
        <v>01-1220</v>
      </c>
      <c r="M725" s="4" t="s">
        <v>285</v>
      </c>
      <c r="N725" s="4">
        <v>902</v>
      </c>
      <c r="O725" s="4" t="s">
        <v>611</v>
      </c>
      <c r="R725" s="4" t="str">
        <f t="shared" si="59"/>
        <v>PACTO111</v>
      </c>
    </row>
    <row r="726" spans="1:18" x14ac:dyDescent="0.15">
      <c r="A726" s="5" t="s">
        <v>284</v>
      </c>
      <c r="B726" s="4">
        <v>1220</v>
      </c>
      <c r="C726" s="4" t="s">
        <v>8</v>
      </c>
      <c r="D726" s="4" t="str">
        <f t="shared" si="55"/>
        <v>1220B1</v>
      </c>
      <c r="E726" s="35">
        <v>111</v>
      </c>
      <c r="F726" s="31">
        <v>43880</v>
      </c>
      <c r="G726" s="4">
        <v>9</v>
      </c>
      <c r="H726" s="4" t="s">
        <v>247</v>
      </c>
      <c r="I726" s="4" t="s">
        <v>245</v>
      </c>
      <c r="J726" s="4" t="str">
        <f t="shared" si="56"/>
        <v>E7,8,9</v>
      </c>
      <c r="K726" s="4" t="str">
        <f t="shared" si="57"/>
        <v>CGPLPA902P1</v>
      </c>
      <c r="L726" s="4" t="str">
        <f t="shared" si="58"/>
        <v>01-1220</v>
      </c>
      <c r="M726" s="4" t="s">
        <v>285</v>
      </c>
      <c r="N726" s="4">
        <v>902</v>
      </c>
      <c r="O726" s="4" t="s">
        <v>286</v>
      </c>
      <c r="P726" s="4">
        <v>1</v>
      </c>
      <c r="R726" s="4" t="str">
        <f t="shared" si="59"/>
        <v>PACTO111</v>
      </c>
    </row>
    <row r="727" spans="1:18" x14ac:dyDescent="0.15">
      <c r="A727" s="5" t="s">
        <v>284</v>
      </c>
      <c r="B727" s="4">
        <v>1220</v>
      </c>
      <c r="C727" s="4" t="s">
        <v>9</v>
      </c>
      <c r="D727" s="4" t="str">
        <f t="shared" si="55"/>
        <v>1220E1</v>
      </c>
      <c r="E727" s="35">
        <v>111</v>
      </c>
      <c r="F727" s="31">
        <v>43966</v>
      </c>
      <c r="G727" s="4">
        <v>13</v>
      </c>
      <c r="H727" s="4" t="s">
        <v>243</v>
      </c>
      <c r="I727" s="4" t="s">
        <v>244</v>
      </c>
      <c r="J727" s="4" t="str">
        <f t="shared" si="56"/>
        <v>F4,5,6</v>
      </c>
      <c r="K727" s="4" t="str">
        <f t="shared" si="57"/>
        <v>CGPLPA902P2</v>
      </c>
      <c r="L727" s="4" t="str">
        <f t="shared" si="58"/>
        <v>01-1220</v>
      </c>
      <c r="M727" s="4" t="s">
        <v>285</v>
      </c>
      <c r="N727" s="4">
        <v>902</v>
      </c>
      <c r="O727" s="4" t="s">
        <v>286</v>
      </c>
      <c r="P727" s="4">
        <v>2</v>
      </c>
      <c r="R727" s="4" t="str">
        <f t="shared" si="59"/>
        <v>PACTO111</v>
      </c>
    </row>
    <row r="728" spans="1:18" x14ac:dyDescent="0.15">
      <c r="A728" s="5" t="s">
        <v>284</v>
      </c>
      <c r="B728" s="4">
        <v>1220</v>
      </c>
      <c r="C728" s="4" t="s">
        <v>11</v>
      </c>
      <c r="D728" s="4" t="str">
        <f t="shared" si="55"/>
        <v>1220E3</v>
      </c>
      <c r="E728" s="35">
        <v>111</v>
      </c>
      <c r="F728" s="31">
        <v>44078</v>
      </c>
      <c r="G728" s="4">
        <v>18</v>
      </c>
      <c r="H728" s="4" t="s">
        <v>251</v>
      </c>
      <c r="I728" s="4" t="s">
        <v>245</v>
      </c>
      <c r="J728" s="4" t="str">
        <f t="shared" si="56"/>
        <v>B7,8,9</v>
      </c>
      <c r="K728" s="4" t="str">
        <f t="shared" si="57"/>
        <v>CGPLPA902P4</v>
      </c>
      <c r="L728" s="4" t="str">
        <f t="shared" si="58"/>
        <v>01-1220</v>
      </c>
      <c r="M728" s="4" t="s">
        <v>285</v>
      </c>
      <c r="N728" s="4">
        <v>902</v>
      </c>
      <c r="O728" s="4" t="s">
        <v>286</v>
      </c>
      <c r="P728" s="4">
        <v>4</v>
      </c>
      <c r="R728" s="4" t="str">
        <f t="shared" si="59"/>
        <v>PACTO111</v>
      </c>
    </row>
    <row r="729" spans="1:18" x14ac:dyDescent="0.15">
      <c r="A729" s="5" t="s">
        <v>284</v>
      </c>
      <c r="B729" s="4">
        <v>1225</v>
      </c>
      <c r="C729" s="4" t="s">
        <v>2</v>
      </c>
      <c r="D729" s="4" t="str">
        <f t="shared" si="55"/>
        <v>1225A</v>
      </c>
      <c r="E729" s="35">
        <v>112</v>
      </c>
      <c r="F729" s="31">
        <v>43864</v>
      </c>
      <c r="G729" s="4">
        <v>5</v>
      </c>
      <c r="H729" s="4" t="s">
        <v>241</v>
      </c>
      <c r="I729" s="4" t="s">
        <v>242</v>
      </c>
      <c r="J729" s="4" t="str">
        <f t="shared" si="56"/>
        <v>I1,2,3</v>
      </c>
      <c r="K729" s="4" t="str">
        <f t="shared" si="57"/>
        <v>CGPLPA903P</v>
      </c>
      <c r="L729" s="4" t="str">
        <f t="shared" si="58"/>
        <v>01-1225</v>
      </c>
      <c r="M729" s="4" t="s">
        <v>285</v>
      </c>
      <c r="N729" s="4">
        <v>903</v>
      </c>
      <c r="O729" s="4" t="s">
        <v>286</v>
      </c>
      <c r="R729" s="4" t="str">
        <f t="shared" si="59"/>
        <v>PACTO112</v>
      </c>
    </row>
    <row r="730" spans="1:18" x14ac:dyDescent="0.15">
      <c r="A730" s="5" t="s">
        <v>284</v>
      </c>
      <c r="B730" s="4">
        <v>1225</v>
      </c>
      <c r="C730" s="4" t="s">
        <v>600</v>
      </c>
      <c r="D730" s="4" t="str">
        <f t="shared" si="55"/>
        <v>1225ABC</v>
      </c>
      <c r="E730" s="43">
        <v>112</v>
      </c>
      <c r="F730" s="30">
        <v>43864</v>
      </c>
      <c r="J730" s="4" t="str">
        <f t="shared" si="56"/>
        <v/>
      </c>
      <c r="K730" s="4" t="str">
        <f t="shared" si="57"/>
        <v>CGPLPA903N</v>
      </c>
      <c r="L730" s="4" t="str">
        <f t="shared" si="58"/>
        <v>01-1225</v>
      </c>
      <c r="M730" s="4" t="s">
        <v>285</v>
      </c>
      <c r="N730" s="4">
        <v>903</v>
      </c>
      <c r="O730" s="4" t="s">
        <v>611</v>
      </c>
      <c r="R730" s="4" t="str">
        <f t="shared" si="59"/>
        <v>PACTO112</v>
      </c>
    </row>
    <row r="731" spans="1:18" x14ac:dyDescent="0.15">
      <c r="A731" s="5" t="s">
        <v>284</v>
      </c>
      <c r="B731" s="4">
        <v>1225</v>
      </c>
      <c r="C731" s="4" t="s">
        <v>8</v>
      </c>
      <c r="D731" s="4" t="str">
        <f t="shared" si="55"/>
        <v>1225B1</v>
      </c>
      <c r="E731" s="35">
        <v>112</v>
      </c>
      <c r="F731" s="31">
        <v>43873</v>
      </c>
      <c r="G731" s="4">
        <v>9</v>
      </c>
      <c r="H731" s="4" t="s">
        <v>249</v>
      </c>
      <c r="I731" s="4" t="s">
        <v>242</v>
      </c>
      <c r="J731" s="4" t="str">
        <f t="shared" si="56"/>
        <v>D1,2,3</v>
      </c>
      <c r="K731" s="4" t="str">
        <f t="shared" si="57"/>
        <v>CGPLPA903P1</v>
      </c>
      <c r="L731" s="4" t="str">
        <f t="shared" si="58"/>
        <v>01-1225</v>
      </c>
      <c r="M731" s="4" t="s">
        <v>285</v>
      </c>
      <c r="N731" s="4">
        <v>903</v>
      </c>
      <c r="O731" s="4" t="s">
        <v>286</v>
      </c>
      <c r="P731" s="4">
        <v>1</v>
      </c>
      <c r="R731" s="4" t="str">
        <f t="shared" si="59"/>
        <v>PACTO112</v>
      </c>
    </row>
    <row r="732" spans="1:18" x14ac:dyDescent="0.15">
      <c r="A732" s="5" t="s">
        <v>284</v>
      </c>
      <c r="B732" s="4">
        <v>1225</v>
      </c>
      <c r="C732" s="4" t="s">
        <v>9</v>
      </c>
      <c r="D732" s="4" t="str">
        <f t="shared" si="55"/>
        <v>1225E1</v>
      </c>
      <c r="E732" s="35">
        <v>112</v>
      </c>
      <c r="F732" s="31">
        <v>43894</v>
      </c>
      <c r="G732" s="4">
        <v>13</v>
      </c>
      <c r="H732" s="4" t="s">
        <v>247</v>
      </c>
      <c r="I732" s="4" t="s">
        <v>242</v>
      </c>
      <c r="J732" s="4" t="str">
        <f t="shared" si="56"/>
        <v>E1,2,3</v>
      </c>
      <c r="K732" s="4" t="str">
        <f t="shared" si="57"/>
        <v>CGPLPA903P2</v>
      </c>
      <c r="L732" s="4" t="str">
        <f t="shared" si="58"/>
        <v>01-1225</v>
      </c>
      <c r="M732" s="4" t="s">
        <v>285</v>
      </c>
      <c r="N732" s="4">
        <v>903</v>
      </c>
      <c r="O732" s="4" t="s">
        <v>286</v>
      </c>
      <c r="P732" s="4">
        <v>2</v>
      </c>
      <c r="R732" s="4" t="str">
        <f t="shared" si="59"/>
        <v>PACTO112</v>
      </c>
    </row>
    <row r="733" spans="1:18" x14ac:dyDescent="0.15">
      <c r="A733" s="5" t="s">
        <v>284</v>
      </c>
      <c r="B733" s="4">
        <v>1296</v>
      </c>
      <c r="C733" s="4" t="s">
        <v>10</v>
      </c>
      <c r="D733" s="4" t="str">
        <f t="shared" si="55"/>
        <v>1296E2</v>
      </c>
      <c r="E733" s="35">
        <v>126</v>
      </c>
      <c r="F733" s="31">
        <v>44221</v>
      </c>
      <c r="G733" s="4">
        <v>26</v>
      </c>
      <c r="H733" s="4" t="s">
        <v>247</v>
      </c>
      <c r="I733" s="4" t="s">
        <v>242</v>
      </c>
      <c r="J733" s="4" t="str">
        <f t="shared" si="56"/>
        <v>E1,2,3</v>
      </c>
      <c r="K733" s="4" t="str">
        <f t="shared" si="57"/>
        <v>CGPLPA916P3</v>
      </c>
      <c r="L733" s="4" t="str">
        <f t="shared" si="58"/>
        <v>01-1296</v>
      </c>
      <c r="M733" s="4" t="s">
        <v>285</v>
      </c>
      <c r="N733" s="4">
        <v>916</v>
      </c>
      <c r="O733" s="4" t="s">
        <v>286</v>
      </c>
      <c r="P733" s="4">
        <v>3</v>
      </c>
      <c r="R733" s="4" t="str">
        <f t="shared" si="59"/>
        <v>PACTO126</v>
      </c>
    </row>
    <row r="734" spans="1:18" x14ac:dyDescent="0.15">
      <c r="A734" s="5" t="s">
        <v>284</v>
      </c>
      <c r="B734" s="4">
        <v>1225</v>
      </c>
      <c r="C734" s="4" t="s">
        <v>11</v>
      </c>
      <c r="D734" s="4" t="str">
        <f t="shared" si="55"/>
        <v>1225E3</v>
      </c>
      <c r="E734" s="35">
        <v>112</v>
      </c>
      <c r="F734" s="31">
        <v>43978</v>
      </c>
      <c r="G734" s="4">
        <v>18</v>
      </c>
      <c r="H734" s="4" t="s">
        <v>2</v>
      </c>
      <c r="I734" s="4" t="s">
        <v>242</v>
      </c>
      <c r="J734" s="4" t="str">
        <f t="shared" si="56"/>
        <v>A1,2,3</v>
      </c>
      <c r="K734" s="4" t="str">
        <f t="shared" si="57"/>
        <v>CGPLPA903P4</v>
      </c>
      <c r="L734" s="4" t="str">
        <f t="shared" si="58"/>
        <v>01-1225</v>
      </c>
      <c r="M734" s="4" t="s">
        <v>285</v>
      </c>
      <c r="N734" s="4">
        <v>903</v>
      </c>
      <c r="O734" s="4" t="s">
        <v>286</v>
      </c>
      <c r="P734" s="4">
        <v>4</v>
      </c>
      <c r="R734" s="4" t="str">
        <f t="shared" si="59"/>
        <v>PACTO112</v>
      </c>
    </row>
    <row r="735" spans="1:18" x14ac:dyDescent="0.15">
      <c r="A735" s="5" t="s">
        <v>284</v>
      </c>
      <c r="B735" s="4">
        <v>1229</v>
      </c>
      <c r="C735" s="4" t="s">
        <v>12</v>
      </c>
      <c r="D735" s="4" t="str">
        <f t="shared" si="55"/>
        <v>1229E4</v>
      </c>
      <c r="E735" s="35">
        <v>113</v>
      </c>
      <c r="F735" s="31">
        <v>44138</v>
      </c>
      <c r="G735" s="4">
        <v>20</v>
      </c>
      <c r="H735" s="4" t="s">
        <v>250</v>
      </c>
      <c r="I735" s="4" t="s">
        <v>242</v>
      </c>
      <c r="J735" s="4" t="str">
        <f t="shared" si="56"/>
        <v>C1,2,3</v>
      </c>
      <c r="K735" s="4" t="str">
        <f t="shared" si="57"/>
        <v>CGPLPA905P5</v>
      </c>
      <c r="L735" s="4" t="str">
        <f t="shared" si="58"/>
        <v>01-1229</v>
      </c>
      <c r="M735" s="4" t="s">
        <v>285</v>
      </c>
      <c r="N735" s="4">
        <v>905</v>
      </c>
      <c r="O735" s="4" t="s">
        <v>286</v>
      </c>
      <c r="P735" s="4">
        <v>5</v>
      </c>
      <c r="R735" s="4" t="str">
        <f t="shared" si="59"/>
        <v>PACTO113</v>
      </c>
    </row>
    <row r="736" spans="1:18" x14ac:dyDescent="0.15">
      <c r="A736" s="5" t="s">
        <v>284</v>
      </c>
      <c r="B736" s="4">
        <v>1229</v>
      </c>
      <c r="C736" s="4" t="s">
        <v>2</v>
      </c>
      <c r="D736" s="4" t="str">
        <f t="shared" si="55"/>
        <v>1229A</v>
      </c>
      <c r="E736" s="35">
        <v>113</v>
      </c>
      <c r="F736" s="31">
        <v>43873</v>
      </c>
      <c r="G736" s="4">
        <v>5</v>
      </c>
      <c r="H736" s="4" t="s">
        <v>241</v>
      </c>
      <c r="I736" s="4" t="s">
        <v>245</v>
      </c>
      <c r="J736" s="4" t="str">
        <f t="shared" si="56"/>
        <v>I7,8,9</v>
      </c>
      <c r="K736" s="4" t="str">
        <f t="shared" si="57"/>
        <v>CGPLPA905P</v>
      </c>
      <c r="L736" s="4" t="str">
        <f t="shared" si="58"/>
        <v>01-1229</v>
      </c>
      <c r="M736" s="4" t="s">
        <v>285</v>
      </c>
      <c r="N736" s="4">
        <v>905</v>
      </c>
      <c r="O736" s="4" t="s">
        <v>286</v>
      </c>
      <c r="R736" s="4" t="str">
        <f t="shared" si="59"/>
        <v>PACTO113</v>
      </c>
    </row>
    <row r="737" spans="1:18" x14ac:dyDescent="0.15">
      <c r="A737" s="5" t="s">
        <v>284</v>
      </c>
      <c r="B737" s="4">
        <v>1229</v>
      </c>
      <c r="C737" s="4" t="s">
        <v>600</v>
      </c>
      <c r="D737" s="4" t="str">
        <f t="shared" si="55"/>
        <v>1229ABC</v>
      </c>
      <c r="E737" s="43">
        <v>113</v>
      </c>
      <c r="F737" s="30">
        <v>43873</v>
      </c>
      <c r="J737" s="4" t="str">
        <f t="shared" si="56"/>
        <v/>
      </c>
      <c r="K737" s="4" t="str">
        <f t="shared" si="57"/>
        <v>CGPLPA905N</v>
      </c>
      <c r="L737" s="4" t="str">
        <f t="shared" si="58"/>
        <v>01-1229</v>
      </c>
      <c r="M737" s="4" t="s">
        <v>285</v>
      </c>
      <c r="N737" s="4">
        <v>905</v>
      </c>
      <c r="O737" s="4" t="s">
        <v>611</v>
      </c>
      <c r="R737" s="4" t="str">
        <f t="shared" si="59"/>
        <v>PACTO113</v>
      </c>
    </row>
    <row r="738" spans="1:18" x14ac:dyDescent="0.15">
      <c r="A738" s="5" t="s">
        <v>284</v>
      </c>
      <c r="B738" s="4">
        <v>1229</v>
      </c>
      <c r="C738" s="4" t="s">
        <v>8</v>
      </c>
      <c r="D738" s="4" t="str">
        <f t="shared" si="55"/>
        <v>1229B1</v>
      </c>
      <c r="E738" s="35">
        <v>113</v>
      </c>
      <c r="F738" s="31">
        <v>43921</v>
      </c>
      <c r="G738" s="4">
        <v>9</v>
      </c>
      <c r="H738" s="4" t="s">
        <v>249</v>
      </c>
      <c r="I738" s="4" t="s">
        <v>245</v>
      </c>
      <c r="J738" s="4" t="str">
        <f t="shared" si="56"/>
        <v>D7,8,9</v>
      </c>
      <c r="K738" s="4" t="str">
        <f t="shared" si="57"/>
        <v>CGPLPA905P1</v>
      </c>
      <c r="L738" s="4" t="str">
        <f t="shared" si="58"/>
        <v>01-1229</v>
      </c>
      <c r="M738" s="4" t="s">
        <v>285</v>
      </c>
      <c r="N738" s="4">
        <v>905</v>
      </c>
      <c r="O738" s="4" t="s">
        <v>286</v>
      </c>
      <c r="P738" s="4">
        <v>1</v>
      </c>
      <c r="R738" s="4" t="str">
        <f t="shared" si="59"/>
        <v>PACTO113</v>
      </c>
    </row>
    <row r="739" spans="1:18" x14ac:dyDescent="0.15">
      <c r="A739" s="5" t="s">
        <v>284</v>
      </c>
      <c r="B739" s="4">
        <v>1229</v>
      </c>
      <c r="C739" s="4" t="s">
        <v>9</v>
      </c>
      <c r="D739" s="4" t="str">
        <f t="shared" si="55"/>
        <v>1229E1</v>
      </c>
      <c r="E739" s="35">
        <v>113</v>
      </c>
      <c r="F739" s="31">
        <v>43935</v>
      </c>
      <c r="G739" s="4">
        <v>24</v>
      </c>
      <c r="H739" s="4" t="s">
        <v>247</v>
      </c>
      <c r="I739" s="4" t="s">
        <v>244</v>
      </c>
      <c r="J739" s="4" t="str">
        <f t="shared" si="56"/>
        <v>E4,5,6</v>
      </c>
      <c r="K739" s="4" t="str">
        <f t="shared" si="57"/>
        <v>CGPLPA905P2</v>
      </c>
      <c r="L739" s="4" t="str">
        <f t="shared" si="58"/>
        <v>01-1229</v>
      </c>
      <c r="M739" s="4" t="s">
        <v>285</v>
      </c>
      <c r="N739" s="4">
        <v>905</v>
      </c>
      <c r="O739" s="4" t="s">
        <v>286</v>
      </c>
      <c r="P739" s="4">
        <v>2</v>
      </c>
      <c r="R739" s="4" t="str">
        <f t="shared" si="59"/>
        <v>PACTO113</v>
      </c>
    </row>
    <row r="740" spans="1:18" x14ac:dyDescent="0.15">
      <c r="A740" s="5" t="s">
        <v>284</v>
      </c>
      <c r="B740" s="4">
        <v>1332</v>
      </c>
      <c r="C740" s="4" t="s">
        <v>10</v>
      </c>
      <c r="D740" s="4" t="str">
        <f t="shared" si="55"/>
        <v>1332E2</v>
      </c>
      <c r="E740" s="44">
        <v>133</v>
      </c>
      <c r="F740" s="31">
        <v>44238</v>
      </c>
      <c r="G740" s="4">
        <v>26</v>
      </c>
      <c r="H740" s="4" t="s">
        <v>247</v>
      </c>
      <c r="I740" s="4" t="s">
        <v>244</v>
      </c>
      <c r="J740" s="4" t="str">
        <f t="shared" si="56"/>
        <v>E4,5,6</v>
      </c>
      <c r="K740" s="4" t="str">
        <f t="shared" si="57"/>
        <v>CGPLPA923P3</v>
      </c>
      <c r="L740" s="4" t="str">
        <f t="shared" si="58"/>
        <v>01-1332</v>
      </c>
      <c r="M740" s="4" t="s">
        <v>285</v>
      </c>
      <c r="N740" s="4">
        <v>923</v>
      </c>
      <c r="O740" s="4" t="s">
        <v>286</v>
      </c>
      <c r="P740" s="4">
        <v>3</v>
      </c>
      <c r="R740" s="4" t="str">
        <f t="shared" si="59"/>
        <v>PACTO133</v>
      </c>
    </row>
    <row r="741" spans="1:18" x14ac:dyDescent="0.15">
      <c r="A741" s="5" t="s">
        <v>284</v>
      </c>
      <c r="B741" s="4">
        <v>1229</v>
      </c>
      <c r="C741" s="4" t="s">
        <v>11</v>
      </c>
      <c r="D741" s="4" t="str">
        <f t="shared" si="55"/>
        <v>1229E3</v>
      </c>
      <c r="E741" s="35">
        <v>113</v>
      </c>
      <c r="F741" s="31">
        <v>44061</v>
      </c>
      <c r="G741" s="4">
        <v>18</v>
      </c>
      <c r="H741" s="4" t="s">
        <v>2</v>
      </c>
      <c r="I741" s="4" t="s">
        <v>244</v>
      </c>
      <c r="J741" s="4" t="str">
        <f t="shared" si="56"/>
        <v>A4,5,6</v>
      </c>
      <c r="K741" s="4" t="str">
        <f t="shared" si="57"/>
        <v>CGPLPA905P4</v>
      </c>
      <c r="L741" s="4" t="str">
        <f t="shared" si="58"/>
        <v>01-1229</v>
      </c>
      <c r="M741" s="4" t="s">
        <v>285</v>
      </c>
      <c r="N741" s="4">
        <v>905</v>
      </c>
      <c r="O741" s="4" t="s">
        <v>286</v>
      </c>
      <c r="P741" s="4">
        <v>4</v>
      </c>
      <c r="R741" s="4" t="str">
        <f t="shared" si="59"/>
        <v>PACTO113</v>
      </c>
    </row>
    <row r="742" spans="1:18" x14ac:dyDescent="0.15">
      <c r="A742" s="5" t="s">
        <v>284</v>
      </c>
      <c r="B742" s="4">
        <v>1228</v>
      </c>
      <c r="C742" s="4" t="s">
        <v>2</v>
      </c>
      <c r="D742" s="4" t="str">
        <f t="shared" si="55"/>
        <v>1228A</v>
      </c>
      <c r="E742" s="35">
        <v>114</v>
      </c>
      <c r="F742" s="31">
        <v>43872</v>
      </c>
      <c r="G742" s="4">
        <v>5</v>
      </c>
      <c r="H742" s="4" t="s">
        <v>241</v>
      </c>
      <c r="I742" s="4" t="s">
        <v>244</v>
      </c>
      <c r="J742" s="4" t="str">
        <f t="shared" si="56"/>
        <v>I4,5,6</v>
      </c>
      <c r="K742" s="4" t="str">
        <f t="shared" si="57"/>
        <v>CGPLPA904P</v>
      </c>
      <c r="L742" s="4" t="str">
        <f t="shared" si="58"/>
        <v>01-1228</v>
      </c>
      <c r="M742" s="4" t="s">
        <v>285</v>
      </c>
      <c r="N742" s="4">
        <v>904</v>
      </c>
      <c r="O742" s="4" t="s">
        <v>286</v>
      </c>
      <c r="R742" s="4" t="str">
        <f t="shared" si="59"/>
        <v>PACTO114</v>
      </c>
    </row>
    <row r="743" spans="1:18" x14ac:dyDescent="0.15">
      <c r="A743" s="5" t="s">
        <v>284</v>
      </c>
      <c r="B743" s="4">
        <v>1228</v>
      </c>
      <c r="C743" s="4" t="s">
        <v>600</v>
      </c>
      <c r="D743" s="4" t="str">
        <f t="shared" si="55"/>
        <v>1228ABC</v>
      </c>
      <c r="E743" s="43">
        <v>114</v>
      </c>
      <c r="F743" s="30">
        <v>43872</v>
      </c>
      <c r="J743" s="4" t="str">
        <f t="shared" si="56"/>
        <v/>
      </c>
      <c r="K743" s="4" t="str">
        <f t="shared" si="57"/>
        <v>CGPLPA904N</v>
      </c>
      <c r="L743" s="4" t="str">
        <f t="shared" si="58"/>
        <v>01-1228</v>
      </c>
      <c r="M743" s="4" t="s">
        <v>285</v>
      </c>
      <c r="N743" s="4">
        <v>904</v>
      </c>
      <c r="O743" s="4" t="s">
        <v>611</v>
      </c>
      <c r="R743" s="4" t="str">
        <f t="shared" si="59"/>
        <v>PACTO114</v>
      </c>
    </row>
    <row r="744" spans="1:18" x14ac:dyDescent="0.15">
      <c r="A744" s="5" t="s">
        <v>284</v>
      </c>
      <c r="B744" s="4">
        <v>1228</v>
      </c>
      <c r="C744" s="4" t="s">
        <v>8</v>
      </c>
      <c r="D744" s="4" t="str">
        <f t="shared" si="55"/>
        <v>1228B1</v>
      </c>
      <c r="E744" s="35">
        <v>114</v>
      </c>
      <c r="F744" s="31">
        <v>43917</v>
      </c>
      <c r="G744" s="4">
        <v>9</v>
      </c>
      <c r="H744" s="4" t="s">
        <v>249</v>
      </c>
      <c r="I744" s="4" t="s">
        <v>244</v>
      </c>
      <c r="J744" s="4" t="str">
        <f t="shared" si="56"/>
        <v>D4,5,6</v>
      </c>
      <c r="K744" s="4" t="str">
        <f t="shared" si="57"/>
        <v>CGPLPA904P1</v>
      </c>
      <c r="L744" s="4" t="str">
        <f t="shared" si="58"/>
        <v>01-1228</v>
      </c>
      <c r="M744" s="4" t="s">
        <v>285</v>
      </c>
      <c r="N744" s="4">
        <v>904</v>
      </c>
      <c r="O744" s="4" t="s">
        <v>286</v>
      </c>
      <c r="P744" s="4">
        <v>1</v>
      </c>
      <c r="R744" s="4" t="str">
        <f t="shared" si="59"/>
        <v>PACTO114</v>
      </c>
    </row>
    <row r="745" spans="1:18" x14ac:dyDescent="0.15">
      <c r="A745" s="5" t="s">
        <v>284</v>
      </c>
      <c r="B745" s="4">
        <v>1228</v>
      </c>
      <c r="C745" s="4" t="s">
        <v>9</v>
      </c>
      <c r="D745" s="4" t="str">
        <f t="shared" si="55"/>
        <v>1228E1</v>
      </c>
      <c r="E745" s="35">
        <v>114</v>
      </c>
      <c r="F745" s="31">
        <v>43929</v>
      </c>
      <c r="G745" s="4">
        <v>13</v>
      </c>
      <c r="H745" s="4" t="s">
        <v>247</v>
      </c>
      <c r="I745" s="4" t="s">
        <v>244</v>
      </c>
      <c r="J745" s="4" t="str">
        <f t="shared" si="56"/>
        <v>E4,5,6</v>
      </c>
      <c r="K745" s="4" t="str">
        <f t="shared" si="57"/>
        <v>CGPLPA904P2</v>
      </c>
      <c r="L745" s="4" t="str">
        <f t="shared" si="58"/>
        <v>01-1228</v>
      </c>
      <c r="M745" s="4" t="s">
        <v>285</v>
      </c>
      <c r="N745" s="4">
        <v>904</v>
      </c>
      <c r="O745" s="4" t="s">
        <v>286</v>
      </c>
      <c r="P745" s="4">
        <v>2</v>
      </c>
      <c r="R745" s="4" t="str">
        <f t="shared" si="59"/>
        <v>PACTO114</v>
      </c>
    </row>
    <row r="746" spans="1:18" x14ac:dyDescent="0.15">
      <c r="A746" s="5" t="s">
        <v>284</v>
      </c>
      <c r="B746" s="4">
        <v>1233</v>
      </c>
      <c r="C746" s="4" t="s">
        <v>12</v>
      </c>
      <c r="D746" s="4" t="str">
        <f t="shared" si="55"/>
        <v>1233E4</v>
      </c>
      <c r="E746" s="35">
        <v>115</v>
      </c>
      <c r="F746" s="31">
        <v>44076</v>
      </c>
      <c r="G746" s="4">
        <v>20</v>
      </c>
      <c r="H746" s="4" t="s">
        <v>250</v>
      </c>
      <c r="I746" s="4" t="s">
        <v>244</v>
      </c>
      <c r="J746" s="4" t="str">
        <f t="shared" si="56"/>
        <v>C4,5,6</v>
      </c>
      <c r="K746" s="4" t="str">
        <f t="shared" si="57"/>
        <v>CGPLPA639P5</v>
      </c>
      <c r="L746" s="4" t="str">
        <f t="shared" si="58"/>
        <v>01-1233</v>
      </c>
      <c r="M746" s="4" t="s">
        <v>285</v>
      </c>
      <c r="N746" s="4">
        <v>639</v>
      </c>
      <c r="O746" s="4" t="s">
        <v>286</v>
      </c>
      <c r="P746" s="4">
        <v>5</v>
      </c>
      <c r="R746" s="4" t="str">
        <f t="shared" si="59"/>
        <v>PACTO115</v>
      </c>
    </row>
    <row r="747" spans="1:18" x14ac:dyDescent="0.15">
      <c r="A747" s="5" t="s">
        <v>284</v>
      </c>
      <c r="B747" s="4">
        <v>1233</v>
      </c>
      <c r="C747" s="4" t="s">
        <v>2</v>
      </c>
      <c r="D747" s="4" t="str">
        <f t="shared" si="55"/>
        <v>1233A</v>
      </c>
      <c r="E747" s="35">
        <v>115</v>
      </c>
      <c r="F747" s="31">
        <v>43880</v>
      </c>
      <c r="G747" s="4">
        <v>5</v>
      </c>
      <c r="H747" s="4" t="s">
        <v>246</v>
      </c>
      <c r="I747" s="4" t="s">
        <v>242</v>
      </c>
      <c r="J747" s="4" t="str">
        <f t="shared" si="56"/>
        <v>H1,2,3</v>
      </c>
      <c r="K747" s="4" t="str">
        <f t="shared" si="57"/>
        <v>CGPLPA639P_1</v>
      </c>
      <c r="L747" s="4" t="str">
        <f t="shared" si="58"/>
        <v>01-1233</v>
      </c>
      <c r="M747" s="4" t="s">
        <v>285</v>
      </c>
      <c r="N747" s="4">
        <v>639</v>
      </c>
      <c r="O747" s="4" t="s">
        <v>286</v>
      </c>
      <c r="Q747" s="4" t="s">
        <v>288</v>
      </c>
      <c r="R747" s="4" t="str">
        <f t="shared" si="59"/>
        <v>PACTO115</v>
      </c>
    </row>
    <row r="748" spans="1:18" x14ac:dyDescent="0.15">
      <c r="A748" s="5" t="s">
        <v>284</v>
      </c>
      <c r="B748" s="4">
        <v>1233</v>
      </c>
      <c r="C748" s="4" t="s">
        <v>600</v>
      </c>
      <c r="D748" s="4" t="str">
        <f t="shared" si="55"/>
        <v>1233ABC</v>
      </c>
      <c r="E748" s="43">
        <v>115</v>
      </c>
      <c r="F748" s="30">
        <v>43880</v>
      </c>
      <c r="J748" s="4" t="str">
        <f t="shared" si="56"/>
        <v/>
      </c>
      <c r="K748" s="4" t="str">
        <f t="shared" si="57"/>
        <v>CGPLPA639N</v>
      </c>
      <c r="L748" s="4" t="str">
        <f t="shared" si="58"/>
        <v>01-1233</v>
      </c>
      <c r="M748" s="4" t="s">
        <v>285</v>
      </c>
      <c r="N748" s="4">
        <v>639</v>
      </c>
      <c r="O748" s="4" t="s">
        <v>611</v>
      </c>
      <c r="R748" s="4" t="str">
        <f t="shared" si="59"/>
        <v>PACTO115</v>
      </c>
    </row>
    <row r="749" spans="1:18" x14ac:dyDescent="0.15">
      <c r="A749" s="5" t="s">
        <v>284</v>
      </c>
      <c r="B749" s="4">
        <v>1233</v>
      </c>
      <c r="C749" s="4" t="s">
        <v>8</v>
      </c>
      <c r="D749" s="4" t="str">
        <f t="shared" si="55"/>
        <v>1233B1</v>
      </c>
      <c r="E749" s="35">
        <v>115</v>
      </c>
      <c r="F749" s="31">
        <v>43888</v>
      </c>
      <c r="G749" s="4">
        <v>9</v>
      </c>
      <c r="H749" s="4" t="s">
        <v>250</v>
      </c>
      <c r="I749" s="4" t="s">
        <v>242</v>
      </c>
      <c r="J749" s="4" t="str">
        <f t="shared" si="56"/>
        <v>C1,2,3</v>
      </c>
      <c r="K749" s="4" t="str">
        <f t="shared" si="57"/>
        <v>CGPLPA639P1</v>
      </c>
      <c r="L749" s="4" t="str">
        <f t="shared" si="58"/>
        <v>01-1233</v>
      </c>
      <c r="M749" s="4" t="s">
        <v>285</v>
      </c>
      <c r="N749" s="4">
        <v>639</v>
      </c>
      <c r="O749" s="4" t="s">
        <v>286</v>
      </c>
      <c r="P749" s="4">
        <v>1</v>
      </c>
      <c r="R749" s="4" t="str">
        <f t="shared" si="59"/>
        <v>PACTO115</v>
      </c>
    </row>
    <row r="750" spans="1:18" x14ac:dyDescent="0.15">
      <c r="A750" s="5" t="s">
        <v>284</v>
      </c>
      <c r="B750" s="4">
        <v>1233</v>
      </c>
      <c r="C750" s="4" t="s">
        <v>9</v>
      </c>
      <c r="D750" s="4" t="str">
        <f t="shared" si="55"/>
        <v>1233E1</v>
      </c>
      <c r="E750" s="35">
        <v>115</v>
      </c>
      <c r="F750" s="31">
        <v>43908</v>
      </c>
      <c r="G750" s="4">
        <v>13</v>
      </c>
      <c r="H750" s="4" t="s">
        <v>249</v>
      </c>
      <c r="I750" s="4" t="s">
        <v>244</v>
      </c>
      <c r="J750" s="4" t="str">
        <f t="shared" si="56"/>
        <v>D4,5,6</v>
      </c>
      <c r="K750" s="4" t="str">
        <f t="shared" si="57"/>
        <v>CGPLPA639P2</v>
      </c>
      <c r="L750" s="4" t="str">
        <f t="shared" si="58"/>
        <v>01-1233</v>
      </c>
      <c r="M750" s="4" t="s">
        <v>285</v>
      </c>
      <c r="N750" s="4">
        <v>639</v>
      </c>
      <c r="O750" s="4" t="s">
        <v>286</v>
      </c>
      <c r="P750" s="4">
        <v>2</v>
      </c>
      <c r="R750" s="4" t="str">
        <f t="shared" si="59"/>
        <v>PACTO115</v>
      </c>
    </row>
    <row r="751" spans="1:18" x14ac:dyDescent="0.15">
      <c r="A751" s="5" t="s">
        <v>284</v>
      </c>
      <c r="B751" s="4">
        <v>1317</v>
      </c>
      <c r="C751" s="4" t="s">
        <v>10</v>
      </c>
      <c r="D751" s="4" t="str">
        <f t="shared" si="55"/>
        <v>1317E2</v>
      </c>
      <c r="E751" s="35">
        <v>128</v>
      </c>
      <c r="F751" s="31">
        <v>44260</v>
      </c>
      <c r="G751" s="4">
        <v>26</v>
      </c>
      <c r="H751" s="4" t="s">
        <v>243</v>
      </c>
      <c r="I751" s="4" t="s">
        <v>245</v>
      </c>
      <c r="J751" s="4" t="str">
        <f t="shared" si="56"/>
        <v>F7,8,9</v>
      </c>
      <c r="K751" s="4" t="str">
        <f t="shared" si="57"/>
        <v>CGPLPA918P3</v>
      </c>
      <c r="L751" s="4" t="str">
        <f t="shared" si="58"/>
        <v>01-1317</v>
      </c>
      <c r="M751" s="4" t="s">
        <v>285</v>
      </c>
      <c r="N751" s="4">
        <v>918</v>
      </c>
      <c r="O751" s="4" t="s">
        <v>286</v>
      </c>
      <c r="P751" s="4">
        <v>3</v>
      </c>
      <c r="R751" s="4" t="str">
        <f t="shared" si="59"/>
        <v>PACTO128</v>
      </c>
    </row>
    <row r="752" spans="1:18" x14ac:dyDescent="0.15">
      <c r="A752" s="5" t="s">
        <v>284</v>
      </c>
      <c r="B752" s="4">
        <v>1233</v>
      </c>
      <c r="C752" s="4" t="s">
        <v>11</v>
      </c>
      <c r="D752" s="4" t="str">
        <f t="shared" si="55"/>
        <v>1233E3</v>
      </c>
      <c r="E752" s="35">
        <v>115</v>
      </c>
      <c r="F752" s="31">
        <v>43993</v>
      </c>
      <c r="G752" s="4">
        <v>18</v>
      </c>
      <c r="H752" s="4" t="s">
        <v>2</v>
      </c>
      <c r="I752" s="4" t="s">
        <v>245</v>
      </c>
      <c r="J752" s="4" t="str">
        <f t="shared" si="56"/>
        <v>A7,8,9</v>
      </c>
      <c r="K752" s="4" t="str">
        <f t="shared" si="57"/>
        <v>CGPLPA639P4</v>
      </c>
      <c r="L752" s="4" t="str">
        <f t="shared" si="58"/>
        <v>01-1233</v>
      </c>
      <c r="M752" s="4" t="s">
        <v>285</v>
      </c>
      <c r="N752" s="4">
        <v>639</v>
      </c>
      <c r="O752" s="4" t="s">
        <v>286</v>
      </c>
      <c r="P752" s="4">
        <v>4</v>
      </c>
      <c r="R752" s="4" t="str">
        <f t="shared" si="59"/>
        <v>PACTO115</v>
      </c>
    </row>
    <row r="753" spans="1:18" x14ac:dyDescent="0.15">
      <c r="A753" s="5" t="s">
        <v>284</v>
      </c>
      <c r="B753" s="4">
        <v>1254</v>
      </c>
      <c r="C753" s="4" t="s">
        <v>9</v>
      </c>
      <c r="D753" s="4" t="str">
        <f t="shared" si="55"/>
        <v>1254E1</v>
      </c>
      <c r="E753" s="35">
        <v>116</v>
      </c>
      <c r="F753" s="31">
        <v>44043</v>
      </c>
      <c r="G753" s="4">
        <v>20</v>
      </c>
      <c r="H753" s="4" t="s">
        <v>2</v>
      </c>
      <c r="I753" s="4" t="s">
        <v>244</v>
      </c>
      <c r="J753" s="4" t="str">
        <f t="shared" si="56"/>
        <v>A4,5,6</v>
      </c>
      <c r="K753" s="4" t="str">
        <f t="shared" si="57"/>
        <v>CGPLPA906P2</v>
      </c>
      <c r="L753" s="4" t="str">
        <f t="shared" si="58"/>
        <v>01-1254</v>
      </c>
      <c r="M753" s="4" t="s">
        <v>285</v>
      </c>
      <c r="N753" s="4">
        <v>906</v>
      </c>
      <c r="O753" s="4" t="s">
        <v>286</v>
      </c>
      <c r="P753" s="4">
        <v>2</v>
      </c>
      <c r="R753" s="4" t="str">
        <f t="shared" si="59"/>
        <v>PACTO116</v>
      </c>
    </row>
    <row r="754" spans="1:18" x14ac:dyDescent="0.15">
      <c r="A754" s="5" t="s">
        <v>284</v>
      </c>
      <c r="B754" s="4">
        <v>1254</v>
      </c>
      <c r="C754" s="4" t="s">
        <v>2</v>
      </c>
      <c r="D754" s="4" t="str">
        <f t="shared" si="55"/>
        <v>1254A</v>
      </c>
      <c r="E754" s="35">
        <v>116</v>
      </c>
      <c r="F754" s="31">
        <v>43976</v>
      </c>
      <c r="G754" s="4">
        <v>5</v>
      </c>
      <c r="H754" s="4" t="s">
        <v>246</v>
      </c>
      <c r="I754" s="4" t="s">
        <v>244</v>
      </c>
      <c r="J754" s="4" t="str">
        <f t="shared" si="56"/>
        <v>H4,5,6</v>
      </c>
      <c r="K754" s="4" t="str">
        <f t="shared" si="57"/>
        <v>CGPLPA906P</v>
      </c>
      <c r="L754" s="4" t="str">
        <f t="shared" si="58"/>
        <v>01-1254</v>
      </c>
      <c r="M754" s="4" t="s">
        <v>285</v>
      </c>
      <c r="N754" s="4">
        <v>906</v>
      </c>
      <c r="O754" s="4" t="s">
        <v>286</v>
      </c>
      <c r="R754" s="4" t="str">
        <f t="shared" si="59"/>
        <v>PACTO116</v>
      </c>
    </row>
    <row r="755" spans="1:18" x14ac:dyDescent="0.15">
      <c r="A755" s="5" t="s">
        <v>284</v>
      </c>
      <c r="B755" s="4">
        <v>1254</v>
      </c>
      <c r="C755" s="4" t="s">
        <v>600</v>
      </c>
      <c r="D755" s="4" t="str">
        <f t="shared" si="55"/>
        <v>1254ABC</v>
      </c>
      <c r="E755" s="43">
        <v>116</v>
      </c>
      <c r="F755" s="30">
        <v>43976</v>
      </c>
      <c r="J755" s="4" t="str">
        <f t="shared" si="56"/>
        <v/>
      </c>
      <c r="K755" s="4" t="str">
        <f t="shared" si="57"/>
        <v>CGPLPA906N</v>
      </c>
      <c r="L755" s="4" t="str">
        <f t="shared" si="58"/>
        <v>01-1254</v>
      </c>
      <c r="M755" s="4" t="s">
        <v>285</v>
      </c>
      <c r="N755" s="4">
        <v>906</v>
      </c>
      <c r="O755" s="4" t="s">
        <v>611</v>
      </c>
      <c r="R755" s="4" t="str">
        <f t="shared" si="59"/>
        <v>PACTO116</v>
      </c>
    </row>
    <row r="756" spans="1:18" x14ac:dyDescent="0.15">
      <c r="A756" s="5" t="s">
        <v>284</v>
      </c>
      <c r="B756" s="4">
        <v>1254</v>
      </c>
      <c r="C756" s="4" t="s">
        <v>8</v>
      </c>
      <c r="D756" s="4" t="str">
        <f t="shared" si="55"/>
        <v>1254B1</v>
      </c>
      <c r="E756" s="35">
        <v>116</v>
      </c>
      <c r="F756" s="31">
        <v>44008</v>
      </c>
      <c r="G756" s="4">
        <v>9</v>
      </c>
      <c r="H756" s="4" t="s">
        <v>250</v>
      </c>
      <c r="I756" s="4" t="s">
        <v>244</v>
      </c>
      <c r="J756" s="4" t="str">
        <f t="shared" si="56"/>
        <v>C4,5,6</v>
      </c>
      <c r="K756" s="4" t="str">
        <f t="shared" si="57"/>
        <v>CGPLPA906P1</v>
      </c>
      <c r="L756" s="4" t="str">
        <f t="shared" si="58"/>
        <v>01-1254</v>
      </c>
      <c r="M756" s="4" t="s">
        <v>285</v>
      </c>
      <c r="N756" s="4">
        <v>906</v>
      </c>
      <c r="O756" s="4" t="s">
        <v>286</v>
      </c>
      <c r="P756" s="4">
        <v>1</v>
      </c>
      <c r="R756" s="4" t="str">
        <f t="shared" si="59"/>
        <v>PACTO116</v>
      </c>
    </row>
    <row r="757" spans="1:18" x14ac:dyDescent="0.15">
      <c r="A757" s="5" t="s">
        <v>284</v>
      </c>
      <c r="B757" s="4">
        <v>1256</v>
      </c>
      <c r="C757" s="4" t="s">
        <v>2</v>
      </c>
      <c r="D757" s="4" t="str">
        <f t="shared" si="55"/>
        <v>1256A</v>
      </c>
      <c r="E757" s="35">
        <v>117</v>
      </c>
      <c r="F757" s="31">
        <v>43978</v>
      </c>
      <c r="G757" s="4">
        <v>5</v>
      </c>
      <c r="H757" s="4" t="s">
        <v>246</v>
      </c>
      <c r="I757" s="4" t="s">
        <v>245</v>
      </c>
      <c r="J757" s="4" t="str">
        <f t="shared" si="56"/>
        <v>H7,8,9</v>
      </c>
      <c r="K757" s="4" t="str">
        <f t="shared" si="57"/>
        <v>CGPLPA907P</v>
      </c>
      <c r="L757" s="4" t="str">
        <f t="shared" si="58"/>
        <v>01-1256</v>
      </c>
      <c r="M757" s="4" t="s">
        <v>285</v>
      </c>
      <c r="N757" s="4">
        <v>907</v>
      </c>
      <c r="O757" s="4" t="s">
        <v>286</v>
      </c>
      <c r="R757" s="4" t="str">
        <f t="shared" si="59"/>
        <v>PACTO117</v>
      </c>
    </row>
    <row r="758" spans="1:18" x14ac:dyDescent="0.15">
      <c r="A758" s="5" t="s">
        <v>284</v>
      </c>
      <c r="B758" s="4">
        <v>1256</v>
      </c>
      <c r="C758" s="4" t="s">
        <v>600</v>
      </c>
      <c r="D758" s="4" t="str">
        <f t="shared" si="55"/>
        <v>1256ABC</v>
      </c>
      <c r="E758" s="43">
        <v>117</v>
      </c>
      <c r="F758" s="30">
        <v>43978</v>
      </c>
      <c r="J758" s="4" t="str">
        <f t="shared" si="56"/>
        <v/>
      </c>
      <c r="K758" s="4" t="str">
        <f t="shared" si="57"/>
        <v>CGPLPA907N</v>
      </c>
      <c r="L758" s="4" t="str">
        <f t="shared" si="58"/>
        <v>01-1256</v>
      </c>
      <c r="M758" s="4" t="s">
        <v>285</v>
      </c>
      <c r="N758" s="4">
        <v>907</v>
      </c>
      <c r="O758" s="4" t="s">
        <v>611</v>
      </c>
      <c r="R758" s="4" t="str">
        <f t="shared" si="59"/>
        <v>PACTO117</v>
      </c>
    </row>
    <row r="759" spans="1:18" x14ac:dyDescent="0.15">
      <c r="A759" s="5" t="s">
        <v>284</v>
      </c>
      <c r="B759" s="4">
        <v>1256</v>
      </c>
      <c r="C759" s="4" t="s">
        <v>8</v>
      </c>
      <c r="D759" s="4" t="str">
        <f t="shared" si="55"/>
        <v>1256B1</v>
      </c>
      <c r="E759" s="35">
        <v>117</v>
      </c>
      <c r="F759" s="31">
        <v>44007</v>
      </c>
      <c r="G759" s="4">
        <v>9</v>
      </c>
      <c r="H759" s="4" t="s">
        <v>250</v>
      </c>
      <c r="I759" s="4" t="s">
        <v>245</v>
      </c>
      <c r="J759" s="4" t="str">
        <f t="shared" si="56"/>
        <v>C7,8,9</v>
      </c>
      <c r="K759" s="4" t="str">
        <f t="shared" si="57"/>
        <v>CGPLPA907P1</v>
      </c>
      <c r="L759" s="4" t="str">
        <f t="shared" si="58"/>
        <v>01-1256</v>
      </c>
      <c r="M759" s="4" t="s">
        <v>285</v>
      </c>
      <c r="N759" s="4">
        <v>907</v>
      </c>
      <c r="O759" s="4" t="s">
        <v>286</v>
      </c>
      <c r="P759" s="4">
        <v>1</v>
      </c>
      <c r="R759" s="4" t="str">
        <f t="shared" si="59"/>
        <v>PACTO117</v>
      </c>
    </row>
    <row r="760" spans="1:18" x14ac:dyDescent="0.15">
      <c r="A760" s="5" t="s">
        <v>284</v>
      </c>
      <c r="B760" s="4">
        <v>1256</v>
      </c>
      <c r="C760" s="4" t="s">
        <v>9</v>
      </c>
      <c r="D760" s="4" t="str">
        <f t="shared" si="55"/>
        <v>1256E1</v>
      </c>
      <c r="E760" s="35">
        <v>117</v>
      </c>
      <c r="F760" s="31">
        <v>44091</v>
      </c>
      <c r="G760" s="4">
        <v>13</v>
      </c>
      <c r="H760" s="4" t="s">
        <v>249</v>
      </c>
      <c r="I760" s="4" t="s">
        <v>245</v>
      </c>
      <c r="J760" s="4" t="str">
        <f t="shared" si="56"/>
        <v>D7,8,9</v>
      </c>
      <c r="K760" s="4" t="str">
        <f t="shared" si="57"/>
        <v>CGPLPA907P2</v>
      </c>
      <c r="L760" s="4" t="str">
        <f t="shared" si="58"/>
        <v>01-1256</v>
      </c>
      <c r="M760" s="4" t="s">
        <v>285</v>
      </c>
      <c r="N760" s="4">
        <v>907</v>
      </c>
      <c r="O760" s="4" t="s">
        <v>286</v>
      </c>
      <c r="P760" s="4">
        <v>2</v>
      </c>
      <c r="R760" s="4" t="str">
        <f t="shared" si="59"/>
        <v>PACTO117</v>
      </c>
    </row>
    <row r="761" spans="1:18" x14ac:dyDescent="0.15">
      <c r="A761" s="5" t="s">
        <v>284</v>
      </c>
      <c r="B761" s="4">
        <v>1264</v>
      </c>
      <c r="C761" s="4" t="s">
        <v>9</v>
      </c>
      <c r="D761" s="4" t="str">
        <f t="shared" si="55"/>
        <v>1264E1</v>
      </c>
      <c r="E761" s="35">
        <v>118</v>
      </c>
      <c r="F761" s="31">
        <v>44055</v>
      </c>
      <c r="G761" s="4">
        <v>20</v>
      </c>
      <c r="H761" s="4" t="s">
        <v>250</v>
      </c>
      <c r="I761" s="4" t="s">
        <v>245</v>
      </c>
      <c r="J761" s="4" t="str">
        <f t="shared" si="56"/>
        <v>C7,8,9</v>
      </c>
      <c r="K761" s="4" t="str">
        <f t="shared" si="57"/>
        <v>CGPLPA908P2</v>
      </c>
      <c r="L761" s="4" t="str">
        <f t="shared" si="58"/>
        <v>01-1264</v>
      </c>
      <c r="M761" s="4" t="s">
        <v>285</v>
      </c>
      <c r="N761" s="4">
        <v>908</v>
      </c>
      <c r="O761" s="4" t="s">
        <v>286</v>
      </c>
      <c r="P761" s="4">
        <v>2</v>
      </c>
      <c r="R761" s="4" t="str">
        <f t="shared" si="59"/>
        <v>PACTO118</v>
      </c>
    </row>
    <row r="762" spans="1:18" x14ac:dyDescent="0.15">
      <c r="A762" s="5" t="s">
        <v>284</v>
      </c>
      <c r="B762" s="4">
        <v>1264</v>
      </c>
      <c r="C762" s="4" t="s">
        <v>2</v>
      </c>
      <c r="D762" s="4" t="str">
        <f t="shared" si="55"/>
        <v>1264A</v>
      </c>
      <c r="E762" s="35">
        <v>118</v>
      </c>
      <c r="F762" s="31">
        <v>43999</v>
      </c>
      <c r="G762" s="4">
        <v>5</v>
      </c>
      <c r="H762" s="4" t="s">
        <v>248</v>
      </c>
      <c r="I762" s="4" t="s">
        <v>242</v>
      </c>
      <c r="J762" s="4" t="str">
        <f t="shared" si="56"/>
        <v>G1,2,3</v>
      </c>
      <c r="K762" s="4" t="str">
        <f t="shared" si="57"/>
        <v>CGPLPA908P</v>
      </c>
      <c r="L762" s="4" t="str">
        <f t="shared" si="58"/>
        <v>01-1264</v>
      </c>
      <c r="M762" s="4" t="s">
        <v>285</v>
      </c>
      <c r="N762" s="4">
        <v>908</v>
      </c>
      <c r="O762" s="4" t="s">
        <v>286</v>
      </c>
      <c r="R762" s="4" t="str">
        <f t="shared" si="59"/>
        <v>PACTO118</v>
      </c>
    </row>
    <row r="763" spans="1:18" x14ac:dyDescent="0.15">
      <c r="A763" s="5" t="s">
        <v>284</v>
      </c>
      <c r="B763" s="4">
        <v>1264</v>
      </c>
      <c r="C763" s="4" t="s">
        <v>600</v>
      </c>
      <c r="D763" s="4" t="str">
        <f t="shared" si="55"/>
        <v>1264ABC</v>
      </c>
      <c r="E763" s="43">
        <v>118</v>
      </c>
      <c r="F763" s="30">
        <v>43999</v>
      </c>
      <c r="J763" s="4" t="str">
        <f t="shared" si="56"/>
        <v/>
      </c>
      <c r="K763" s="4" t="str">
        <f t="shared" si="57"/>
        <v>CGPLPA908N</v>
      </c>
      <c r="L763" s="4" t="str">
        <f t="shared" si="58"/>
        <v>01-1264</v>
      </c>
      <c r="M763" s="4" t="s">
        <v>285</v>
      </c>
      <c r="N763" s="4">
        <v>908</v>
      </c>
      <c r="O763" s="4" t="s">
        <v>611</v>
      </c>
      <c r="R763" s="4" t="str">
        <f t="shared" si="59"/>
        <v>PACTO118</v>
      </c>
    </row>
    <row r="764" spans="1:18" x14ac:dyDescent="0.15">
      <c r="A764" s="5" t="s">
        <v>284</v>
      </c>
      <c r="B764" s="4">
        <v>1264</v>
      </c>
      <c r="C764" s="4" t="s">
        <v>8</v>
      </c>
      <c r="D764" s="4" t="str">
        <f t="shared" si="55"/>
        <v>1264B1</v>
      </c>
      <c r="E764" s="35">
        <v>118</v>
      </c>
      <c r="F764" s="31">
        <v>44026</v>
      </c>
      <c r="G764" s="4">
        <v>9</v>
      </c>
      <c r="H764" s="4" t="s">
        <v>251</v>
      </c>
      <c r="I764" s="4" t="s">
        <v>242</v>
      </c>
      <c r="J764" s="4" t="str">
        <f t="shared" si="56"/>
        <v>B1,2,3</v>
      </c>
      <c r="K764" s="4" t="str">
        <f t="shared" si="57"/>
        <v>CGPLPA908P1</v>
      </c>
      <c r="L764" s="4" t="str">
        <f t="shared" si="58"/>
        <v>01-1264</v>
      </c>
      <c r="M764" s="4" t="s">
        <v>285</v>
      </c>
      <c r="N764" s="4">
        <v>908</v>
      </c>
      <c r="O764" s="4" t="s">
        <v>286</v>
      </c>
      <c r="P764" s="4">
        <v>1</v>
      </c>
      <c r="R764" s="4" t="str">
        <f t="shared" si="59"/>
        <v>PACTO118</v>
      </c>
    </row>
    <row r="765" spans="1:18" x14ac:dyDescent="0.15">
      <c r="A765" s="5" t="s">
        <v>284</v>
      </c>
      <c r="B765" s="4">
        <v>1327</v>
      </c>
      <c r="C765" s="4" t="s">
        <v>10</v>
      </c>
      <c r="D765" s="4" t="str">
        <f t="shared" si="55"/>
        <v>1327E2</v>
      </c>
      <c r="E765" s="35">
        <v>132</v>
      </c>
      <c r="F765" s="31">
        <v>44293</v>
      </c>
      <c r="G765" s="4">
        <v>26</v>
      </c>
      <c r="H765" s="4" t="s">
        <v>243</v>
      </c>
      <c r="I765" s="4" t="s">
        <v>244</v>
      </c>
      <c r="J765" s="4" t="str">
        <f t="shared" si="56"/>
        <v>F4,5,6</v>
      </c>
      <c r="K765" s="4" t="str">
        <f t="shared" si="57"/>
        <v>CGPLPA922P3</v>
      </c>
      <c r="L765" s="4" t="str">
        <f t="shared" si="58"/>
        <v>01-1327</v>
      </c>
      <c r="M765" s="4" t="s">
        <v>285</v>
      </c>
      <c r="N765" s="4">
        <v>922</v>
      </c>
      <c r="O765" s="4" t="s">
        <v>286</v>
      </c>
      <c r="P765" s="4">
        <v>3</v>
      </c>
      <c r="R765" s="4" t="str">
        <f t="shared" si="59"/>
        <v>PACTO132</v>
      </c>
    </row>
    <row r="766" spans="1:18" x14ac:dyDescent="0.15">
      <c r="A766" s="5" t="s">
        <v>284</v>
      </c>
      <c r="B766" s="4">
        <v>1264</v>
      </c>
      <c r="C766" s="4" t="s">
        <v>12</v>
      </c>
      <c r="D766" s="4" t="str">
        <f t="shared" si="55"/>
        <v>1264E4</v>
      </c>
      <c r="E766" s="35">
        <v>118</v>
      </c>
      <c r="F766" s="31">
        <v>44245</v>
      </c>
      <c r="G766" s="4">
        <v>26</v>
      </c>
      <c r="H766" s="4" t="s">
        <v>251</v>
      </c>
      <c r="I766" s="4" t="s">
        <v>242</v>
      </c>
      <c r="J766" s="4" t="str">
        <f t="shared" si="56"/>
        <v>B1,2,3</v>
      </c>
      <c r="K766" s="4" t="str">
        <f t="shared" si="57"/>
        <v>CGPLPA908P4</v>
      </c>
      <c r="L766" s="4" t="str">
        <f t="shared" si="58"/>
        <v>01-1264</v>
      </c>
      <c r="M766" s="4" t="s">
        <v>285</v>
      </c>
      <c r="N766" s="4">
        <v>908</v>
      </c>
      <c r="O766" s="4" t="s">
        <v>286</v>
      </c>
      <c r="P766" s="4">
        <v>4</v>
      </c>
      <c r="R766" s="4" t="str">
        <f t="shared" si="59"/>
        <v>PACTO118</v>
      </c>
    </row>
    <row r="767" spans="1:18" x14ac:dyDescent="0.15">
      <c r="A767" s="5" t="s">
        <v>284</v>
      </c>
      <c r="B767" s="4">
        <v>1267</v>
      </c>
      <c r="C767" s="4" t="s">
        <v>2</v>
      </c>
      <c r="D767" s="4" t="str">
        <f t="shared" si="55"/>
        <v>1267A</v>
      </c>
      <c r="E767" s="35">
        <v>119</v>
      </c>
      <c r="F767" s="31">
        <v>44000</v>
      </c>
      <c r="G767" s="4">
        <v>5</v>
      </c>
      <c r="H767" s="4" t="s">
        <v>248</v>
      </c>
      <c r="I767" s="4" t="s">
        <v>244</v>
      </c>
      <c r="J767" s="4" t="str">
        <f t="shared" si="56"/>
        <v>G4,5,6</v>
      </c>
      <c r="K767" s="4" t="str">
        <f t="shared" si="57"/>
        <v>CGPLPA909P</v>
      </c>
      <c r="L767" s="4" t="str">
        <f t="shared" si="58"/>
        <v>01-1267</v>
      </c>
      <c r="M767" s="4" t="s">
        <v>285</v>
      </c>
      <c r="N767" s="4">
        <v>909</v>
      </c>
      <c r="O767" s="4" t="s">
        <v>286</v>
      </c>
      <c r="R767" s="4" t="str">
        <f t="shared" si="59"/>
        <v>PACTO119</v>
      </c>
    </row>
    <row r="768" spans="1:18" x14ac:dyDescent="0.15">
      <c r="A768" s="5" t="s">
        <v>284</v>
      </c>
      <c r="B768" s="4">
        <v>1267</v>
      </c>
      <c r="C768" s="4" t="s">
        <v>600</v>
      </c>
      <c r="D768" s="4" t="str">
        <f t="shared" si="55"/>
        <v>1267ABC</v>
      </c>
      <c r="E768" s="43">
        <v>119</v>
      </c>
      <c r="F768" s="30">
        <v>44000</v>
      </c>
      <c r="J768" s="4" t="str">
        <f t="shared" si="56"/>
        <v/>
      </c>
      <c r="K768" s="4" t="str">
        <f t="shared" si="57"/>
        <v>CGPLPA909N</v>
      </c>
      <c r="L768" s="4" t="str">
        <f t="shared" si="58"/>
        <v>01-1267</v>
      </c>
      <c r="M768" s="4" t="s">
        <v>285</v>
      </c>
      <c r="N768" s="4">
        <v>909</v>
      </c>
      <c r="O768" s="4" t="s">
        <v>611</v>
      </c>
      <c r="R768" s="4" t="str">
        <f t="shared" si="59"/>
        <v>PACTO119</v>
      </c>
    </row>
    <row r="769" spans="1:18" x14ac:dyDescent="0.15">
      <c r="A769" s="5" t="s">
        <v>284</v>
      </c>
      <c r="B769" s="4">
        <v>1267</v>
      </c>
      <c r="C769" s="4" t="s">
        <v>8</v>
      </c>
      <c r="D769" s="4" t="str">
        <f t="shared" si="55"/>
        <v>1267B1</v>
      </c>
      <c r="E769" s="35">
        <v>119</v>
      </c>
      <c r="F769" s="31">
        <v>44033</v>
      </c>
      <c r="G769" s="4">
        <v>9</v>
      </c>
      <c r="H769" s="4" t="s">
        <v>251</v>
      </c>
      <c r="I769" s="4" t="s">
        <v>244</v>
      </c>
      <c r="J769" s="4" t="str">
        <f t="shared" si="56"/>
        <v>B4,5,6</v>
      </c>
      <c r="K769" s="4" t="str">
        <f t="shared" si="57"/>
        <v>CGPLPA909P1</v>
      </c>
      <c r="L769" s="4" t="str">
        <f t="shared" si="58"/>
        <v>01-1267</v>
      </c>
      <c r="M769" s="4" t="s">
        <v>285</v>
      </c>
      <c r="N769" s="4">
        <v>909</v>
      </c>
      <c r="O769" s="4" t="s">
        <v>286</v>
      </c>
      <c r="P769" s="4">
        <v>1</v>
      </c>
      <c r="R769" s="4" t="str">
        <f t="shared" si="59"/>
        <v>PACTO119</v>
      </c>
    </row>
    <row r="770" spans="1:18" x14ac:dyDescent="0.15">
      <c r="A770" s="5" t="s">
        <v>284</v>
      </c>
      <c r="B770" s="4">
        <v>1267</v>
      </c>
      <c r="C770" s="4" t="s">
        <v>9</v>
      </c>
      <c r="D770" s="4" t="str">
        <f t="shared" ref="D770:D833" si="60">_xlfn.CONCAT(B770:C770)</f>
        <v>1267E1</v>
      </c>
      <c r="E770" s="35">
        <v>119</v>
      </c>
      <c r="F770" s="31">
        <v>44119</v>
      </c>
      <c r="G770" s="4">
        <v>13</v>
      </c>
      <c r="H770" s="4" t="s">
        <v>250</v>
      </c>
      <c r="I770" s="4" t="s">
        <v>244</v>
      </c>
      <c r="J770" s="4" t="str">
        <f t="shared" si="56"/>
        <v>C4,5,6</v>
      </c>
      <c r="K770" s="4" t="str">
        <f t="shared" si="57"/>
        <v>CGPLPA909P2</v>
      </c>
      <c r="L770" s="4" t="str">
        <f t="shared" si="58"/>
        <v>01-1267</v>
      </c>
      <c r="M770" s="4" t="s">
        <v>285</v>
      </c>
      <c r="N770" s="4">
        <v>909</v>
      </c>
      <c r="O770" s="4" t="s">
        <v>286</v>
      </c>
      <c r="P770" s="4">
        <v>2</v>
      </c>
      <c r="R770" s="4" t="str">
        <f t="shared" si="59"/>
        <v>PACTO119</v>
      </c>
    </row>
    <row r="771" spans="1:18" x14ac:dyDescent="0.15">
      <c r="A771" s="5" t="s">
        <v>284</v>
      </c>
      <c r="B771" s="4">
        <v>1268</v>
      </c>
      <c r="C771" s="4" t="s">
        <v>2</v>
      </c>
      <c r="D771" s="4" t="str">
        <f t="shared" si="60"/>
        <v>1268A</v>
      </c>
      <c r="E771" s="35">
        <v>120</v>
      </c>
      <c r="F771" s="31">
        <v>44011</v>
      </c>
      <c r="G771" s="4">
        <v>5</v>
      </c>
      <c r="H771" s="4" t="s">
        <v>248</v>
      </c>
      <c r="I771" s="4" t="s">
        <v>245</v>
      </c>
      <c r="J771" s="4" t="str">
        <f t="shared" si="56"/>
        <v>G7,8,9</v>
      </c>
      <c r="K771" s="4" t="str">
        <f t="shared" si="57"/>
        <v>CGPLPA910P</v>
      </c>
      <c r="L771" s="4" t="str">
        <f t="shared" si="58"/>
        <v>01-1268</v>
      </c>
      <c r="M771" s="4" t="s">
        <v>285</v>
      </c>
      <c r="N771" s="4">
        <v>910</v>
      </c>
      <c r="O771" s="4" t="s">
        <v>286</v>
      </c>
      <c r="R771" s="4" t="str">
        <f t="shared" si="59"/>
        <v>PACTO120</v>
      </c>
    </row>
    <row r="772" spans="1:18" x14ac:dyDescent="0.15">
      <c r="A772" s="5" t="s">
        <v>284</v>
      </c>
      <c r="B772" s="4">
        <v>1268</v>
      </c>
      <c r="C772" s="4" t="s">
        <v>600</v>
      </c>
      <c r="D772" s="4" t="str">
        <f t="shared" si="60"/>
        <v>1268ABC</v>
      </c>
      <c r="E772" s="43">
        <v>120</v>
      </c>
      <c r="F772" s="30">
        <v>44011</v>
      </c>
      <c r="J772" s="4" t="str">
        <f t="shared" si="56"/>
        <v/>
      </c>
      <c r="K772" s="4" t="str">
        <f t="shared" si="57"/>
        <v>CGPLPA910N</v>
      </c>
      <c r="L772" s="4" t="str">
        <f t="shared" si="58"/>
        <v>01-1268</v>
      </c>
      <c r="M772" s="4" t="s">
        <v>285</v>
      </c>
      <c r="N772" s="4">
        <v>910</v>
      </c>
      <c r="O772" s="4" t="s">
        <v>611</v>
      </c>
      <c r="R772" s="4" t="str">
        <f t="shared" si="59"/>
        <v>PACTO120</v>
      </c>
    </row>
    <row r="773" spans="1:18" x14ac:dyDescent="0.15">
      <c r="A773" s="5" t="s">
        <v>284</v>
      </c>
      <c r="B773" s="4">
        <v>1270</v>
      </c>
      <c r="C773" s="4" t="s">
        <v>2</v>
      </c>
      <c r="D773" s="4" t="str">
        <f t="shared" si="60"/>
        <v>1270A</v>
      </c>
      <c r="E773" s="35">
        <v>121</v>
      </c>
      <c r="F773" s="31">
        <v>44013</v>
      </c>
      <c r="G773" s="4">
        <v>5</v>
      </c>
      <c r="H773" s="4" t="s">
        <v>243</v>
      </c>
      <c r="I773" s="4" t="s">
        <v>242</v>
      </c>
      <c r="J773" s="4" t="str">
        <f t="shared" si="56"/>
        <v>F1,2,3</v>
      </c>
      <c r="K773" s="4" t="str">
        <f t="shared" si="57"/>
        <v>CGPLPA911P</v>
      </c>
      <c r="L773" s="4" t="str">
        <f t="shared" si="58"/>
        <v>01-1270</v>
      </c>
      <c r="M773" s="4" t="s">
        <v>285</v>
      </c>
      <c r="N773" s="4">
        <v>911</v>
      </c>
      <c r="O773" s="4" t="s">
        <v>286</v>
      </c>
      <c r="R773" s="4" t="str">
        <f t="shared" si="59"/>
        <v>PACTO121</v>
      </c>
    </row>
    <row r="774" spans="1:18" x14ac:dyDescent="0.15">
      <c r="A774" s="5" t="s">
        <v>284</v>
      </c>
      <c r="B774" s="4">
        <v>1270</v>
      </c>
      <c r="C774" s="4" t="s">
        <v>600</v>
      </c>
      <c r="D774" s="4" t="str">
        <f t="shared" si="60"/>
        <v>1270ABC</v>
      </c>
      <c r="E774" s="43">
        <v>121</v>
      </c>
      <c r="F774" s="30">
        <v>44013</v>
      </c>
      <c r="J774" s="4" t="str">
        <f t="shared" ref="J774:J837" si="61">_xlfn.CONCAT(H774:I774)</f>
        <v/>
      </c>
      <c r="K774" s="4" t="str">
        <f t="shared" ref="K774:K839" si="62">_xlfn.CONCAT(M774:Q774)</f>
        <v>CGPLPA911N</v>
      </c>
      <c r="L774" s="4" t="str">
        <f t="shared" ref="L774:L839" si="63">_xlfn.CONCAT(A774:B774)</f>
        <v>01-1270</v>
      </c>
      <c r="M774" s="4" t="s">
        <v>285</v>
      </c>
      <c r="N774" s="4">
        <v>911</v>
      </c>
      <c r="O774" s="4" t="s">
        <v>611</v>
      </c>
      <c r="R774" s="4" t="str">
        <f t="shared" ref="R774:R839" si="64">_xlfn.CONCAT($E$1,E774)</f>
        <v>PACTO121</v>
      </c>
    </row>
    <row r="775" spans="1:18" x14ac:dyDescent="0.15">
      <c r="A775" s="5" t="s">
        <v>284</v>
      </c>
      <c r="B775" s="4">
        <v>1270</v>
      </c>
      <c r="C775" s="4" t="s">
        <v>8</v>
      </c>
      <c r="D775" s="4" t="str">
        <f t="shared" si="60"/>
        <v>1270B1</v>
      </c>
      <c r="E775" s="35">
        <v>121</v>
      </c>
      <c r="F775" s="31">
        <v>44041</v>
      </c>
      <c r="G775" s="4">
        <v>9</v>
      </c>
      <c r="H775" s="4" t="s">
        <v>251</v>
      </c>
      <c r="I775" s="4" t="s">
        <v>245</v>
      </c>
      <c r="J775" s="4" t="str">
        <f t="shared" si="61"/>
        <v>B7,8,9</v>
      </c>
      <c r="K775" s="4" t="str">
        <f t="shared" si="62"/>
        <v>CGPLPA911P1</v>
      </c>
      <c r="L775" s="4" t="str">
        <f t="shared" si="63"/>
        <v>01-1270</v>
      </c>
      <c r="M775" s="4" t="s">
        <v>285</v>
      </c>
      <c r="N775" s="4">
        <v>911</v>
      </c>
      <c r="O775" s="4" t="s">
        <v>286</v>
      </c>
      <c r="P775" s="4">
        <v>1</v>
      </c>
      <c r="R775" s="4" t="str">
        <f t="shared" si="64"/>
        <v>PACTO121</v>
      </c>
    </row>
    <row r="776" spans="1:18" x14ac:dyDescent="0.15">
      <c r="A776" s="5" t="s">
        <v>284</v>
      </c>
      <c r="B776" s="4">
        <v>1270</v>
      </c>
      <c r="C776" s="4" t="s">
        <v>9</v>
      </c>
      <c r="D776" s="4" t="str">
        <f t="shared" si="60"/>
        <v>1270E1</v>
      </c>
      <c r="E776" s="35">
        <v>121</v>
      </c>
      <c r="F776" s="31">
        <v>44070</v>
      </c>
      <c r="G776" s="4">
        <v>13</v>
      </c>
      <c r="H776" s="4" t="s">
        <v>250</v>
      </c>
      <c r="I776" s="4" t="s">
        <v>245</v>
      </c>
      <c r="J776" s="4" t="str">
        <f t="shared" si="61"/>
        <v>C7,8,9</v>
      </c>
      <c r="K776" s="4" t="str">
        <f t="shared" si="62"/>
        <v>CGPLPA911P2</v>
      </c>
      <c r="L776" s="4" t="str">
        <f t="shared" si="63"/>
        <v>01-1270</v>
      </c>
      <c r="M776" s="4" t="s">
        <v>285</v>
      </c>
      <c r="N776" s="4">
        <v>911</v>
      </c>
      <c r="O776" s="4" t="s">
        <v>286</v>
      </c>
      <c r="P776" s="4">
        <v>2</v>
      </c>
      <c r="R776" s="4" t="str">
        <f t="shared" si="64"/>
        <v>PACTO121</v>
      </c>
    </row>
    <row r="777" spans="1:18" x14ac:dyDescent="0.15">
      <c r="A777" s="5" t="s">
        <v>284</v>
      </c>
      <c r="B777" s="4">
        <v>1271</v>
      </c>
      <c r="C777" s="4" t="s">
        <v>2</v>
      </c>
      <c r="D777" s="4" t="str">
        <f t="shared" si="60"/>
        <v>1271A</v>
      </c>
      <c r="E777" s="35">
        <v>122</v>
      </c>
      <c r="F777" s="31">
        <v>44012</v>
      </c>
      <c r="G777" s="4">
        <v>5</v>
      </c>
      <c r="H777" s="4" t="s">
        <v>243</v>
      </c>
      <c r="I777" s="4" t="s">
        <v>244</v>
      </c>
      <c r="J777" s="4" t="str">
        <f t="shared" si="61"/>
        <v>F4,5,6</v>
      </c>
      <c r="K777" s="4" t="str">
        <f t="shared" si="62"/>
        <v>CGPLPA912P</v>
      </c>
      <c r="L777" s="4" t="str">
        <f t="shared" si="63"/>
        <v>01-1271</v>
      </c>
      <c r="M777" s="4" t="s">
        <v>285</v>
      </c>
      <c r="N777" s="4">
        <v>912</v>
      </c>
      <c r="O777" s="4" t="s">
        <v>286</v>
      </c>
      <c r="R777" s="4" t="str">
        <f t="shared" si="64"/>
        <v>PACTO122</v>
      </c>
    </row>
    <row r="778" spans="1:18" x14ac:dyDescent="0.15">
      <c r="A778" s="5" t="s">
        <v>284</v>
      </c>
      <c r="B778" s="4">
        <v>1271</v>
      </c>
      <c r="C778" s="4" t="s">
        <v>600</v>
      </c>
      <c r="D778" s="4" t="str">
        <f t="shared" si="60"/>
        <v>1271ABC</v>
      </c>
      <c r="E778" s="43">
        <v>122</v>
      </c>
      <c r="F778" s="30">
        <v>44012</v>
      </c>
      <c r="J778" s="4" t="str">
        <f t="shared" si="61"/>
        <v/>
      </c>
      <c r="K778" s="4" t="str">
        <f t="shared" si="62"/>
        <v>CGPLPA912N</v>
      </c>
      <c r="L778" s="4" t="str">
        <f t="shared" si="63"/>
        <v>01-1271</v>
      </c>
      <c r="M778" s="4" t="s">
        <v>285</v>
      </c>
      <c r="N778" s="4">
        <v>912</v>
      </c>
      <c r="O778" s="4" t="s">
        <v>611</v>
      </c>
      <c r="R778" s="4" t="str">
        <f t="shared" si="64"/>
        <v>PACTO122</v>
      </c>
    </row>
    <row r="779" spans="1:18" x14ac:dyDescent="0.15">
      <c r="A779" s="5" t="s">
        <v>284</v>
      </c>
      <c r="B779" s="4">
        <v>1271</v>
      </c>
      <c r="C779" s="4" t="s">
        <v>8</v>
      </c>
      <c r="D779" s="4" t="str">
        <f t="shared" si="60"/>
        <v>1271B1</v>
      </c>
      <c r="E779" s="35">
        <v>122</v>
      </c>
      <c r="F779" s="31">
        <v>44041</v>
      </c>
      <c r="G779" s="4">
        <v>9</v>
      </c>
      <c r="H779" s="4" t="s">
        <v>2</v>
      </c>
      <c r="I779" s="4" t="s">
        <v>242</v>
      </c>
      <c r="J779" s="4" t="str">
        <f t="shared" si="61"/>
        <v>A1,2,3</v>
      </c>
      <c r="K779" s="4" t="str">
        <f t="shared" si="62"/>
        <v>CGPLPA912P1</v>
      </c>
      <c r="L779" s="4" t="str">
        <f t="shared" si="63"/>
        <v>01-1271</v>
      </c>
      <c r="M779" s="4" t="s">
        <v>285</v>
      </c>
      <c r="N779" s="4">
        <v>912</v>
      </c>
      <c r="O779" s="4" t="s">
        <v>286</v>
      </c>
      <c r="P779" s="4">
        <v>1</v>
      </c>
      <c r="R779" s="4" t="str">
        <f t="shared" si="64"/>
        <v>PACTO122</v>
      </c>
    </row>
    <row r="780" spans="1:18" x14ac:dyDescent="0.15">
      <c r="A780" s="5" t="s">
        <v>284</v>
      </c>
      <c r="B780" s="4">
        <v>1271</v>
      </c>
      <c r="C780" s="4" t="s">
        <v>9</v>
      </c>
      <c r="D780" s="4" t="str">
        <f t="shared" si="60"/>
        <v>1271E1</v>
      </c>
      <c r="E780" s="35">
        <v>122</v>
      </c>
      <c r="F780" s="31">
        <v>44069</v>
      </c>
      <c r="G780" s="4">
        <v>13</v>
      </c>
      <c r="H780" s="4" t="s">
        <v>251</v>
      </c>
      <c r="I780" s="4" t="s">
        <v>242</v>
      </c>
      <c r="J780" s="4" t="str">
        <f t="shared" si="61"/>
        <v>B1,2,3</v>
      </c>
      <c r="K780" s="4" t="str">
        <f t="shared" si="62"/>
        <v>CGPLPA912P2</v>
      </c>
      <c r="L780" s="4" t="str">
        <f t="shared" si="63"/>
        <v>01-1271</v>
      </c>
      <c r="M780" s="4" t="s">
        <v>285</v>
      </c>
      <c r="N780" s="4">
        <v>912</v>
      </c>
      <c r="O780" s="4" t="s">
        <v>286</v>
      </c>
      <c r="P780" s="4">
        <v>2</v>
      </c>
      <c r="R780" s="4" t="str">
        <f t="shared" si="64"/>
        <v>PACTO122</v>
      </c>
    </row>
    <row r="781" spans="1:18" x14ac:dyDescent="0.15">
      <c r="A781" s="5" t="s">
        <v>284</v>
      </c>
      <c r="B781" s="4">
        <v>1319</v>
      </c>
      <c r="C781" s="4" t="s">
        <v>10</v>
      </c>
      <c r="D781" s="4" t="str">
        <f t="shared" si="60"/>
        <v>1319E2</v>
      </c>
      <c r="E781" s="35">
        <v>129</v>
      </c>
      <c r="F781" s="31">
        <v>44267</v>
      </c>
      <c r="G781" s="4">
        <v>26</v>
      </c>
      <c r="H781" s="4" t="s">
        <v>246</v>
      </c>
      <c r="I781" s="4" t="s">
        <v>244</v>
      </c>
      <c r="J781" s="4" t="str">
        <f t="shared" si="61"/>
        <v>H4,5,6</v>
      </c>
      <c r="K781" s="4" t="str">
        <f t="shared" si="62"/>
        <v>CGPLPA919P3</v>
      </c>
      <c r="L781" s="4" t="str">
        <f t="shared" si="63"/>
        <v>01-1319</v>
      </c>
      <c r="M781" s="4" t="s">
        <v>285</v>
      </c>
      <c r="N781" s="4">
        <v>919</v>
      </c>
      <c r="O781" s="4" t="s">
        <v>286</v>
      </c>
      <c r="P781" s="4">
        <v>3</v>
      </c>
      <c r="R781" s="4" t="str">
        <f t="shared" si="64"/>
        <v>PACTO129</v>
      </c>
    </row>
    <row r="782" spans="1:18" x14ac:dyDescent="0.15">
      <c r="A782" s="5" t="s">
        <v>284</v>
      </c>
      <c r="B782" s="4">
        <v>1271</v>
      </c>
      <c r="C782" s="4" t="s">
        <v>11</v>
      </c>
      <c r="D782" s="4" t="str">
        <f t="shared" si="60"/>
        <v>1271E3</v>
      </c>
      <c r="E782" s="35">
        <v>122</v>
      </c>
      <c r="F782" s="31">
        <v>44181</v>
      </c>
      <c r="G782" s="4">
        <v>26</v>
      </c>
      <c r="H782" s="4" t="s">
        <v>250</v>
      </c>
      <c r="I782" s="4" t="s">
        <v>245</v>
      </c>
      <c r="J782" s="4" t="str">
        <f t="shared" si="61"/>
        <v>C7,8,9</v>
      </c>
      <c r="K782" s="4" t="str">
        <f t="shared" si="62"/>
        <v>CGPLPA912P4</v>
      </c>
      <c r="L782" s="4" t="str">
        <f t="shared" si="63"/>
        <v>01-1271</v>
      </c>
      <c r="M782" s="4" t="s">
        <v>285</v>
      </c>
      <c r="N782" s="4">
        <v>912</v>
      </c>
      <c r="O782" s="4" t="s">
        <v>286</v>
      </c>
      <c r="P782" s="4">
        <v>4</v>
      </c>
      <c r="R782" s="4" t="str">
        <f t="shared" si="64"/>
        <v>PACTO122</v>
      </c>
    </row>
    <row r="783" spans="1:18" x14ac:dyDescent="0.15">
      <c r="A783" s="5" t="s">
        <v>284</v>
      </c>
      <c r="B783" s="4">
        <v>1271</v>
      </c>
      <c r="C783" s="4" t="s">
        <v>12</v>
      </c>
      <c r="D783" s="4" t="str">
        <f t="shared" si="60"/>
        <v>1271E4</v>
      </c>
      <c r="E783" s="35">
        <v>122</v>
      </c>
      <c r="F783" s="31">
        <v>44235</v>
      </c>
      <c r="G783" s="4">
        <v>26</v>
      </c>
      <c r="H783" s="4" t="s">
        <v>251</v>
      </c>
      <c r="I783" s="4" t="s">
        <v>244</v>
      </c>
      <c r="J783" s="4" t="str">
        <f t="shared" si="61"/>
        <v>B4,5,6</v>
      </c>
      <c r="K783" s="4" t="str">
        <f t="shared" si="62"/>
        <v>CGPLPA912P5</v>
      </c>
      <c r="L783" s="4" t="str">
        <f t="shared" si="63"/>
        <v>01-1271</v>
      </c>
      <c r="M783" s="4" t="s">
        <v>285</v>
      </c>
      <c r="N783" s="4">
        <v>912</v>
      </c>
      <c r="O783" s="4" t="s">
        <v>286</v>
      </c>
      <c r="P783" s="4">
        <v>5</v>
      </c>
      <c r="R783" s="4" t="str">
        <f t="shared" si="64"/>
        <v>PACTO122</v>
      </c>
    </row>
    <row r="784" spans="1:18" x14ac:dyDescent="0.15">
      <c r="A784" s="5" t="s">
        <v>284</v>
      </c>
      <c r="B784" s="4">
        <v>1272</v>
      </c>
      <c r="C784" s="4" t="s">
        <v>2</v>
      </c>
      <c r="D784" s="4" t="str">
        <f t="shared" si="60"/>
        <v>1272A</v>
      </c>
      <c r="E784" s="35">
        <v>123</v>
      </c>
      <c r="F784" s="31">
        <v>44013</v>
      </c>
      <c r="G784" s="4">
        <v>5</v>
      </c>
      <c r="H784" s="4" t="s">
        <v>243</v>
      </c>
      <c r="I784" s="4" t="s">
        <v>245</v>
      </c>
      <c r="J784" s="4" t="str">
        <f t="shared" si="61"/>
        <v>F7,8,9</v>
      </c>
      <c r="K784" s="4" t="str">
        <f t="shared" si="62"/>
        <v>CGPLPA913P</v>
      </c>
      <c r="L784" s="4" t="str">
        <f t="shared" si="63"/>
        <v>01-1272</v>
      </c>
      <c r="M784" s="4" t="s">
        <v>285</v>
      </c>
      <c r="N784" s="4">
        <v>913</v>
      </c>
      <c r="O784" s="4" t="s">
        <v>286</v>
      </c>
      <c r="R784" s="4" t="str">
        <f t="shared" si="64"/>
        <v>PACTO123</v>
      </c>
    </row>
    <row r="785" spans="1:18" x14ac:dyDescent="0.15">
      <c r="A785" s="5" t="s">
        <v>284</v>
      </c>
      <c r="B785" s="4">
        <v>1272</v>
      </c>
      <c r="C785" s="4" t="s">
        <v>600</v>
      </c>
      <c r="D785" s="4" t="str">
        <f t="shared" si="60"/>
        <v>1272ABC</v>
      </c>
      <c r="E785" s="43">
        <v>123</v>
      </c>
      <c r="F785" s="30">
        <v>44013</v>
      </c>
      <c r="J785" s="4" t="str">
        <f t="shared" si="61"/>
        <v/>
      </c>
      <c r="K785" s="4" t="str">
        <f t="shared" si="62"/>
        <v>CGPLPA913N</v>
      </c>
      <c r="L785" s="4" t="str">
        <f t="shared" si="63"/>
        <v>01-1272</v>
      </c>
      <c r="M785" s="4" t="s">
        <v>285</v>
      </c>
      <c r="N785" s="4">
        <v>913</v>
      </c>
      <c r="O785" s="4" t="s">
        <v>611</v>
      </c>
      <c r="R785" s="4" t="str">
        <f t="shared" si="64"/>
        <v>PACTO123</v>
      </c>
    </row>
    <row r="786" spans="1:18" x14ac:dyDescent="0.15">
      <c r="A786" s="5" t="s">
        <v>284</v>
      </c>
      <c r="B786" s="4">
        <v>1272</v>
      </c>
      <c r="C786" s="4" t="s">
        <v>8</v>
      </c>
      <c r="D786" s="4" t="str">
        <f t="shared" si="60"/>
        <v>1272B1</v>
      </c>
      <c r="E786" s="35">
        <v>123</v>
      </c>
      <c r="F786" s="31">
        <v>44067</v>
      </c>
      <c r="G786" s="4">
        <v>9</v>
      </c>
      <c r="H786" s="4" t="s">
        <v>2</v>
      </c>
      <c r="I786" s="4" t="s">
        <v>244</v>
      </c>
      <c r="J786" s="4" t="str">
        <f t="shared" si="61"/>
        <v>A4,5,6</v>
      </c>
      <c r="K786" s="4" t="str">
        <f t="shared" si="62"/>
        <v>CGPLPA913P1</v>
      </c>
      <c r="L786" s="4" t="str">
        <f t="shared" si="63"/>
        <v>01-1272</v>
      </c>
      <c r="M786" s="4" t="s">
        <v>285</v>
      </c>
      <c r="N786" s="4">
        <v>913</v>
      </c>
      <c r="O786" s="4" t="s">
        <v>286</v>
      </c>
      <c r="P786" s="4">
        <v>1</v>
      </c>
      <c r="R786" s="4" t="str">
        <f t="shared" si="64"/>
        <v>PACTO123</v>
      </c>
    </row>
    <row r="787" spans="1:18" x14ac:dyDescent="0.15">
      <c r="A787" s="5" t="s">
        <v>284</v>
      </c>
      <c r="B787" s="4">
        <v>1272</v>
      </c>
      <c r="C787" s="4" t="s">
        <v>9</v>
      </c>
      <c r="D787" s="4" t="str">
        <f t="shared" si="60"/>
        <v>1272E1</v>
      </c>
      <c r="E787" s="35">
        <v>123</v>
      </c>
      <c r="F787" s="31">
        <v>44083</v>
      </c>
      <c r="G787" s="4">
        <v>13</v>
      </c>
      <c r="H787" s="4" t="s">
        <v>251</v>
      </c>
      <c r="I787" s="4" t="s">
        <v>244</v>
      </c>
      <c r="J787" s="4" t="str">
        <f t="shared" si="61"/>
        <v>B4,5,6</v>
      </c>
      <c r="K787" s="4" t="str">
        <f t="shared" si="62"/>
        <v>CGPLPA913P2</v>
      </c>
      <c r="L787" s="4" t="str">
        <f t="shared" si="63"/>
        <v>01-1272</v>
      </c>
      <c r="M787" s="4" t="s">
        <v>285</v>
      </c>
      <c r="N787" s="4">
        <v>913</v>
      </c>
      <c r="O787" s="4" t="s">
        <v>286</v>
      </c>
      <c r="P787" s="4">
        <v>2</v>
      </c>
      <c r="R787" s="4" t="str">
        <f t="shared" si="64"/>
        <v>PACTO123</v>
      </c>
    </row>
    <row r="788" spans="1:18" x14ac:dyDescent="0.15">
      <c r="A788" s="5" t="s">
        <v>284</v>
      </c>
      <c r="B788" s="4">
        <v>1323</v>
      </c>
      <c r="C788" s="4" t="s">
        <v>10</v>
      </c>
      <c r="D788" s="4" t="str">
        <f t="shared" si="60"/>
        <v>1323E2</v>
      </c>
      <c r="E788" s="35">
        <v>130</v>
      </c>
      <c r="F788" s="31">
        <v>44271</v>
      </c>
      <c r="G788" s="4">
        <v>26</v>
      </c>
      <c r="H788" s="4" t="s">
        <v>246</v>
      </c>
      <c r="I788" s="4" t="s">
        <v>242</v>
      </c>
      <c r="J788" s="4" t="str">
        <f t="shared" si="61"/>
        <v>H1,2,3</v>
      </c>
      <c r="K788" s="4" t="str">
        <f t="shared" si="62"/>
        <v>CGPLPA920P3</v>
      </c>
      <c r="L788" s="4" t="str">
        <f t="shared" si="63"/>
        <v>01-1323</v>
      </c>
      <c r="M788" s="4" t="s">
        <v>285</v>
      </c>
      <c r="N788" s="4">
        <v>920</v>
      </c>
      <c r="O788" s="4" t="s">
        <v>286</v>
      </c>
      <c r="P788" s="4">
        <v>3</v>
      </c>
      <c r="R788" s="4" t="str">
        <f t="shared" si="64"/>
        <v>PACTO130</v>
      </c>
    </row>
    <row r="789" spans="1:18" x14ac:dyDescent="0.15">
      <c r="A789" s="5" t="s">
        <v>284</v>
      </c>
      <c r="B789" s="4">
        <v>1283</v>
      </c>
      <c r="C789" s="4" t="s">
        <v>2</v>
      </c>
      <c r="D789" s="4" t="str">
        <f t="shared" si="60"/>
        <v>1283A</v>
      </c>
      <c r="E789" s="35">
        <v>124</v>
      </c>
      <c r="F789" s="31">
        <v>44049</v>
      </c>
      <c r="G789" s="4">
        <v>5</v>
      </c>
      <c r="H789" s="4" t="s">
        <v>247</v>
      </c>
      <c r="I789" s="4" t="s">
        <v>242</v>
      </c>
      <c r="J789" s="4" t="str">
        <f t="shared" si="61"/>
        <v>E1,2,3</v>
      </c>
      <c r="K789" s="4" t="str">
        <f t="shared" si="62"/>
        <v>CGPLPA914P</v>
      </c>
      <c r="L789" s="4" t="str">
        <f t="shared" si="63"/>
        <v>01-1283</v>
      </c>
      <c r="M789" s="4" t="s">
        <v>285</v>
      </c>
      <c r="N789" s="4">
        <v>914</v>
      </c>
      <c r="O789" s="4" t="s">
        <v>286</v>
      </c>
      <c r="R789" s="4" t="str">
        <f t="shared" si="64"/>
        <v>PACTO124</v>
      </c>
    </row>
    <row r="790" spans="1:18" x14ac:dyDescent="0.15">
      <c r="A790" s="5" t="s">
        <v>284</v>
      </c>
      <c r="B790" s="4">
        <v>1283</v>
      </c>
      <c r="C790" s="4" t="s">
        <v>600</v>
      </c>
      <c r="D790" s="4" t="str">
        <f t="shared" si="60"/>
        <v>1283ABC</v>
      </c>
      <c r="E790" s="43">
        <v>124</v>
      </c>
      <c r="F790" s="30">
        <v>44049</v>
      </c>
      <c r="J790" s="4" t="str">
        <f t="shared" si="61"/>
        <v/>
      </c>
      <c r="K790" s="4" t="str">
        <f t="shared" si="62"/>
        <v>CGPLPA914N</v>
      </c>
      <c r="L790" s="4" t="str">
        <f t="shared" si="63"/>
        <v>01-1283</v>
      </c>
      <c r="M790" s="4" t="s">
        <v>285</v>
      </c>
      <c r="N790" s="4">
        <v>914</v>
      </c>
      <c r="O790" s="4" t="s">
        <v>611</v>
      </c>
      <c r="R790" s="4" t="str">
        <f t="shared" si="64"/>
        <v>PACTO124</v>
      </c>
    </row>
    <row r="791" spans="1:18" x14ac:dyDescent="0.15">
      <c r="A791" s="5" t="s">
        <v>284</v>
      </c>
      <c r="B791" s="4">
        <v>1283</v>
      </c>
      <c r="C791" s="4" t="s">
        <v>8</v>
      </c>
      <c r="D791" s="4" t="str">
        <f t="shared" si="60"/>
        <v>1283B1</v>
      </c>
      <c r="E791" s="35">
        <v>124</v>
      </c>
      <c r="F791" s="31">
        <v>44082</v>
      </c>
      <c r="G791" s="4">
        <v>9</v>
      </c>
      <c r="H791" s="4" t="s">
        <v>2</v>
      </c>
      <c r="I791" s="4" t="s">
        <v>245</v>
      </c>
      <c r="J791" s="4" t="str">
        <f t="shared" si="61"/>
        <v>A7,8,9</v>
      </c>
      <c r="K791" s="4" t="str">
        <f t="shared" si="62"/>
        <v>CGPLPA914P1</v>
      </c>
      <c r="L791" s="4" t="str">
        <f t="shared" si="63"/>
        <v>01-1283</v>
      </c>
      <c r="M791" s="4" t="s">
        <v>285</v>
      </c>
      <c r="N791" s="4">
        <v>914</v>
      </c>
      <c r="O791" s="4" t="s">
        <v>286</v>
      </c>
      <c r="P791" s="4">
        <v>1</v>
      </c>
      <c r="R791" s="4" t="str">
        <f t="shared" si="64"/>
        <v>PACTO124</v>
      </c>
    </row>
    <row r="792" spans="1:18" x14ac:dyDescent="0.15">
      <c r="A792" s="5" t="s">
        <v>284</v>
      </c>
      <c r="B792" s="4">
        <v>1283</v>
      </c>
      <c r="C792" s="4" t="s">
        <v>9</v>
      </c>
      <c r="D792" s="4" t="str">
        <f t="shared" si="60"/>
        <v>1283E1</v>
      </c>
      <c r="E792" s="35">
        <v>124</v>
      </c>
      <c r="F792" s="31">
        <v>44111</v>
      </c>
      <c r="G792" s="4">
        <v>13</v>
      </c>
      <c r="H792" s="4" t="s">
        <v>251</v>
      </c>
      <c r="I792" s="4" t="s">
        <v>245</v>
      </c>
      <c r="J792" s="4" t="str">
        <f t="shared" si="61"/>
        <v>B7,8,9</v>
      </c>
      <c r="K792" s="4" t="str">
        <f t="shared" si="62"/>
        <v>CGPLPA914P2</v>
      </c>
      <c r="L792" s="4" t="str">
        <f t="shared" si="63"/>
        <v>01-1283</v>
      </c>
      <c r="M792" s="4" t="s">
        <v>285</v>
      </c>
      <c r="N792" s="4">
        <v>914</v>
      </c>
      <c r="O792" s="4" t="s">
        <v>286</v>
      </c>
      <c r="P792" s="4">
        <v>2</v>
      </c>
      <c r="R792" s="4" t="str">
        <f t="shared" si="64"/>
        <v>PACTO124</v>
      </c>
    </row>
    <row r="793" spans="1:18" x14ac:dyDescent="0.15">
      <c r="A793" s="5" t="s">
        <v>284</v>
      </c>
      <c r="B793" s="4">
        <v>1283</v>
      </c>
      <c r="C793" s="4" t="s">
        <v>11</v>
      </c>
      <c r="D793" s="4" t="str">
        <f t="shared" si="60"/>
        <v>1283E3</v>
      </c>
      <c r="E793" s="35">
        <v>124</v>
      </c>
      <c r="F793" s="31">
        <v>44231</v>
      </c>
      <c r="G793" s="4">
        <v>26</v>
      </c>
      <c r="H793" s="4" t="s">
        <v>250</v>
      </c>
      <c r="I793" s="4" t="s">
        <v>242</v>
      </c>
      <c r="J793" s="4" t="str">
        <f t="shared" si="61"/>
        <v>C1,2,3</v>
      </c>
      <c r="K793" s="4" t="str">
        <f t="shared" si="62"/>
        <v>CGPLPA914P3</v>
      </c>
      <c r="L793" s="4" t="str">
        <f t="shared" si="63"/>
        <v>01-1283</v>
      </c>
      <c r="M793" s="4" t="s">
        <v>285</v>
      </c>
      <c r="N793" s="4">
        <v>914</v>
      </c>
      <c r="O793" s="4" t="s">
        <v>286</v>
      </c>
      <c r="P793" s="4">
        <v>3</v>
      </c>
      <c r="R793" s="4" t="str">
        <f t="shared" si="64"/>
        <v>PACTO124</v>
      </c>
    </row>
    <row r="794" spans="1:18" x14ac:dyDescent="0.15">
      <c r="A794" s="5" t="s">
        <v>284</v>
      </c>
      <c r="B794" s="4">
        <v>1283</v>
      </c>
      <c r="C794" s="4" t="s">
        <v>12</v>
      </c>
      <c r="D794" s="4" t="str">
        <f t="shared" si="60"/>
        <v>1283E4</v>
      </c>
      <c r="E794" s="35">
        <v>124</v>
      </c>
      <c r="F794" s="31">
        <v>44294</v>
      </c>
      <c r="G794" s="4">
        <v>27</v>
      </c>
      <c r="H794" s="4" t="s">
        <v>243</v>
      </c>
      <c r="I794" s="4" t="s">
        <v>245</v>
      </c>
      <c r="J794" s="4" t="str">
        <f t="shared" si="61"/>
        <v>F7,8,9</v>
      </c>
      <c r="K794" s="4" t="str">
        <f t="shared" si="62"/>
        <v>CGPLPA914P4</v>
      </c>
      <c r="L794" s="4" t="str">
        <f t="shared" si="63"/>
        <v>01-1283</v>
      </c>
      <c r="M794" s="4" t="s">
        <v>285</v>
      </c>
      <c r="N794" s="4">
        <v>914</v>
      </c>
      <c r="O794" s="4" t="s">
        <v>286</v>
      </c>
      <c r="P794" s="4">
        <v>4</v>
      </c>
      <c r="R794" s="4" t="str">
        <f t="shared" si="64"/>
        <v>PACTO124</v>
      </c>
    </row>
    <row r="795" spans="1:18" x14ac:dyDescent="0.15">
      <c r="A795" s="5" t="s">
        <v>284</v>
      </c>
      <c r="B795" s="4">
        <v>1324</v>
      </c>
      <c r="C795" s="4" t="s">
        <v>10</v>
      </c>
      <c r="D795" s="4" t="str">
        <f t="shared" si="60"/>
        <v>1324E2</v>
      </c>
      <c r="E795" s="35">
        <v>131</v>
      </c>
      <c r="F795" s="31">
        <v>44258</v>
      </c>
      <c r="G795" s="4">
        <v>26</v>
      </c>
      <c r="H795" s="4" t="s">
        <v>241</v>
      </c>
      <c r="I795" s="4" t="s">
        <v>245</v>
      </c>
      <c r="J795" s="4" t="str">
        <f t="shared" si="61"/>
        <v>I7,8,9</v>
      </c>
      <c r="K795" s="4" t="str">
        <f t="shared" si="62"/>
        <v>CGPLPA921P3</v>
      </c>
      <c r="L795" s="4" t="str">
        <f t="shared" si="63"/>
        <v>01-1324</v>
      </c>
      <c r="M795" s="4" t="s">
        <v>285</v>
      </c>
      <c r="N795" s="4">
        <v>921</v>
      </c>
      <c r="O795" s="4" t="s">
        <v>286</v>
      </c>
      <c r="P795" s="4">
        <v>3</v>
      </c>
      <c r="R795" s="4" t="str">
        <f t="shared" si="64"/>
        <v>PACTO131</v>
      </c>
    </row>
    <row r="796" spans="1:18" x14ac:dyDescent="0.15">
      <c r="A796" s="5" t="s">
        <v>284</v>
      </c>
      <c r="B796" s="4">
        <v>1289</v>
      </c>
      <c r="C796" s="4" t="s">
        <v>2</v>
      </c>
      <c r="D796" s="4" t="str">
        <f t="shared" si="60"/>
        <v>1289A</v>
      </c>
      <c r="E796" s="35">
        <v>125</v>
      </c>
      <c r="F796" s="31">
        <v>44074</v>
      </c>
      <c r="G796" s="4">
        <v>5</v>
      </c>
      <c r="H796" s="4" t="s">
        <v>247</v>
      </c>
      <c r="I796" s="4" t="s">
        <v>244</v>
      </c>
      <c r="J796" s="4" t="str">
        <f t="shared" si="61"/>
        <v>E4,5,6</v>
      </c>
      <c r="K796" s="4" t="str">
        <f t="shared" si="62"/>
        <v>CGPLPA915P</v>
      </c>
      <c r="L796" s="4" t="str">
        <f t="shared" si="63"/>
        <v>01-1289</v>
      </c>
      <c r="M796" s="4" t="s">
        <v>285</v>
      </c>
      <c r="N796" s="4">
        <v>915</v>
      </c>
      <c r="O796" s="4" t="s">
        <v>286</v>
      </c>
      <c r="R796" s="4" t="str">
        <f t="shared" si="64"/>
        <v>PACTO125</v>
      </c>
    </row>
    <row r="797" spans="1:18" x14ac:dyDescent="0.15">
      <c r="A797" s="5" t="s">
        <v>284</v>
      </c>
      <c r="B797" s="4">
        <v>1289</v>
      </c>
      <c r="C797" s="4" t="s">
        <v>600</v>
      </c>
      <c r="D797" s="4" t="str">
        <f t="shared" si="60"/>
        <v>1289ABC</v>
      </c>
      <c r="E797" s="43">
        <v>125</v>
      </c>
      <c r="F797" s="30">
        <v>44074</v>
      </c>
      <c r="J797" s="4" t="str">
        <f t="shared" si="61"/>
        <v/>
      </c>
      <c r="K797" s="4" t="str">
        <f t="shared" si="62"/>
        <v>CGPLPA915N</v>
      </c>
      <c r="L797" s="4" t="str">
        <f t="shared" si="63"/>
        <v>01-1289</v>
      </c>
      <c r="M797" s="4" t="s">
        <v>285</v>
      </c>
      <c r="N797" s="4">
        <v>915</v>
      </c>
      <c r="O797" s="4" t="s">
        <v>611</v>
      </c>
      <c r="R797" s="4" t="str">
        <f t="shared" si="64"/>
        <v>PACTO125</v>
      </c>
    </row>
    <row r="798" spans="1:18" x14ac:dyDescent="0.15">
      <c r="A798" s="5" t="s">
        <v>284</v>
      </c>
      <c r="B798" s="4">
        <v>1289</v>
      </c>
      <c r="C798" s="4" t="s">
        <v>8</v>
      </c>
      <c r="D798" s="4" t="str">
        <f t="shared" si="60"/>
        <v>1289B1</v>
      </c>
      <c r="E798" s="35">
        <v>125</v>
      </c>
      <c r="F798" s="31">
        <v>44104</v>
      </c>
      <c r="G798" s="4">
        <v>10</v>
      </c>
      <c r="H798" s="4" t="s">
        <v>241</v>
      </c>
      <c r="I798" s="4" t="s">
        <v>242</v>
      </c>
      <c r="J798" s="4" t="str">
        <f t="shared" si="61"/>
        <v>I1,2,3</v>
      </c>
      <c r="K798" s="4" t="str">
        <f t="shared" si="62"/>
        <v>CGPLPA915P1</v>
      </c>
      <c r="L798" s="4" t="str">
        <f t="shared" si="63"/>
        <v>01-1289</v>
      </c>
      <c r="M798" s="4" t="s">
        <v>285</v>
      </c>
      <c r="N798" s="4">
        <v>915</v>
      </c>
      <c r="O798" s="4" t="s">
        <v>286</v>
      </c>
      <c r="P798" s="4">
        <v>1</v>
      </c>
      <c r="R798" s="4" t="str">
        <f t="shared" si="64"/>
        <v>PACTO125</v>
      </c>
    </row>
    <row r="799" spans="1:18" x14ac:dyDescent="0.15">
      <c r="A799" s="5" t="s">
        <v>284</v>
      </c>
      <c r="B799" s="4">
        <v>1289</v>
      </c>
      <c r="C799" s="4" t="s">
        <v>9</v>
      </c>
      <c r="D799" s="4" t="str">
        <f t="shared" si="60"/>
        <v>1289E1</v>
      </c>
      <c r="E799" s="35">
        <v>125</v>
      </c>
      <c r="F799" s="31">
        <v>44111</v>
      </c>
      <c r="G799" s="4">
        <v>13</v>
      </c>
      <c r="H799" s="4" t="s">
        <v>2</v>
      </c>
      <c r="I799" s="4" t="s">
        <v>242</v>
      </c>
      <c r="J799" s="4" t="str">
        <f t="shared" si="61"/>
        <v>A1,2,3</v>
      </c>
      <c r="K799" s="4" t="str">
        <f t="shared" si="62"/>
        <v>CGPLPA915P2</v>
      </c>
      <c r="L799" s="4" t="str">
        <f t="shared" si="63"/>
        <v>01-1289</v>
      </c>
      <c r="M799" s="4" t="s">
        <v>285</v>
      </c>
      <c r="N799" s="4">
        <v>915</v>
      </c>
      <c r="O799" s="4" t="s">
        <v>286</v>
      </c>
      <c r="P799" s="4">
        <v>2</v>
      </c>
      <c r="R799" s="4" t="str">
        <f t="shared" si="64"/>
        <v>PACTO125</v>
      </c>
    </row>
    <row r="800" spans="1:18" x14ac:dyDescent="0.15">
      <c r="A800" s="5" t="s">
        <v>284</v>
      </c>
      <c r="B800" s="4">
        <v>1296</v>
      </c>
      <c r="C800" s="4" t="s">
        <v>2</v>
      </c>
      <c r="D800" s="4" t="str">
        <f t="shared" si="60"/>
        <v>1296A</v>
      </c>
      <c r="E800" s="35">
        <v>126</v>
      </c>
      <c r="F800" s="31">
        <v>44090</v>
      </c>
      <c r="G800" s="4">
        <v>5</v>
      </c>
      <c r="H800" s="4" t="s">
        <v>247</v>
      </c>
      <c r="I800" s="4" t="s">
        <v>245</v>
      </c>
      <c r="J800" s="4" t="str">
        <f t="shared" si="61"/>
        <v>E7,8,9</v>
      </c>
      <c r="K800" s="4" t="str">
        <f t="shared" si="62"/>
        <v>CGPLPA916P</v>
      </c>
      <c r="L800" s="4" t="str">
        <f t="shared" si="63"/>
        <v>01-1296</v>
      </c>
      <c r="M800" s="4" t="s">
        <v>285</v>
      </c>
      <c r="N800" s="4">
        <v>916</v>
      </c>
      <c r="O800" s="4" t="s">
        <v>286</v>
      </c>
      <c r="R800" s="4" t="str">
        <f t="shared" si="64"/>
        <v>PACTO126</v>
      </c>
    </row>
    <row r="801" spans="1:18" x14ac:dyDescent="0.15">
      <c r="A801" s="5" t="s">
        <v>284</v>
      </c>
      <c r="B801" s="4">
        <v>1296</v>
      </c>
      <c r="C801" s="4" t="s">
        <v>600</v>
      </c>
      <c r="D801" s="4" t="str">
        <f t="shared" si="60"/>
        <v>1296ABC</v>
      </c>
      <c r="E801" s="43">
        <v>126</v>
      </c>
      <c r="F801" s="30">
        <v>44090</v>
      </c>
      <c r="J801" s="4" t="str">
        <f t="shared" si="61"/>
        <v/>
      </c>
      <c r="K801" s="4" t="str">
        <f t="shared" si="62"/>
        <v>CGPLPA916N</v>
      </c>
      <c r="L801" s="4" t="str">
        <f t="shared" si="63"/>
        <v>01-1296</v>
      </c>
      <c r="M801" s="4" t="s">
        <v>285</v>
      </c>
      <c r="N801" s="4">
        <v>916</v>
      </c>
      <c r="O801" s="4" t="s">
        <v>611</v>
      </c>
      <c r="R801" s="4" t="str">
        <f t="shared" si="64"/>
        <v>PACTO126</v>
      </c>
    </row>
    <row r="802" spans="1:18" x14ac:dyDescent="0.15">
      <c r="A802" s="5" t="s">
        <v>284</v>
      </c>
      <c r="B802" s="4">
        <v>1296</v>
      </c>
      <c r="C802" s="4" t="s">
        <v>8</v>
      </c>
      <c r="D802" s="4" t="str">
        <f t="shared" si="60"/>
        <v>1296B1</v>
      </c>
      <c r="E802" s="35">
        <v>126</v>
      </c>
      <c r="F802" s="31">
        <v>44126</v>
      </c>
      <c r="G802" s="4">
        <v>10</v>
      </c>
      <c r="H802" s="4" t="s">
        <v>241</v>
      </c>
      <c r="I802" s="4" t="s">
        <v>244</v>
      </c>
      <c r="J802" s="4" t="str">
        <f t="shared" si="61"/>
        <v>I4,5,6</v>
      </c>
      <c r="K802" s="4" t="str">
        <f t="shared" si="62"/>
        <v>CGPLPA916P1</v>
      </c>
      <c r="L802" s="4" t="str">
        <f t="shared" si="63"/>
        <v>01-1296</v>
      </c>
      <c r="M802" s="4" t="s">
        <v>285</v>
      </c>
      <c r="N802" s="4">
        <v>916</v>
      </c>
      <c r="O802" s="4" t="s">
        <v>286</v>
      </c>
      <c r="P802" s="4">
        <v>1</v>
      </c>
      <c r="R802" s="4" t="str">
        <f t="shared" si="64"/>
        <v>PACTO126</v>
      </c>
    </row>
    <row r="803" spans="1:18" x14ac:dyDescent="0.15">
      <c r="A803" s="5" t="s">
        <v>284</v>
      </c>
      <c r="B803" s="4">
        <v>1296</v>
      </c>
      <c r="C803" s="4" t="s">
        <v>9</v>
      </c>
      <c r="D803" s="4" t="str">
        <f t="shared" si="60"/>
        <v>1296E1</v>
      </c>
      <c r="E803" s="35">
        <v>126</v>
      </c>
      <c r="F803" s="31">
        <v>44161</v>
      </c>
      <c r="G803" s="4">
        <v>26</v>
      </c>
      <c r="H803" s="4" t="s">
        <v>249</v>
      </c>
      <c r="I803" s="4" t="s">
        <v>245</v>
      </c>
      <c r="J803" s="4" t="str">
        <f t="shared" si="61"/>
        <v>D7,8,9</v>
      </c>
      <c r="K803" s="4" t="str">
        <f t="shared" si="62"/>
        <v>CGPLPA916P2</v>
      </c>
      <c r="L803" s="4" t="str">
        <f t="shared" si="63"/>
        <v>01-1296</v>
      </c>
      <c r="M803" s="4" t="s">
        <v>285</v>
      </c>
      <c r="N803" s="4">
        <v>916</v>
      </c>
      <c r="O803" s="4" t="s">
        <v>286</v>
      </c>
      <c r="P803" s="4">
        <v>2</v>
      </c>
      <c r="R803" s="4" t="str">
        <f t="shared" si="64"/>
        <v>PACTO126</v>
      </c>
    </row>
    <row r="804" spans="1:18" x14ac:dyDescent="0.15">
      <c r="A804" s="5" t="s">
        <v>284</v>
      </c>
      <c r="B804" s="4">
        <v>874</v>
      </c>
      <c r="C804" s="4" t="s">
        <v>10</v>
      </c>
      <c r="D804" s="4" t="str">
        <f t="shared" si="60"/>
        <v>874E2</v>
      </c>
      <c r="E804" s="35">
        <v>26</v>
      </c>
      <c r="F804" s="33">
        <v>43108</v>
      </c>
      <c r="J804" s="4" t="str">
        <f t="shared" si="61"/>
        <v/>
      </c>
      <c r="K804" s="4" t="str">
        <f t="shared" si="62"/>
        <v>CGPLPA822P3</v>
      </c>
      <c r="L804" s="4" t="str">
        <f t="shared" si="63"/>
        <v>01-874</v>
      </c>
      <c r="M804" s="4" t="s">
        <v>285</v>
      </c>
      <c r="N804" s="4">
        <v>822</v>
      </c>
      <c r="O804" s="4" t="s">
        <v>286</v>
      </c>
      <c r="P804" s="4">
        <v>3</v>
      </c>
      <c r="R804" s="4" t="str">
        <f t="shared" si="64"/>
        <v>PACTO26</v>
      </c>
    </row>
    <row r="805" spans="1:18" x14ac:dyDescent="0.15">
      <c r="A805" s="5" t="s">
        <v>284</v>
      </c>
      <c r="B805" s="4">
        <v>1303</v>
      </c>
      <c r="C805" s="4" t="s">
        <v>2</v>
      </c>
      <c r="D805" s="4" t="str">
        <f t="shared" si="60"/>
        <v>1303A</v>
      </c>
      <c r="E805" s="35">
        <v>127</v>
      </c>
      <c r="F805" s="31">
        <v>44110</v>
      </c>
      <c r="G805" s="4">
        <v>5</v>
      </c>
      <c r="H805" s="4" t="s">
        <v>249</v>
      </c>
      <c r="I805" s="4" t="s">
        <v>242</v>
      </c>
      <c r="J805" s="4" t="str">
        <f t="shared" si="61"/>
        <v>D1,2,3</v>
      </c>
      <c r="K805" s="4" t="str">
        <f t="shared" si="62"/>
        <v>CGPLPA917P</v>
      </c>
      <c r="L805" s="4" t="str">
        <f t="shared" si="63"/>
        <v>01-1303</v>
      </c>
      <c r="M805" s="4" t="s">
        <v>285</v>
      </c>
      <c r="N805" s="4">
        <v>917</v>
      </c>
      <c r="O805" s="4" t="s">
        <v>286</v>
      </c>
      <c r="R805" s="4" t="str">
        <f t="shared" si="64"/>
        <v>PACTO127</v>
      </c>
    </row>
    <row r="806" spans="1:18" x14ac:dyDescent="0.15">
      <c r="A806" s="5" t="s">
        <v>284</v>
      </c>
      <c r="B806" s="4">
        <v>1303</v>
      </c>
      <c r="C806" s="4" t="s">
        <v>600</v>
      </c>
      <c r="D806" s="4" t="str">
        <f t="shared" si="60"/>
        <v>1303ABC</v>
      </c>
      <c r="E806" s="43">
        <v>127</v>
      </c>
      <c r="F806" s="30">
        <v>44110</v>
      </c>
      <c r="J806" s="4" t="str">
        <f t="shared" si="61"/>
        <v/>
      </c>
      <c r="K806" s="4" t="str">
        <f t="shared" si="62"/>
        <v>CGPLPA917N</v>
      </c>
      <c r="L806" s="4" t="str">
        <f t="shared" si="63"/>
        <v>01-1303</v>
      </c>
      <c r="M806" s="4" t="s">
        <v>285</v>
      </c>
      <c r="N806" s="4">
        <v>917</v>
      </c>
      <c r="O806" s="4" t="s">
        <v>611</v>
      </c>
      <c r="R806" s="4" t="str">
        <f t="shared" si="64"/>
        <v>PACTO127</v>
      </c>
    </row>
    <row r="807" spans="1:18" x14ac:dyDescent="0.15">
      <c r="A807" s="5" t="s">
        <v>284</v>
      </c>
      <c r="B807" s="4">
        <v>1303</v>
      </c>
      <c r="C807" s="4" t="s">
        <v>8</v>
      </c>
      <c r="D807" s="4" t="str">
        <f t="shared" si="60"/>
        <v>1303B1</v>
      </c>
      <c r="E807" s="35">
        <v>127</v>
      </c>
      <c r="F807" s="31">
        <v>44117</v>
      </c>
      <c r="G807" s="4">
        <v>10</v>
      </c>
      <c r="H807" s="4" t="s">
        <v>241</v>
      </c>
      <c r="I807" s="4" t="s">
        <v>245</v>
      </c>
      <c r="J807" s="4" t="str">
        <f t="shared" si="61"/>
        <v>I7,8,9</v>
      </c>
      <c r="K807" s="4" t="str">
        <f t="shared" si="62"/>
        <v>CGPLPA917P1</v>
      </c>
      <c r="L807" s="4" t="str">
        <f t="shared" si="63"/>
        <v>01-1303</v>
      </c>
      <c r="M807" s="4" t="s">
        <v>285</v>
      </c>
      <c r="N807" s="4">
        <v>917</v>
      </c>
      <c r="O807" s="4" t="s">
        <v>286</v>
      </c>
      <c r="P807" s="4">
        <v>1</v>
      </c>
      <c r="R807" s="4" t="str">
        <f t="shared" si="64"/>
        <v>PACTO127</v>
      </c>
    </row>
    <row r="808" spans="1:18" x14ac:dyDescent="0.15">
      <c r="A808" s="5" t="s">
        <v>284</v>
      </c>
      <c r="B808" s="4">
        <v>1303</v>
      </c>
      <c r="C808" s="4" t="s">
        <v>9</v>
      </c>
      <c r="D808" s="4" t="str">
        <f t="shared" si="60"/>
        <v>1303E1</v>
      </c>
      <c r="E808" s="35">
        <v>127</v>
      </c>
      <c r="F808" s="31">
        <v>44138</v>
      </c>
      <c r="G808" s="4">
        <v>13</v>
      </c>
      <c r="H808" s="4" t="s">
        <v>2</v>
      </c>
      <c r="I808" s="4" t="s">
        <v>244</v>
      </c>
      <c r="J808" s="4" t="str">
        <f t="shared" si="61"/>
        <v>A4,5,6</v>
      </c>
      <c r="K808" s="4" t="str">
        <f t="shared" si="62"/>
        <v>CGPLPA917P2</v>
      </c>
      <c r="L808" s="4" t="str">
        <f t="shared" si="63"/>
        <v>01-1303</v>
      </c>
      <c r="M808" s="4" t="s">
        <v>285</v>
      </c>
      <c r="N808" s="4">
        <v>917</v>
      </c>
      <c r="O808" s="4" t="s">
        <v>286</v>
      </c>
      <c r="P808" s="4">
        <v>2</v>
      </c>
      <c r="R808" s="4" t="str">
        <f t="shared" si="64"/>
        <v>PACTO127</v>
      </c>
    </row>
    <row r="809" spans="1:18" x14ac:dyDescent="0.15">
      <c r="A809" s="5" t="s">
        <v>284</v>
      </c>
      <c r="B809" s="4">
        <v>1317</v>
      </c>
      <c r="C809" s="4" t="s">
        <v>2</v>
      </c>
      <c r="D809" s="4" t="str">
        <f t="shared" si="60"/>
        <v>1317A</v>
      </c>
      <c r="E809" s="35">
        <v>128</v>
      </c>
      <c r="F809" s="31">
        <v>44144</v>
      </c>
      <c r="G809" s="4">
        <v>5</v>
      </c>
      <c r="H809" s="4" t="s">
        <v>249</v>
      </c>
      <c r="I809" s="4" t="s">
        <v>244</v>
      </c>
      <c r="J809" s="4" t="str">
        <f t="shared" si="61"/>
        <v>D4,5,6</v>
      </c>
      <c r="K809" s="4" t="str">
        <f t="shared" si="62"/>
        <v>CGPLPA918P</v>
      </c>
      <c r="L809" s="4" t="str">
        <f t="shared" si="63"/>
        <v>01-1317</v>
      </c>
      <c r="M809" s="4" t="s">
        <v>285</v>
      </c>
      <c r="N809" s="4">
        <v>918</v>
      </c>
      <c r="O809" s="4" t="s">
        <v>286</v>
      </c>
      <c r="R809" s="4" t="str">
        <f t="shared" si="64"/>
        <v>PACTO128</v>
      </c>
    </row>
    <row r="810" spans="1:18" x14ac:dyDescent="0.15">
      <c r="A810" s="5" t="s">
        <v>284</v>
      </c>
      <c r="B810" s="4">
        <v>1317</v>
      </c>
      <c r="C810" s="4" t="s">
        <v>600</v>
      </c>
      <c r="D810" s="4" t="str">
        <f t="shared" si="60"/>
        <v>1317ABC</v>
      </c>
      <c r="E810" s="43">
        <v>128</v>
      </c>
      <c r="F810" s="30">
        <v>44144</v>
      </c>
      <c r="J810" s="4" t="str">
        <f t="shared" si="61"/>
        <v/>
      </c>
      <c r="K810" s="4" t="str">
        <f t="shared" si="62"/>
        <v>CGPLPA918N</v>
      </c>
      <c r="L810" s="4" t="str">
        <f t="shared" si="63"/>
        <v>01-1317</v>
      </c>
      <c r="M810" s="4" t="s">
        <v>285</v>
      </c>
      <c r="N810" s="4">
        <v>918</v>
      </c>
      <c r="O810" s="4" t="s">
        <v>611</v>
      </c>
      <c r="R810" s="4" t="str">
        <f t="shared" si="64"/>
        <v>PACTO128</v>
      </c>
    </row>
    <row r="811" spans="1:18" x14ac:dyDescent="0.15">
      <c r="A811" s="5" t="s">
        <v>284</v>
      </c>
      <c r="B811" s="4">
        <v>1317</v>
      </c>
      <c r="C811" s="4" t="s">
        <v>8</v>
      </c>
      <c r="D811" s="4" t="str">
        <f t="shared" si="60"/>
        <v>1317B1</v>
      </c>
      <c r="E811" s="35">
        <v>128</v>
      </c>
      <c r="F811" s="31">
        <v>44175</v>
      </c>
      <c r="G811" s="4">
        <v>10</v>
      </c>
      <c r="H811" s="4" t="s">
        <v>246</v>
      </c>
      <c r="I811" s="4" t="s">
        <v>242</v>
      </c>
      <c r="J811" s="4" t="str">
        <f t="shared" si="61"/>
        <v>H1,2,3</v>
      </c>
      <c r="K811" s="4" t="str">
        <f t="shared" si="62"/>
        <v>CGPLPA918P1</v>
      </c>
      <c r="L811" s="4" t="str">
        <f t="shared" si="63"/>
        <v>01-1317</v>
      </c>
      <c r="M811" s="4" t="s">
        <v>285</v>
      </c>
      <c r="N811" s="4">
        <v>918</v>
      </c>
      <c r="O811" s="4" t="s">
        <v>286</v>
      </c>
      <c r="P811" s="4">
        <v>1</v>
      </c>
      <c r="R811" s="4" t="str">
        <f t="shared" si="64"/>
        <v>PACTO128</v>
      </c>
    </row>
    <row r="812" spans="1:18" x14ac:dyDescent="0.15">
      <c r="A812" s="5" t="s">
        <v>284</v>
      </c>
      <c r="B812" s="4">
        <v>1317</v>
      </c>
      <c r="C812" s="4" t="s">
        <v>9</v>
      </c>
      <c r="D812" s="4" t="str">
        <f t="shared" si="60"/>
        <v>1317E1</v>
      </c>
      <c r="E812" s="35">
        <v>128</v>
      </c>
      <c r="F812" s="31">
        <v>44207</v>
      </c>
      <c r="G812" s="4">
        <v>13</v>
      </c>
      <c r="H812" s="4" t="s">
        <v>243</v>
      </c>
      <c r="I812" s="4" t="s">
        <v>245</v>
      </c>
      <c r="J812" s="4" t="str">
        <f t="shared" si="61"/>
        <v>F7,8,9</v>
      </c>
      <c r="K812" s="4" t="str">
        <f t="shared" si="62"/>
        <v>CGPLPA918P2</v>
      </c>
      <c r="L812" s="4" t="str">
        <f t="shared" si="63"/>
        <v>01-1317</v>
      </c>
      <c r="M812" s="4" t="s">
        <v>285</v>
      </c>
      <c r="N812" s="4">
        <v>918</v>
      </c>
      <c r="O812" s="4" t="s">
        <v>286</v>
      </c>
      <c r="P812" s="4">
        <v>2</v>
      </c>
      <c r="R812" s="4" t="str">
        <f t="shared" si="64"/>
        <v>PACTO128</v>
      </c>
    </row>
    <row r="813" spans="1:18" x14ac:dyDescent="0.15">
      <c r="A813" s="5" t="s">
        <v>284</v>
      </c>
      <c r="B813" s="4">
        <v>1007</v>
      </c>
      <c r="C813" s="4" t="s">
        <v>10</v>
      </c>
      <c r="D813" s="4" t="str">
        <f t="shared" si="60"/>
        <v>1007E2</v>
      </c>
      <c r="E813" s="35">
        <v>68</v>
      </c>
      <c r="F813" s="33">
        <v>43454</v>
      </c>
      <c r="J813" s="4" t="str">
        <f t="shared" si="61"/>
        <v/>
      </c>
      <c r="K813" s="4" t="str">
        <f t="shared" si="62"/>
        <v>CGPLPA863P3</v>
      </c>
      <c r="L813" s="4" t="str">
        <f t="shared" si="63"/>
        <v>01-1007</v>
      </c>
      <c r="M813" s="4" t="s">
        <v>285</v>
      </c>
      <c r="N813" s="4">
        <v>863</v>
      </c>
      <c r="O813" s="4" t="s">
        <v>286</v>
      </c>
      <c r="P813" s="4">
        <v>3</v>
      </c>
      <c r="R813" s="4" t="str">
        <f t="shared" si="64"/>
        <v>PACTO68</v>
      </c>
    </row>
    <row r="814" spans="1:18" x14ac:dyDescent="0.15">
      <c r="A814" s="5" t="s">
        <v>284</v>
      </c>
      <c r="B814" s="4">
        <v>1319</v>
      </c>
      <c r="C814" s="4" t="s">
        <v>2</v>
      </c>
      <c r="D814" s="4" t="str">
        <f t="shared" si="60"/>
        <v>1319A</v>
      </c>
      <c r="E814" s="35">
        <v>129</v>
      </c>
      <c r="F814" s="31">
        <v>44145</v>
      </c>
      <c r="G814" s="4">
        <v>5</v>
      </c>
      <c r="H814" s="4" t="s">
        <v>249</v>
      </c>
      <c r="I814" s="4" t="s">
        <v>245</v>
      </c>
      <c r="J814" s="4" t="str">
        <f t="shared" si="61"/>
        <v>D7,8,9</v>
      </c>
      <c r="K814" s="4" t="str">
        <f t="shared" si="62"/>
        <v>CGPLPA919P</v>
      </c>
      <c r="L814" s="4" t="str">
        <f t="shared" si="63"/>
        <v>01-1319</v>
      </c>
      <c r="M814" s="4" t="s">
        <v>285</v>
      </c>
      <c r="N814" s="4">
        <v>919</v>
      </c>
      <c r="O814" s="4" t="s">
        <v>286</v>
      </c>
      <c r="R814" s="4" t="str">
        <f t="shared" si="64"/>
        <v>PACTO129</v>
      </c>
    </row>
    <row r="815" spans="1:18" x14ac:dyDescent="0.15">
      <c r="A815" s="5" t="s">
        <v>284</v>
      </c>
      <c r="B815" s="4">
        <v>1319</v>
      </c>
      <c r="C815" s="4" t="s">
        <v>600</v>
      </c>
      <c r="D815" s="4" t="str">
        <f t="shared" si="60"/>
        <v>1319ABC</v>
      </c>
      <c r="E815" s="43">
        <v>129</v>
      </c>
      <c r="F815" s="30">
        <v>44145</v>
      </c>
      <c r="J815" s="4" t="str">
        <f t="shared" si="61"/>
        <v/>
      </c>
      <c r="K815" s="4" t="str">
        <f t="shared" si="62"/>
        <v>CGPLPA919N</v>
      </c>
      <c r="L815" s="4" t="str">
        <f t="shared" si="63"/>
        <v>01-1319</v>
      </c>
      <c r="M815" s="4" t="s">
        <v>285</v>
      </c>
      <c r="N815" s="4">
        <v>919</v>
      </c>
      <c r="O815" s="4" t="s">
        <v>611</v>
      </c>
      <c r="R815" s="4" t="str">
        <f t="shared" si="64"/>
        <v>PACTO129</v>
      </c>
    </row>
    <row r="816" spans="1:18" x14ac:dyDescent="0.15">
      <c r="A816" s="5" t="s">
        <v>284</v>
      </c>
      <c r="B816" s="4">
        <v>1319</v>
      </c>
      <c r="C816" s="4" t="s">
        <v>8</v>
      </c>
      <c r="D816" s="4" t="str">
        <f t="shared" si="60"/>
        <v>1319B1</v>
      </c>
      <c r="E816" s="35">
        <v>129</v>
      </c>
      <c r="F816" s="31">
        <v>44180</v>
      </c>
      <c r="G816" s="4">
        <v>10</v>
      </c>
      <c r="H816" s="4" t="s">
        <v>246</v>
      </c>
      <c r="I816" s="4" t="s">
        <v>244</v>
      </c>
      <c r="J816" s="4" t="str">
        <f t="shared" si="61"/>
        <v>H4,5,6</v>
      </c>
      <c r="K816" s="4" t="str">
        <f t="shared" si="62"/>
        <v>CGPLPA919P1</v>
      </c>
      <c r="L816" s="4" t="str">
        <f t="shared" si="63"/>
        <v>01-1319</v>
      </c>
      <c r="M816" s="4" t="s">
        <v>285</v>
      </c>
      <c r="N816" s="4">
        <v>919</v>
      </c>
      <c r="O816" s="4" t="s">
        <v>286</v>
      </c>
      <c r="P816" s="4">
        <v>1</v>
      </c>
      <c r="R816" s="4" t="str">
        <f t="shared" si="64"/>
        <v>PACTO129</v>
      </c>
    </row>
    <row r="817" spans="1:18" x14ac:dyDescent="0.15">
      <c r="A817" s="5" t="s">
        <v>284</v>
      </c>
      <c r="B817" s="4">
        <v>1319</v>
      </c>
      <c r="C817" s="4" t="s">
        <v>9</v>
      </c>
      <c r="D817" s="4" t="str">
        <f t="shared" si="60"/>
        <v>1319E1</v>
      </c>
      <c r="E817" s="35">
        <v>129</v>
      </c>
      <c r="F817" s="31">
        <v>44208</v>
      </c>
      <c r="G817" s="4">
        <v>13</v>
      </c>
      <c r="H817" s="4" t="s">
        <v>2</v>
      </c>
      <c r="I817" s="4" t="s">
        <v>245</v>
      </c>
      <c r="J817" s="4" t="str">
        <f t="shared" si="61"/>
        <v>A7,8,9</v>
      </c>
      <c r="K817" s="4" t="str">
        <f t="shared" si="62"/>
        <v>CGPLPA919P2</v>
      </c>
      <c r="L817" s="4" t="str">
        <f t="shared" si="63"/>
        <v>01-1319</v>
      </c>
      <c r="M817" s="4" t="s">
        <v>285</v>
      </c>
      <c r="N817" s="4">
        <v>919</v>
      </c>
      <c r="O817" s="4" t="s">
        <v>286</v>
      </c>
      <c r="P817" s="4">
        <v>2</v>
      </c>
      <c r="R817" s="4" t="str">
        <f t="shared" si="64"/>
        <v>PACTO129</v>
      </c>
    </row>
    <row r="818" spans="1:18" x14ac:dyDescent="0.15">
      <c r="A818" s="5" t="s">
        <v>284</v>
      </c>
      <c r="B818" s="4">
        <v>1009</v>
      </c>
      <c r="C818" s="4" t="s">
        <v>10</v>
      </c>
      <c r="D818" s="4" t="str">
        <f t="shared" si="60"/>
        <v>1009E2</v>
      </c>
      <c r="E818" s="35">
        <v>70</v>
      </c>
      <c r="F818" s="33">
        <v>43522</v>
      </c>
      <c r="J818" s="4" t="str">
        <f t="shared" si="61"/>
        <v/>
      </c>
      <c r="K818" s="4" t="str">
        <f t="shared" si="62"/>
        <v>CGPLPA864P3</v>
      </c>
      <c r="L818" s="4" t="str">
        <f t="shared" si="63"/>
        <v>01-1009</v>
      </c>
      <c r="M818" s="4" t="s">
        <v>285</v>
      </c>
      <c r="N818" s="4">
        <v>864</v>
      </c>
      <c r="O818" s="4" t="s">
        <v>286</v>
      </c>
      <c r="P818" s="4">
        <v>3</v>
      </c>
      <c r="R818" s="4" t="str">
        <f t="shared" si="64"/>
        <v>PACTO70</v>
      </c>
    </row>
    <row r="819" spans="1:18" x14ac:dyDescent="0.15">
      <c r="A819" s="5" t="s">
        <v>284</v>
      </c>
      <c r="B819" s="4">
        <v>1323</v>
      </c>
      <c r="C819" s="4" t="s">
        <v>2</v>
      </c>
      <c r="D819" s="4" t="str">
        <f t="shared" si="60"/>
        <v>1323A</v>
      </c>
      <c r="E819" s="35">
        <v>130</v>
      </c>
      <c r="F819" s="31">
        <v>44160</v>
      </c>
      <c r="G819" s="4">
        <v>5</v>
      </c>
      <c r="H819" s="4" t="s">
        <v>250</v>
      </c>
      <c r="I819" s="4" t="s">
        <v>242</v>
      </c>
      <c r="J819" s="4" t="str">
        <f t="shared" si="61"/>
        <v>C1,2,3</v>
      </c>
      <c r="K819" s="4" t="str">
        <f t="shared" si="62"/>
        <v>CGPLPA920P</v>
      </c>
      <c r="L819" s="4" t="str">
        <f t="shared" si="63"/>
        <v>01-1323</v>
      </c>
      <c r="M819" s="4" t="s">
        <v>285</v>
      </c>
      <c r="N819" s="4">
        <v>920</v>
      </c>
      <c r="O819" s="4" t="s">
        <v>286</v>
      </c>
      <c r="R819" s="4" t="str">
        <f t="shared" si="64"/>
        <v>PACTO130</v>
      </c>
    </row>
    <row r="820" spans="1:18" x14ac:dyDescent="0.15">
      <c r="A820" s="5" t="s">
        <v>284</v>
      </c>
      <c r="B820" s="4">
        <v>1323</v>
      </c>
      <c r="C820" s="4" t="s">
        <v>600</v>
      </c>
      <c r="D820" s="4" t="str">
        <f t="shared" si="60"/>
        <v>1323ABC</v>
      </c>
      <c r="E820" s="43">
        <v>130</v>
      </c>
      <c r="F820" s="30">
        <v>44160</v>
      </c>
      <c r="J820" s="4" t="str">
        <f t="shared" si="61"/>
        <v/>
      </c>
      <c r="K820" s="4" t="str">
        <f t="shared" si="62"/>
        <v>CGPLPA920N</v>
      </c>
      <c r="L820" s="4" t="str">
        <f t="shared" si="63"/>
        <v>01-1323</v>
      </c>
      <c r="M820" s="4" t="s">
        <v>285</v>
      </c>
      <c r="N820" s="4">
        <v>920</v>
      </c>
      <c r="O820" s="4" t="s">
        <v>611</v>
      </c>
      <c r="R820" s="4" t="str">
        <f t="shared" si="64"/>
        <v>PACTO130</v>
      </c>
    </row>
    <row r="821" spans="1:18" x14ac:dyDescent="0.15">
      <c r="A821" s="5" t="s">
        <v>284</v>
      </c>
      <c r="B821" s="4">
        <v>1323</v>
      </c>
      <c r="C821" s="4" t="s">
        <v>8</v>
      </c>
      <c r="D821" s="4" t="str">
        <f t="shared" si="60"/>
        <v>1323B1</v>
      </c>
      <c r="E821" s="35">
        <v>130</v>
      </c>
      <c r="F821" s="31">
        <v>44187</v>
      </c>
      <c r="G821" s="4">
        <v>10</v>
      </c>
      <c r="H821" s="4" t="s">
        <v>246</v>
      </c>
      <c r="I821" s="4" t="s">
        <v>245</v>
      </c>
      <c r="J821" s="4" t="str">
        <f t="shared" si="61"/>
        <v>H7,8,9</v>
      </c>
      <c r="K821" s="4" t="str">
        <f t="shared" si="62"/>
        <v>CGPLPA920P1</v>
      </c>
      <c r="L821" s="4" t="str">
        <f t="shared" si="63"/>
        <v>01-1323</v>
      </c>
      <c r="M821" s="4" t="s">
        <v>285</v>
      </c>
      <c r="N821" s="4">
        <v>920</v>
      </c>
      <c r="O821" s="4" t="s">
        <v>286</v>
      </c>
      <c r="P821" s="4">
        <v>1</v>
      </c>
      <c r="R821" s="4" t="str">
        <f t="shared" si="64"/>
        <v>PACTO130</v>
      </c>
    </row>
    <row r="822" spans="1:18" x14ac:dyDescent="0.15">
      <c r="A822" s="5" t="s">
        <v>284</v>
      </c>
      <c r="B822" s="4">
        <v>1323</v>
      </c>
      <c r="C822" s="4" t="s">
        <v>9</v>
      </c>
      <c r="D822" s="4" t="str">
        <f t="shared" si="60"/>
        <v>1323E1</v>
      </c>
      <c r="E822" s="35">
        <v>130</v>
      </c>
      <c r="F822" s="31">
        <v>44215</v>
      </c>
      <c r="G822" s="4">
        <v>26</v>
      </c>
      <c r="H822" s="4" t="s">
        <v>247</v>
      </c>
      <c r="I822" s="4" t="s">
        <v>245</v>
      </c>
      <c r="J822" s="4" t="str">
        <f t="shared" si="61"/>
        <v>E7,8,9</v>
      </c>
      <c r="K822" s="4" t="str">
        <f t="shared" si="62"/>
        <v>CGPLPA920P2</v>
      </c>
      <c r="L822" s="4" t="str">
        <f t="shared" si="63"/>
        <v>01-1323</v>
      </c>
      <c r="M822" s="4" t="s">
        <v>285</v>
      </c>
      <c r="N822" s="4">
        <v>920</v>
      </c>
      <c r="O822" s="4" t="s">
        <v>286</v>
      </c>
      <c r="P822" s="4">
        <v>2</v>
      </c>
      <c r="R822" s="4" t="str">
        <f t="shared" si="64"/>
        <v>PACTO130</v>
      </c>
    </row>
    <row r="823" spans="1:18" x14ac:dyDescent="0.15">
      <c r="A823" s="5" t="s">
        <v>284</v>
      </c>
      <c r="B823" s="4">
        <v>1012</v>
      </c>
      <c r="C823" s="4" t="s">
        <v>10</v>
      </c>
      <c r="D823" s="4" t="str">
        <f t="shared" si="60"/>
        <v>1012E2</v>
      </c>
      <c r="E823" s="35">
        <v>71</v>
      </c>
      <c r="F823" s="33">
        <v>43516</v>
      </c>
      <c r="J823" s="4" t="str">
        <f t="shared" si="61"/>
        <v/>
      </c>
      <c r="K823" s="4" t="str">
        <f t="shared" si="62"/>
        <v>CGPLPA865P3</v>
      </c>
      <c r="L823" s="4" t="str">
        <f t="shared" si="63"/>
        <v>01-1012</v>
      </c>
      <c r="M823" s="4" t="s">
        <v>285</v>
      </c>
      <c r="N823" s="4">
        <v>865</v>
      </c>
      <c r="O823" s="4" t="s">
        <v>286</v>
      </c>
      <c r="P823" s="4">
        <v>3</v>
      </c>
      <c r="R823" s="4" t="str">
        <f t="shared" si="64"/>
        <v>PACTO71</v>
      </c>
    </row>
    <row r="824" spans="1:18" x14ac:dyDescent="0.15">
      <c r="A824" s="5" t="s">
        <v>284</v>
      </c>
      <c r="B824" s="4">
        <v>1324</v>
      </c>
      <c r="C824" s="4" t="s">
        <v>2</v>
      </c>
      <c r="D824" s="4" t="str">
        <f t="shared" si="60"/>
        <v>1324A</v>
      </c>
      <c r="E824" s="35">
        <v>131</v>
      </c>
      <c r="F824" s="31">
        <v>44165</v>
      </c>
      <c r="G824" s="4">
        <v>5</v>
      </c>
      <c r="H824" s="4" t="s">
        <v>250</v>
      </c>
      <c r="I824" s="4" t="s">
        <v>244</v>
      </c>
      <c r="J824" s="4" t="str">
        <f t="shared" si="61"/>
        <v>C4,5,6</v>
      </c>
      <c r="K824" s="4" t="str">
        <f t="shared" si="62"/>
        <v>CGPLPA921P</v>
      </c>
      <c r="L824" s="4" t="str">
        <f t="shared" si="63"/>
        <v>01-1324</v>
      </c>
      <c r="M824" s="4" t="s">
        <v>285</v>
      </c>
      <c r="N824" s="4">
        <v>921</v>
      </c>
      <c r="O824" s="4" t="s">
        <v>286</v>
      </c>
      <c r="R824" s="4" t="str">
        <f t="shared" si="64"/>
        <v>PACTO131</v>
      </c>
    </row>
    <row r="825" spans="1:18" x14ac:dyDescent="0.15">
      <c r="A825" s="5" t="s">
        <v>284</v>
      </c>
      <c r="B825" s="4">
        <v>1324</v>
      </c>
      <c r="C825" s="4" t="s">
        <v>600</v>
      </c>
      <c r="D825" s="4" t="str">
        <f t="shared" si="60"/>
        <v>1324ABC</v>
      </c>
      <c r="E825" s="44">
        <v>131</v>
      </c>
      <c r="F825" s="31">
        <v>44165</v>
      </c>
      <c r="J825" s="4" t="str">
        <f t="shared" si="61"/>
        <v/>
      </c>
      <c r="K825" s="4" t="str">
        <f t="shared" si="62"/>
        <v>CGPLPA921N</v>
      </c>
      <c r="L825" s="4" t="str">
        <f t="shared" si="63"/>
        <v>01-1324</v>
      </c>
      <c r="M825" s="4" t="s">
        <v>285</v>
      </c>
      <c r="N825" s="4">
        <v>921</v>
      </c>
      <c r="O825" s="4" t="s">
        <v>611</v>
      </c>
      <c r="R825" s="4" t="str">
        <f t="shared" si="64"/>
        <v>PACTO131</v>
      </c>
    </row>
    <row r="826" spans="1:18" x14ac:dyDescent="0.15">
      <c r="A826" s="5" t="s">
        <v>284</v>
      </c>
      <c r="B826" s="4">
        <v>1324</v>
      </c>
      <c r="C826" s="4" t="s">
        <v>8</v>
      </c>
      <c r="D826" s="4" t="str">
        <f t="shared" si="60"/>
        <v>1324B1</v>
      </c>
      <c r="E826" s="35">
        <v>131</v>
      </c>
      <c r="F826" s="31">
        <v>44194</v>
      </c>
      <c r="G826" s="4">
        <v>10</v>
      </c>
      <c r="H826" s="4" t="s">
        <v>248</v>
      </c>
      <c r="I826" s="4" t="s">
        <v>242</v>
      </c>
      <c r="J826" s="4" t="str">
        <f t="shared" si="61"/>
        <v>G1,2,3</v>
      </c>
      <c r="K826" s="4" t="str">
        <f t="shared" si="62"/>
        <v>CGPLPA921P1</v>
      </c>
      <c r="L826" s="4" t="str">
        <f t="shared" si="63"/>
        <v>01-1324</v>
      </c>
      <c r="M826" s="4" t="s">
        <v>285</v>
      </c>
      <c r="N826" s="4">
        <v>921</v>
      </c>
      <c r="O826" s="4" t="s">
        <v>286</v>
      </c>
      <c r="P826" s="4">
        <v>1</v>
      </c>
      <c r="R826" s="4" t="str">
        <f t="shared" si="64"/>
        <v>PACTO131</v>
      </c>
    </row>
    <row r="827" spans="1:18" x14ac:dyDescent="0.15">
      <c r="A827" s="5" t="s">
        <v>284</v>
      </c>
      <c r="B827" s="4">
        <v>1324</v>
      </c>
      <c r="C827" s="4" t="s">
        <v>9</v>
      </c>
      <c r="D827" s="4" t="str">
        <f t="shared" si="60"/>
        <v>1324E1</v>
      </c>
      <c r="E827" s="35">
        <v>131</v>
      </c>
      <c r="F827" s="31">
        <v>44221</v>
      </c>
      <c r="G827" s="4">
        <v>26</v>
      </c>
      <c r="H827" s="4" t="s">
        <v>249</v>
      </c>
      <c r="I827" s="4" t="s">
        <v>242</v>
      </c>
      <c r="J827" s="4" t="str">
        <f t="shared" si="61"/>
        <v>D1,2,3</v>
      </c>
      <c r="K827" s="4" t="str">
        <f t="shared" si="62"/>
        <v>CGPLPA921P2</v>
      </c>
      <c r="L827" s="4" t="str">
        <f t="shared" si="63"/>
        <v>01-1324</v>
      </c>
      <c r="M827" s="4" t="s">
        <v>285</v>
      </c>
      <c r="N827" s="4">
        <v>921</v>
      </c>
      <c r="O827" s="4" t="s">
        <v>286</v>
      </c>
      <c r="P827" s="4">
        <v>2</v>
      </c>
      <c r="R827" s="4" t="str">
        <f t="shared" si="64"/>
        <v>PACTO131</v>
      </c>
    </row>
    <row r="828" spans="1:18" x14ac:dyDescent="0.15">
      <c r="A828" s="5" t="s">
        <v>284</v>
      </c>
      <c r="B828" s="4">
        <v>1023</v>
      </c>
      <c r="C828" s="4" t="s">
        <v>10</v>
      </c>
      <c r="D828" s="4" t="str">
        <f t="shared" si="60"/>
        <v>1023E2</v>
      </c>
      <c r="E828" s="35">
        <v>73</v>
      </c>
      <c r="F828" s="33">
        <v>43488</v>
      </c>
      <c r="J828" s="4" t="str">
        <f t="shared" si="61"/>
        <v/>
      </c>
      <c r="K828" s="4" t="str">
        <f t="shared" si="62"/>
        <v>CGPLPA867P3</v>
      </c>
      <c r="L828" s="4" t="str">
        <f t="shared" si="63"/>
        <v>01-1023</v>
      </c>
      <c r="M828" s="4" t="s">
        <v>285</v>
      </c>
      <c r="N828" s="4">
        <v>867</v>
      </c>
      <c r="O828" s="4" t="s">
        <v>286</v>
      </c>
      <c r="P828" s="4">
        <v>3</v>
      </c>
      <c r="R828" s="4" t="str">
        <f t="shared" si="64"/>
        <v>PACTO73</v>
      </c>
    </row>
    <row r="829" spans="1:18" x14ac:dyDescent="0.15">
      <c r="A829" s="5" t="s">
        <v>284</v>
      </c>
      <c r="B829" s="4">
        <v>1324</v>
      </c>
      <c r="C829" s="4" t="s">
        <v>11</v>
      </c>
      <c r="D829" s="4" t="str">
        <f t="shared" si="60"/>
        <v>1324E3</v>
      </c>
      <c r="E829" s="35">
        <v>131</v>
      </c>
      <c r="F829" s="31">
        <v>44280</v>
      </c>
      <c r="G829" s="4">
        <v>26</v>
      </c>
      <c r="H829" s="4" t="s">
        <v>248</v>
      </c>
      <c r="I829" s="4" t="s">
        <v>244</v>
      </c>
      <c r="J829" s="4" t="str">
        <f t="shared" si="61"/>
        <v>G4,5,6</v>
      </c>
      <c r="K829" s="4" t="str">
        <f t="shared" si="62"/>
        <v>CGPLPA921P4</v>
      </c>
      <c r="L829" s="4" t="str">
        <f t="shared" si="63"/>
        <v>01-1324</v>
      </c>
      <c r="M829" s="4" t="s">
        <v>285</v>
      </c>
      <c r="N829" s="4">
        <v>921</v>
      </c>
      <c r="O829" s="4" t="s">
        <v>286</v>
      </c>
      <c r="P829" s="4">
        <v>4</v>
      </c>
      <c r="R829" s="4" t="str">
        <f t="shared" si="64"/>
        <v>PACTO131</v>
      </c>
    </row>
    <row r="830" spans="1:18" x14ac:dyDescent="0.15">
      <c r="A830" s="5" t="s">
        <v>284</v>
      </c>
      <c r="B830" s="4">
        <v>1327</v>
      </c>
      <c r="C830" s="4" t="s">
        <v>2</v>
      </c>
      <c r="D830" s="4" t="str">
        <f t="shared" si="60"/>
        <v>1327A</v>
      </c>
      <c r="E830" s="35">
        <v>132</v>
      </c>
      <c r="F830" s="31">
        <v>44166</v>
      </c>
      <c r="G830" s="4">
        <v>5</v>
      </c>
      <c r="H830" s="4" t="s">
        <v>250</v>
      </c>
      <c r="I830" s="4" t="s">
        <v>245</v>
      </c>
      <c r="J830" s="4" t="str">
        <f t="shared" si="61"/>
        <v>C7,8,9</v>
      </c>
      <c r="K830" s="4" t="str">
        <f t="shared" si="62"/>
        <v>CGPLPA922P</v>
      </c>
      <c r="L830" s="4" t="str">
        <f t="shared" si="63"/>
        <v>01-1327</v>
      </c>
      <c r="M830" s="4" t="s">
        <v>285</v>
      </c>
      <c r="N830" s="4">
        <v>922</v>
      </c>
      <c r="O830" s="4" t="s">
        <v>286</v>
      </c>
      <c r="R830" s="4" t="str">
        <f t="shared" si="64"/>
        <v>PACTO132</v>
      </c>
    </row>
    <row r="831" spans="1:18" x14ac:dyDescent="0.15">
      <c r="A831" s="5" t="s">
        <v>284</v>
      </c>
      <c r="B831" s="4">
        <v>1327</v>
      </c>
      <c r="C831" s="4" t="s">
        <v>600</v>
      </c>
      <c r="D831" s="4" t="str">
        <f t="shared" si="60"/>
        <v>1327ABC</v>
      </c>
      <c r="E831" s="44">
        <v>132</v>
      </c>
      <c r="F831" s="31">
        <v>44166</v>
      </c>
      <c r="J831" s="4" t="str">
        <f t="shared" si="61"/>
        <v/>
      </c>
      <c r="K831" s="4" t="str">
        <f t="shared" si="62"/>
        <v>CGPLPA922N</v>
      </c>
      <c r="L831" s="4" t="str">
        <f t="shared" si="63"/>
        <v>01-1327</v>
      </c>
      <c r="M831" s="4" t="s">
        <v>285</v>
      </c>
      <c r="N831" s="4">
        <v>922</v>
      </c>
      <c r="O831" s="4" t="s">
        <v>611</v>
      </c>
      <c r="R831" s="4" t="str">
        <f t="shared" si="64"/>
        <v>PACTO132</v>
      </c>
    </row>
    <row r="832" spans="1:18" x14ac:dyDescent="0.15">
      <c r="A832" s="5" t="s">
        <v>284</v>
      </c>
      <c r="B832" s="4">
        <v>1327</v>
      </c>
      <c r="C832" s="4" t="s">
        <v>8</v>
      </c>
      <c r="D832" s="4" t="str">
        <f t="shared" si="60"/>
        <v>1327B1</v>
      </c>
      <c r="E832" s="35">
        <v>132</v>
      </c>
      <c r="F832" s="31">
        <v>44200</v>
      </c>
      <c r="G832" s="4">
        <v>10</v>
      </c>
      <c r="H832" s="4" t="s">
        <v>248</v>
      </c>
      <c r="I832" s="4" t="s">
        <v>244</v>
      </c>
      <c r="J832" s="4" t="str">
        <f t="shared" si="61"/>
        <v>G4,5,6</v>
      </c>
      <c r="K832" s="4" t="str">
        <f t="shared" si="62"/>
        <v>CGPLPA922P1</v>
      </c>
      <c r="L832" s="4" t="str">
        <f t="shared" si="63"/>
        <v>01-1327</v>
      </c>
      <c r="M832" s="4" t="s">
        <v>285</v>
      </c>
      <c r="N832" s="4">
        <v>922</v>
      </c>
      <c r="O832" s="4" t="s">
        <v>286</v>
      </c>
      <c r="P832" s="4">
        <v>1</v>
      </c>
      <c r="R832" s="4" t="str">
        <f t="shared" si="64"/>
        <v>PACTO132</v>
      </c>
    </row>
    <row r="833" spans="1:19" x14ac:dyDescent="0.15">
      <c r="A833" s="5" t="s">
        <v>284</v>
      </c>
      <c r="B833" s="4">
        <v>1327</v>
      </c>
      <c r="C833" s="4" t="s">
        <v>9</v>
      </c>
      <c r="D833" s="4" t="str">
        <f t="shared" si="60"/>
        <v>1327E1</v>
      </c>
      <c r="E833" s="35">
        <v>132</v>
      </c>
      <c r="F833" s="31">
        <v>44228</v>
      </c>
      <c r="G833" s="4">
        <v>26</v>
      </c>
      <c r="H833" s="4" t="s">
        <v>249</v>
      </c>
      <c r="I833" s="4" t="s">
        <v>244</v>
      </c>
      <c r="J833" s="4" t="str">
        <f t="shared" si="61"/>
        <v>D4,5,6</v>
      </c>
      <c r="K833" s="4" t="str">
        <f t="shared" si="62"/>
        <v>CGPLPA922P2</v>
      </c>
      <c r="L833" s="4" t="str">
        <f t="shared" si="63"/>
        <v>01-1327</v>
      </c>
      <c r="M833" s="4" t="s">
        <v>285</v>
      </c>
      <c r="N833" s="4">
        <v>922</v>
      </c>
      <c r="O833" s="4" t="s">
        <v>286</v>
      </c>
      <c r="P833" s="4">
        <v>2</v>
      </c>
      <c r="R833" s="4" t="str">
        <f t="shared" si="64"/>
        <v>PACTO132</v>
      </c>
    </row>
    <row r="834" spans="1:19" x14ac:dyDescent="0.15">
      <c r="A834" s="5" t="s">
        <v>284</v>
      </c>
      <c r="B834" s="4">
        <v>1038</v>
      </c>
      <c r="C834" s="4" t="s">
        <v>10</v>
      </c>
      <c r="D834" s="4" t="str">
        <f t="shared" ref="D834:D870" si="65">_xlfn.CONCAT(B834:C834)</f>
        <v>1038E2</v>
      </c>
      <c r="E834" s="35">
        <v>81</v>
      </c>
      <c r="F834" s="33">
        <v>43523</v>
      </c>
      <c r="J834" s="4" t="str">
        <f t="shared" si="61"/>
        <v/>
      </c>
      <c r="K834" s="4" t="str">
        <f t="shared" si="62"/>
        <v>CGPLPA874P3</v>
      </c>
      <c r="L834" s="4" t="str">
        <f t="shared" si="63"/>
        <v>01-1038</v>
      </c>
      <c r="M834" s="4" t="s">
        <v>285</v>
      </c>
      <c r="N834" s="4">
        <v>874</v>
      </c>
      <c r="O834" s="4" t="s">
        <v>286</v>
      </c>
      <c r="P834" s="4">
        <v>3</v>
      </c>
      <c r="R834" s="4" t="str">
        <f t="shared" si="64"/>
        <v>PACTO81</v>
      </c>
    </row>
    <row r="835" spans="1:19" x14ac:dyDescent="0.15">
      <c r="A835" s="5" t="s">
        <v>284</v>
      </c>
      <c r="B835" s="4">
        <v>1332</v>
      </c>
      <c r="C835" s="4" t="s">
        <v>2</v>
      </c>
      <c r="D835" s="4" t="str">
        <f t="shared" si="65"/>
        <v>1332A</v>
      </c>
      <c r="E835" s="35">
        <v>133</v>
      </c>
      <c r="F835" s="31">
        <v>44174</v>
      </c>
      <c r="G835" s="4">
        <v>5</v>
      </c>
      <c r="H835" s="4" t="s">
        <v>251</v>
      </c>
      <c r="I835" s="4" t="s">
        <v>242</v>
      </c>
      <c r="J835" s="4" t="str">
        <f t="shared" si="61"/>
        <v>B1,2,3</v>
      </c>
      <c r="K835" s="4" t="str">
        <f t="shared" si="62"/>
        <v>CGPLPA923P</v>
      </c>
      <c r="L835" s="4" t="str">
        <f t="shared" si="63"/>
        <v>01-1332</v>
      </c>
      <c r="M835" s="4" t="s">
        <v>285</v>
      </c>
      <c r="N835" s="4">
        <v>923</v>
      </c>
      <c r="O835" s="4" t="s">
        <v>286</v>
      </c>
      <c r="R835" s="4" t="str">
        <f t="shared" si="64"/>
        <v>PACTO133</v>
      </c>
    </row>
    <row r="836" spans="1:19" x14ac:dyDescent="0.15">
      <c r="A836" s="5" t="s">
        <v>284</v>
      </c>
      <c r="B836" s="4">
        <v>1332</v>
      </c>
      <c r="C836" s="4" t="s">
        <v>600</v>
      </c>
      <c r="D836" s="4" t="str">
        <f t="shared" si="65"/>
        <v>1332ABC</v>
      </c>
      <c r="E836" s="44">
        <v>133</v>
      </c>
      <c r="F836" s="31">
        <v>44174</v>
      </c>
      <c r="J836" s="4" t="str">
        <f t="shared" si="61"/>
        <v/>
      </c>
      <c r="K836" s="4" t="str">
        <f t="shared" si="62"/>
        <v>CGPLPA923N</v>
      </c>
      <c r="L836" s="4" t="str">
        <f t="shared" si="63"/>
        <v>01-1332</v>
      </c>
      <c r="M836" s="4" t="s">
        <v>285</v>
      </c>
      <c r="N836" s="4">
        <v>923</v>
      </c>
      <c r="O836" s="4" t="s">
        <v>611</v>
      </c>
      <c r="R836" s="4" t="str">
        <f t="shared" si="64"/>
        <v>PACTO133</v>
      </c>
    </row>
    <row r="837" spans="1:19" x14ac:dyDescent="0.15">
      <c r="A837" s="5" t="s">
        <v>284</v>
      </c>
      <c r="B837" s="4">
        <v>1332</v>
      </c>
      <c r="C837" s="4" t="s">
        <v>8</v>
      </c>
      <c r="D837" s="4" t="str">
        <f t="shared" si="65"/>
        <v>1332B1</v>
      </c>
      <c r="E837" s="35">
        <v>133</v>
      </c>
      <c r="F837" s="31">
        <v>44182</v>
      </c>
      <c r="G837" s="4">
        <v>10</v>
      </c>
      <c r="H837" s="4" t="s">
        <v>248</v>
      </c>
      <c r="I837" s="4" t="s">
        <v>245</v>
      </c>
      <c r="J837" s="4" t="str">
        <f t="shared" si="61"/>
        <v>G7,8,9</v>
      </c>
      <c r="K837" s="4" t="str">
        <f t="shared" si="62"/>
        <v>CGPLPA923P1</v>
      </c>
      <c r="L837" s="4" t="str">
        <f t="shared" si="63"/>
        <v>01-1332</v>
      </c>
      <c r="M837" s="4" t="s">
        <v>285</v>
      </c>
      <c r="N837" s="4">
        <v>923</v>
      </c>
      <c r="O837" s="4" t="s">
        <v>286</v>
      </c>
      <c r="P837" s="4">
        <v>1</v>
      </c>
      <c r="R837" s="4" t="str">
        <f t="shared" si="64"/>
        <v>PACTO133</v>
      </c>
    </row>
    <row r="838" spans="1:19" x14ac:dyDescent="0.15">
      <c r="A838" s="5" t="s">
        <v>284</v>
      </c>
      <c r="B838" s="4">
        <v>1332</v>
      </c>
      <c r="C838" s="4" t="s">
        <v>9</v>
      </c>
      <c r="D838" s="4" t="str">
        <f t="shared" si="65"/>
        <v>1332E1</v>
      </c>
      <c r="E838" s="35">
        <v>133</v>
      </c>
      <c r="F838" s="31">
        <v>44210</v>
      </c>
      <c r="G838" s="4">
        <v>13</v>
      </c>
      <c r="H838" s="4" t="s">
        <v>247</v>
      </c>
      <c r="I838" s="4" t="s">
        <v>245</v>
      </c>
      <c r="J838" s="4" t="str">
        <f>_xlfn.CONCAT(H838:I838)</f>
        <v>E7,8,9</v>
      </c>
      <c r="K838" s="4" t="str">
        <f t="shared" si="62"/>
        <v>CGPLPA923P2</v>
      </c>
      <c r="L838" s="4" t="str">
        <f t="shared" si="63"/>
        <v>01-1332</v>
      </c>
      <c r="M838" s="4" t="s">
        <v>285</v>
      </c>
      <c r="N838" s="4">
        <v>923</v>
      </c>
      <c r="O838" s="4" t="s">
        <v>286</v>
      </c>
      <c r="P838" s="4">
        <v>2</v>
      </c>
      <c r="R838" s="4" t="str">
        <f t="shared" si="64"/>
        <v>PACTO133</v>
      </c>
    </row>
    <row r="839" spans="1:19" x14ac:dyDescent="0.15">
      <c r="A839" s="5" t="s">
        <v>284</v>
      </c>
      <c r="B839" s="4">
        <v>1042</v>
      </c>
      <c r="C839" s="4" t="s">
        <v>10</v>
      </c>
      <c r="D839" s="4" t="str">
        <f t="shared" si="65"/>
        <v>1042E2</v>
      </c>
      <c r="E839" s="35">
        <v>82</v>
      </c>
      <c r="F839" s="33">
        <v>43531</v>
      </c>
      <c r="J839" s="4" t="str">
        <f>_xlfn.CONCAT(H839:I839)</f>
        <v/>
      </c>
      <c r="K839" s="4" t="str">
        <f t="shared" si="62"/>
        <v>CGPLPA875P3</v>
      </c>
      <c r="L839" s="4" t="str">
        <f t="shared" si="63"/>
        <v>01-1042</v>
      </c>
      <c r="M839" s="4" t="s">
        <v>285</v>
      </c>
      <c r="N839" s="4">
        <v>875</v>
      </c>
      <c r="O839" s="4" t="s">
        <v>286</v>
      </c>
      <c r="P839" s="4">
        <v>3</v>
      </c>
      <c r="R839" s="4" t="str">
        <f t="shared" si="64"/>
        <v>PACTO82</v>
      </c>
      <c r="S839" s="4" t="s">
        <v>613</v>
      </c>
    </row>
    <row r="840" spans="1:19" x14ac:dyDescent="0.15">
      <c r="A840" s="5" t="s">
        <v>284</v>
      </c>
      <c r="B840" s="4">
        <v>1332</v>
      </c>
      <c r="C840" s="4" t="s">
        <v>11</v>
      </c>
      <c r="D840" s="4" t="str">
        <f t="shared" si="65"/>
        <v>1332E3</v>
      </c>
      <c r="E840" s="44">
        <v>133</v>
      </c>
      <c r="F840" s="31">
        <v>44294</v>
      </c>
      <c r="G840" s="4">
        <v>27</v>
      </c>
      <c r="H840" s="4" t="s">
        <v>247</v>
      </c>
      <c r="I840" s="4" t="s">
        <v>242</v>
      </c>
      <c r="J840" s="4" t="str">
        <f t="shared" ref="J840:J870" si="66">_xlfn.CONCAT(H840:I840)</f>
        <v>E1,2,3</v>
      </c>
      <c r="K840" s="4" t="str">
        <f t="shared" ref="K840:K870" si="67">_xlfn.CONCAT(M840:Q840)</f>
        <v>CGPLPA923P4</v>
      </c>
      <c r="L840" s="4" t="str">
        <f t="shared" ref="L840:L870" si="68">_xlfn.CONCAT(A840:B840)</f>
        <v>01-1332</v>
      </c>
      <c r="M840" s="4" t="s">
        <v>285</v>
      </c>
      <c r="N840" s="4">
        <v>923</v>
      </c>
      <c r="O840" s="4" t="s">
        <v>286</v>
      </c>
      <c r="P840" s="4">
        <v>4</v>
      </c>
      <c r="R840" s="4" t="str">
        <f t="shared" ref="R840:R870" si="69">_xlfn.CONCAT($E$1,E840)</f>
        <v>PACTO133</v>
      </c>
    </row>
    <row r="841" spans="1:19" x14ac:dyDescent="0.15">
      <c r="A841" s="5" t="s">
        <v>284</v>
      </c>
      <c r="B841" s="4">
        <v>1333</v>
      </c>
      <c r="C841" s="4" t="s">
        <v>2</v>
      </c>
      <c r="D841" s="4" t="str">
        <f t="shared" si="65"/>
        <v>1333A</v>
      </c>
      <c r="E841" s="35">
        <v>134</v>
      </c>
      <c r="F841" s="31">
        <v>44181</v>
      </c>
      <c r="G841" s="4">
        <v>5</v>
      </c>
      <c r="H841" s="4" t="s">
        <v>251</v>
      </c>
      <c r="I841" s="4" t="s">
        <v>244</v>
      </c>
      <c r="J841" s="4" t="str">
        <f t="shared" si="66"/>
        <v>B4,5,6</v>
      </c>
      <c r="K841" s="4" t="str">
        <f t="shared" si="67"/>
        <v>CGPLPA924P</v>
      </c>
      <c r="L841" s="4" t="str">
        <f t="shared" si="68"/>
        <v>01-1333</v>
      </c>
      <c r="M841" s="4" t="s">
        <v>285</v>
      </c>
      <c r="N841" s="4">
        <v>924</v>
      </c>
      <c r="O841" s="4" t="s">
        <v>286</v>
      </c>
      <c r="R841" s="4" t="str">
        <f t="shared" si="69"/>
        <v>PACTO134</v>
      </c>
    </row>
    <row r="842" spans="1:19" x14ac:dyDescent="0.15">
      <c r="A842" s="5" t="s">
        <v>284</v>
      </c>
      <c r="B842" s="4">
        <v>1333</v>
      </c>
      <c r="C842" s="4" t="s">
        <v>600</v>
      </c>
      <c r="D842" s="4" t="str">
        <f t="shared" si="65"/>
        <v>1333ABC</v>
      </c>
      <c r="E842" s="44">
        <v>134</v>
      </c>
      <c r="F842" s="31">
        <v>44181</v>
      </c>
      <c r="J842" s="4" t="str">
        <f t="shared" si="66"/>
        <v/>
      </c>
      <c r="K842" s="4" t="str">
        <f t="shared" si="67"/>
        <v>CGPLPA924N</v>
      </c>
      <c r="L842" s="4" t="str">
        <f t="shared" si="68"/>
        <v>01-1333</v>
      </c>
      <c r="M842" s="4" t="s">
        <v>285</v>
      </c>
      <c r="N842" s="4">
        <v>924</v>
      </c>
      <c r="O842" s="4" t="s">
        <v>611</v>
      </c>
      <c r="R842" s="4" t="str">
        <f t="shared" si="69"/>
        <v>PACTO134</v>
      </c>
    </row>
    <row r="843" spans="1:19" x14ac:dyDescent="0.15">
      <c r="A843" s="5" t="s">
        <v>284</v>
      </c>
      <c r="B843" s="4">
        <v>1341</v>
      </c>
      <c r="C843" s="4" t="s">
        <v>2</v>
      </c>
      <c r="D843" s="4" t="str">
        <f t="shared" si="65"/>
        <v>1341A</v>
      </c>
      <c r="E843" s="35">
        <v>135</v>
      </c>
      <c r="F843" s="31">
        <v>44202</v>
      </c>
      <c r="G843" s="4">
        <v>5</v>
      </c>
      <c r="H843" s="4" t="s">
        <v>251</v>
      </c>
      <c r="I843" s="4" t="s">
        <v>245</v>
      </c>
      <c r="J843" s="4" t="str">
        <f t="shared" si="66"/>
        <v>B7,8,9</v>
      </c>
      <c r="K843" s="4" t="str">
        <f t="shared" si="67"/>
        <v>CGPLPA925P</v>
      </c>
      <c r="L843" s="4" t="str">
        <f t="shared" si="68"/>
        <v>01-1341</v>
      </c>
      <c r="M843" s="4" t="s">
        <v>285</v>
      </c>
      <c r="N843" s="4">
        <v>925</v>
      </c>
      <c r="O843" s="4" t="s">
        <v>286</v>
      </c>
      <c r="R843" s="4" t="str">
        <f t="shared" si="69"/>
        <v>PACTO135</v>
      </c>
    </row>
    <row r="844" spans="1:19" x14ac:dyDescent="0.15">
      <c r="A844" s="5" t="s">
        <v>284</v>
      </c>
      <c r="B844" s="4">
        <v>1341</v>
      </c>
      <c r="C844" s="4" t="s">
        <v>600</v>
      </c>
      <c r="D844" s="4" t="str">
        <f t="shared" si="65"/>
        <v>1341ABC</v>
      </c>
      <c r="E844" s="44">
        <v>135</v>
      </c>
      <c r="F844" s="31">
        <v>44202</v>
      </c>
      <c r="J844" s="4" t="str">
        <f t="shared" si="66"/>
        <v/>
      </c>
      <c r="K844" s="4" t="str">
        <f t="shared" si="67"/>
        <v>CGPLPA925N</v>
      </c>
      <c r="L844" s="4" t="str">
        <f t="shared" si="68"/>
        <v>01-1341</v>
      </c>
      <c r="M844" s="4" t="s">
        <v>285</v>
      </c>
      <c r="N844" s="4">
        <v>925</v>
      </c>
      <c r="O844" s="4" t="s">
        <v>611</v>
      </c>
      <c r="R844" s="4" t="str">
        <f t="shared" si="69"/>
        <v>PACTO135</v>
      </c>
    </row>
    <row r="845" spans="1:19" x14ac:dyDescent="0.15">
      <c r="A845" s="5" t="s">
        <v>284</v>
      </c>
      <c r="B845" s="4">
        <v>1344</v>
      </c>
      <c r="C845" s="4" t="s">
        <v>600</v>
      </c>
      <c r="D845" s="4" t="str">
        <f t="shared" si="65"/>
        <v>1344ABC</v>
      </c>
      <c r="E845" s="44">
        <v>136</v>
      </c>
      <c r="F845" s="31">
        <v>44209</v>
      </c>
      <c r="J845" s="4" t="str">
        <f t="shared" si="66"/>
        <v/>
      </c>
      <c r="K845" s="4" t="str">
        <f t="shared" si="67"/>
        <v>CGPLPA926N</v>
      </c>
      <c r="L845" s="4" t="str">
        <f t="shared" si="68"/>
        <v>01-1344</v>
      </c>
      <c r="M845" s="4" t="s">
        <v>285</v>
      </c>
      <c r="N845" s="4">
        <v>926</v>
      </c>
      <c r="O845" s="4" t="s">
        <v>611</v>
      </c>
      <c r="R845" s="4" t="str">
        <f t="shared" si="69"/>
        <v>PACTO136</v>
      </c>
    </row>
    <row r="846" spans="1:19" x14ac:dyDescent="0.15">
      <c r="A846" s="5" t="s">
        <v>284</v>
      </c>
      <c r="B846" s="4">
        <v>1344</v>
      </c>
      <c r="C846" s="4" t="s">
        <v>2</v>
      </c>
      <c r="D846" s="4" t="str">
        <f t="shared" si="65"/>
        <v>1344A</v>
      </c>
      <c r="E846" s="44">
        <v>136</v>
      </c>
      <c r="F846" s="31">
        <v>44209</v>
      </c>
      <c r="G846" s="4">
        <v>27</v>
      </c>
      <c r="H846" s="4" t="s">
        <v>248</v>
      </c>
      <c r="I846" s="4" t="s">
        <v>244</v>
      </c>
      <c r="J846" s="4" t="str">
        <f t="shared" si="66"/>
        <v>G4,5,6</v>
      </c>
      <c r="K846" s="4" t="str">
        <f t="shared" si="67"/>
        <v>CGPLPA926P</v>
      </c>
      <c r="L846" s="4" t="str">
        <f t="shared" si="68"/>
        <v>01-1344</v>
      </c>
      <c r="M846" s="4" t="s">
        <v>285</v>
      </c>
      <c r="N846" s="4">
        <v>926</v>
      </c>
      <c r="O846" s="4" t="s">
        <v>286</v>
      </c>
      <c r="R846" s="4" t="str">
        <f t="shared" si="69"/>
        <v>PACTO136</v>
      </c>
    </row>
    <row r="847" spans="1:19" x14ac:dyDescent="0.15">
      <c r="A847" s="5" t="s">
        <v>284</v>
      </c>
      <c r="B847" s="4">
        <v>1344</v>
      </c>
      <c r="C847" s="4" t="s">
        <v>8</v>
      </c>
      <c r="D847" s="4" t="str">
        <f t="shared" si="65"/>
        <v>1344B1</v>
      </c>
      <c r="E847" s="44">
        <v>136</v>
      </c>
      <c r="F847" s="31">
        <v>44244</v>
      </c>
      <c r="G847" s="4">
        <v>27</v>
      </c>
      <c r="H847" s="4" t="s">
        <v>248</v>
      </c>
      <c r="I847" s="4" t="s">
        <v>245</v>
      </c>
      <c r="J847" s="4" t="str">
        <f t="shared" si="66"/>
        <v>G7,8,9</v>
      </c>
      <c r="K847" s="4" t="str">
        <f t="shared" si="67"/>
        <v>CGPLPA926P1</v>
      </c>
      <c r="L847" s="4" t="str">
        <f t="shared" si="68"/>
        <v>01-1344</v>
      </c>
      <c r="M847" s="4" t="s">
        <v>285</v>
      </c>
      <c r="N847" s="4">
        <v>926</v>
      </c>
      <c r="O847" s="4" t="s">
        <v>286</v>
      </c>
      <c r="P847" s="4">
        <v>1</v>
      </c>
      <c r="R847" s="4" t="str">
        <f t="shared" si="69"/>
        <v>PACTO136</v>
      </c>
    </row>
    <row r="848" spans="1:19" x14ac:dyDescent="0.15">
      <c r="A848" s="5" t="s">
        <v>284</v>
      </c>
      <c r="B848" s="4">
        <v>1346</v>
      </c>
      <c r="C848" s="4" t="s">
        <v>600</v>
      </c>
      <c r="D848" s="4" t="str">
        <f t="shared" si="65"/>
        <v>1346ABC</v>
      </c>
      <c r="E848" s="43">
        <v>137</v>
      </c>
      <c r="F848" s="30">
        <v>44211</v>
      </c>
      <c r="J848" s="4" t="str">
        <f t="shared" si="66"/>
        <v/>
      </c>
      <c r="K848" s="4" t="str">
        <f t="shared" si="67"/>
        <v>CGPLPA927N</v>
      </c>
      <c r="L848" s="4" t="str">
        <f t="shared" si="68"/>
        <v>01-1346</v>
      </c>
      <c r="M848" s="4" t="s">
        <v>285</v>
      </c>
      <c r="N848" s="4">
        <v>927</v>
      </c>
      <c r="O848" s="4" t="s">
        <v>611</v>
      </c>
      <c r="R848" s="4" t="str">
        <f t="shared" si="69"/>
        <v>PACTO137</v>
      </c>
    </row>
    <row r="849" spans="1:18" x14ac:dyDescent="0.15">
      <c r="A849" s="5" t="s">
        <v>284</v>
      </c>
      <c r="B849" s="4">
        <v>1346</v>
      </c>
      <c r="C849" s="4" t="s">
        <v>2</v>
      </c>
      <c r="D849" s="4" t="str">
        <f t="shared" si="65"/>
        <v>1346A</v>
      </c>
      <c r="E849" s="43">
        <v>137</v>
      </c>
      <c r="F849" s="30">
        <v>44211</v>
      </c>
      <c r="G849" s="4">
        <v>27</v>
      </c>
      <c r="H849" s="4" t="s">
        <v>248</v>
      </c>
      <c r="I849" s="4" t="s">
        <v>242</v>
      </c>
      <c r="J849" s="4" t="str">
        <f t="shared" si="66"/>
        <v>G1,2,3</v>
      </c>
      <c r="K849" s="4" t="str">
        <f t="shared" si="67"/>
        <v>CGPLPA927P</v>
      </c>
      <c r="L849" s="4" t="str">
        <f t="shared" si="68"/>
        <v>01-1346</v>
      </c>
      <c r="M849" s="4" t="s">
        <v>285</v>
      </c>
      <c r="N849" s="4">
        <v>927</v>
      </c>
      <c r="O849" s="4" t="s">
        <v>286</v>
      </c>
      <c r="R849" s="4" t="str">
        <f t="shared" si="69"/>
        <v>PACTO137</v>
      </c>
    </row>
    <row r="850" spans="1:18" x14ac:dyDescent="0.15">
      <c r="A850" s="5" t="s">
        <v>284</v>
      </c>
      <c r="B850" s="4">
        <v>1346</v>
      </c>
      <c r="C850" s="4" t="s">
        <v>8</v>
      </c>
      <c r="D850" s="4" t="str">
        <f t="shared" si="65"/>
        <v>1346B1</v>
      </c>
      <c r="E850" s="43">
        <v>137</v>
      </c>
      <c r="F850" s="31">
        <v>44246</v>
      </c>
      <c r="G850" s="4">
        <v>27</v>
      </c>
      <c r="H850" s="4" t="s">
        <v>243</v>
      </c>
      <c r="I850" s="4" t="s">
        <v>242</v>
      </c>
      <c r="J850" s="4" t="str">
        <f t="shared" si="66"/>
        <v>F1,2,3</v>
      </c>
      <c r="K850" s="4" t="str">
        <f t="shared" si="67"/>
        <v>CGPLPA927P1</v>
      </c>
      <c r="L850" s="4" t="str">
        <f t="shared" si="68"/>
        <v>01-1346</v>
      </c>
      <c r="M850" s="4" t="s">
        <v>285</v>
      </c>
      <c r="N850" s="4">
        <v>927</v>
      </c>
      <c r="O850" s="4" t="s">
        <v>286</v>
      </c>
      <c r="P850" s="4">
        <v>1</v>
      </c>
      <c r="R850" s="4" t="str">
        <f t="shared" si="69"/>
        <v>PACTO137</v>
      </c>
    </row>
    <row r="851" spans="1:18" x14ac:dyDescent="0.15">
      <c r="A851" s="5" t="s">
        <v>284</v>
      </c>
      <c r="B851" s="4">
        <v>1346</v>
      </c>
      <c r="C851" s="4" t="s">
        <v>9</v>
      </c>
      <c r="D851" s="4" t="str">
        <f t="shared" si="65"/>
        <v>1346E1</v>
      </c>
      <c r="E851" s="43">
        <v>137</v>
      </c>
      <c r="F851" s="31">
        <v>44281</v>
      </c>
      <c r="G851" s="4">
        <v>26</v>
      </c>
      <c r="H851" s="4" t="s">
        <v>241</v>
      </c>
      <c r="I851" s="4" t="s">
        <v>244</v>
      </c>
      <c r="J851" s="4" t="str">
        <f t="shared" si="66"/>
        <v>I4,5,6</v>
      </c>
      <c r="K851" s="4" t="str">
        <f t="shared" si="67"/>
        <v>CGPLPA927P2</v>
      </c>
      <c r="L851" s="4" t="str">
        <f t="shared" si="68"/>
        <v>01-1346</v>
      </c>
      <c r="M851" s="4" t="s">
        <v>285</v>
      </c>
      <c r="N851" s="4">
        <v>927</v>
      </c>
      <c r="O851" s="4" t="s">
        <v>286</v>
      </c>
      <c r="P851" s="4">
        <v>2</v>
      </c>
      <c r="R851" s="4" t="str">
        <f t="shared" si="69"/>
        <v>PACTO137</v>
      </c>
    </row>
    <row r="852" spans="1:18" x14ac:dyDescent="0.15">
      <c r="A852" s="5" t="s">
        <v>284</v>
      </c>
      <c r="B852" s="4">
        <v>1352</v>
      </c>
      <c r="C852" s="4" t="s">
        <v>600</v>
      </c>
      <c r="D852" s="4" t="str">
        <f t="shared" si="65"/>
        <v>1352ABC</v>
      </c>
      <c r="E852" s="43">
        <v>138</v>
      </c>
      <c r="F852" s="30">
        <v>44222</v>
      </c>
      <c r="J852" s="4" t="str">
        <f t="shared" si="66"/>
        <v/>
      </c>
      <c r="K852" s="4" t="str">
        <f t="shared" si="67"/>
        <v>CGPLPA928N</v>
      </c>
      <c r="L852" s="4" t="str">
        <f t="shared" si="68"/>
        <v>01-1352</v>
      </c>
      <c r="M852" s="4" t="s">
        <v>285</v>
      </c>
      <c r="N852" s="4">
        <v>928</v>
      </c>
      <c r="O852" s="4" t="s">
        <v>611</v>
      </c>
      <c r="R852" s="4" t="str">
        <f t="shared" si="69"/>
        <v>PACTO138</v>
      </c>
    </row>
    <row r="853" spans="1:18" x14ac:dyDescent="0.15">
      <c r="A853" s="5" t="s">
        <v>284</v>
      </c>
      <c r="B853" s="4">
        <v>1352</v>
      </c>
      <c r="C853" s="4" t="s">
        <v>2</v>
      </c>
      <c r="D853" s="4" t="str">
        <f t="shared" si="65"/>
        <v>1352A</v>
      </c>
      <c r="E853" s="43">
        <v>138</v>
      </c>
      <c r="F853" s="30">
        <v>44222</v>
      </c>
      <c r="G853" s="4">
        <v>27</v>
      </c>
      <c r="H853" s="4" t="s">
        <v>246</v>
      </c>
      <c r="I853" s="4" t="s">
        <v>245</v>
      </c>
      <c r="J853" s="4" t="str">
        <f t="shared" si="66"/>
        <v>H7,8,9</v>
      </c>
      <c r="K853" s="4" t="str">
        <f t="shared" si="67"/>
        <v>CGPLPA928P</v>
      </c>
      <c r="L853" s="4" t="str">
        <f t="shared" si="68"/>
        <v>01-1352</v>
      </c>
      <c r="M853" s="4" t="s">
        <v>285</v>
      </c>
      <c r="N853" s="4">
        <v>928</v>
      </c>
      <c r="O853" s="4" t="s">
        <v>286</v>
      </c>
      <c r="R853" s="4" t="str">
        <f t="shared" si="69"/>
        <v>PACTO138</v>
      </c>
    </row>
    <row r="854" spans="1:18" x14ac:dyDescent="0.15">
      <c r="A854" s="5" t="s">
        <v>284</v>
      </c>
      <c r="B854" s="4">
        <v>1353</v>
      </c>
      <c r="C854" s="4" t="s">
        <v>600</v>
      </c>
      <c r="D854" s="4" t="str">
        <f t="shared" si="65"/>
        <v>1353ABC</v>
      </c>
      <c r="E854" s="43">
        <v>139</v>
      </c>
      <c r="F854" s="30">
        <v>44223</v>
      </c>
      <c r="J854" s="4" t="str">
        <f t="shared" si="66"/>
        <v/>
      </c>
      <c r="K854" s="4" t="str">
        <f t="shared" si="67"/>
        <v>CGPLPA929N</v>
      </c>
      <c r="L854" s="4" t="str">
        <f t="shared" si="68"/>
        <v>01-1353</v>
      </c>
      <c r="M854" s="4" t="s">
        <v>285</v>
      </c>
      <c r="N854" s="4">
        <v>929</v>
      </c>
      <c r="O854" s="4" t="s">
        <v>611</v>
      </c>
      <c r="R854" s="4" t="str">
        <f t="shared" si="69"/>
        <v>PACTO139</v>
      </c>
    </row>
    <row r="855" spans="1:18" x14ac:dyDescent="0.15">
      <c r="A855" s="5" t="s">
        <v>284</v>
      </c>
      <c r="B855" s="4">
        <v>1353</v>
      </c>
      <c r="C855" s="4" t="s">
        <v>2</v>
      </c>
      <c r="D855" s="4" t="str">
        <f t="shared" si="65"/>
        <v>1353A</v>
      </c>
      <c r="E855" s="43">
        <v>139</v>
      </c>
      <c r="F855" s="30">
        <v>44223</v>
      </c>
      <c r="G855" s="4">
        <v>27</v>
      </c>
      <c r="H855" s="4" t="s">
        <v>246</v>
      </c>
      <c r="I855" s="4" t="s">
        <v>244</v>
      </c>
      <c r="J855" s="4" t="str">
        <f t="shared" si="66"/>
        <v>H4,5,6</v>
      </c>
      <c r="K855" s="4" t="str">
        <f t="shared" si="67"/>
        <v>CGPLPA929P</v>
      </c>
      <c r="L855" s="4" t="str">
        <f t="shared" si="68"/>
        <v>01-1353</v>
      </c>
      <c r="M855" s="4" t="s">
        <v>285</v>
      </c>
      <c r="N855" s="4">
        <v>929</v>
      </c>
      <c r="O855" s="4" t="s">
        <v>286</v>
      </c>
      <c r="R855" s="4" t="str">
        <f t="shared" si="69"/>
        <v>PACTO139</v>
      </c>
    </row>
    <row r="856" spans="1:18" x14ac:dyDescent="0.15">
      <c r="A856" s="5" t="s">
        <v>284</v>
      </c>
      <c r="B856" s="4">
        <v>1353</v>
      </c>
      <c r="C856" s="4" t="s">
        <v>8</v>
      </c>
      <c r="D856" s="4" t="str">
        <f t="shared" si="65"/>
        <v>1353B1</v>
      </c>
      <c r="E856" s="43">
        <v>139</v>
      </c>
      <c r="F856" s="31">
        <v>44252</v>
      </c>
      <c r="G856" s="4">
        <v>26</v>
      </c>
      <c r="H856" s="4" t="s">
        <v>246</v>
      </c>
      <c r="I856" s="4" t="s">
        <v>245</v>
      </c>
      <c r="J856" s="4" t="str">
        <f t="shared" si="66"/>
        <v>H7,8,9</v>
      </c>
      <c r="K856" s="4" t="str">
        <f t="shared" si="67"/>
        <v>CGPLPA929P1</v>
      </c>
      <c r="L856" s="4" t="str">
        <f t="shared" si="68"/>
        <v>01-1353</v>
      </c>
      <c r="M856" s="4" t="s">
        <v>285</v>
      </c>
      <c r="N856" s="4">
        <v>929</v>
      </c>
      <c r="O856" s="4" t="s">
        <v>286</v>
      </c>
      <c r="P856" s="4">
        <v>1</v>
      </c>
      <c r="R856" s="4" t="str">
        <f t="shared" si="69"/>
        <v>PACTO139</v>
      </c>
    </row>
    <row r="857" spans="1:18" x14ac:dyDescent="0.15">
      <c r="A857" s="5" t="s">
        <v>284</v>
      </c>
      <c r="B857" s="4">
        <v>1353</v>
      </c>
      <c r="C857" s="4" t="s">
        <v>9</v>
      </c>
      <c r="D857" s="4" t="str">
        <f t="shared" si="65"/>
        <v>1353E1</v>
      </c>
      <c r="E857" s="43">
        <v>139</v>
      </c>
      <c r="F857" s="31">
        <v>44276</v>
      </c>
      <c r="G857" s="4">
        <v>26</v>
      </c>
      <c r="H857" s="4" t="s">
        <v>241</v>
      </c>
      <c r="I857" s="4" t="s">
        <v>242</v>
      </c>
      <c r="J857" s="4" t="str">
        <f t="shared" si="66"/>
        <v>I1,2,3</v>
      </c>
      <c r="K857" s="4" t="str">
        <f t="shared" si="67"/>
        <v>CGPLPA929P2</v>
      </c>
      <c r="L857" s="4" t="str">
        <f t="shared" si="68"/>
        <v>01-1353</v>
      </c>
      <c r="M857" s="4" t="s">
        <v>285</v>
      </c>
      <c r="N857" s="4">
        <v>929</v>
      </c>
      <c r="O857" s="4" t="s">
        <v>286</v>
      </c>
      <c r="P857" s="4">
        <v>2</v>
      </c>
      <c r="R857" s="4" t="str">
        <f t="shared" si="69"/>
        <v>PACTO139</v>
      </c>
    </row>
    <row r="858" spans="1:18" x14ac:dyDescent="0.15">
      <c r="A858" s="5" t="s">
        <v>284</v>
      </c>
      <c r="B858" s="4">
        <v>1354</v>
      </c>
      <c r="C858" s="4" t="s">
        <v>600</v>
      </c>
      <c r="D858" s="4" t="str">
        <f t="shared" si="65"/>
        <v>1354ABC</v>
      </c>
      <c r="E858" s="43">
        <v>140</v>
      </c>
      <c r="F858" s="30">
        <v>44228</v>
      </c>
      <c r="J858" s="4" t="str">
        <f t="shared" si="66"/>
        <v/>
      </c>
      <c r="K858" s="4" t="str">
        <f t="shared" si="67"/>
        <v>CGPLPA930N</v>
      </c>
      <c r="L858" s="4" t="str">
        <f t="shared" si="68"/>
        <v>01-1354</v>
      </c>
      <c r="M858" s="4" t="s">
        <v>285</v>
      </c>
      <c r="N858" s="4">
        <v>930</v>
      </c>
      <c r="O858" s="4" t="s">
        <v>611</v>
      </c>
      <c r="R858" s="4" t="str">
        <f t="shared" si="69"/>
        <v>PACTO140</v>
      </c>
    </row>
    <row r="859" spans="1:18" x14ac:dyDescent="0.15">
      <c r="A859" s="5" t="s">
        <v>284</v>
      </c>
      <c r="B859" s="4">
        <v>1354</v>
      </c>
      <c r="C859" s="4" t="s">
        <v>2</v>
      </c>
      <c r="D859" s="4" t="str">
        <f t="shared" si="65"/>
        <v>1354A</v>
      </c>
      <c r="E859" s="43">
        <v>140</v>
      </c>
      <c r="F859" s="30">
        <v>44228</v>
      </c>
      <c r="G859" s="4">
        <v>27</v>
      </c>
      <c r="H859" s="4" t="s">
        <v>246</v>
      </c>
      <c r="I859" s="4" t="s">
        <v>242</v>
      </c>
      <c r="J859" s="4" t="str">
        <f t="shared" si="66"/>
        <v>H1,2,3</v>
      </c>
      <c r="K859" s="4" t="str">
        <f t="shared" si="67"/>
        <v>CGPLPA930P</v>
      </c>
      <c r="L859" s="4" t="str">
        <f t="shared" si="68"/>
        <v>01-1354</v>
      </c>
      <c r="M859" s="4" t="s">
        <v>285</v>
      </c>
      <c r="N859" s="4">
        <v>930</v>
      </c>
      <c r="O859" s="4" t="s">
        <v>286</v>
      </c>
      <c r="R859" s="4" t="str">
        <f t="shared" si="69"/>
        <v>PACTO140</v>
      </c>
    </row>
    <row r="860" spans="1:18" x14ac:dyDescent="0.15">
      <c r="A860" s="5" t="s">
        <v>284</v>
      </c>
      <c r="B860" s="4">
        <v>1354</v>
      </c>
      <c r="C860" s="4" t="s">
        <v>8</v>
      </c>
      <c r="D860" s="4" t="str">
        <f t="shared" si="65"/>
        <v>1354B1</v>
      </c>
      <c r="E860" s="35">
        <v>140</v>
      </c>
      <c r="F860" s="31">
        <v>44256</v>
      </c>
      <c r="G860" s="4">
        <v>26</v>
      </c>
      <c r="H860" s="4" t="s">
        <v>248</v>
      </c>
      <c r="I860" s="4" t="s">
        <v>242</v>
      </c>
      <c r="J860" s="4" t="str">
        <f t="shared" si="66"/>
        <v>G1,2,3</v>
      </c>
      <c r="K860" s="4" t="str">
        <f t="shared" si="67"/>
        <v>CGPLPA930P1</v>
      </c>
      <c r="L860" s="4" t="str">
        <f t="shared" si="68"/>
        <v>01-1354</v>
      </c>
      <c r="M860" s="4" t="s">
        <v>285</v>
      </c>
      <c r="N860" s="4">
        <v>930</v>
      </c>
      <c r="O860" s="4" t="s">
        <v>286</v>
      </c>
      <c r="P860" s="4">
        <v>1</v>
      </c>
      <c r="R860" s="4" t="str">
        <f t="shared" si="69"/>
        <v>PACTO140</v>
      </c>
    </row>
    <row r="861" spans="1:18" x14ac:dyDescent="0.15">
      <c r="A861" s="5" t="s">
        <v>284</v>
      </c>
      <c r="B861" s="4">
        <v>1354</v>
      </c>
      <c r="C861" s="4" t="s">
        <v>9</v>
      </c>
      <c r="D861" s="4" t="str">
        <f t="shared" si="65"/>
        <v>1354E1</v>
      </c>
      <c r="E861" s="35">
        <v>140</v>
      </c>
      <c r="F861" s="31">
        <v>44284</v>
      </c>
      <c r="G861" s="4">
        <v>26</v>
      </c>
      <c r="H861" s="4" t="s">
        <v>248</v>
      </c>
      <c r="I861" s="4" t="s">
        <v>245</v>
      </c>
      <c r="J861" s="4" t="str">
        <f t="shared" si="66"/>
        <v>G7,8,9</v>
      </c>
      <c r="K861" s="4" t="str">
        <f t="shared" si="67"/>
        <v>CGPLPA930P2</v>
      </c>
      <c r="L861" s="4" t="str">
        <f t="shared" si="68"/>
        <v>01-1354</v>
      </c>
      <c r="M861" s="4" t="s">
        <v>285</v>
      </c>
      <c r="N861" s="4">
        <v>930</v>
      </c>
      <c r="O861" s="4" t="s">
        <v>286</v>
      </c>
      <c r="P861" s="4">
        <v>2</v>
      </c>
      <c r="R861" s="4" t="str">
        <f t="shared" si="69"/>
        <v>PACTO140</v>
      </c>
    </row>
    <row r="862" spans="1:18" x14ac:dyDescent="0.15">
      <c r="A862" s="5" t="s">
        <v>284</v>
      </c>
      <c r="B862" s="4">
        <v>1365</v>
      </c>
      <c r="C862" s="4" t="s">
        <v>600</v>
      </c>
      <c r="D862" s="4" t="str">
        <f t="shared" si="65"/>
        <v>1365ABC</v>
      </c>
      <c r="E862" s="43">
        <v>142</v>
      </c>
      <c r="F862" s="30">
        <v>44278</v>
      </c>
      <c r="J862" s="4" t="str">
        <f t="shared" si="66"/>
        <v/>
      </c>
      <c r="K862" s="4" t="str">
        <f t="shared" si="67"/>
        <v>CGPLPA931N</v>
      </c>
      <c r="L862" s="4" t="str">
        <f t="shared" si="68"/>
        <v>01-1365</v>
      </c>
      <c r="M862" s="4" t="s">
        <v>285</v>
      </c>
      <c r="N862" s="4">
        <v>931</v>
      </c>
      <c r="O862" s="4" t="s">
        <v>611</v>
      </c>
      <c r="R862" s="4" t="str">
        <f t="shared" si="69"/>
        <v>PACTO142</v>
      </c>
    </row>
    <row r="863" spans="1:18" x14ac:dyDescent="0.15">
      <c r="A863" s="5" t="s">
        <v>284</v>
      </c>
      <c r="B863" s="4">
        <v>1365</v>
      </c>
      <c r="C863" s="4" t="s">
        <v>2</v>
      </c>
      <c r="D863" s="4" t="str">
        <f t="shared" si="65"/>
        <v>1365A</v>
      </c>
      <c r="E863" s="43">
        <v>142</v>
      </c>
      <c r="F863" s="30">
        <v>44278</v>
      </c>
      <c r="G863" s="4">
        <v>27</v>
      </c>
      <c r="H863" s="4" t="s">
        <v>241</v>
      </c>
      <c r="I863" s="4" t="s">
        <v>242</v>
      </c>
      <c r="J863" s="4" t="str">
        <f t="shared" si="66"/>
        <v>I1,2,3</v>
      </c>
      <c r="K863" s="4" t="str">
        <f t="shared" si="67"/>
        <v>CGPLPA931P</v>
      </c>
      <c r="L863" s="4" t="str">
        <f t="shared" si="68"/>
        <v>01-1365</v>
      </c>
      <c r="M863" s="4" t="s">
        <v>285</v>
      </c>
      <c r="N863" s="4">
        <v>931</v>
      </c>
      <c r="O863" s="4" t="s">
        <v>286</v>
      </c>
      <c r="R863" s="4" t="str">
        <f t="shared" si="69"/>
        <v>PACTO142</v>
      </c>
    </row>
    <row r="864" spans="1:18" x14ac:dyDescent="0.15">
      <c r="A864" s="5" t="s">
        <v>284</v>
      </c>
      <c r="B864" s="4">
        <v>1365</v>
      </c>
      <c r="C864" s="4" t="s">
        <v>8</v>
      </c>
      <c r="D864" s="4" t="str">
        <f t="shared" si="65"/>
        <v>1365B1</v>
      </c>
      <c r="E864" s="43">
        <v>142</v>
      </c>
      <c r="F864" s="31">
        <v>44295</v>
      </c>
      <c r="G864" s="4">
        <v>27</v>
      </c>
      <c r="H864" s="4" t="s">
        <v>247</v>
      </c>
      <c r="I864" s="4" t="s">
        <v>244</v>
      </c>
      <c r="J864" s="4" t="str">
        <f t="shared" si="66"/>
        <v>E4,5,6</v>
      </c>
      <c r="K864" s="4" t="str">
        <f t="shared" si="67"/>
        <v>CGPLPA931P1</v>
      </c>
      <c r="L864" s="4" t="str">
        <f t="shared" si="68"/>
        <v>01-1365</v>
      </c>
      <c r="M864" s="4" t="s">
        <v>285</v>
      </c>
      <c r="N864" s="4">
        <v>931</v>
      </c>
      <c r="O864" s="4" t="s">
        <v>286</v>
      </c>
      <c r="P864" s="4">
        <v>1</v>
      </c>
      <c r="R864" s="4" t="str">
        <f t="shared" si="69"/>
        <v>PACTO142</v>
      </c>
    </row>
    <row r="865" spans="1:18" x14ac:dyDescent="0.15">
      <c r="A865" s="5" t="s">
        <v>284</v>
      </c>
      <c r="B865" s="4">
        <v>1368</v>
      </c>
      <c r="C865" s="4" t="s">
        <v>600</v>
      </c>
      <c r="D865" s="4" t="str">
        <f t="shared" si="65"/>
        <v>1368ABC</v>
      </c>
      <c r="E865" s="43">
        <v>143</v>
      </c>
      <c r="F865" s="30">
        <v>44256</v>
      </c>
      <c r="J865" s="4" t="str">
        <f t="shared" si="66"/>
        <v/>
      </c>
      <c r="K865" s="4" t="str">
        <f t="shared" si="67"/>
        <v>CGPLPA932N</v>
      </c>
      <c r="L865" s="4" t="str">
        <f t="shared" si="68"/>
        <v>01-1368</v>
      </c>
      <c r="M865" s="4" t="s">
        <v>285</v>
      </c>
      <c r="N865" s="4">
        <v>932</v>
      </c>
      <c r="O865" s="4" t="s">
        <v>611</v>
      </c>
      <c r="R865" s="4" t="str">
        <f t="shared" si="69"/>
        <v>PACTO143</v>
      </c>
    </row>
    <row r="866" spans="1:18" x14ac:dyDescent="0.15">
      <c r="A866" s="5" t="s">
        <v>284</v>
      </c>
      <c r="B866" s="4">
        <v>1368</v>
      </c>
      <c r="C866" s="4" t="s">
        <v>2</v>
      </c>
      <c r="D866" s="4" t="str">
        <f t="shared" si="65"/>
        <v>1368A</v>
      </c>
      <c r="E866" s="43">
        <v>143</v>
      </c>
      <c r="F866" s="30">
        <v>44256</v>
      </c>
      <c r="G866" s="4">
        <v>27</v>
      </c>
      <c r="H866" s="4" t="s">
        <v>241</v>
      </c>
      <c r="I866" s="4" t="s">
        <v>245</v>
      </c>
      <c r="J866" s="4" t="str">
        <f t="shared" si="66"/>
        <v>I7,8,9</v>
      </c>
      <c r="K866" s="4" t="str">
        <f t="shared" si="67"/>
        <v>CGPLPA932P</v>
      </c>
      <c r="L866" s="4" t="str">
        <f t="shared" si="68"/>
        <v>01-1368</v>
      </c>
      <c r="M866" s="4" t="s">
        <v>285</v>
      </c>
      <c r="N866" s="4">
        <v>932</v>
      </c>
      <c r="O866" s="4" t="s">
        <v>286</v>
      </c>
      <c r="R866" s="4" t="str">
        <f t="shared" si="69"/>
        <v>PACTO143</v>
      </c>
    </row>
    <row r="867" spans="1:18" x14ac:dyDescent="0.15">
      <c r="A867" s="5" t="s">
        <v>284</v>
      </c>
      <c r="B867" s="4">
        <v>1368</v>
      </c>
      <c r="C867" s="4" t="s">
        <v>8</v>
      </c>
      <c r="D867" s="4" t="str">
        <f t="shared" si="65"/>
        <v>1368B1</v>
      </c>
      <c r="E867" s="35">
        <v>143</v>
      </c>
      <c r="F867" s="31">
        <v>44285</v>
      </c>
      <c r="G867" s="4">
        <v>26</v>
      </c>
      <c r="H867" s="4" t="s">
        <v>243</v>
      </c>
      <c r="I867" s="4" t="s">
        <v>242</v>
      </c>
      <c r="J867" s="4" t="str">
        <f t="shared" si="66"/>
        <v>F1,2,3</v>
      </c>
      <c r="K867" s="4" t="str">
        <f t="shared" si="67"/>
        <v>CGPLPA932P1</v>
      </c>
      <c r="L867" s="4" t="str">
        <f t="shared" si="68"/>
        <v>01-1368</v>
      </c>
      <c r="M867" s="4" t="s">
        <v>285</v>
      </c>
      <c r="N867" s="4">
        <v>932</v>
      </c>
      <c r="O867" s="4" t="s">
        <v>286</v>
      </c>
      <c r="P867" s="4">
        <v>1</v>
      </c>
      <c r="R867" s="4" t="str">
        <f t="shared" si="69"/>
        <v>PACTO143</v>
      </c>
    </row>
    <row r="868" spans="1:18" x14ac:dyDescent="0.15">
      <c r="A868" s="5" t="s">
        <v>284</v>
      </c>
      <c r="B868" s="4">
        <v>1368</v>
      </c>
      <c r="C868" s="4" t="s">
        <v>9</v>
      </c>
      <c r="D868" s="4" t="str">
        <f t="shared" si="65"/>
        <v>1368E1</v>
      </c>
      <c r="E868" s="35">
        <v>143</v>
      </c>
      <c r="F868" s="31">
        <v>44299</v>
      </c>
      <c r="G868" s="4">
        <v>27</v>
      </c>
      <c r="H868" s="4" t="s">
        <v>247</v>
      </c>
      <c r="I868" s="4" t="s">
        <v>245</v>
      </c>
      <c r="J868" s="4" t="str">
        <f t="shared" si="66"/>
        <v>E7,8,9</v>
      </c>
      <c r="K868" s="4" t="str">
        <f t="shared" si="67"/>
        <v>CGPLPA932P2</v>
      </c>
      <c r="L868" s="4" t="str">
        <f t="shared" si="68"/>
        <v>01-1368</v>
      </c>
      <c r="M868" s="4" t="s">
        <v>285</v>
      </c>
      <c r="N868" s="4">
        <v>932</v>
      </c>
      <c r="O868" s="4" t="s">
        <v>286</v>
      </c>
      <c r="P868" s="4">
        <v>2</v>
      </c>
      <c r="R868" s="4" t="str">
        <f t="shared" si="69"/>
        <v>PACTO143</v>
      </c>
    </row>
    <row r="869" spans="1:18" x14ac:dyDescent="0.15">
      <c r="A869" s="5" t="s">
        <v>284</v>
      </c>
      <c r="B869" s="4">
        <v>1366</v>
      </c>
      <c r="C869" s="4" t="s">
        <v>600</v>
      </c>
      <c r="D869" s="4" t="str">
        <f t="shared" si="65"/>
        <v>1366ABC</v>
      </c>
      <c r="E869" s="43">
        <v>144</v>
      </c>
      <c r="F869" s="30">
        <v>44258</v>
      </c>
      <c r="J869" s="4" t="str">
        <f t="shared" si="66"/>
        <v/>
      </c>
      <c r="K869" s="4" t="str">
        <f t="shared" si="67"/>
        <v>CGPLPA933N</v>
      </c>
      <c r="L869" s="4" t="str">
        <f t="shared" si="68"/>
        <v>01-1366</v>
      </c>
      <c r="M869" s="4" t="s">
        <v>285</v>
      </c>
      <c r="N869" s="4">
        <v>933</v>
      </c>
      <c r="O869" s="4" t="s">
        <v>611</v>
      </c>
      <c r="R869" s="4" t="str">
        <f t="shared" si="69"/>
        <v>PACTO144</v>
      </c>
    </row>
    <row r="870" spans="1:18" x14ac:dyDescent="0.15">
      <c r="A870" s="5" t="s">
        <v>284</v>
      </c>
      <c r="B870" s="4">
        <v>1366</v>
      </c>
      <c r="C870" s="4" t="s">
        <v>2</v>
      </c>
      <c r="D870" s="4" t="str">
        <f t="shared" si="65"/>
        <v>1366A</v>
      </c>
      <c r="E870" s="43">
        <v>144</v>
      </c>
      <c r="F870" s="30">
        <v>44258</v>
      </c>
      <c r="G870" s="4">
        <v>27</v>
      </c>
      <c r="H870" s="4" t="s">
        <v>241</v>
      </c>
      <c r="I870" s="4" t="s">
        <v>244</v>
      </c>
      <c r="J870" s="4" t="str">
        <f t="shared" si="66"/>
        <v>I4,5,6</v>
      </c>
      <c r="K870" s="4" t="str">
        <f t="shared" si="67"/>
        <v>CGPLPA933P</v>
      </c>
      <c r="L870" s="4" t="str">
        <f t="shared" si="68"/>
        <v>01-1366</v>
      </c>
      <c r="M870" s="4" t="s">
        <v>285</v>
      </c>
      <c r="N870" s="4">
        <v>933</v>
      </c>
      <c r="O870" s="4" t="s">
        <v>286</v>
      </c>
      <c r="R870" s="4" t="str">
        <f t="shared" si="69"/>
        <v>PACTO144</v>
      </c>
    </row>
  </sheetData>
  <autoFilter ref="A1:S870" xr:uid="{00000000-0009-0000-0000-000001000000}">
    <sortState xmlns:xlrd2="http://schemas.microsoft.com/office/spreadsheetml/2017/richdata2" ref="A6:S839">
      <sortCondition ref="G1:G870"/>
    </sortState>
  </autoFilter>
  <pageMargins left="0.7" right="0.7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E5A6-A152-4641-916F-C808966F8B52}">
  <dimension ref="A1:B7"/>
  <sheetViews>
    <sheetView workbookViewId="0">
      <selection activeCell="B1" sqref="B1:B7"/>
    </sheetView>
  </sheetViews>
  <sheetFormatPr baseColWidth="10" defaultColWidth="8.83203125" defaultRowHeight="15" x14ac:dyDescent="0.2"/>
  <sheetData>
    <row r="1" spans="1:2" ht="16" thickBot="1" x14ac:dyDescent="0.25">
      <c r="A1" s="50">
        <v>15.5</v>
      </c>
      <c r="B1">
        <f>A1*12*14</f>
        <v>2604</v>
      </c>
    </row>
    <row r="2" spans="1:2" ht="16" thickBot="1" x14ac:dyDescent="0.25">
      <c r="A2" s="51">
        <v>1.25</v>
      </c>
      <c r="B2">
        <f t="shared" ref="B2:B7" si="0">A2*12*14</f>
        <v>210</v>
      </c>
    </row>
    <row r="3" spans="1:2" ht="16" thickBot="1" x14ac:dyDescent="0.25">
      <c r="A3" s="51">
        <v>5</v>
      </c>
      <c r="B3">
        <f t="shared" si="0"/>
        <v>840</v>
      </c>
    </row>
    <row r="4" spans="1:2" ht="16" thickBot="1" x14ac:dyDescent="0.25">
      <c r="A4" s="51">
        <v>0.5</v>
      </c>
      <c r="B4">
        <f t="shared" si="0"/>
        <v>84</v>
      </c>
    </row>
    <row r="5" spans="1:2" ht="16" thickBot="1" x14ac:dyDescent="0.25">
      <c r="A5" s="51">
        <v>0.5</v>
      </c>
      <c r="B5">
        <f t="shared" si="0"/>
        <v>84</v>
      </c>
    </row>
    <row r="6" spans="1:2" ht="16" thickBot="1" x14ac:dyDescent="0.25">
      <c r="A6" s="51">
        <v>0.5</v>
      </c>
      <c r="B6">
        <f t="shared" si="0"/>
        <v>84</v>
      </c>
    </row>
    <row r="7" spans="1:2" ht="16" thickBot="1" x14ac:dyDescent="0.25">
      <c r="A7" s="51">
        <v>0.25</v>
      </c>
      <c r="B7">
        <f t="shared" si="0"/>
        <v>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A56E-BEB2-4773-A5BC-860F325FF3BF}">
  <dimension ref="A1:BV46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74" x14ac:dyDescent="0.2">
      <c r="A1" t="s">
        <v>0</v>
      </c>
      <c r="B1" t="s">
        <v>4</v>
      </c>
      <c r="C1" t="s">
        <v>237</v>
      </c>
      <c r="D1" t="s">
        <v>232</v>
      </c>
      <c r="E1" t="s">
        <v>1</v>
      </c>
      <c r="F1" s="1" t="s">
        <v>234</v>
      </c>
      <c r="G1" s="1" t="s">
        <v>235</v>
      </c>
      <c r="H1" t="s">
        <v>282</v>
      </c>
      <c r="I1" t="s">
        <v>27</v>
      </c>
      <c r="J1" t="s">
        <v>290</v>
      </c>
      <c r="K1" t="s">
        <v>26</v>
      </c>
      <c r="L1" t="s">
        <v>3</v>
      </c>
      <c r="M1" t="s">
        <v>28</v>
      </c>
      <c r="N1" t="s">
        <v>29</v>
      </c>
      <c r="O1" t="s">
        <v>291</v>
      </c>
      <c r="P1" t="s">
        <v>237</v>
      </c>
      <c r="Q1" t="s">
        <v>616</v>
      </c>
      <c r="R1" t="s">
        <v>293</v>
      </c>
      <c r="S1" t="s">
        <v>432</v>
      </c>
      <c r="T1" s="32" t="s">
        <v>379</v>
      </c>
      <c r="U1" s="21" t="s">
        <v>380</v>
      </c>
      <c r="V1" s="21" t="s">
        <v>381</v>
      </c>
      <c r="W1" s="21" t="s">
        <v>382</v>
      </c>
      <c r="X1" s="21" t="s">
        <v>383</v>
      </c>
      <c r="Y1" s="21" t="s">
        <v>384</v>
      </c>
      <c r="Z1" s="42" t="s">
        <v>385</v>
      </c>
      <c r="AA1" s="28" t="s">
        <v>386</v>
      </c>
      <c r="AB1" s="42" t="s">
        <v>387</v>
      </c>
      <c r="AC1" s="28" t="s">
        <v>388</v>
      </c>
      <c r="AD1" s="42" t="s">
        <v>389</v>
      </c>
      <c r="AE1" s="28" t="s">
        <v>390</v>
      </c>
      <c r="AF1" s="21" t="s">
        <v>391</v>
      </c>
      <c r="AG1" s="42" t="s">
        <v>392</v>
      </c>
      <c r="AH1" s="42" t="s">
        <v>393</v>
      </c>
      <c r="AI1" s="42" t="s">
        <v>394</v>
      </c>
      <c r="AJ1" s="25" t="s">
        <v>395</v>
      </c>
      <c r="AK1" s="21" t="s">
        <v>396</v>
      </c>
      <c r="AL1" s="21" t="s">
        <v>397</v>
      </c>
      <c r="AM1" s="21" t="s">
        <v>398</v>
      </c>
      <c r="AN1" s="21" t="s">
        <v>399</v>
      </c>
      <c r="AO1" s="21" t="s">
        <v>564</v>
      </c>
      <c r="AP1" s="21" t="s">
        <v>511</v>
      </c>
      <c r="AQ1" s="21" t="s">
        <v>512</v>
      </c>
      <c r="AR1" s="21" t="s">
        <v>402</v>
      </c>
      <c r="AS1" s="21" t="s">
        <v>403</v>
      </c>
      <c r="AT1" s="21" t="s">
        <v>404</v>
      </c>
      <c r="AU1" s="21" t="s">
        <v>405</v>
      </c>
      <c r="AV1" s="21" t="s">
        <v>406</v>
      </c>
      <c r="AW1" s="21" t="s">
        <v>407</v>
      </c>
      <c r="AX1" s="21" t="s">
        <v>408</v>
      </c>
      <c r="AY1" s="21" t="s">
        <v>380</v>
      </c>
      <c r="AZ1" s="21" t="s">
        <v>409</v>
      </c>
      <c r="BA1" s="47" t="s">
        <v>410</v>
      </c>
      <c r="BB1" s="21" t="s">
        <v>411</v>
      </c>
      <c r="BC1" s="21" t="s">
        <v>412</v>
      </c>
      <c r="BD1" s="21" t="s">
        <v>413</v>
      </c>
      <c r="BE1" s="21" t="s">
        <v>414</v>
      </c>
      <c r="BF1" s="21" t="s">
        <v>415</v>
      </c>
      <c r="BG1" s="21" t="s">
        <v>416</v>
      </c>
      <c r="BH1" s="21" t="s">
        <v>417</v>
      </c>
      <c r="BI1" s="21" t="s">
        <v>418</v>
      </c>
      <c r="BJ1" s="21" t="s">
        <v>419</v>
      </c>
      <c r="BK1" s="21" t="s">
        <v>420</v>
      </c>
      <c r="BL1" s="21" t="s">
        <v>421</v>
      </c>
      <c r="BM1" s="21" t="s">
        <v>422</v>
      </c>
      <c r="BN1" s="21" t="s">
        <v>423</v>
      </c>
      <c r="BO1" s="21" t="s">
        <v>424</v>
      </c>
      <c r="BP1" s="21" t="s">
        <v>425</v>
      </c>
      <c r="BQ1" s="21" t="s">
        <v>426</v>
      </c>
      <c r="BR1" s="21" t="s">
        <v>427</v>
      </c>
      <c r="BS1" s="21" t="s">
        <v>428</v>
      </c>
      <c r="BT1" s="21" t="s">
        <v>429</v>
      </c>
      <c r="BU1" s="21" t="s">
        <v>430</v>
      </c>
      <c r="BV1" s="21" t="s">
        <v>431</v>
      </c>
    </row>
    <row r="2" spans="1:74" x14ac:dyDescent="0.2">
      <c r="A2">
        <v>1007</v>
      </c>
      <c r="B2" t="s">
        <v>2</v>
      </c>
      <c r="C2" t="s">
        <v>687</v>
      </c>
      <c r="D2" t="s">
        <v>68</v>
      </c>
      <c r="E2">
        <v>68</v>
      </c>
      <c r="F2" s="1">
        <v>43376</v>
      </c>
      <c r="G2" s="1">
        <v>43376</v>
      </c>
      <c r="H2">
        <v>35.6</v>
      </c>
      <c r="I2" t="s">
        <v>22</v>
      </c>
      <c r="J2">
        <v>875.88062003672303</v>
      </c>
      <c r="K2" t="s">
        <v>25</v>
      </c>
      <c r="L2">
        <v>4</v>
      </c>
      <c r="M2">
        <v>20</v>
      </c>
      <c r="N2" t="s">
        <v>1183</v>
      </c>
      <c r="O2">
        <v>0</v>
      </c>
      <c r="P2" t="s">
        <v>687</v>
      </c>
      <c r="Q2">
        <v>0</v>
      </c>
      <c r="R2" t="s">
        <v>297</v>
      </c>
      <c r="S2" t="s">
        <v>433</v>
      </c>
      <c r="Z2" s="2"/>
      <c r="AA2" s="2"/>
      <c r="AB2" s="2"/>
      <c r="AC2" s="2"/>
      <c r="AD2" s="2"/>
      <c r="AE2" s="2"/>
      <c r="AG2" s="2"/>
      <c r="AH2" s="2"/>
      <c r="AI2" s="2"/>
      <c r="AJ2" s="20"/>
      <c r="AV2" s="21"/>
      <c r="AZ2">
        <v>3</v>
      </c>
    </row>
    <row r="3" spans="1:74" x14ac:dyDescent="0.2">
      <c r="A3">
        <v>1007</v>
      </c>
      <c r="B3" t="s">
        <v>8</v>
      </c>
      <c r="C3" t="s">
        <v>688</v>
      </c>
      <c r="D3" t="s">
        <v>69</v>
      </c>
      <c r="E3">
        <v>68</v>
      </c>
      <c r="F3" s="1">
        <v>43411</v>
      </c>
      <c r="G3" s="1">
        <v>43376</v>
      </c>
      <c r="H3">
        <v>35.6</v>
      </c>
      <c r="I3" t="s">
        <v>22</v>
      </c>
      <c r="J3">
        <v>875.88062003672303</v>
      </c>
      <c r="K3" t="s">
        <v>25</v>
      </c>
      <c r="L3">
        <v>4</v>
      </c>
      <c r="M3">
        <v>21</v>
      </c>
      <c r="N3" t="s">
        <v>452</v>
      </c>
      <c r="O3">
        <v>35</v>
      </c>
      <c r="P3" t="s">
        <v>688</v>
      </c>
      <c r="Q3">
        <v>0</v>
      </c>
      <c r="R3" t="s">
        <v>297</v>
      </c>
      <c r="S3" t="s">
        <v>433</v>
      </c>
      <c r="Z3" s="2"/>
      <c r="AA3" s="2"/>
      <c r="AB3" s="2"/>
      <c r="AC3" s="2"/>
      <c r="AD3" s="2"/>
      <c r="AE3" s="2"/>
      <c r="AG3" s="2"/>
      <c r="AH3" s="2"/>
      <c r="AI3" s="2"/>
      <c r="AJ3" s="20"/>
      <c r="AV3" s="21"/>
      <c r="AZ3">
        <v>3</v>
      </c>
    </row>
    <row r="4" spans="1:74" x14ac:dyDescent="0.2">
      <c r="A4">
        <v>1007</v>
      </c>
      <c r="B4" t="s">
        <v>9</v>
      </c>
      <c r="C4" t="s">
        <v>689</v>
      </c>
      <c r="D4" t="s">
        <v>70</v>
      </c>
      <c r="E4">
        <v>68</v>
      </c>
      <c r="F4" s="1">
        <v>43439</v>
      </c>
      <c r="G4" s="1">
        <v>43376</v>
      </c>
      <c r="H4">
        <v>35.6</v>
      </c>
      <c r="I4" t="s">
        <v>22</v>
      </c>
      <c r="J4">
        <v>875.88062003672303</v>
      </c>
      <c r="K4" t="s">
        <v>25</v>
      </c>
      <c r="L4">
        <v>4</v>
      </c>
      <c r="M4">
        <v>3</v>
      </c>
      <c r="N4" t="s">
        <v>1186</v>
      </c>
      <c r="O4">
        <v>63</v>
      </c>
      <c r="P4" t="s">
        <v>689</v>
      </c>
      <c r="Q4">
        <v>0</v>
      </c>
      <c r="R4" t="s">
        <v>297</v>
      </c>
      <c r="S4" t="s">
        <v>433</v>
      </c>
      <c r="Z4" s="2"/>
      <c r="AA4" s="2"/>
      <c r="AB4" s="2"/>
      <c r="AC4" s="2"/>
      <c r="AD4" s="2"/>
      <c r="AE4" s="2"/>
      <c r="AG4" s="2"/>
      <c r="AH4" s="2"/>
      <c r="AI4" s="2"/>
      <c r="AJ4" s="20"/>
      <c r="AV4" s="21"/>
      <c r="AZ4">
        <v>3</v>
      </c>
    </row>
    <row r="5" spans="1:74" x14ac:dyDescent="0.2">
      <c r="A5">
        <v>1007</v>
      </c>
      <c r="B5" t="s">
        <v>10</v>
      </c>
      <c r="C5" t="s">
        <v>690</v>
      </c>
      <c r="D5" t="s">
        <v>71</v>
      </c>
      <c r="E5">
        <v>68</v>
      </c>
      <c r="F5" s="1">
        <v>43454</v>
      </c>
      <c r="G5" s="1">
        <v>43376</v>
      </c>
      <c r="H5">
        <v>35.6</v>
      </c>
      <c r="I5" t="s">
        <v>22</v>
      </c>
      <c r="J5">
        <v>875.88062003672303</v>
      </c>
      <c r="K5" t="s">
        <v>25</v>
      </c>
      <c r="L5">
        <v>4</v>
      </c>
      <c r="M5">
        <v>8</v>
      </c>
      <c r="N5" t="s">
        <v>1201</v>
      </c>
      <c r="O5">
        <v>78</v>
      </c>
      <c r="P5" t="s">
        <v>690</v>
      </c>
      <c r="Q5">
        <v>0</v>
      </c>
      <c r="R5" t="s">
        <v>297</v>
      </c>
      <c r="S5" t="s">
        <v>433</v>
      </c>
      <c r="Z5" s="2"/>
      <c r="AA5" s="2"/>
      <c r="AB5" s="2"/>
      <c r="AC5" s="2"/>
      <c r="AD5" s="2"/>
      <c r="AE5" s="2"/>
      <c r="AG5" s="2"/>
      <c r="AH5" s="2"/>
      <c r="AI5" s="2"/>
      <c r="AJ5" s="20"/>
      <c r="AV5" s="21"/>
      <c r="AZ5">
        <v>3</v>
      </c>
    </row>
    <row r="6" spans="1:74" x14ac:dyDescent="0.2">
      <c r="A6">
        <v>1009</v>
      </c>
      <c r="B6" t="s">
        <v>10</v>
      </c>
      <c r="C6" t="s">
        <v>691</v>
      </c>
      <c r="D6" t="s">
        <v>316</v>
      </c>
      <c r="E6">
        <v>70</v>
      </c>
      <c r="F6" s="1">
        <v>43522</v>
      </c>
      <c r="G6" s="1">
        <v>43382</v>
      </c>
      <c r="H6">
        <v>0</v>
      </c>
      <c r="I6" t="s">
        <v>289</v>
      </c>
      <c r="J6">
        <v>869.88062003672303</v>
      </c>
      <c r="K6" t="s">
        <v>23</v>
      </c>
      <c r="L6">
        <v>6</v>
      </c>
      <c r="M6">
        <v>5</v>
      </c>
      <c r="N6" t="s">
        <v>1187</v>
      </c>
      <c r="O6">
        <v>140</v>
      </c>
      <c r="P6" t="s">
        <v>691</v>
      </c>
      <c r="Q6">
        <v>0</v>
      </c>
      <c r="R6" t="s">
        <v>296</v>
      </c>
      <c r="S6" t="s">
        <v>433</v>
      </c>
      <c r="Z6" s="2"/>
      <c r="AA6" s="2"/>
      <c r="AB6" s="2"/>
      <c r="AC6" s="2"/>
      <c r="AD6" s="2"/>
      <c r="AE6" s="2"/>
      <c r="AG6" s="2"/>
      <c r="AH6" s="2"/>
      <c r="AI6" s="2"/>
      <c r="AJ6" s="20"/>
      <c r="AV6" s="21"/>
      <c r="AZ6">
        <v>3</v>
      </c>
    </row>
    <row r="7" spans="1:74" x14ac:dyDescent="0.2">
      <c r="A7">
        <v>1012</v>
      </c>
      <c r="B7" t="s">
        <v>2</v>
      </c>
      <c r="C7" t="s">
        <v>692</v>
      </c>
      <c r="D7" t="s">
        <v>72</v>
      </c>
      <c r="E7">
        <v>71</v>
      </c>
      <c r="F7" s="1">
        <v>43390</v>
      </c>
      <c r="G7" s="1">
        <v>43390</v>
      </c>
      <c r="H7">
        <v>3.8</v>
      </c>
      <c r="I7" t="s">
        <v>6</v>
      </c>
      <c r="J7">
        <v>861.88062003672303</v>
      </c>
      <c r="K7" t="s">
        <v>25</v>
      </c>
      <c r="L7">
        <v>4</v>
      </c>
      <c r="M7">
        <v>3</v>
      </c>
      <c r="N7" t="s">
        <v>451</v>
      </c>
      <c r="O7">
        <v>0</v>
      </c>
      <c r="P7" t="s">
        <v>692</v>
      </c>
      <c r="Q7">
        <v>0</v>
      </c>
      <c r="R7" t="s">
        <v>297</v>
      </c>
      <c r="S7" t="s">
        <v>433</v>
      </c>
      <c r="Z7" s="2"/>
      <c r="AA7" s="2"/>
      <c r="AB7" s="2"/>
      <c r="AC7" s="2"/>
      <c r="AD7" s="2"/>
      <c r="AE7" s="2"/>
      <c r="AG7" s="2"/>
      <c r="AH7" s="2"/>
      <c r="AI7" s="2"/>
      <c r="AJ7" s="20"/>
      <c r="AV7" s="21"/>
      <c r="AZ7">
        <v>4</v>
      </c>
    </row>
    <row r="8" spans="1:74" x14ac:dyDescent="0.2">
      <c r="A8">
        <v>1012</v>
      </c>
      <c r="B8" t="s">
        <v>8</v>
      </c>
      <c r="C8" t="s">
        <v>693</v>
      </c>
      <c r="D8" t="s">
        <v>73</v>
      </c>
      <c r="E8">
        <v>71</v>
      </c>
      <c r="F8" s="1">
        <v>43418</v>
      </c>
      <c r="G8" s="1">
        <v>43390</v>
      </c>
      <c r="H8">
        <v>3.8</v>
      </c>
      <c r="I8" t="s">
        <v>6</v>
      </c>
      <c r="J8">
        <v>861.88062003672303</v>
      </c>
      <c r="K8" t="s">
        <v>25</v>
      </c>
      <c r="L8">
        <v>4</v>
      </c>
      <c r="M8">
        <v>8</v>
      </c>
      <c r="N8" t="s">
        <v>1189</v>
      </c>
      <c r="O8">
        <v>28</v>
      </c>
      <c r="P8" t="s">
        <v>693</v>
      </c>
      <c r="Q8">
        <v>0</v>
      </c>
      <c r="R8" t="s">
        <v>297</v>
      </c>
      <c r="S8" t="s">
        <v>433</v>
      </c>
      <c r="Z8" s="2"/>
      <c r="AA8" s="2"/>
      <c r="AB8" s="2"/>
      <c r="AC8" s="2"/>
      <c r="AD8" s="2"/>
      <c r="AE8" s="2"/>
      <c r="AG8" s="2"/>
      <c r="AH8" s="2"/>
      <c r="AI8" s="2"/>
      <c r="AJ8" s="20"/>
      <c r="AV8" s="21"/>
      <c r="AZ8">
        <v>4</v>
      </c>
    </row>
    <row r="9" spans="1:74" x14ac:dyDescent="0.2">
      <c r="A9">
        <v>1012</v>
      </c>
      <c r="B9" t="s">
        <v>9</v>
      </c>
      <c r="C9" t="s">
        <v>694</v>
      </c>
      <c r="D9" t="s">
        <v>74</v>
      </c>
      <c r="E9">
        <v>71</v>
      </c>
      <c r="F9" s="1">
        <v>43447</v>
      </c>
      <c r="G9" s="1">
        <v>43390</v>
      </c>
      <c r="H9">
        <v>3.8</v>
      </c>
      <c r="I9" t="s">
        <v>6</v>
      </c>
      <c r="J9">
        <v>861.88062003672303</v>
      </c>
      <c r="K9" t="s">
        <v>25</v>
      </c>
      <c r="L9">
        <v>4</v>
      </c>
      <c r="M9">
        <v>12</v>
      </c>
      <c r="N9" t="s">
        <v>1192</v>
      </c>
      <c r="O9">
        <v>57</v>
      </c>
      <c r="P9" t="s">
        <v>694</v>
      </c>
      <c r="Q9">
        <v>0</v>
      </c>
      <c r="R9" t="s">
        <v>297</v>
      </c>
      <c r="S9" t="s">
        <v>433</v>
      </c>
      <c r="Z9" s="2"/>
      <c r="AA9" s="2"/>
      <c r="AB9" s="2"/>
      <c r="AC9" s="2"/>
      <c r="AD9" s="2"/>
      <c r="AE9" s="2"/>
      <c r="AG9" s="2"/>
      <c r="AH9" s="2"/>
      <c r="AI9" s="2"/>
      <c r="AJ9" s="20"/>
      <c r="AV9" s="21"/>
      <c r="AZ9">
        <v>4</v>
      </c>
    </row>
    <row r="10" spans="1:74" x14ac:dyDescent="0.2">
      <c r="A10">
        <v>1012</v>
      </c>
      <c r="B10" t="s">
        <v>10</v>
      </c>
      <c r="C10" t="s">
        <v>695</v>
      </c>
      <c r="D10" t="s">
        <v>75</v>
      </c>
      <c r="E10">
        <v>71</v>
      </c>
      <c r="F10" s="1">
        <v>43516</v>
      </c>
      <c r="G10" s="1">
        <v>43390</v>
      </c>
      <c r="H10">
        <v>3.8</v>
      </c>
      <c r="I10" t="s">
        <v>6</v>
      </c>
      <c r="J10">
        <v>861.88062003672303</v>
      </c>
      <c r="K10" t="s">
        <v>25</v>
      </c>
      <c r="L10">
        <v>4</v>
      </c>
      <c r="M10">
        <v>0</v>
      </c>
      <c r="N10" t="s">
        <v>1193</v>
      </c>
      <c r="O10">
        <v>126</v>
      </c>
      <c r="P10" t="s">
        <v>695</v>
      </c>
      <c r="Q10">
        <v>0</v>
      </c>
      <c r="R10" t="s">
        <v>297</v>
      </c>
      <c r="S10" t="s">
        <v>433</v>
      </c>
      <c r="Z10" s="2"/>
      <c r="AA10" s="2"/>
      <c r="AB10" s="2"/>
      <c r="AC10" s="2"/>
      <c r="AD10" s="2"/>
      <c r="AE10" s="2"/>
      <c r="AG10" s="2"/>
      <c r="AH10" s="2"/>
      <c r="AI10" s="2"/>
      <c r="AJ10" s="20"/>
      <c r="AV10" s="21"/>
      <c r="AZ10">
        <v>4</v>
      </c>
    </row>
    <row r="11" spans="1:74" x14ac:dyDescent="0.2">
      <c r="A11">
        <v>1024</v>
      </c>
      <c r="B11" t="s">
        <v>15</v>
      </c>
      <c r="C11" t="s">
        <v>703</v>
      </c>
      <c r="D11" t="s">
        <v>328</v>
      </c>
      <c r="E11">
        <v>74</v>
      </c>
      <c r="F11" s="1">
        <v>43735</v>
      </c>
      <c r="G11" s="1">
        <v>43418</v>
      </c>
      <c r="H11">
        <v>0</v>
      </c>
      <c r="I11" t="s">
        <v>289</v>
      </c>
      <c r="J11">
        <v>833.88062003672303</v>
      </c>
      <c r="K11" t="s">
        <v>7</v>
      </c>
      <c r="L11">
        <v>17</v>
      </c>
      <c r="M11">
        <v>25</v>
      </c>
      <c r="N11" t="s">
        <v>1191</v>
      </c>
      <c r="O11">
        <v>317</v>
      </c>
      <c r="P11" t="s">
        <v>703</v>
      </c>
      <c r="Q11">
        <v>0</v>
      </c>
      <c r="R11" t="s">
        <v>295</v>
      </c>
      <c r="S11" t="s">
        <v>433</v>
      </c>
      <c r="Z11" s="2"/>
      <c r="AA11" s="2"/>
      <c r="AB11" s="2"/>
      <c r="AC11" s="2"/>
      <c r="AD11" s="2"/>
      <c r="AE11" s="2"/>
      <c r="AG11" s="2"/>
      <c r="AH11" s="2"/>
      <c r="AI11" s="2"/>
      <c r="AJ11" s="20"/>
      <c r="AV11" s="21"/>
      <c r="AZ11">
        <v>4</v>
      </c>
      <c r="BT11" t="s">
        <v>262</v>
      </c>
    </row>
    <row r="12" spans="1:74" x14ac:dyDescent="0.2">
      <c r="A12">
        <v>1038</v>
      </c>
      <c r="B12" t="s">
        <v>2</v>
      </c>
      <c r="C12" t="s">
        <v>724</v>
      </c>
      <c r="D12" t="s">
        <v>103</v>
      </c>
      <c r="E12">
        <v>81</v>
      </c>
      <c r="F12" s="1">
        <v>43453</v>
      </c>
      <c r="G12" s="1">
        <v>43453</v>
      </c>
      <c r="H12">
        <v>70</v>
      </c>
      <c r="I12" t="s">
        <v>22</v>
      </c>
      <c r="J12">
        <v>798.88062003672303</v>
      </c>
      <c r="K12" t="s">
        <v>23</v>
      </c>
      <c r="L12">
        <v>5</v>
      </c>
      <c r="M12">
        <v>24</v>
      </c>
      <c r="N12" t="s">
        <v>1194</v>
      </c>
      <c r="O12">
        <v>0</v>
      </c>
      <c r="P12" t="s">
        <v>724</v>
      </c>
      <c r="Q12">
        <v>0</v>
      </c>
      <c r="R12" t="s">
        <v>297</v>
      </c>
      <c r="S12" t="s">
        <v>433</v>
      </c>
      <c r="Z12" s="2"/>
      <c r="AA12" s="2"/>
      <c r="AB12" s="2"/>
      <c r="AC12" s="2"/>
      <c r="AD12" s="2"/>
      <c r="AE12" s="2"/>
      <c r="AG12" s="2"/>
      <c r="AH12" s="2"/>
      <c r="AI12" s="2"/>
      <c r="AJ12" s="20"/>
      <c r="AV12" s="21"/>
      <c r="AZ12">
        <v>7</v>
      </c>
      <c r="BT12" t="s">
        <v>12</v>
      </c>
    </row>
    <row r="13" spans="1:74" x14ac:dyDescent="0.2">
      <c r="A13">
        <v>1038</v>
      </c>
      <c r="B13" t="s">
        <v>8</v>
      </c>
      <c r="C13" t="s">
        <v>725</v>
      </c>
      <c r="D13" t="s">
        <v>104</v>
      </c>
      <c r="E13">
        <v>81</v>
      </c>
      <c r="F13" s="1">
        <v>43472</v>
      </c>
      <c r="G13" s="1">
        <v>43453</v>
      </c>
      <c r="H13">
        <v>70</v>
      </c>
      <c r="I13" t="s">
        <v>22</v>
      </c>
      <c r="J13">
        <v>798.88062003672303</v>
      </c>
      <c r="K13" t="s">
        <v>23</v>
      </c>
      <c r="L13">
        <v>5</v>
      </c>
      <c r="M13">
        <v>3</v>
      </c>
      <c r="N13" t="s">
        <v>1198</v>
      </c>
      <c r="O13">
        <v>19</v>
      </c>
      <c r="P13" t="s">
        <v>725</v>
      </c>
      <c r="Q13">
        <v>0</v>
      </c>
      <c r="R13" t="s">
        <v>297</v>
      </c>
      <c r="S13" t="s">
        <v>433</v>
      </c>
      <c r="Z13" s="2"/>
      <c r="AA13" s="2"/>
      <c r="AB13" s="2"/>
      <c r="AC13" s="2"/>
      <c r="AD13" s="2"/>
      <c r="AE13" s="2"/>
      <c r="AG13" s="2"/>
      <c r="AH13" s="2"/>
      <c r="AI13" s="2"/>
      <c r="AJ13" s="20"/>
      <c r="AV13" s="21"/>
      <c r="AZ13">
        <v>7</v>
      </c>
      <c r="BT13" t="s">
        <v>13</v>
      </c>
    </row>
    <row r="14" spans="1:74" x14ac:dyDescent="0.2">
      <c r="A14">
        <v>1038</v>
      </c>
      <c r="B14" t="s">
        <v>9</v>
      </c>
      <c r="C14" t="s">
        <v>726</v>
      </c>
      <c r="D14" t="s">
        <v>105</v>
      </c>
      <c r="E14">
        <v>81</v>
      </c>
      <c r="F14" s="1">
        <v>43494</v>
      </c>
      <c r="G14" s="1">
        <v>43453</v>
      </c>
      <c r="H14">
        <v>70</v>
      </c>
      <c r="I14" t="s">
        <v>22</v>
      </c>
      <c r="J14">
        <v>798.88062003672303</v>
      </c>
      <c r="K14" t="s">
        <v>23</v>
      </c>
      <c r="L14">
        <v>5</v>
      </c>
      <c r="M14">
        <v>8</v>
      </c>
      <c r="N14" t="s">
        <v>1195</v>
      </c>
      <c r="O14">
        <v>41</v>
      </c>
      <c r="P14" t="s">
        <v>726</v>
      </c>
      <c r="Q14">
        <v>0</v>
      </c>
      <c r="R14" t="s">
        <v>297</v>
      </c>
      <c r="S14" t="s">
        <v>433</v>
      </c>
      <c r="Z14" s="2"/>
      <c r="AA14" s="2"/>
      <c r="AB14" s="2"/>
      <c r="AC14" s="2"/>
      <c r="AD14" s="2"/>
      <c r="AE14" s="2"/>
      <c r="AG14" s="2"/>
      <c r="AH14" s="2"/>
      <c r="AI14" s="2"/>
      <c r="AJ14" s="20"/>
      <c r="AV14" s="21"/>
      <c r="AZ14">
        <v>7</v>
      </c>
      <c r="BT14" t="s">
        <v>14</v>
      </c>
    </row>
    <row r="15" spans="1:74" x14ac:dyDescent="0.2">
      <c r="A15">
        <v>1038</v>
      </c>
      <c r="B15" t="s">
        <v>10</v>
      </c>
      <c r="C15" t="s">
        <v>727</v>
      </c>
      <c r="D15" t="s">
        <v>106</v>
      </c>
      <c r="E15">
        <v>81</v>
      </c>
      <c r="F15" s="1">
        <v>43523</v>
      </c>
      <c r="G15" s="1">
        <v>43453</v>
      </c>
      <c r="H15">
        <v>70</v>
      </c>
      <c r="I15" t="s">
        <v>22</v>
      </c>
      <c r="J15">
        <v>798.88062003672303</v>
      </c>
      <c r="K15" t="s">
        <v>23</v>
      </c>
      <c r="L15">
        <v>5</v>
      </c>
      <c r="M15">
        <v>12</v>
      </c>
      <c r="N15" t="s">
        <v>450</v>
      </c>
      <c r="O15">
        <v>70</v>
      </c>
      <c r="P15" t="s">
        <v>727</v>
      </c>
      <c r="Q15">
        <v>0</v>
      </c>
      <c r="R15" t="s">
        <v>297</v>
      </c>
      <c r="S15" t="s">
        <v>433</v>
      </c>
      <c r="Z15" s="2"/>
      <c r="AA15" s="2"/>
      <c r="AB15" s="2"/>
      <c r="AC15" s="2"/>
      <c r="AD15" s="2"/>
      <c r="AE15" s="2"/>
      <c r="AG15" s="2"/>
      <c r="AH15" s="2"/>
      <c r="AI15" s="2"/>
      <c r="AJ15" s="20"/>
      <c r="AV15" s="21"/>
      <c r="AZ15">
        <v>7</v>
      </c>
      <c r="BT15" t="s">
        <v>15</v>
      </c>
    </row>
    <row r="16" spans="1:74" x14ac:dyDescent="0.2">
      <c r="A16">
        <v>1038</v>
      </c>
      <c r="B16" t="s">
        <v>11</v>
      </c>
      <c r="C16" t="s">
        <v>728</v>
      </c>
      <c r="D16" t="s">
        <v>107</v>
      </c>
      <c r="E16">
        <v>81</v>
      </c>
      <c r="F16" s="1">
        <v>43578</v>
      </c>
      <c r="G16" s="1">
        <v>43453</v>
      </c>
      <c r="H16">
        <v>70</v>
      </c>
      <c r="I16" t="s">
        <v>22</v>
      </c>
      <c r="J16">
        <v>798.88062003672303</v>
      </c>
      <c r="K16" t="s">
        <v>23</v>
      </c>
      <c r="L16">
        <v>5</v>
      </c>
      <c r="M16">
        <v>0</v>
      </c>
      <c r="N16" t="s">
        <v>1193</v>
      </c>
      <c r="O16">
        <v>125</v>
      </c>
      <c r="P16" t="s">
        <v>728</v>
      </c>
      <c r="Q16">
        <v>0</v>
      </c>
      <c r="R16" t="s">
        <v>297</v>
      </c>
      <c r="S16" t="s">
        <v>433</v>
      </c>
      <c r="Z16" s="2"/>
      <c r="AA16" s="2"/>
      <c r="AB16" s="2"/>
      <c r="AC16" s="2"/>
      <c r="AD16" s="2"/>
      <c r="AE16" s="2"/>
      <c r="AG16" s="2"/>
      <c r="AH16" s="2"/>
      <c r="AI16" s="2"/>
      <c r="AJ16" s="20"/>
      <c r="AV16" s="21"/>
      <c r="AZ16">
        <v>7</v>
      </c>
      <c r="BT16" t="s">
        <v>16</v>
      </c>
    </row>
    <row r="17" spans="1:72" x14ac:dyDescent="0.2">
      <c r="A17">
        <v>1042</v>
      </c>
      <c r="B17" t="s">
        <v>2</v>
      </c>
      <c r="C17" t="s">
        <v>729</v>
      </c>
      <c r="D17" t="s">
        <v>108</v>
      </c>
      <c r="E17">
        <v>82</v>
      </c>
      <c r="F17" s="1">
        <v>43474</v>
      </c>
      <c r="G17" s="1">
        <v>43474</v>
      </c>
      <c r="H17">
        <v>2.2000000000000002</v>
      </c>
      <c r="I17" t="s">
        <v>6</v>
      </c>
      <c r="J17">
        <v>777.88062003672303</v>
      </c>
      <c r="K17" t="s">
        <v>25</v>
      </c>
      <c r="L17">
        <v>4</v>
      </c>
      <c r="M17">
        <v>18</v>
      </c>
      <c r="N17" t="s">
        <v>1202</v>
      </c>
      <c r="O17">
        <v>0</v>
      </c>
      <c r="P17" t="s">
        <v>729</v>
      </c>
      <c r="Q17">
        <v>0</v>
      </c>
      <c r="R17" t="s">
        <v>297</v>
      </c>
      <c r="S17" t="s">
        <v>433</v>
      </c>
      <c r="Z17" s="2"/>
      <c r="AA17" s="2"/>
      <c r="AB17" s="2"/>
      <c r="AC17" s="2"/>
      <c r="AD17" s="2"/>
      <c r="AE17" s="2"/>
      <c r="AG17" s="2"/>
      <c r="AH17" s="2"/>
      <c r="AI17" s="2"/>
      <c r="AJ17" s="20"/>
      <c r="AV17" s="21"/>
      <c r="AZ17">
        <v>7</v>
      </c>
    </row>
    <row r="18" spans="1:72" x14ac:dyDescent="0.2">
      <c r="A18">
        <v>1042</v>
      </c>
      <c r="B18" t="s">
        <v>8</v>
      </c>
      <c r="C18" t="s">
        <v>730</v>
      </c>
      <c r="D18" t="s">
        <v>109</v>
      </c>
      <c r="E18">
        <v>82</v>
      </c>
      <c r="F18" s="1">
        <v>43502</v>
      </c>
      <c r="G18" s="1">
        <v>43474</v>
      </c>
      <c r="H18">
        <v>2.2000000000000002</v>
      </c>
      <c r="I18" t="s">
        <v>6</v>
      </c>
      <c r="J18">
        <v>777.88062003672303</v>
      </c>
      <c r="K18" t="s">
        <v>25</v>
      </c>
      <c r="L18">
        <v>4</v>
      </c>
      <c r="M18">
        <v>3</v>
      </c>
      <c r="N18" t="s">
        <v>1182</v>
      </c>
      <c r="O18">
        <v>28</v>
      </c>
      <c r="P18" t="s">
        <v>730</v>
      </c>
      <c r="Q18">
        <v>0</v>
      </c>
      <c r="R18" t="s">
        <v>297</v>
      </c>
      <c r="S18" t="s">
        <v>433</v>
      </c>
      <c r="Z18" s="2"/>
      <c r="AA18" s="2"/>
      <c r="AB18" s="2"/>
      <c r="AC18" s="2"/>
      <c r="AD18" s="2"/>
      <c r="AE18" s="2"/>
      <c r="AG18" s="2"/>
      <c r="AH18" s="2"/>
      <c r="AI18" s="2"/>
      <c r="AJ18" s="20"/>
      <c r="AV18" s="21"/>
      <c r="AZ18">
        <v>7</v>
      </c>
    </row>
    <row r="19" spans="1:72" x14ac:dyDescent="0.2">
      <c r="A19">
        <v>1042</v>
      </c>
      <c r="B19" t="s">
        <v>9</v>
      </c>
      <c r="C19" t="s">
        <v>731</v>
      </c>
      <c r="D19" t="s">
        <v>110</v>
      </c>
      <c r="E19">
        <v>82</v>
      </c>
      <c r="F19" s="1">
        <v>43523</v>
      </c>
      <c r="G19" s="1">
        <v>43474</v>
      </c>
      <c r="H19">
        <v>2.2000000000000002</v>
      </c>
      <c r="I19" t="s">
        <v>6</v>
      </c>
      <c r="J19">
        <v>777.88062003672303</v>
      </c>
      <c r="K19" t="s">
        <v>25</v>
      </c>
      <c r="L19">
        <v>4</v>
      </c>
      <c r="M19">
        <v>8</v>
      </c>
      <c r="N19" t="s">
        <v>450</v>
      </c>
      <c r="O19">
        <v>49</v>
      </c>
      <c r="P19" t="s">
        <v>731</v>
      </c>
      <c r="Q19">
        <v>0</v>
      </c>
      <c r="R19" t="s">
        <v>297</v>
      </c>
      <c r="S19" t="s">
        <v>433</v>
      </c>
      <c r="Z19" s="2"/>
      <c r="AA19" s="2"/>
      <c r="AB19" s="2"/>
      <c r="AC19" s="2"/>
      <c r="AD19" s="2"/>
      <c r="AE19" s="2"/>
      <c r="AG19" s="2"/>
      <c r="AH19" s="2"/>
      <c r="AI19" s="2"/>
      <c r="AJ19" s="20"/>
      <c r="AV19" s="21"/>
      <c r="AZ19">
        <v>7</v>
      </c>
    </row>
    <row r="20" spans="1:72" x14ac:dyDescent="0.2">
      <c r="A20">
        <v>1042</v>
      </c>
      <c r="B20" t="s">
        <v>10</v>
      </c>
      <c r="C20" t="s">
        <v>732</v>
      </c>
      <c r="D20" t="s">
        <v>111</v>
      </c>
      <c r="E20">
        <v>82</v>
      </c>
      <c r="F20" s="1">
        <v>43531</v>
      </c>
      <c r="G20" s="1">
        <v>43474</v>
      </c>
      <c r="H20">
        <v>2.2000000000000002</v>
      </c>
      <c r="I20" t="s">
        <v>6</v>
      </c>
      <c r="J20">
        <v>777.88062003672303</v>
      </c>
      <c r="K20" t="s">
        <v>25</v>
      </c>
      <c r="L20">
        <v>4</v>
      </c>
      <c r="M20">
        <v>12</v>
      </c>
      <c r="N20" t="s">
        <v>1184</v>
      </c>
      <c r="O20">
        <v>57</v>
      </c>
      <c r="P20" t="s">
        <v>732</v>
      </c>
      <c r="Q20">
        <v>0</v>
      </c>
      <c r="R20" t="s">
        <v>297</v>
      </c>
      <c r="S20" t="s">
        <v>433</v>
      </c>
      <c r="Z20" s="2"/>
      <c r="AA20" s="2"/>
      <c r="AB20" s="2"/>
      <c r="AC20" s="2"/>
      <c r="AD20" s="2"/>
      <c r="AE20" s="2"/>
      <c r="AG20" s="2"/>
      <c r="AH20" s="2"/>
      <c r="AI20" s="2"/>
      <c r="AJ20" s="20"/>
      <c r="AV20" s="21"/>
      <c r="AZ20">
        <v>7</v>
      </c>
    </row>
    <row r="21" spans="1:72" x14ac:dyDescent="0.2">
      <c r="A21">
        <v>1317</v>
      </c>
      <c r="B21" t="s">
        <v>2</v>
      </c>
      <c r="C21" t="s">
        <v>785</v>
      </c>
      <c r="D21" t="s">
        <v>226</v>
      </c>
      <c r="E21">
        <v>128</v>
      </c>
      <c r="F21" s="1">
        <v>44144</v>
      </c>
      <c r="G21" s="1">
        <v>44144</v>
      </c>
      <c r="H21">
        <v>32.4</v>
      </c>
      <c r="I21" t="s">
        <v>22</v>
      </c>
      <c r="J21">
        <v>107.880620036723</v>
      </c>
      <c r="K21" t="s">
        <v>25</v>
      </c>
      <c r="L21">
        <v>4</v>
      </c>
      <c r="M21">
        <v>5</v>
      </c>
      <c r="N21" t="s">
        <v>1200</v>
      </c>
      <c r="O21">
        <v>0</v>
      </c>
      <c r="P21" t="s">
        <v>785</v>
      </c>
      <c r="Q21">
        <v>0</v>
      </c>
      <c r="R21" t="s">
        <v>657</v>
      </c>
      <c r="T21" s="1"/>
      <c r="Z21" s="2"/>
      <c r="AA21" s="2"/>
      <c r="AB21" s="2"/>
      <c r="AC21" s="2"/>
      <c r="AD21" s="2"/>
      <c r="AE21" s="2"/>
      <c r="AG21" s="2"/>
      <c r="AH21" s="2"/>
      <c r="AI21" s="2"/>
      <c r="AJ21" s="20"/>
      <c r="AV21" s="21"/>
      <c r="AZ21">
        <v>13</v>
      </c>
      <c r="BT21" t="s">
        <v>266</v>
      </c>
    </row>
    <row r="22" spans="1:72" x14ac:dyDescent="0.2">
      <c r="A22">
        <v>1317</v>
      </c>
      <c r="B22" t="s">
        <v>8</v>
      </c>
      <c r="C22" t="s">
        <v>786</v>
      </c>
      <c r="D22" t="s">
        <v>227</v>
      </c>
      <c r="E22">
        <v>128</v>
      </c>
      <c r="F22" s="1">
        <v>44175</v>
      </c>
      <c r="G22" s="1">
        <v>44144</v>
      </c>
      <c r="H22">
        <v>32.4</v>
      </c>
      <c r="I22" t="s">
        <v>22</v>
      </c>
      <c r="J22">
        <v>107.880620036723</v>
      </c>
      <c r="K22" t="s">
        <v>25</v>
      </c>
      <c r="L22">
        <v>4</v>
      </c>
      <c r="M22">
        <v>10</v>
      </c>
      <c r="N22" t="s">
        <v>1187</v>
      </c>
      <c r="O22">
        <v>31</v>
      </c>
      <c r="P22" t="s">
        <v>786</v>
      </c>
      <c r="Q22">
        <v>0</v>
      </c>
      <c r="R22" t="s">
        <v>657</v>
      </c>
      <c r="T22" s="1"/>
      <c r="Z22" s="2"/>
      <c r="AA22" s="2"/>
      <c r="AB22" s="2"/>
      <c r="AC22" s="2"/>
      <c r="AD22" s="2"/>
      <c r="AE22" s="2"/>
      <c r="AG22" s="2"/>
      <c r="AH22" s="2"/>
      <c r="AI22" s="2"/>
      <c r="AJ22" s="20"/>
      <c r="AV22" s="21"/>
      <c r="AZ22">
        <v>13</v>
      </c>
      <c r="BT22" t="s">
        <v>267</v>
      </c>
    </row>
    <row r="23" spans="1:72" x14ac:dyDescent="0.2">
      <c r="A23">
        <v>1317</v>
      </c>
      <c r="B23" t="s">
        <v>9</v>
      </c>
      <c r="C23" t="s">
        <v>787</v>
      </c>
      <c r="D23" t="s">
        <v>228</v>
      </c>
      <c r="E23">
        <v>128</v>
      </c>
      <c r="F23" s="1">
        <v>44207</v>
      </c>
      <c r="G23" s="1">
        <v>44144</v>
      </c>
      <c r="H23">
        <v>32.4</v>
      </c>
      <c r="I23" t="s">
        <v>22</v>
      </c>
      <c r="J23">
        <v>107.880620036723</v>
      </c>
      <c r="K23" t="s">
        <v>25</v>
      </c>
      <c r="L23">
        <v>4</v>
      </c>
      <c r="M23">
        <v>13</v>
      </c>
      <c r="N23" t="s">
        <v>1185</v>
      </c>
      <c r="O23">
        <v>63</v>
      </c>
      <c r="P23" t="s">
        <v>787</v>
      </c>
      <c r="Q23">
        <v>0</v>
      </c>
      <c r="R23" t="s">
        <v>657</v>
      </c>
      <c r="T23" s="1"/>
      <c r="Z23" s="2"/>
      <c r="AA23" s="2"/>
      <c r="AB23" s="2"/>
      <c r="AC23" s="2"/>
      <c r="AD23" s="2"/>
      <c r="AE23" s="2"/>
      <c r="AG23" s="2"/>
      <c r="AH23" s="2"/>
      <c r="AI23" s="2"/>
      <c r="AJ23" s="20"/>
      <c r="AV23" s="21"/>
      <c r="AZ23">
        <v>14</v>
      </c>
      <c r="BT23" t="s">
        <v>480</v>
      </c>
    </row>
    <row r="24" spans="1:72" x14ac:dyDescent="0.2">
      <c r="A24">
        <v>1317</v>
      </c>
      <c r="B24" t="s">
        <v>10</v>
      </c>
      <c r="C24" t="s">
        <v>788</v>
      </c>
      <c r="D24" t="s">
        <v>1204</v>
      </c>
      <c r="E24" s="36">
        <v>128</v>
      </c>
      <c r="F24" s="41">
        <v>44260</v>
      </c>
      <c r="G24" s="1">
        <v>44144</v>
      </c>
      <c r="H24">
        <v>32.4</v>
      </c>
      <c r="I24" t="s">
        <v>22</v>
      </c>
      <c r="J24">
        <v>107.880620036723</v>
      </c>
      <c r="K24" t="s">
        <v>25</v>
      </c>
      <c r="L24">
        <v>4</v>
      </c>
      <c r="M24">
        <v>26</v>
      </c>
      <c r="N24" t="s">
        <v>1185</v>
      </c>
      <c r="O24">
        <v>116</v>
      </c>
      <c r="P24" t="s">
        <v>788</v>
      </c>
      <c r="Q24">
        <v>0</v>
      </c>
      <c r="R24" t="s">
        <v>657</v>
      </c>
      <c r="T24" s="1"/>
      <c r="Z24" s="2"/>
      <c r="AA24" s="2"/>
      <c r="AB24" s="2"/>
      <c r="AC24" s="2"/>
      <c r="AD24" s="2"/>
      <c r="AE24" s="2"/>
      <c r="AG24" s="2"/>
      <c r="AH24" s="2"/>
      <c r="AI24" s="2"/>
      <c r="AJ24" s="20"/>
      <c r="AV24" s="21"/>
      <c r="AZ24">
        <v>14</v>
      </c>
      <c r="BT24" t="s">
        <v>481</v>
      </c>
    </row>
    <row r="25" spans="1:72" x14ac:dyDescent="0.2">
      <c r="A25">
        <v>1319</v>
      </c>
      <c r="B25" t="s">
        <v>2</v>
      </c>
      <c r="C25" t="s">
        <v>789</v>
      </c>
      <c r="D25" t="s">
        <v>229</v>
      </c>
      <c r="E25">
        <v>129</v>
      </c>
      <c r="F25" s="1">
        <v>44145</v>
      </c>
      <c r="G25" s="1">
        <v>44145</v>
      </c>
      <c r="H25">
        <v>1.1000000000000001</v>
      </c>
      <c r="I25" t="s">
        <v>6</v>
      </c>
      <c r="J25">
        <v>106.880620036723</v>
      </c>
      <c r="K25" t="s">
        <v>25</v>
      </c>
      <c r="L25">
        <v>4</v>
      </c>
      <c r="M25">
        <v>5</v>
      </c>
      <c r="N25" t="s">
        <v>1195</v>
      </c>
      <c r="O25">
        <v>0</v>
      </c>
      <c r="P25" t="s">
        <v>789</v>
      </c>
      <c r="Q25">
        <v>0</v>
      </c>
      <c r="R25" t="s">
        <v>657</v>
      </c>
      <c r="T25" s="1"/>
      <c r="Z25" s="2"/>
      <c r="AA25" s="2"/>
      <c r="AB25" s="2"/>
      <c r="AC25" s="2"/>
      <c r="AD25" s="2"/>
      <c r="AE25" s="2"/>
      <c r="AG25" s="2"/>
      <c r="AH25" s="2"/>
      <c r="AI25" s="2"/>
      <c r="AJ25" s="20"/>
      <c r="AV25" s="21"/>
      <c r="AZ25">
        <v>14</v>
      </c>
      <c r="BT25" t="s">
        <v>482</v>
      </c>
    </row>
    <row r="26" spans="1:72" x14ac:dyDescent="0.2">
      <c r="A26">
        <v>1319</v>
      </c>
      <c r="B26" t="s">
        <v>8</v>
      </c>
      <c r="C26" t="s">
        <v>790</v>
      </c>
      <c r="D26" t="s">
        <v>230</v>
      </c>
      <c r="E26">
        <v>129</v>
      </c>
      <c r="F26" s="1">
        <v>44180</v>
      </c>
      <c r="G26" s="1">
        <v>44145</v>
      </c>
      <c r="H26">
        <v>1.1000000000000001</v>
      </c>
      <c r="I26" t="s">
        <v>6</v>
      </c>
      <c r="J26">
        <v>106.880620036723</v>
      </c>
      <c r="K26" t="s">
        <v>25</v>
      </c>
      <c r="L26">
        <v>4</v>
      </c>
      <c r="M26">
        <v>10</v>
      </c>
      <c r="N26" t="s">
        <v>1188</v>
      </c>
      <c r="O26">
        <v>35</v>
      </c>
      <c r="P26" t="s">
        <v>790</v>
      </c>
      <c r="Q26">
        <v>0</v>
      </c>
      <c r="R26" t="s">
        <v>657</v>
      </c>
      <c r="T26" s="1"/>
      <c r="Z26" s="2"/>
      <c r="AA26" s="2"/>
      <c r="AB26" s="2"/>
      <c r="AC26" s="2"/>
      <c r="AD26" s="2"/>
      <c r="AE26" s="2"/>
      <c r="AG26" s="2"/>
      <c r="AH26" s="2"/>
      <c r="AI26" s="2"/>
      <c r="AJ26" s="20"/>
      <c r="AV26" s="21"/>
      <c r="AZ26">
        <v>14</v>
      </c>
      <c r="BT26" t="s">
        <v>483</v>
      </c>
    </row>
    <row r="27" spans="1:72" x14ac:dyDescent="0.2">
      <c r="A27">
        <v>1319</v>
      </c>
      <c r="B27" t="s">
        <v>9</v>
      </c>
      <c r="C27" t="s">
        <v>791</v>
      </c>
      <c r="D27" t="s">
        <v>231</v>
      </c>
      <c r="E27">
        <v>129</v>
      </c>
      <c r="F27" s="1">
        <v>44208</v>
      </c>
      <c r="G27" s="1">
        <v>44145</v>
      </c>
      <c r="H27">
        <v>1.1000000000000001</v>
      </c>
      <c r="I27" t="s">
        <v>6</v>
      </c>
      <c r="J27">
        <v>106.880620036723</v>
      </c>
      <c r="K27" t="s">
        <v>25</v>
      </c>
      <c r="L27">
        <v>4</v>
      </c>
      <c r="M27">
        <v>13</v>
      </c>
      <c r="N27" t="s">
        <v>1182</v>
      </c>
      <c r="O27">
        <v>63</v>
      </c>
      <c r="P27" t="s">
        <v>791</v>
      </c>
      <c r="Q27">
        <v>0</v>
      </c>
      <c r="R27" t="s">
        <v>657</v>
      </c>
      <c r="T27" s="1"/>
      <c r="Z27" s="2"/>
      <c r="AA27" s="2"/>
      <c r="AB27" s="2"/>
      <c r="AC27" s="2"/>
      <c r="AD27" s="2"/>
      <c r="AE27" s="2"/>
      <c r="AG27" s="2"/>
      <c r="AH27" s="2"/>
      <c r="AI27" s="2"/>
      <c r="AJ27" s="20"/>
      <c r="AV27" s="21"/>
      <c r="AZ27">
        <v>14</v>
      </c>
      <c r="BT27" t="s">
        <v>484</v>
      </c>
    </row>
    <row r="28" spans="1:72" x14ac:dyDescent="0.2">
      <c r="A28">
        <v>1319</v>
      </c>
      <c r="B28" t="s">
        <v>10</v>
      </c>
      <c r="C28" t="s">
        <v>792</v>
      </c>
      <c r="D28" t="s">
        <v>1205</v>
      </c>
      <c r="E28" s="36">
        <v>129</v>
      </c>
      <c r="F28" s="41">
        <v>44267</v>
      </c>
      <c r="G28" s="1">
        <v>44145</v>
      </c>
      <c r="H28">
        <v>1.1000000000000001</v>
      </c>
      <c r="I28" t="s">
        <v>6</v>
      </c>
      <c r="J28">
        <v>106.880620036723</v>
      </c>
      <c r="K28" t="s">
        <v>25</v>
      </c>
      <c r="L28">
        <v>4</v>
      </c>
      <c r="M28">
        <v>26</v>
      </c>
      <c r="N28" t="s">
        <v>1188</v>
      </c>
      <c r="O28">
        <v>122</v>
      </c>
      <c r="P28" t="s">
        <v>792</v>
      </c>
      <c r="Q28">
        <v>0</v>
      </c>
      <c r="R28" t="s">
        <v>657</v>
      </c>
      <c r="T28" s="1"/>
      <c r="Z28" s="2"/>
      <c r="AA28" s="2"/>
      <c r="AB28" s="2"/>
      <c r="AC28" s="2"/>
      <c r="AD28" s="2"/>
      <c r="AE28" s="2"/>
      <c r="AG28" s="2"/>
      <c r="AH28" s="2"/>
      <c r="AI28" s="2"/>
      <c r="AJ28" s="20"/>
      <c r="AV28" s="21"/>
      <c r="AZ28">
        <v>14</v>
      </c>
      <c r="BT28" t="s">
        <v>472</v>
      </c>
    </row>
    <row r="29" spans="1:72" x14ac:dyDescent="0.2">
      <c r="A29">
        <v>1323</v>
      </c>
      <c r="B29" t="s">
        <v>2</v>
      </c>
      <c r="C29" t="s">
        <v>793</v>
      </c>
      <c r="D29" t="s">
        <v>303</v>
      </c>
      <c r="E29">
        <v>130</v>
      </c>
      <c r="F29" s="1">
        <v>44160</v>
      </c>
      <c r="G29" s="1">
        <v>44160</v>
      </c>
      <c r="H29">
        <v>0.27</v>
      </c>
      <c r="I29" t="s">
        <v>6</v>
      </c>
      <c r="J29">
        <v>96.729419402535299</v>
      </c>
      <c r="K29" t="s">
        <v>24</v>
      </c>
      <c r="L29">
        <v>4</v>
      </c>
      <c r="M29">
        <v>5</v>
      </c>
      <c r="N29" t="s">
        <v>450</v>
      </c>
      <c r="O29">
        <v>0</v>
      </c>
      <c r="P29" t="s">
        <v>793</v>
      </c>
      <c r="Q29">
        <v>0</v>
      </c>
      <c r="R29" t="s">
        <v>657</v>
      </c>
      <c r="T29" s="1"/>
      <c r="Z29" s="2"/>
      <c r="AA29" s="2"/>
      <c r="AB29" s="2"/>
      <c r="AC29" s="2"/>
      <c r="AD29" s="2"/>
      <c r="AE29" s="2"/>
      <c r="AG29" s="2"/>
      <c r="AH29" s="2"/>
      <c r="AI29" s="2"/>
      <c r="AJ29" s="20"/>
      <c r="AV29" s="21"/>
      <c r="AZ29">
        <v>14</v>
      </c>
      <c r="BT29" t="s">
        <v>485</v>
      </c>
    </row>
    <row r="30" spans="1:72" x14ac:dyDescent="0.2">
      <c r="A30">
        <v>1323</v>
      </c>
      <c r="B30" t="s">
        <v>8</v>
      </c>
      <c r="C30" t="s">
        <v>794</v>
      </c>
      <c r="D30" t="s">
        <v>304</v>
      </c>
      <c r="E30">
        <v>130</v>
      </c>
      <c r="F30" s="1">
        <v>44187</v>
      </c>
      <c r="G30" s="1">
        <v>44160</v>
      </c>
      <c r="H30">
        <v>0.27</v>
      </c>
      <c r="I30" t="s">
        <v>6</v>
      </c>
      <c r="J30">
        <v>96.729419402535299</v>
      </c>
      <c r="K30" t="s">
        <v>24</v>
      </c>
      <c r="L30">
        <v>4</v>
      </c>
      <c r="M30">
        <v>10</v>
      </c>
      <c r="N30" t="s">
        <v>1201</v>
      </c>
      <c r="O30">
        <v>27</v>
      </c>
      <c r="P30" t="s">
        <v>794</v>
      </c>
      <c r="Q30">
        <v>0</v>
      </c>
      <c r="R30" t="s">
        <v>657</v>
      </c>
      <c r="Z30" s="2"/>
      <c r="AA30" s="2"/>
      <c r="AB30" s="2"/>
      <c r="AC30" s="2"/>
      <c r="AD30" s="2"/>
      <c r="AE30" s="2"/>
      <c r="AG30" s="2"/>
      <c r="AH30" s="2"/>
      <c r="AI30" s="2"/>
      <c r="AJ30" s="20"/>
      <c r="AV30" s="21"/>
      <c r="AZ30">
        <v>14</v>
      </c>
      <c r="BT30" t="s">
        <v>486</v>
      </c>
    </row>
    <row r="31" spans="1:72" x14ac:dyDescent="0.2">
      <c r="A31">
        <v>1323</v>
      </c>
      <c r="B31" t="s">
        <v>9</v>
      </c>
      <c r="C31" t="s">
        <v>795</v>
      </c>
      <c r="D31" t="s">
        <v>602</v>
      </c>
      <c r="E31" s="36">
        <v>130</v>
      </c>
      <c r="F31" s="41">
        <v>44215</v>
      </c>
      <c r="G31" s="1">
        <v>44160</v>
      </c>
      <c r="H31">
        <v>0.27</v>
      </c>
      <c r="I31" t="s">
        <v>6</v>
      </c>
      <c r="J31">
        <v>96.729419402535299</v>
      </c>
      <c r="K31" t="s">
        <v>24</v>
      </c>
      <c r="L31">
        <v>4</v>
      </c>
      <c r="M31">
        <v>26</v>
      </c>
      <c r="N31" t="s">
        <v>1199</v>
      </c>
      <c r="O31">
        <v>55</v>
      </c>
      <c r="P31" t="s">
        <v>795</v>
      </c>
      <c r="Q31">
        <v>0</v>
      </c>
      <c r="R31" t="s">
        <v>657</v>
      </c>
      <c r="Z31" s="2"/>
      <c r="AA31" s="2"/>
      <c r="AB31" s="2"/>
      <c r="AC31" s="2"/>
      <c r="AD31" s="2"/>
      <c r="AE31" s="2"/>
      <c r="AG31" s="2"/>
      <c r="AH31" s="2"/>
      <c r="AI31" s="2"/>
      <c r="AJ31" s="20"/>
      <c r="AV31" s="21"/>
      <c r="AZ31">
        <v>14</v>
      </c>
      <c r="BT31" t="s">
        <v>487</v>
      </c>
    </row>
    <row r="32" spans="1:72" x14ac:dyDescent="0.2">
      <c r="A32">
        <v>1323</v>
      </c>
      <c r="B32" t="s">
        <v>10</v>
      </c>
      <c r="C32" t="s">
        <v>796</v>
      </c>
      <c r="D32" t="s">
        <v>603</v>
      </c>
      <c r="E32" s="36">
        <v>130</v>
      </c>
      <c r="F32" s="41">
        <v>44271</v>
      </c>
      <c r="G32" s="1">
        <v>44160</v>
      </c>
      <c r="H32">
        <v>0.27</v>
      </c>
      <c r="I32" t="s">
        <v>6</v>
      </c>
      <c r="J32">
        <v>96.729419402535299</v>
      </c>
      <c r="K32" t="s">
        <v>24</v>
      </c>
      <c r="L32">
        <v>4</v>
      </c>
      <c r="M32">
        <v>26</v>
      </c>
      <c r="N32" t="s">
        <v>1187</v>
      </c>
      <c r="O32">
        <v>111</v>
      </c>
      <c r="P32" t="s">
        <v>796</v>
      </c>
      <c r="Q32">
        <v>0</v>
      </c>
      <c r="R32" t="s">
        <v>657</v>
      </c>
      <c r="Z32" s="2"/>
      <c r="AA32" s="2"/>
      <c r="AB32" s="2"/>
      <c r="AC32" s="2"/>
      <c r="AD32" s="2"/>
      <c r="AE32" s="2"/>
      <c r="AG32" s="2"/>
      <c r="AH32" s="2"/>
      <c r="AI32" s="2"/>
      <c r="AJ32" s="20"/>
      <c r="AV32" s="21"/>
      <c r="AZ32">
        <v>14</v>
      </c>
      <c r="BT32" t="s">
        <v>488</v>
      </c>
    </row>
    <row r="33" spans="1:72" x14ac:dyDescent="0.2">
      <c r="A33">
        <v>1324</v>
      </c>
      <c r="B33" t="s">
        <v>2</v>
      </c>
      <c r="C33" t="s">
        <v>797</v>
      </c>
      <c r="D33" t="s">
        <v>305</v>
      </c>
      <c r="E33">
        <v>131</v>
      </c>
      <c r="F33" s="1">
        <v>44165</v>
      </c>
      <c r="G33" s="1">
        <v>44165</v>
      </c>
      <c r="H33">
        <v>26.1</v>
      </c>
      <c r="I33" t="s">
        <v>22</v>
      </c>
      <c r="J33">
        <v>91.729419402535299</v>
      </c>
      <c r="K33" t="s">
        <v>24</v>
      </c>
      <c r="L33">
        <v>5</v>
      </c>
      <c r="M33">
        <v>5</v>
      </c>
      <c r="N33" t="s">
        <v>1184</v>
      </c>
      <c r="O33">
        <v>0</v>
      </c>
      <c r="P33" t="s">
        <v>797</v>
      </c>
      <c r="Q33">
        <v>0</v>
      </c>
      <c r="R33" t="s">
        <v>657</v>
      </c>
      <c r="Z33" s="2"/>
      <c r="AA33" s="2"/>
      <c r="AB33" s="2"/>
      <c r="AC33" s="2"/>
      <c r="AD33" s="2"/>
      <c r="AE33" s="2"/>
      <c r="AG33" s="2"/>
      <c r="AH33" s="2"/>
      <c r="AI33" s="2"/>
      <c r="AJ33" s="20"/>
      <c r="AV33" s="21"/>
      <c r="AZ33">
        <v>14</v>
      </c>
      <c r="BT33" t="s">
        <v>489</v>
      </c>
    </row>
    <row r="34" spans="1:72" x14ac:dyDescent="0.2">
      <c r="A34">
        <v>1324</v>
      </c>
      <c r="B34" t="s">
        <v>8</v>
      </c>
      <c r="C34" t="s">
        <v>798</v>
      </c>
      <c r="D34" t="s">
        <v>306</v>
      </c>
      <c r="E34">
        <v>131</v>
      </c>
      <c r="F34" s="1">
        <v>44194</v>
      </c>
      <c r="G34" s="1">
        <v>44165</v>
      </c>
      <c r="H34">
        <v>26.1</v>
      </c>
      <c r="I34" t="s">
        <v>22</v>
      </c>
      <c r="J34">
        <v>91.729419402535299</v>
      </c>
      <c r="K34" t="s">
        <v>24</v>
      </c>
      <c r="L34">
        <v>5</v>
      </c>
      <c r="M34">
        <v>10</v>
      </c>
      <c r="N34" t="s">
        <v>1197</v>
      </c>
      <c r="O34">
        <v>29</v>
      </c>
      <c r="P34" t="s">
        <v>798</v>
      </c>
      <c r="Q34">
        <v>0</v>
      </c>
      <c r="R34" t="s">
        <v>657</v>
      </c>
      <c r="Z34" s="2"/>
      <c r="AA34" s="2"/>
      <c r="AB34" s="2"/>
      <c r="AC34" s="2"/>
      <c r="AD34" s="2"/>
      <c r="AE34" s="2"/>
      <c r="AG34" s="2"/>
      <c r="AH34" s="2"/>
      <c r="AI34" s="2"/>
      <c r="AJ34" s="20"/>
      <c r="AV34" s="21"/>
      <c r="AZ34">
        <v>14</v>
      </c>
      <c r="BT34" t="s">
        <v>490</v>
      </c>
    </row>
    <row r="35" spans="1:72" x14ac:dyDescent="0.2">
      <c r="A35">
        <v>1324</v>
      </c>
      <c r="B35" t="s">
        <v>9</v>
      </c>
      <c r="C35" t="s">
        <v>799</v>
      </c>
      <c r="D35" t="s">
        <v>604</v>
      </c>
      <c r="E35" s="36">
        <v>131</v>
      </c>
      <c r="F35" s="41">
        <v>44221</v>
      </c>
      <c r="G35" s="1">
        <v>44165</v>
      </c>
      <c r="H35">
        <v>26.1</v>
      </c>
      <c r="I35" t="s">
        <v>22</v>
      </c>
      <c r="J35">
        <v>91.729419402535299</v>
      </c>
      <c r="K35" t="s">
        <v>24</v>
      </c>
      <c r="L35">
        <v>5</v>
      </c>
      <c r="M35">
        <v>26</v>
      </c>
      <c r="N35" t="s">
        <v>451</v>
      </c>
      <c r="O35">
        <v>56</v>
      </c>
      <c r="P35" t="s">
        <v>799</v>
      </c>
      <c r="Q35">
        <v>0</v>
      </c>
      <c r="R35" t="s">
        <v>657</v>
      </c>
      <c r="Z35" s="2"/>
      <c r="AA35" s="2"/>
      <c r="AB35" s="2"/>
      <c r="AC35" s="2"/>
      <c r="AD35" s="2"/>
      <c r="AE35" s="2"/>
      <c r="AG35" s="2"/>
      <c r="AH35" s="2"/>
      <c r="AI35" s="2"/>
      <c r="AJ35" s="20"/>
      <c r="AV35" s="21"/>
      <c r="BT35" t="s">
        <v>491</v>
      </c>
    </row>
    <row r="36" spans="1:72" x14ac:dyDescent="0.2">
      <c r="A36">
        <v>1324</v>
      </c>
      <c r="B36" t="s">
        <v>10</v>
      </c>
      <c r="C36" t="s">
        <v>800</v>
      </c>
      <c r="D36" t="s">
        <v>605</v>
      </c>
      <c r="E36" s="36">
        <v>131</v>
      </c>
      <c r="F36" s="41">
        <v>44258</v>
      </c>
      <c r="G36" s="1">
        <v>44165</v>
      </c>
      <c r="H36">
        <v>26.1</v>
      </c>
      <c r="I36" t="s">
        <v>22</v>
      </c>
      <c r="J36">
        <v>91.729419402535299</v>
      </c>
      <c r="K36" t="s">
        <v>24</v>
      </c>
      <c r="L36">
        <v>5</v>
      </c>
      <c r="M36">
        <v>26</v>
      </c>
      <c r="N36" t="s">
        <v>1194</v>
      </c>
      <c r="O36">
        <v>93</v>
      </c>
      <c r="P36" t="s">
        <v>800</v>
      </c>
      <c r="Q36">
        <v>0</v>
      </c>
      <c r="R36" t="s">
        <v>657</v>
      </c>
      <c r="Z36" s="2"/>
      <c r="AA36" s="2"/>
      <c r="AB36" s="2"/>
      <c r="AC36" s="2"/>
      <c r="AD36" s="2"/>
      <c r="AE36" s="2"/>
      <c r="AG36" s="2"/>
      <c r="AH36" s="2"/>
      <c r="AI36" s="2"/>
      <c r="AJ36" s="20"/>
      <c r="AV36" s="21"/>
      <c r="BT36" t="s">
        <v>492</v>
      </c>
    </row>
    <row r="37" spans="1:72" x14ac:dyDescent="0.2">
      <c r="A37">
        <v>1324</v>
      </c>
      <c r="B37" t="s">
        <v>11</v>
      </c>
      <c r="C37" t="s">
        <v>801</v>
      </c>
      <c r="D37" t="s">
        <v>606</v>
      </c>
      <c r="E37" s="36">
        <v>131</v>
      </c>
      <c r="F37" s="41">
        <v>44280</v>
      </c>
      <c r="G37" s="1">
        <v>44165</v>
      </c>
      <c r="H37">
        <v>26.1</v>
      </c>
      <c r="I37" t="s">
        <v>22</v>
      </c>
      <c r="J37">
        <v>91.729419402535299</v>
      </c>
      <c r="K37" t="s">
        <v>24</v>
      </c>
      <c r="L37">
        <v>5</v>
      </c>
      <c r="M37">
        <v>26</v>
      </c>
      <c r="N37" t="s">
        <v>1189</v>
      </c>
      <c r="O37">
        <v>115</v>
      </c>
      <c r="P37" t="s">
        <v>801</v>
      </c>
      <c r="Q37">
        <v>0</v>
      </c>
      <c r="R37" t="s">
        <v>657</v>
      </c>
      <c r="Z37" s="2"/>
      <c r="AA37" s="2"/>
      <c r="AB37" s="2"/>
      <c r="AC37" s="2"/>
      <c r="AD37" s="2"/>
      <c r="AE37" s="2"/>
      <c r="AG37" s="2"/>
      <c r="AH37" s="2"/>
      <c r="AI37" s="2"/>
      <c r="AJ37" s="20"/>
      <c r="AV37" s="21"/>
      <c r="BT37" t="s">
        <v>493</v>
      </c>
    </row>
    <row r="38" spans="1:72" x14ac:dyDescent="0.2">
      <c r="A38">
        <v>1327</v>
      </c>
      <c r="B38" t="s">
        <v>2</v>
      </c>
      <c r="C38" t="s">
        <v>802</v>
      </c>
      <c r="D38" t="s">
        <v>307</v>
      </c>
      <c r="E38">
        <v>132</v>
      </c>
      <c r="F38" s="1">
        <v>44166</v>
      </c>
      <c r="G38" s="1">
        <v>44166</v>
      </c>
      <c r="H38">
        <v>0</v>
      </c>
      <c r="I38" t="s">
        <v>289</v>
      </c>
      <c r="J38">
        <v>90.729419402535299</v>
      </c>
      <c r="K38" t="s">
        <v>24</v>
      </c>
      <c r="L38">
        <v>4</v>
      </c>
      <c r="M38">
        <v>5</v>
      </c>
      <c r="N38" t="s">
        <v>1190</v>
      </c>
      <c r="O38">
        <v>0</v>
      </c>
      <c r="P38" t="s">
        <v>802</v>
      </c>
      <c r="Q38">
        <v>0</v>
      </c>
      <c r="R38" t="s">
        <v>657</v>
      </c>
      <c r="Z38" s="2"/>
      <c r="AA38" s="2"/>
      <c r="AB38" s="2"/>
      <c r="AC38" s="2"/>
      <c r="AD38" s="2"/>
      <c r="AE38" s="2"/>
      <c r="AG38" s="2"/>
      <c r="AH38" s="2"/>
      <c r="AI38" s="2"/>
      <c r="AJ38" s="20"/>
      <c r="AV38" s="21"/>
      <c r="BT38" t="s">
        <v>494</v>
      </c>
    </row>
    <row r="39" spans="1:72" x14ac:dyDescent="0.2">
      <c r="A39">
        <v>1327</v>
      </c>
      <c r="B39" t="s">
        <v>8</v>
      </c>
      <c r="C39" t="s">
        <v>803</v>
      </c>
      <c r="D39" t="s">
        <v>308</v>
      </c>
      <c r="E39">
        <v>132</v>
      </c>
      <c r="F39" s="1">
        <v>44200</v>
      </c>
      <c r="G39" s="1">
        <v>44166</v>
      </c>
      <c r="H39">
        <v>0</v>
      </c>
      <c r="I39" t="s">
        <v>289</v>
      </c>
      <c r="J39">
        <v>90.729419402535299</v>
      </c>
      <c r="K39" t="s">
        <v>24</v>
      </c>
      <c r="L39">
        <v>4</v>
      </c>
      <c r="M39">
        <v>10</v>
      </c>
      <c r="N39" t="s">
        <v>1189</v>
      </c>
      <c r="O39">
        <v>34</v>
      </c>
      <c r="P39" t="s">
        <v>803</v>
      </c>
      <c r="Q39">
        <v>0</v>
      </c>
      <c r="R39" t="s">
        <v>657</v>
      </c>
      <c r="Z39" s="2"/>
      <c r="AA39" s="2"/>
      <c r="AB39" s="2"/>
      <c r="AC39" s="2"/>
      <c r="AD39" s="2"/>
      <c r="AE39" s="2"/>
      <c r="AG39" s="2"/>
      <c r="AH39" s="2"/>
      <c r="AI39" s="2"/>
      <c r="AJ39" s="20"/>
      <c r="AV39" s="21"/>
      <c r="BT39" t="s">
        <v>495</v>
      </c>
    </row>
    <row r="40" spans="1:72" x14ac:dyDescent="0.2">
      <c r="A40">
        <v>1327</v>
      </c>
      <c r="B40" t="s">
        <v>9</v>
      </c>
      <c r="C40" t="s">
        <v>804</v>
      </c>
      <c r="D40" t="s">
        <v>607</v>
      </c>
      <c r="E40" s="36">
        <v>132</v>
      </c>
      <c r="F40" s="41">
        <v>44228</v>
      </c>
      <c r="G40" s="1">
        <v>44166</v>
      </c>
      <c r="H40">
        <v>0</v>
      </c>
      <c r="I40" t="s">
        <v>289</v>
      </c>
      <c r="J40">
        <v>90.729419402535299</v>
      </c>
      <c r="K40" t="s">
        <v>24</v>
      </c>
      <c r="L40">
        <v>4</v>
      </c>
      <c r="M40">
        <v>26</v>
      </c>
      <c r="N40" t="s">
        <v>1200</v>
      </c>
      <c r="O40">
        <v>62</v>
      </c>
      <c r="P40" t="s">
        <v>804</v>
      </c>
      <c r="Q40">
        <v>0</v>
      </c>
      <c r="R40" t="s">
        <v>657</v>
      </c>
      <c r="Z40" s="2"/>
      <c r="AA40" s="2"/>
      <c r="AB40" s="2"/>
      <c r="AC40" s="2"/>
      <c r="AD40" s="2"/>
      <c r="AE40" s="2"/>
      <c r="AG40" s="2"/>
      <c r="AH40" s="2"/>
      <c r="AI40" s="2"/>
      <c r="AJ40" s="20"/>
      <c r="AV40" s="21"/>
      <c r="BT40" t="s">
        <v>496</v>
      </c>
    </row>
    <row r="41" spans="1:72" x14ac:dyDescent="0.2">
      <c r="A41">
        <v>1327</v>
      </c>
      <c r="B41" t="s">
        <v>10</v>
      </c>
      <c r="C41" t="s">
        <v>805</v>
      </c>
      <c r="D41" t="s">
        <v>608</v>
      </c>
      <c r="E41" s="36">
        <v>132</v>
      </c>
      <c r="F41" s="41">
        <v>44293</v>
      </c>
      <c r="G41" s="1">
        <v>44166</v>
      </c>
      <c r="H41">
        <v>0</v>
      </c>
      <c r="I41" t="s">
        <v>289</v>
      </c>
      <c r="J41">
        <v>90.729419402535299</v>
      </c>
      <c r="K41" t="s">
        <v>24</v>
      </c>
      <c r="L41">
        <v>4</v>
      </c>
      <c r="M41">
        <v>26</v>
      </c>
      <c r="N41" t="s">
        <v>1196</v>
      </c>
      <c r="O41">
        <v>127</v>
      </c>
      <c r="P41" t="s">
        <v>805</v>
      </c>
      <c r="Q41">
        <v>0</v>
      </c>
      <c r="R41" t="s">
        <v>657</v>
      </c>
      <c r="Z41" s="2"/>
      <c r="AA41" s="2"/>
      <c r="AB41" s="2"/>
      <c r="AC41" s="2"/>
      <c r="AD41" s="2"/>
      <c r="AE41" s="2"/>
      <c r="AG41" s="2"/>
      <c r="AH41" s="2"/>
      <c r="AI41" s="2"/>
      <c r="AJ41" s="20"/>
      <c r="AV41" s="21"/>
      <c r="BT41" t="s">
        <v>497</v>
      </c>
    </row>
    <row r="42" spans="1:72" x14ac:dyDescent="0.2">
      <c r="A42">
        <v>1332</v>
      </c>
      <c r="B42" t="s">
        <v>2</v>
      </c>
      <c r="C42" t="s">
        <v>806</v>
      </c>
      <c r="D42" t="s">
        <v>334</v>
      </c>
      <c r="E42">
        <v>133</v>
      </c>
      <c r="F42" s="1">
        <v>44174</v>
      </c>
      <c r="G42" s="1">
        <v>44174</v>
      </c>
      <c r="H42">
        <v>0</v>
      </c>
      <c r="I42" t="s">
        <v>289</v>
      </c>
      <c r="J42">
        <v>82.729419402535299</v>
      </c>
      <c r="K42" t="s">
        <v>25</v>
      </c>
      <c r="L42">
        <v>5</v>
      </c>
      <c r="M42">
        <v>5</v>
      </c>
      <c r="N42" t="s">
        <v>1203</v>
      </c>
      <c r="O42">
        <v>0</v>
      </c>
      <c r="P42" t="s">
        <v>806</v>
      </c>
      <c r="Q42">
        <v>0</v>
      </c>
      <c r="R42" t="s">
        <v>657</v>
      </c>
      <c r="Z42" s="2"/>
      <c r="AA42" s="2"/>
      <c r="AB42" s="2"/>
      <c r="AC42" s="2"/>
      <c r="AD42" s="2"/>
      <c r="AE42" s="2"/>
      <c r="AG42" s="2"/>
      <c r="AH42" s="2"/>
      <c r="AI42" s="2"/>
      <c r="AJ42" s="20"/>
      <c r="AV42" s="21"/>
      <c r="BT42" t="s">
        <v>498</v>
      </c>
    </row>
    <row r="43" spans="1:72" x14ac:dyDescent="0.2">
      <c r="A43">
        <v>1332</v>
      </c>
      <c r="B43" t="s">
        <v>8</v>
      </c>
      <c r="C43" t="s">
        <v>807</v>
      </c>
      <c r="D43" t="s">
        <v>1206</v>
      </c>
      <c r="E43">
        <v>133</v>
      </c>
      <c r="F43" s="1">
        <v>44182</v>
      </c>
      <c r="G43" s="1">
        <v>44174</v>
      </c>
      <c r="H43">
        <v>0</v>
      </c>
      <c r="I43" t="s">
        <v>289</v>
      </c>
      <c r="J43">
        <v>82.729419402535299</v>
      </c>
      <c r="K43" t="s">
        <v>25</v>
      </c>
      <c r="L43">
        <v>5</v>
      </c>
      <c r="M43">
        <v>10</v>
      </c>
      <c r="N43" t="s">
        <v>1202</v>
      </c>
      <c r="O43">
        <v>8</v>
      </c>
      <c r="P43" t="s">
        <v>807</v>
      </c>
      <c r="Q43">
        <v>0</v>
      </c>
      <c r="R43" t="s">
        <v>657</v>
      </c>
      <c r="Z43" s="2"/>
      <c r="AA43" s="2"/>
      <c r="AB43" s="2"/>
      <c r="AC43" s="2"/>
      <c r="AD43" s="2"/>
      <c r="AE43" s="2"/>
      <c r="AG43" s="2"/>
      <c r="AH43" s="2"/>
      <c r="AI43" s="2"/>
      <c r="AJ43" s="20"/>
      <c r="AV43" s="21"/>
      <c r="BT43" t="s">
        <v>499</v>
      </c>
    </row>
    <row r="44" spans="1:72" x14ac:dyDescent="0.2">
      <c r="A44">
        <v>1332</v>
      </c>
      <c r="B44" t="s">
        <v>9</v>
      </c>
      <c r="C44" t="s">
        <v>808</v>
      </c>
      <c r="D44" t="s">
        <v>335</v>
      </c>
      <c r="E44">
        <v>133</v>
      </c>
      <c r="F44" s="1">
        <v>44210</v>
      </c>
      <c r="G44" s="1">
        <v>44174</v>
      </c>
      <c r="H44">
        <v>0</v>
      </c>
      <c r="I44" t="s">
        <v>289</v>
      </c>
      <c r="J44">
        <v>82.729419402535299</v>
      </c>
      <c r="K44" t="s">
        <v>25</v>
      </c>
      <c r="L44">
        <v>5</v>
      </c>
      <c r="M44">
        <v>13</v>
      </c>
      <c r="N44" t="s">
        <v>1199</v>
      </c>
      <c r="O44">
        <v>36</v>
      </c>
      <c r="P44" t="s">
        <v>808</v>
      </c>
      <c r="Q44">
        <v>0</v>
      </c>
      <c r="R44" t="s">
        <v>657</v>
      </c>
      <c r="Z44" s="2"/>
      <c r="AA44" s="2"/>
      <c r="AB44" s="2"/>
      <c r="AC44" s="2"/>
      <c r="AD44" s="2"/>
      <c r="AE44" s="2"/>
      <c r="AG44" s="2"/>
      <c r="AH44" s="2"/>
      <c r="AI44" s="2"/>
      <c r="AJ44" s="20"/>
      <c r="AV44" s="21"/>
      <c r="BT44" t="s">
        <v>500</v>
      </c>
    </row>
    <row r="45" spans="1:72" x14ac:dyDescent="0.2">
      <c r="A45">
        <v>1332</v>
      </c>
      <c r="B45" t="s">
        <v>10</v>
      </c>
      <c r="C45" t="s">
        <v>809</v>
      </c>
      <c r="D45" t="s">
        <v>609</v>
      </c>
      <c r="E45" s="34">
        <v>133</v>
      </c>
      <c r="F45" s="41">
        <v>44238</v>
      </c>
      <c r="G45" s="1">
        <v>44174</v>
      </c>
      <c r="H45">
        <v>0</v>
      </c>
      <c r="I45" t="s">
        <v>289</v>
      </c>
      <c r="J45">
        <v>82.729419402535299</v>
      </c>
      <c r="K45" t="s">
        <v>25</v>
      </c>
      <c r="L45">
        <v>5</v>
      </c>
      <c r="M45">
        <v>26</v>
      </c>
      <c r="N45" t="s">
        <v>1186</v>
      </c>
      <c r="O45">
        <v>64</v>
      </c>
      <c r="P45" t="s">
        <v>809</v>
      </c>
      <c r="Q45">
        <v>0</v>
      </c>
      <c r="R45" t="s">
        <v>657</v>
      </c>
      <c r="Z45" s="2"/>
      <c r="AA45" s="2"/>
      <c r="AB45" s="2"/>
      <c r="AC45" s="2"/>
      <c r="AD45" s="2"/>
      <c r="AE45" s="2"/>
      <c r="AG45" s="2"/>
      <c r="AH45" s="2"/>
      <c r="AI45" s="2"/>
      <c r="AJ45" s="20"/>
      <c r="AV45" s="21"/>
      <c r="BT45" t="s">
        <v>501</v>
      </c>
    </row>
    <row r="46" spans="1:72" x14ac:dyDescent="0.2">
      <c r="A46">
        <v>1332</v>
      </c>
      <c r="B46" t="s">
        <v>11</v>
      </c>
      <c r="C46" t="s">
        <v>810</v>
      </c>
      <c r="D46" t="s">
        <v>610</v>
      </c>
      <c r="E46" s="34">
        <v>133</v>
      </c>
      <c r="F46" s="41">
        <v>44294</v>
      </c>
      <c r="G46" s="1">
        <v>44174</v>
      </c>
      <c r="H46">
        <v>0</v>
      </c>
      <c r="I46" t="s">
        <v>289</v>
      </c>
      <c r="J46">
        <v>82.729419402535299</v>
      </c>
      <c r="K46" t="s">
        <v>25</v>
      </c>
      <c r="L46">
        <v>5</v>
      </c>
      <c r="M46">
        <v>27</v>
      </c>
      <c r="N46" t="s">
        <v>453</v>
      </c>
      <c r="O46">
        <v>120</v>
      </c>
      <c r="P46" t="s">
        <v>810</v>
      </c>
      <c r="Q46">
        <v>0</v>
      </c>
      <c r="R46" t="s">
        <v>657</v>
      </c>
      <c r="Z46" s="2"/>
      <c r="AA46" s="2"/>
      <c r="AB46" s="2"/>
      <c r="AC46" s="2"/>
      <c r="AD46" s="2"/>
      <c r="AE46" s="2"/>
      <c r="AG46" s="2"/>
      <c r="AH46" s="2"/>
      <c r="AI46" s="2"/>
      <c r="AJ46" s="20"/>
      <c r="AV46" s="21"/>
      <c r="BT46" t="s">
        <v>502</v>
      </c>
    </row>
  </sheetData>
  <conditionalFormatting sqref="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subset1</vt:lpstr>
      <vt:lpstr>Sent to psoma</vt:lpstr>
      <vt:lpstr>Sheet1 (2)</vt:lpstr>
      <vt:lpstr>Sheet2</vt:lpstr>
      <vt:lpstr>PACTO order</vt:lpstr>
      <vt:lpstr>All</vt:lpstr>
      <vt:lpstr>samples</vt:lpstr>
      <vt:lpstr>Sheet1</vt:lpstr>
      <vt:lpstr>Sheet3</vt:lpstr>
      <vt:lpstr>bioA calc sheet</vt:lpstr>
      <vt:lpstr>plasma</vt:lpstr>
      <vt:lpstr>BoxLabel</vt:lpstr>
      <vt:lpstr>subset2</vt:lpstr>
      <vt:lpstr>firstgo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Foda</dc:creator>
  <cp:lastModifiedBy>Carolyn Hruban</cp:lastModifiedBy>
  <cp:lastPrinted>2021-08-17T20:07:03Z</cp:lastPrinted>
  <dcterms:created xsi:type="dcterms:W3CDTF">2021-02-25T17:18:20Z</dcterms:created>
  <dcterms:modified xsi:type="dcterms:W3CDTF">2023-08-07T15:01:57Z</dcterms:modified>
</cp:coreProperties>
</file>