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ncerresearchmy-my.sharepoint.com/personal/minhui_tan_cancerresearch_my/Documents/NTUH_AprilAnalysis/NEW-ssGSEA/attempt1-mixedYSJ-beforeb1b2separateAnalysis/"/>
    </mc:Choice>
  </mc:AlternateContent>
  <xr:revisionPtr revIDLastSave="6" documentId="8_{F4C2E085-AE3B-49E2-85A0-CF8CD96C0797}" xr6:coauthVersionLast="47" xr6:coauthVersionMax="47" xr10:uidLastSave="{DB37EC98-642C-4EA9-BFB3-372F8F2E8F26}"/>
  <bookViews>
    <workbookView xWindow="-110" yWindow="-110" windowWidth="19420" windowHeight="10560" xr2:uid="{F23B2255-69E2-40C4-BE72-90EE4740E94F}"/>
  </bookViews>
  <sheets>
    <sheet name="IS_compare" sheetId="1" r:id="rId1"/>
    <sheet name="SameANDsig_b1b2" sheetId="2" r:id="rId2"/>
    <sheet name="sig_b1b2" sheetId="4" r:id="rId3"/>
    <sheet name="Same_inNeoANDbatch" sheetId="5" r:id="rId4"/>
  </sheets>
  <definedNames>
    <definedName name="_xlnm._FilterDatabase" localSheetId="0" hidden="1">IS_compare!$A$1:$S$117</definedName>
    <definedName name="_xlnm._FilterDatabase" localSheetId="3" hidden="1">Same_inNeoANDbatch!$A$1:$W$34</definedName>
  </definedNames>
  <calcPr calcId="0"/>
</workbook>
</file>

<file path=xl/calcChain.xml><?xml version="1.0" encoding="utf-8"?>
<calcChain xmlns="http://schemas.openxmlformats.org/spreadsheetml/2006/main">
  <c r="T5" i="5" l="1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4" i="5"/>
  <c r="R37" i="5"/>
  <c r="R36" i="5"/>
  <c r="I37" i="5"/>
  <c r="I36" i="5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N117" i="1"/>
  <c r="N116" i="1"/>
  <c r="N115" i="1"/>
  <c r="N114" i="1"/>
  <c r="S114" i="1" s="1"/>
  <c r="N113" i="1"/>
  <c r="N112" i="1"/>
  <c r="N111" i="1"/>
  <c r="N110" i="1"/>
  <c r="N109" i="1"/>
  <c r="N108" i="1"/>
  <c r="N107" i="1"/>
  <c r="N106" i="1"/>
  <c r="N105" i="1"/>
  <c r="N104" i="1"/>
  <c r="N103" i="1"/>
  <c r="N102" i="1"/>
  <c r="S102" i="1" s="1"/>
  <c r="N101" i="1"/>
  <c r="N100" i="1"/>
  <c r="N99" i="1"/>
  <c r="N98" i="1"/>
  <c r="N97" i="1"/>
  <c r="N96" i="1"/>
  <c r="N95" i="1"/>
  <c r="N94" i="1"/>
  <c r="N93" i="1"/>
  <c r="N92" i="1"/>
  <c r="N91" i="1"/>
  <c r="N90" i="1"/>
  <c r="S90" i="1" s="1"/>
  <c r="N89" i="1"/>
  <c r="N88" i="1"/>
  <c r="N87" i="1"/>
  <c r="N86" i="1"/>
  <c r="N85" i="1"/>
  <c r="N84" i="1"/>
  <c r="N83" i="1"/>
  <c r="N82" i="1"/>
  <c r="N81" i="1"/>
  <c r="N80" i="1"/>
  <c r="N79" i="1"/>
  <c r="N78" i="1"/>
  <c r="S78" i="1" s="1"/>
  <c r="N77" i="1"/>
  <c r="N76" i="1"/>
  <c r="N75" i="1"/>
  <c r="N74" i="1"/>
  <c r="N73" i="1"/>
  <c r="N72" i="1"/>
  <c r="N71" i="1"/>
  <c r="N70" i="1"/>
  <c r="N69" i="1"/>
  <c r="N68" i="1"/>
  <c r="N67" i="1"/>
  <c r="N66" i="1"/>
  <c r="S66" i="1" s="1"/>
  <c r="N65" i="1"/>
  <c r="N64" i="1"/>
  <c r="N63" i="1"/>
  <c r="N62" i="1"/>
  <c r="N61" i="1"/>
  <c r="N60" i="1"/>
  <c r="N59" i="1"/>
  <c r="N58" i="1"/>
  <c r="N57" i="1"/>
  <c r="N56" i="1"/>
  <c r="N55" i="1"/>
  <c r="N54" i="1"/>
  <c r="S54" i="1" s="1"/>
  <c r="N53" i="1"/>
  <c r="N52" i="1"/>
  <c r="N51" i="1"/>
  <c r="N50" i="1"/>
  <c r="N49" i="1"/>
  <c r="N48" i="1"/>
  <c r="N47" i="1"/>
  <c r="N46" i="1"/>
  <c r="N45" i="1"/>
  <c r="N44" i="1"/>
  <c r="N43" i="1"/>
  <c r="N42" i="1"/>
  <c r="S42" i="1" s="1"/>
  <c r="N41" i="1"/>
  <c r="N40" i="1"/>
  <c r="N39" i="1"/>
  <c r="N38" i="1"/>
  <c r="N37" i="1"/>
  <c r="N36" i="1"/>
  <c r="N35" i="1"/>
  <c r="N34" i="1"/>
  <c r="N33" i="1"/>
  <c r="N32" i="1"/>
  <c r="N31" i="1"/>
  <c r="N30" i="1"/>
  <c r="S30" i="1" s="1"/>
  <c r="N29" i="1"/>
  <c r="N28" i="1"/>
  <c r="N27" i="1"/>
  <c r="N26" i="1"/>
  <c r="N25" i="1"/>
  <c r="N24" i="1"/>
  <c r="N23" i="1"/>
  <c r="N22" i="1"/>
  <c r="N21" i="1"/>
  <c r="N20" i="1"/>
  <c r="N19" i="1"/>
  <c r="N18" i="1"/>
  <c r="S18" i="1" s="1"/>
  <c r="N17" i="1"/>
  <c r="N16" i="1"/>
  <c r="N15" i="1"/>
  <c r="N14" i="1"/>
  <c r="N13" i="1"/>
  <c r="N12" i="1"/>
  <c r="N11" i="1"/>
  <c r="N10" i="1"/>
  <c r="N9" i="1"/>
  <c r="N8" i="1"/>
  <c r="N7" i="1"/>
  <c r="N6" i="1"/>
  <c r="S6" i="1" s="1"/>
  <c r="N5" i="1"/>
  <c r="N4" i="1"/>
  <c r="N3" i="1"/>
  <c r="N2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E3" i="1"/>
  <c r="E4" i="1"/>
  <c r="E5" i="1"/>
  <c r="E6" i="1"/>
  <c r="E7" i="1"/>
  <c r="E8" i="1"/>
  <c r="J8" i="1" s="1"/>
  <c r="E9" i="1"/>
  <c r="E10" i="1"/>
  <c r="E11" i="1"/>
  <c r="E12" i="1"/>
  <c r="E13" i="1"/>
  <c r="E14" i="1"/>
  <c r="J14" i="1" s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J38" i="1" s="1"/>
  <c r="E39" i="1"/>
  <c r="E40" i="1"/>
  <c r="E41" i="1"/>
  <c r="E42" i="1"/>
  <c r="E43" i="1"/>
  <c r="E44" i="1"/>
  <c r="J44" i="1" s="1"/>
  <c r="E45" i="1"/>
  <c r="E46" i="1"/>
  <c r="E47" i="1"/>
  <c r="E48" i="1"/>
  <c r="E49" i="1"/>
  <c r="E50" i="1"/>
  <c r="J50" i="1" s="1"/>
  <c r="E51" i="1"/>
  <c r="E52" i="1"/>
  <c r="E53" i="1"/>
  <c r="E54" i="1"/>
  <c r="E55" i="1"/>
  <c r="E56" i="1"/>
  <c r="J56" i="1" s="1"/>
  <c r="E57" i="1"/>
  <c r="E58" i="1"/>
  <c r="E59" i="1"/>
  <c r="E60" i="1"/>
  <c r="E61" i="1"/>
  <c r="E62" i="1"/>
  <c r="E63" i="1"/>
  <c r="E64" i="1"/>
  <c r="E65" i="1"/>
  <c r="E66" i="1"/>
  <c r="E67" i="1"/>
  <c r="E68" i="1"/>
  <c r="J68" i="1" s="1"/>
  <c r="E69" i="1"/>
  <c r="E70" i="1"/>
  <c r="E71" i="1"/>
  <c r="E72" i="1"/>
  <c r="E73" i="1"/>
  <c r="E74" i="1"/>
  <c r="E75" i="1"/>
  <c r="E76" i="1"/>
  <c r="E77" i="1"/>
  <c r="E78" i="1"/>
  <c r="E79" i="1"/>
  <c r="E80" i="1"/>
  <c r="J80" i="1" s="1"/>
  <c r="E81" i="1"/>
  <c r="E82" i="1"/>
  <c r="E83" i="1"/>
  <c r="E84" i="1"/>
  <c r="E85" i="1"/>
  <c r="E86" i="1"/>
  <c r="E87" i="1"/>
  <c r="E88" i="1"/>
  <c r="E89" i="1"/>
  <c r="E90" i="1"/>
  <c r="E91" i="1"/>
  <c r="E92" i="1"/>
  <c r="J92" i="1" s="1"/>
  <c r="E93" i="1"/>
  <c r="E94" i="1"/>
  <c r="E95" i="1"/>
  <c r="E96" i="1"/>
  <c r="E97" i="1"/>
  <c r="E98" i="1"/>
  <c r="E99" i="1"/>
  <c r="E100" i="1"/>
  <c r="E101" i="1"/>
  <c r="E102" i="1"/>
  <c r="E103" i="1"/>
  <c r="E104" i="1"/>
  <c r="J104" i="1" s="1"/>
  <c r="E105" i="1"/>
  <c r="E106" i="1"/>
  <c r="E107" i="1"/>
  <c r="E108" i="1"/>
  <c r="E109" i="1"/>
  <c r="E110" i="1"/>
  <c r="E111" i="1"/>
  <c r="E112" i="1"/>
  <c r="E113" i="1"/>
  <c r="E114" i="1"/>
  <c r="E115" i="1"/>
  <c r="E116" i="1"/>
  <c r="J116" i="1" s="1"/>
  <c r="E117" i="1"/>
  <c r="E2" i="1"/>
  <c r="J110" i="1" l="1"/>
  <c r="U6" i="5"/>
  <c r="U7" i="5"/>
  <c r="U4" i="5"/>
  <c r="U5" i="5"/>
  <c r="J20" i="1"/>
  <c r="S8" i="1"/>
  <c r="S20" i="1"/>
  <c r="S32" i="1"/>
  <c r="S44" i="1"/>
  <c r="S56" i="1"/>
  <c r="S68" i="1"/>
  <c r="S80" i="1"/>
  <c r="S92" i="1"/>
  <c r="S104" i="1"/>
  <c r="S116" i="1"/>
  <c r="J86" i="1"/>
  <c r="J117" i="1"/>
  <c r="J105" i="1"/>
  <c r="J74" i="1"/>
  <c r="J98" i="1"/>
  <c r="J62" i="1"/>
  <c r="S86" i="1"/>
  <c r="S11" i="1"/>
  <c r="S23" i="1"/>
  <c r="S35" i="1"/>
  <c r="S47" i="1"/>
  <c r="S59" i="1"/>
  <c r="S71" i="1"/>
  <c r="S83" i="1"/>
  <c r="S95" i="1"/>
  <c r="S107" i="1"/>
  <c r="S12" i="1"/>
  <c r="S36" i="1"/>
  <c r="S48" i="1"/>
  <c r="S60" i="1"/>
  <c r="S72" i="1"/>
  <c r="S84" i="1"/>
  <c r="S96" i="1"/>
  <c r="S108" i="1"/>
  <c r="S24" i="1"/>
  <c r="S49" i="1"/>
  <c r="S13" i="1"/>
  <c r="S25" i="1"/>
  <c r="S37" i="1"/>
  <c r="S61" i="1"/>
  <c r="S73" i="1"/>
  <c r="S85" i="1"/>
  <c r="S97" i="1"/>
  <c r="S109" i="1"/>
  <c r="S2" i="1"/>
  <c r="S14" i="1"/>
  <c r="S26" i="1"/>
  <c r="S38" i="1"/>
  <c r="S50" i="1"/>
  <c r="S62" i="1"/>
  <c r="S74" i="1"/>
  <c r="S98" i="1"/>
  <c r="S110" i="1"/>
  <c r="S7" i="1"/>
  <c r="S19" i="1"/>
  <c r="S31" i="1"/>
  <c r="S43" i="1"/>
  <c r="S55" i="1"/>
  <c r="S67" i="1"/>
  <c r="J91" i="1"/>
  <c r="J115" i="1"/>
  <c r="S3" i="1"/>
  <c r="S15" i="1"/>
  <c r="S27" i="1"/>
  <c r="S39" i="1"/>
  <c r="S51" i="1"/>
  <c r="S63" i="1"/>
  <c r="S75" i="1"/>
  <c r="S87" i="1"/>
  <c r="S99" i="1"/>
  <c r="S111" i="1"/>
  <c r="J103" i="1"/>
  <c r="S4" i="1"/>
  <c r="S16" i="1"/>
  <c r="S28" i="1"/>
  <c r="S40" i="1"/>
  <c r="S52" i="1"/>
  <c r="S64" i="1"/>
  <c r="S76" i="1"/>
  <c r="S88" i="1"/>
  <c r="S100" i="1"/>
  <c r="S112" i="1"/>
  <c r="S5" i="1"/>
  <c r="S17" i="1"/>
  <c r="S29" i="1"/>
  <c r="S41" i="1"/>
  <c r="S53" i="1"/>
  <c r="S65" i="1"/>
  <c r="S77" i="1"/>
  <c r="S89" i="1"/>
  <c r="S101" i="1"/>
  <c r="S113" i="1"/>
  <c r="S79" i="1"/>
  <c r="S91" i="1"/>
  <c r="S103" i="1"/>
  <c r="S115" i="1"/>
  <c r="S9" i="1"/>
  <c r="S21" i="1"/>
  <c r="S33" i="1"/>
  <c r="S45" i="1"/>
  <c r="S57" i="1"/>
  <c r="S69" i="1"/>
  <c r="S81" i="1"/>
  <c r="S93" i="1"/>
  <c r="S105" i="1"/>
  <c r="S117" i="1"/>
  <c r="S10" i="1"/>
  <c r="S22" i="1"/>
  <c r="S34" i="1"/>
  <c r="S46" i="1"/>
  <c r="S58" i="1"/>
  <c r="S70" i="1"/>
  <c r="S82" i="1"/>
  <c r="S94" i="1"/>
  <c r="S106" i="1"/>
  <c r="J106" i="1"/>
  <c r="J94" i="1"/>
  <c r="J82" i="1"/>
  <c r="J70" i="1"/>
  <c r="J58" i="1"/>
  <c r="J46" i="1"/>
  <c r="J34" i="1"/>
  <c r="J22" i="1"/>
  <c r="J10" i="1"/>
  <c r="J109" i="1"/>
  <c r="J85" i="1"/>
  <c r="J73" i="1"/>
  <c r="J61" i="1"/>
  <c r="J108" i="1"/>
  <c r="J107" i="1"/>
  <c r="J95" i="1"/>
  <c r="J83" i="1"/>
  <c r="J32" i="1"/>
  <c r="J114" i="1"/>
  <c r="J102" i="1"/>
  <c r="J90" i="1"/>
  <c r="J78" i="1"/>
  <c r="J66" i="1"/>
  <c r="J37" i="1"/>
  <c r="J25" i="1"/>
  <c r="J13" i="1"/>
  <c r="J96" i="1"/>
  <c r="J84" i="1"/>
  <c r="J72" i="1"/>
  <c r="J60" i="1"/>
  <c r="J48" i="1"/>
  <c r="J36" i="1"/>
  <c r="J24" i="1"/>
  <c r="J12" i="1"/>
  <c r="J93" i="1"/>
  <c r="J81" i="1"/>
  <c r="J69" i="1"/>
  <c r="J57" i="1"/>
  <c r="J45" i="1"/>
  <c r="J33" i="1"/>
  <c r="J21" i="1"/>
  <c r="J9" i="1"/>
  <c r="J26" i="1"/>
  <c r="J54" i="1"/>
  <c r="J42" i="1"/>
  <c r="J30" i="1"/>
  <c r="J18" i="1"/>
  <c r="J113" i="1"/>
  <c r="J101" i="1"/>
  <c r="J89" i="1"/>
  <c r="J77" i="1"/>
  <c r="J65" i="1"/>
  <c r="J53" i="1"/>
  <c r="J41" i="1"/>
  <c r="J29" i="1"/>
  <c r="J17" i="1"/>
  <c r="J5" i="1"/>
  <c r="J111" i="1"/>
  <c r="J99" i="1"/>
  <c r="J87" i="1"/>
  <c r="J75" i="1"/>
  <c r="J63" i="1"/>
  <c r="J51" i="1"/>
  <c r="J39" i="1"/>
  <c r="J27" i="1"/>
  <c r="J15" i="1"/>
  <c r="J3" i="1"/>
  <c r="J49" i="1"/>
  <c r="J97" i="1"/>
  <c r="J71" i="1"/>
  <c r="J59" i="1"/>
  <c r="J47" i="1"/>
  <c r="J35" i="1"/>
  <c r="J23" i="1"/>
  <c r="J11" i="1"/>
  <c r="J2" i="1"/>
  <c r="J79" i="1"/>
  <c r="J67" i="1"/>
  <c r="J55" i="1"/>
  <c r="J43" i="1"/>
  <c r="J31" i="1"/>
  <c r="J19" i="1"/>
  <c r="J7" i="1"/>
  <c r="J6" i="1"/>
  <c r="J112" i="1"/>
  <c r="J100" i="1"/>
  <c r="J88" i="1"/>
  <c r="J76" i="1"/>
  <c r="J64" i="1"/>
  <c r="J52" i="1"/>
  <c r="J40" i="1"/>
  <c r="J28" i="1"/>
  <c r="J16" i="1"/>
  <c r="J4" i="1"/>
</calcChain>
</file>

<file path=xl/sharedStrings.xml><?xml version="1.0" encoding="utf-8"?>
<sst xmlns="http://schemas.openxmlformats.org/spreadsheetml/2006/main" count="514" uniqueCount="144">
  <si>
    <t>b1_Fusion_medianLow</t>
  </si>
  <si>
    <t>b1_Fusion_medianHigh</t>
  </si>
  <si>
    <t>b1_Fusion_p-value</t>
  </si>
  <si>
    <t>b2_Fusion_medianLow</t>
  </si>
  <si>
    <t>b2_Fusion_medianHigh</t>
  </si>
  <si>
    <t>b2_Fusion_p-value</t>
  </si>
  <si>
    <t>b1_SNV/Indel_medianLow</t>
  </si>
  <si>
    <t>b1_SNV/Indel_medianHigh</t>
  </si>
  <si>
    <t>b1_SNV/Indel_p-value</t>
  </si>
  <si>
    <t>b2_SNV/Indel_medianLow</t>
  </si>
  <si>
    <t>b2_SNV/Indel_medianHigh</t>
  </si>
  <si>
    <t>b2_SNV/Indel_p-value</t>
  </si>
  <si>
    <t>ESTIMATE</t>
  </si>
  <si>
    <t>IMPRES</t>
  </si>
  <si>
    <t>C_Bcellsnaive</t>
  </si>
  <si>
    <t>C_TcellsCD4memoryresting</t>
  </si>
  <si>
    <t>C_MacrophagesM2</t>
  </si>
  <si>
    <t>S_Attractors_LYM</t>
  </si>
  <si>
    <t>S_Attractors_IFIT3</t>
  </si>
  <si>
    <t>S_Attractors_G_GIMAP4</t>
  </si>
  <si>
    <t>S_Attractors_G_HLA.DPA1</t>
  </si>
  <si>
    <t>S_Attractors_G_SLAMF6</t>
  </si>
  <si>
    <t>S_Attractors_G_LILRB4</t>
  </si>
  <si>
    <t>S_Attractors_G_SIGLEC9</t>
  </si>
  <si>
    <t>S_Attractors_G_CYTH4</t>
  </si>
  <si>
    <t>S_Attractors_G_CD3E</t>
  </si>
  <si>
    <t>S_Lymph_Vessels</t>
  </si>
  <si>
    <t>S_ICR_SCORE</t>
  </si>
  <si>
    <t>S_ICR_INHIB_SCORE</t>
  </si>
  <si>
    <t>S_ICR_ACT_SCORE</t>
  </si>
  <si>
    <t>S_Angiogenesis</t>
  </si>
  <si>
    <t>S_APM1</t>
  </si>
  <si>
    <t>S_APM2</t>
  </si>
  <si>
    <t>S_ICS5_score</t>
  </si>
  <si>
    <t>S_LIexpression_score</t>
  </si>
  <si>
    <t>S_Chemokine12_score</t>
  </si>
  <si>
    <t>S_NHI_5gene_score</t>
  </si>
  <si>
    <t>S_CD68</t>
  </si>
  <si>
    <t>S_CD8A</t>
  </si>
  <si>
    <t>S_PD1_data</t>
  </si>
  <si>
    <t>S_PDL1_data</t>
  </si>
  <si>
    <t>S_PD1_PDL1_score</t>
  </si>
  <si>
    <t>S_CTLA4_data</t>
  </si>
  <si>
    <t>S_Bcell_mg_IGJ</t>
  </si>
  <si>
    <t>S_Bcell_receptors_score</t>
  </si>
  <si>
    <t>S_STAT1_score</t>
  </si>
  <si>
    <t>S_CSF1_response</t>
  </si>
  <si>
    <t>S_TcClassII_score</t>
  </si>
  <si>
    <t>S_IL12_score_21050467</t>
  </si>
  <si>
    <t>S_IL4_score_21050467</t>
  </si>
  <si>
    <t>S_IL2_score_21050467</t>
  </si>
  <si>
    <t>S_IL13_score_21050467</t>
  </si>
  <si>
    <t>S_IFNG_score_21050467</t>
  </si>
  <si>
    <t>S_TGFB_score_21050467</t>
  </si>
  <si>
    <t>S_TREM1_data</t>
  </si>
  <si>
    <t>S_DAP12_data</t>
  </si>
  <si>
    <t>S_Tcell_receptors_score</t>
  </si>
  <si>
    <t>S_IL8_21978456</t>
  </si>
  <si>
    <t>S_IFN_21978456</t>
  </si>
  <si>
    <t>S_MHC1_21978456</t>
  </si>
  <si>
    <t>S_MHC2_21978456</t>
  </si>
  <si>
    <t>S_Bcell_21978456</t>
  </si>
  <si>
    <t>S_Tcell_21978456</t>
  </si>
  <si>
    <t>S_CD103pos_mean_25446897</t>
  </si>
  <si>
    <t>S_CD103neg_mean_25446897</t>
  </si>
  <si>
    <t>S_IgG_19272155</t>
  </si>
  <si>
    <t>S_Interferon_19272155</t>
  </si>
  <si>
    <t>S_LCK_19272155</t>
  </si>
  <si>
    <t>S_MHC.I_19272155</t>
  </si>
  <si>
    <t>S_MHC.II_19272155</t>
  </si>
  <si>
    <t>S_STAT1_19272155</t>
  </si>
  <si>
    <t>S_Troester_WoundSig_19887484</t>
  </si>
  <si>
    <t>S_MDACC.FNA.1_20805453</t>
  </si>
  <si>
    <t>S_IGG_Cluster_21214954</t>
  </si>
  <si>
    <t>S_Minterferon_Cluster_21214954</t>
  </si>
  <si>
    <t>S_Immune_cell_Cluster_21214954</t>
  </si>
  <si>
    <t>S_MCD3_CD8_21214954</t>
  </si>
  <si>
    <t>S_Interferon_Cluster_21214954</t>
  </si>
  <si>
    <t>S_B_cell_PCA_16704732</t>
  </si>
  <si>
    <t>S_CD8_PCA_16704732</t>
  </si>
  <si>
    <t>S_GRANS_PCA_16704732</t>
  </si>
  <si>
    <t>S_LYMPHS_PCA_16704732</t>
  </si>
  <si>
    <t>S_T_cell_PCA_16704732</t>
  </si>
  <si>
    <t>S_TGFB_PCA_17349583</t>
  </si>
  <si>
    <t>S_Rotterdam_ERneg_PCA_15721472</t>
  </si>
  <si>
    <t>S_HER2_Immune_PCA_18006808</t>
  </si>
  <si>
    <t>S_IR7_score</t>
  </si>
  <si>
    <t>S_Buck14_score</t>
  </si>
  <si>
    <t>S_TAMsurr_score</t>
  </si>
  <si>
    <t>S_Immune_NSCLC_score</t>
  </si>
  <si>
    <t>S_Module3_IFN_score</t>
  </si>
  <si>
    <t>S_Module4_TcellBcell_score</t>
  </si>
  <si>
    <t>S_Module5_TcellBcell_score</t>
  </si>
  <si>
    <t>S_Module11_Prolif_score</t>
  </si>
  <si>
    <t>S_CD8_CD68_ratio</t>
  </si>
  <si>
    <t>S_TAMsurr_TcClassII_ratio</t>
  </si>
  <si>
    <t>S_CHANG_CORE_SERUM_RESPONSE_UP</t>
  </si>
  <si>
    <t>S_CSR_Activated_15701700</t>
  </si>
  <si>
    <t>S_B_cells</t>
  </si>
  <si>
    <t>S_T_cells</t>
  </si>
  <si>
    <t>S_T_helper</t>
  </si>
  <si>
    <t>S_Tcm</t>
  </si>
  <si>
    <t>S_Tem</t>
  </si>
  <si>
    <t>S_Th1</t>
  </si>
  <si>
    <t>S_Th2</t>
  </si>
  <si>
    <t>S_TFH</t>
  </si>
  <si>
    <t>S_CD8_Tcells</t>
  </si>
  <si>
    <t>S_Th17</t>
  </si>
  <si>
    <t>S_Treg</t>
  </si>
  <si>
    <t>S_Tgd</t>
  </si>
  <si>
    <t>S_Cytotoxic_cells</t>
  </si>
  <si>
    <t>S_NK_cells</t>
  </si>
  <si>
    <t>S_NK_cd56dim</t>
  </si>
  <si>
    <t>S_NK_cd56bright</t>
  </si>
  <si>
    <t>S_DC</t>
  </si>
  <si>
    <t>S_iDC</t>
  </si>
  <si>
    <t>S_aDC</t>
  </si>
  <si>
    <t>S_pDC</t>
  </si>
  <si>
    <t>S_Eosinophils</t>
  </si>
  <si>
    <t>S_Macrophages</t>
  </si>
  <si>
    <t>S_Mast</t>
  </si>
  <si>
    <t>S_Neutrophils</t>
  </si>
  <si>
    <t>S_Bindea_full</t>
  </si>
  <si>
    <t>S_Expanded_IFNg</t>
  </si>
  <si>
    <t>S_KEGG_MMR</t>
  </si>
  <si>
    <t>S_KEGG_TGF_Beta</t>
  </si>
  <si>
    <t>S_KEGG_Cytosolic_DNA_Sensing</t>
  </si>
  <si>
    <t>S_PAM100HRD</t>
  </si>
  <si>
    <t>summary</t>
  </si>
  <si>
    <t>Fus_b1Vb2</t>
  </si>
  <si>
    <t>snv_b1Vb2</t>
  </si>
  <si>
    <t>+</t>
  </si>
  <si>
    <t>Y</t>
  </si>
  <si>
    <t>-</t>
  </si>
  <si>
    <t>Fus_consistent AND significant in both b1 and b2</t>
  </si>
  <si>
    <t>snvindel_consistent AND significant in both b1 and b2</t>
  </si>
  <si>
    <t>ALL P&lt;0.05 ARE ALSO CONSISTENT BETWEEN 2 BATCHES!! INTERESTING</t>
  </si>
  <si>
    <t>31 IS - consistent in both b1 and b2 for both fusio and snv</t>
  </si>
  <si>
    <t>Fus/SNVindel</t>
  </si>
  <si>
    <t>`++</t>
  </si>
  <si>
    <t>`--</t>
  </si>
  <si>
    <t>`+-</t>
  </si>
  <si>
    <t>`-+</t>
  </si>
  <si>
    <t>only one IS - significant in both b1 and b2 for both 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</si>
</sst>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B820-C9EE-47FD-8CE4-2D4631FEE645}">
  <dimension ref="A1:S117"/>
  <sheetViews>
    <sheetView tabSelected="1" workbookViewId="0">
      <selection activeCell="E2" sqref="E2"/>
    </sheetView>
  </sheetViews>
  <sheetFormatPr defaultRowHeight="14.5" x14ac:dyDescent="0.35"/>
  <cols>
    <col min="1" max="1" width="19.54296875" customWidth="1"/>
    <col min="2" max="2" width="19.1796875" customWidth="1"/>
    <col min="3" max="3" width="19.6328125" customWidth="1"/>
    <col min="4" max="4" width="15.81640625" customWidth="1"/>
    <col min="5" max="5" width="19.6328125" customWidth="1"/>
    <col min="6" max="6" width="19.1796875" style="2" customWidth="1"/>
    <col min="7" max="7" width="19.6328125" customWidth="1"/>
    <col min="8" max="8" width="8.7265625" customWidth="1"/>
    <col min="9" max="9" width="19.6328125" customWidth="1"/>
    <col min="10" max="10" width="19.6328125" style="3" customWidth="1"/>
    <col min="11" max="11" width="21.81640625" style="2" bestFit="1" customWidth="1"/>
    <col min="12" max="12" width="22.26953125" bestFit="1" customWidth="1"/>
    <col min="13" max="13" width="18.453125" bestFit="1" customWidth="1"/>
    <col min="14" max="14" width="19.6328125" customWidth="1"/>
    <col min="15" max="15" width="21.81640625" style="2" bestFit="1" customWidth="1"/>
    <col min="16" max="16" width="22.26953125" bestFit="1" customWidth="1"/>
    <col min="18" max="18" width="19.6328125" customWidth="1"/>
  </cols>
  <sheetData>
    <row r="1" spans="1:19" x14ac:dyDescent="0.35">
      <c r="B1" t="s">
        <v>0</v>
      </c>
      <c r="C1" t="s">
        <v>1</v>
      </c>
      <c r="D1" t="s">
        <v>2</v>
      </c>
      <c r="E1" t="s">
        <v>128</v>
      </c>
      <c r="F1" s="2" t="s">
        <v>3</v>
      </c>
      <c r="G1" t="s">
        <v>4</v>
      </c>
      <c r="H1" t="s">
        <v>5</v>
      </c>
      <c r="I1" t="s">
        <v>128</v>
      </c>
      <c r="J1" s="3" t="s">
        <v>129</v>
      </c>
      <c r="K1" s="2" t="s">
        <v>6</v>
      </c>
      <c r="L1" t="s">
        <v>7</v>
      </c>
      <c r="M1" t="s">
        <v>8</v>
      </c>
      <c r="N1" t="s">
        <v>128</v>
      </c>
      <c r="O1" s="2" t="s">
        <v>9</v>
      </c>
      <c r="P1" t="s">
        <v>10</v>
      </c>
      <c r="Q1" t="s">
        <v>11</v>
      </c>
      <c r="R1" t="s">
        <v>128</v>
      </c>
      <c r="S1" t="s">
        <v>130</v>
      </c>
    </row>
    <row r="2" spans="1:19" x14ac:dyDescent="0.35">
      <c r="A2" t="s">
        <v>12</v>
      </c>
      <c r="B2">
        <v>-0.112649959308425</v>
      </c>
      <c r="C2">
        <v>-2.3365031957149601E-2</v>
      </c>
      <c r="D2">
        <v>0.74316515538761496</v>
      </c>
      <c r="E2" t="str">
        <f>IF(B2&lt;C2,"+","-")</f>
        <v>+</v>
      </c>
      <c r="F2" s="2">
        <v>-5.0375760766224499E-2</v>
      </c>
      <c r="G2">
        <v>0.244387349018337</v>
      </c>
      <c r="H2">
        <v>0.26705249798257602</v>
      </c>
      <c r="I2" t="str">
        <f>IF(F2&lt;G2,"+","-")</f>
        <v>+</v>
      </c>
      <c r="J2" s="3" t="str">
        <f>IF(E2=I2,"Y","N")</f>
        <v>Y</v>
      </c>
      <c r="K2" s="2">
        <v>-9.0344525829729794E-2</v>
      </c>
      <c r="L2">
        <v>-4.0544284351346098E-2</v>
      </c>
      <c r="M2">
        <v>0.45277898312924197</v>
      </c>
      <c r="N2" t="str">
        <f>IF(K2&lt;L2,"+","-")</f>
        <v>+</v>
      </c>
      <c r="O2" s="2">
        <v>0.24823601050417601</v>
      </c>
      <c r="P2">
        <v>-8.4876125756806794E-2</v>
      </c>
      <c r="Q2">
        <v>0.185526065137849</v>
      </c>
      <c r="R2" t="str">
        <f>IF(O2&lt;P2,"+","-")</f>
        <v>-</v>
      </c>
      <c r="S2" t="str">
        <f>IF(N2=R2,"Y","N")</f>
        <v>N</v>
      </c>
    </row>
    <row r="3" spans="1:19" x14ac:dyDescent="0.35">
      <c r="A3" t="s">
        <v>13</v>
      </c>
      <c r="B3">
        <v>-8.4470857940012301E-2</v>
      </c>
      <c r="C3">
        <v>-8.4470857940012301E-2</v>
      </c>
      <c r="D3">
        <v>0.94457698314415905</v>
      </c>
      <c r="E3" t="str">
        <f t="shared" ref="E3:E66" si="0">IF(B3&lt;C3,"+","-")</f>
        <v>-</v>
      </c>
      <c r="F3" s="2">
        <v>-8.4470857940012301E-2</v>
      </c>
      <c r="G3">
        <v>0.68461682055855499</v>
      </c>
      <c r="H3">
        <v>5.1858796176141399E-2</v>
      </c>
      <c r="I3" t="str">
        <f t="shared" ref="I3:I66" si="1">IF(F3&lt;G3,"+","-")</f>
        <v>+</v>
      </c>
      <c r="J3" s="3" t="str">
        <f t="shared" ref="J3:J66" si="2">IF(E3=I3,"Y","N")</f>
        <v>N</v>
      </c>
      <c r="K3" s="2">
        <v>-8.4470857940012301E-2</v>
      </c>
      <c r="L3">
        <v>-8.4470857940012301E-2</v>
      </c>
      <c r="M3">
        <v>0.16769165051361901</v>
      </c>
      <c r="N3" t="str">
        <f t="shared" ref="N3:N66" si="3">IF(K3&lt;L3,"+","-")</f>
        <v>-</v>
      </c>
      <c r="O3" s="2">
        <v>-8.4470857940012301E-2</v>
      </c>
      <c r="P3">
        <v>-8.4470857940012301E-2</v>
      </c>
      <c r="Q3">
        <v>0.74694451316886601</v>
      </c>
      <c r="R3" t="str">
        <f t="shared" ref="R3:R66" si="4">IF(O3&lt;P3,"+","-")</f>
        <v>-</v>
      </c>
      <c r="S3" t="str">
        <f t="shared" ref="S3:S66" si="5">IF(N3=R3,"Y","N")</f>
        <v>Y</v>
      </c>
    </row>
    <row r="4" spans="1:19" x14ac:dyDescent="0.35">
      <c r="A4" t="s">
        <v>14</v>
      </c>
      <c r="B4">
        <v>-3.9007159426443002E-3</v>
      </c>
      <c r="C4">
        <v>2.63968715769805E-2</v>
      </c>
      <c r="D4">
        <v>0.39476433474674499</v>
      </c>
      <c r="E4" t="str">
        <f t="shared" si="0"/>
        <v>+</v>
      </c>
      <c r="F4" s="2">
        <v>-7.6960121800341993E-2</v>
      </c>
      <c r="G4">
        <v>-1.25693288282433E-2</v>
      </c>
      <c r="H4">
        <v>0.60851825747092203</v>
      </c>
      <c r="I4" t="str">
        <f t="shared" si="1"/>
        <v>+</v>
      </c>
      <c r="J4" s="3" t="str">
        <f t="shared" si="2"/>
        <v>Y</v>
      </c>
      <c r="K4" s="2">
        <v>6.10941272124291E-2</v>
      </c>
      <c r="L4">
        <v>-7.7056860110424896E-3</v>
      </c>
      <c r="M4">
        <v>0.10067172958047201</v>
      </c>
      <c r="N4" t="str">
        <f t="shared" si="3"/>
        <v>-</v>
      </c>
      <c r="O4" s="2">
        <v>7.4051984168230403E-2</v>
      </c>
      <c r="P4">
        <v>-0.186879537550589</v>
      </c>
      <c r="Q4">
        <v>7.3855662757106501E-3</v>
      </c>
      <c r="R4" t="str">
        <f t="shared" si="4"/>
        <v>-</v>
      </c>
      <c r="S4" t="str">
        <f t="shared" si="5"/>
        <v>Y</v>
      </c>
    </row>
    <row r="5" spans="1:19" x14ac:dyDescent="0.35">
      <c r="A5" t="s">
        <v>15</v>
      </c>
      <c r="B5">
        <v>-2.5393340954499601E-2</v>
      </c>
      <c r="C5">
        <v>3.8841278496196201E-3</v>
      </c>
      <c r="D5">
        <v>0.48455167920389203</v>
      </c>
      <c r="E5" t="str">
        <f t="shared" si="0"/>
        <v>+</v>
      </c>
      <c r="F5" s="2">
        <v>0.16284596608990101</v>
      </c>
      <c r="G5">
        <v>0.320084650807968</v>
      </c>
      <c r="H5">
        <v>0.54139488624316301</v>
      </c>
      <c r="I5" t="str">
        <f t="shared" si="1"/>
        <v>+</v>
      </c>
      <c r="J5" s="3" t="str">
        <f t="shared" si="2"/>
        <v>Y</v>
      </c>
      <c r="K5" s="2">
        <v>1.87020070481148E-2</v>
      </c>
      <c r="L5">
        <v>-2.8942865571481201E-2</v>
      </c>
      <c r="M5">
        <v>0.82556325298061195</v>
      </c>
      <c r="N5" t="str">
        <f t="shared" si="3"/>
        <v>-</v>
      </c>
      <c r="O5" s="2">
        <v>0.16284596608990101</v>
      </c>
      <c r="P5">
        <v>0.25085089266381599</v>
      </c>
      <c r="Q5">
        <v>0.49494922758617899</v>
      </c>
      <c r="R5" t="str">
        <f t="shared" si="4"/>
        <v>+</v>
      </c>
      <c r="S5" t="str">
        <f t="shared" si="5"/>
        <v>N</v>
      </c>
    </row>
    <row r="6" spans="1:19" x14ac:dyDescent="0.35">
      <c r="A6" t="s">
        <v>16</v>
      </c>
      <c r="B6">
        <v>0.113205287404053</v>
      </c>
      <c r="C6">
        <v>-6.1502528023612203E-2</v>
      </c>
      <c r="D6">
        <v>5.1626505147221301E-2</v>
      </c>
      <c r="E6" t="str">
        <f t="shared" si="0"/>
        <v>-</v>
      </c>
      <c r="F6" s="2">
        <v>8.2672278845655894E-2</v>
      </c>
      <c r="G6">
        <v>-0.172649698059264</v>
      </c>
      <c r="H6">
        <v>0.208573045085268</v>
      </c>
      <c r="I6" t="str">
        <f t="shared" si="1"/>
        <v>-</v>
      </c>
      <c r="J6" s="3" t="str">
        <f t="shared" si="2"/>
        <v>Y</v>
      </c>
      <c r="K6" s="2">
        <v>6.4277673295980595E-2</v>
      </c>
      <c r="L6">
        <v>-0.142201499664529</v>
      </c>
      <c r="M6">
        <v>0.14932327777260401</v>
      </c>
      <c r="N6" t="str">
        <f t="shared" si="3"/>
        <v>-</v>
      </c>
      <c r="O6" s="2">
        <v>-3.5522957077917999E-2</v>
      </c>
      <c r="P6">
        <v>3.1486936662253398E-2</v>
      </c>
      <c r="Q6">
        <v>0.72675393614230599</v>
      </c>
      <c r="R6" t="str">
        <f t="shared" si="4"/>
        <v>+</v>
      </c>
      <c r="S6" t="str">
        <f t="shared" si="5"/>
        <v>N</v>
      </c>
    </row>
    <row r="7" spans="1:19" x14ac:dyDescent="0.35">
      <c r="A7" t="s">
        <v>17</v>
      </c>
      <c r="B7">
        <v>-2.8163224880810599E-2</v>
      </c>
      <c r="C7">
        <v>-7.0375834832904997E-3</v>
      </c>
      <c r="D7">
        <v>0.70030409723988696</v>
      </c>
      <c r="E7" t="str">
        <f t="shared" si="0"/>
        <v>+</v>
      </c>
      <c r="F7" s="2">
        <v>-6.5734786239940599E-2</v>
      </c>
      <c r="G7">
        <v>0.33485976928100603</v>
      </c>
      <c r="H7">
        <v>0.17099709159412399</v>
      </c>
      <c r="I7" t="str">
        <f t="shared" si="1"/>
        <v>+</v>
      </c>
      <c r="J7" s="3" t="str">
        <f t="shared" si="2"/>
        <v>Y</v>
      </c>
      <c r="K7" s="2">
        <v>-1.75995293338535E-2</v>
      </c>
      <c r="L7">
        <v>-5.8688723733043097E-2</v>
      </c>
      <c r="M7">
        <v>0.76641994991752904</v>
      </c>
      <c r="N7" t="str">
        <f t="shared" si="3"/>
        <v>-</v>
      </c>
      <c r="O7" s="2">
        <v>0.100849686192894</v>
      </c>
      <c r="P7">
        <v>-0.159743952109031</v>
      </c>
      <c r="Q7">
        <v>8.0274220556493206E-2</v>
      </c>
      <c r="R7" t="str">
        <f t="shared" si="4"/>
        <v>-</v>
      </c>
      <c r="S7" t="str">
        <f t="shared" si="5"/>
        <v>Y</v>
      </c>
    </row>
    <row r="8" spans="1:19" x14ac:dyDescent="0.35">
      <c r="A8" t="s">
        <v>18</v>
      </c>
      <c r="B8">
        <v>-0.14139568065586</v>
      </c>
      <c r="C8">
        <v>-4.4010946450355002E-3</v>
      </c>
      <c r="D8">
        <v>0.37046617805379201</v>
      </c>
      <c r="E8" t="str">
        <f t="shared" si="0"/>
        <v>+</v>
      </c>
      <c r="F8" s="2">
        <v>-7.5573487724422905E-2</v>
      </c>
      <c r="G8">
        <v>0.25268496499559401</v>
      </c>
      <c r="H8">
        <v>0.288991908479235</v>
      </c>
      <c r="I8" t="str">
        <f t="shared" si="1"/>
        <v>+</v>
      </c>
      <c r="J8" s="3" t="str">
        <f t="shared" si="2"/>
        <v>Y</v>
      </c>
      <c r="K8" s="2">
        <v>-0.15336925881552299</v>
      </c>
      <c r="L8">
        <v>3.3813268620010599E-2</v>
      </c>
      <c r="M8">
        <v>0.24385263330440901</v>
      </c>
      <c r="N8" t="str">
        <f t="shared" si="3"/>
        <v>+</v>
      </c>
      <c r="O8" s="2">
        <v>0.16866656306191899</v>
      </c>
      <c r="P8">
        <v>-9.86566886010799E-2</v>
      </c>
      <c r="Q8">
        <v>0.21024748825759401</v>
      </c>
      <c r="R8" t="str">
        <f t="shared" si="4"/>
        <v>-</v>
      </c>
      <c r="S8" t="str">
        <f t="shared" si="5"/>
        <v>N</v>
      </c>
    </row>
    <row r="9" spans="1:19" x14ac:dyDescent="0.35">
      <c r="A9" t="s">
        <v>19</v>
      </c>
      <c r="B9">
        <v>-7.3535975789015107E-2</v>
      </c>
      <c r="C9">
        <v>-0.14643808274632</v>
      </c>
      <c r="D9">
        <v>0.44538877353290302</v>
      </c>
      <c r="E9" t="str">
        <f t="shared" si="0"/>
        <v>-</v>
      </c>
      <c r="F9" s="2">
        <v>0.1048132760375</v>
      </c>
      <c r="G9">
        <v>0.192493706852463</v>
      </c>
      <c r="H9">
        <v>0.407273864622199</v>
      </c>
      <c r="I9" t="str">
        <f t="shared" si="1"/>
        <v>+</v>
      </c>
      <c r="J9" s="3" t="str">
        <f t="shared" si="2"/>
        <v>N</v>
      </c>
      <c r="K9" s="2">
        <v>-6.6031738932448403E-2</v>
      </c>
      <c r="L9">
        <v>-0.21484934733079999</v>
      </c>
      <c r="M9">
        <v>0.38418023439591598</v>
      </c>
      <c r="N9" t="str">
        <f t="shared" si="3"/>
        <v>-</v>
      </c>
      <c r="O9" s="2">
        <v>0.20230557958738801</v>
      </c>
      <c r="P9">
        <v>1.48621893755056E-2</v>
      </c>
      <c r="Q9">
        <v>7.4144936833653904E-2</v>
      </c>
      <c r="R9" t="str">
        <f t="shared" si="4"/>
        <v>-</v>
      </c>
      <c r="S9" t="str">
        <f t="shared" si="5"/>
        <v>Y</v>
      </c>
    </row>
    <row r="10" spans="1:19" x14ac:dyDescent="0.35">
      <c r="A10" t="s">
        <v>20</v>
      </c>
      <c r="B10">
        <v>5.6403801645441398E-2</v>
      </c>
      <c r="C10">
        <v>-7.04889317106355E-2</v>
      </c>
      <c r="D10">
        <v>0.137646649955528</v>
      </c>
      <c r="E10" t="str">
        <f t="shared" si="0"/>
        <v>-</v>
      </c>
      <c r="F10" s="2">
        <v>0.119560098941427</v>
      </c>
      <c r="G10">
        <v>0.41695031088462697</v>
      </c>
      <c r="H10">
        <v>0.72726451687486604</v>
      </c>
      <c r="I10" t="str">
        <f t="shared" si="1"/>
        <v>+</v>
      </c>
      <c r="J10" s="3" t="str">
        <f t="shared" si="2"/>
        <v>N</v>
      </c>
      <c r="K10" s="2">
        <v>-1.2862405827099001E-2</v>
      </c>
      <c r="L10">
        <v>-6.5536533251666196E-2</v>
      </c>
      <c r="M10">
        <v>0.88932466547910105</v>
      </c>
      <c r="N10" t="str">
        <f t="shared" si="3"/>
        <v>-</v>
      </c>
      <c r="O10" s="2">
        <v>0.35266454046443702</v>
      </c>
      <c r="P10">
        <v>9.5807003116089307E-2</v>
      </c>
      <c r="Q10">
        <v>0.17983571951104699</v>
      </c>
      <c r="R10" t="str">
        <f t="shared" si="4"/>
        <v>-</v>
      </c>
      <c r="S10" t="str">
        <f t="shared" si="5"/>
        <v>Y</v>
      </c>
    </row>
    <row r="11" spans="1:19" x14ac:dyDescent="0.35">
      <c r="A11" t="s">
        <v>21</v>
      </c>
      <c r="B11">
        <v>-0.18331828328598901</v>
      </c>
      <c r="C11">
        <v>-0.119298102987055</v>
      </c>
      <c r="D11">
        <v>0.78343293008825898</v>
      </c>
      <c r="E11" t="str">
        <f t="shared" si="0"/>
        <v>+</v>
      </c>
      <c r="F11" s="2">
        <v>-8.4898509358491497E-2</v>
      </c>
      <c r="G11">
        <v>0.19772592683215101</v>
      </c>
      <c r="H11">
        <v>6.7277534420474905E-2</v>
      </c>
      <c r="I11" t="str">
        <f t="shared" si="1"/>
        <v>+</v>
      </c>
      <c r="J11" s="3" t="str">
        <f t="shared" si="2"/>
        <v>Y</v>
      </c>
      <c r="K11" s="2">
        <v>-0.205035524845113</v>
      </c>
      <c r="L11">
        <v>-8.4898509358491497E-2</v>
      </c>
      <c r="M11">
        <v>0.23299428133540501</v>
      </c>
      <c r="N11" t="str">
        <f t="shared" si="3"/>
        <v>+</v>
      </c>
      <c r="O11" s="2">
        <v>0.155316297192061</v>
      </c>
      <c r="P11">
        <v>-9.0791121908281702E-2</v>
      </c>
      <c r="Q11">
        <v>0.32587453427594598</v>
      </c>
      <c r="R11" t="str">
        <f t="shared" si="4"/>
        <v>-</v>
      </c>
      <c r="S11" t="str">
        <f t="shared" si="5"/>
        <v>N</v>
      </c>
    </row>
    <row r="12" spans="1:19" x14ac:dyDescent="0.35">
      <c r="A12" t="s">
        <v>22</v>
      </c>
      <c r="B12">
        <v>-1.1567482673508401E-2</v>
      </c>
      <c r="C12">
        <v>6.6063701675118505E-2</v>
      </c>
      <c r="D12">
        <v>0.95397521886959002</v>
      </c>
      <c r="E12" t="str">
        <f t="shared" si="0"/>
        <v>+</v>
      </c>
      <c r="F12" s="2">
        <v>-0.22185781046650699</v>
      </c>
      <c r="G12">
        <v>0.168684132636371</v>
      </c>
      <c r="H12">
        <v>0.121957161976827</v>
      </c>
      <c r="I12" t="str">
        <f t="shared" si="1"/>
        <v>+</v>
      </c>
      <c r="J12" s="3" t="str">
        <f t="shared" si="2"/>
        <v>Y</v>
      </c>
      <c r="K12" s="2">
        <v>-3.8451234513857797E-2</v>
      </c>
      <c r="L12">
        <v>0.13500063504294099</v>
      </c>
      <c r="M12">
        <v>1.46297977821284E-2</v>
      </c>
      <c r="N12" t="str">
        <f t="shared" si="3"/>
        <v>+</v>
      </c>
      <c r="O12" s="2">
        <v>4.7742283157434798E-2</v>
      </c>
      <c r="P12">
        <v>-0.23899753447024799</v>
      </c>
      <c r="Q12">
        <v>0.42292386363943202</v>
      </c>
      <c r="R12" t="str">
        <f t="shared" si="4"/>
        <v>-</v>
      </c>
      <c r="S12" t="str">
        <f t="shared" si="5"/>
        <v>N</v>
      </c>
    </row>
    <row r="13" spans="1:19" x14ac:dyDescent="0.35">
      <c r="A13" t="s">
        <v>23</v>
      </c>
      <c r="B13">
        <v>0.117636595338535</v>
      </c>
      <c r="C13">
        <v>9.5589793466460196E-2</v>
      </c>
      <c r="D13">
        <v>0.726632493654363</v>
      </c>
      <c r="E13" t="str">
        <f t="shared" si="0"/>
        <v>-</v>
      </c>
      <c r="F13" s="2">
        <v>0.124999741286627</v>
      </c>
      <c r="G13">
        <v>-0.37450989854906303</v>
      </c>
      <c r="H13">
        <v>0.57736446351683202</v>
      </c>
      <c r="I13" t="str">
        <f t="shared" si="1"/>
        <v>-</v>
      </c>
      <c r="J13" s="3" t="str">
        <f t="shared" si="2"/>
        <v>Y</v>
      </c>
      <c r="K13" s="2">
        <v>-2.47074285754839E-2</v>
      </c>
      <c r="L13">
        <v>0.26857635971553201</v>
      </c>
      <c r="M13">
        <v>0.202004058353914</v>
      </c>
      <c r="N13" t="str">
        <f t="shared" si="3"/>
        <v>+</v>
      </c>
      <c r="O13" s="2">
        <v>5.40816689111751E-2</v>
      </c>
      <c r="P13">
        <v>1.40032943392467E-2</v>
      </c>
      <c r="Q13">
        <v>0.54548507691165904</v>
      </c>
      <c r="R13" t="str">
        <f t="shared" si="4"/>
        <v>-</v>
      </c>
      <c r="S13" t="str">
        <f t="shared" si="5"/>
        <v>N</v>
      </c>
    </row>
    <row r="14" spans="1:19" x14ac:dyDescent="0.35">
      <c r="A14" t="s">
        <v>24</v>
      </c>
      <c r="B14">
        <v>-8.4569142614457596E-2</v>
      </c>
      <c r="C14">
        <v>9.03934569985319E-3</v>
      </c>
      <c r="D14">
        <v>0.663714817778573</v>
      </c>
      <c r="E14" t="str">
        <f t="shared" si="0"/>
        <v>+</v>
      </c>
      <c r="F14" s="2">
        <v>-0.32218449549776701</v>
      </c>
      <c r="G14">
        <v>0.28256879102479698</v>
      </c>
      <c r="H14">
        <v>7.4665234729598601E-2</v>
      </c>
      <c r="I14" t="str">
        <f t="shared" si="1"/>
        <v>+</v>
      </c>
      <c r="J14" s="3" t="str">
        <f t="shared" si="2"/>
        <v>Y</v>
      </c>
      <c r="K14" s="2">
        <v>-3.4425674392793697E-2</v>
      </c>
      <c r="L14">
        <v>-5.4413770463271401E-2</v>
      </c>
      <c r="M14">
        <v>0.85152981933706795</v>
      </c>
      <c r="N14" t="str">
        <f t="shared" si="3"/>
        <v>-</v>
      </c>
      <c r="O14" s="2">
        <v>8.3835055610902695E-2</v>
      </c>
      <c r="P14">
        <v>-0.35939808292243802</v>
      </c>
      <c r="Q14">
        <v>3.6038947411588702E-2</v>
      </c>
      <c r="R14" t="str">
        <f t="shared" si="4"/>
        <v>-</v>
      </c>
      <c r="S14" t="str">
        <f t="shared" si="5"/>
        <v>Y</v>
      </c>
    </row>
    <row r="15" spans="1:19" x14ac:dyDescent="0.35">
      <c r="A15" t="s">
        <v>25</v>
      </c>
      <c r="B15">
        <v>-0.13873647748592199</v>
      </c>
      <c r="C15">
        <v>-0.185751001645798</v>
      </c>
      <c r="D15">
        <v>0.23649902495536501</v>
      </c>
      <c r="E15" t="str">
        <f t="shared" si="0"/>
        <v>-</v>
      </c>
      <c r="F15" s="2">
        <v>-0.17309770154533199</v>
      </c>
      <c r="G15">
        <v>7.3379673891215705E-2</v>
      </c>
      <c r="H15">
        <v>0.174649446558958</v>
      </c>
      <c r="I15" t="str">
        <f t="shared" si="1"/>
        <v>+</v>
      </c>
      <c r="J15" s="3" t="str">
        <f t="shared" si="2"/>
        <v>N</v>
      </c>
      <c r="K15" s="2">
        <v>-0.22820678949551501</v>
      </c>
      <c r="L15">
        <v>-0.13330885801282799</v>
      </c>
      <c r="M15">
        <v>0.76228041206882202</v>
      </c>
      <c r="N15" t="str">
        <f t="shared" si="3"/>
        <v>+</v>
      </c>
      <c r="O15" s="2">
        <v>4.2501575979606902E-2</v>
      </c>
      <c r="P15">
        <v>-0.215564153047271</v>
      </c>
      <c r="Q15">
        <v>0.298599288835875</v>
      </c>
      <c r="R15" t="str">
        <f t="shared" si="4"/>
        <v>-</v>
      </c>
      <c r="S15" t="str">
        <f t="shared" si="5"/>
        <v>N</v>
      </c>
    </row>
    <row r="16" spans="1:19" x14ac:dyDescent="0.35">
      <c r="A16" t="s">
        <v>26</v>
      </c>
      <c r="B16">
        <v>-3.6825719821313198E-2</v>
      </c>
      <c r="C16">
        <v>-7.5590236316078502E-2</v>
      </c>
      <c r="D16">
        <v>0.36348757563575301</v>
      </c>
      <c r="E16" t="str">
        <f t="shared" si="0"/>
        <v>-</v>
      </c>
      <c r="F16" s="2">
        <v>-9.3424110137327404E-2</v>
      </c>
      <c r="G16">
        <v>-3.0845124306560501E-2</v>
      </c>
      <c r="H16">
        <v>0.87525402836893496</v>
      </c>
      <c r="I16" t="str">
        <f t="shared" si="1"/>
        <v>+</v>
      </c>
      <c r="J16" s="3" t="str">
        <f t="shared" si="2"/>
        <v>N</v>
      </c>
      <c r="K16" s="2">
        <v>-0.15700721793540601</v>
      </c>
      <c r="L16">
        <v>0.10483757748975001</v>
      </c>
      <c r="M16">
        <v>0.45017159432030202</v>
      </c>
      <c r="N16" t="str">
        <f t="shared" si="3"/>
        <v>+</v>
      </c>
      <c r="O16" s="2">
        <v>-2.78540272175073E-2</v>
      </c>
      <c r="P16">
        <v>-0.106769577293323</v>
      </c>
      <c r="Q16">
        <v>0.18483765111457801</v>
      </c>
      <c r="R16" t="str">
        <f t="shared" si="4"/>
        <v>-</v>
      </c>
      <c r="S16" t="str">
        <f t="shared" si="5"/>
        <v>N</v>
      </c>
    </row>
    <row r="17" spans="1:19" x14ac:dyDescent="0.35">
      <c r="A17" t="s">
        <v>27</v>
      </c>
      <c r="B17">
        <v>-0.223585444396598</v>
      </c>
      <c r="C17">
        <v>-4.1194293122453103E-3</v>
      </c>
      <c r="D17">
        <v>0.69418654314609196</v>
      </c>
      <c r="E17" t="str">
        <f t="shared" si="0"/>
        <v>+</v>
      </c>
      <c r="F17" s="2">
        <v>-8.5543911288419594E-2</v>
      </c>
      <c r="G17">
        <v>0.34636821441391302</v>
      </c>
      <c r="H17">
        <v>1.51708233482871E-2</v>
      </c>
      <c r="I17" t="str">
        <f t="shared" si="1"/>
        <v>+</v>
      </c>
      <c r="J17" s="3" t="str">
        <f t="shared" si="2"/>
        <v>Y</v>
      </c>
      <c r="K17" s="2">
        <v>-0.24963432051641299</v>
      </c>
      <c r="L17">
        <v>4.9338630417332399E-2</v>
      </c>
      <c r="M17">
        <v>5.9090883208345601E-3</v>
      </c>
      <c r="N17" t="str">
        <f t="shared" si="3"/>
        <v>+</v>
      </c>
      <c r="O17" s="2">
        <v>8.5026595610616304E-2</v>
      </c>
      <c r="P17">
        <v>6.81177505882858E-2</v>
      </c>
      <c r="Q17">
        <v>0.484703445217539</v>
      </c>
      <c r="R17" t="str">
        <f t="shared" si="4"/>
        <v>-</v>
      </c>
      <c r="S17" t="str">
        <f t="shared" si="5"/>
        <v>N</v>
      </c>
    </row>
    <row r="18" spans="1:19" x14ac:dyDescent="0.35">
      <c r="A18" t="s">
        <v>28</v>
      </c>
      <c r="B18">
        <v>-0.26814170009980798</v>
      </c>
      <c r="C18">
        <v>-6.5162644289343596E-2</v>
      </c>
      <c r="D18">
        <v>0.37527411527653798</v>
      </c>
      <c r="E18" t="str">
        <f t="shared" si="0"/>
        <v>+</v>
      </c>
      <c r="F18" s="2">
        <v>-6.72134993109582E-2</v>
      </c>
      <c r="G18">
        <v>0.49941898295231701</v>
      </c>
      <c r="H18">
        <v>9.4662196335743905E-3</v>
      </c>
      <c r="I18" t="str">
        <f t="shared" si="1"/>
        <v>+</v>
      </c>
      <c r="J18" s="3" t="str">
        <f t="shared" si="2"/>
        <v>Y</v>
      </c>
      <c r="K18" s="2">
        <v>-0.26501076410882002</v>
      </c>
      <c r="L18">
        <v>2.4934024094804001E-2</v>
      </c>
      <c r="M18">
        <v>7.6000865480149401E-4</v>
      </c>
      <c r="N18" t="str">
        <f t="shared" si="3"/>
        <v>+</v>
      </c>
      <c r="O18" s="2">
        <v>7.7870808631279806E-2</v>
      </c>
      <c r="P18">
        <v>9.6143371698100596E-2</v>
      </c>
      <c r="Q18">
        <v>0.53840752603536901</v>
      </c>
      <c r="R18" t="str">
        <f t="shared" si="4"/>
        <v>+</v>
      </c>
      <c r="S18" t="str">
        <f t="shared" si="5"/>
        <v>Y</v>
      </c>
    </row>
    <row r="19" spans="1:19" x14ac:dyDescent="0.35">
      <c r="A19" t="s">
        <v>29</v>
      </c>
      <c r="B19">
        <v>-0.23063709997595999</v>
      </c>
      <c r="C19">
        <v>1.815784084163E-2</v>
      </c>
      <c r="D19">
        <v>0.78662681471661</v>
      </c>
      <c r="E19" t="str">
        <f t="shared" si="0"/>
        <v>+</v>
      </c>
      <c r="F19" s="2">
        <v>-0.104943621430863</v>
      </c>
      <c r="G19">
        <v>0.26733579334094798</v>
      </c>
      <c r="H19">
        <v>1.8651820967827699E-2</v>
      </c>
      <c r="I19" t="str">
        <f t="shared" si="1"/>
        <v>+</v>
      </c>
      <c r="J19" s="3" t="str">
        <f t="shared" si="2"/>
        <v>Y</v>
      </c>
      <c r="K19" s="2">
        <v>-0.25475807947003598</v>
      </c>
      <c r="L19">
        <v>6.0016958754223297E-2</v>
      </c>
      <c r="M19">
        <v>1.0738759652435899E-2</v>
      </c>
      <c r="N19" t="str">
        <f t="shared" si="3"/>
        <v>+</v>
      </c>
      <c r="O19" s="2">
        <v>6.0016958754223297E-2</v>
      </c>
      <c r="P19">
        <v>4.5444230162896601E-2</v>
      </c>
      <c r="Q19">
        <v>0.49754207096637099</v>
      </c>
      <c r="R19" t="str">
        <f t="shared" si="4"/>
        <v>-</v>
      </c>
      <c r="S19" t="str">
        <f t="shared" si="5"/>
        <v>N</v>
      </c>
    </row>
    <row r="20" spans="1:19" x14ac:dyDescent="0.35">
      <c r="A20" t="s">
        <v>30</v>
      </c>
      <c r="B20">
        <v>-2.3419589542816099E-2</v>
      </c>
      <c r="C20">
        <v>-4.8483299549317099E-2</v>
      </c>
      <c r="D20">
        <v>0.36457010653758298</v>
      </c>
      <c r="E20" t="str">
        <f t="shared" si="0"/>
        <v>-</v>
      </c>
      <c r="F20" s="2">
        <v>3.4419377135292299E-2</v>
      </c>
      <c r="G20">
        <v>-0.16030726787336699</v>
      </c>
      <c r="H20">
        <v>0.25729962148333801</v>
      </c>
      <c r="I20" t="str">
        <f t="shared" si="1"/>
        <v>-</v>
      </c>
      <c r="J20" s="3" t="str">
        <f t="shared" si="2"/>
        <v>Y</v>
      </c>
      <c r="K20" s="2">
        <v>9.6113706328898402E-2</v>
      </c>
      <c r="L20">
        <v>-0.31262204298069801</v>
      </c>
      <c r="M20">
        <v>1.59647038052121E-3</v>
      </c>
      <c r="N20" t="str">
        <f t="shared" si="3"/>
        <v>-</v>
      </c>
      <c r="O20" s="2">
        <v>0.20793323924750601</v>
      </c>
      <c r="P20">
        <v>-0.20272361488346999</v>
      </c>
      <c r="Q20">
        <v>2.0485636070264701E-3</v>
      </c>
      <c r="R20" t="str">
        <f t="shared" si="4"/>
        <v>-</v>
      </c>
      <c r="S20" t="str">
        <f t="shared" si="5"/>
        <v>Y</v>
      </c>
    </row>
    <row r="21" spans="1:19" x14ac:dyDescent="0.35">
      <c r="A21" t="s">
        <v>31</v>
      </c>
      <c r="B21">
        <v>2.0123792756425E-2</v>
      </c>
      <c r="C21">
        <v>4.9286415400895102E-2</v>
      </c>
      <c r="D21">
        <v>0.62995129116660897</v>
      </c>
      <c r="E21" t="str">
        <f t="shared" si="0"/>
        <v>+</v>
      </c>
      <c r="F21" s="2">
        <v>-0.22611942650914499</v>
      </c>
      <c r="G21">
        <v>0.15431873238845201</v>
      </c>
      <c r="H21">
        <v>4.4053455213656799E-2</v>
      </c>
      <c r="I21" t="str">
        <f t="shared" si="1"/>
        <v>+</v>
      </c>
      <c r="J21" s="3" t="str">
        <f t="shared" si="2"/>
        <v>Y</v>
      </c>
      <c r="K21" s="2">
        <v>-0.120211470671141</v>
      </c>
      <c r="L21">
        <v>0.23894907461471501</v>
      </c>
      <c r="M21">
        <v>1.2885915924426099E-3</v>
      </c>
      <c r="N21" t="str">
        <f t="shared" si="3"/>
        <v>+</v>
      </c>
      <c r="O21" s="2">
        <v>3.5009369490000899E-3</v>
      </c>
      <c r="P21">
        <v>-0.116054281777555</v>
      </c>
      <c r="Q21">
        <v>0.81986390144005805</v>
      </c>
      <c r="R21" t="str">
        <f t="shared" si="4"/>
        <v>-</v>
      </c>
      <c r="S21" t="str">
        <f t="shared" si="5"/>
        <v>N</v>
      </c>
    </row>
    <row r="22" spans="1:19" x14ac:dyDescent="0.35">
      <c r="A22" t="s">
        <v>32</v>
      </c>
      <c r="B22">
        <v>-6.6833375265042294E-2</v>
      </c>
      <c r="C22">
        <v>-8.20017430426426E-2</v>
      </c>
      <c r="D22">
        <v>6.1928081891999498E-2</v>
      </c>
      <c r="E22" t="str">
        <f t="shared" si="0"/>
        <v>-</v>
      </c>
      <c r="F22" s="2">
        <v>8.0164069136651108E-3</v>
      </c>
      <c r="G22">
        <v>0.337488189569569</v>
      </c>
      <c r="H22">
        <v>0.53972855408368803</v>
      </c>
      <c r="I22" t="str">
        <f t="shared" si="1"/>
        <v>+</v>
      </c>
      <c r="J22" s="3" t="str">
        <f t="shared" si="2"/>
        <v>N</v>
      </c>
      <c r="K22" s="2">
        <v>-0.10884809147349001</v>
      </c>
      <c r="L22">
        <v>-6.0076384425201398E-2</v>
      </c>
      <c r="M22">
        <v>0.83757056595103396</v>
      </c>
      <c r="N22" t="str">
        <f t="shared" si="3"/>
        <v>+</v>
      </c>
      <c r="O22" s="2">
        <v>0.24677897603233201</v>
      </c>
      <c r="P22">
        <v>4.2542360661899002E-2</v>
      </c>
      <c r="Q22">
        <v>0.37101834795897098</v>
      </c>
      <c r="R22" t="str">
        <f t="shared" si="4"/>
        <v>-</v>
      </c>
      <c r="S22" t="str">
        <f t="shared" si="5"/>
        <v>N</v>
      </c>
    </row>
    <row r="23" spans="1:19" x14ac:dyDescent="0.35">
      <c r="A23" t="s">
        <v>33</v>
      </c>
      <c r="B23">
        <v>-0.19113512331108501</v>
      </c>
      <c r="C23">
        <v>-0.11083396872119899</v>
      </c>
      <c r="D23">
        <v>0.29192552383748299</v>
      </c>
      <c r="E23" t="str">
        <f t="shared" si="0"/>
        <v>+</v>
      </c>
      <c r="F23" s="2">
        <v>-6.8255066014080906E-2</v>
      </c>
      <c r="G23">
        <v>0.31301257541007799</v>
      </c>
      <c r="H23">
        <v>6.2431351989885198E-2</v>
      </c>
      <c r="I23" t="str">
        <f t="shared" si="1"/>
        <v>+</v>
      </c>
      <c r="J23" s="3" t="str">
        <f t="shared" si="2"/>
        <v>Y</v>
      </c>
      <c r="K23" s="2">
        <v>-0.224418744127484</v>
      </c>
      <c r="L23">
        <v>-6.0801694375525003E-2</v>
      </c>
      <c r="M23">
        <v>0.18210095682371399</v>
      </c>
      <c r="N23" t="str">
        <f t="shared" si="3"/>
        <v>+</v>
      </c>
      <c r="O23" s="2">
        <v>3.9221880333028397E-2</v>
      </c>
      <c r="P23">
        <v>2.3067552522981601E-2</v>
      </c>
      <c r="Q23">
        <v>0.58396420680173899</v>
      </c>
      <c r="R23" t="str">
        <f t="shared" si="4"/>
        <v>-</v>
      </c>
      <c r="S23" t="str">
        <f t="shared" si="5"/>
        <v>N</v>
      </c>
    </row>
    <row r="24" spans="1:19" x14ac:dyDescent="0.35">
      <c r="A24" t="s">
        <v>34</v>
      </c>
      <c r="B24">
        <v>-0.17506223282354799</v>
      </c>
      <c r="C24">
        <v>-6.7249668643962904E-3</v>
      </c>
      <c r="D24">
        <v>0.80007809779877603</v>
      </c>
      <c r="E24" t="str">
        <f t="shared" si="0"/>
        <v>+</v>
      </c>
      <c r="F24" s="2">
        <v>-0.11269276965476099</v>
      </c>
      <c r="G24">
        <v>0.18736600151206401</v>
      </c>
      <c r="H24">
        <v>0.11808623303352</v>
      </c>
      <c r="I24" t="str">
        <f t="shared" si="1"/>
        <v>+</v>
      </c>
      <c r="J24" s="3" t="str">
        <f t="shared" si="2"/>
        <v>Y</v>
      </c>
      <c r="K24" s="2">
        <v>-0.18516907399789001</v>
      </c>
      <c r="L24">
        <v>1.3312063165256899E-2</v>
      </c>
      <c r="M24">
        <v>0.30988258742625802</v>
      </c>
      <c r="N24" t="str">
        <f t="shared" si="3"/>
        <v>+</v>
      </c>
      <c r="O24" s="2">
        <v>0.10414794876078</v>
      </c>
      <c r="P24">
        <v>-0.14660944395210199</v>
      </c>
      <c r="Q24">
        <v>0.32767930903188502</v>
      </c>
      <c r="R24" t="str">
        <f t="shared" si="4"/>
        <v>-</v>
      </c>
      <c r="S24" t="str">
        <f t="shared" si="5"/>
        <v>N</v>
      </c>
    </row>
    <row r="25" spans="1:19" x14ac:dyDescent="0.35">
      <c r="A25" t="s">
        <v>35</v>
      </c>
      <c r="B25">
        <v>-0.14460930800656199</v>
      </c>
      <c r="C25">
        <v>-1.4448454366944001E-2</v>
      </c>
      <c r="D25">
        <v>0.71946004851380096</v>
      </c>
      <c r="E25" t="str">
        <f t="shared" si="0"/>
        <v>+</v>
      </c>
      <c r="F25" s="2">
        <v>-7.5163040933494393E-2</v>
      </c>
      <c r="G25">
        <v>0.46501949012633398</v>
      </c>
      <c r="H25">
        <v>0.110683843603629</v>
      </c>
      <c r="I25" t="str">
        <f t="shared" si="1"/>
        <v>+</v>
      </c>
      <c r="J25" s="3" t="str">
        <f t="shared" si="2"/>
        <v>Y</v>
      </c>
      <c r="K25" s="2">
        <v>-0.28542992706940301</v>
      </c>
      <c r="L25">
        <v>8.1860349794931203E-2</v>
      </c>
      <c r="M25">
        <v>5.40244764385383E-3</v>
      </c>
      <c r="N25" t="str">
        <f t="shared" si="3"/>
        <v>+</v>
      </c>
      <c r="O25" s="2">
        <v>0.159509319211218</v>
      </c>
      <c r="P25">
        <v>5.4138384452188701E-2</v>
      </c>
      <c r="Q25">
        <v>0.82970802049709802</v>
      </c>
      <c r="R25" t="str">
        <f t="shared" si="4"/>
        <v>-</v>
      </c>
      <c r="S25" t="str">
        <f t="shared" si="5"/>
        <v>N</v>
      </c>
    </row>
    <row r="26" spans="1:19" x14ac:dyDescent="0.35">
      <c r="A26" t="s">
        <v>36</v>
      </c>
      <c r="B26">
        <v>-0.29967187365329201</v>
      </c>
      <c r="C26">
        <v>0.131665808126322</v>
      </c>
      <c r="D26">
        <v>1.23177416469493E-2</v>
      </c>
      <c r="E26" t="str">
        <f t="shared" si="0"/>
        <v>+</v>
      </c>
      <c r="F26" s="2">
        <v>-0.15665790386542899</v>
      </c>
      <c r="G26">
        <v>0.37019129158158398</v>
      </c>
      <c r="H26">
        <v>3.3105942208072701E-3</v>
      </c>
      <c r="I26" t="str">
        <f t="shared" si="1"/>
        <v>+</v>
      </c>
      <c r="J26" s="3" t="str">
        <f t="shared" si="2"/>
        <v>Y</v>
      </c>
      <c r="K26" s="2">
        <v>-0.13727896020473099</v>
      </c>
      <c r="L26">
        <v>0.128259905577077</v>
      </c>
      <c r="M26">
        <v>4.2786618276378301E-2</v>
      </c>
      <c r="N26" t="str">
        <f t="shared" si="3"/>
        <v>+</v>
      </c>
      <c r="O26" s="2">
        <v>-5.9022463277832303E-2</v>
      </c>
      <c r="P26">
        <v>-9.3405785352624504E-2</v>
      </c>
      <c r="Q26">
        <v>0.44692775288814501</v>
      </c>
      <c r="R26" t="str">
        <f t="shared" si="4"/>
        <v>-</v>
      </c>
      <c r="S26" t="str">
        <f t="shared" si="5"/>
        <v>N</v>
      </c>
    </row>
    <row r="27" spans="1:19" x14ac:dyDescent="0.35">
      <c r="A27" t="s">
        <v>37</v>
      </c>
      <c r="B27">
        <v>-0.145222046904008</v>
      </c>
      <c r="C27">
        <v>-8.0934555360357902E-2</v>
      </c>
      <c r="D27">
        <v>0.71368720620291703</v>
      </c>
      <c r="E27" t="str">
        <f t="shared" si="0"/>
        <v>+</v>
      </c>
      <c r="F27" s="2">
        <v>0.28637567065751501</v>
      </c>
      <c r="G27">
        <v>0.51863696106962898</v>
      </c>
      <c r="H27">
        <v>0.52772852892470601</v>
      </c>
      <c r="I27" t="str">
        <f t="shared" si="1"/>
        <v>+</v>
      </c>
      <c r="J27" s="3" t="str">
        <f t="shared" si="2"/>
        <v>Y</v>
      </c>
      <c r="K27" s="2">
        <v>-0.15180732783293499</v>
      </c>
      <c r="L27">
        <v>-1.3311074440033301E-2</v>
      </c>
      <c r="M27">
        <v>0.530683230016601</v>
      </c>
      <c r="N27" t="str">
        <f t="shared" si="3"/>
        <v>+</v>
      </c>
      <c r="O27" s="2">
        <v>0.51432753345081195</v>
      </c>
      <c r="P27">
        <v>0.26507796785800197</v>
      </c>
      <c r="Q27">
        <v>0.31135769766960297</v>
      </c>
      <c r="R27" t="str">
        <f t="shared" si="4"/>
        <v>-</v>
      </c>
      <c r="S27" t="str">
        <f t="shared" si="5"/>
        <v>N</v>
      </c>
    </row>
    <row r="28" spans="1:19" x14ac:dyDescent="0.35">
      <c r="A28" t="s">
        <v>38</v>
      </c>
      <c r="B28">
        <v>-0.110291824047481</v>
      </c>
      <c r="C28">
        <v>-0.18067404985382601</v>
      </c>
      <c r="D28">
        <v>0.45377016611521498</v>
      </c>
      <c r="E28" t="str">
        <f t="shared" si="0"/>
        <v>-</v>
      </c>
      <c r="F28" s="2">
        <v>-0.106797079499865</v>
      </c>
      <c r="G28">
        <v>0.16875774631745899</v>
      </c>
      <c r="H28">
        <v>0.16542878189761001</v>
      </c>
      <c r="I28" t="str">
        <f t="shared" si="1"/>
        <v>+</v>
      </c>
      <c r="J28" s="3" t="str">
        <f t="shared" si="2"/>
        <v>N</v>
      </c>
      <c r="K28" s="2">
        <v>-0.23675527368997701</v>
      </c>
      <c r="L28">
        <v>-9.4583530487242995E-2</v>
      </c>
      <c r="M28">
        <v>0.44421296183048098</v>
      </c>
      <c r="N28" t="str">
        <f t="shared" si="3"/>
        <v>+</v>
      </c>
      <c r="O28" s="2">
        <v>8.0245709271698398E-2</v>
      </c>
      <c r="P28">
        <v>-8.7651499142088807E-2</v>
      </c>
      <c r="Q28">
        <v>0.89515968963766102</v>
      </c>
      <c r="R28" t="str">
        <f t="shared" si="4"/>
        <v>-</v>
      </c>
      <c r="S28" t="str">
        <f t="shared" si="5"/>
        <v>N</v>
      </c>
    </row>
    <row r="29" spans="1:19" x14ac:dyDescent="0.35">
      <c r="A29" t="s">
        <v>39</v>
      </c>
      <c r="B29">
        <v>-0.23097564009337099</v>
      </c>
      <c r="C29">
        <v>5.3731370557209904E-3</v>
      </c>
      <c r="D29">
        <v>0.746711252303351</v>
      </c>
      <c r="E29" t="str">
        <f t="shared" si="0"/>
        <v>+</v>
      </c>
      <c r="F29" s="2">
        <v>-0.27693007918402801</v>
      </c>
      <c r="G29">
        <v>0.297136978674785</v>
      </c>
      <c r="H29">
        <v>6.2207974047655303E-3</v>
      </c>
      <c r="I29" t="str">
        <f t="shared" si="1"/>
        <v>+</v>
      </c>
      <c r="J29" s="3" t="str">
        <f t="shared" si="2"/>
        <v>Y</v>
      </c>
      <c r="K29" s="2">
        <v>-0.161824933518043</v>
      </c>
      <c r="L29">
        <v>1.5521208608854101E-2</v>
      </c>
      <c r="M29">
        <v>0.234341040472275</v>
      </c>
      <c r="N29" t="str">
        <f t="shared" si="3"/>
        <v>+</v>
      </c>
      <c r="O29" s="2">
        <v>-0.13089633184434399</v>
      </c>
      <c r="P29">
        <v>-0.127493868339246</v>
      </c>
      <c r="Q29">
        <v>0.68259101926294696</v>
      </c>
      <c r="R29" t="str">
        <f t="shared" si="4"/>
        <v>+</v>
      </c>
      <c r="S29" t="str">
        <f t="shared" si="5"/>
        <v>Y</v>
      </c>
    </row>
    <row r="30" spans="1:19" x14ac:dyDescent="0.35">
      <c r="A30" t="s">
        <v>40</v>
      </c>
      <c r="B30">
        <v>-0.118389298358771</v>
      </c>
      <c r="C30">
        <v>-4.9958700625352598E-2</v>
      </c>
      <c r="D30">
        <v>0.49132037528752498</v>
      </c>
      <c r="E30" t="str">
        <f t="shared" si="0"/>
        <v>+</v>
      </c>
      <c r="F30" s="2">
        <v>-0.110123146425533</v>
      </c>
      <c r="G30">
        <v>0.32229368752753101</v>
      </c>
      <c r="H30">
        <v>5.2380216072333598E-2</v>
      </c>
      <c r="I30" t="str">
        <f t="shared" si="1"/>
        <v>+</v>
      </c>
      <c r="J30" s="3" t="str">
        <f t="shared" si="2"/>
        <v>Y</v>
      </c>
      <c r="K30" s="2">
        <v>-0.16133684394192599</v>
      </c>
      <c r="L30">
        <v>6.5363472648346799E-2</v>
      </c>
      <c r="M30">
        <v>3.7427286048492599E-3</v>
      </c>
      <c r="N30" t="str">
        <f t="shared" si="3"/>
        <v>+</v>
      </c>
      <c r="O30" s="2">
        <v>-3.6395644611545798E-2</v>
      </c>
      <c r="P30">
        <v>-3.6398900357868302E-2</v>
      </c>
      <c r="Q30">
        <v>0.94079943886272899</v>
      </c>
      <c r="R30" t="str">
        <f t="shared" si="4"/>
        <v>-</v>
      </c>
      <c r="S30" t="str">
        <f t="shared" si="5"/>
        <v>N</v>
      </c>
    </row>
    <row r="31" spans="1:19" x14ac:dyDescent="0.35">
      <c r="A31" t="s">
        <v>41</v>
      </c>
      <c r="B31">
        <v>-0.22390864995905799</v>
      </c>
      <c r="C31">
        <v>-7.3296860362742494E-2</v>
      </c>
      <c r="D31">
        <v>0.66764429142260895</v>
      </c>
      <c r="E31" t="str">
        <f t="shared" si="0"/>
        <v>+</v>
      </c>
      <c r="F31" s="2">
        <v>-0.219906097712117</v>
      </c>
      <c r="G31">
        <v>0.24271943957445699</v>
      </c>
      <c r="H31">
        <v>1.39552669916233E-2</v>
      </c>
      <c r="I31" t="str">
        <f t="shared" si="1"/>
        <v>+</v>
      </c>
      <c r="J31" s="3" t="str">
        <f t="shared" si="2"/>
        <v>Y</v>
      </c>
      <c r="K31" s="2">
        <v>-0.22190737383558701</v>
      </c>
      <c r="L31">
        <v>7.8180077278809604E-3</v>
      </c>
      <c r="M31">
        <v>2.6584342367278399E-2</v>
      </c>
      <c r="N31" t="str">
        <f t="shared" si="3"/>
        <v>+</v>
      </c>
      <c r="O31" s="2">
        <v>-0.106926997879077</v>
      </c>
      <c r="P31">
        <v>-0.130271438057804</v>
      </c>
      <c r="Q31">
        <v>0.56784286989157096</v>
      </c>
      <c r="R31" t="str">
        <f t="shared" si="4"/>
        <v>-</v>
      </c>
      <c r="S31" t="str">
        <f t="shared" si="5"/>
        <v>N</v>
      </c>
    </row>
    <row r="32" spans="1:19" x14ac:dyDescent="0.35">
      <c r="A32" t="s">
        <v>42</v>
      </c>
      <c r="B32">
        <v>-0.24150890501837</v>
      </c>
      <c r="C32">
        <v>-8.1044625190163394E-2</v>
      </c>
      <c r="D32">
        <v>0.78298175776887702</v>
      </c>
      <c r="E32" t="str">
        <f t="shared" si="0"/>
        <v>+</v>
      </c>
      <c r="F32" s="2">
        <v>6.2943504409175094E-2</v>
      </c>
      <c r="G32">
        <v>0.28490491516445998</v>
      </c>
      <c r="H32">
        <v>0.17602236954815501</v>
      </c>
      <c r="I32" t="str">
        <f t="shared" si="1"/>
        <v>+</v>
      </c>
      <c r="J32" s="3" t="str">
        <f t="shared" si="2"/>
        <v>Y</v>
      </c>
      <c r="K32" s="2">
        <v>-0.228569868259621</v>
      </c>
      <c r="L32">
        <v>-1.9117032098334E-2</v>
      </c>
      <c r="M32">
        <v>9.2134963878004895E-3</v>
      </c>
      <c r="N32" t="str">
        <f t="shared" si="3"/>
        <v>+</v>
      </c>
      <c r="O32" s="2">
        <v>7.9525060835761704E-2</v>
      </c>
      <c r="P32">
        <v>0.16141155628086601</v>
      </c>
      <c r="Q32">
        <v>0.79715808209940098</v>
      </c>
      <c r="R32" t="str">
        <f t="shared" si="4"/>
        <v>+</v>
      </c>
      <c r="S32" t="str">
        <f t="shared" si="5"/>
        <v>Y</v>
      </c>
    </row>
    <row r="33" spans="1:19" x14ac:dyDescent="0.35">
      <c r="A33" t="s">
        <v>43</v>
      </c>
      <c r="B33">
        <v>-0.15408577148237501</v>
      </c>
      <c r="C33">
        <v>0.13360584825727001</v>
      </c>
      <c r="D33">
        <v>0.496463272505685</v>
      </c>
      <c r="E33" t="str">
        <f t="shared" si="0"/>
        <v>+</v>
      </c>
      <c r="F33" s="2">
        <v>6.0106054716914398E-3</v>
      </c>
      <c r="G33">
        <v>0.287483361754169</v>
      </c>
      <c r="H33">
        <v>1.7791479127397199E-2</v>
      </c>
      <c r="I33" t="str">
        <f t="shared" si="1"/>
        <v>+</v>
      </c>
      <c r="J33" s="3" t="str">
        <f t="shared" si="2"/>
        <v>Y</v>
      </c>
      <c r="K33" s="2">
        <v>-8.0975751856652706E-2</v>
      </c>
      <c r="L33">
        <v>0.140928678538354</v>
      </c>
      <c r="M33">
        <v>0.111568639845603</v>
      </c>
      <c r="N33" t="str">
        <f t="shared" si="3"/>
        <v>+</v>
      </c>
      <c r="O33" s="2">
        <v>0.12953363767672499</v>
      </c>
      <c r="P33">
        <v>-6.1530140844008499E-2</v>
      </c>
      <c r="Q33">
        <v>9.1359164660279601E-2</v>
      </c>
      <c r="R33" t="str">
        <f t="shared" si="4"/>
        <v>-</v>
      </c>
      <c r="S33" t="str">
        <f t="shared" si="5"/>
        <v>N</v>
      </c>
    </row>
    <row r="34" spans="1:19" x14ac:dyDescent="0.35">
      <c r="A34" t="s">
        <v>44</v>
      </c>
      <c r="B34">
        <v>-0.151562451694253</v>
      </c>
      <c r="C34">
        <v>-6.73775544413035E-2</v>
      </c>
      <c r="D34">
        <v>0.51673100182455001</v>
      </c>
      <c r="E34" t="str">
        <f t="shared" si="0"/>
        <v>+</v>
      </c>
      <c r="F34" s="2">
        <v>6.4786460243545493E-2</v>
      </c>
      <c r="G34">
        <v>0.15084582950841799</v>
      </c>
      <c r="H34">
        <v>0.36163094002976198</v>
      </c>
      <c r="I34" t="str">
        <f t="shared" si="1"/>
        <v>+</v>
      </c>
      <c r="J34" s="3" t="str">
        <f t="shared" si="2"/>
        <v>Y</v>
      </c>
      <c r="K34" s="2">
        <v>-0.20722867858852501</v>
      </c>
      <c r="L34">
        <v>-1.6713846330153399E-2</v>
      </c>
      <c r="M34">
        <v>0.34905020942514298</v>
      </c>
      <c r="N34" t="str">
        <f t="shared" si="3"/>
        <v>+</v>
      </c>
      <c r="O34" s="2">
        <v>0.19354059424654099</v>
      </c>
      <c r="P34">
        <v>-7.5624935485192099E-2</v>
      </c>
      <c r="Q34">
        <v>0.11464397854682</v>
      </c>
      <c r="R34" t="str">
        <f t="shared" si="4"/>
        <v>-</v>
      </c>
      <c r="S34" t="str">
        <f t="shared" si="5"/>
        <v>N</v>
      </c>
    </row>
    <row r="35" spans="1:19" x14ac:dyDescent="0.35">
      <c r="A35" t="s">
        <v>45</v>
      </c>
      <c r="B35">
        <v>-0.20602681446343599</v>
      </c>
      <c r="C35">
        <v>-5.3759132347904297E-2</v>
      </c>
      <c r="D35">
        <v>0.85439179053641801</v>
      </c>
      <c r="E35" t="str">
        <f t="shared" si="0"/>
        <v>+</v>
      </c>
      <c r="F35" s="2">
        <v>-3.2448730580047998E-2</v>
      </c>
      <c r="G35">
        <v>0.27483658016278401</v>
      </c>
      <c r="H35">
        <v>8.8932597450045295E-2</v>
      </c>
      <c r="I35" t="str">
        <f t="shared" si="1"/>
        <v>+</v>
      </c>
      <c r="J35" s="3" t="str">
        <f t="shared" si="2"/>
        <v>Y</v>
      </c>
      <c r="K35" s="2">
        <v>-0.21364264844268599</v>
      </c>
      <c r="L35">
        <v>-2.3316241332717199E-2</v>
      </c>
      <c r="M35">
        <v>0.135280028884426</v>
      </c>
      <c r="N35" t="str">
        <f t="shared" si="3"/>
        <v>+</v>
      </c>
      <c r="O35" s="2">
        <v>0.12276020843661101</v>
      </c>
      <c r="P35">
        <v>-9.6181461505085008E-3</v>
      </c>
      <c r="Q35">
        <v>0.38476617758812998</v>
      </c>
      <c r="R35" t="str">
        <f t="shared" si="4"/>
        <v>-</v>
      </c>
      <c r="S35" t="str">
        <f t="shared" si="5"/>
        <v>N</v>
      </c>
    </row>
    <row r="36" spans="1:19" x14ac:dyDescent="0.35">
      <c r="A36" t="s">
        <v>46</v>
      </c>
      <c r="B36">
        <v>-0.167369992641519</v>
      </c>
      <c r="C36">
        <v>-7.9400200673326302E-2</v>
      </c>
      <c r="D36">
        <v>0.46760603310257998</v>
      </c>
      <c r="E36" t="str">
        <f t="shared" si="0"/>
        <v>+</v>
      </c>
      <c r="F36" s="2">
        <v>8.7384717185052304E-3</v>
      </c>
      <c r="G36">
        <v>0.32106809070576797</v>
      </c>
      <c r="H36">
        <v>0.32655932799947102</v>
      </c>
      <c r="I36" t="str">
        <f t="shared" si="1"/>
        <v>+</v>
      </c>
      <c r="J36" s="3" t="str">
        <f t="shared" si="2"/>
        <v>Y</v>
      </c>
      <c r="K36" s="2">
        <v>-0.13419370296733299</v>
      </c>
      <c r="L36">
        <v>-9.10285614440451E-2</v>
      </c>
      <c r="M36">
        <v>0.27455347459442803</v>
      </c>
      <c r="N36" t="str">
        <f t="shared" si="3"/>
        <v>+</v>
      </c>
      <c r="O36" s="2">
        <v>0.188864756162164</v>
      </c>
      <c r="P36">
        <v>8.7384717185052304E-3</v>
      </c>
      <c r="Q36">
        <v>0.188253130199527</v>
      </c>
      <c r="R36" t="str">
        <f t="shared" si="4"/>
        <v>-</v>
      </c>
      <c r="S36" t="str">
        <f t="shared" si="5"/>
        <v>N</v>
      </c>
    </row>
    <row r="37" spans="1:19" x14ac:dyDescent="0.35">
      <c r="A37" t="s">
        <v>47</v>
      </c>
      <c r="B37">
        <v>-9.7077471399088899E-2</v>
      </c>
      <c r="C37">
        <v>-8.3051044437391697E-2</v>
      </c>
      <c r="D37">
        <v>0.33955568674532299</v>
      </c>
      <c r="E37" t="str">
        <f t="shared" si="0"/>
        <v>+</v>
      </c>
      <c r="F37" s="2">
        <v>-6.6204612491213705E-2</v>
      </c>
      <c r="G37">
        <v>0.24989795064516701</v>
      </c>
      <c r="H37">
        <v>0.13528164173443699</v>
      </c>
      <c r="I37" t="str">
        <f t="shared" si="1"/>
        <v>+</v>
      </c>
      <c r="J37" s="3" t="str">
        <f t="shared" si="2"/>
        <v>Y</v>
      </c>
      <c r="K37" s="2">
        <v>-0.14747266318770799</v>
      </c>
      <c r="L37">
        <v>-5.7775049213731298E-2</v>
      </c>
      <c r="M37">
        <v>0.22060682533360401</v>
      </c>
      <c r="N37" t="str">
        <f t="shared" si="3"/>
        <v>+</v>
      </c>
      <c r="O37" s="2">
        <v>7.1999380401112506E-2</v>
      </c>
      <c r="P37">
        <v>-0.12646956004127699</v>
      </c>
      <c r="Q37">
        <v>0.62483336856281002</v>
      </c>
      <c r="R37" t="str">
        <f t="shared" si="4"/>
        <v>-</v>
      </c>
      <c r="S37" t="str">
        <f t="shared" si="5"/>
        <v>N</v>
      </c>
    </row>
    <row r="38" spans="1:19" x14ac:dyDescent="0.35">
      <c r="A38" t="s">
        <v>48</v>
      </c>
      <c r="B38">
        <v>-0.10857902515451</v>
      </c>
      <c r="C38">
        <v>-6.7051219325762898E-2</v>
      </c>
      <c r="D38">
        <v>0.87473593279129802</v>
      </c>
      <c r="E38" t="str">
        <f t="shared" si="0"/>
        <v>+</v>
      </c>
      <c r="F38" s="2">
        <v>-6.5512685848514302E-2</v>
      </c>
      <c r="G38">
        <v>0.29903972784146998</v>
      </c>
      <c r="H38">
        <v>2.0011138981053399E-2</v>
      </c>
      <c r="I38" t="str">
        <f t="shared" si="1"/>
        <v>+</v>
      </c>
      <c r="J38" s="3" t="str">
        <f t="shared" si="2"/>
        <v>Y</v>
      </c>
      <c r="K38" s="2">
        <v>-0.16235680256318399</v>
      </c>
      <c r="L38">
        <v>2.9987952067239299E-2</v>
      </c>
      <c r="M38">
        <v>2.9594500748843101E-2</v>
      </c>
      <c r="N38" t="str">
        <f t="shared" si="3"/>
        <v>+</v>
      </c>
      <c r="O38" s="2">
        <v>0.156590260710673</v>
      </c>
      <c r="P38">
        <v>2.6904387681669601E-2</v>
      </c>
      <c r="Q38">
        <v>0.84683367269579002</v>
      </c>
      <c r="R38" t="str">
        <f t="shared" si="4"/>
        <v>-</v>
      </c>
      <c r="S38" t="str">
        <f t="shared" si="5"/>
        <v>N</v>
      </c>
    </row>
    <row r="39" spans="1:19" x14ac:dyDescent="0.35">
      <c r="A39" t="s">
        <v>49</v>
      </c>
      <c r="B39">
        <v>7.7746446073396801E-3</v>
      </c>
      <c r="C39">
        <v>7.4473832120231703E-2</v>
      </c>
      <c r="D39">
        <v>0.90856872665176502</v>
      </c>
      <c r="E39" t="str">
        <f t="shared" si="0"/>
        <v>+</v>
      </c>
      <c r="F39" s="2">
        <v>-0.136815021504189</v>
      </c>
      <c r="G39">
        <v>7.7376815614641201E-2</v>
      </c>
      <c r="H39">
        <v>0.76287467593981995</v>
      </c>
      <c r="I39" t="str">
        <f t="shared" si="1"/>
        <v>+</v>
      </c>
      <c r="J39" s="3" t="str">
        <f t="shared" si="2"/>
        <v>Y</v>
      </c>
      <c r="K39" s="2">
        <v>0.10932128686722099</v>
      </c>
      <c r="L39">
        <v>-4.4342035569426098E-2</v>
      </c>
      <c r="M39">
        <v>5.2204894811765302E-2</v>
      </c>
      <c r="N39" t="str">
        <f t="shared" si="3"/>
        <v>-</v>
      </c>
      <c r="O39" s="2">
        <v>0.15874149169745499</v>
      </c>
      <c r="P39">
        <v>-0.27509530060519499</v>
      </c>
      <c r="Q39">
        <v>6.4385856028702296E-3</v>
      </c>
      <c r="R39" t="str">
        <f t="shared" si="4"/>
        <v>-</v>
      </c>
      <c r="S39" t="str">
        <f t="shared" si="5"/>
        <v>Y</v>
      </c>
    </row>
    <row r="40" spans="1:19" x14ac:dyDescent="0.35">
      <c r="A40" t="s">
        <v>50</v>
      </c>
      <c r="B40">
        <v>-9.4755976716520599E-2</v>
      </c>
      <c r="C40">
        <v>-1.1700015906430499E-2</v>
      </c>
      <c r="D40">
        <v>0.53501003899584598</v>
      </c>
      <c r="E40" t="str">
        <f t="shared" si="0"/>
        <v>+</v>
      </c>
      <c r="F40" s="2">
        <v>-0.16045003732510499</v>
      </c>
      <c r="G40">
        <v>0.207394868775508</v>
      </c>
      <c r="H40">
        <v>0.13226616004333799</v>
      </c>
      <c r="I40" t="str">
        <f t="shared" si="1"/>
        <v>+</v>
      </c>
      <c r="J40" s="3" t="str">
        <f t="shared" si="2"/>
        <v>Y</v>
      </c>
      <c r="K40" s="2">
        <v>-4.1292596969440203E-2</v>
      </c>
      <c r="L40">
        <v>-2.3526057667695398E-2</v>
      </c>
      <c r="M40">
        <v>0.353355099385533</v>
      </c>
      <c r="N40" t="str">
        <f t="shared" si="3"/>
        <v>+</v>
      </c>
      <c r="O40" s="2">
        <v>7.6609841626020206E-2</v>
      </c>
      <c r="P40">
        <v>-0.21448772134484301</v>
      </c>
      <c r="Q40">
        <v>0.191852329679809</v>
      </c>
      <c r="R40" t="str">
        <f t="shared" si="4"/>
        <v>-</v>
      </c>
      <c r="S40" t="str">
        <f t="shared" si="5"/>
        <v>N</v>
      </c>
    </row>
    <row r="41" spans="1:19" x14ac:dyDescent="0.35">
      <c r="A41" t="s">
        <v>51</v>
      </c>
      <c r="B41">
        <v>-0.16841847184779599</v>
      </c>
      <c r="C41">
        <v>-0.19270515335376401</v>
      </c>
      <c r="D41">
        <v>0.97970950141569202</v>
      </c>
      <c r="E41" t="str">
        <f t="shared" si="0"/>
        <v>-</v>
      </c>
      <c r="F41" s="2">
        <v>-5.0758962627452199E-2</v>
      </c>
      <c r="G41">
        <v>0.39135065178169998</v>
      </c>
      <c r="H41">
        <v>0.11328953495514101</v>
      </c>
      <c r="I41" t="str">
        <f t="shared" si="1"/>
        <v>+</v>
      </c>
      <c r="J41" s="3" t="str">
        <f t="shared" si="2"/>
        <v>N</v>
      </c>
      <c r="K41" s="2">
        <v>-0.15829130162992</v>
      </c>
      <c r="L41">
        <v>-0.22506023160628799</v>
      </c>
      <c r="M41">
        <v>0.44050957598183998</v>
      </c>
      <c r="N41" t="str">
        <f t="shared" si="3"/>
        <v>-</v>
      </c>
      <c r="O41" s="2">
        <v>0.251497997938808</v>
      </c>
      <c r="P41">
        <v>-0.14411167491181101</v>
      </c>
      <c r="Q41">
        <v>0.10186689456204701</v>
      </c>
      <c r="R41" t="str">
        <f t="shared" si="4"/>
        <v>-</v>
      </c>
      <c r="S41" t="str">
        <f t="shared" si="5"/>
        <v>Y</v>
      </c>
    </row>
    <row r="42" spans="1:19" x14ac:dyDescent="0.35">
      <c r="A42" t="s">
        <v>52</v>
      </c>
      <c r="B42">
        <v>-0.101814261945619</v>
      </c>
      <c r="C42">
        <v>6.6437151491916299E-2</v>
      </c>
      <c r="D42">
        <v>0.78480460259681295</v>
      </c>
      <c r="E42" t="str">
        <f t="shared" si="0"/>
        <v>+</v>
      </c>
      <c r="F42" s="2">
        <v>-5.9851481158906199E-2</v>
      </c>
      <c r="G42">
        <v>0.28253825219696699</v>
      </c>
      <c r="H42">
        <v>0.184354634842536</v>
      </c>
      <c r="I42" t="str">
        <f t="shared" si="1"/>
        <v>+</v>
      </c>
      <c r="J42" s="3" t="str">
        <f t="shared" si="2"/>
        <v>Y</v>
      </c>
      <c r="K42" s="2">
        <v>-0.13533521612451299</v>
      </c>
      <c r="L42">
        <v>0.10866706664728799</v>
      </c>
      <c r="M42">
        <v>1.9372575970550601E-3</v>
      </c>
      <c r="N42" t="str">
        <f t="shared" si="3"/>
        <v>+</v>
      </c>
      <c r="O42" s="2">
        <v>6.6437151491916299E-2</v>
      </c>
      <c r="P42">
        <v>3.21803758529585E-3</v>
      </c>
      <c r="Q42">
        <v>0.66962960062015298</v>
      </c>
      <c r="R42" t="str">
        <f t="shared" si="4"/>
        <v>-</v>
      </c>
      <c r="S42" t="str">
        <f t="shared" si="5"/>
        <v>N</v>
      </c>
    </row>
    <row r="43" spans="1:19" x14ac:dyDescent="0.35">
      <c r="A43" t="s">
        <v>53</v>
      </c>
      <c r="B43">
        <v>0.108974023143599</v>
      </c>
      <c r="C43">
        <v>0.26938082295071503</v>
      </c>
      <c r="D43">
        <v>8.48113927604595E-2</v>
      </c>
      <c r="E43" t="str">
        <f t="shared" si="0"/>
        <v>+</v>
      </c>
      <c r="F43" s="2">
        <v>-0.38989803314892002</v>
      </c>
      <c r="G43">
        <v>9.4891332779488594E-2</v>
      </c>
      <c r="H43">
        <v>0.32546515992670899</v>
      </c>
      <c r="I43" t="str">
        <f t="shared" si="1"/>
        <v>+</v>
      </c>
      <c r="J43" s="3" t="str">
        <f t="shared" si="2"/>
        <v>Y</v>
      </c>
      <c r="K43" s="2">
        <v>0.26938082295071503</v>
      </c>
      <c r="L43">
        <v>0.15845470431582401</v>
      </c>
      <c r="M43">
        <v>0.32787997284844</v>
      </c>
      <c r="N43" t="str">
        <f t="shared" si="3"/>
        <v>-</v>
      </c>
      <c r="O43" s="2">
        <v>-0.166813674518241</v>
      </c>
      <c r="P43">
        <v>-0.55081507772675398</v>
      </c>
      <c r="Q43">
        <v>2.65174166013919E-2</v>
      </c>
      <c r="R43" t="str">
        <f t="shared" si="4"/>
        <v>-</v>
      </c>
      <c r="S43" t="str">
        <f t="shared" si="5"/>
        <v>Y</v>
      </c>
    </row>
    <row r="44" spans="1:19" x14ac:dyDescent="0.35">
      <c r="A44" t="s">
        <v>54</v>
      </c>
      <c r="B44">
        <v>6.5128536130583795E-2</v>
      </c>
      <c r="C44">
        <v>4.2608477770559497E-2</v>
      </c>
      <c r="D44">
        <v>0.56882570649307695</v>
      </c>
      <c r="E44" t="str">
        <f t="shared" si="0"/>
        <v>-</v>
      </c>
      <c r="F44" s="2">
        <v>-0.13623171749655699</v>
      </c>
      <c r="G44">
        <v>0.11543034290441</v>
      </c>
      <c r="H44">
        <v>0.48642894260112102</v>
      </c>
      <c r="I44" t="str">
        <f t="shared" si="1"/>
        <v>+</v>
      </c>
      <c r="J44" s="3" t="str">
        <f t="shared" si="2"/>
        <v>N</v>
      </c>
      <c r="K44" s="2">
        <v>-0.13988861617124501</v>
      </c>
      <c r="L44">
        <v>0.19586684593467901</v>
      </c>
      <c r="M44" s="1">
        <v>9.4489416186059E-5</v>
      </c>
      <c r="N44" t="str">
        <f t="shared" si="3"/>
        <v>+</v>
      </c>
      <c r="O44" s="2">
        <v>-0.31292985716607802</v>
      </c>
      <c r="P44">
        <v>1.7250954437244798E-2</v>
      </c>
      <c r="Q44">
        <v>0.11956654913035999</v>
      </c>
      <c r="R44" t="str">
        <f t="shared" si="4"/>
        <v>+</v>
      </c>
      <c r="S44" t="str">
        <f t="shared" si="5"/>
        <v>Y</v>
      </c>
    </row>
    <row r="45" spans="1:19" x14ac:dyDescent="0.35">
      <c r="A45" t="s">
        <v>55</v>
      </c>
      <c r="B45">
        <v>5.98737481564851E-2</v>
      </c>
      <c r="C45">
        <v>-6.5780616253013804E-2</v>
      </c>
      <c r="D45">
        <v>4.2393192174653802E-2</v>
      </c>
      <c r="E45" t="str">
        <f t="shared" si="0"/>
        <v>-</v>
      </c>
      <c r="F45" s="2">
        <v>0.182672401542324</v>
      </c>
      <c r="G45">
        <v>0.129536936026168</v>
      </c>
      <c r="H45">
        <v>0.76054464017150702</v>
      </c>
      <c r="I45" t="str">
        <f t="shared" si="1"/>
        <v>-</v>
      </c>
      <c r="J45" s="3" t="str">
        <f t="shared" si="2"/>
        <v>Y</v>
      </c>
      <c r="K45" s="2">
        <v>-3.5095468618542701E-2</v>
      </c>
      <c r="L45">
        <v>2.8392511372229401E-3</v>
      </c>
      <c r="M45">
        <v>0.74980519461314199</v>
      </c>
      <c r="N45" t="str">
        <f t="shared" si="3"/>
        <v>+</v>
      </c>
      <c r="O45" s="2">
        <v>0.46653892085570398</v>
      </c>
      <c r="P45">
        <v>0.13540422493707999</v>
      </c>
      <c r="Q45">
        <v>0.53558847265728204</v>
      </c>
      <c r="R45" t="str">
        <f t="shared" si="4"/>
        <v>-</v>
      </c>
      <c r="S45" t="str">
        <f t="shared" si="5"/>
        <v>N</v>
      </c>
    </row>
    <row r="46" spans="1:19" x14ac:dyDescent="0.35">
      <c r="A46" t="s">
        <v>56</v>
      </c>
      <c r="B46">
        <v>-0.19947813478797899</v>
      </c>
      <c r="C46">
        <v>-0.227065759492801</v>
      </c>
      <c r="D46">
        <v>0.173884687504719</v>
      </c>
      <c r="E46" t="str">
        <f t="shared" si="0"/>
        <v>-</v>
      </c>
      <c r="F46" s="2">
        <v>-0.135825890863914</v>
      </c>
      <c r="G46">
        <v>2.90827016290468E-2</v>
      </c>
      <c r="H46">
        <v>0.16930614268171601</v>
      </c>
      <c r="I46" t="str">
        <f t="shared" si="1"/>
        <v>+</v>
      </c>
      <c r="J46" s="3" t="str">
        <f t="shared" si="2"/>
        <v>N</v>
      </c>
      <c r="K46" s="2">
        <v>-0.277980321634553</v>
      </c>
      <c r="L46">
        <v>-0.14588707330645101</v>
      </c>
      <c r="M46">
        <v>0.68137177103907598</v>
      </c>
      <c r="N46" t="str">
        <f t="shared" si="3"/>
        <v>+</v>
      </c>
      <c r="O46" s="2">
        <v>-2.82540394045976E-2</v>
      </c>
      <c r="P46">
        <v>-0.17437148132209901</v>
      </c>
      <c r="Q46">
        <v>0.43035146390357099</v>
      </c>
      <c r="R46" t="str">
        <f t="shared" si="4"/>
        <v>-</v>
      </c>
      <c r="S46" t="str">
        <f t="shared" si="5"/>
        <v>N</v>
      </c>
    </row>
    <row r="47" spans="1:19" x14ac:dyDescent="0.35">
      <c r="A47" t="s">
        <v>57</v>
      </c>
      <c r="B47">
        <v>-8.9630659983756897E-2</v>
      </c>
      <c r="C47">
        <v>-1.9779791283468001E-2</v>
      </c>
      <c r="D47">
        <v>0.58473748966277495</v>
      </c>
      <c r="E47" t="str">
        <f t="shared" si="0"/>
        <v>+</v>
      </c>
      <c r="F47" s="2">
        <v>-1.0030904802272899E-2</v>
      </c>
      <c r="G47">
        <v>0.16635822833546399</v>
      </c>
      <c r="H47">
        <v>0.20074841352536399</v>
      </c>
      <c r="I47" t="str">
        <f t="shared" si="1"/>
        <v>+</v>
      </c>
      <c r="J47" s="3" t="str">
        <f t="shared" si="2"/>
        <v>Y</v>
      </c>
      <c r="K47" s="2">
        <v>-7.1764422970801697E-2</v>
      </c>
      <c r="L47">
        <v>9.4685432794339008E-3</v>
      </c>
      <c r="M47">
        <v>4.1561038048500802E-2</v>
      </c>
      <c r="N47" t="str">
        <f t="shared" si="3"/>
        <v>+</v>
      </c>
      <c r="O47" s="2">
        <v>-1.1655758929135901E-2</v>
      </c>
      <c r="P47">
        <v>4.2785232415986703E-2</v>
      </c>
      <c r="Q47">
        <v>0.98569571689029201</v>
      </c>
      <c r="R47" t="str">
        <f t="shared" si="4"/>
        <v>+</v>
      </c>
      <c r="S47" t="str">
        <f t="shared" si="5"/>
        <v>Y</v>
      </c>
    </row>
    <row r="48" spans="1:19" x14ac:dyDescent="0.35">
      <c r="A48" t="s">
        <v>58</v>
      </c>
      <c r="B48">
        <v>-9.3185826425120397E-2</v>
      </c>
      <c r="C48">
        <v>4.9736220681929302E-2</v>
      </c>
      <c r="D48">
        <v>0.41325452681214198</v>
      </c>
      <c r="E48" t="str">
        <f t="shared" si="0"/>
        <v>+</v>
      </c>
      <c r="F48" s="2">
        <v>-4.2539811892074599E-2</v>
      </c>
      <c r="G48">
        <v>0.224552307806895</v>
      </c>
      <c r="H48">
        <v>0.316254285572379</v>
      </c>
      <c r="I48" t="str">
        <f t="shared" si="1"/>
        <v>+</v>
      </c>
      <c r="J48" s="3" t="str">
        <f t="shared" si="2"/>
        <v>Y</v>
      </c>
      <c r="K48" s="2">
        <v>-0.168206344543467</v>
      </c>
      <c r="L48">
        <v>6.7374753006616203E-2</v>
      </c>
      <c r="M48">
        <v>0.23318788600260601</v>
      </c>
      <c r="N48" t="str">
        <f t="shared" si="3"/>
        <v>+</v>
      </c>
      <c r="O48" s="2">
        <v>0.170012685004088</v>
      </c>
      <c r="P48">
        <v>-9.8902537043759703E-2</v>
      </c>
      <c r="Q48">
        <v>0.26393408707631699</v>
      </c>
      <c r="R48" t="str">
        <f t="shared" si="4"/>
        <v>-</v>
      </c>
      <c r="S48" t="str">
        <f t="shared" si="5"/>
        <v>N</v>
      </c>
    </row>
    <row r="49" spans="1:19" x14ac:dyDescent="0.35">
      <c r="A49" t="s">
        <v>59</v>
      </c>
      <c r="B49">
        <v>-0.148386669397128</v>
      </c>
      <c r="C49">
        <v>-0.11731252480080299</v>
      </c>
      <c r="D49">
        <v>0.27181423282429301</v>
      </c>
      <c r="E49" t="str">
        <f t="shared" si="0"/>
        <v>+</v>
      </c>
      <c r="F49" s="2">
        <v>8.3088528063813893E-2</v>
      </c>
      <c r="G49">
        <v>0.37916683048657401</v>
      </c>
      <c r="H49">
        <v>0.237774933583246</v>
      </c>
      <c r="I49" t="str">
        <f t="shared" si="1"/>
        <v>+</v>
      </c>
      <c r="J49" s="3" t="str">
        <f t="shared" si="2"/>
        <v>Y</v>
      </c>
      <c r="K49" s="2">
        <v>-0.27512078097938097</v>
      </c>
      <c r="L49">
        <v>-1.7442850622982401E-2</v>
      </c>
      <c r="M49">
        <v>0.124615229869089</v>
      </c>
      <c r="N49" t="str">
        <f t="shared" si="3"/>
        <v>+</v>
      </c>
      <c r="O49" s="2">
        <v>0.15258957945783599</v>
      </c>
      <c r="P49">
        <v>8.6241160421177396E-2</v>
      </c>
      <c r="Q49">
        <v>0.23736828312115599</v>
      </c>
      <c r="R49" t="str">
        <f t="shared" si="4"/>
        <v>-</v>
      </c>
      <c r="S49" t="str">
        <f t="shared" si="5"/>
        <v>N</v>
      </c>
    </row>
    <row r="50" spans="1:19" x14ac:dyDescent="0.35">
      <c r="A50" t="s">
        <v>60</v>
      </c>
      <c r="B50">
        <v>-7.7354561053083998E-2</v>
      </c>
      <c r="C50">
        <v>-3.1303914345624601E-2</v>
      </c>
      <c r="D50">
        <v>0.20088117533855299</v>
      </c>
      <c r="E50" t="str">
        <f t="shared" si="0"/>
        <v>+</v>
      </c>
      <c r="F50" s="2">
        <v>-1.0597516769360099E-2</v>
      </c>
      <c r="G50">
        <v>0.33003403810245602</v>
      </c>
      <c r="H50">
        <v>0.70567552351025398</v>
      </c>
      <c r="I50" t="str">
        <f t="shared" si="1"/>
        <v>+</v>
      </c>
      <c r="J50" s="3" t="str">
        <f t="shared" si="2"/>
        <v>Y</v>
      </c>
      <c r="K50" s="2">
        <v>-3.6452774586437899E-2</v>
      </c>
      <c r="L50">
        <v>-4.1601634827251099E-2</v>
      </c>
      <c r="M50">
        <v>0.86157066415731298</v>
      </c>
      <c r="N50" t="str">
        <f t="shared" si="3"/>
        <v>-</v>
      </c>
      <c r="O50" s="2">
        <v>0.14403838662229801</v>
      </c>
      <c r="P50">
        <v>2.3397574741256401E-2</v>
      </c>
      <c r="Q50">
        <v>0.33844526630237098</v>
      </c>
      <c r="R50" t="str">
        <f t="shared" si="4"/>
        <v>-</v>
      </c>
      <c r="S50" t="str">
        <f t="shared" si="5"/>
        <v>Y</v>
      </c>
    </row>
    <row r="51" spans="1:19" x14ac:dyDescent="0.35">
      <c r="A51" t="s">
        <v>61</v>
      </c>
      <c r="B51">
        <v>-9.0609602657635402E-2</v>
      </c>
      <c r="C51">
        <v>0.17463074584930099</v>
      </c>
      <c r="D51">
        <v>0.32294834445321902</v>
      </c>
      <c r="E51" t="str">
        <f t="shared" si="0"/>
        <v>+</v>
      </c>
      <c r="F51" s="2">
        <v>-4.2858674514228402E-2</v>
      </c>
      <c r="G51">
        <v>0.360145327910524</v>
      </c>
      <c r="H51">
        <v>6.3799396304338304E-3</v>
      </c>
      <c r="I51" t="str">
        <f t="shared" si="1"/>
        <v>+</v>
      </c>
      <c r="J51" s="3" t="str">
        <f t="shared" si="2"/>
        <v>Y</v>
      </c>
      <c r="K51" s="2">
        <v>-3.5451875317941799E-2</v>
      </c>
      <c r="L51">
        <v>0.17856481597975701</v>
      </c>
      <c r="M51">
        <v>0.239168472313773</v>
      </c>
      <c r="N51" t="str">
        <f t="shared" si="3"/>
        <v>+</v>
      </c>
      <c r="O51" s="2">
        <v>0.14719358920782799</v>
      </c>
      <c r="P51">
        <v>-4.8398350381619798E-2</v>
      </c>
      <c r="Q51">
        <v>0.104029141645854</v>
      </c>
      <c r="R51" t="str">
        <f t="shared" si="4"/>
        <v>-</v>
      </c>
      <c r="S51" t="str">
        <f t="shared" si="5"/>
        <v>N</v>
      </c>
    </row>
    <row r="52" spans="1:19" x14ac:dyDescent="0.35">
      <c r="A52" t="s">
        <v>62</v>
      </c>
      <c r="B52">
        <v>-0.112946139966073</v>
      </c>
      <c r="C52">
        <v>-1.8188140138472399E-2</v>
      </c>
      <c r="D52">
        <v>0.96730073735243405</v>
      </c>
      <c r="E52" t="str">
        <f t="shared" si="0"/>
        <v>+</v>
      </c>
      <c r="F52" s="2">
        <v>-4.7829527578497302E-2</v>
      </c>
      <c r="G52">
        <v>0.25872017749437298</v>
      </c>
      <c r="H52">
        <v>0.210391773360563</v>
      </c>
      <c r="I52" t="str">
        <f t="shared" si="1"/>
        <v>+</v>
      </c>
      <c r="J52" s="3" t="str">
        <f t="shared" si="2"/>
        <v>Y</v>
      </c>
      <c r="K52" s="2">
        <v>-6.8882140930236493E-2</v>
      </c>
      <c r="L52">
        <v>-5.5483417925374597E-2</v>
      </c>
      <c r="M52">
        <v>0.67953000100392102</v>
      </c>
      <c r="N52" t="str">
        <f t="shared" si="3"/>
        <v>+</v>
      </c>
      <c r="O52" s="2">
        <v>0.19803094644923699</v>
      </c>
      <c r="P52">
        <v>-0.14363734222734401</v>
      </c>
      <c r="Q52">
        <v>0.20841348053039599</v>
      </c>
      <c r="R52" t="str">
        <f t="shared" si="4"/>
        <v>-</v>
      </c>
      <c r="S52" t="str">
        <f t="shared" si="5"/>
        <v>N</v>
      </c>
    </row>
    <row r="53" spans="1:19" x14ac:dyDescent="0.35">
      <c r="A53" t="s">
        <v>63</v>
      </c>
      <c r="B53">
        <v>-3.04518896587113E-2</v>
      </c>
      <c r="C53">
        <v>-0.15140433422838601</v>
      </c>
      <c r="D53">
        <v>0.16122575578887799</v>
      </c>
      <c r="E53" t="str">
        <f t="shared" si="0"/>
        <v>-</v>
      </c>
      <c r="F53" s="2">
        <v>8.5561222489695995E-3</v>
      </c>
      <c r="G53">
        <v>0.17427541961121901</v>
      </c>
      <c r="H53">
        <v>0.70971293731739804</v>
      </c>
      <c r="I53" t="str">
        <f t="shared" si="1"/>
        <v>+</v>
      </c>
      <c r="J53" s="3" t="str">
        <f t="shared" si="2"/>
        <v>N</v>
      </c>
      <c r="K53" s="2">
        <v>-2.0723103679555498E-2</v>
      </c>
      <c r="L53">
        <v>-0.202928082725578</v>
      </c>
      <c r="M53">
        <v>0.31514452583410002</v>
      </c>
      <c r="N53" t="str">
        <f t="shared" si="3"/>
        <v>-</v>
      </c>
      <c r="O53" s="2">
        <v>0.24209766194742699</v>
      </c>
      <c r="P53">
        <v>-0.102235646732486</v>
      </c>
      <c r="Q53">
        <v>3.7771458496529201E-3</v>
      </c>
      <c r="R53" t="str">
        <f t="shared" si="4"/>
        <v>-</v>
      </c>
      <c r="S53" t="str">
        <f t="shared" si="5"/>
        <v>Y</v>
      </c>
    </row>
    <row r="54" spans="1:19" x14ac:dyDescent="0.35">
      <c r="A54" t="s">
        <v>64</v>
      </c>
      <c r="B54">
        <v>0.128141458417661</v>
      </c>
      <c r="C54">
        <v>5.8942747683308601E-2</v>
      </c>
      <c r="D54">
        <v>0.51695389414924497</v>
      </c>
      <c r="E54" t="str">
        <f t="shared" si="0"/>
        <v>-</v>
      </c>
      <c r="F54" s="2">
        <v>-0.13170797659431799</v>
      </c>
      <c r="G54">
        <v>-0.23019922877768301</v>
      </c>
      <c r="H54">
        <v>0.74226814219428405</v>
      </c>
      <c r="I54" t="str">
        <f t="shared" si="1"/>
        <v>-</v>
      </c>
      <c r="J54" s="3" t="str">
        <f t="shared" si="2"/>
        <v>Y</v>
      </c>
      <c r="K54" s="2">
        <v>0.14386054502331599</v>
      </c>
      <c r="L54">
        <v>1.68609723532036E-2</v>
      </c>
      <c r="M54">
        <v>0.24647585951891701</v>
      </c>
      <c r="N54" t="str">
        <f t="shared" si="3"/>
        <v>-</v>
      </c>
      <c r="O54" s="2">
        <v>0.209348497891126</v>
      </c>
      <c r="P54">
        <v>-0.37584488837777702</v>
      </c>
      <c r="Q54">
        <v>1.00932203778476E-2</v>
      </c>
      <c r="R54" t="str">
        <f t="shared" si="4"/>
        <v>-</v>
      </c>
      <c r="S54" t="str">
        <f t="shared" si="5"/>
        <v>Y</v>
      </c>
    </row>
    <row r="55" spans="1:19" x14ac:dyDescent="0.35">
      <c r="A55" t="s">
        <v>65</v>
      </c>
      <c r="B55">
        <v>-8.04971720088591E-2</v>
      </c>
      <c r="C55">
        <v>0.16257245374137699</v>
      </c>
      <c r="D55">
        <v>0.30843675710165402</v>
      </c>
      <c r="E55" t="str">
        <f t="shared" si="0"/>
        <v>+</v>
      </c>
      <c r="F55" s="2">
        <v>-0.17710661019856599</v>
      </c>
      <c r="G55">
        <v>0.40049253149595498</v>
      </c>
      <c r="H55">
        <v>7.4752193277870596E-3</v>
      </c>
      <c r="I55" t="str">
        <f t="shared" si="1"/>
        <v>+</v>
      </c>
      <c r="J55" s="3" t="str">
        <f t="shared" si="2"/>
        <v>Y</v>
      </c>
      <c r="K55" s="2">
        <v>-1.7401398176201399E-2</v>
      </c>
      <c r="L55">
        <v>0.16342954232595899</v>
      </c>
      <c r="M55">
        <v>0.104017523261707</v>
      </c>
      <c r="N55" t="str">
        <f t="shared" si="3"/>
        <v>+</v>
      </c>
      <c r="O55" s="2">
        <v>0.23249642772487999</v>
      </c>
      <c r="P55">
        <v>-0.17072603187618399</v>
      </c>
      <c r="Q55">
        <v>0.123744838834837</v>
      </c>
      <c r="R55" t="str">
        <f t="shared" si="4"/>
        <v>-</v>
      </c>
      <c r="S55" t="str">
        <f t="shared" si="5"/>
        <v>N</v>
      </c>
    </row>
    <row r="56" spans="1:19" x14ac:dyDescent="0.35">
      <c r="A56" t="s">
        <v>66</v>
      </c>
      <c r="B56">
        <v>-0.14414515001584</v>
      </c>
      <c r="C56">
        <v>7.9931108021942004E-2</v>
      </c>
      <c r="D56">
        <v>0.32417639529242598</v>
      </c>
      <c r="E56" t="str">
        <f t="shared" si="0"/>
        <v>+</v>
      </c>
      <c r="F56" s="2">
        <v>-2.2766345541795002E-2</v>
      </c>
      <c r="G56">
        <v>0.31894843535682099</v>
      </c>
      <c r="H56">
        <v>0.34006925071036898</v>
      </c>
      <c r="I56" t="str">
        <f t="shared" si="1"/>
        <v>+</v>
      </c>
      <c r="J56" s="3" t="str">
        <f t="shared" si="2"/>
        <v>Y</v>
      </c>
      <c r="K56" s="2">
        <v>-0.103275464280498</v>
      </c>
      <c r="L56">
        <v>0.102702941415344</v>
      </c>
      <c r="M56">
        <v>0.378750244825729</v>
      </c>
      <c r="N56" t="str">
        <f t="shared" si="3"/>
        <v>+</v>
      </c>
      <c r="O56" s="2">
        <v>0.21000979280833099</v>
      </c>
      <c r="P56">
        <v>-0.143710277554848</v>
      </c>
      <c r="Q56">
        <v>0.20567825287865801</v>
      </c>
      <c r="R56" t="str">
        <f t="shared" si="4"/>
        <v>-</v>
      </c>
      <c r="S56" t="str">
        <f t="shared" si="5"/>
        <v>N</v>
      </c>
    </row>
    <row r="57" spans="1:19" x14ac:dyDescent="0.35">
      <c r="A57" t="s">
        <v>67</v>
      </c>
      <c r="B57">
        <v>-0.15441289148632401</v>
      </c>
      <c r="C57">
        <v>-7.7415293257240406E-2</v>
      </c>
      <c r="D57">
        <v>0.73213445730275295</v>
      </c>
      <c r="E57" t="str">
        <f t="shared" si="0"/>
        <v>+</v>
      </c>
      <c r="F57" s="2">
        <v>-5.6673384485984198E-2</v>
      </c>
      <c r="G57">
        <v>0.19603055917502399</v>
      </c>
      <c r="H57">
        <v>0.17587849480180401</v>
      </c>
      <c r="I57" t="str">
        <f t="shared" si="1"/>
        <v>+</v>
      </c>
      <c r="J57" s="3" t="str">
        <f t="shared" si="2"/>
        <v>Y</v>
      </c>
      <c r="K57" s="2">
        <v>-7.7415293257240406E-2</v>
      </c>
      <c r="L57">
        <v>-0.118986136015084</v>
      </c>
      <c r="M57">
        <v>0.744743760552246</v>
      </c>
      <c r="N57" t="str">
        <f t="shared" si="3"/>
        <v>-</v>
      </c>
      <c r="O57" s="2">
        <v>0.18591341481485901</v>
      </c>
      <c r="P57">
        <v>-5.2529054036557797E-2</v>
      </c>
      <c r="Q57">
        <v>0.219446164267451</v>
      </c>
      <c r="R57" t="str">
        <f t="shared" si="4"/>
        <v>-</v>
      </c>
      <c r="S57" t="str">
        <f t="shared" si="5"/>
        <v>Y</v>
      </c>
    </row>
    <row r="58" spans="1:19" x14ac:dyDescent="0.35">
      <c r="A58" t="s">
        <v>68</v>
      </c>
      <c r="B58">
        <v>2.0585510420239601E-2</v>
      </c>
      <c r="C58">
        <v>2.32873192467169E-3</v>
      </c>
      <c r="D58">
        <v>0.35966100233272702</v>
      </c>
      <c r="E58" t="str">
        <f t="shared" si="0"/>
        <v>-</v>
      </c>
      <c r="F58" s="2">
        <v>-4.0102863829221701E-2</v>
      </c>
      <c r="G58">
        <v>0.33779945731599298</v>
      </c>
      <c r="H58">
        <v>0.19440776924835201</v>
      </c>
      <c r="I58" t="str">
        <f t="shared" si="1"/>
        <v>+</v>
      </c>
      <c r="J58" s="3" t="str">
        <f t="shared" si="2"/>
        <v>N</v>
      </c>
      <c r="K58" s="2">
        <v>-0.142159527171933</v>
      </c>
      <c r="L58">
        <v>0.16199690877120199</v>
      </c>
      <c r="M58">
        <v>4.8149864198450402E-2</v>
      </c>
      <c r="N58" t="str">
        <f t="shared" si="3"/>
        <v>+</v>
      </c>
      <c r="O58" s="2">
        <v>-2.1946569601283401E-2</v>
      </c>
      <c r="P58">
        <v>4.80523465603587E-2</v>
      </c>
      <c r="Q58">
        <v>0.38985524775172398</v>
      </c>
      <c r="R58" t="str">
        <f t="shared" si="4"/>
        <v>+</v>
      </c>
      <c r="S58" t="str">
        <f t="shared" si="5"/>
        <v>Y</v>
      </c>
    </row>
    <row r="59" spans="1:19" x14ac:dyDescent="0.35">
      <c r="A59" t="s">
        <v>69</v>
      </c>
      <c r="B59">
        <v>-6.3981692465111095E-2</v>
      </c>
      <c r="C59">
        <v>-1.5655484517055E-2</v>
      </c>
      <c r="D59">
        <v>0.54434213544523202</v>
      </c>
      <c r="E59" t="str">
        <f t="shared" si="0"/>
        <v>+</v>
      </c>
      <c r="F59" s="2">
        <v>0.112592010641225</v>
      </c>
      <c r="G59">
        <v>0.381076674810295</v>
      </c>
      <c r="H59">
        <v>0.43138664463218801</v>
      </c>
      <c r="I59" t="str">
        <f t="shared" si="1"/>
        <v>+</v>
      </c>
      <c r="J59" s="3" t="str">
        <f t="shared" si="2"/>
        <v>Y</v>
      </c>
      <c r="K59" s="2">
        <v>-6.1457022335985802E-2</v>
      </c>
      <c r="L59">
        <v>-4.3732816309760197E-2</v>
      </c>
      <c r="M59">
        <v>0.621318663537897</v>
      </c>
      <c r="N59" t="str">
        <f t="shared" si="3"/>
        <v>+</v>
      </c>
      <c r="O59" s="2">
        <v>0.177380552453623</v>
      </c>
      <c r="P59">
        <v>8.1333297560578999E-2</v>
      </c>
      <c r="Q59">
        <v>0.194128012472112</v>
      </c>
      <c r="R59" t="str">
        <f t="shared" si="4"/>
        <v>-</v>
      </c>
      <c r="S59" t="str">
        <f t="shared" si="5"/>
        <v>N</v>
      </c>
    </row>
    <row r="60" spans="1:19" x14ac:dyDescent="0.35">
      <c r="A60" t="s">
        <v>70</v>
      </c>
      <c r="B60">
        <v>-0.22608173488323</v>
      </c>
      <c r="C60">
        <v>4.01910652725131E-2</v>
      </c>
      <c r="D60">
        <v>0.22364626616901601</v>
      </c>
      <c r="E60" t="str">
        <f t="shared" si="0"/>
        <v>+</v>
      </c>
      <c r="F60" s="2">
        <v>-8.9323315417231097E-2</v>
      </c>
      <c r="G60">
        <v>0.58847434012982303</v>
      </c>
      <c r="H60">
        <v>4.9213759147757998E-3</v>
      </c>
      <c r="I60" t="str">
        <f t="shared" si="1"/>
        <v>+</v>
      </c>
      <c r="J60" s="3" t="str">
        <f t="shared" si="2"/>
        <v>Y</v>
      </c>
      <c r="K60" s="2">
        <v>-0.20404930647865799</v>
      </c>
      <c r="L60">
        <v>0.16009250655947199</v>
      </c>
      <c r="M60">
        <v>1.82046526275524E-4</v>
      </c>
      <c r="N60" t="str">
        <f t="shared" si="3"/>
        <v>+</v>
      </c>
      <c r="O60" s="2">
        <v>0.13002684323451399</v>
      </c>
      <c r="P60">
        <v>0.14828768292789901</v>
      </c>
      <c r="Q60">
        <v>0.51200575533239501</v>
      </c>
      <c r="R60" t="str">
        <f t="shared" si="4"/>
        <v>+</v>
      </c>
      <c r="S60" t="str">
        <f t="shared" si="5"/>
        <v>Y</v>
      </c>
    </row>
    <row r="61" spans="1:19" x14ac:dyDescent="0.35">
      <c r="A61" t="s">
        <v>71</v>
      </c>
      <c r="B61">
        <v>-9.5373668621970605E-3</v>
      </c>
      <c r="C61">
        <v>-6.2902245194292702E-2</v>
      </c>
      <c r="D61">
        <v>0.66183244151842402</v>
      </c>
      <c r="E61" t="str">
        <f t="shared" si="0"/>
        <v>-</v>
      </c>
      <c r="F61" s="2">
        <v>-9.8277017210638098E-2</v>
      </c>
      <c r="G61">
        <v>-8.0037266663672696E-2</v>
      </c>
      <c r="H61">
        <v>0.942332043515413</v>
      </c>
      <c r="I61" t="str">
        <f t="shared" si="1"/>
        <v>+</v>
      </c>
      <c r="J61" s="3" t="str">
        <f t="shared" si="2"/>
        <v>N</v>
      </c>
      <c r="K61" s="2">
        <v>4.1198697863629098E-2</v>
      </c>
      <c r="L61">
        <v>-0.115904105924812</v>
      </c>
      <c r="M61">
        <v>6.7358741408773001E-2</v>
      </c>
      <c r="N61" t="str">
        <f t="shared" si="3"/>
        <v>-</v>
      </c>
      <c r="O61" s="2">
        <v>8.3319813959647406E-3</v>
      </c>
      <c r="P61">
        <v>-0.20634001627448001</v>
      </c>
      <c r="Q61">
        <v>2.1812212580461902E-2</v>
      </c>
      <c r="R61" t="str">
        <f t="shared" si="4"/>
        <v>-</v>
      </c>
      <c r="S61" t="str">
        <f t="shared" si="5"/>
        <v>Y</v>
      </c>
    </row>
    <row r="62" spans="1:19" x14ac:dyDescent="0.35">
      <c r="A62" t="s">
        <v>72</v>
      </c>
      <c r="B62">
        <v>-8.66437825963733E-2</v>
      </c>
      <c r="C62">
        <v>0.113940202308618</v>
      </c>
      <c r="D62">
        <v>0.18026230755342099</v>
      </c>
      <c r="E62" t="str">
        <f t="shared" si="0"/>
        <v>+</v>
      </c>
      <c r="F62" s="2">
        <v>-3.1681423874050901E-2</v>
      </c>
      <c r="G62">
        <v>0.556766499885893</v>
      </c>
      <c r="H62">
        <v>6.6166576173136999E-3</v>
      </c>
      <c r="I62" t="str">
        <f t="shared" si="1"/>
        <v>+</v>
      </c>
      <c r="J62" s="3" t="str">
        <f t="shared" si="2"/>
        <v>Y</v>
      </c>
      <c r="K62" s="2">
        <v>-4.0878864589640698E-2</v>
      </c>
      <c r="L62">
        <v>8.3742230518201094E-2</v>
      </c>
      <c r="M62">
        <v>0.19851123104114901</v>
      </c>
      <c r="N62" t="str">
        <f t="shared" si="3"/>
        <v>+</v>
      </c>
      <c r="O62" s="2">
        <v>0.27522549944305702</v>
      </c>
      <c r="P62">
        <v>-0.18234982365388999</v>
      </c>
      <c r="Q62">
        <v>5.7587662905573898E-2</v>
      </c>
      <c r="R62" t="str">
        <f t="shared" si="4"/>
        <v>-</v>
      </c>
      <c r="S62" t="str">
        <f t="shared" si="5"/>
        <v>N</v>
      </c>
    </row>
    <row r="63" spans="1:19" x14ac:dyDescent="0.35">
      <c r="A63" t="s">
        <v>73</v>
      </c>
      <c r="B63">
        <v>-0.21694648018318599</v>
      </c>
      <c r="C63">
        <v>4.1019238276898802E-2</v>
      </c>
      <c r="D63">
        <v>0.22370777592722799</v>
      </c>
      <c r="E63" t="str">
        <f t="shared" si="0"/>
        <v>+</v>
      </c>
      <c r="F63" s="2">
        <v>-6.6562371874718501E-2</v>
      </c>
      <c r="G63">
        <v>0.32496825609761298</v>
      </c>
      <c r="H63">
        <v>8.9872577431393298E-3</v>
      </c>
      <c r="I63" t="str">
        <f t="shared" si="1"/>
        <v>+</v>
      </c>
      <c r="J63" s="3" t="str">
        <f t="shared" si="2"/>
        <v>Y</v>
      </c>
      <c r="K63" s="2">
        <v>-0.163268652120555</v>
      </c>
      <c r="L63">
        <v>0.15412628458215799</v>
      </c>
      <c r="M63">
        <v>0.107752901129545</v>
      </c>
      <c r="N63" t="str">
        <f t="shared" si="3"/>
        <v>+</v>
      </c>
      <c r="O63" s="2">
        <v>0.118202981837103</v>
      </c>
      <c r="P63">
        <v>-8.1785519754424704E-2</v>
      </c>
      <c r="Q63">
        <v>9.2414289091017093E-2</v>
      </c>
      <c r="R63" t="str">
        <f t="shared" si="4"/>
        <v>-</v>
      </c>
      <c r="S63" t="str">
        <f t="shared" si="5"/>
        <v>N</v>
      </c>
    </row>
    <row r="64" spans="1:19" x14ac:dyDescent="0.35">
      <c r="A64" t="s">
        <v>74</v>
      </c>
      <c r="B64">
        <v>-9.2722818470529697E-2</v>
      </c>
      <c r="C64">
        <v>6.3552993267416202E-2</v>
      </c>
      <c r="D64">
        <v>0.47717656798286101</v>
      </c>
      <c r="E64" t="str">
        <f t="shared" si="0"/>
        <v>+</v>
      </c>
      <c r="F64" s="2">
        <v>-6.0291467293755001E-2</v>
      </c>
      <c r="G64">
        <v>0.337426222427196</v>
      </c>
      <c r="H64">
        <v>0.13006473389643899</v>
      </c>
      <c r="I64" t="str">
        <f t="shared" si="1"/>
        <v>+</v>
      </c>
      <c r="J64" s="3" t="str">
        <f t="shared" si="2"/>
        <v>Y</v>
      </c>
      <c r="K64" s="2">
        <v>-0.12828091161699001</v>
      </c>
      <c r="L64">
        <v>7.3370717260326193E-2</v>
      </c>
      <c r="M64">
        <v>7.2697824846001194E-2</v>
      </c>
      <c r="N64" t="str">
        <f t="shared" si="3"/>
        <v>+</v>
      </c>
      <c r="O64" s="2">
        <v>-8.2634582977239301E-3</v>
      </c>
      <c r="P64">
        <v>7.0097698613760806E-2</v>
      </c>
      <c r="Q64">
        <v>0.49884492594482299</v>
      </c>
      <c r="R64" t="str">
        <f t="shared" si="4"/>
        <v>+</v>
      </c>
      <c r="S64" t="str">
        <f t="shared" si="5"/>
        <v>Y</v>
      </c>
    </row>
    <row r="65" spans="1:19" x14ac:dyDescent="0.35">
      <c r="A65" t="s">
        <v>75</v>
      </c>
      <c r="B65">
        <v>-0.200681887294862</v>
      </c>
      <c r="C65">
        <v>-9.9208905850125803E-2</v>
      </c>
      <c r="D65">
        <v>0.71615761339079298</v>
      </c>
      <c r="E65" t="str">
        <f t="shared" si="0"/>
        <v>+</v>
      </c>
      <c r="F65" s="2">
        <v>2.7564415680582401E-2</v>
      </c>
      <c r="G65">
        <v>0.31942456405965403</v>
      </c>
      <c r="H65">
        <v>0.132084215052264</v>
      </c>
      <c r="I65" t="str">
        <f t="shared" si="1"/>
        <v>+</v>
      </c>
      <c r="J65" s="3" t="str">
        <f t="shared" si="2"/>
        <v>Y</v>
      </c>
      <c r="K65" s="2">
        <v>-0.200681887294862</v>
      </c>
      <c r="L65">
        <v>-4.73678494294991E-2</v>
      </c>
      <c r="M65">
        <v>0.13686503705795</v>
      </c>
      <c r="N65" t="str">
        <f t="shared" si="3"/>
        <v>+</v>
      </c>
      <c r="O65" s="2">
        <v>0.18683314256254699</v>
      </c>
      <c r="P65">
        <v>2.49850202132035E-2</v>
      </c>
      <c r="Q65">
        <v>0.47534510037139399</v>
      </c>
      <c r="R65" t="str">
        <f t="shared" si="4"/>
        <v>-</v>
      </c>
      <c r="S65" t="str">
        <f t="shared" si="5"/>
        <v>N</v>
      </c>
    </row>
    <row r="66" spans="1:19" x14ac:dyDescent="0.35">
      <c r="A66" t="s">
        <v>76</v>
      </c>
      <c r="B66">
        <v>8.66245764530474E-2</v>
      </c>
      <c r="C66">
        <v>-0.108399492769579</v>
      </c>
      <c r="D66">
        <v>8.9936534725206504E-2</v>
      </c>
      <c r="E66" t="str">
        <f t="shared" si="0"/>
        <v>-</v>
      </c>
      <c r="F66" s="2">
        <v>8.66245764530474E-2</v>
      </c>
      <c r="G66">
        <v>-0.157700993375117</v>
      </c>
      <c r="H66">
        <v>7.4499473927668397E-2</v>
      </c>
      <c r="I66" t="str">
        <f t="shared" si="1"/>
        <v>-</v>
      </c>
      <c r="J66" s="3" t="str">
        <f t="shared" si="2"/>
        <v>Y</v>
      </c>
      <c r="K66" s="2">
        <v>0.17947920923277599</v>
      </c>
      <c r="L66">
        <v>-0.20121504279981101</v>
      </c>
      <c r="M66">
        <v>1.2191041402718401E-3</v>
      </c>
      <c r="N66" t="str">
        <f t="shared" si="3"/>
        <v>-</v>
      </c>
      <c r="O66" s="2">
        <v>0.36639760439060498</v>
      </c>
      <c r="P66">
        <v>-8.6127117777801701E-2</v>
      </c>
      <c r="Q66">
        <v>4.7937018420588401E-4</v>
      </c>
      <c r="R66" t="str">
        <f t="shared" si="4"/>
        <v>-</v>
      </c>
      <c r="S66" t="str">
        <f t="shared" si="5"/>
        <v>Y</v>
      </c>
    </row>
    <row r="67" spans="1:19" x14ac:dyDescent="0.35">
      <c r="A67" t="s">
        <v>77</v>
      </c>
      <c r="B67">
        <v>-1.8221204883668799E-3</v>
      </c>
      <c r="C67">
        <v>-2.6327181314720598E-2</v>
      </c>
      <c r="D67">
        <v>0.79216252301943502</v>
      </c>
      <c r="E67" t="str">
        <f t="shared" ref="E67:E117" si="6">IF(B67&lt;C67,"+","-")</f>
        <v>-</v>
      </c>
      <c r="F67" s="2">
        <v>-9.0446544068014195E-2</v>
      </c>
      <c r="G67">
        <v>0.240181288668631</v>
      </c>
      <c r="H67">
        <v>0.42379953890371502</v>
      </c>
      <c r="I67" t="str">
        <f t="shared" ref="I67:I117" si="7">IF(F67&lt;G67,"+","-")</f>
        <v>+</v>
      </c>
      <c r="J67" s="3" t="str">
        <f t="shared" ref="J67:J117" si="8">IF(E67=I67,"Y","N")</f>
        <v>N</v>
      </c>
      <c r="K67" s="2">
        <v>-0.13600269572964399</v>
      </c>
      <c r="L67">
        <v>4.7385322077962901E-2</v>
      </c>
      <c r="M67">
        <v>0.23721074701651901</v>
      </c>
      <c r="N67" t="str">
        <f t="shared" ref="N67:N117" si="9">IF(K67&lt;L67,"+","-")</f>
        <v>+</v>
      </c>
      <c r="O67" s="2">
        <v>0.158915849766878</v>
      </c>
      <c r="P67">
        <v>-0.15263417838853799</v>
      </c>
      <c r="Q67">
        <v>0.22758862116181999</v>
      </c>
      <c r="R67" t="str">
        <f t="shared" ref="R67:R117" si="10">IF(O67&lt;P67,"+","-")</f>
        <v>-</v>
      </c>
      <c r="S67" t="str">
        <f t="shared" ref="S67:S117" si="11">IF(N67=R67,"Y","N")</f>
        <v>N</v>
      </c>
    </row>
    <row r="68" spans="1:19" x14ac:dyDescent="0.35">
      <c r="A68" t="s">
        <v>78</v>
      </c>
      <c r="B68">
        <v>-0.21598898105863301</v>
      </c>
      <c r="C68">
        <v>6.97030115507698E-2</v>
      </c>
      <c r="D68">
        <v>0.40747636230602602</v>
      </c>
      <c r="E68" t="str">
        <f t="shared" si="6"/>
        <v>+</v>
      </c>
      <c r="F68" s="2">
        <v>-5.1128287715803203E-2</v>
      </c>
      <c r="G68">
        <v>8.0087573773237594E-2</v>
      </c>
      <c r="H68">
        <v>0.15533491587053799</v>
      </c>
      <c r="I68" t="str">
        <f t="shared" si="7"/>
        <v>+</v>
      </c>
      <c r="J68" s="3" t="str">
        <f t="shared" si="8"/>
        <v>Y</v>
      </c>
      <c r="K68" s="2">
        <v>5.24099751912998E-2</v>
      </c>
      <c r="L68">
        <v>-7.8673298246775006E-2</v>
      </c>
      <c r="M68">
        <v>0.76811804448169396</v>
      </c>
      <c r="N68" t="str">
        <f t="shared" si="9"/>
        <v>-</v>
      </c>
      <c r="O68" s="2">
        <v>0.23278756235775999</v>
      </c>
      <c r="P68">
        <v>-5.4572695030497199E-2</v>
      </c>
      <c r="Q68">
        <v>2.1107272585088301E-2</v>
      </c>
      <c r="R68" t="str">
        <f t="shared" si="10"/>
        <v>-</v>
      </c>
      <c r="S68" t="str">
        <f t="shared" si="11"/>
        <v>Y</v>
      </c>
    </row>
    <row r="69" spans="1:19" x14ac:dyDescent="0.35">
      <c r="A69" t="s">
        <v>79</v>
      </c>
      <c r="B69">
        <v>-5.3051415827164002E-2</v>
      </c>
      <c r="C69">
        <v>-7.3151232461218796E-2</v>
      </c>
      <c r="D69">
        <v>0.248296975752136</v>
      </c>
      <c r="E69" t="str">
        <f t="shared" si="6"/>
        <v>-</v>
      </c>
      <c r="F69" s="2">
        <v>-0.14111354939651999</v>
      </c>
      <c r="G69">
        <v>5.8098574118159796E-3</v>
      </c>
      <c r="H69">
        <v>0.18910863062352901</v>
      </c>
      <c r="I69" t="str">
        <f t="shared" si="7"/>
        <v>+</v>
      </c>
      <c r="J69" s="3" t="str">
        <f t="shared" si="8"/>
        <v>N</v>
      </c>
      <c r="K69" s="2">
        <v>-7.6921264316846996E-2</v>
      </c>
      <c r="L69">
        <v>-4.8029295271229198E-2</v>
      </c>
      <c r="M69">
        <v>0.65514445047505299</v>
      </c>
      <c r="N69" t="str">
        <f t="shared" si="9"/>
        <v>+</v>
      </c>
      <c r="O69" s="2">
        <v>-3.0460364689587301E-2</v>
      </c>
      <c r="P69">
        <v>-0.16507754465827401</v>
      </c>
      <c r="Q69">
        <v>0.50924038702136198</v>
      </c>
      <c r="R69" t="str">
        <f t="shared" si="10"/>
        <v>-</v>
      </c>
      <c r="S69" t="str">
        <f t="shared" si="11"/>
        <v>N</v>
      </c>
    </row>
    <row r="70" spans="1:19" x14ac:dyDescent="0.35">
      <c r="A70" t="s">
        <v>80</v>
      </c>
      <c r="B70">
        <v>-0.15473673142484501</v>
      </c>
      <c r="C70">
        <v>1.0473729891125E-2</v>
      </c>
      <c r="D70">
        <v>0.64382795290130002</v>
      </c>
      <c r="E70" t="str">
        <f t="shared" si="6"/>
        <v>+</v>
      </c>
      <c r="F70" s="2">
        <v>7.5098912470941706E-2</v>
      </c>
      <c r="G70">
        <v>0.153494755868118</v>
      </c>
      <c r="H70">
        <v>0.454700529494176</v>
      </c>
      <c r="I70" t="str">
        <f t="shared" si="7"/>
        <v>+</v>
      </c>
      <c r="J70" s="3" t="str">
        <f t="shared" si="8"/>
        <v>Y</v>
      </c>
      <c r="K70" s="2">
        <v>-0.11065996443060799</v>
      </c>
      <c r="L70">
        <v>2.3339648675523399E-2</v>
      </c>
      <c r="M70">
        <v>0.36436644431514698</v>
      </c>
      <c r="N70" t="str">
        <f t="shared" si="9"/>
        <v>+</v>
      </c>
      <c r="O70" s="2">
        <v>0.21949032817750599</v>
      </c>
      <c r="P70">
        <v>5.5645964990737998E-2</v>
      </c>
      <c r="Q70">
        <v>0.24497603919045799</v>
      </c>
      <c r="R70" t="str">
        <f t="shared" si="10"/>
        <v>-</v>
      </c>
      <c r="S70" t="str">
        <f t="shared" si="11"/>
        <v>N</v>
      </c>
    </row>
    <row r="71" spans="1:19" x14ac:dyDescent="0.35">
      <c r="A71" t="s">
        <v>81</v>
      </c>
      <c r="B71">
        <v>-9.3407206733599705E-3</v>
      </c>
      <c r="C71">
        <v>-0.39548733254075502</v>
      </c>
      <c r="D71" s="1">
        <v>1.01921889207267E-6</v>
      </c>
      <c r="E71" t="str">
        <f t="shared" si="6"/>
        <v>-</v>
      </c>
      <c r="F71" s="2">
        <v>0.46754084861100398</v>
      </c>
      <c r="G71">
        <v>0.27008809987732701</v>
      </c>
      <c r="H71">
        <v>5.9939180295638203E-2</v>
      </c>
      <c r="I71" t="str">
        <f t="shared" si="7"/>
        <v>-</v>
      </c>
      <c r="J71" s="3" t="str">
        <f t="shared" si="8"/>
        <v>Y</v>
      </c>
      <c r="K71" s="2">
        <v>-0.115023380299141</v>
      </c>
      <c r="L71">
        <v>-0.21972521692848401</v>
      </c>
      <c r="M71">
        <v>0.43837257175842098</v>
      </c>
      <c r="N71" t="str">
        <f t="shared" si="9"/>
        <v>-</v>
      </c>
      <c r="O71" s="2">
        <v>0.46754084861100398</v>
      </c>
      <c r="P71">
        <v>0.30277260948914198</v>
      </c>
      <c r="Q71">
        <v>9.1470028089028502E-2</v>
      </c>
      <c r="R71" t="str">
        <f t="shared" si="10"/>
        <v>-</v>
      </c>
      <c r="S71" t="str">
        <f t="shared" si="11"/>
        <v>Y</v>
      </c>
    </row>
    <row r="72" spans="1:19" x14ac:dyDescent="0.35">
      <c r="A72" t="s">
        <v>82</v>
      </c>
      <c r="B72">
        <v>-0.190671328227625</v>
      </c>
      <c r="C72">
        <v>-8.83600317379514E-2</v>
      </c>
      <c r="D72">
        <v>0.98173325226284003</v>
      </c>
      <c r="E72" t="str">
        <f t="shared" si="6"/>
        <v>+</v>
      </c>
      <c r="F72" s="2">
        <v>-0.108815923109743</v>
      </c>
      <c r="G72">
        <v>5.4733553451044102E-2</v>
      </c>
      <c r="H72">
        <v>0.197356981862366</v>
      </c>
      <c r="I72" t="str">
        <f t="shared" si="7"/>
        <v>+</v>
      </c>
      <c r="J72" s="3" t="str">
        <f t="shared" si="8"/>
        <v>Y</v>
      </c>
      <c r="K72" s="2">
        <v>-0.14632670206228099</v>
      </c>
      <c r="L72">
        <v>-0.108815923109743</v>
      </c>
      <c r="M72">
        <v>0.795596481297418</v>
      </c>
      <c r="N72" t="str">
        <f t="shared" si="9"/>
        <v>+</v>
      </c>
      <c r="O72" s="2">
        <v>0.32009126253401499</v>
      </c>
      <c r="P72">
        <v>-0.17361431388104001</v>
      </c>
      <c r="Q72">
        <v>6.8618257035876803E-2</v>
      </c>
      <c r="R72" t="str">
        <f t="shared" si="10"/>
        <v>-</v>
      </c>
      <c r="S72" t="str">
        <f t="shared" si="11"/>
        <v>N</v>
      </c>
    </row>
    <row r="73" spans="1:19" x14ac:dyDescent="0.35">
      <c r="A73" t="s">
        <v>83</v>
      </c>
      <c r="B73">
        <v>-4.6619542614077601E-2</v>
      </c>
      <c r="C73">
        <v>0.18320973519720099</v>
      </c>
      <c r="D73">
        <v>0.34325341199062298</v>
      </c>
      <c r="E73" t="str">
        <f t="shared" si="6"/>
        <v>+</v>
      </c>
      <c r="F73" s="2">
        <v>-0.22166324659515299</v>
      </c>
      <c r="G73">
        <v>-0.21105687415363</v>
      </c>
      <c r="H73">
        <v>0.92699703080849805</v>
      </c>
      <c r="I73" t="str">
        <f t="shared" si="7"/>
        <v>+</v>
      </c>
      <c r="J73" s="3" t="str">
        <f t="shared" si="8"/>
        <v>Y</v>
      </c>
      <c r="K73" s="2">
        <v>0.13122268744615201</v>
      </c>
      <c r="L73">
        <v>6.8801698538891704E-2</v>
      </c>
      <c r="M73">
        <v>0.53748186736933401</v>
      </c>
      <c r="N73" t="str">
        <f t="shared" si="9"/>
        <v>-</v>
      </c>
      <c r="O73" s="2">
        <v>6.1508836012802701E-2</v>
      </c>
      <c r="P73">
        <v>-0.32702583977280297</v>
      </c>
      <c r="Q73">
        <v>2.1261404115311501E-2</v>
      </c>
      <c r="R73" t="str">
        <f t="shared" si="10"/>
        <v>-</v>
      </c>
      <c r="S73" t="str">
        <f t="shared" si="11"/>
        <v>Y</v>
      </c>
    </row>
    <row r="74" spans="1:19" x14ac:dyDescent="0.35">
      <c r="A74" t="s">
        <v>84</v>
      </c>
      <c r="B74">
        <v>3.67684362022812E-2</v>
      </c>
      <c r="C74">
        <v>0.20364282164983699</v>
      </c>
      <c r="D74">
        <v>0.43005777347430502</v>
      </c>
      <c r="E74" t="str">
        <f t="shared" si="6"/>
        <v>+</v>
      </c>
      <c r="F74" s="2">
        <v>-0.24273664592522901</v>
      </c>
      <c r="G74">
        <v>1.25970263027962E-2</v>
      </c>
      <c r="H74">
        <v>1.39811814415839E-2</v>
      </c>
      <c r="I74" t="str">
        <f t="shared" si="7"/>
        <v>+</v>
      </c>
      <c r="J74" s="3" t="str">
        <f t="shared" si="8"/>
        <v>Y</v>
      </c>
      <c r="K74" s="2">
        <v>9.0997405594634706E-2</v>
      </c>
      <c r="L74">
        <v>0.22864451731492799</v>
      </c>
      <c r="M74">
        <v>0.37017142404271097</v>
      </c>
      <c r="N74" t="str">
        <f t="shared" si="9"/>
        <v>+</v>
      </c>
      <c r="O74" s="2">
        <v>-0.123048330131484</v>
      </c>
      <c r="P74">
        <v>-0.198786936762886</v>
      </c>
      <c r="Q74">
        <v>0.95924979815056499</v>
      </c>
      <c r="R74" t="str">
        <f t="shared" si="10"/>
        <v>-</v>
      </c>
      <c r="S74" t="str">
        <f t="shared" si="11"/>
        <v>N</v>
      </c>
    </row>
    <row r="75" spans="1:19" x14ac:dyDescent="0.35">
      <c r="A75" t="s">
        <v>85</v>
      </c>
      <c r="B75">
        <v>-9.8465753004211495E-2</v>
      </c>
      <c r="C75">
        <v>-2.1177315105125199E-2</v>
      </c>
      <c r="D75">
        <v>0.71382923437107104</v>
      </c>
      <c r="E75" t="str">
        <f t="shared" si="6"/>
        <v>+</v>
      </c>
      <c r="F75" s="2">
        <v>-0.134590861736646</v>
      </c>
      <c r="G75">
        <v>0.143148053834182</v>
      </c>
      <c r="H75">
        <v>0.146206266948428</v>
      </c>
      <c r="I75" t="str">
        <f t="shared" si="7"/>
        <v>+</v>
      </c>
      <c r="J75" s="3" t="str">
        <f t="shared" si="8"/>
        <v>Y</v>
      </c>
      <c r="K75" s="2">
        <v>-9.3308357425452501E-2</v>
      </c>
      <c r="L75">
        <v>-8.8150961846693507E-2</v>
      </c>
      <c r="M75">
        <v>0.481852817506918</v>
      </c>
      <c r="N75" t="str">
        <f t="shared" si="9"/>
        <v>+</v>
      </c>
      <c r="O75" s="2">
        <v>0.107268869223269</v>
      </c>
      <c r="P75">
        <v>-0.12684902633533199</v>
      </c>
      <c r="Q75">
        <v>0.12917869038612501</v>
      </c>
      <c r="R75" t="str">
        <f t="shared" si="10"/>
        <v>-</v>
      </c>
      <c r="S75" t="str">
        <f t="shared" si="11"/>
        <v>N</v>
      </c>
    </row>
    <row r="76" spans="1:19" x14ac:dyDescent="0.35">
      <c r="A76" t="s">
        <v>86</v>
      </c>
      <c r="B76">
        <v>-2.13468306264596E-2</v>
      </c>
      <c r="C76">
        <v>4.9286208714533097E-2</v>
      </c>
      <c r="D76">
        <v>0.281115035601468</v>
      </c>
      <c r="E76" t="str">
        <f t="shared" si="6"/>
        <v>+</v>
      </c>
      <c r="F76" s="2">
        <v>-0.14587429832170101</v>
      </c>
      <c r="G76">
        <v>0.31253591392754698</v>
      </c>
      <c r="H76">
        <v>6.1247637619497697E-2</v>
      </c>
      <c r="I76" t="str">
        <f t="shared" si="7"/>
        <v>+</v>
      </c>
      <c r="J76" s="3" t="str">
        <f t="shared" si="8"/>
        <v>Y</v>
      </c>
      <c r="K76" s="2">
        <v>-5.3555768054422699E-2</v>
      </c>
      <c r="L76">
        <v>5.7223192030422698E-2</v>
      </c>
      <c r="M76">
        <v>0.34146508472379999</v>
      </c>
      <c r="N76" t="str">
        <f t="shared" si="9"/>
        <v>+</v>
      </c>
      <c r="O76" s="2">
        <v>4.6643230363250597E-2</v>
      </c>
      <c r="P76">
        <v>-0.18551296891778599</v>
      </c>
      <c r="Q76">
        <v>0.48667171006522802</v>
      </c>
      <c r="R76" t="str">
        <f t="shared" si="10"/>
        <v>-</v>
      </c>
      <c r="S76" t="str">
        <f t="shared" si="11"/>
        <v>N</v>
      </c>
    </row>
    <row r="77" spans="1:19" x14ac:dyDescent="0.35">
      <c r="A77" t="s">
        <v>87</v>
      </c>
      <c r="B77">
        <v>0.25125151979830102</v>
      </c>
      <c r="C77">
        <v>-4.1748050410399501E-2</v>
      </c>
      <c r="D77">
        <v>6.0382864499146597E-3</v>
      </c>
      <c r="E77" t="str">
        <f t="shared" si="6"/>
        <v>-</v>
      </c>
      <c r="F77" s="2">
        <v>-0.123559933971847</v>
      </c>
      <c r="G77">
        <v>-0.22946158034517999</v>
      </c>
      <c r="H77">
        <v>0.39568030330661103</v>
      </c>
      <c r="I77" t="str">
        <f t="shared" si="7"/>
        <v>-</v>
      </c>
      <c r="J77" s="3" t="str">
        <f t="shared" si="8"/>
        <v>Y</v>
      </c>
      <c r="K77" s="2">
        <v>0.14310072290135001</v>
      </c>
      <c r="L77">
        <v>-4.1749606556611703E-2</v>
      </c>
      <c r="M77">
        <v>0.36158188476612602</v>
      </c>
      <c r="N77" t="str">
        <f t="shared" si="9"/>
        <v>-</v>
      </c>
      <c r="O77" s="2">
        <v>-2.8729828322695002E-2</v>
      </c>
      <c r="P77">
        <v>-0.22739702517426799</v>
      </c>
      <c r="Q77">
        <v>0.25656789257475798</v>
      </c>
      <c r="R77" t="str">
        <f t="shared" si="10"/>
        <v>-</v>
      </c>
      <c r="S77" t="str">
        <f t="shared" si="11"/>
        <v>Y</v>
      </c>
    </row>
    <row r="78" spans="1:19" x14ac:dyDescent="0.35">
      <c r="A78" t="s">
        <v>88</v>
      </c>
      <c r="B78">
        <v>-0.24000776624200101</v>
      </c>
      <c r="C78">
        <v>2.6216350166529099E-2</v>
      </c>
      <c r="D78">
        <v>0.141762478658707</v>
      </c>
      <c r="E78" t="str">
        <f t="shared" si="6"/>
        <v>+</v>
      </c>
      <c r="F78" s="2">
        <v>-4.9443279307190301E-2</v>
      </c>
      <c r="G78">
        <v>0.45587634813746603</v>
      </c>
      <c r="H78">
        <v>3.49207607697771E-3</v>
      </c>
      <c r="I78" t="str">
        <f t="shared" si="7"/>
        <v>+</v>
      </c>
      <c r="J78" s="3" t="str">
        <f t="shared" si="8"/>
        <v>Y</v>
      </c>
      <c r="K78" s="2">
        <v>-0.32535683022842399</v>
      </c>
      <c r="L78">
        <v>0.177640881300344</v>
      </c>
      <c r="M78" s="1">
        <v>8.0028248938708399E-6</v>
      </c>
      <c r="N78" t="str">
        <f t="shared" si="9"/>
        <v>+</v>
      </c>
      <c r="O78" s="2">
        <v>0.12066752167828899</v>
      </c>
      <c r="P78">
        <v>6.51497582260534E-2</v>
      </c>
      <c r="Q78">
        <v>0.44903613195699998</v>
      </c>
      <c r="R78" t="str">
        <f t="shared" si="10"/>
        <v>-</v>
      </c>
      <c r="S78" t="str">
        <f t="shared" si="11"/>
        <v>N</v>
      </c>
    </row>
    <row r="79" spans="1:19" x14ac:dyDescent="0.35">
      <c r="A79" t="s">
        <v>89</v>
      </c>
      <c r="B79">
        <v>-8.8036213055975102E-2</v>
      </c>
      <c r="C79">
        <v>-6.8544063054843604E-2</v>
      </c>
      <c r="D79">
        <v>0.964826799869269</v>
      </c>
      <c r="E79" t="str">
        <f t="shared" si="6"/>
        <v>+</v>
      </c>
      <c r="F79" s="2">
        <v>-9.8213808127874599E-3</v>
      </c>
      <c r="G79">
        <v>6.5244096405396607E-2</v>
      </c>
      <c r="H79">
        <v>0.46512119664401502</v>
      </c>
      <c r="I79" t="str">
        <f t="shared" si="7"/>
        <v>+</v>
      </c>
      <c r="J79" s="3" t="str">
        <f t="shared" si="8"/>
        <v>Y</v>
      </c>
      <c r="K79" s="2">
        <v>-0.11913281795104499</v>
      </c>
      <c r="L79">
        <v>-1.9632155248536002E-3</v>
      </c>
      <c r="M79">
        <v>0.71159042694864805</v>
      </c>
      <c r="N79" t="str">
        <f t="shared" si="9"/>
        <v>+</v>
      </c>
      <c r="O79" s="2">
        <v>0.23691614287485199</v>
      </c>
      <c r="P79">
        <v>-0.15786226546270701</v>
      </c>
      <c r="Q79">
        <v>1.9978634125745701E-2</v>
      </c>
      <c r="R79" t="str">
        <f t="shared" si="10"/>
        <v>-</v>
      </c>
      <c r="S79" t="str">
        <f t="shared" si="11"/>
        <v>N</v>
      </c>
    </row>
    <row r="80" spans="1:19" x14ac:dyDescent="0.35">
      <c r="A80" t="s">
        <v>90</v>
      </c>
      <c r="B80">
        <v>-0.13995673003346801</v>
      </c>
      <c r="C80">
        <v>-5.0457504343982398E-2</v>
      </c>
      <c r="D80">
        <v>0.446554710644682</v>
      </c>
      <c r="E80" t="str">
        <f t="shared" si="6"/>
        <v>+</v>
      </c>
      <c r="F80" s="2">
        <v>-4.7955826398939402E-2</v>
      </c>
      <c r="G80">
        <v>0.24572628291409301</v>
      </c>
      <c r="H80">
        <v>0.30220402647702699</v>
      </c>
      <c r="I80" t="str">
        <f t="shared" si="7"/>
        <v>+</v>
      </c>
      <c r="J80" s="3" t="str">
        <f t="shared" si="8"/>
        <v>Y</v>
      </c>
      <c r="K80" s="2">
        <v>-0.16213561389848</v>
      </c>
      <c r="L80">
        <v>3.2572366019525602E-2</v>
      </c>
      <c r="M80">
        <v>0.170369432065199</v>
      </c>
      <c r="N80" t="str">
        <f t="shared" si="9"/>
        <v>+</v>
      </c>
      <c r="O80" s="2">
        <v>0.17050557583197201</v>
      </c>
      <c r="P80">
        <v>-4.1683573396197098E-2</v>
      </c>
      <c r="Q80">
        <v>0.32819688315003798</v>
      </c>
      <c r="R80" t="str">
        <f t="shared" si="10"/>
        <v>-</v>
      </c>
      <c r="S80" t="str">
        <f t="shared" si="11"/>
        <v>N</v>
      </c>
    </row>
    <row r="81" spans="1:19" x14ac:dyDescent="0.35">
      <c r="A81" t="s">
        <v>91</v>
      </c>
      <c r="B81">
        <v>-0.20061138581780699</v>
      </c>
      <c r="C81">
        <v>-7.7707601792595102E-2</v>
      </c>
      <c r="D81">
        <v>0.98382267228374098</v>
      </c>
      <c r="E81" t="str">
        <f t="shared" si="6"/>
        <v>+</v>
      </c>
      <c r="F81" s="2">
        <v>-7.6676474257622904E-2</v>
      </c>
      <c r="G81">
        <v>0.126814911299163</v>
      </c>
      <c r="H81">
        <v>0.108329459821131</v>
      </c>
      <c r="I81" t="str">
        <f t="shared" si="7"/>
        <v>+</v>
      </c>
      <c r="J81" s="3" t="str">
        <f t="shared" si="8"/>
        <v>Y</v>
      </c>
      <c r="K81" s="2">
        <v>-0.197507829268907</v>
      </c>
      <c r="L81">
        <v>-5.6062967307608E-2</v>
      </c>
      <c r="M81">
        <v>0.43278114223137498</v>
      </c>
      <c r="N81" t="str">
        <f t="shared" si="9"/>
        <v>+</v>
      </c>
      <c r="O81" s="2">
        <v>0.15146100748733299</v>
      </c>
      <c r="P81">
        <v>-6.22487062029108E-2</v>
      </c>
      <c r="Q81">
        <v>0.28079466796123098</v>
      </c>
      <c r="R81" t="str">
        <f t="shared" si="10"/>
        <v>-</v>
      </c>
      <c r="S81" t="str">
        <f t="shared" si="11"/>
        <v>N</v>
      </c>
    </row>
    <row r="82" spans="1:19" x14ac:dyDescent="0.35">
      <c r="A82" t="s">
        <v>92</v>
      </c>
      <c r="B82">
        <v>-0.229800864522305</v>
      </c>
      <c r="C82">
        <v>-7.9346711737751902E-2</v>
      </c>
      <c r="D82">
        <v>0.747387037484465</v>
      </c>
      <c r="E82" t="str">
        <f t="shared" si="6"/>
        <v>+</v>
      </c>
      <c r="F82" s="2">
        <v>-7.0773681160264196E-2</v>
      </c>
      <c r="G82">
        <v>0.26577874444681798</v>
      </c>
      <c r="H82">
        <v>3.3632739421744301E-2</v>
      </c>
      <c r="I82" t="str">
        <f t="shared" si="7"/>
        <v>+</v>
      </c>
      <c r="J82" s="3" t="str">
        <f t="shared" si="8"/>
        <v>Y</v>
      </c>
      <c r="K82" s="2">
        <v>-0.24596898666859601</v>
      </c>
      <c r="L82">
        <v>-3.4367533233406203E-2</v>
      </c>
      <c r="M82">
        <v>1.9883466620929401E-2</v>
      </c>
      <c r="N82" t="str">
        <f t="shared" si="9"/>
        <v>+</v>
      </c>
      <c r="O82" s="2">
        <v>0.121429334210648</v>
      </c>
      <c r="P82">
        <v>7.7764565827480106E-2</v>
      </c>
      <c r="Q82">
        <v>0.927059189502486</v>
      </c>
      <c r="R82" t="str">
        <f t="shared" si="10"/>
        <v>-</v>
      </c>
      <c r="S82" t="str">
        <f t="shared" si="11"/>
        <v>N</v>
      </c>
    </row>
    <row r="83" spans="1:19" x14ac:dyDescent="0.35">
      <c r="A83" t="s">
        <v>93</v>
      </c>
      <c r="B83">
        <v>-0.44234079413678201</v>
      </c>
      <c r="C83">
        <v>0.18411950212845499</v>
      </c>
      <c r="D83" s="1">
        <v>2.8198373380535099E-8</v>
      </c>
      <c r="E83" t="str">
        <f t="shared" si="6"/>
        <v>+</v>
      </c>
      <c r="F83" s="2">
        <v>-2.3468622528083599E-2</v>
      </c>
      <c r="G83">
        <v>0.52667369738452596</v>
      </c>
      <c r="H83">
        <v>1.2751006254508601E-3</v>
      </c>
      <c r="I83" t="str">
        <f t="shared" si="7"/>
        <v>+</v>
      </c>
      <c r="J83" s="3" t="str">
        <f t="shared" si="8"/>
        <v>Y</v>
      </c>
      <c r="K83" s="2">
        <v>-0.424201807043317</v>
      </c>
      <c r="L83">
        <v>0.41188656811397401</v>
      </c>
      <c r="M83" s="1">
        <v>4.8504004516768197E-18</v>
      </c>
      <c r="N83" t="str">
        <f t="shared" si="9"/>
        <v>+</v>
      </c>
      <c r="O83" s="2">
        <v>-0.30859830121713799</v>
      </c>
      <c r="P83">
        <v>0.30309821758434002</v>
      </c>
      <c r="Q83" s="1">
        <v>1.88142419222015E-6</v>
      </c>
      <c r="R83" t="str">
        <f t="shared" si="10"/>
        <v>+</v>
      </c>
      <c r="S83" t="str">
        <f t="shared" si="11"/>
        <v>Y</v>
      </c>
    </row>
    <row r="84" spans="1:19" x14ac:dyDescent="0.35">
      <c r="A84" t="s">
        <v>94</v>
      </c>
      <c r="B84">
        <v>-0.110340757048063</v>
      </c>
      <c r="C84">
        <v>-0.18204518874956299</v>
      </c>
      <c r="D84">
        <v>0.78738147954261695</v>
      </c>
      <c r="E84" t="str">
        <f t="shared" si="6"/>
        <v>-</v>
      </c>
      <c r="F84" s="2">
        <v>0.144353787125482</v>
      </c>
      <c r="G84">
        <v>0.28937309881269402</v>
      </c>
      <c r="H84">
        <v>0.382068868580065</v>
      </c>
      <c r="I84" t="str">
        <f t="shared" si="7"/>
        <v>+</v>
      </c>
      <c r="J84" s="3" t="str">
        <f t="shared" si="8"/>
        <v>N</v>
      </c>
      <c r="K84" s="2">
        <v>-0.16945348372980301</v>
      </c>
      <c r="L84">
        <v>-0.123903595396004</v>
      </c>
      <c r="M84">
        <v>0.390958274827017</v>
      </c>
      <c r="N84" t="str">
        <f t="shared" si="9"/>
        <v>+</v>
      </c>
      <c r="O84" s="2">
        <v>0.25673491938459703</v>
      </c>
      <c r="P84">
        <v>0.137290570783585</v>
      </c>
      <c r="Q84">
        <v>0.36676068758415598</v>
      </c>
      <c r="R84" t="str">
        <f t="shared" si="10"/>
        <v>-</v>
      </c>
      <c r="S84" t="str">
        <f t="shared" si="11"/>
        <v>N</v>
      </c>
    </row>
    <row r="85" spans="1:19" x14ac:dyDescent="0.35">
      <c r="A85" t="s">
        <v>95</v>
      </c>
      <c r="B85">
        <v>-0.22668041185719301</v>
      </c>
      <c r="C85">
        <v>-0.113477291773926</v>
      </c>
      <c r="D85">
        <v>0.69509351562819499</v>
      </c>
      <c r="E85" t="str">
        <f t="shared" si="6"/>
        <v>+</v>
      </c>
      <c r="F85" s="2">
        <v>-7.3863414500851293E-2</v>
      </c>
      <c r="G85">
        <v>0.252113273722259</v>
      </c>
      <c r="H85">
        <v>5.95122446440857E-2</v>
      </c>
      <c r="I85" t="str">
        <f t="shared" si="7"/>
        <v>+</v>
      </c>
      <c r="J85" s="3" t="str">
        <f t="shared" si="8"/>
        <v>Y</v>
      </c>
      <c r="K85" s="2">
        <v>-0.22011354932493801</v>
      </c>
      <c r="L85">
        <v>-5.7999052910882802E-2</v>
      </c>
      <c r="M85">
        <v>3.7810454105188601E-2</v>
      </c>
      <c r="N85" t="str">
        <f t="shared" si="9"/>
        <v>+</v>
      </c>
      <c r="O85" s="2">
        <v>5.8659173626110797E-2</v>
      </c>
      <c r="P85">
        <v>-7.1219934940297602E-2</v>
      </c>
      <c r="Q85">
        <v>0.81802499459740197</v>
      </c>
      <c r="R85" t="str">
        <f t="shared" si="10"/>
        <v>-</v>
      </c>
      <c r="S85" t="str">
        <f t="shared" si="11"/>
        <v>N</v>
      </c>
    </row>
    <row r="86" spans="1:19" x14ac:dyDescent="0.35">
      <c r="A86" t="s">
        <v>96</v>
      </c>
      <c r="B86">
        <v>-0.34370186376665701</v>
      </c>
      <c r="C86">
        <v>-2.0723088438028801E-2</v>
      </c>
      <c r="D86">
        <v>7.3840891953742299E-2</v>
      </c>
      <c r="E86" t="str">
        <f t="shared" si="6"/>
        <v>+</v>
      </c>
      <c r="F86" s="2">
        <v>0.26774537491515699</v>
      </c>
      <c r="G86">
        <v>0.60162656277197801</v>
      </c>
      <c r="H86">
        <v>7.4018542841219101E-2</v>
      </c>
      <c r="I86" t="str">
        <f t="shared" si="7"/>
        <v>+</v>
      </c>
      <c r="J86" s="3" t="str">
        <f t="shared" si="8"/>
        <v>Y</v>
      </c>
      <c r="K86" s="2">
        <v>-0.53331162347199301</v>
      </c>
      <c r="L86">
        <v>0.23579619835363899</v>
      </c>
      <c r="M86" s="1">
        <v>2.1791919502375001E-13</v>
      </c>
      <c r="N86" t="str">
        <f t="shared" si="9"/>
        <v>+</v>
      </c>
      <c r="O86" s="2">
        <v>-5.2904126720041397E-2</v>
      </c>
      <c r="P86">
        <v>0.59639072030858098</v>
      </c>
      <c r="Q86" s="1">
        <v>1.24755399438662E-6</v>
      </c>
      <c r="R86" t="str">
        <f t="shared" si="10"/>
        <v>+</v>
      </c>
      <c r="S86" t="str">
        <f t="shared" si="11"/>
        <v>Y</v>
      </c>
    </row>
    <row r="87" spans="1:19" x14ac:dyDescent="0.35">
      <c r="A87" t="s">
        <v>97</v>
      </c>
      <c r="B87">
        <v>-0.310207580518371</v>
      </c>
      <c r="C87">
        <v>-6.2706997319229796E-2</v>
      </c>
      <c r="D87">
        <v>6.4208832615568104E-2</v>
      </c>
      <c r="E87" t="str">
        <f t="shared" si="6"/>
        <v>+</v>
      </c>
      <c r="F87" s="2">
        <v>0.15235158931381301</v>
      </c>
      <c r="G87">
        <v>0.41337204322548998</v>
      </c>
      <c r="H87">
        <v>0.13004231829684501</v>
      </c>
      <c r="I87" t="str">
        <f t="shared" si="7"/>
        <v>+</v>
      </c>
      <c r="J87" s="3" t="str">
        <f t="shared" si="8"/>
        <v>Y</v>
      </c>
      <c r="K87" s="2">
        <v>-0.36631815088665298</v>
      </c>
      <c r="L87">
        <v>0.172163110200449</v>
      </c>
      <c r="M87" s="1">
        <v>1.2180696514552201E-7</v>
      </c>
      <c r="N87" t="str">
        <f t="shared" si="9"/>
        <v>+</v>
      </c>
      <c r="O87" s="2">
        <v>0.172163110200449</v>
      </c>
      <c r="P87">
        <v>0.32220423927783298</v>
      </c>
      <c r="Q87">
        <v>0.13690303029561801</v>
      </c>
      <c r="R87" t="str">
        <f t="shared" si="10"/>
        <v>+</v>
      </c>
      <c r="S87" t="str">
        <f t="shared" si="11"/>
        <v>Y</v>
      </c>
    </row>
    <row r="88" spans="1:19" x14ac:dyDescent="0.35">
      <c r="A88" t="s">
        <v>98</v>
      </c>
      <c r="B88">
        <v>-8.3721552905928295E-2</v>
      </c>
      <c r="C88">
        <v>8.3376769147752494E-2</v>
      </c>
      <c r="D88">
        <v>0.22631559584163599</v>
      </c>
      <c r="E88" t="str">
        <f t="shared" si="6"/>
        <v>+</v>
      </c>
      <c r="F88" s="2">
        <v>0.14009663163722999</v>
      </c>
      <c r="G88">
        <v>0.43414887133840602</v>
      </c>
      <c r="H88">
        <v>5.3355297369853602E-2</v>
      </c>
      <c r="I88" t="str">
        <f t="shared" si="7"/>
        <v>+</v>
      </c>
      <c r="J88" s="3" t="str">
        <f t="shared" si="8"/>
        <v>Y</v>
      </c>
      <c r="K88" s="2">
        <v>-9.2075896163835505E-2</v>
      </c>
      <c r="L88">
        <v>8.8286698226444693E-2</v>
      </c>
      <c r="M88">
        <v>0.15252809690800601</v>
      </c>
      <c r="N88" t="str">
        <f t="shared" si="9"/>
        <v>+</v>
      </c>
      <c r="O88" s="2">
        <v>0.267723483703243</v>
      </c>
      <c r="P88">
        <v>0.111677216891957</v>
      </c>
      <c r="Q88">
        <v>0.20694227576435401</v>
      </c>
      <c r="R88" t="str">
        <f t="shared" si="10"/>
        <v>-</v>
      </c>
      <c r="S88" t="str">
        <f t="shared" si="11"/>
        <v>N</v>
      </c>
    </row>
    <row r="89" spans="1:19" x14ac:dyDescent="0.35">
      <c r="A89" t="s">
        <v>99</v>
      </c>
      <c r="B89">
        <v>-0.148334774882114</v>
      </c>
      <c r="C89">
        <v>-0.10909832222520401</v>
      </c>
      <c r="D89">
        <v>0.45599126155847203</v>
      </c>
      <c r="E89" t="str">
        <f t="shared" si="6"/>
        <v>+</v>
      </c>
      <c r="F89" s="2">
        <v>-7.1831859797406097E-2</v>
      </c>
      <c r="G89">
        <v>0.13984484554426099</v>
      </c>
      <c r="H89">
        <v>0.148726319975159</v>
      </c>
      <c r="I89" t="str">
        <f t="shared" si="7"/>
        <v>+</v>
      </c>
      <c r="J89" s="3" t="str">
        <f t="shared" si="8"/>
        <v>Y</v>
      </c>
      <c r="K89" s="2">
        <v>-0.16108856067421101</v>
      </c>
      <c r="L89">
        <v>-5.2221181449776603E-2</v>
      </c>
      <c r="M89">
        <v>0.76601263552967402</v>
      </c>
      <c r="N89" t="str">
        <f t="shared" si="9"/>
        <v>+</v>
      </c>
      <c r="O89" s="2">
        <v>0.151598512722881</v>
      </c>
      <c r="P89">
        <v>-7.6734901847656203E-2</v>
      </c>
      <c r="Q89">
        <v>0.37781740155874299</v>
      </c>
      <c r="R89" t="str">
        <f t="shared" si="10"/>
        <v>-</v>
      </c>
      <c r="S89" t="str">
        <f t="shared" si="11"/>
        <v>N</v>
      </c>
    </row>
    <row r="90" spans="1:19" x14ac:dyDescent="0.35">
      <c r="A90" t="s">
        <v>100</v>
      </c>
      <c r="B90">
        <v>-0.15429207460087699</v>
      </c>
      <c r="C90">
        <v>-0.172619230056441</v>
      </c>
      <c r="D90">
        <v>0.75732643614329098</v>
      </c>
      <c r="E90" t="str">
        <f t="shared" si="6"/>
        <v>-</v>
      </c>
      <c r="F90" s="2">
        <v>0.37356173056325098</v>
      </c>
      <c r="G90">
        <v>0.33973644395063102</v>
      </c>
      <c r="H90">
        <v>8.3283450027884898E-2</v>
      </c>
      <c r="I90" t="str">
        <f t="shared" si="7"/>
        <v>-</v>
      </c>
      <c r="J90" s="3" t="str">
        <f t="shared" si="8"/>
        <v>Y</v>
      </c>
      <c r="K90" s="2">
        <v>-0.135929311725872</v>
      </c>
      <c r="L90">
        <v>-0.19091084210647299</v>
      </c>
      <c r="M90">
        <v>0.29885193859876502</v>
      </c>
      <c r="N90" t="str">
        <f t="shared" si="9"/>
        <v>-</v>
      </c>
      <c r="O90" s="2">
        <v>0.325259909675223</v>
      </c>
      <c r="P90">
        <v>0.392990125941657</v>
      </c>
      <c r="Q90">
        <v>0.82678771201984003</v>
      </c>
      <c r="R90" t="str">
        <f t="shared" si="10"/>
        <v>+</v>
      </c>
      <c r="S90" t="str">
        <f t="shared" si="11"/>
        <v>N</v>
      </c>
    </row>
    <row r="91" spans="1:19" x14ac:dyDescent="0.35">
      <c r="A91" t="s">
        <v>101</v>
      </c>
      <c r="B91">
        <v>5.3431471914010702E-2</v>
      </c>
      <c r="C91">
        <v>-9.4363689485536199E-3</v>
      </c>
      <c r="D91">
        <v>0.57031764325497103</v>
      </c>
      <c r="E91" t="str">
        <f t="shared" si="6"/>
        <v>-</v>
      </c>
      <c r="F91" s="2">
        <v>0.144048316909719</v>
      </c>
      <c r="G91">
        <v>-6.7624139208885603E-2</v>
      </c>
      <c r="H91">
        <v>0.98732474639339496</v>
      </c>
      <c r="I91" t="str">
        <f t="shared" si="7"/>
        <v>-</v>
      </c>
      <c r="J91" s="3" t="str">
        <f t="shared" si="8"/>
        <v>Y</v>
      </c>
      <c r="K91" s="2">
        <v>0.144048316909719</v>
      </c>
      <c r="L91">
        <v>-9.28473252609264E-2</v>
      </c>
      <c r="M91">
        <v>3.0517071364019499E-3</v>
      </c>
      <c r="N91" t="str">
        <f t="shared" si="9"/>
        <v>-</v>
      </c>
      <c r="O91" s="2">
        <v>0.236863434371202</v>
      </c>
      <c r="P91">
        <v>-5.3200638043806897E-2</v>
      </c>
      <c r="Q91">
        <v>0.18811286401504199</v>
      </c>
      <c r="R91" t="str">
        <f t="shared" si="10"/>
        <v>-</v>
      </c>
      <c r="S91" t="str">
        <f t="shared" si="11"/>
        <v>Y</v>
      </c>
    </row>
    <row r="92" spans="1:19" x14ac:dyDescent="0.35">
      <c r="A92" t="s">
        <v>102</v>
      </c>
      <c r="B92">
        <v>-9.9734326447009594E-2</v>
      </c>
      <c r="C92">
        <v>-0.126296339795132</v>
      </c>
      <c r="D92">
        <v>0.76835302390329197</v>
      </c>
      <c r="E92" t="str">
        <f t="shared" si="6"/>
        <v>-</v>
      </c>
      <c r="F92" s="2">
        <v>2.7697881189269101E-2</v>
      </c>
      <c r="G92">
        <v>0.34050817693948199</v>
      </c>
      <c r="H92">
        <v>0.12289715037570401</v>
      </c>
      <c r="I92" t="str">
        <f t="shared" si="7"/>
        <v>+</v>
      </c>
      <c r="J92" s="3" t="str">
        <f t="shared" si="8"/>
        <v>N</v>
      </c>
      <c r="K92" s="2">
        <v>-0.13160940154452799</v>
      </c>
      <c r="L92">
        <v>-7.8488103945192095E-2</v>
      </c>
      <c r="M92">
        <v>0.20324818029635999</v>
      </c>
      <c r="N92" t="str">
        <f t="shared" si="9"/>
        <v>+</v>
      </c>
      <c r="O92" s="2">
        <v>0.38816954493989397</v>
      </c>
      <c r="P92">
        <v>-4.6624414027806801E-2</v>
      </c>
      <c r="Q92">
        <v>8.5091573300201895E-2</v>
      </c>
      <c r="R92" t="str">
        <f t="shared" si="10"/>
        <v>-</v>
      </c>
      <c r="S92" t="str">
        <f t="shared" si="11"/>
        <v>N</v>
      </c>
    </row>
    <row r="93" spans="1:19" x14ac:dyDescent="0.35">
      <c r="A93" t="s">
        <v>103</v>
      </c>
      <c r="B93">
        <v>-0.27306044366835602</v>
      </c>
      <c r="C93">
        <v>-4.8411950875943403E-2</v>
      </c>
      <c r="D93">
        <v>7.9820650873888802E-2</v>
      </c>
      <c r="E93" t="str">
        <f t="shared" si="6"/>
        <v>+</v>
      </c>
      <c r="F93" s="2">
        <v>-7.1192163649055895E-2</v>
      </c>
      <c r="G93">
        <v>0.37120781783017298</v>
      </c>
      <c r="H93">
        <v>1.1398105714171399E-2</v>
      </c>
      <c r="I93" t="str">
        <f t="shared" si="7"/>
        <v>+</v>
      </c>
      <c r="J93" s="3" t="str">
        <f t="shared" si="8"/>
        <v>Y</v>
      </c>
      <c r="K93" s="2">
        <v>-0.19297830943980901</v>
      </c>
      <c r="L93">
        <v>5.2620756274372897E-2</v>
      </c>
      <c r="M93">
        <v>1.57422154684663E-3</v>
      </c>
      <c r="N93" t="str">
        <f t="shared" si="9"/>
        <v>+</v>
      </c>
      <c r="O93" s="2">
        <v>9.8997250956661106E-2</v>
      </c>
      <c r="P93">
        <v>8.5054619015740601E-2</v>
      </c>
      <c r="Q93">
        <v>0.72483308228726795</v>
      </c>
      <c r="R93" t="str">
        <f t="shared" si="10"/>
        <v>-</v>
      </c>
      <c r="S93" t="str">
        <f t="shared" si="11"/>
        <v>N</v>
      </c>
    </row>
    <row r="94" spans="1:19" x14ac:dyDescent="0.35">
      <c r="A94" t="s">
        <v>104</v>
      </c>
      <c r="B94">
        <v>-0.25123825860714</v>
      </c>
      <c r="C94">
        <v>-3.9436851252798704E-3</v>
      </c>
      <c r="D94">
        <v>6.3573545361367306E-2</v>
      </c>
      <c r="E94" t="str">
        <f t="shared" si="6"/>
        <v>+</v>
      </c>
      <c r="F94" s="2">
        <v>0.254437320620792</v>
      </c>
      <c r="G94">
        <v>0.51702904609287803</v>
      </c>
      <c r="H94">
        <v>0.21115621715889399</v>
      </c>
      <c r="I94" t="str">
        <f t="shared" si="7"/>
        <v>+</v>
      </c>
      <c r="J94" s="3" t="str">
        <f t="shared" si="8"/>
        <v>Y</v>
      </c>
      <c r="K94" s="2">
        <v>-0.29300713014971003</v>
      </c>
      <c r="L94">
        <v>0.11522588749651901</v>
      </c>
      <c r="M94" s="1">
        <v>2.6662389994501502E-7</v>
      </c>
      <c r="N94" t="str">
        <f t="shared" si="9"/>
        <v>+</v>
      </c>
      <c r="O94" s="2">
        <v>0.33953671204779201</v>
      </c>
      <c r="P94">
        <v>0.30397113700686801</v>
      </c>
      <c r="Q94">
        <v>8.8113198725931402E-2</v>
      </c>
      <c r="R94" t="str">
        <f t="shared" si="10"/>
        <v>-</v>
      </c>
      <c r="S94" t="str">
        <f t="shared" si="11"/>
        <v>N</v>
      </c>
    </row>
    <row r="95" spans="1:19" x14ac:dyDescent="0.35">
      <c r="A95" t="s">
        <v>105</v>
      </c>
      <c r="B95">
        <v>8.0123618430451099E-2</v>
      </c>
      <c r="C95">
        <v>-0.138587744032557</v>
      </c>
      <c r="D95">
        <v>9.8550113952998203E-2</v>
      </c>
      <c r="E95" t="str">
        <f t="shared" si="6"/>
        <v>-</v>
      </c>
      <c r="F95" s="2">
        <v>4.6447981800222998E-2</v>
      </c>
      <c r="G95">
        <v>0.13108176525465401</v>
      </c>
      <c r="H95">
        <v>0.76606095953625397</v>
      </c>
      <c r="I95" t="str">
        <f t="shared" si="7"/>
        <v>+</v>
      </c>
      <c r="J95" s="3" t="str">
        <f t="shared" si="8"/>
        <v>N</v>
      </c>
      <c r="K95" s="2">
        <v>-2.6943211642048801E-2</v>
      </c>
      <c r="L95">
        <v>-7.9762908691590903E-2</v>
      </c>
      <c r="M95">
        <v>0.313238151790874</v>
      </c>
      <c r="N95" t="str">
        <f t="shared" si="9"/>
        <v>-</v>
      </c>
      <c r="O95" s="2">
        <v>0.286301336848724</v>
      </c>
      <c r="P95">
        <v>-0.17746214176196501</v>
      </c>
      <c r="Q95">
        <v>2.7257860073706099E-2</v>
      </c>
      <c r="R95" t="str">
        <f t="shared" si="10"/>
        <v>-</v>
      </c>
      <c r="S95" t="str">
        <f t="shared" si="11"/>
        <v>Y</v>
      </c>
    </row>
    <row r="96" spans="1:19" x14ac:dyDescent="0.35">
      <c r="A96" t="s">
        <v>106</v>
      </c>
      <c r="B96">
        <v>-6.5018516526612502E-2</v>
      </c>
      <c r="C96">
        <v>-0.12539176161731699</v>
      </c>
      <c r="D96">
        <v>0.69383659400016295</v>
      </c>
      <c r="E96" t="str">
        <f t="shared" si="6"/>
        <v>-</v>
      </c>
      <c r="F96" s="2">
        <v>6.5412555660031901E-2</v>
      </c>
      <c r="G96">
        <v>0.30982459836729398</v>
      </c>
      <c r="H96">
        <v>0.71196802868644204</v>
      </c>
      <c r="I96" t="str">
        <f t="shared" si="7"/>
        <v>+</v>
      </c>
      <c r="J96" s="3" t="str">
        <f t="shared" si="8"/>
        <v>N</v>
      </c>
      <c r="K96" s="2">
        <v>-2.48309096666419E-2</v>
      </c>
      <c r="L96">
        <v>-0.21615875267717399</v>
      </c>
      <c r="M96">
        <v>2.2862101737191901E-2</v>
      </c>
      <c r="N96" t="str">
        <f t="shared" si="9"/>
        <v>-</v>
      </c>
      <c r="O96" s="2">
        <v>0.33466622421658898</v>
      </c>
      <c r="P96">
        <v>1.0292755375530699E-2</v>
      </c>
      <c r="Q96">
        <v>0.21965722862525699</v>
      </c>
      <c r="R96" t="str">
        <f t="shared" si="10"/>
        <v>-</v>
      </c>
      <c r="S96" t="str">
        <f t="shared" si="11"/>
        <v>Y</v>
      </c>
    </row>
    <row r="97" spans="1:19" x14ac:dyDescent="0.35">
      <c r="A97" t="s">
        <v>107</v>
      </c>
      <c r="B97">
        <v>0.177120720987891</v>
      </c>
      <c r="C97">
        <v>9.7118122857047601E-2</v>
      </c>
      <c r="D97">
        <v>0.26567189028974603</v>
      </c>
      <c r="E97" t="str">
        <f t="shared" si="6"/>
        <v>-</v>
      </c>
      <c r="F97" s="2">
        <v>-8.7791992782837794E-2</v>
      </c>
      <c r="G97">
        <v>-1.6997042925267099E-2</v>
      </c>
      <c r="H97">
        <v>0.81367978224923299</v>
      </c>
      <c r="I97" t="str">
        <f t="shared" si="7"/>
        <v>+</v>
      </c>
      <c r="J97" s="3" t="str">
        <f t="shared" si="8"/>
        <v>N</v>
      </c>
      <c r="K97" s="2">
        <v>0.20694149752529201</v>
      </c>
      <c r="L97">
        <v>6.19546991849085E-2</v>
      </c>
      <c r="M97">
        <v>0.25725608658313398</v>
      </c>
      <c r="N97" t="str">
        <f t="shared" si="9"/>
        <v>-</v>
      </c>
      <c r="O97" s="2">
        <v>-1.23129524592592E-2</v>
      </c>
      <c r="P97">
        <v>-7.3606410598708205E-2</v>
      </c>
      <c r="Q97">
        <v>0.394726565961947</v>
      </c>
      <c r="R97" t="str">
        <f t="shared" si="10"/>
        <v>-</v>
      </c>
      <c r="S97" t="str">
        <f t="shared" si="11"/>
        <v>Y</v>
      </c>
    </row>
    <row r="98" spans="1:19" x14ac:dyDescent="0.35">
      <c r="A98" t="s">
        <v>108</v>
      </c>
      <c r="B98">
        <v>-0.18459816087306899</v>
      </c>
      <c r="C98">
        <v>5.8329505825480001E-2</v>
      </c>
      <c r="D98">
        <v>0.16353186219206101</v>
      </c>
      <c r="E98" t="str">
        <f t="shared" si="6"/>
        <v>+</v>
      </c>
      <c r="F98" s="2">
        <v>-0.15287406788133401</v>
      </c>
      <c r="G98">
        <v>0.213936693784024</v>
      </c>
      <c r="H98">
        <v>7.9083693888268494E-3</v>
      </c>
      <c r="I98" t="str">
        <f t="shared" si="7"/>
        <v>+</v>
      </c>
      <c r="J98" s="3" t="str">
        <f t="shared" si="8"/>
        <v>Y</v>
      </c>
      <c r="K98" s="2">
        <v>-0.108056451309507</v>
      </c>
      <c r="L98">
        <v>8.8274359949468306E-2</v>
      </c>
      <c r="M98">
        <v>2.5872424060854202E-2</v>
      </c>
      <c r="N98" t="str">
        <f t="shared" si="9"/>
        <v>+</v>
      </c>
      <c r="O98" s="2">
        <v>-2.9223368825840399E-2</v>
      </c>
      <c r="P98">
        <v>-3.5776976954934203E-2</v>
      </c>
      <c r="Q98">
        <v>0.58726707439759596</v>
      </c>
      <c r="R98" t="str">
        <f t="shared" si="10"/>
        <v>-</v>
      </c>
      <c r="S98" t="str">
        <f t="shared" si="11"/>
        <v>N</v>
      </c>
    </row>
    <row r="99" spans="1:19" x14ac:dyDescent="0.35">
      <c r="A99" t="s">
        <v>109</v>
      </c>
      <c r="B99">
        <v>-2.00373851134194E-2</v>
      </c>
      <c r="C99">
        <v>1.0640096562732999E-3</v>
      </c>
      <c r="D99">
        <v>0.31346143936328202</v>
      </c>
      <c r="E99" t="str">
        <f t="shared" si="6"/>
        <v>+</v>
      </c>
      <c r="F99" s="2">
        <v>0.169929181638486</v>
      </c>
      <c r="G99">
        <v>0.44625500736856799</v>
      </c>
      <c r="H99">
        <v>0.192104617484498</v>
      </c>
      <c r="I99" t="str">
        <f t="shared" si="7"/>
        <v>+</v>
      </c>
      <c r="J99" s="3" t="str">
        <f t="shared" si="8"/>
        <v>Y</v>
      </c>
      <c r="K99" s="2">
        <v>-3.6047832133861403E-2</v>
      </c>
      <c r="L99">
        <v>6.2915820302149497E-2</v>
      </c>
      <c r="M99">
        <v>0.39103169962302298</v>
      </c>
      <c r="N99" t="str">
        <f t="shared" si="9"/>
        <v>+</v>
      </c>
      <c r="O99" s="2">
        <v>0.47102242567748198</v>
      </c>
      <c r="P99">
        <v>0.12501844800890899</v>
      </c>
      <c r="Q99">
        <v>0.44553218981009302</v>
      </c>
      <c r="R99" t="str">
        <f t="shared" si="10"/>
        <v>-</v>
      </c>
      <c r="S99" t="str">
        <f t="shared" si="11"/>
        <v>N</v>
      </c>
    </row>
    <row r="100" spans="1:19" x14ac:dyDescent="0.35">
      <c r="A100" t="s">
        <v>110</v>
      </c>
      <c r="B100">
        <v>-6.1254358429802001E-2</v>
      </c>
      <c r="C100">
        <v>-9.3670255013392906E-2</v>
      </c>
      <c r="D100">
        <v>0.15896286743820301</v>
      </c>
      <c r="E100" t="str">
        <f t="shared" si="6"/>
        <v>-</v>
      </c>
      <c r="F100" s="2">
        <v>-5.85534541952972E-2</v>
      </c>
      <c r="G100">
        <v>4.1330705844970499E-2</v>
      </c>
      <c r="H100">
        <v>0.26219487750965698</v>
      </c>
      <c r="I100" t="str">
        <f t="shared" si="7"/>
        <v>+</v>
      </c>
      <c r="J100" s="3" t="str">
        <f t="shared" si="8"/>
        <v>N</v>
      </c>
      <c r="K100" s="2">
        <v>-6.3956135726590299E-2</v>
      </c>
      <c r="L100">
        <v>-9.9073810556776096E-2</v>
      </c>
      <c r="M100">
        <v>0.52423742101640702</v>
      </c>
      <c r="N100" t="str">
        <f t="shared" si="9"/>
        <v>-</v>
      </c>
      <c r="O100" s="2">
        <v>3.8636086743657601E-2</v>
      </c>
      <c r="P100">
        <v>-5.9903906312549597E-2</v>
      </c>
      <c r="Q100">
        <v>0.38147721039274501</v>
      </c>
      <c r="R100" t="str">
        <f t="shared" si="10"/>
        <v>-</v>
      </c>
      <c r="S100" t="str">
        <f t="shared" si="11"/>
        <v>Y</v>
      </c>
    </row>
    <row r="101" spans="1:19" x14ac:dyDescent="0.35">
      <c r="A101" t="s">
        <v>111</v>
      </c>
      <c r="B101">
        <v>0.28531962770988001</v>
      </c>
      <c r="C101">
        <v>-9.5124241367272697E-2</v>
      </c>
      <c r="D101">
        <v>1.95569838722222E-4</v>
      </c>
      <c r="E101" t="str">
        <f t="shared" si="6"/>
        <v>-</v>
      </c>
      <c r="F101" s="2">
        <v>5.0426694057944298E-3</v>
      </c>
      <c r="G101">
        <v>9.0549782108899607E-2</v>
      </c>
      <c r="H101">
        <v>0.50725279889932895</v>
      </c>
      <c r="I101" t="str">
        <f t="shared" si="7"/>
        <v>+</v>
      </c>
      <c r="J101" s="3" t="str">
        <f t="shared" si="8"/>
        <v>N</v>
      </c>
      <c r="K101" s="2">
        <v>0.13399283604564699</v>
      </c>
      <c r="L101">
        <v>-7.8611300315314103E-2</v>
      </c>
      <c r="M101">
        <v>2.7881475696082101E-2</v>
      </c>
      <c r="N101" t="str">
        <f t="shared" si="9"/>
        <v>-</v>
      </c>
      <c r="O101" s="2">
        <v>0.22232989016774601</v>
      </c>
      <c r="P101">
        <v>-0.22465569858711301</v>
      </c>
      <c r="Q101">
        <v>2.4563405060790901E-3</v>
      </c>
      <c r="R101" t="str">
        <f t="shared" si="10"/>
        <v>-</v>
      </c>
      <c r="S101" t="str">
        <f t="shared" si="11"/>
        <v>Y</v>
      </c>
    </row>
    <row r="102" spans="1:19" x14ac:dyDescent="0.35">
      <c r="A102" t="s">
        <v>112</v>
      </c>
      <c r="B102">
        <v>-0.108798187951279</v>
      </c>
      <c r="C102">
        <v>8.00405730321751E-2</v>
      </c>
      <c r="D102">
        <v>0.41330559871021399</v>
      </c>
      <c r="E102" t="str">
        <f t="shared" si="6"/>
        <v>+</v>
      </c>
      <c r="F102" s="2">
        <v>-0.28337396239455798</v>
      </c>
      <c r="G102">
        <v>0.20128011160550899</v>
      </c>
      <c r="H102">
        <v>3.10368563854969E-2</v>
      </c>
      <c r="I102" t="str">
        <f t="shared" si="7"/>
        <v>+</v>
      </c>
      <c r="J102" s="3" t="str">
        <f t="shared" si="8"/>
        <v>Y</v>
      </c>
      <c r="K102" s="2">
        <v>-5.0167837387288902E-2</v>
      </c>
      <c r="L102">
        <v>5.9628442293995998E-2</v>
      </c>
      <c r="M102">
        <v>0.23610222821365301</v>
      </c>
      <c r="N102" t="str">
        <f t="shared" si="9"/>
        <v>+</v>
      </c>
      <c r="O102" s="2">
        <v>-0.224481910283505</v>
      </c>
      <c r="P102">
        <v>-0.151391422046078</v>
      </c>
      <c r="Q102">
        <v>0.98985474487930503</v>
      </c>
      <c r="R102" t="str">
        <f t="shared" si="10"/>
        <v>+</v>
      </c>
      <c r="S102" t="str">
        <f t="shared" si="11"/>
        <v>Y</v>
      </c>
    </row>
    <row r="103" spans="1:19" x14ac:dyDescent="0.35">
      <c r="A103" t="s">
        <v>113</v>
      </c>
      <c r="B103">
        <v>0.15187025062183099</v>
      </c>
      <c r="C103">
        <v>-5.79654070363236E-2</v>
      </c>
      <c r="D103">
        <v>7.3925234739698996E-3</v>
      </c>
      <c r="E103" t="str">
        <f t="shared" si="6"/>
        <v>-</v>
      </c>
      <c r="F103" s="2">
        <v>3.8342310055420603E-2</v>
      </c>
      <c r="G103">
        <v>-0.39263923353185998</v>
      </c>
      <c r="H103">
        <v>4.3190957991499903E-3</v>
      </c>
      <c r="I103" t="str">
        <f t="shared" si="7"/>
        <v>-</v>
      </c>
      <c r="J103" s="3" t="str">
        <f t="shared" si="8"/>
        <v>Y</v>
      </c>
      <c r="K103" s="2">
        <v>0.31047294868624298</v>
      </c>
      <c r="L103">
        <v>-0.33443400163160703</v>
      </c>
      <c r="M103" s="1">
        <v>1.9570084687735798E-6</v>
      </c>
      <c r="N103" t="str">
        <f t="shared" si="9"/>
        <v>-</v>
      </c>
      <c r="O103" s="2">
        <v>0.18653371641642699</v>
      </c>
      <c r="P103">
        <v>-0.248076909292478</v>
      </c>
      <c r="Q103">
        <v>5.0709303476948901E-2</v>
      </c>
      <c r="R103" t="str">
        <f t="shared" si="10"/>
        <v>-</v>
      </c>
      <c r="S103" t="str">
        <f t="shared" si="11"/>
        <v>Y</v>
      </c>
    </row>
    <row r="104" spans="1:19" x14ac:dyDescent="0.35">
      <c r="A104" t="s">
        <v>114</v>
      </c>
      <c r="B104">
        <v>-0.19276874250974699</v>
      </c>
      <c r="C104">
        <v>1.6139704535958799E-2</v>
      </c>
      <c r="D104">
        <v>0.91214575380908403</v>
      </c>
      <c r="E104" t="str">
        <f t="shared" si="6"/>
        <v>+</v>
      </c>
      <c r="F104" s="2">
        <v>6.3017538684570204E-2</v>
      </c>
      <c r="G104">
        <v>0.34024286505534601</v>
      </c>
      <c r="H104">
        <v>0.289192348095822</v>
      </c>
      <c r="I104" t="str">
        <f t="shared" si="7"/>
        <v>+</v>
      </c>
      <c r="J104" s="3" t="str">
        <f t="shared" si="8"/>
        <v>Y</v>
      </c>
      <c r="K104" s="2">
        <v>-0.13573148196116999</v>
      </c>
      <c r="L104">
        <v>8.8682965499498001E-2</v>
      </c>
      <c r="M104">
        <v>7.5612749292525996E-2</v>
      </c>
      <c r="N104" t="str">
        <f t="shared" si="9"/>
        <v>+</v>
      </c>
      <c r="O104" s="2">
        <v>0.23538452495453099</v>
      </c>
      <c r="P104">
        <v>4.3111854849059501E-2</v>
      </c>
      <c r="Q104">
        <v>0.43593317989437202</v>
      </c>
      <c r="R104" t="str">
        <f t="shared" si="10"/>
        <v>-</v>
      </c>
      <c r="S104" t="str">
        <f t="shared" si="11"/>
        <v>N</v>
      </c>
    </row>
    <row r="105" spans="1:19" x14ac:dyDescent="0.35">
      <c r="A105" t="s">
        <v>115</v>
      </c>
      <c r="B105">
        <v>3.4235772679473898E-2</v>
      </c>
      <c r="C105">
        <v>-1.4287810225329401E-2</v>
      </c>
      <c r="D105">
        <v>3.1314698521208703E-2</v>
      </c>
      <c r="E105" t="str">
        <f t="shared" si="6"/>
        <v>-</v>
      </c>
      <c r="F105" s="2">
        <v>0.17621373076153399</v>
      </c>
      <c r="G105">
        <v>-5.44812912345383E-2</v>
      </c>
      <c r="H105">
        <v>9.5721754133832299E-2</v>
      </c>
      <c r="I105" t="str">
        <f t="shared" si="7"/>
        <v>-</v>
      </c>
      <c r="J105" s="3" t="str">
        <f t="shared" si="8"/>
        <v>Y</v>
      </c>
      <c r="K105" s="2">
        <v>7.2204715699928604E-2</v>
      </c>
      <c r="L105">
        <v>-3.5751933085245102E-2</v>
      </c>
      <c r="M105">
        <v>3.9917779820366997E-2</v>
      </c>
      <c r="N105" t="str">
        <f t="shared" si="9"/>
        <v>-</v>
      </c>
      <c r="O105" s="2">
        <v>0.276089796432677</v>
      </c>
      <c r="P105">
        <v>-1.6950273696689E-2</v>
      </c>
      <c r="Q105">
        <v>2.3311602657169698E-3</v>
      </c>
      <c r="R105" t="str">
        <f t="shared" si="10"/>
        <v>-</v>
      </c>
      <c r="S105" t="str">
        <f t="shared" si="11"/>
        <v>Y</v>
      </c>
    </row>
    <row r="106" spans="1:19" x14ac:dyDescent="0.35">
      <c r="A106" t="s">
        <v>116</v>
      </c>
      <c r="B106">
        <v>-0.125712773830227</v>
      </c>
      <c r="C106">
        <v>-7.6568596932744995E-2</v>
      </c>
      <c r="D106">
        <v>0.80509553643918097</v>
      </c>
      <c r="E106" t="str">
        <f t="shared" si="6"/>
        <v>+</v>
      </c>
      <c r="F106" s="2">
        <v>-0.100463783864609</v>
      </c>
      <c r="G106">
        <v>0.23213361412765601</v>
      </c>
      <c r="H106">
        <v>5.87230372430457E-2</v>
      </c>
      <c r="I106" t="str">
        <f t="shared" si="7"/>
        <v>+</v>
      </c>
      <c r="J106" s="3" t="str">
        <f t="shared" si="8"/>
        <v>Y</v>
      </c>
      <c r="K106" s="2">
        <v>-0.159991934701497</v>
      </c>
      <c r="L106">
        <v>-6.7787266150458103E-2</v>
      </c>
      <c r="M106">
        <v>0.11269873571535501</v>
      </c>
      <c r="N106" t="str">
        <f t="shared" si="9"/>
        <v>+</v>
      </c>
      <c r="O106" s="2">
        <v>6.6186492984709702E-2</v>
      </c>
      <c r="P106">
        <v>-9.6686048424775101E-2</v>
      </c>
      <c r="Q106">
        <v>0.12986111750357901</v>
      </c>
      <c r="R106" t="str">
        <f t="shared" si="10"/>
        <v>-</v>
      </c>
      <c r="S106" t="str">
        <f t="shared" si="11"/>
        <v>N</v>
      </c>
    </row>
    <row r="107" spans="1:19" x14ac:dyDescent="0.35">
      <c r="A107" t="s">
        <v>117</v>
      </c>
      <c r="B107">
        <v>-9.5845503586647396E-2</v>
      </c>
      <c r="C107">
        <v>-0.17247983450392601</v>
      </c>
      <c r="D107">
        <v>1.32107534329479E-2</v>
      </c>
      <c r="E107" t="str">
        <f t="shared" si="6"/>
        <v>-</v>
      </c>
      <c r="F107" s="2">
        <v>0.173368339021201</v>
      </c>
      <c r="G107">
        <v>0.235586185923325</v>
      </c>
      <c r="H107">
        <v>0.71295163281118501</v>
      </c>
      <c r="I107" t="str">
        <f t="shared" si="7"/>
        <v>+</v>
      </c>
      <c r="J107" s="3" t="str">
        <f t="shared" si="8"/>
        <v>N</v>
      </c>
      <c r="K107" s="2">
        <v>-0.24094829549562299</v>
      </c>
      <c r="L107">
        <v>-0.130120210371996</v>
      </c>
      <c r="M107">
        <v>0.91772188866126403</v>
      </c>
      <c r="N107" t="str">
        <f t="shared" si="9"/>
        <v>+</v>
      </c>
      <c r="O107" s="2">
        <v>0.26623767323375502</v>
      </c>
      <c r="P107">
        <v>9.3821315573049305E-2</v>
      </c>
      <c r="Q107">
        <v>5.0987984026996301E-2</v>
      </c>
      <c r="R107" t="str">
        <f t="shared" si="10"/>
        <v>-</v>
      </c>
      <c r="S107" t="str">
        <f t="shared" si="11"/>
        <v>N</v>
      </c>
    </row>
    <row r="108" spans="1:19" x14ac:dyDescent="0.35">
      <c r="A108" t="s">
        <v>118</v>
      </c>
      <c r="B108">
        <v>-5.2494676671865803E-2</v>
      </c>
      <c r="C108">
        <v>-1.3610668395507701E-2</v>
      </c>
      <c r="D108">
        <v>0.95816981031838699</v>
      </c>
      <c r="E108" t="str">
        <f t="shared" si="6"/>
        <v>+</v>
      </c>
      <c r="F108" s="2">
        <v>-8.2292264955797098E-2</v>
      </c>
      <c r="G108">
        <v>2.24297691595223E-2</v>
      </c>
      <c r="H108">
        <v>0.49665629775340298</v>
      </c>
      <c r="I108" t="str">
        <f t="shared" si="7"/>
        <v>+</v>
      </c>
      <c r="J108" s="3" t="str">
        <f t="shared" si="8"/>
        <v>Y</v>
      </c>
      <c r="K108" s="2">
        <v>0.10400627286200601</v>
      </c>
      <c r="L108">
        <v>-0.18877689764151101</v>
      </c>
      <c r="M108">
        <v>5.2230263958710603E-3</v>
      </c>
      <c r="N108" t="str">
        <f t="shared" si="9"/>
        <v>-</v>
      </c>
      <c r="O108" s="2">
        <v>0.20160220070556201</v>
      </c>
      <c r="P108">
        <v>-0.218138586434553</v>
      </c>
      <c r="Q108">
        <v>1.9045696252590299E-3</v>
      </c>
      <c r="R108" t="str">
        <f t="shared" si="10"/>
        <v>-</v>
      </c>
      <c r="S108" t="str">
        <f t="shared" si="11"/>
        <v>Y</v>
      </c>
    </row>
    <row r="109" spans="1:19" x14ac:dyDescent="0.35">
      <c r="A109" t="s">
        <v>119</v>
      </c>
      <c r="B109">
        <v>-8.0394399715126699E-2</v>
      </c>
      <c r="C109">
        <v>5.5743034204067898E-2</v>
      </c>
      <c r="D109">
        <v>0.41788723918363002</v>
      </c>
      <c r="E109" t="str">
        <f t="shared" si="6"/>
        <v>+</v>
      </c>
      <c r="F109" s="2">
        <v>2.20653136555184E-2</v>
      </c>
      <c r="G109">
        <v>0.27211534813244098</v>
      </c>
      <c r="H109">
        <v>0.19011862691572801</v>
      </c>
      <c r="I109" t="str">
        <f t="shared" si="7"/>
        <v>+</v>
      </c>
      <c r="J109" s="3" t="str">
        <f t="shared" si="8"/>
        <v>Y</v>
      </c>
      <c r="K109" s="2">
        <v>-5.8225061970923399E-2</v>
      </c>
      <c r="L109">
        <v>8.9552054196580896E-2</v>
      </c>
      <c r="M109">
        <v>0.13278794814220299</v>
      </c>
      <c r="N109" t="str">
        <f t="shared" si="9"/>
        <v>+</v>
      </c>
      <c r="O109" s="2">
        <v>0.24448721833537301</v>
      </c>
      <c r="P109">
        <v>-4.2669441205170099E-2</v>
      </c>
      <c r="Q109">
        <v>0.168459503274484</v>
      </c>
      <c r="R109" t="str">
        <f t="shared" si="10"/>
        <v>-</v>
      </c>
      <c r="S109" t="str">
        <f t="shared" si="11"/>
        <v>N</v>
      </c>
    </row>
    <row r="110" spans="1:19" x14ac:dyDescent="0.35">
      <c r="A110" t="s">
        <v>120</v>
      </c>
      <c r="B110">
        <v>0.118357317827003</v>
      </c>
      <c r="C110">
        <v>2.05980753803379E-2</v>
      </c>
      <c r="D110">
        <v>0.20328300704653701</v>
      </c>
      <c r="E110" t="str">
        <f t="shared" si="6"/>
        <v>-</v>
      </c>
      <c r="F110" s="2">
        <v>7.5071550059970404E-2</v>
      </c>
      <c r="G110">
        <v>-0.17776190169501099</v>
      </c>
      <c r="H110">
        <v>7.7879586548896297E-3</v>
      </c>
      <c r="I110" t="str">
        <f t="shared" si="7"/>
        <v>-</v>
      </c>
      <c r="J110" s="3" t="str">
        <f t="shared" si="8"/>
        <v>Y</v>
      </c>
      <c r="K110" s="2">
        <v>0.12504553287101</v>
      </c>
      <c r="L110">
        <v>-0.126950656973769</v>
      </c>
      <c r="M110">
        <v>8.4890527206175799E-3</v>
      </c>
      <c r="N110" t="str">
        <f t="shared" si="9"/>
        <v>-</v>
      </c>
      <c r="O110" s="2">
        <v>0.13509233158843401</v>
      </c>
      <c r="P110">
        <v>-0.19688542017925301</v>
      </c>
      <c r="Q110">
        <v>1.6514533386978399E-3</v>
      </c>
      <c r="R110" t="str">
        <f t="shared" si="10"/>
        <v>-</v>
      </c>
      <c r="S110" t="str">
        <f t="shared" si="11"/>
        <v>Y</v>
      </c>
    </row>
    <row r="111" spans="1:19" x14ac:dyDescent="0.35">
      <c r="A111" t="s">
        <v>121</v>
      </c>
      <c r="B111">
        <v>-0.17613486504026499</v>
      </c>
      <c r="C111">
        <v>8.13791105227923E-2</v>
      </c>
      <c r="D111">
        <v>0.547055003884797</v>
      </c>
      <c r="E111" t="str">
        <f t="shared" si="6"/>
        <v>+</v>
      </c>
      <c r="F111" s="2">
        <v>0.116248676041474</v>
      </c>
      <c r="G111">
        <v>0.235845192230935</v>
      </c>
      <c r="H111">
        <v>0.78316883661686998</v>
      </c>
      <c r="I111" t="str">
        <f t="shared" si="7"/>
        <v>+</v>
      </c>
      <c r="J111" s="3" t="str">
        <f t="shared" si="8"/>
        <v>Y</v>
      </c>
      <c r="K111" s="2">
        <v>-0.24697198062756701</v>
      </c>
      <c r="L111">
        <v>0.141967821329994</v>
      </c>
      <c r="M111">
        <v>2.0505006520072401E-2</v>
      </c>
      <c r="N111" t="str">
        <f t="shared" si="9"/>
        <v>+</v>
      </c>
      <c r="O111" s="2">
        <v>0.16403019152265599</v>
      </c>
      <c r="P111">
        <v>0.101565393399114</v>
      </c>
      <c r="Q111">
        <v>0.65003724372027805</v>
      </c>
      <c r="R111" t="str">
        <f t="shared" si="10"/>
        <v>-</v>
      </c>
      <c r="S111" t="str">
        <f t="shared" si="11"/>
        <v>N</v>
      </c>
    </row>
    <row r="112" spans="1:19" x14ac:dyDescent="0.35">
      <c r="A112" t="s">
        <v>122</v>
      </c>
      <c r="B112">
        <v>-6.2588768471186496E-2</v>
      </c>
      <c r="C112">
        <v>-2.07843608167434E-2</v>
      </c>
      <c r="D112">
        <v>0.86589147272244005</v>
      </c>
      <c r="E112" t="str">
        <f t="shared" si="6"/>
        <v>+</v>
      </c>
      <c r="F112" s="2">
        <v>-6.2588768471186496E-2</v>
      </c>
      <c r="G112">
        <v>6.6762117044027E-2</v>
      </c>
      <c r="H112">
        <v>0.40465030788550799</v>
      </c>
      <c r="I112" t="str">
        <f t="shared" si="7"/>
        <v>+</v>
      </c>
      <c r="J112" s="3" t="str">
        <f t="shared" si="8"/>
        <v>Y</v>
      </c>
      <c r="K112" s="2">
        <v>-4.9747240209398899E-2</v>
      </c>
      <c r="L112">
        <v>-2.4007696805875601E-2</v>
      </c>
      <c r="M112">
        <v>0.89030439706434095</v>
      </c>
      <c r="N112" t="str">
        <f t="shared" si="9"/>
        <v>+</v>
      </c>
      <c r="O112" s="2">
        <v>0.31085633760130599</v>
      </c>
      <c r="P112">
        <v>-0.13604897814584399</v>
      </c>
      <c r="Q112">
        <v>4.8583721390090699E-2</v>
      </c>
      <c r="R112" t="str">
        <f t="shared" si="10"/>
        <v>-</v>
      </c>
      <c r="S112" t="str">
        <f t="shared" si="11"/>
        <v>N</v>
      </c>
    </row>
    <row r="113" spans="1:19" x14ac:dyDescent="0.35">
      <c r="A113" t="s">
        <v>123</v>
      </c>
      <c r="B113">
        <v>-0.25413560574747102</v>
      </c>
      <c r="C113">
        <v>-0.14270767012079599</v>
      </c>
      <c r="D113">
        <v>0.80847722777797404</v>
      </c>
      <c r="E113" t="str">
        <f t="shared" si="6"/>
        <v>+</v>
      </c>
      <c r="F113" s="2">
        <v>-0.134180796737952</v>
      </c>
      <c r="G113">
        <v>0.27996897817789002</v>
      </c>
      <c r="H113">
        <v>3.5030005316041203E-2</v>
      </c>
      <c r="I113" t="str">
        <f t="shared" si="7"/>
        <v>+</v>
      </c>
      <c r="J113" s="3" t="str">
        <f t="shared" si="8"/>
        <v>Y</v>
      </c>
      <c r="K113" s="2">
        <v>-0.27029781803559999</v>
      </c>
      <c r="L113">
        <v>-2.6020523623192699E-2</v>
      </c>
      <c r="M113">
        <v>4.6043367637108902E-2</v>
      </c>
      <c r="N113" t="str">
        <f t="shared" si="9"/>
        <v>+</v>
      </c>
      <c r="O113" s="2">
        <v>0.12702632294980001</v>
      </c>
      <c r="P113">
        <v>-8.4223055977851499E-2</v>
      </c>
      <c r="Q113">
        <v>0.85366873512231101</v>
      </c>
      <c r="R113" t="str">
        <f t="shared" si="10"/>
        <v>-</v>
      </c>
      <c r="S113" t="str">
        <f t="shared" si="11"/>
        <v>N</v>
      </c>
    </row>
    <row r="114" spans="1:19" x14ac:dyDescent="0.35">
      <c r="A114" t="s">
        <v>124</v>
      </c>
      <c r="B114">
        <v>-0.23886885670322899</v>
      </c>
      <c r="C114">
        <v>-0.158646185742228</v>
      </c>
      <c r="D114">
        <v>0.414145025958923</v>
      </c>
      <c r="E114" t="str">
        <f t="shared" si="6"/>
        <v>+</v>
      </c>
      <c r="F114" s="2">
        <v>0.238427505262328</v>
      </c>
      <c r="G114">
        <v>0.209394312852099</v>
      </c>
      <c r="H114">
        <v>0.446092052551258</v>
      </c>
      <c r="I114" t="str">
        <f t="shared" si="7"/>
        <v>-</v>
      </c>
      <c r="J114" s="3" t="str">
        <f t="shared" si="8"/>
        <v>N</v>
      </c>
      <c r="K114" s="2">
        <v>-0.45982095964903802</v>
      </c>
      <c r="L114">
        <v>8.0402196416257996E-2</v>
      </c>
      <c r="M114" s="1">
        <v>8.06307603663563E-8</v>
      </c>
      <c r="N114" t="str">
        <f t="shared" si="9"/>
        <v>+</v>
      </c>
      <c r="O114" s="2">
        <v>5.1749727401001998E-3</v>
      </c>
      <c r="P114">
        <v>0.50627360552478795</v>
      </c>
      <c r="Q114" s="1">
        <v>1.7577543491326299E-6</v>
      </c>
      <c r="R114" t="str">
        <f t="shared" si="10"/>
        <v>+</v>
      </c>
      <c r="S114" t="str">
        <f t="shared" si="11"/>
        <v>Y</v>
      </c>
    </row>
    <row r="115" spans="1:19" x14ac:dyDescent="0.35">
      <c r="A115" t="s">
        <v>125</v>
      </c>
      <c r="B115">
        <v>6.4232151409228E-2</v>
      </c>
      <c r="C115">
        <v>9.4303214110748296E-2</v>
      </c>
      <c r="D115">
        <v>0.235123024735898</v>
      </c>
      <c r="E115" t="str">
        <f t="shared" si="6"/>
        <v>+</v>
      </c>
      <c r="F115" s="2">
        <v>-0.244898088429788</v>
      </c>
      <c r="G115">
        <v>-5.03256719084062E-2</v>
      </c>
      <c r="H115">
        <v>0.79103025295456297</v>
      </c>
      <c r="I115" t="str">
        <f t="shared" si="7"/>
        <v>+</v>
      </c>
      <c r="J115" s="3" t="str">
        <f t="shared" si="8"/>
        <v>Y</v>
      </c>
      <c r="K115" s="2">
        <v>0.107233278035062</v>
      </c>
      <c r="L115">
        <v>2.1527198298526801E-2</v>
      </c>
      <c r="M115">
        <v>0.41158240020334202</v>
      </c>
      <c r="N115" t="str">
        <f t="shared" si="9"/>
        <v>-</v>
      </c>
      <c r="O115" s="2">
        <v>-5.4601516235983603E-2</v>
      </c>
      <c r="P115">
        <v>-0.30157067635051399</v>
      </c>
      <c r="Q115">
        <v>0.18331002737933599</v>
      </c>
      <c r="R115" t="str">
        <f t="shared" si="10"/>
        <v>-</v>
      </c>
      <c r="S115" t="str">
        <f t="shared" si="11"/>
        <v>Y</v>
      </c>
    </row>
    <row r="116" spans="1:19" x14ac:dyDescent="0.35">
      <c r="A116" t="s">
        <v>126</v>
      </c>
      <c r="B116">
        <v>6.3471792345813904E-2</v>
      </c>
      <c r="C116">
        <v>-0.21937865648662</v>
      </c>
      <c r="D116">
        <v>5.6879036835451998E-3</v>
      </c>
      <c r="E116" t="str">
        <f t="shared" si="6"/>
        <v>-</v>
      </c>
      <c r="F116" s="2">
        <v>0.19580993640595501</v>
      </c>
      <c r="G116">
        <v>0.34640706012190797</v>
      </c>
      <c r="H116">
        <v>0.75194392662762899</v>
      </c>
      <c r="I116" t="str">
        <f t="shared" si="7"/>
        <v>+</v>
      </c>
      <c r="J116" s="3" t="str">
        <f t="shared" si="8"/>
        <v>N</v>
      </c>
      <c r="K116" s="2">
        <v>-0.23339425005443901</v>
      </c>
      <c r="L116">
        <v>6.3471792345813904E-2</v>
      </c>
      <c r="M116">
        <v>8.8522415047046693E-2</v>
      </c>
      <c r="N116" t="str">
        <f t="shared" si="9"/>
        <v>+</v>
      </c>
      <c r="O116" s="2">
        <v>0.29961805219487597</v>
      </c>
      <c r="P116">
        <v>0.234949095153237</v>
      </c>
      <c r="Q116">
        <v>0.64352678113644002</v>
      </c>
      <c r="R116" t="str">
        <f t="shared" si="10"/>
        <v>-</v>
      </c>
      <c r="S116" t="str">
        <f t="shared" si="11"/>
        <v>N</v>
      </c>
    </row>
    <row r="117" spans="1:19" x14ac:dyDescent="0.35">
      <c r="A117" t="s">
        <v>127</v>
      </c>
      <c r="B117">
        <v>-2.7756248469435401E-2</v>
      </c>
      <c r="C117">
        <v>-5.7526008257217799E-2</v>
      </c>
      <c r="D117">
        <v>0.88888749344315598</v>
      </c>
      <c r="E117" t="str">
        <f t="shared" si="6"/>
        <v>-</v>
      </c>
      <c r="F117" s="2">
        <v>2.63126624575893E-2</v>
      </c>
      <c r="G117">
        <v>-1.87847949676943E-2</v>
      </c>
      <c r="H117">
        <v>0.97451706195750798</v>
      </c>
      <c r="I117" t="str">
        <f t="shared" si="7"/>
        <v>-</v>
      </c>
      <c r="J117" s="3" t="str">
        <f t="shared" si="8"/>
        <v>Y</v>
      </c>
      <c r="K117" s="2">
        <v>1.1257095531703201E-2</v>
      </c>
      <c r="L117">
        <v>-8.7144397589002595E-2</v>
      </c>
      <c r="M117">
        <v>7.1808952770340301E-2</v>
      </c>
      <c r="N117" t="str">
        <f t="shared" si="9"/>
        <v>-</v>
      </c>
      <c r="O117" s="2">
        <v>0.21712890461067699</v>
      </c>
      <c r="P117">
        <v>-0.12533960685790899</v>
      </c>
      <c r="Q117">
        <v>1.6869684720009201E-2</v>
      </c>
      <c r="R117" t="str">
        <f t="shared" si="10"/>
        <v>-</v>
      </c>
      <c r="S117" t="str">
        <f t="shared" si="11"/>
        <v>Y</v>
      </c>
    </row>
  </sheetData>
  <autoFilter ref="A1:S117" xr:uid="{A721B820-C9EE-47FD-8CE4-2D4631FEE64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9409-2494-44B6-8AA2-85887A7BD536}">
  <dimension ref="A1:J17"/>
  <sheetViews>
    <sheetView workbookViewId="0">
      <selection activeCell="J8" sqref="J8:J17"/>
    </sheetView>
  </sheetViews>
  <sheetFormatPr defaultRowHeight="14.5" x14ac:dyDescent="0.35"/>
  <cols>
    <col min="1" max="1" width="44.1796875" bestFit="1" customWidth="1"/>
    <col min="2" max="2" width="21.81640625" bestFit="1" customWidth="1"/>
    <col min="3" max="3" width="22.26953125" bestFit="1" customWidth="1"/>
    <col min="4" max="4" width="18.453125" bestFit="1" customWidth="1"/>
    <col min="5" max="5" width="8.26953125" bestFit="1" customWidth="1"/>
    <col min="6" max="6" width="21.81640625" bestFit="1" customWidth="1"/>
    <col min="7" max="7" width="22.26953125" bestFit="1" customWidth="1"/>
    <col min="8" max="8" width="18.453125" bestFit="1" customWidth="1"/>
    <col min="9" max="9" width="8.26953125" bestFit="1" customWidth="1"/>
    <col min="10" max="10" width="9.6328125" bestFit="1" customWidth="1"/>
  </cols>
  <sheetData>
    <row r="1" spans="1:10" x14ac:dyDescent="0.35">
      <c r="A1" t="s">
        <v>134</v>
      </c>
    </row>
    <row r="2" spans="1:10" x14ac:dyDescent="0.35">
      <c r="B2" t="s">
        <v>0</v>
      </c>
      <c r="C2" t="s">
        <v>1</v>
      </c>
      <c r="D2" t="s">
        <v>2</v>
      </c>
      <c r="E2" t="s">
        <v>128</v>
      </c>
      <c r="F2" t="s">
        <v>3</v>
      </c>
      <c r="G2" t="s">
        <v>4</v>
      </c>
      <c r="H2" t="s">
        <v>5</v>
      </c>
      <c r="I2" t="s">
        <v>128</v>
      </c>
      <c r="J2" t="s">
        <v>129</v>
      </c>
    </row>
    <row r="3" spans="1:10" x14ac:dyDescent="0.35">
      <c r="A3" t="s">
        <v>36</v>
      </c>
      <c r="B3">
        <v>-0.29967187365329201</v>
      </c>
      <c r="C3">
        <v>0.131665808126322</v>
      </c>
      <c r="D3">
        <v>1.23177416469493E-2</v>
      </c>
      <c r="E3" t="s">
        <v>131</v>
      </c>
      <c r="F3">
        <v>-0.15665790386542899</v>
      </c>
      <c r="G3">
        <v>0.37019129158158398</v>
      </c>
      <c r="H3">
        <v>3.3105942208072701E-3</v>
      </c>
      <c r="I3" t="s">
        <v>131</v>
      </c>
      <c r="J3" t="s">
        <v>132</v>
      </c>
    </row>
    <row r="4" spans="1:10" x14ac:dyDescent="0.35">
      <c r="A4" t="s">
        <v>93</v>
      </c>
      <c r="B4">
        <v>-0.44234079413678201</v>
      </c>
      <c r="C4">
        <v>0.18411950212845499</v>
      </c>
      <c r="D4">
        <v>2.8198373380535099E-8</v>
      </c>
      <c r="E4" t="s">
        <v>131</v>
      </c>
      <c r="F4">
        <v>-2.3468622528083599E-2</v>
      </c>
      <c r="G4">
        <v>0.52667369738452596</v>
      </c>
      <c r="H4">
        <v>1.2751006254508601E-3</v>
      </c>
      <c r="I4" t="s">
        <v>131</v>
      </c>
      <c r="J4" t="s">
        <v>132</v>
      </c>
    </row>
    <row r="5" spans="1:10" x14ac:dyDescent="0.35">
      <c r="A5" t="s">
        <v>113</v>
      </c>
      <c r="B5">
        <v>0.15187025062183099</v>
      </c>
      <c r="C5">
        <v>-5.79654070363236E-2</v>
      </c>
      <c r="D5">
        <v>7.3925234739698996E-3</v>
      </c>
      <c r="E5" t="s">
        <v>133</v>
      </c>
      <c r="F5">
        <v>3.8342310055420603E-2</v>
      </c>
      <c r="G5">
        <v>-0.39263923353185998</v>
      </c>
      <c r="H5">
        <v>4.3190957991499903E-3</v>
      </c>
      <c r="I5" t="s">
        <v>133</v>
      </c>
      <c r="J5" t="s">
        <v>132</v>
      </c>
    </row>
    <row r="7" spans="1:10" x14ac:dyDescent="0.35">
      <c r="A7" t="s">
        <v>135</v>
      </c>
    </row>
    <row r="8" spans="1:10" x14ac:dyDescent="0.35">
      <c r="B8" t="s">
        <v>6</v>
      </c>
      <c r="C8" t="s">
        <v>7</v>
      </c>
      <c r="D8" t="s">
        <v>8</v>
      </c>
      <c r="E8" t="s">
        <v>128</v>
      </c>
      <c r="F8" t="s">
        <v>9</v>
      </c>
      <c r="G8" t="s">
        <v>10</v>
      </c>
      <c r="H8" t="s">
        <v>11</v>
      </c>
      <c r="I8" t="s">
        <v>128</v>
      </c>
      <c r="J8" t="s">
        <v>130</v>
      </c>
    </row>
    <row r="9" spans="1:10" x14ac:dyDescent="0.35">
      <c r="A9" t="s">
        <v>30</v>
      </c>
      <c r="B9">
        <v>9.6113706328898402E-2</v>
      </c>
      <c r="C9">
        <v>-0.31262204298069801</v>
      </c>
      <c r="D9">
        <v>1.59647038052121E-3</v>
      </c>
      <c r="E9" t="s">
        <v>133</v>
      </c>
      <c r="F9">
        <v>0.20793323924750601</v>
      </c>
      <c r="G9">
        <v>-0.20272361488346999</v>
      </c>
      <c r="H9">
        <v>2.0485636070264701E-3</v>
      </c>
      <c r="I9" t="s">
        <v>133</v>
      </c>
      <c r="J9" t="s">
        <v>132</v>
      </c>
    </row>
    <row r="10" spans="1:10" x14ac:dyDescent="0.35">
      <c r="A10" t="s">
        <v>76</v>
      </c>
      <c r="B10">
        <v>0.17947920923277599</v>
      </c>
      <c r="C10">
        <v>-0.20121504279981101</v>
      </c>
      <c r="D10">
        <v>1.2191041402718401E-3</v>
      </c>
      <c r="E10" t="s">
        <v>133</v>
      </c>
      <c r="F10">
        <v>0.36639760439060498</v>
      </c>
      <c r="G10">
        <v>-8.6127117777801701E-2</v>
      </c>
      <c r="H10">
        <v>4.7937018420588401E-4</v>
      </c>
      <c r="I10" t="s">
        <v>133</v>
      </c>
      <c r="J10" t="s">
        <v>132</v>
      </c>
    </row>
    <row r="11" spans="1:10" x14ac:dyDescent="0.35">
      <c r="A11" t="s">
        <v>93</v>
      </c>
      <c r="B11">
        <v>-0.424201807043317</v>
      </c>
      <c r="C11">
        <v>0.41188656811397401</v>
      </c>
      <c r="D11">
        <v>4.8504004516768197E-18</v>
      </c>
      <c r="E11" t="s">
        <v>131</v>
      </c>
      <c r="F11">
        <v>-0.30859830121713799</v>
      </c>
      <c r="G11">
        <v>0.30309821758434002</v>
      </c>
      <c r="H11">
        <v>1.88142419222015E-6</v>
      </c>
      <c r="I11" t="s">
        <v>131</v>
      </c>
      <c r="J11" t="s">
        <v>132</v>
      </c>
    </row>
    <row r="12" spans="1:10" x14ac:dyDescent="0.35">
      <c r="A12" t="s">
        <v>96</v>
      </c>
      <c r="B12">
        <v>-0.53331162347199301</v>
      </c>
      <c r="C12">
        <v>0.23579619835363899</v>
      </c>
      <c r="D12">
        <v>2.1791919502375001E-13</v>
      </c>
      <c r="E12" t="s">
        <v>131</v>
      </c>
      <c r="F12">
        <v>-5.2904126720041397E-2</v>
      </c>
      <c r="G12">
        <v>0.59639072030858098</v>
      </c>
      <c r="H12">
        <v>1.24755399438662E-6</v>
      </c>
      <c r="I12" t="s">
        <v>131</v>
      </c>
      <c r="J12" t="s">
        <v>132</v>
      </c>
    </row>
    <row r="13" spans="1:10" x14ac:dyDescent="0.35">
      <c r="A13" t="s">
        <v>111</v>
      </c>
      <c r="B13">
        <v>0.13399283604564699</v>
      </c>
      <c r="C13">
        <v>-7.8611300315314103E-2</v>
      </c>
      <c r="D13">
        <v>2.7881475696082101E-2</v>
      </c>
      <c r="E13" t="s">
        <v>133</v>
      </c>
      <c r="F13">
        <v>0.22232989016774601</v>
      </c>
      <c r="G13">
        <v>-0.22465569858711301</v>
      </c>
      <c r="H13">
        <v>2.4563405060790901E-3</v>
      </c>
      <c r="I13" t="s">
        <v>133</v>
      </c>
      <c r="J13" t="s">
        <v>132</v>
      </c>
    </row>
    <row r="14" spans="1:10" x14ac:dyDescent="0.35">
      <c r="A14" t="s">
        <v>115</v>
      </c>
      <c r="B14">
        <v>7.2204715699928604E-2</v>
      </c>
      <c r="C14">
        <v>-3.5751933085245102E-2</v>
      </c>
      <c r="D14">
        <v>3.9917779820366997E-2</v>
      </c>
      <c r="E14" t="s">
        <v>133</v>
      </c>
      <c r="F14">
        <v>0.276089796432677</v>
      </c>
      <c r="G14">
        <v>-1.6950273696689E-2</v>
      </c>
      <c r="H14">
        <v>2.3311602657169698E-3</v>
      </c>
      <c r="I14" t="s">
        <v>133</v>
      </c>
      <c r="J14" t="s">
        <v>132</v>
      </c>
    </row>
    <row r="15" spans="1:10" x14ac:dyDescent="0.35">
      <c r="A15" t="s">
        <v>118</v>
      </c>
      <c r="B15">
        <v>0.10400627286200601</v>
      </c>
      <c r="C15">
        <v>-0.18877689764151101</v>
      </c>
      <c r="D15">
        <v>5.2230263958710603E-3</v>
      </c>
      <c r="E15" t="s">
        <v>133</v>
      </c>
      <c r="F15">
        <v>0.20160220070556201</v>
      </c>
      <c r="G15">
        <v>-0.218138586434553</v>
      </c>
      <c r="H15">
        <v>1.9045696252590299E-3</v>
      </c>
      <c r="I15" t="s">
        <v>133</v>
      </c>
      <c r="J15" t="s">
        <v>132</v>
      </c>
    </row>
    <row r="16" spans="1:10" x14ac:dyDescent="0.35">
      <c r="A16" t="s">
        <v>120</v>
      </c>
      <c r="B16">
        <v>0.12504553287101</v>
      </c>
      <c r="C16">
        <v>-0.126950656973769</v>
      </c>
      <c r="D16">
        <v>8.4890527206175799E-3</v>
      </c>
      <c r="E16" t="s">
        <v>133</v>
      </c>
      <c r="F16">
        <v>0.13509233158843401</v>
      </c>
      <c r="G16">
        <v>-0.19688542017925301</v>
      </c>
      <c r="H16">
        <v>1.6514533386978399E-3</v>
      </c>
      <c r="I16" t="s">
        <v>133</v>
      </c>
      <c r="J16" t="s">
        <v>132</v>
      </c>
    </row>
    <row r="17" spans="1:10" x14ac:dyDescent="0.35">
      <c r="A17" t="s">
        <v>124</v>
      </c>
      <c r="B17">
        <v>-0.45982095964903802</v>
      </c>
      <c r="C17">
        <v>8.0402196416257996E-2</v>
      </c>
      <c r="D17">
        <v>8.06307603663563E-8</v>
      </c>
      <c r="E17" t="s">
        <v>131</v>
      </c>
      <c r="F17">
        <v>5.1749727401001998E-3</v>
      </c>
      <c r="G17">
        <v>0.50627360552478795</v>
      </c>
      <c r="H17">
        <v>1.7577543491326299E-6</v>
      </c>
      <c r="I17" t="s">
        <v>131</v>
      </c>
      <c r="J17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5DFE-7D2B-4680-BFA1-CA5BC7126607}">
  <dimension ref="A1:J18"/>
  <sheetViews>
    <sheetView workbookViewId="0">
      <selection activeCell="C13" sqref="C13"/>
    </sheetView>
  </sheetViews>
  <sheetFormatPr defaultRowHeight="14.5" x14ac:dyDescent="0.35"/>
  <cols>
    <col min="1" max="1" width="44.1796875" bestFit="1" customWidth="1"/>
    <col min="2" max="2" width="21.81640625" bestFit="1" customWidth="1"/>
    <col min="3" max="3" width="22.26953125" bestFit="1" customWidth="1"/>
    <col min="4" max="4" width="18.453125" bestFit="1" customWidth="1"/>
    <col min="5" max="5" width="8.26953125" bestFit="1" customWidth="1"/>
    <col min="6" max="6" width="21.81640625" bestFit="1" customWidth="1"/>
    <col min="7" max="7" width="22.26953125" bestFit="1" customWidth="1"/>
    <col min="8" max="8" width="18.453125" bestFit="1" customWidth="1"/>
    <col min="9" max="9" width="8.26953125" bestFit="1" customWidth="1"/>
    <col min="10" max="10" width="9.6328125" bestFit="1" customWidth="1"/>
  </cols>
  <sheetData>
    <row r="1" spans="1:10" x14ac:dyDescent="0.35">
      <c r="A1" t="s">
        <v>136</v>
      </c>
    </row>
    <row r="2" spans="1:10" x14ac:dyDescent="0.35">
      <c r="A2" t="s">
        <v>134</v>
      </c>
    </row>
    <row r="3" spans="1:10" x14ac:dyDescent="0.35">
      <c r="B3" t="s">
        <v>0</v>
      </c>
      <c r="C3" t="s">
        <v>1</v>
      </c>
      <c r="D3" t="s">
        <v>2</v>
      </c>
      <c r="E3" t="s">
        <v>128</v>
      </c>
      <c r="F3" t="s">
        <v>3</v>
      </c>
      <c r="G3" t="s">
        <v>4</v>
      </c>
      <c r="H3" t="s">
        <v>5</v>
      </c>
      <c r="I3" t="s">
        <v>128</v>
      </c>
      <c r="J3" t="s">
        <v>129</v>
      </c>
    </row>
    <row r="4" spans="1:10" x14ac:dyDescent="0.35">
      <c r="A4" t="s">
        <v>36</v>
      </c>
      <c r="B4">
        <v>-0.29967187365329201</v>
      </c>
      <c r="C4">
        <v>0.131665808126322</v>
      </c>
      <c r="D4">
        <v>1.23177416469493E-2</v>
      </c>
      <c r="E4" t="s">
        <v>131</v>
      </c>
      <c r="F4">
        <v>-0.15665790386542899</v>
      </c>
      <c r="G4">
        <v>0.37019129158158398</v>
      </c>
      <c r="H4">
        <v>3.3105942208072701E-3</v>
      </c>
      <c r="I4" t="s">
        <v>131</v>
      </c>
      <c r="J4" t="s">
        <v>132</v>
      </c>
    </row>
    <row r="5" spans="1:10" x14ac:dyDescent="0.35">
      <c r="A5" t="s">
        <v>93</v>
      </c>
      <c r="B5">
        <v>-0.44234079413678201</v>
      </c>
      <c r="C5">
        <v>0.18411950212845499</v>
      </c>
      <c r="D5">
        <v>2.8198373380535099E-8</v>
      </c>
      <c r="E5" t="s">
        <v>131</v>
      </c>
      <c r="F5">
        <v>-2.3468622528083599E-2</v>
      </c>
      <c r="G5">
        <v>0.52667369738452596</v>
      </c>
      <c r="H5">
        <v>1.2751006254508601E-3</v>
      </c>
      <c r="I5" t="s">
        <v>131</v>
      </c>
      <c r="J5" t="s">
        <v>132</v>
      </c>
    </row>
    <row r="6" spans="1:10" x14ac:dyDescent="0.35">
      <c r="A6" t="s">
        <v>113</v>
      </c>
      <c r="B6">
        <v>0.15187025062183099</v>
      </c>
      <c r="C6">
        <v>-5.79654070363236E-2</v>
      </c>
      <c r="D6">
        <v>7.3925234739698996E-3</v>
      </c>
      <c r="E6" t="s">
        <v>133</v>
      </c>
      <c r="F6">
        <v>3.8342310055420603E-2</v>
      </c>
      <c r="G6">
        <v>-0.39263923353185998</v>
      </c>
      <c r="H6">
        <v>4.3190957991499903E-3</v>
      </c>
      <c r="I6" t="s">
        <v>133</v>
      </c>
      <c r="J6" t="s">
        <v>132</v>
      </c>
    </row>
    <row r="8" spans="1:10" x14ac:dyDescent="0.35">
      <c r="A8" t="s">
        <v>135</v>
      </c>
    </row>
    <row r="9" spans="1:10" x14ac:dyDescent="0.35">
      <c r="B9" t="s">
        <v>6</v>
      </c>
      <c r="C9" t="s">
        <v>7</v>
      </c>
      <c r="D9" t="s">
        <v>8</v>
      </c>
      <c r="E9" t="s">
        <v>128</v>
      </c>
      <c r="F9" t="s">
        <v>9</v>
      </c>
      <c r="G9" t="s">
        <v>10</v>
      </c>
      <c r="H9" t="s">
        <v>11</v>
      </c>
      <c r="I9" t="s">
        <v>128</v>
      </c>
      <c r="J9" t="s">
        <v>130</v>
      </c>
    </row>
    <row r="10" spans="1:10" x14ac:dyDescent="0.35">
      <c r="A10" t="s">
        <v>30</v>
      </c>
      <c r="B10">
        <v>9.6113706328898402E-2</v>
      </c>
      <c r="C10">
        <v>-0.31262204298069801</v>
      </c>
      <c r="D10">
        <v>1.59647038052121E-3</v>
      </c>
      <c r="E10" t="s">
        <v>133</v>
      </c>
      <c r="F10">
        <v>0.20793323924750601</v>
      </c>
      <c r="G10">
        <v>-0.20272361488346999</v>
      </c>
      <c r="H10">
        <v>2.0485636070264701E-3</v>
      </c>
      <c r="I10" t="s">
        <v>133</v>
      </c>
      <c r="J10" t="s">
        <v>132</v>
      </c>
    </row>
    <row r="11" spans="1:10" x14ac:dyDescent="0.35">
      <c r="A11" t="s">
        <v>76</v>
      </c>
      <c r="B11">
        <v>0.17947920923277599</v>
      </c>
      <c r="C11">
        <v>-0.20121504279981101</v>
      </c>
      <c r="D11">
        <v>1.2191041402718401E-3</v>
      </c>
      <c r="E11" t="s">
        <v>133</v>
      </c>
      <c r="F11">
        <v>0.36639760439060498</v>
      </c>
      <c r="G11">
        <v>-8.6127117777801701E-2</v>
      </c>
      <c r="H11">
        <v>4.7937018420588401E-4</v>
      </c>
      <c r="I11" t="s">
        <v>133</v>
      </c>
      <c r="J11" t="s">
        <v>132</v>
      </c>
    </row>
    <row r="12" spans="1:10" x14ac:dyDescent="0.35">
      <c r="A12" t="s">
        <v>93</v>
      </c>
      <c r="B12">
        <v>-0.424201807043317</v>
      </c>
      <c r="C12">
        <v>0.41188656811397401</v>
      </c>
      <c r="D12">
        <v>4.8504004516768197E-18</v>
      </c>
      <c r="E12" t="s">
        <v>131</v>
      </c>
      <c r="F12">
        <v>-0.30859830121713799</v>
      </c>
      <c r="G12">
        <v>0.30309821758434002</v>
      </c>
      <c r="H12">
        <v>1.88142419222015E-6</v>
      </c>
      <c r="I12" t="s">
        <v>131</v>
      </c>
      <c r="J12" t="s">
        <v>132</v>
      </c>
    </row>
    <row r="13" spans="1:10" x14ac:dyDescent="0.35">
      <c r="A13" t="s">
        <v>96</v>
      </c>
      <c r="B13">
        <v>-0.53331162347199301</v>
      </c>
      <c r="C13">
        <v>0.23579619835363899</v>
      </c>
      <c r="D13">
        <v>2.1791919502375001E-13</v>
      </c>
      <c r="E13" t="s">
        <v>131</v>
      </c>
      <c r="F13">
        <v>-5.2904126720041397E-2</v>
      </c>
      <c r="G13">
        <v>0.59639072030858098</v>
      </c>
      <c r="H13">
        <v>1.24755399438662E-6</v>
      </c>
      <c r="I13" t="s">
        <v>131</v>
      </c>
      <c r="J13" t="s">
        <v>132</v>
      </c>
    </row>
    <row r="14" spans="1:10" x14ac:dyDescent="0.35">
      <c r="A14" t="s">
        <v>111</v>
      </c>
      <c r="B14">
        <v>0.13399283604564699</v>
      </c>
      <c r="C14">
        <v>-7.8611300315314103E-2</v>
      </c>
      <c r="D14">
        <v>2.7881475696082101E-2</v>
      </c>
      <c r="E14" t="s">
        <v>133</v>
      </c>
      <c r="F14">
        <v>0.22232989016774601</v>
      </c>
      <c r="G14">
        <v>-0.22465569858711301</v>
      </c>
      <c r="H14">
        <v>2.4563405060790901E-3</v>
      </c>
      <c r="I14" t="s">
        <v>133</v>
      </c>
      <c r="J14" t="s">
        <v>132</v>
      </c>
    </row>
    <row r="15" spans="1:10" x14ac:dyDescent="0.35">
      <c r="A15" t="s">
        <v>115</v>
      </c>
      <c r="B15">
        <v>7.2204715699928604E-2</v>
      </c>
      <c r="C15">
        <v>-3.5751933085245102E-2</v>
      </c>
      <c r="D15">
        <v>3.9917779820366997E-2</v>
      </c>
      <c r="E15" t="s">
        <v>133</v>
      </c>
      <c r="F15">
        <v>0.276089796432677</v>
      </c>
      <c r="G15">
        <v>-1.6950273696689E-2</v>
      </c>
      <c r="H15">
        <v>2.3311602657169698E-3</v>
      </c>
      <c r="I15" t="s">
        <v>133</v>
      </c>
      <c r="J15" t="s">
        <v>132</v>
      </c>
    </row>
    <row r="16" spans="1:10" x14ac:dyDescent="0.35">
      <c r="A16" t="s">
        <v>118</v>
      </c>
      <c r="B16">
        <v>0.10400627286200601</v>
      </c>
      <c r="C16">
        <v>-0.18877689764151101</v>
      </c>
      <c r="D16">
        <v>5.2230263958710603E-3</v>
      </c>
      <c r="E16" t="s">
        <v>133</v>
      </c>
      <c r="F16">
        <v>0.20160220070556201</v>
      </c>
      <c r="G16">
        <v>-0.218138586434553</v>
      </c>
      <c r="H16">
        <v>1.9045696252590299E-3</v>
      </c>
      <c r="I16" t="s">
        <v>133</v>
      </c>
      <c r="J16" t="s">
        <v>132</v>
      </c>
    </row>
    <row r="17" spans="1:10" x14ac:dyDescent="0.35">
      <c r="A17" t="s">
        <v>120</v>
      </c>
      <c r="B17">
        <v>0.12504553287101</v>
      </c>
      <c r="C17">
        <v>-0.126950656973769</v>
      </c>
      <c r="D17">
        <v>8.4890527206175799E-3</v>
      </c>
      <c r="E17" t="s">
        <v>133</v>
      </c>
      <c r="F17">
        <v>0.13509233158843401</v>
      </c>
      <c r="G17">
        <v>-0.19688542017925301</v>
      </c>
      <c r="H17">
        <v>1.6514533386978399E-3</v>
      </c>
      <c r="I17" t="s">
        <v>133</v>
      </c>
      <c r="J17" t="s">
        <v>132</v>
      </c>
    </row>
    <row r="18" spans="1:10" x14ac:dyDescent="0.35">
      <c r="A18" t="s">
        <v>124</v>
      </c>
      <c r="B18">
        <v>-0.45982095964903802</v>
      </c>
      <c r="C18">
        <v>8.0402196416257996E-2</v>
      </c>
      <c r="D18">
        <v>8.06307603663563E-8</v>
      </c>
      <c r="E18" t="s">
        <v>131</v>
      </c>
      <c r="F18">
        <v>5.1749727401001998E-3</v>
      </c>
      <c r="G18">
        <v>0.50627360552478795</v>
      </c>
      <c r="H18">
        <v>1.7577543491326299E-6</v>
      </c>
      <c r="I18" t="s">
        <v>131</v>
      </c>
      <c r="J1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345A-A0D1-4B99-AF5D-BF466FED5E1B}">
  <sheetPr filterMode="1"/>
  <dimension ref="A1:W37"/>
  <sheetViews>
    <sheetView workbookViewId="0">
      <selection activeCell="A4" sqref="A4:A33"/>
    </sheetView>
  </sheetViews>
  <sheetFormatPr defaultRowHeight="14.5" x14ac:dyDescent="0.35"/>
  <cols>
    <col min="1" max="1" width="37.90625" customWidth="1"/>
  </cols>
  <sheetData>
    <row r="1" spans="1:23" x14ac:dyDescent="0.35">
      <c r="A1" t="s">
        <v>137</v>
      </c>
    </row>
    <row r="2" spans="1:23" hidden="1" x14ac:dyDescent="0.35">
      <c r="A2" t="s">
        <v>143</v>
      </c>
    </row>
    <row r="3" spans="1:23" hidden="1" x14ac:dyDescent="0.35">
      <c r="B3" t="s">
        <v>0</v>
      </c>
      <c r="C3" t="s">
        <v>1</v>
      </c>
      <c r="D3" t="s">
        <v>2</v>
      </c>
      <c r="E3" t="s">
        <v>128</v>
      </c>
      <c r="F3" t="s">
        <v>3</v>
      </c>
      <c r="G3" t="s">
        <v>4</v>
      </c>
      <c r="H3" t="s">
        <v>5</v>
      </c>
      <c r="I3" t="s">
        <v>128</v>
      </c>
      <c r="J3" t="s">
        <v>129</v>
      </c>
      <c r="K3" t="s">
        <v>6</v>
      </c>
      <c r="L3" t="s">
        <v>7</v>
      </c>
      <c r="M3" t="s">
        <v>8</v>
      </c>
      <c r="N3" t="s">
        <v>128</v>
      </c>
      <c r="O3" t="s">
        <v>9</v>
      </c>
      <c r="P3" t="s">
        <v>10</v>
      </c>
      <c r="Q3" t="s">
        <v>11</v>
      </c>
      <c r="R3" t="s">
        <v>128</v>
      </c>
      <c r="S3" t="s">
        <v>130</v>
      </c>
      <c r="T3" s="4" t="s">
        <v>138</v>
      </c>
      <c r="V3" s="4" t="s">
        <v>138</v>
      </c>
    </row>
    <row r="4" spans="1:23" x14ac:dyDescent="0.35">
      <c r="A4" t="s">
        <v>14</v>
      </c>
      <c r="B4">
        <v>-3.9007159426443002E-3</v>
      </c>
      <c r="C4">
        <v>2.63968715769805E-2</v>
      </c>
      <c r="D4">
        <v>0.39476433474674499</v>
      </c>
      <c r="E4" t="s">
        <v>131</v>
      </c>
      <c r="F4">
        <v>-7.6960121800341993E-2</v>
      </c>
      <c r="G4">
        <v>-1.25693288282433E-2</v>
      </c>
      <c r="H4">
        <v>0.60851825747092203</v>
      </c>
      <c r="I4" t="s">
        <v>131</v>
      </c>
      <c r="J4" t="s">
        <v>132</v>
      </c>
      <c r="K4">
        <v>6.10941272124291E-2</v>
      </c>
      <c r="L4">
        <v>-7.7056860110424896E-3</v>
      </c>
      <c r="M4">
        <v>0.10067172958047201</v>
      </c>
      <c r="N4" t="s">
        <v>133</v>
      </c>
      <c r="O4">
        <v>7.4051984168230403E-2</v>
      </c>
      <c r="P4">
        <v>-0.186879537550589</v>
      </c>
      <c r="Q4">
        <v>7.3855662757106501E-3</v>
      </c>
      <c r="R4" t="s">
        <v>133</v>
      </c>
      <c r="S4" t="s">
        <v>132</v>
      </c>
      <c r="T4" t="str">
        <f>_xlfn.CONCAT(I4,R4)</f>
        <v>+-</v>
      </c>
      <c r="U4">
        <f>COUNTIF($T$4:$T$34,"++")</f>
        <v>10</v>
      </c>
      <c r="V4" t="s">
        <v>139</v>
      </c>
      <c r="W4">
        <v>10</v>
      </c>
    </row>
    <row r="5" spans="1:23" x14ac:dyDescent="0.35">
      <c r="A5" t="s">
        <v>17</v>
      </c>
      <c r="B5">
        <v>-2.8163224880810599E-2</v>
      </c>
      <c r="C5">
        <v>-7.0375834832904997E-3</v>
      </c>
      <c r="D5">
        <v>0.70030409723988696</v>
      </c>
      <c r="E5" t="s">
        <v>131</v>
      </c>
      <c r="F5">
        <v>-6.5734786239940599E-2</v>
      </c>
      <c r="G5">
        <v>0.33485976928100603</v>
      </c>
      <c r="H5">
        <v>0.17099709159412399</v>
      </c>
      <c r="I5" t="s">
        <v>131</v>
      </c>
      <c r="J5" t="s">
        <v>132</v>
      </c>
      <c r="K5">
        <v>-1.75995293338535E-2</v>
      </c>
      <c r="L5">
        <v>-5.8688723733043097E-2</v>
      </c>
      <c r="M5">
        <v>0.76641994991752904</v>
      </c>
      <c r="N5" t="s">
        <v>133</v>
      </c>
      <c r="O5">
        <v>0.100849686192894</v>
      </c>
      <c r="P5">
        <v>-0.159743952109031</v>
      </c>
      <c r="Q5">
        <v>8.0274220556493206E-2</v>
      </c>
      <c r="R5" t="s">
        <v>133</v>
      </c>
      <c r="S5" t="s">
        <v>132</v>
      </c>
      <c r="T5" t="str">
        <f t="shared" ref="T5:T34" si="0">_xlfn.CONCAT(I5,R5)</f>
        <v>+-</v>
      </c>
      <c r="U5">
        <f>COUNTIF($T$4:$T$34,"--")</f>
        <v>10</v>
      </c>
      <c r="V5" t="s">
        <v>140</v>
      </c>
      <c r="W5">
        <v>10</v>
      </c>
    </row>
    <row r="6" spans="1:23" x14ac:dyDescent="0.35">
      <c r="A6" t="s">
        <v>24</v>
      </c>
      <c r="B6">
        <v>-8.4569142614457596E-2</v>
      </c>
      <c r="C6">
        <v>9.03934569985319E-3</v>
      </c>
      <c r="D6">
        <v>0.663714817778573</v>
      </c>
      <c r="E6" t="s">
        <v>131</v>
      </c>
      <c r="F6">
        <v>-0.32218449549776701</v>
      </c>
      <c r="G6">
        <v>0.28256879102479698</v>
      </c>
      <c r="H6">
        <v>7.4665234729598601E-2</v>
      </c>
      <c r="I6" t="s">
        <v>131</v>
      </c>
      <c r="J6" t="s">
        <v>132</v>
      </c>
      <c r="K6">
        <v>-3.4425674392793697E-2</v>
      </c>
      <c r="L6">
        <v>-5.4413770463271401E-2</v>
      </c>
      <c r="M6">
        <v>0.85152981933706795</v>
      </c>
      <c r="N6" t="s">
        <v>133</v>
      </c>
      <c r="O6">
        <v>8.3835055610902695E-2</v>
      </c>
      <c r="P6">
        <v>-0.35939808292243802</v>
      </c>
      <c r="Q6">
        <v>3.6038947411588702E-2</v>
      </c>
      <c r="R6" t="s">
        <v>133</v>
      </c>
      <c r="S6" t="s">
        <v>132</v>
      </c>
      <c r="T6" t="str">
        <f t="shared" si="0"/>
        <v>+-</v>
      </c>
      <c r="U6">
        <f>COUNTIF($T$4:$T$34,"+-")</f>
        <v>11</v>
      </c>
      <c r="V6" t="s">
        <v>141</v>
      </c>
      <c r="W6">
        <v>11</v>
      </c>
    </row>
    <row r="7" spans="1:23" hidden="1" x14ac:dyDescent="0.35">
      <c r="A7" t="s">
        <v>28</v>
      </c>
      <c r="B7">
        <v>-0.26814170009980798</v>
      </c>
      <c r="C7">
        <v>-6.5162644289343596E-2</v>
      </c>
      <c r="D7">
        <v>0.37527411527653798</v>
      </c>
      <c r="E7" t="s">
        <v>131</v>
      </c>
      <c r="F7">
        <v>-6.72134993109582E-2</v>
      </c>
      <c r="G7">
        <v>0.49941898295231701</v>
      </c>
      <c r="H7">
        <v>9.4662196335743905E-3</v>
      </c>
      <c r="I7" t="s">
        <v>131</v>
      </c>
      <c r="J7" t="s">
        <v>132</v>
      </c>
      <c r="K7">
        <v>-0.26501076410882002</v>
      </c>
      <c r="L7">
        <v>2.4934024094804001E-2</v>
      </c>
      <c r="M7">
        <v>7.6000865480149401E-4</v>
      </c>
      <c r="N7" t="s">
        <v>131</v>
      </c>
      <c r="O7">
        <v>7.7870808631279806E-2</v>
      </c>
      <c r="P7">
        <v>9.6143371698100596E-2</v>
      </c>
      <c r="Q7">
        <v>0.53840752603536901</v>
      </c>
      <c r="R7" t="s">
        <v>131</v>
      </c>
      <c r="S7" t="s">
        <v>132</v>
      </c>
      <c r="T7" t="str">
        <f t="shared" si="0"/>
        <v>++</v>
      </c>
      <c r="U7">
        <f>COUNTIF($T$4:$T$34,"-+")</f>
        <v>0</v>
      </c>
      <c r="V7" t="s">
        <v>142</v>
      </c>
      <c r="W7">
        <v>0</v>
      </c>
    </row>
    <row r="8" spans="1:23" hidden="1" x14ac:dyDescent="0.35">
      <c r="A8" t="s">
        <v>30</v>
      </c>
      <c r="B8">
        <v>-2.3419589542816099E-2</v>
      </c>
      <c r="C8">
        <v>-4.8483299549317099E-2</v>
      </c>
      <c r="D8">
        <v>0.36457010653758298</v>
      </c>
      <c r="E8" t="s">
        <v>133</v>
      </c>
      <c r="F8">
        <v>3.4419377135292299E-2</v>
      </c>
      <c r="G8">
        <v>-0.16030726787336699</v>
      </c>
      <c r="H8">
        <v>0.25729962148333801</v>
      </c>
      <c r="I8" t="s">
        <v>133</v>
      </c>
      <c r="J8" t="s">
        <v>132</v>
      </c>
      <c r="K8">
        <v>9.6113706328898402E-2</v>
      </c>
      <c r="L8">
        <v>-0.31262204298069801</v>
      </c>
      <c r="M8">
        <v>1.59647038052121E-3</v>
      </c>
      <c r="N8" t="s">
        <v>133</v>
      </c>
      <c r="O8">
        <v>0.20793323924750601</v>
      </c>
      <c r="P8">
        <v>-0.20272361488346999</v>
      </c>
      <c r="Q8">
        <v>2.0485636070264701E-3</v>
      </c>
      <c r="R8" t="s">
        <v>133</v>
      </c>
      <c r="S8" t="s">
        <v>132</v>
      </c>
      <c r="T8" t="str">
        <f t="shared" si="0"/>
        <v>--</v>
      </c>
    </row>
    <row r="9" spans="1:23" hidden="1" x14ac:dyDescent="0.35">
      <c r="A9" t="s">
        <v>39</v>
      </c>
      <c r="B9">
        <v>-0.23097564009337099</v>
      </c>
      <c r="C9">
        <v>5.3731370557209904E-3</v>
      </c>
      <c r="D9">
        <v>0.746711252303351</v>
      </c>
      <c r="E9" t="s">
        <v>131</v>
      </c>
      <c r="F9">
        <v>-0.27693007918402801</v>
      </c>
      <c r="G9">
        <v>0.297136978674785</v>
      </c>
      <c r="H9">
        <v>6.2207974047655303E-3</v>
      </c>
      <c r="I9" t="s">
        <v>131</v>
      </c>
      <c r="J9" t="s">
        <v>132</v>
      </c>
      <c r="K9">
        <v>-0.161824933518043</v>
      </c>
      <c r="L9">
        <v>1.5521208608854101E-2</v>
      </c>
      <c r="M9">
        <v>0.234341040472275</v>
      </c>
      <c r="N9" t="s">
        <v>131</v>
      </c>
      <c r="O9">
        <v>-0.13089633184434399</v>
      </c>
      <c r="P9">
        <v>-0.127493868339246</v>
      </c>
      <c r="Q9">
        <v>0.68259101926294696</v>
      </c>
      <c r="R9" t="s">
        <v>131</v>
      </c>
      <c r="S9" t="s">
        <v>132</v>
      </c>
      <c r="T9" t="str">
        <f t="shared" si="0"/>
        <v>++</v>
      </c>
    </row>
    <row r="10" spans="1:23" hidden="1" x14ac:dyDescent="0.35">
      <c r="A10" t="s">
        <v>42</v>
      </c>
      <c r="B10">
        <v>-0.24150890501837</v>
      </c>
      <c r="C10">
        <v>-8.1044625190163394E-2</v>
      </c>
      <c r="D10">
        <v>0.78298175776887702</v>
      </c>
      <c r="E10" t="s">
        <v>131</v>
      </c>
      <c r="F10">
        <v>6.2943504409175094E-2</v>
      </c>
      <c r="G10">
        <v>0.28490491516445998</v>
      </c>
      <c r="H10">
        <v>0.17602236954815501</v>
      </c>
      <c r="I10" t="s">
        <v>131</v>
      </c>
      <c r="J10" t="s">
        <v>132</v>
      </c>
      <c r="K10">
        <v>-0.228569868259621</v>
      </c>
      <c r="L10">
        <v>-1.9117032098334E-2</v>
      </c>
      <c r="M10">
        <v>9.2134963878004895E-3</v>
      </c>
      <c r="N10" t="s">
        <v>131</v>
      </c>
      <c r="O10">
        <v>7.9525060835761704E-2</v>
      </c>
      <c r="P10">
        <v>0.16141155628086601</v>
      </c>
      <c r="Q10">
        <v>0.79715808209940098</v>
      </c>
      <c r="R10" t="s">
        <v>131</v>
      </c>
      <c r="S10" t="s">
        <v>132</v>
      </c>
      <c r="T10" t="str">
        <f t="shared" si="0"/>
        <v>++</v>
      </c>
    </row>
    <row r="11" spans="1:23" x14ac:dyDescent="0.35">
      <c r="A11" t="s">
        <v>49</v>
      </c>
      <c r="B11">
        <v>7.7746446073396801E-3</v>
      </c>
      <c r="C11">
        <v>7.4473832120231703E-2</v>
      </c>
      <c r="D11">
        <v>0.90856872665176502</v>
      </c>
      <c r="E11" t="s">
        <v>131</v>
      </c>
      <c r="F11">
        <v>-0.136815021504189</v>
      </c>
      <c r="G11">
        <v>7.7376815614641201E-2</v>
      </c>
      <c r="H11">
        <v>0.76287467593981995</v>
      </c>
      <c r="I11" t="s">
        <v>131</v>
      </c>
      <c r="J11" t="s">
        <v>132</v>
      </c>
      <c r="K11">
        <v>0.10932128686722099</v>
      </c>
      <c r="L11">
        <v>-4.4342035569426098E-2</v>
      </c>
      <c r="M11">
        <v>5.2204894811765302E-2</v>
      </c>
      <c r="N11" t="s">
        <v>133</v>
      </c>
      <c r="O11">
        <v>0.15874149169745499</v>
      </c>
      <c r="P11">
        <v>-0.27509530060519499</v>
      </c>
      <c r="Q11">
        <v>6.4385856028702296E-3</v>
      </c>
      <c r="R11" t="s">
        <v>133</v>
      </c>
      <c r="S11" t="s">
        <v>132</v>
      </c>
      <c r="T11" t="str">
        <f t="shared" si="0"/>
        <v>+-</v>
      </c>
    </row>
    <row r="12" spans="1:23" x14ac:dyDescent="0.35">
      <c r="A12" t="s">
        <v>53</v>
      </c>
      <c r="B12">
        <v>0.108974023143599</v>
      </c>
      <c r="C12">
        <v>0.26938082295071503</v>
      </c>
      <c r="D12">
        <v>8.48113927604595E-2</v>
      </c>
      <c r="E12" t="s">
        <v>131</v>
      </c>
      <c r="F12">
        <v>-0.38989803314892002</v>
      </c>
      <c r="G12">
        <v>9.4891332779488594E-2</v>
      </c>
      <c r="H12">
        <v>0.32546515992670899</v>
      </c>
      <c r="I12" t="s">
        <v>131</v>
      </c>
      <c r="J12" t="s">
        <v>132</v>
      </c>
      <c r="K12">
        <v>0.26938082295071503</v>
      </c>
      <c r="L12">
        <v>0.15845470431582401</v>
      </c>
      <c r="M12">
        <v>0.32787997284844</v>
      </c>
      <c r="N12" t="s">
        <v>133</v>
      </c>
      <c r="O12">
        <v>-0.166813674518241</v>
      </c>
      <c r="P12">
        <v>-0.55081507772675398</v>
      </c>
      <c r="Q12">
        <v>2.65174166013919E-2</v>
      </c>
      <c r="R12" t="s">
        <v>133</v>
      </c>
      <c r="S12" t="s">
        <v>132</v>
      </c>
      <c r="T12" t="str">
        <f t="shared" si="0"/>
        <v>+-</v>
      </c>
    </row>
    <row r="13" spans="1:23" hidden="1" x14ac:dyDescent="0.35">
      <c r="A13" t="s">
        <v>57</v>
      </c>
      <c r="B13">
        <v>-8.9630659983756897E-2</v>
      </c>
      <c r="C13">
        <v>-1.9779791283468001E-2</v>
      </c>
      <c r="D13">
        <v>0.58473748966277495</v>
      </c>
      <c r="E13" t="s">
        <v>131</v>
      </c>
      <c r="F13">
        <v>-1.0030904802272899E-2</v>
      </c>
      <c r="G13">
        <v>0.16635822833546399</v>
      </c>
      <c r="H13">
        <v>0.20074841352536399</v>
      </c>
      <c r="I13" t="s">
        <v>131</v>
      </c>
      <c r="J13" t="s">
        <v>132</v>
      </c>
      <c r="K13">
        <v>-7.1764422970801697E-2</v>
      </c>
      <c r="L13">
        <v>9.4685432794339008E-3</v>
      </c>
      <c r="M13">
        <v>4.1561038048500802E-2</v>
      </c>
      <c r="N13" t="s">
        <v>131</v>
      </c>
      <c r="O13">
        <v>-1.1655758929135901E-2</v>
      </c>
      <c r="P13">
        <v>4.2785232415986703E-2</v>
      </c>
      <c r="Q13">
        <v>0.98569571689029201</v>
      </c>
      <c r="R13" t="s">
        <v>131</v>
      </c>
      <c r="S13" t="s">
        <v>132</v>
      </c>
      <c r="T13" t="str">
        <f t="shared" si="0"/>
        <v>++</v>
      </c>
    </row>
    <row r="14" spans="1:23" x14ac:dyDescent="0.35">
      <c r="A14" t="s">
        <v>60</v>
      </c>
      <c r="B14">
        <v>-7.7354561053083998E-2</v>
      </c>
      <c r="C14">
        <v>-3.1303914345624601E-2</v>
      </c>
      <c r="D14">
        <v>0.20088117533855299</v>
      </c>
      <c r="E14" t="s">
        <v>131</v>
      </c>
      <c r="F14">
        <v>-1.0597516769360099E-2</v>
      </c>
      <c r="G14">
        <v>0.33003403810245602</v>
      </c>
      <c r="H14">
        <v>0.70567552351025398</v>
      </c>
      <c r="I14" t="s">
        <v>131</v>
      </c>
      <c r="J14" t="s">
        <v>132</v>
      </c>
      <c r="K14">
        <v>-3.6452774586437899E-2</v>
      </c>
      <c r="L14">
        <v>-4.1601634827251099E-2</v>
      </c>
      <c r="M14">
        <v>0.86157066415731298</v>
      </c>
      <c r="N14" t="s">
        <v>133</v>
      </c>
      <c r="O14">
        <v>0.14403838662229801</v>
      </c>
      <c r="P14">
        <v>2.3397574741256401E-2</v>
      </c>
      <c r="Q14">
        <v>0.33844526630237098</v>
      </c>
      <c r="R14" t="s">
        <v>133</v>
      </c>
      <c r="S14" t="s">
        <v>132</v>
      </c>
      <c r="T14" t="str">
        <f t="shared" si="0"/>
        <v>+-</v>
      </c>
    </row>
    <row r="15" spans="1:23" hidden="1" x14ac:dyDescent="0.35">
      <c r="A15" t="s">
        <v>64</v>
      </c>
      <c r="B15">
        <v>0.128141458417661</v>
      </c>
      <c r="C15">
        <v>5.8942747683308601E-2</v>
      </c>
      <c r="D15">
        <v>0.51695389414924497</v>
      </c>
      <c r="E15" t="s">
        <v>133</v>
      </c>
      <c r="F15">
        <v>-0.13170797659431799</v>
      </c>
      <c r="G15">
        <v>-0.23019922877768301</v>
      </c>
      <c r="H15">
        <v>0.74226814219428405</v>
      </c>
      <c r="I15" t="s">
        <v>133</v>
      </c>
      <c r="J15" t="s">
        <v>132</v>
      </c>
      <c r="K15">
        <v>0.14386054502331599</v>
      </c>
      <c r="L15">
        <v>1.68609723532036E-2</v>
      </c>
      <c r="M15">
        <v>0.24647585951891701</v>
      </c>
      <c r="N15" t="s">
        <v>133</v>
      </c>
      <c r="O15">
        <v>0.209348497891126</v>
      </c>
      <c r="P15">
        <v>-0.37584488837777702</v>
      </c>
      <c r="Q15">
        <v>1.00932203778476E-2</v>
      </c>
      <c r="R15" t="s">
        <v>133</v>
      </c>
      <c r="S15" t="s">
        <v>132</v>
      </c>
      <c r="T15" t="str">
        <f t="shared" si="0"/>
        <v>--</v>
      </c>
    </row>
    <row r="16" spans="1:23" x14ac:dyDescent="0.35">
      <c r="A16" t="s">
        <v>67</v>
      </c>
      <c r="B16">
        <v>-0.15441289148632401</v>
      </c>
      <c r="C16">
        <v>-7.7415293257240406E-2</v>
      </c>
      <c r="D16">
        <v>0.73213445730275295</v>
      </c>
      <c r="E16" t="s">
        <v>131</v>
      </c>
      <c r="F16">
        <v>-5.6673384485984198E-2</v>
      </c>
      <c r="G16">
        <v>0.19603055917502399</v>
      </c>
      <c r="H16">
        <v>0.17587849480180401</v>
      </c>
      <c r="I16" t="s">
        <v>131</v>
      </c>
      <c r="J16" t="s">
        <v>132</v>
      </c>
      <c r="K16">
        <v>-7.7415293257240406E-2</v>
      </c>
      <c r="L16">
        <v>-0.118986136015084</v>
      </c>
      <c r="M16">
        <v>0.744743760552246</v>
      </c>
      <c r="N16" t="s">
        <v>133</v>
      </c>
      <c r="O16">
        <v>0.18591341481485901</v>
      </c>
      <c r="P16">
        <v>-5.2529054036557797E-2</v>
      </c>
      <c r="Q16">
        <v>0.219446164267451</v>
      </c>
      <c r="R16" t="s">
        <v>133</v>
      </c>
      <c r="S16" t="s">
        <v>132</v>
      </c>
      <c r="T16" t="str">
        <f t="shared" si="0"/>
        <v>+-</v>
      </c>
    </row>
    <row r="17" spans="1:20" hidden="1" x14ac:dyDescent="0.35">
      <c r="A17" t="s">
        <v>70</v>
      </c>
      <c r="B17">
        <v>-0.22608173488323</v>
      </c>
      <c r="C17">
        <v>4.01910652725131E-2</v>
      </c>
      <c r="D17">
        <v>0.22364626616901601</v>
      </c>
      <c r="E17" t="s">
        <v>131</v>
      </c>
      <c r="F17">
        <v>-8.9323315417231097E-2</v>
      </c>
      <c r="G17">
        <v>0.58847434012982303</v>
      </c>
      <c r="H17">
        <v>4.9213759147757998E-3</v>
      </c>
      <c r="I17" t="s">
        <v>131</v>
      </c>
      <c r="J17" t="s">
        <v>132</v>
      </c>
      <c r="K17">
        <v>-0.20404930647865799</v>
      </c>
      <c r="L17">
        <v>0.16009250655947199</v>
      </c>
      <c r="M17">
        <v>1.82046526275524E-4</v>
      </c>
      <c r="N17" t="s">
        <v>131</v>
      </c>
      <c r="O17">
        <v>0.13002684323451399</v>
      </c>
      <c r="P17">
        <v>0.14828768292789901</v>
      </c>
      <c r="Q17">
        <v>0.51200575533239501</v>
      </c>
      <c r="R17" t="s">
        <v>131</v>
      </c>
      <c r="S17" t="s">
        <v>132</v>
      </c>
      <c r="T17" t="str">
        <f t="shared" si="0"/>
        <v>++</v>
      </c>
    </row>
    <row r="18" spans="1:20" hidden="1" x14ac:dyDescent="0.35">
      <c r="A18" t="s">
        <v>74</v>
      </c>
      <c r="B18">
        <v>-9.2722818470529697E-2</v>
      </c>
      <c r="C18">
        <v>6.3552993267416202E-2</v>
      </c>
      <c r="D18">
        <v>0.47717656798286101</v>
      </c>
      <c r="E18" t="s">
        <v>131</v>
      </c>
      <c r="F18">
        <v>-6.0291467293755001E-2</v>
      </c>
      <c r="G18">
        <v>0.337426222427196</v>
      </c>
      <c r="H18">
        <v>0.13006473389643899</v>
      </c>
      <c r="I18" t="s">
        <v>131</v>
      </c>
      <c r="J18" t="s">
        <v>132</v>
      </c>
      <c r="K18">
        <v>-0.12828091161699001</v>
      </c>
      <c r="L18">
        <v>7.3370717260326193E-2</v>
      </c>
      <c r="M18">
        <v>7.2697824846001194E-2</v>
      </c>
      <c r="N18" t="s">
        <v>131</v>
      </c>
      <c r="O18">
        <v>-8.2634582977239301E-3</v>
      </c>
      <c r="P18">
        <v>7.0097698613760806E-2</v>
      </c>
      <c r="Q18">
        <v>0.49884492594482299</v>
      </c>
      <c r="R18" t="s">
        <v>131</v>
      </c>
      <c r="S18" t="s">
        <v>132</v>
      </c>
      <c r="T18" t="str">
        <f t="shared" si="0"/>
        <v>++</v>
      </c>
    </row>
    <row r="19" spans="1:20" hidden="1" x14ac:dyDescent="0.35">
      <c r="A19" t="s">
        <v>76</v>
      </c>
      <c r="B19">
        <v>8.66245764530474E-2</v>
      </c>
      <c r="C19">
        <v>-0.108399492769579</v>
      </c>
      <c r="D19">
        <v>8.9936534725206504E-2</v>
      </c>
      <c r="E19" t="s">
        <v>133</v>
      </c>
      <c r="F19">
        <v>8.66245764530474E-2</v>
      </c>
      <c r="G19">
        <v>-0.157700993375117</v>
      </c>
      <c r="H19">
        <v>7.4499473927668397E-2</v>
      </c>
      <c r="I19" t="s">
        <v>133</v>
      </c>
      <c r="J19" t="s">
        <v>132</v>
      </c>
      <c r="K19">
        <v>0.17947920923277599</v>
      </c>
      <c r="L19">
        <v>-0.20121504279981101</v>
      </c>
      <c r="M19">
        <v>1.2191041402718401E-3</v>
      </c>
      <c r="N19" t="s">
        <v>133</v>
      </c>
      <c r="O19">
        <v>0.36639760439060498</v>
      </c>
      <c r="P19">
        <v>-8.6127117777801701E-2</v>
      </c>
      <c r="Q19">
        <v>4.7937018420588401E-4</v>
      </c>
      <c r="R19" t="s">
        <v>133</v>
      </c>
      <c r="S19" t="s">
        <v>132</v>
      </c>
      <c r="T19" t="str">
        <f t="shared" si="0"/>
        <v>--</v>
      </c>
    </row>
    <row r="20" spans="1:20" x14ac:dyDescent="0.35">
      <c r="A20" t="s">
        <v>78</v>
      </c>
      <c r="B20">
        <v>-0.21598898105863301</v>
      </c>
      <c r="C20">
        <v>6.97030115507698E-2</v>
      </c>
      <c r="D20">
        <v>0.40747636230602602</v>
      </c>
      <c r="E20" t="s">
        <v>131</v>
      </c>
      <c r="F20">
        <v>-5.1128287715803203E-2</v>
      </c>
      <c r="G20">
        <v>8.0087573773237594E-2</v>
      </c>
      <c r="H20">
        <v>0.15533491587053799</v>
      </c>
      <c r="I20" t="s">
        <v>131</v>
      </c>
      <c r="J20" t="s">
        <v>132</v>
      </c>
      <c r="K20">
        <v>5.24099751912998E-2</v>
      </c>
      <c r="L20">
        <v>-7.8673298246775006E-2</v>
      </c>
      <c r="M20">
        <v>0.76811804448169396</v>
      </c>
      <c r="N20" t="s">
        <v>133</v>
      </c>
      <c r="O20">
        <v>0.23278756235775999</v>
      </c>
      <c r="P20">
        <v>-5.4572695030497199E-2</v>
      </c>
      <c r="Q20">
        <v>2.1107272585088301E-2</v>
      </c>
      <c r="R20" t="s">
        <v>133</v>
      </c>
      <c r="S20" t="s">
        <v>132</v>
      </c>
      <c r="T20" t="str">
        <f t="shared" si="0"/>
        <v>+-</v>
      </c>
    </row>
    <row r="21" spans="1:20" hidden="1" x14ac:dyDescent="0.35">
      <c r="A21" t="s">
        <v>81</v>
      </c>
      <c r="B21">
        <v>-9.3407206733599705E-3</v>
      </c>
      <c r="C21">
        <v>-0.39548733254075502</v>
      </c>
      <c r="D21">
        <v>1.01921889207267E-6</v>
      </c>
      <c r="E21" t="s">
        <v>133</v>
      </c>
      <c r="F21">
        <v>0.46754084861100398</v>
      </c>
      <c r="G21">
        <v>0.27008809987732701</v>
      </c>
      <c r="H21">
        <v>5.9939180295638203E-2</v>
      </c>
      <c r="I21" t="s">
        <v>133</v>
      </c>
      <c r="J21" t="s">
        <v>132</v>
      </c>
      <c r="K21">
        <v>-0.115023380299141</v>
      </c>
      <c r="L21">
        <v>-0.21972521692848401</v>
      </c>
      <c r="M21">
        <v>0.43837257175842098</v>
      </c>
      <c r="N21" t="s">
        <v>133</v>
      </c>
      <c r="O21">
        <v>0.46754084861100398</v>
      </c>
      <c r="P21">
        <v>0.30277260948914198</v>
      </c>
      <c r="Q21">
        <v>9.1470028089028502E-2</v>
      </c>
      <c r="R21" t="s">
        <v>133</v>
      </c>
      <c r="S21" t="s">
        <v>132</v>
      </c>
      <c r="T21" t="str">
        <f t="shared" si="0"/>
        <v>--</v>
      </c>
    </row>
    <row r="22" spans="1:20" x14ac:dyDescent="0.35">
      <c r="A22" t="s">
        <v>83</v>
      </c>
      <c r="B22">
        <v>-4.6619542614077601E-2</v>
      </c>
      <c r="C22">
        <v>0.18320973519720099</v>
      </c>
      <c r="D22">
        <v>0.34325341199062298</v>
      </c>
      <c r="E22" t="s">
        <v>131</v>
      </c>
      <c r="F22">
        <v>-0.22166324659515299</v>
      </c>
      <c r="G22">
        <v>-0.21105687415363</v>
      </c>
      <c r="H22">
        <v>0.92699703080849805</v>
      </c>
      <c r="I22" t="s">
        <v>131</v>
      </c>
      <c r="J22" t="s">
        <v>132</v>
      </c>
      <c r="K22">
        <v>0.13122268744615201</v>
      </c>
      <c r="L22">
        <v>6.8801698538891704E-2</v>
      </c>
      <c r="M22">
        <v>0.53748186736933401</v>
      </c>
      <c r="N22" t="s">
        <v>133</v>
      </c>
      <c r="O22">
        <v>6.1508836012802701E-2</v>
      </c>
      <c r="P22">
        <v>-0.32702583977280297</v>
      </c>
      <c r="Q22">
        <v>2.1261404115311501E-2</v>
      </c>
      <c r="R22" t="s">
        <v>133</v>
      </c>
      <c r="S22" t="s">
        <v>132</v>
      </c>
      <c r="T22" t="str">
        <f t="shared" si="0"/>
        <v>+-</v>
      </c>
    </row>
    <row r="23" spans="1:20" hidden="1" x14ac:dyDescent="0.35">
      <c r="A23" t="s">
        <v>87</v>
      </c>
      <c r="B23">
        <v>0.25125151979830102</v>
      </c>
      <c r="C23">
        <v>-4.1748050410399501E-2</v>
      </c>
      <c r="D23">
        <v>6.0382864499146597E-3</v>
      </c>
      <c r="E23" t="s">
        <v>133</v>
      </c>
      <c r="F23">
        <v>-0.123559933971847</v>
      </c>
      <c r="G23">
        <v>-0.22946158034517999</v>
      </c>
      <c r="H23">
        <v>0.39568030330661103</v>
      </c>
      <c r="I23" t="s">
        <v>133</v>
      </c>
      <c r="J23" t="s">
        <v>132</v>
      </c>
      <c r="K23">
        <v>0.14310072290135001</v>
      </c>
      <c r="L23">
        <v>-4.1749606556611703E-2</v>
      </c>
      <c r="M23">
        <v>0.36158188476612602</v>
      </c>
      <c r="N23" t="s">
        <v>133</v>
      </c>
      <c r="O23">
        <v>-2.8729828322695002E-2</v>
      </c>
      <c r="P23">
        <v>-0.22739702517426799</v>
      </c>
      <c r="Q23">
        <v>0.25656789257475798</v>
      </c>
      <c r="R23" t="s">
        <v>133</v>
      </c>
      <c r="S23" t="s">
        <v>132</v>
      </c>
      <c r="T23" t="str">
        <f t="shared" si="0"/>
        <v>--</v>
      </c>
    </row>
    <row r="24" spans="1:20" hidden="1" x14ac:dyDescent="0.35">
      <c r="A24" t="s">
        <v>93</v>
      </c>
      <c r="B24">
        <v>-0.44234079413678201</v>
      </c>
      <c r="C24">
        <v>0.18411950212845499</v>
      </c>
      <c r="D24">
        <v>2.8198373380535099E-8</v>
      </c>
      <c r="E24" t="s">
        <v>131</v>
      </c>
      <c r="F24">
        <v>-2.3468622528083599E-2</v>
      </c>
      <c r="G24">
        <v>0.52667369738452596</v>
      </c>
      <c r="H24">
        <v>1.2751006254508601E-3</v>
      </c>
      <c r="I24" t="s">
        <v>131</v>
      </c>
      <c r="J24" t="s">
        <v>132</v>
      </c>
      <c r="K24">
        <v>-0.424201807043317</v>
      </c>
      <c r="L24">
        <v>0.41188656811397401</v>
      </c>
      <c r="M24">
        <v>4.8504004516768197E-18</v>
      </c>
      <c r="N24" t="s">
        <v>131</v>
      </c>
      <c r="O24">
        <v>-0.30859830121713799</v>
      </c>
      <c r="P24">
        <v>0.30309821758434002</v>
      </c>
      <c r="Q24">
        <v>1.88142419222015E-6</v>
      </c>
      <c r="R24" t="s">
        <v>131</v>
      </c>
      <c r="S24" t="s">
        <v>132</v>
      </c>
      <c r="T24" t="str">
        <f t="shared" si="0"/>
        <v>++</v>
      </c>
    </row>
    <row r="25" spans="1:20" hidden="1" x14ac:dyDescent="0.35">
      <c r="A25" t="s">
        <v>96</v>
      </c>
      <c r="B25">
        <v>-0.34370186376665701</v>
      </c>
      <c r="C25">
        <v>-2.0723088438028801E-2</v>
      </c>
      <c r="D25">
        <v>7.3840891953742299E-2</v>
      </c>
      <c r="E25" t="s">
        <v>131</v>
      </c>
      <c r="F25">
        <v>0.26774537491515699</v>
      </c>
      <c r="G25">
        <v>0.60162656277197801</v>
      </c>
      <c r="H25">
        <v>7.4018542841219101E-2</v>
      </c>
      <c r="I25" t="s">
        <v>131</v>
      </c>
      <c r="J25" t="s">
        <v>132</v>
      </c>
      <c r="K25">
        <v>-0.53331162347199301</v>
      </c>
      <c r="L25">
        <v>0.23579619835363899</v>
      </c>
      <c r="M25">
        <v>2.1791919502375001E-13</v>
      </c>
      <c r="N25" t="s">
        <v>131</v>
      </c>
      <c r="O25">
        <v>-5.2904126720041397E-2</v>
      </c>
      <c r="P25">
        <v>0.59639072030858098</v>
      </c>
      <c r="Q25">
        <v>1.24755399438662E-6</v>
      </c>
      <c r="R25" t="s">
        <v>131</v>
      </c>
      <c r="S25" t="s">
        <v>132</v>
      </c>
      <c r="T25" t="str">
        <f t="shared" si="0"/>
        <v>++</v>
      </c>
    </row>
    <row r="26" spans="1:20" hidden="1" x14ac:dyDescent="0.35">
      <c r="A26" t="s">
        <v>97</v>
      </c>
      <c r="B26">
        <v>-0.310207580518371</v>
      </c>
      <c r="C26">
        <v>-6.2706997319229796E-2</v>
      </c>
      <c r="D26">
        <v>6.4208832615568104E-2</v>
      </c>
      <c r="E26" t="s">
        <v>131</v>
      </c>
      <c r="F26">
        <v>0.15235158931381301</v>
      </c>
      <c r="G26">
        <v>0.41337204322548998</v>
      </c>
      <c r="H26">
        <v>0.13004231829684501</v>
      </c>
      <c r="I26" t="s">
        <v>131</v>
      </c>
      <c r="J26" t="s">
        <v>132</v>
      </c>
      <c r="K26">
        <v>-0.36631815088665298</v>
      </c>
      <c r="L26">
        <v>0.172163110200449</v>
      </c>
      <c r="M26">
        <v>1.2180696514552201E-7</v>
      </c>
      <c r="N26" t="s">
        <v>131</v>
      </c>
      <c r="O26">
        <v>0.172163110200449</v>
      </c>
      <c r="P26">
        <v>0.32220423927783298</v>
      </c>
      <c r="Q26">
        <v>0.13690303029561801</v>
      </c>
      <c r="R26" t="s">
        <v>131</v>
      </c>
      <c r="S26" t="s">
        <v>132</v>
      </c>
      <c r="T26" t="str">
        <f t="shared" si="0"/>
        <v>++</v>
      </c>
    </row>
    <row r="27" spans="1:20" hidden="1" x14ac:dyDescent="0.35">
      <c r="A27" t="s">
        <v>101</v>
      </c>
      <c r="B27">
        <v>5.3431471914010702E-2</v>
      </c>
      <c r="C27">
        <v>-9.4363689485536199E-3</v>
      </c>
      <c r="D27">
        <v>0.57031764325497103</v>
      </c>
      <c r="E27" t="s">
        <v>133</v>
      </c>
      <c r="F27">
        <v>0.144048316909719</v>
      </c>
      <c r="G27">
        <v>-6.7624139208885603E-2</v>
      </c>
      <c r="H27">
        <v>0.98732474639339496</v>
      </c>
      <c r="I27" t="s">
        <v>133</v>
      </c>
      <c r="J27" t="s">
        <v>132</v>
      </c>
      <c r="K27">
        <v>0.144048316909719</v>
      </c>
      <c r="L27">
        <v>-9.28473252609264E-2</v>
      </c>
      <c r="M27">
        <v>3.0517071364019499E-3</v>
      </c>
      <c r="N27" t="s">
        <v>133</v>
      </c>
      <c r="O27">
        <v>0.236863434371202</v>
      </c>
      <c r="P27">
        <v>-5.3200638043806897E-2</v>
      </c>
      <c r="Q27">
        <v>0.18811286401504199</v>
      </c>
      <c r="R27" t="s">
        <v>133</v>
      </c>
      <c r="S27" t="s">
        <v>132</v>
      </c>
      <c r="T27" t="str">
        <f t="shared" si="0"/>
        <v>--</v>
      </c>
    </row>
    <row r="28" spans="1:20" hidden="1" x14ac:dyDescent="0.35">
      <c r="A28" t="s">
        <v>112</v>
      </c>
      <c r="B28">
        <v>-0.108798187951279</v>
      </c>
      <c r="C28">
        <v>8.00405730321751E-2</v>
      </c>
      <c r="D28">
        <v>0.41330559871021399</v>
      </c>
      <c r="E28" t="s">
        <v>131</v>
      </c>
      <c r="F28">
        <v>-0.28337396239455798</v>
      </c>
      <c r="G28">
        <v>0.20128011160550899</v>
      </c>
      <c r="H28">
        <v>3.10368563854969E-2</v>
      </c>
      <c r="I28" t="s">
        <v>131</v>
      </c>
      <c r="J28" t="s">
        <v>132</v>
      </c>
      <c r="K28">
        <v>-5.0167837387288902E-2</v>
      </c>
      <c r="L28">
        <v>5.9628442293995998E-2</v>
      </c>
      <c r="M28">
        <v>0.23610222821365301</v>
      </c>
      <c r="N28" t="s">
        <v>131</v>
      </c>
      <c r="O28">
        <v>-0.224481910283505</v>
      </c>
      <c r="P28">
        <v>-0.151391422046078</v>
      </c>
      <c r="Q28">
        <v>0.98985474487930503</v>
      </c>
      <c r="R28" t="s">
        <v>131</v>
      </c>
      <c r="S28" t="s">
        <v>132</v>
      </c>
      <c r="T28" t="str">
        <f t="shared" si="0"/>
        <v>++</v>
      </c>
    </row>
    <row r="29" spans="1:20" hidden="1" x14ac:dyDescent="0.35">
      <c r="A29" t="s">
        <v>113</v>
      </c>
      <c r="B29">
        <v>0.15187025062183099</v>
      </c>
      <c r="C29">
        <v>-5.79654070363236E-2</v>
      </c>
      <c r="D29">
        <v>7.3925234739698996E-3</v>
      </c>
      <c r="E29" t="s">
        <v>133</v>
      </c>
      <c r="F29">
        <v>3.8342310055420603E-2</v>
      </c>
      <c r="G29">
        <v>-0.39263923353185998</v>
      </c>
      <c r="H29">
        <v>4.3190957991499903E-3</v>
      </c>
      <c r="I29" t="s">
        <v>133</v>
      </c>
      <c r="J29" t="s">
        <v>132</v>
      </c>
      <c r="K29">
        <v>0.31047294868624298</v>
      </c>
      <c r="L29">
        <v>-0.33443400163160703</v>
      </c>
      <c r="M29">
        <v>1.9570084687735798E-6</v>
      </c>
      <c r="N29" t="s">
        <v>133</v>
      </c>
      <c r="O29">
        <v>0.18653371641642699</v>
      </c>
      <c r="P29">
        <v>-0.248076909292478</v>
      </c>
      <c r="Q29">
        <v>5.0709303476948901E-2</v>
      </c>
      <c r="R29" t="s">
        <v>133</v>
      </c>
      <c r="S29" t="s">
        <v>132</v>
      </c>
      <c r="T29" t="str">
        <f t="shared" si="0"/>
        <v>--</v>
      </c>
    </row>
    <row r="30" spans="1:20" hidden="1" x14ac:dyDescent="0.35">
      <c r="A30" t="s">
        <v>115</v>
      </c>
      <c r="B30">
        <v>3.4235772679473898E-2</v>
      </c>
      <c r="C30">
        <v>-1.4287810225329401E-2</v>
      </c>
      <c r="D30">
        <v>3.1314698521208703E-2</v>
      </c>
      <c r="E30" t="s">
        <v>133</v>
      </c>
      <c r="F30">
        <v>0.17621373076153399</v>
      </c>
      <c r="G30">
        <v>-5.44812912345383E-2</v>
      </c>
      <c r="H30">
        <v>9.5721754133832299E-2</v>
      </c>
      <c r="I30" t="s">
        <v>133</v>
      </c>
      <c r="J30" t="s">
        <v>132</v>
      </c>
      <c r="K30">
        <v>7.2204715699928604E-2</v>
      </c>
      <c r="L30">
        <v>-3.5751933085245102E-2</v>
      </c>
      <c r="M30">
        <v>3.9917779820366997E-2</v>
      </c>
      <c r="N30" t="s">
        <v>133</v>
      </c>
      <c r="O30">
        <v>0.276089796432677</v>
      </c>
      <c r="P30">
        <v>-1.6950273696689E-2</v>
      </c>
      <c r="Q30">
        <v>2.3311602657169698E-3</v>
      </c>
      <c r="R30" t="s">
        <v>133</v>
      </c>
      <c r="S30" t="s">
        <v>132</v>
      </c>
      <c r="T30" t="str">
        <f t="shared" si="0"/>
        <v>--</v>
      </c>
    </row>
    <row r="31" spans="1:20" x14ac:dyDescent="0.35">
      <c r="A31" t="s">
        <v>118</v>
      </c>
      <c r="B31">
        <v>-5.2494676671865803E-2</v>
      </c>
      <c r="C31">
        <v>-1.3610668395507701E-2</v>
      </c>
      <c r="D31">
        <v>0.95816981031838699</v>
      </c>
      <c r="E31" t="s">
        <v>131</v>
      </c>
      <c r="F31">
        <v>-8.2292264955797098E-2</v>
      </c>
      <c r="G31">
        <v>2.24297691595223E-2</v>
      </c>
      <c r="H31">
        <v>0.49665629775340298</v>
      </c>
      <c r="I31" t="s">
        <v>131</v>
      </c>
      <c r="J31" t="s">
        <v>132</v>
      </c>
      <c r="K31">
        <v>0.10400627286200601</v>
      </c>
      <c r="L31">
        <v>-0.18877689764151101</v>
      </c>
      <c r="M31">
        <v>5.2230263958710603E-3</v>
      </c>
      <c r="N31" t="s">
        <v>133</v>
      </c>
      <c r="O31">
        <v>0.20160220070556201</v>
      </c>
      <c r="P31">
        <v>-0.218138586434553</v>
      </c>
      <c r="Q31">
        <v>1.9045696252590299E-3</v>
      </c>
      <c r="R31" t="s">
        <v>133</v>
      </c>
      <c r="S31" t="s">
        <v>132</v>
      </c>
      <c r="T31" t="str">
        <f t="shared" si="0"/>
        <v>+-</v>
      </c>
    </row>
    <row r="32" spans="1:20" hidden="1" x14ac:dyDescent="0.35">
      <c r="A32" t="s">
        <v>120</v>
      </c>
      <c r="B32">
        <v>0.118357317827003</v>
      </c>
      <c r="C32">
        <v>2.05980753803379E-2</v>
      </c>
      <c r="D32">
        <v>0.20328300704653701</v>
      </c>
      <c r="E32" t="s">
        <v>133</v>
      </c>
      <c r="F32">
        <v>7.5071550059970404E-2</v>
      </c>
      <c r="G32">
        <v>-0.17776190169501099</v>
      </c>
      <c r="H32">
        <v>7.7879586548896297E-3</v>
      </c>
      <c r="I32" t="s">
        <v>133</v>
      </c>
      <c r="J32" t="s">
        <v>132</v>
      </c>
      <c r="K32">
        <v>0.12504553287101</v>
      </c>
      <c r="L32">
        <v>-0.126950656973769</v>
      </c>
      <c r="M32">
        <v>8.4890527206175799E-3</v>
      </c>
      <c r="N32" t="s">
        <v>133</v>
      </c>
      <c r="O32">
        <v>0.13509233158843401</v>
      </c>
      <c r="P32">
        <v>-0.19688542017925301</v>
      </c>
      <c r="Q32">
        <v>1.6514533386978399E-3</v>
      </c>
      <c r="R32" t="s">
        <v>133</v>
      </c>
      <c r="S32" t="s">
        <v>132</v>
      </c>
      <c r="T32" t="str">
        <f t="shared" si="0"/>
        <v>--</v>
      </c>
    </row>
    <row r="33" spans="1:20" x14ac:dyDescent="0.35">
      <c r="A33" t="s">
        <v>125</v>
      </c>
      <c r="B33">
        <v>6.4232151409228E-2</v>
      </c>
      <c r="C33">
        <v>9.4303214110748296E-2</v>
      </c>
      <c r="D33">
        <v>0.235123024735898</v>
      </c>
      <c r="E33" t="s">
        <v>131</v>
      </c>
      <c r="F33">
        <v>-0.244898088429788</v>
      </c>
      <c r="G33">
        <v>-5.03256719084062E-2</v>
      </c>
      <c r="H33">
        <v>0.79103025295456297</v>
      </c>
      <c r="I33" t="s">
        <v>131</v>
      </c>
      <c r="J33" t="s">
        <v>132</v>
      </c>
      <c r="K33">
        <v>0.107233278035062</v>
      </c>
      <c r="L33">
        <v>2.1527198298526801E-2</v>
      </c>
      <c r="M33">
        <v>0.41158240020334202</v>
      </c>
      <c r="N33" t="s">
        <v>133</v>
      </c>
      <c r="O33">
        <v>-5.4601516235983603E-2</v>
      </c>
      <c r="P33">
        <v>-0.30157067635051399</v>
      </c>
      <c r="Q33">
        <v>0.18331002737933599</v>
      </c>
      <c r="R33" t="s">
        <v>133</v>
      </c>
      <c r="S33" t="s">
        <v>132</v>
      </c>
      <c r="T33" t="str">
        <f t="shared" si="0"/>
        <v>+-</v>
      </c>
    </row>
    <row r="34" spans="1:20" hidden="1" x14ac:dyDescent="0.35">
      <c r="A34" t="s">
        <v>127</v>
      </c>
      <c r="B34">
        <v>-2.7756248469435401E-2</v>
      </c>
      <c r="C34">
        <v>-5.7526008257217799E-2</v>
      </c>
      <c r="D34">
        <v>0.88888749344315598</v>
      </c>
      <c r="E34" t="s">
        <v>133</v>
      </c>
      <c r="F34">
        <v>2.63126624575893E-2</v>
      </c>
      <c r="G34">
        <v>-1.87847949676943E-2</v>
      </c>
      <c r="H34">
        <v>0.97451706195750798</v>
      </c>
      <c r="I34" t="s">
        <v>133</v>
      </c>
      <c r="J34" t="s">
        <v>132</v>
      </c>
      <c r="K34">
        <v>1.1257095531703201E-2</v>
      </c>
      <c r="L34">
        <v>-8.7144397589002595E-2</v>
      </c>
      <c r="M34">
        <v>7.1808952770340301E-2</v>
      </c>
      <c r="N34" t="s">
        <v>133</v>
      </c>
      <c r="O34">
        <v>0.21712890461067699</v>
      </c>
      <c r="P34">
        <v>-0.12533960685790899</v>
      </c>
      <c r="Q34">
        <v>1.6869684720009201E-2</v>
      </c>
      <c r="R34" t="s">
        <v>133</v>
      </c>
      <c r="S34" t="s">
        <v>132</v>
      </c>
      <c r="T34" t="str">
        <f t="shared" si="0"/>
        <v>--</v>
      </c>
    </row>
    <row r="36" spans="1:20" x14ac:dyDescent="0.35">
      <c r="I36">
        <f>COUNTIF(I4:I34,"+")</f>
        <v>21</v>
      </c>
      <c r="R36">
        <f>COUNTIF(R4:R34,"+")</f>
        <v>10</v>
      </c>
    </row>
    <row r="37" spans="1:20" x14ac:dyDescent="0.35">
      <c r="I37">
        <f>COUNTIF(I4:I34,"-")</f>
        <v>10</v>
      </c>
      <c r="R37">
        <f>COUNTIF(R4:R34,"-")</f>
        <v>21</v>
      </c>
    </row>
  </sheetData>
  <autoFilter ref="A1:W34" xr:uid="{490D345A-A0D1-4B99-AF5D-BF466FED5E1B}">
    <filterColumn colId="19">
      <filters>
        <filter val="+-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B1B093C700249849A9D3FE47DB82C" ma:contentTypeVersion="17" ma:contentTypeDescription="Create a new document." ma:contentTypeScope="" ma:versionID="890482f4613013e663757944d47a54d5">
  <xsd:schema xmlns:xsd="http://www.w3.org/2001/XMLSchema" xmlns:xs="http://www.w3.org/2001/XMLSchema" xmlns:p="http://schemas.microsoft.com/office/2006/metadata/properties" xmlns:ns2="2e30bdc4-e966-4980-ab6c-87ac2df3b540" xmlns:ns3="e1637b12-34ed-4347-89aa-c823d56f7d44" targetNamespace="http://schemas.microsoft.com/office/2006/metadata/properties" ma:root="true" ma:fieldsID="b4c54afac9dd7b0db672dfc2dfb2336b" ns2:_="" ns3:_="">
    <xsd:import namespace="2e30bdc4-e966-4980-ab6c-87ac2df3b540"/>
    <xsd:import namespace="e1637b12-34ed-4347-89aa-c823d56f7d4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0bdc4-e966-4980-ab6c-87ac2df3b5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03c2ed4-78ab-4221-b5f4-a2128acb9545}" ma:internalName="TaxCatchAll" ma:showField="CatchAllData" ma:web="2e30bdc4-e966-4980-ab6c-87ac2df3b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37b12-34ed-4347-89aa-c823d56f7d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7416335-ec04-431a-94aa-a42d99835c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ED1851-1D28-4A1F-9063-7C34F4849725}"/>
</file>

<file path=customXml/itemProps2.xml><?xml version="1.0" encoding="utf-8"?>
<ds:datastoreItem xmlns:ds="http://schemas.openxmlformats.org/officeDocument/2006/customXml" ds:itemID="{2B4683E2-F4D8-433A-8607-0EE129DC7B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IS_compare</vt:lpstr>
      <vt:lpstr>SameANDsig_b1b2</vt:lpstr>
      <vt:lpstr>sig_b1b2</vt:lpstr>
      <vt:lpstr>Same_inNeoANDbatch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Min Hui</cp:lastModifiedBy>
  <dcterms:created xsi:type="dcterms:W3CDTF">2024-06-13T12:49:50Z</dcterms:created>
  <dcterms:modified xsi:type="dcterms:W3CDTF">2024-06-13T14:50:19Z</dcterms:modified>
</cp:coreProperties>
</file>