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candelaria_barcelo_accenture_com/Documents/Cande/Python/DIN/"/>
    </mc:Choice>
  </mc:AlternateContent>
  <xr:revisionPtr revIDLastSave="1076" documentId="8_{8C92AA0D-D65D-4944-8BEC-E4229215DEA4}" xr6:coauthVersionLast="47" xr6:coauthVersionMax="47" xr10:uidLastSave="{83BD8E49-DC05-4494-B67D-8877FE9F2A22}"/>
  <bookViews>
    <workbookView xWindow="-110" yWindow="-110" windowWidth="19420" windowHeight="10420" xr2:uid="{AA4F0EA1-9AA1-4831-AC2C-281E1A2F9E68}"/>
  </bookViews>
  <sheets>
    <sheet name="DIN" sheetId="1" r:id="rId1"/>
  </sheets>
  <definedNames>
    <definedName name="_xlnm._FilterDatabase" localSheetId="0" hidden="1">DIN!$A$2:$N$28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1" l="1"/>
  <c r="J28" i="1"/>
  <c r="I28" i="1" s="1"/>
  <c r="L28" i="1" l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J27" i="1"/>
  <c r="J26" i="1"/>
  <c r="J25" i="1"/>
  <c r="I25" i="1" s="1"/>
  <c r="J24" i="1"/>
  <c r="I24" i="1" s="1"/>
  <c r="L24" i="1" s="1"/>
  <c r="J23" i="1"/>
  <c r="I23" i="1" s="1"/>
  <c r="L23" i="1" s="1"/>
  <c r="J22" i="1"/>
  <c r="I22" i="1" s="1"/>
  <c r="L22" i="1" s="1"/>
  <c r="J21" i="1"/>
  <c r="I21" i="1" s="1"/>
  <c r="L21" i="1" s="1"/>
  <c r="J20" i="1"/>
  <c r="I20" i="1" s="1"/>
  <c r="L20" i="1" s="1"/>
  <c r="J19" i="1"/>
  <c r="J18" i="1"/>
  <c r="J17" i="1"/>
  <c r="J16" i="1"/>
  <c r="I16" i="1" s="1"/>
  <c r="L16" i="1" s="1"/>
  <c r="J15" i="1"/>
  <c r="I15" i="1" s="1"/>
  <c r="L15" i="1" s="1"/>
  <c r="J14" i="1"/>
  <c r="I14" i="1" s="1"/>
  <c r="L14" i="1" s="1"/>
  <c r="J13" i="1"/>
  <c r="I13" i="1" s="1"/>
  <c r="L13" i="1" s="1"/>
  <c r="J12" i="1"/>
  <c r="I12" i="1" s="1"/>
  <c r="L12" i="1" s="1"/>
  <c r="J11" i="1"/>
  <c r="J10" i="1"/>
  <c r="J9" i="1"/>
  <c r="I9" i="1" s="1"/>
  <c r="L9" i="1" s="1"/>
  <c r="J8" i="1"/>
  <c r="I8" i="1" s="1"/>
  <c r="L8" i="1" s="1"/>
  <c r="J7" i="1"/>
  <c r="I7" i="1" s="1"/>
  <c r="L7" i="1" s="1"/>
  <c r="J6" i="1"/>
  <c r="I6" i="1" s="1"/>
  <c r="L6" i="1" s="1"/>
  <c r="J5" i="1"/>
  <c r="I5" i="1" s="1"/>
  <c r="L5" i="1" s="1"/>
  <c r="J4" i="1"/>
  <c r="I17" i="1" l="1"/>
  <c r="L17" i="1" s="1"/>
  <c r="L25" i="1"/>
  <c r="I10" i="1"/>
  <c r="L10" i="1" s="1"/>
  <c r="I18" i="1"/>
  <c r="L18" i="1" s="1"/>
  <c r="I26" i="1"/>
  <c r="L26" i="1" s="1"/>
  <c r="I4" i="1"/>
  <c r="L4" i="1" s="1"/>
  <c r="I11" i="1"/>
  <c r="L11" i="1" s="1"/>
  <c r="I19" i="1"/>
  <c r="L19" i="1" s="1"/>
  <c r="I27" i="1"/>
  <c r="L27" i="1" s="1"/>
  <c r="J3" i="1"/>
  <c r="I3" i="1" l="1"/>
  <c r="L3" i="1" l="1"/>
  <c r="J1" i="1" l="1" a="1"/>
  <c r="J1" i="1" l="1"/>
  <c r="I1" i="1" l="1" a="1"/>
  <c r="I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Barcelo, Candelaria</author>
  </authors>
  <commentList>
    <comment ref="N2" authorId="0" shapeId="0" xr:uid="{D4345F60-9B03-484F-BC1C-EF2337B857EC}">
      <text>
        <r>
          <rPr>
            <b/>
            <sz val="9"/>
            <color indexed="81"/>
            <rFont val="Tahoma"/>
            <family val="2"/>
          </rPr>
          <t>Barcelo, Candelaria:</t>
        </r>
        <r>
          <rPr>
            <sz val="9"/>
            <color indexed="81"/>
            <rFont val="Tahoma"/>
            <family val="2"/>
          </rPr>
          <t xml:space="preserve">
Materia Prima
Activo Fijo
Artículo Reventa
Gasto</t>
        </r>
      </text>
    </comment>
  </commentList>
</comments>
</file>

<file path=xl/sharedStrings.xml><?xml version="1.0" encoding="utf-8"?>
<sst xmlns="http://schemas.openxmlformats.org/spreadsheetml/2006/main" count="134" uniqueCount="54">
  <si>
    <t>RUT</t>
  </si>
  <si>
    <t>NOMBRE / RAZON SOCIAL</t>
  </si>
  <si>
    <t>FORM.</t>
  </si>
  <si>
    <t>FOLIO</t>
  </si>
  <si>
    <t>FECHA PAGO</t>
  </si>
  <si>
    <t>VCTO</t>
  </si>
  <si>
    <t>TOTAL PAGADO</t>
  </si>
  <si>
    <t>77032200-6</t>
  </si>
  <si>
    <t>TIGRE CHILE S A</t>
  </si>
  <si>
    <t>IVA</t>
  </si>
  <si>
    <t>OTROS</t>
  </si>
  <si>
    <t>BASE</t>
  </si>
  <si>
    <t>TOTAL</t>
  </si>
  <si>
    <t># TK</t>
  </si>
  <si>
    <t>Concepto</t>
  </si>
  <si>
    <t>SAP</t>
  </si>
  <si>
    <t>10-12-2021</t>
  </si>
  <si>
    <t>09-12-2021</t>
  </si>
  <si>
    <t>07-12-2021</t>
  </si>
  <si>
    <t>02-12-2021</t>
  </si>
  <si>
    <t>01-12-2021</t>
  </si>
  <si>
    <t>30-12-2021</t>
  </si>
  <si>
    <t>14-01-2022</t>
  </si>
  <si>
    <t>13-01-2022</t>
  </si>
  <si>
    <t>12-01-2022</t>
  </si>
  <si>
    <t>27-12-2021</t>
  </si>
  <si>
    <t>07-01-2022</t>
  </si>
  <si>
    <t>23-12-2021</t>
  </si>
  <si>
    <t>06-01-2022</t>
  </si>
  <si>
    <t>22-12-2021</t>
  </si>
  <si>
    <t>05-01-2022</t>
  </si>
  <si>
    <t>16-12-2021</t>
  </si>
  <si>
    <t>13-12-2021</t>
  </si>
  <si>
    <t>28-12-2021</t>
  </si>
  <si>
    <t>25-12-2021</t>
  </si>
  <si>
    <t>24-12-2021</t>
  </si>
  <si>
    <t>21-12-2021</t>
  </si>
  <si>
    <t>18-12-2021</t>
  </si>
  <si>
    <t>15-12-2021</t>
  </si>
  <si>
    <t>RITMP0285924</t>
  </si>
  <si>
    <t>RITMP0281707</t>
  </si>
  <si>
    <t>RITMP0280008</t>
  </si>
  <si>
    <t>RITMP0280022</t>
  </si>
  <si>
    <t>RITMP0281445</t>
  </si>
  <si>
    <t>RITMP0279307</t>
  </si>
  <si>
    <t>RITMP0280590</t>
  </si>
  <si>
    <t>RITMP0280550</t>
  </si>
  <si>
    <t>RITMP0279873</t>
  </si>
  <si>
    <t>RITMP0279285</t>
  </si>
  <si>
    <t>RITMP0278658</t>
  </si>
  <si>
    <t>RITMP0279163</t>
  </si>
  <si>
    <t>RITMP0279576</t>
  </si>
  <si>
    <t>RITMP0279157</t>
  </si>
  <si>
    <t>RITMP0285945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</si>
</sst>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3366"/>
      <name val="Calibri"/>
      <family val="2"/>
      <scheme val="minor"/>
    </font>
    <font>
      <sz val="10"/>
      <color rgb="FF003366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C4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64" fontId="2" fillId="0" borderId="0" xfId="1" applyFont="1"/>
    <xf numFmtId="49" fontId="2" fillId="0" borderId="0" xfId="0" applyNumberFormat="1" applyFont="1"/>
    <xf numFmtId="165" fontId="2" fillId="0" borderId="0" xfId="1" applyNumberFormat="1" applyFont="1"/>
    <xf numFmtId="43" fontId="2" fillId="0" borderId="0" xfId="0" applyNumberFormat="1" applyFont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Calibri"/>
        <family val="2"/>
        <scheme val="minor"/>
      </font>
      <fill>
        <patternFill patternType="solid">
          <fgColor indexed="64"/>
          <bgColor rgb="FFA6C4DD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E84B2-2128-4029-BCF1-8C317E45BF83}" name="Table1" displayName="Table1" ref="A2:N28" totalsRowShown="0" headerRowDxfId="18" dataDxfId="16" headerRowBorderDxfId="17" tableBorderDxfId="15" totalsRowBorderDxfId="14" dataCellStyle="Comma">
  <autoFilter ref="A2:N28" xr:uid="{340BF0AA-8B2B-47EC-A2C5-24B26F208080}"/>
  <tableColumns count="14">
    <tableColumn id="1" xr3:uid="{C5F9A4A6-47B7-4662-8D6C-C729A33ECF9C}" name="RUT" dataDxfId="13"/>
    <tableColumn id="2" xr3:uid="{CC35B0A6-B5AE-4F73-82B6-154D475506BF}" name="NOMBRE / RAZON SOCIAL" dataDxfId="12"/>
    <tableColumn id="3" xr3:uid="{97AECA5C-4330-4621-86D2-F0581A6C1487}" name="FORM." dataDxfId="11"/>
    <tableColumn id="4" xr3:uid="{33B40AF1-A69E-46D8-8797-A5FA4F2C0774}" name="FOLIO" dataDxfId="10"/>
    <tableColumn id="5" xr3:uid="{3B2E88D7-CB47-488C-AEAA-54D8F7C743DF}" name="FECHA PAGO" dataDxfId="9"/>
    <tableColumn id="6" xr3:uid="{63BD7A8C-5AE3-4716-BBC0-59FB3ABCE2BD}" name="VCTO" dataDxfId="8"/>
    <tableColumn id="7" xr3:uid="{C32F61F7-E7AB-43F9-A54F-DCE5DFE2D175}" name="TOTAL PAGADO" dataDxfId="7" dataCellStyle="Comma"/>
    <tableColumn id="8" xr3:uid="{10A535AC-4215-4C19-AF33-F572965C824F}" name="SAP" dataDxfId="6" dataCellStyle="Comma">
      <calculatedColumnFormula>RIGHT(Table1[[#This Row],[FOLIO]],6)</calculatedColumnFormula>
    </tableColumn>
    <tableColumn id="15" xr3:uid="{4CA68539-359E-409C-83FD-DA5F919D2AA9}" name="BASE" dataDxfId="5" dataCellStyle="Comma">
      <calculatedColumnFormula>ROUND((J3/0.19),0)</calculatedColumnFormula>
    </tableColumn>
    <tableColumn id="9" xr3:uid="{A766EDF6-43C8-4DA8-BF20-F582BF5D2043}" name="IVA" dataDxfId="4">
      <calculatedColumnFormula>ROUND(G3-K3,0)</calculatedColumnFormula>
    </tableColumn>
    <tableColumn id="10" xr3:uid="{46E1E25C-D992-48B3-A90D-76DA949294E9}" name="OTROS" dataDxfId="3" dataCellStyle="Comma"/>
    <tableColumn id="12" xr3:uid="{53D339D9-4588-483C-AEB2-A0B0A9F9BFF5}" name="TOTAL" dataDxfId="2" dataCellStyle="Comma">
      <calculatedColumnFormula>J3+I3</calculatedColumnFormula>
    </tableColumn>
    <tableColumn id="13" xr3:uid="{C44DCDF9-CEC5-4EB7-9E73-2DB57C191A43}" name="# TK" dataDxfId="1"/>
    <tableColumn id="14" xr3:uid="{24D41106-3225-4430-A303-0F9A0C150E94}" name="Concept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3D9A-D313-4D99-97B3-163AF09398D6}">
  <dimension ref="A1:N29"/>
  <sheetViews>
    <sheetView tabSelected="1" zoomScale="94" zoomScaleNormal="94" workbookViewId="0">
      <pane ySplit="2" topLeftCell="A3" activePane="bottomLeft" state="frozen"/>
      <selection pane="bottomLeft" activeCell="N4" sqref="N4"/>
    </sheetView>
  </sheetViews>
  <sheetFormatPr defaultRowHeight="13" x14ac:dyDescent="0.3"/>
  <cols>
    <col min="1" max="1" width="9.6328125" style="1" customWidth="1"/>
    <col min="2" max="2" width="22.36328125" style="1" customWidth="1"/>
    <col min="3" max="3" width="8" style="1" customWidth="1"/>
    <col min="4" max="4" width="10.6328125" style="1" customWidth="1"/>
    <col min="5" max="5" width="12.453125" style="3" customWidth="1"/>
    <col min="6" max="6" width="10.81640625" style="3" bestFit="1" customWidth="1"/>
    <col min="7" max="7" width="15.54296875" style="3" customWidth="1"/>
    <col min="8" max="8" width="10.54296875" style="1" customWidth="1"/>
    <col min="9" max="9" width="13.1796875" style="2" bestFit="1" customWidth="1"/>
    <col min="10" max="10" width="11.7265625" style="2" bestFit="1" customWidth="1"/>
    <col min="11" max="11" width="10" style="2" customWidth="1"/>
    <col min="12" max="12" width="13.36328125" style="2" customWidth="1"/>
    <col min="13" max="13" width="13.36328125" style="1" customWidth="1"/>
    <col min="14" max="14" width="15.54296875" style="1" bestFit="1" customWidth="1"/>
    <col min="15" max="16384" width="8.7265625" style="1"/>
  </cols>
  <sheetData>
    <row r="1" spans="1:14" x14ac:dyDescent="0.3">
      <c r="A1" s="1">
        <v>360000506</v>
      </c>
      <c r="H1" s="5"/>
      <c r="I1" s="4">
        <f t="array" ref="I1">SUM(I2:I1048576)</f>
        <v>1574904288</v>
      </c>
      <c r="J1" s="4">
        <f t="array" ref="J1">SUM(J2:J1048576)</f>
        <v>299231814</v>
      </c>
    </row>
    <row r="2" spans="1:14" ht="13.5" thickBot="1" x14ac:dyDescent="0.35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7" t="s">
        <v>15</v>
      </c>
      <c r="I2" s="7" t="s">
        <v>11</v>
      </c>
      <c r="J2" s="7" t="s">
        <v>9</v>
      </c>
      <c r="K2" s="7" t="s">
        <v>10</v>
      </c>
      <c r="L2" s="7" t="s">
        <v>12</v>
      </c>
      <c r="M2" s="7" t="s">
        <v>13</v>
      </c>
      <c r="N2" s="9" t="s">
        <v>14</v>
      </c>
    </row>
    <row r="3" spans="1:14" ht="13.5" thickBot="1" x14ac:dyDescent="0.35">
      <c r="A3" s="10" t="s">
        <v>7</v>
      </c>
      <c r="B3" s="11" t="s">
        <v>8</v>
      </c>
      <c r="C3" s="11">
        <v>15</v>
      </c>
      <c r="D3" s="12">
        <v>4030102675</v>
      </c>
      <c r="E3" s="13" t="s">
        <v>21</v>
      </c>
      <c r="F3" s="13" t="s">
        <v>22</v>
      </c>
      <c r="G3" s="14">
        <v>17397061</v>
      </c>
      <c r="H3" s="15" t="str">
        <f>RIGHT(Table1[[#This Row],[FOLIO]],6)</f>
        <v>102675</v>
      </c>
      <c r="I3" s="15">
        <f t="shared" ref="I3:I28" si="0">ROUND((J3/0.19),0)</f>
        <v>91563479</v>
      </c>
      <c r="J3" s="16">
        <f t="shared" ref="J3" si="1">ROUND(G3-K3,0)</f>
        <v>17397061</v>
      </c>
      <c r="K3" s="17"/>
      <c r="L3" s="17">
        <f t="shared" ref="L3:L28" si="2">J3+I3</f>
        <v>108960540</v>
      </c>
      <c r="M3" s="11" t="s">
        <v>53</v>
      </c>
      <c r="N3" s="18"/>
    </row>
    <row r="4" spans="1:14" ht="13.5" thickBot="1" x14ac:dyDescent="0.35">
      <c r="A4" s="10" t="s">
        <v>7</v>
      </c>
      <c r="B4" s="11" t="s">
        <v>8</v>
      </c>
      <c r="C4" s="11">
        <v>15</v>
      </c>
      <c r="D4" s="12">
        <v>4030101740</v>
      </c>
      <c r="E4" s="13" t="s">
        <v>21</v>
      </c>
      <c r="F4" s="13" t="s">
        <v>22</v>
      </c>
      <c r="G4" s="14">
        <v>5891437</v>
      </c>
      <c r="H4" s="15" t="str">
        <f>RIGHT(Table1[[#This Row],[FOLIO]],6)</f>
        <v>101740</v>
      </c>
      <c r="I4" s="15">
        <f t="shared" si="0"/>
        <v>31007563</v>
      </c>
      <c r="J4" s="16">
        <f t="shared" ref="J4:J27" si="3">ROUND(G4-K4,0)</f>
        <v>5891437</v>
      </c>
      <c r="K4" s="17"/>
      <c r="L4" s="17">
        <f t="shared" si="2"/>
        <v>36899000</v>
      </c>
      <c r="M4" s="11" t="s">
        <v>53</v>
      </c>
      <c r="N4" s="18"/>
    </row>
    <row r="5" spans="1:14" ht="13.5" thickBot="1" x14ac:dyDescent="0.35">
      <c r="A5" s="10" t="s">
        <v>7</v>
      </c>
      <c r="B5" s="11" t="s">
        <v>8</v>
      </c>
      <c r="C5" s="11">
        <v>15</v>
      </c>
      <c r="D5" s="12">
        <v>4030102627</v>
      </c>
      <c r="E5" s="13" t="s">
        <v>21</v>
      </c>
      <c r="F5" s="13" t="s">
        <v>23</v>
      </c>
      <c r="G5" s="14">
        <v>1141043</v>
      </c>
      <c r="H5" s="15" t="str">
        <f>RIGHT(Table1[[#This Row],[FOLIO]],6)</f>
        <v>102627</v>
      </c>
      <c r="I5" s="15">
        <f t="shared" si="0"/>
        <v>6005489</v>
      </c>
      <c r="J5" s="16">
        <f t="shared" si="3"/>
        <v>1141043</v>
      </c>
      <c r="K5" s="17"/>
      <c r="L5" s="17">
        <f t="shared" si="2"/>
        <v>7146532</v>
      </c>
      <c r="M5" s="11" t="s">
        <v>39</v>
      </c>
      <c r="N5" s="18"/>
    </row>
    <row r="6" spans="1:14" ht="13.5" thickBot="1" x14ac:dyDescent="0.35">
      <c r="A6" s="10" t="s">
        <v>7</v>
      </c>
      <c r="B6" s="11" t="s">
        <v>8</v>
      </c>
      <c r="C6" s="11">
        <v>15</v>
      </c>
      <c r="D6" s="12">
        <v>1290676155</v>
      </c>
      <c r="E6" s="13" t="s">
        <v>21</v>
      </c>
      <c r="F6" s="13" t="s">
        <v>23</v>
      </c>
      <c r="G6" s="14">
        <v>3247124</v>
      </c>
      <c r="H6" s="15" t="str">
        <f>RIGHT(Table1[[#This Row],[FOLIO]],6)</f>
        <v>676155</v>
      </c>
      <c r="I6" s="15">
        <f t="shared" si="0"/>
        <v>17090126</v>
      </c>
      <c r="J6" s="16">
        <f t="shared" si="3"/>
        <v>3247124</v>
      </c>
      <c r="K6" s="17"/>
      <c r="L6" s="17">
        <f t="shared" si="2"/>
        <v>20337250</v>
      </c>
      <c r="M6" s="11"/>
      <c r="N6" s="18"/>
    </row>
    <row r="7" spans="1:14" ht="13.5" thickBot="1" x14ac:dyDescent="0.35">
      <c r="A7" s="10" t="s">
        <v>7</v>
      </c>
      <c r="B7" s="11" t="s">
        <v>8</v>
      </c>
      <c r="C7" s="11">
        <v>15</v>
      </c>
      <c r="D7" s="12">
        <v>4030101594</v>
      </c>
      <c r="E7" s="13" t="s">
        <v>21</v>
      </c>
      <c r="F7" s="13" t="s">
        <v>24</v>
      </c>
      <c r="G7" s="14">
        <v>3167649</v>
      </c>
      <c r="H7" s="15" t="str">
        <f>RIGHT(Table1[[#This Row],[FOLIO]],6)</f>
        <v>101594</v>
      </c>
      <c r="I7" s="15">
        <f t="shared" si="0"/>
        <v>16671837</v>
      </c>
      <c r="J7" s="16">
        <f t="shared" si="3"/>
        <v>3167649</v>
      </c>
      <c r="K7" s="17"/>
      <c r="L7" s="17">
        <f t="shared" si="2"/>
        <v>19839486</v>
      </c>
      <c r="M7" s="11"/>
      <c r="N7" s="18"/>
    </row>
    <row r="8" spans="1:14" ht="13.5" thickBot="1" x14ac:dyDescent="0.35">
      <c r="A8" s="10" t="s">
        <v>7</v>
      </c>
      <c r="B8" s="11" t="s">
        <v>8</v>
      </c>
      <c r="C8" s="11">
        <v>15</v>
      </c>
      <c r="D8" s="12">
        <v>4030101184</v>
      </c>
      <c r="E8" s="13" t="s">
        <v>21</v>
      </c>
      <c r="F8" s="13" t="s">
        <v>24</v>
      </c>
      <c r="G8" s="14">
        <v>3167649</v>
      </c>
      <c r="H8" s="15" t="str">
        <f>RIGHT(Table1[[#This Row],[FOLIO]],6)</f>
        <v>101184</v>
      </c>
      <c r="I8" s="15">
        <f t="shared" si="0"/>
        <v>16671837</v>
      </c>
      <c r="J8" s="16">
        <f t="shared" si="3"/>
        <v>3167649</v>
      </c>
      <c r="K8" s="17"/>
      <c r="L8" s="17">
        <f t="shared" si="2"/>
        <v>19839486</v>
      </c>
      <c r="M8" s="11"/>
      <c r="N8" s="18"/>
    </row>
    <row r="9" spans="1:14" ht="13.5" thickBot="1" x14ac:dyDescent="0.35">
      <c r="A9" s="10" t="s">
        <v>7</v>
      </c>
      <c r="B9" s="11" t="s">
        <v>8</v>
      </c>
      <c r="C9" s="11">
        <v>15</v>
      </c>
      <c r="D9" s="12">
        <v>4030101400</v>
      </c>
      <c r="E9" s="13" t="s">
        <v>21</v>
      </c>
      <c r="F9" s="13" t="s">
        <v>24</v>
      </c>
      <c r="G9" s="14">
        <v>3167649</v>
      </c>
      <c r="H9" s="15" t="str">
        <f>RIGHT(Table1[[#This Row],[FOLIO]],6)</f>
        <v>101400</v>
      </c>
      <c r="I9" s="15">
        <f t="shared" si="0"/>
        <v>16671837</v>
      </c>
      <c r="J9" s="16">
        <f t="shared" si="3"/>
        <v>3167649</v>
      </c>
      <c r="K9" s="17"/>
      <c r="L9" s="17">
        <f t="shared" si="2"/>
        <v>19839486</v>
      </c>
      <c r="M9" s="11"/>
      <c r="N9" s="18"/>
    </row>
    <row r="10" spans="1:14" ht="13.5" thickBot="1" x14ac:dyDescent="0.35">
      <c r="A10" s="10" t="s">
        <v>7</v>
      </c>
      <c r="B10" s="11" t="s">
        <v>8</v>
      </c>
      <c r="C10" s="11">
        <v>15</v>
      </c>
      <c r="D10" s="12">
        <v>4030102580</v>
      </c>
      <c r="E10" s="13" t="s">
        <v>25</v>
      </c>
      <c r="F10" s="13" t="s">
        <v>26</v>
      </c>
      <c r="G10" s="14">
        <v>6765190</v>
      </c>
      <c r="H10" s="15" t="str">
        <f>RIGHT(Table1[[#This Row],[FOLIO]],6)</f>
        <v>102580</v>
      </c>
      <c r="I10" s="15">
        <f t="shared" si="0"/>
        <v>35606263</v>
      </c>
      <c r="J10" s="16">
        <f t="shared" si="3"/>
        <v>6765190</v>
      </c>
      <c r="K10" s="17"/>
      <c r="L10" s="17">
        <f t="shared" si="2"/>
        <v>42371453</v>
      </c>
      <c r="M10" s="11"/>
      <c r="N10" s="18"/>
    </row>
    <row r="11" spans="1:14" ht="13.5" thickBot="1" x14ac:dyDescent="0.35">
      <c r="A11" s="10" t="s">
        <v>7</v>
      </c>
      <c r="B11" s="11" t="s">
        <v>8</v>
      </c>
      <c r="C11" s="11">
        <v>15</v>
      </c>
      <c r="D11" s="12">
        <v>4030102523</v>
      </c>
      <c r="E11" s="13" t="s">
        <v>27</v>
      </c>
      <c r="F11" s="13" t="s">
        <v>28</v>
      </c>
      <c r="G11" s="14">
        <v>10133825</v>
      </c>
      <c r="H11" s="15" t="str">
        <f>RIGHT(Table1[[#This Row],[FOLIO]],6)</f>
        <v>102523</v>
      </c>
      <c r="I11" s="15">
        <f t="shared" si="0"/>
        <v>53335921</v>
      </c>
      <c r="J11" s="16">
        <f t="shared" si="3"/>
        <v>10133825</v>
      </c>
      <c r="K11" s="17"/>
      <c r="L11" s="17">
        <f t="shared" si="2"/>
        <v>63469746</v>
      </c>
      <c r="M11" s="11"/>
      <c r="N11" s="18"/>
    </row>
    <row r="12" spans="1:14" ht="13.5" thickBot="1" x14ac:dyDescent="0.35">
      <c r="A12" s="10" t="s">
        <v>7</v>
      </c>
      <c r="B12" s="11" t="s">
        <v>8</v>
      </c>
      <c r="C12" s="11">
        <v>15</v>
      </c>
      <c r="D12" s="12">
        <v>4030102515</v>
      </c>
      <c r="E12" s="13" t="s">
        <v>29</v>
      </c>
      <c r="F12" s="13" t="s">
        <v>30</v>
      </c>
      <c r="G12" s="14">
        <v>8447171</v>
      </c>
      <c r="H12" s="15" t="str">
        <f>RIGHT(Table1[[#This Row],[FOLIO]],6)</f>
        <v>102515</v>
      </c>
      <c r="I12" s="15">
        <f t="shared" si="0"/>
        <v>44458795</v>
      </c>
      <c r="J12" s="16">
        <f t="shared" si="3"/>
        <v>8447171</v>
      </c>
      <c r="K12" s="17"/>
      <c r="L12" s="17">
        <f t="shared" si="2"/>
        <v>52905966</v>
      </c>
      <c r="M12" s="11" t="s">
        <v>40</v>
      </c>
      <c r="N12" s="18"/>
    </row>
    <row r="13" spans="1:14" ht="13.5" thickBot="1" x14ac:dyDescent="0.35">
      <c r="A13" s="10" t="s">
        <v>7</v>
      </c>
      <c r="B13" s="11" t="s">
        <v>8</v>
      </c>
      <c r="C13" s="11">
        <v>15</v>
      </c>
      <c r="D13" s="12">
        <v>4030102400</v>
      </c>
      <c r="E13" s="13" t="s">
        <v>29</v>
      </c>
      <c r="F13" s="13" t="s">
        <v>30</v>
      </c>
      <c r="G13" s="14">
        <v>11452218</v>
      </c>
      <c r="H13" s="15" t="str">
        <f>RIGHT(Table1[[#This Row],[FOLIO]],6)</f>
        <v>102400</v>
      </c>
      <c r="I13" s="15">
        <f t="shared" si="0"/>
        <v>60274832</v>
      </c>
      <c r="J13" s="16">
        <f t="shared" si="3"/>
        <v>11452218</v>
      </c>
      <c r="K13" s="17"/>
      <c r="L13" s="17">
        <f t="shared" si="2"/>
        <v>71727050</v>
      </c>
      <c r="M13" s="11"/>
      <c r="N13" s="18"/>
    </row>
    <row r="14" spans="1:14" ht="13.5" thickBot="1" x14ac:dyDescent="0.35">
      <c r="A14" s="10" t="s">
        <v>7</v>
      </c>
      <c r="B14" s="11" t="s">
        <v>8</v>
      </c>
      <c r="C14" s="11">
        <v>15</v>
      </c>
      <c r="D14" s="12">
        <v>4030102381</v>
      </c>
      <c r="E14" s="13" t="s">
        <v>31</v>
      </c>
      <c r="F14" s="13" t="s">
        <v>21</v>
      </c>
      <c r="G14" s="14">
        <v>9018410</v>
      </c>
      <c r="H14" s="15" t="str">
        <f>RIGHT(Table1[[#This Row],[FOLIO]],6)</f>
        <v>102381</v>
      </c>
      <c r="I14" s="15">
        <f t="shared" si="0"/>
        <v>47465316</v>
      </c>
      <c r="J14" s="16">
        <f t="shared" si="3"/>
        <v>9018410</v>
      </c>
      <c r="K14" s="17"/>
      <c r="L14" s="17">
        <f t="shared" si="2"/>
        <v>56483726</v>
      </c>
      <c r="M14" s="11" t="s">
        <v>42</v>
      </c>
      <c r="N14" s="18"/>
    </row>
    <row r="15" spans="1:14" ht="13.5" thickBot="1" x14ac:dyDescent="0.35">
      <c r="A15" s="10" t="s">
        <v>7</v>
      </c>
      <c r="B15" s="11" t="s">
        <v>8</v>
      </c>
      <c r="C15" s="11">
        <v>15</v>
      </c>
      <c r="D15" s="12">
        <v>4030102377</v>
      </c>
      <c r="E15" s="13" t="s">
        <v>31</v>
      </c>
      <c r="F15" s="13" t="s">
        <v>21</v>
      </c>
      <c r="G15" s="14">
        <v>11047887</v>
      </c>
      <c r="H15" s="15" t="str">
        <f>RIGHT(Table1[[#This Row],[FOLIO]],6)</f>
        <v>102377</v>
      </c>
      <c r="I15" s="15">
        <f t="shared" si="0"/>
        <v>58146774</v>
      </c>
      <c r="J15" s="16">
        <f t="shared" si="3"/>
        <v>11047887</v>
      </c>
      <c r="K15" s="17"/>
      <c r="L15" s="17">
        <f t="shared" si="2"/>
        <v>69194661</v>
      </c>
      <c r="M15" s="11" t="s">
        <v>41</v>
      </c>
      <c r="N15" s="18"/>
    </row>
    <row r="16" spans="1:14" ht="13.5" thickBot="1" x14ac:dyDescent="0.35">
      <c r="A16" s="10" t="s">
        <v>7</v>
      </c>
      <c r="B16" s="11" t="s">
        <v>8</v>
      </c>
      <c r="C16" s="11">
        <v>15</v>
      </c>
      <c r="D16" s="12">
        <v>4030102338</v>
      </c>
      <c r="E16" s="13" t="s">
        <v>32</v>
      </c>
      <c r="F16" s="13" t="s">
        <v>33</v>
      </c>
      <c r="G16" s="14">
        <v>9018410</v>
      </c>
      <c r="H16" s="15" t="str">
        <f>RIGHT(Table1[[#This Row],[FOLIO]],6)</f>
        <v>102338</v>
      </c>
      <c r="I16" s="15">
        <f t="shared" si="0"/>
        <v>47465316</v>
      </c>
      <c r="J16" s="16">
        <f t="shared" si="3"/>
        <v>9018410</v>
      </c>
      <c r="K16" s="17"/>
      <c r="L16" s="17">
        <f t="shared" si="2"/>
        <v>56483726</v>
      </c>
      <c r="M16" s="11" t="s">
        <v>44</v>
      </c>
      <c r="N16" s="18"/>
    </row>
    <row r="17" spans="1:14" ht="13.5" thickBot="1" x14ac:dyDescent="0.35">
      <c r="A17" s="10" t="s">
        <v>7</v>
      </c>
      <c r="B17" s="11" t="s">
        <v>8</v>
      </c>
      <c r="C17" s="11">
        <v>15</v>
      </c>
      <c r="D17" s="12">
        <v>3150673314</v>
      </c>
      <c r="E17" s="13" t="s">
        <v>32</v>
      </c>
      <c r="F17" s="13" t="s">
        <v>34</v>
      </c>
      <c r="G17" s="14">
        <v>89786627</v>
      </c>
      <c r="H17" s="15" t="str">
        <f>RIGHT(Table1[[#This Row],[FOLIO]],6)</f>
        <v>673314</v>
      </c>
      <c r="I17" s="15">
        <f t="shared" si="0"/>
        <v>472561195</v>
      </c>
      <c r="J17" s="16">
        <f t="shared" si="3"/>
        <v>89786627</v>
      </c>
      <c r="K17" s="17"/>
      <c r="L17" s="17">
        <f t="shared" si="2"/>
        <v>562347822</v>
      </c>
      <c r="M17" s="11" t="s">
        <v>43</v>
      </c>
      <c r="N17" s="18"/>
    </row>
    <row r="18" spans="1:14" ht="13.5" thickBot="1" x14ac:dyDescent="0.35">
      <c r="A18" s="10" t="s">
        <v>7</v>
      </c>
      <c r="B18" s="11" t="s">
        <v>8</v>
      </c>
      <c r="C18" s="11">
        <v>15</v>
      </c>
      <c r="D18" s="12">
        <v>4030102239</v>
      </c>
      <c r="E18" s="13" t="s">
        <v>16</v>
      </c>
      <c r="F18" s="13" t="s">
        <v>35</v>
      </c>
      <c r="G18" s="14">
        <v>8916361</v>
      </c>
      <c r="H18" s="15" t="str">
        <f>RIGHT(Table1[[#This Row],[FOLIO]],6)</f>
        <v>102239</v>
      </c>
      <c r="I18" s="15">
        <f t="shared" si="0"/>
        <v>46928216</v>
      </c>
      <c r="J18" s="16">
        <f t="shared" si="3"/>
        <v>8916361</v>
      </c>
      <c r="K18" s="17"/>
      <c r="L18" s="17">
        <f t="shared" si="2"/>
        <v>55844577</v>
      </c>
      <c r="M18" s="11" t="s">
        <v>45</v>
      </c>
      <c r="N18" s="18"/>
    </row>
    <row r="19" spans="1:14" ht="13.5" thickBot="1" x14ac:dyDescent="0.35">
      <c r="A19" s="10" t="s">
        <v>7</v>
      </c>
      <c r="B19" s="11" t="s">
        <v>8</v>
      </c>
      <c r="C19" s="11">
        <v>15</v>
      </c>
      <c r="D19" s="12">
        <v>4030102271</v>
      </c>
      <c r="E19" s="13" t="s">
        <v>16</v>
      </c>
      <c r="F19" s="13" t="s">
        <v>35</v>
      </c>
      <c r="G19" s="14">
        <v>8218672</v>
      </c>
      <c r="H19" s="15" t="str">
        <f>RIGHT(Table1[[#This Row],[FOLIO]],6)</f>
        <v>102271</v>
      </c>
      <c r="I19" s="15">
        <f t="shared" si="0"/>
        <v>43256168</v>
      </c>
      <c r="J19" s="16">
        <f t="shared" si="3"/>
        <v>8218672</v>
      </c>
      <c r="K19" s="17"/>
      <c r="L19" s="17">
        <f t="shared" si="2"/>
        <v>51474840</v>
      </c>
      <c r="M19" s="11" t="s">
        <v>46</v>
      </c>
      <c r="N19" s="18"/>
    </row>
    <row r="20" spans="1:14" ht="13.5" thickBot="1" x14ac:dyDescent="0.35">
      <c r="A20" s="10" t="s">
        <v>7</v>
      </c>
      <c r="B20" s="11" t="s">
        <v>8</v>
      </c>
      <c r="C20" s="11">
        <v>15</v>
      </c>
      <c r="D20" s="12">
        <v>4030102202</v>
      </c>
      <c r="E20" s="13" t="s">
        <v>17</v>
      </c>
      <c r="F20" s="13" t="s">
        <v>35</v>
      </c>
      <c r="G20" s="14">
        <v>11047887</v>
      </c>
      <c r="H20" s="15" t="str">
        <f>RIGHT(Table1[[#This Row],[FOLIO]],6)</f>
        <v>102202</v>
      </c>
      <c r="I20" s="15">
        <f t="shared" si="0"/>
        <v>58146774</v>
      </c>
      <c r="J20" s="16">
        <f t="shared" si="3"/>
        <v>11047887</v>
      </c>
      <c r="K20" s="17"/>
      <c r="L20" s="17">
        <f t="shared" si="2"/>
        <v>69194661</v>
      </c>
      <c r="M20" s="11" t="s">
        <v>48</v>
      </c>
      <c r="N20" s="18"/>
    </row>
    <row r="21" spans="1:14" ht="13.5" thickBot="1" x14ac:dyDescent="0.35">
      <c r="A21" s="10" t="s">
        <v>7</v>
      </c>
      <c r="B21" s="11" t="s">
        <v>8</v>
      </c>
      <c r="C21" s="11">
        <v>15</v>
      </c>
      <c r="D21" s="12">
        <v>1290674011</v>
      </c>
      <c r="E21" s="13" t="s">
        <v>17</v>
      </c>
      <c r="F21" s="13" t="s">
        <v>36</v>
      </c>
      <c r="G21" s="14">
        <v>29531664</v>
      </c>
      <c r="H21" s="15" t="str">
        <f>RIGHT(Table1[[#This Row],[FOLIO]],6)</f>
        <v>674011</v>
      </c>
      <c r="I21" s="15">
        <f t="shared" si="0"/>
        <v>155429811</v>
      </c>
      <c r="J21" s="16">
        <f t="shared" si="3"/>
        <v>29531664</v>
      </c>
      <c r="K21" s="17"/>
      <c r="L21" s="17">
        <f t="shared" si="2"/>
        <v>184961475</v>
      </c>
      <c r="M21" s="11" t="s">
        <v>47</v>
      </c>
      <c r="N21" s="18"/>
    </row>
    <row r="22" spans="1:14" ht="13.5" thickBot="1" x14ac:dyDescent="0.35">
      <c r="A22" s="10" t="s">
        <v>7</v>
      </c>
      <c r="B22" s="11" t="s">
        <v>8</v>
      </c>
      <c r="C22" s="11">
        <v>15</v>
      </c>
      <c r="D22" s="12">
        <v>4030101617</v>
      </c>
      <c r="E22" s="13" t="s">
        <v>17</v>
      </c>
      <c r="F22" s="13" t="s">
        <v>37</v>
      </c>
      <c r="G22" s="14">
        <v>1513072</v>
      </c>
      <c r="H22" s="15" t="str">
        <f>RIGHT(Table1[[#This Row],[FOLIO]],6)</f>
        <v>101617</v>
      </c>
      <c r="I22" s="15">
        <f t="shared" si="0"/>
        <v>7963537</v>
      </c>
      <c r="J22" s="16">
        <f t="shared" si="3"/>
        <v>1513072</v>
      </c>
      <c r="K22" s="17"/>
      <c r="L22" s="17">
        <f t="shared" si="2"/>
        <v>9476609</v>
      </c>
      <c r="M22" s="11"/>
      <c r="N22" s="18"/>
    </row>
    <row r="23" spans="1:14" ht="13.5" thickBot="1" x14ac:dyDescent="0.35">
      <c r="A23" s="10" t="s">
        <v>7</v>
      </c>
      <c r="B23" s="11" t="s">
        <v>8</v>
      </c>
      <c r="C23" s="11">
        <v>17</v>
      </c>
      <c r="D23" s="12">
        <v>235831515</v>
      </c>
      <c r="E23" s="13" t="s">
        <v>18</v>
      </c>
      <c r="F23" s="13" t="s">
        <v>29</v>
      </c>
      <c r="G23" s="14">
        <v>206887</v>
      </c>
      <c r="H23" s="15" t="str">
        <f>RIGHT(Table1[[#This Row],[FOLIO]],6)</f>
        <v>831515</v>
      </c>
      <c r="I23" s="15">
        <f t="shared" si="0"/>
        <v>1088879</v>
      </c>
      <c r="J23" s="16">
        <f t="shared" si="3"/>
        <v>206887</v>
      </c>
      <c r="K23" s="17"/>
      <c r="L23" s="17">
        <f t="shared" si="2"/>
        <v>1295766</v>
      </c>
      <c r="M23" s="11"/>
      <c r="N23" s="18"/>
    </row>
    <row r="24" spans="1:14" ht="13.5" thickBot="1" x14ac:dyDescent="0.35">
      <c r="A24" s="10" t="s">
        <v>7</v>
      </c>
      <c r="B24" s="11" t="s">
        <v>8</v>
      </c>
      <c r="C24" s="11">
        <v>15</v>
      </c>
      <c r="D24" s="12">
        <v>4030102101</v>
      </c>
      <c r="E24" s="13" t="s">
        <v>19</v>
      </c>
      <c r="F24" s="13" t="s">
        <v>31</v>
      </c>
      <c r="G24" s="14">
        <v>9370164</v>
      </c>
      <c r="H24" s="15" t="str">
        <f>RIGHT(Table1[[#This Row],[FOLIO]],6)</f>
        <v>102101</v>
      </c>
      <c r="I24" s="15">
        <f t="shared" si="0"/>
        <v>49316653</v>
      </c>
      <c r="J24" s="16">
        <f t="shared" si="3"/>
        <v>9370164</v>
      </c>
      <c r="K24" s="17"/>
      <c r="L24" s="17">
        <f t="shared" si="2"/>
        <v>58686817</v>
      </c>
      <c r="M24" s="11" t="s">
        <v>49</v>
      </c>
      <c r="N24" s="18"/>
    </row>
    <row r="25" spans="1:14" ht="13.5" thickBot="1" x14ac:dyDescent="0.35">
      <c r="A25" s="10" t="s">
        <v>7</v>
      </c>
      <c r="B25" s="11" t="s">
        <v>8</v>
      </c>
      <c r="C25" s="11">
        <v>15</v>
      </c>
      <c r="D25" s="12">
        <v>4030102093</v>
      </c>
      <c r="E25" s="13" t="s">
        <v>20</v>
      </c>
      <c r="F25" s="13" t="s">
        <v>38</v>
      </c>
      <c r="G25" s="14">
        <v>26594390</v>
      </c>
      <c r="H25" s="15" t="str">
        <f>RIGHT(Table1[[#This Row],[FOLIO]],6)</f>
        <v>102093</v>
      </c>
      <c r="I25" s="15">
        <f t="shared" si="0"/>
        <v>139970474</v>
      </c>
      <c r="J25" s="16">
        <f t="shared" si="3"/>
        <v>26594390</v>
      </c>
      <c r="K25" s="17"/>
      <c r="L25" s="17">
        <f t="shared" si="2"/>
        <v>166564864</v>
      </c>
      <c r="M25" s="11" t="s">
        <v>51</v>
      </c>
      <c r="N25" s="18"/>
    </row>
    <row r="26" spans="1:14" ht="13.5" thickBot="1" x14ac:dyDescent="0.35">
      <c r="A26" s="10" t="s">
        <v>7</v>
      </c>
      <c r="B26" s="11" t="s">
        <v>8</v>
      </c>
      <c r="C26" s="11">
        <v>15</v>
      </c>
      <c r="D26" s="12">
        <v>4030102089</v>
      </c>
      <c r="E26" s="13" t="s">
        <v>20</v>
      </c>
      <c r="F26" s="13" t="s">
        <v>38</v>
      </c>
      <c r="G26" s="14">
        <v>5985751</v>
      </c>
      <c r="H26" s="15" t="str">
        <f>RIGHT(Table1[[#This Row],[FOLIO]],6)</f>
        <v>102089</v>
      </c>
      <c r="I26" s="15">
        <f t="shared" si="0"/>
        <v>31503953</v>
      </c>
      <c r="J26" s="16">
        <f t="shared" si="3"/>
        <v>5985751</v>
      </c>
      <c r="K26" s="17"/>
      <c r="L26" s="17">
        <f t="shared" si="2"/>
        <v>37489704</v>
      </c>
      <c r="M26" s="11" t="s">
        <v>52</v>
      </c>
      <c r="N26" s="18"/>
    </row>
    <row r="27" spans="1:14" ht="13.5" thickBot="1" x14ac:dyDescent="0.35">
      <c r="A27" s="10" t="s">
        <v>7</v>
      </c>
      <c r="B27" s="11" t="s">
        <v>8</v>
      </c>
      <c r="C27" s="11">
        <v>15</v>
      </c>
      <c r="D27" s="12">
        <v>4030102088</v>
      </c>
      <c r="E27" s="13" t="s">
        <v>20</v>
      </c>
      <c r="F27" s="13" t="s">
        <v>38</v>
      </c>
      <c r="G27" s="14">
        <v>4767615</v>
      </c>
      <c r="H27" s="15" t="str">
        <f>RIGHT(Table1[[#This Row],[FOLIO]],6)</f>
        <v>102088</v>
      </c>
      <c r="I27" s="15">
        <f t="shared" si="0"/>
        <v>25092711</v>
      </c>
      <c r="J27" s="16">
        <f t="shared" si="3"/>
        <v>4767615</v>
      </c>
      <c r="K27" s="17"/>
      <c r="L27" s="17">
        <f t="shared" si="2"/>
        <v>29860326</v>
      </c>
      <c r="M27" s="11" t="s">
        <v>50</v>
      </c>
      <c r="N27" s="18"/>
    </row>
    <row r="28" spans="1:14" ht="13.5" thickBot="1" x14ac:dyDescent="0.35">
      <c r="A28" s="10" t="s">
        <v>7</v>
      </c>
      <c r="B28" s="11" t="s">
        <v>8</v>
      </c>
      <c r="C28" s="11">
        <v>17</v>
      </c>
      <c r="D28" s="12">
        <v>801083869</v>
      </c>
      <c r="E28" s="13" t="s">
        <v>20</v>
      </c>
      <c r="F28" s="13" t="s">
        <v>31</v>
      </c>
      <c r="G28" s="14">
        <v>230001</v>
      </c>
      <c r="H28" s="15" t="str">
        <f>RIGHT(Table1[[#This Row],[FOLIO]],6)</f>
        <v>083869</v>
      </c>
      <c r="I28" s="15">
        <f t="shared" si="0"/>
        <v>1210532</v>
      </c>
      <c r="J28" s="16">
        <f t="shared" ref="J28" si="4">ROUND(G28-K28,0)</f>
        <v>230001</v>
      </c>
      <c r="K28" s="17"/>
      <c r="L28" s="17">
        <f t="shared" si="2"/>
        <v>1440533</v>
      </c>
      <c r="M28" s="11"/>
      <c r="N28" s="18"/>
    </row>
    <row r="29" spans="1:14" x14ac:dyDescent="0.3">
      <c r="K29" s="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27A72FEC04B4D9BF1B4D653D3D8BD" ma:contentTypeVersion="8" ma:contentTypeDescription="Create a new document." ma:contentTypeScope="" ma:versionID="6c304e350cbdde8f722ab025faa1b616">
  <xsd:schema xmlns:xsd="http://www.w3.org/2001/XMLSchema" xmlns:xs="http://www.w3.org/2001/XMLSchema" xmlns:p="http://schemas.microsoft.com/office/2006/metadata/properties" xmlns:ns2="12e378b2-5bdb-4f6d-9b41-de8749307778" targetNamespace="http://schemas.microsoft.com/office/2006/metadata/properties" ma:root="true" ma:fieldsID="b9f5d1840dd0238e16a78a1a51306295" ns2:_="">
    <xsd:import namespace="12e378b2-5bdb-4f6d-9b41-de874930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378b2-5bdb-4f6d-9b41-de8749307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F78B8F-3702-4DB0-8896-5CDD2D962C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72714C-0595-4C31-8694-436F051D8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378b2-5bdb-4f6d-9b41-de874930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CE5678-F1AC-4E3C-BC8F-33067209E3F0}">
  <ds:schemaRefs>
    <ds:schemaRef ds:uri="http://www.w3.org/XML/1998/namespace"/>
    <ds:schemaRef ds:uri="http://purl.org/dc/elements/1.1/"/>
    <ds:schemaRef ds:uri="http://schemas.microsoft.com/office/2006/metadata/properties"/>
    <ds:schemaRef ds:uri="12e378b2-5bdb-4f6d-9b41-de8749307778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Artunduaga, Lizeth C.</dc:creator>
  <cp:lastModifiedBy>Barcelo, Candelaria</cp:lastModifiedBy>
  <dcterms:created xsi:type="dcterms:W3CDTF">2021-05-04T21:47:35Z</dcterms:created>
  <dcterms:modified xsi:type="dcterms:W3CDTF">2022-01-31T14:38:10Z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0x010100F8C27A72FEC04B4D9BF1B4D653D3D8BD</vt:lpwstr>
  </property>
</Properties>
</file>