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/>
  <mc:AlternateContent xmlns:mc="http://schemas.openxmlformats.org/markup-compatibility/2006">
    <mc:Choice Requires="x15">
      <x15ac:absPath xmlns:x15ac="http://schemas.microsoft.com/office/spreadsheetml/2010/11/ac" url="/Users/congcong.wang/Desktop/"/>
    </mc:Choice>
  </mc:AlternateContent>
  <xr:revisionPtr revIDLastSave="0" documentId="13_ncr:1_{E64AFB03-F6FF-AB4C-81ED-35224027220E}" xr6:coauthVersionLast="47" xr6:coauthVersionMax="47" xr10:uidLastSave="{00000000-0000-0000-0000-000000000000}"/>
  <bookViews>
    <workbookView xWindow="2980" yWindow="800" windowWidth="28800" windowHeight="18580" activeTab="3" xr2:uid="{00000000-000D-0000-FFFF-FFFF00000000}"/>
  </bookViews>
  <sheets>
    <sheet name="原始数据" sheetId="1" r:id="rId1"/>
    <sheet name="相对表达倍数" sheetId="2" r:id="rId2"/>
    <sheet name="fold change" sheetId="3" r:id="rId3"/>
    <sheet name="P值" sheetId="4" r:id="rId4"/>
    <sheet name="fold change与P值共同差异的基因" sheetId="5" r:id="rId5"/>
  </sheets>
  <definedNames>
    <definedName name="_xlnm._FilterDatabase" localSheetId="0" hidden="1">原始数据!$A$1:$C$199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P17" i="1"/>
  <c r="D18" i="1" s="1"/>
  <c r="E18" i="1" s="1"/>
  <c r="P14" i="1"/>
  <c r="D14" i="1" s="1"/>
  <c r="E14" i="1" s="1"/>
  <c r="P11" i="1"/>
  <c r="P8" i="1"/>
  <c r="D9" i="1" s="1"/>
  <c r="E9" i="1" s="1"/>
  <c r="P5" i="1"/>
  <c r="D59" i="1" s="1"/>
  <c r="E59" i="1" s="1"/>
  <c r="P2" i="1"/>
  <c r="D28" i="1" l="1"/>
  <c r="E28" i="1" s="1"/>
  <c r="D136" i="1"/>
  <c r="E136" i="1" s="1"/>
  <c r="D34" i="1"/>
  <c r="E34" i="1" s="1"/>
  <c r="D33" i="1"/>
  <c r="E33" i="1" s="1"/>
  <c r="D142" i="1"/>
  <c r="E142" i="1" s="1"/>
  <c r="D88" i="1"/>
  <c r="E88" i="1" s="1"/>
  <c r="D52" i="1"/>
  <c r="E52" i="1" s="1"/>
  <c r="D178" i="1"/>
  <c r="E178" i="1" s="1"/>
  <c r="D196" i="1"/>
  <c r="E196" i="1" s="1"/>
  <c r="D8" i="1"/>
  <c r="E8" i="1" s="1"/>
  <c r="D190" i="1"/>
  <c r="E190" i="1" s="1"/>
  <c r="D63" i="1"/>
  <c r="E63" i="1" s="1"/>
  <c r="D64" i="1"/>
  <c r="E64" i="1" s="1"/>
  <c r="D16" i="1"/>
  <c r="E16" i="1" s="1"/>
  <c r="D100" i="1"/>
  <c r="E100" i="1" s="1"/>
  <c r="D154" i="1"/>
  <c r="E154" i="1" s="1"/>
  <c r="D155" i="1"/>
  <c r="E155" i="1" s="1"/>
  <c r="D95" i="1"/>
  <c r="E95" i="1" s="1"/>
  <c r="D41" i="1"/>
  <c r="E41" i="1" s="1"/>
  <c r="D45" i="1"/>
  <c r="E45" i="1" s="1"/>
  <c r="D26" i="1"/>
  <c r="E26" i="1" s="1"/>
  <c r="D46" i="1"/>
  <c r="E46" i="1" s="1"/>
  <c r="D160" i="1"/>
  <c r="E160" i="1" s="1"/>
  <c r="D82" i="1"/>
  <c r="E82" i="1" s="1"/>
  <c r="D69" i="1"/>
  <c r="E69" i="1" s="1"/>
  <c r="D118" i="1"/>
  <c r="E118" i="1" s="1"/>
  <c r="D27" i="1"/>
  <c r="E27" i="1" s="1"/>
  <c r="D124" i="1"/>
  <c r="E124" i="1" s="1"/>
  <c r="D172" i="1"/>
  <c r="E172" i="1" s="1"/>
  <c r="D44" i="1"/>
  <c r="E44" i="1" s="1"/>
  <c r="D106" i="1"/>
  <c r="E106" i="1" s="1"/>
  <c r="D70" i="1"/>
  <c r="E70" i="1" s="1"/>
  <c r="D51" i="1"/>
  <c r="E51" i="1" s="1"/>
  <c r="D21" i="1"/>
  <c r="E21" i="1" s="1"/>
  <c r="D2" i="1"/>
  <c r="E2" i="1" s="1"/>
  <c r="D11" i="1"/>
  <c r="E11" i="1" s="1"/>
  <c r="D163" i="1"/>
  <c r="E163" i="1" s="1"/>
  <c r="D145" i="1"/>
  <c r="E145" i="1" s="1"/>
  <c r="D109" i="1"/>
  <c r="E109" i="1" s="1"/>
  <c r="D73" i="1"/>
  <c r="E73" i="1" s="1"/>
  <c r="D37" i="1"/>
  <c r="E37" i="1" s="1"/>
  <c r="D144" i="1"/>
  <c r="E144" i="1" s="1"/>
  <c r="D199" i="1"/>
  <c r="E199" i="1" s="1"/>
  <c r="D181" i="1"/>
  <c r="E181" i="1" s="1"/>
  <c r="D127" i="1"/>
  <c r="E127" i="1" s="1"/>
  <c r="D91" i="1"/>
  <c r="E91" i="1" s="1"/>
  <c r="D55" i="1"/>
  <c r="E55" i="1" s="1"/>
  <c r="D19" i="1"/>
  <c r="E19" i="1" s="1"/>
  <c r="D126" i="1"/>
  <c r="E126" i="1" s="1"/>
  <c r="D108" i="1"/>
  <c r="E108" i="1" s="1"/>
  <c r="D198" i="1"/>
  <c r="E198" i="1" s="1"/>
  <c r="D162" i="1"/>
  <c r="E162" i="1" s="1"/>
  <c r="D72" i="1"/>
  <c r="E72" i="1" s="1"/>
  <c r="D180" i="1"/>
  <c r="E180" i="1" s="1"/>
  <c r="D90" i="1"/>
  <c r="E90" i="1" s="1"/>
  <c r="D54" i="1"/>
  <c r="E54" i="1" s="1"/>
  <c r="D48" i="1"/>
  <c r="E48" i="1" s="1"/>
  <c r="D94" i="1"/>
  <c r="E94" i="1" s="1"/>
  <c r="D107" i="1"/>
  <c r="E107" i="1" s="1"/>
  <c r="D40" i="1"/>
  <c r="E40" i="1" s="1"/>
  <c r="D137" i="1"/>
  <c r="E137" i="1" s="1"/>
  <c r="D4" i="1"/>
  <c r="E4" i="1" s="1"/>
  <c r="D3" i="1"/>
  <c r="E3" i="1" s="1"/>
  <c r="D183" i="1"/>
  <c r="E183" i="1" s="1"/>
  <c r="D165" i="1"/>
  <c r="E165" i="1" s="1"/>
  <c r="D147" i="1"/>
  <c r="E147" i="1" s="1"/>
  <c r="D129" i="1"/>
  <c r="E129" i="1" s="1"/>
  <c r="D111" i="1"/>
  <c r="E111" i="1" s="1"/>
  <c r="D93" i="1"/>
  <c r="E93" i="1" s="1"/>
  <c r="D75" i="1"/>
  <c r="E75" i="1" s="1"/>
  <c r="D57" i="1"/>
  <c r="E57" i="1" s="1"/>
  <c r="D39" i="1"/>
  <c r="E39" i="1" s="1"/>
  <c r="D128" i="1"/>
  <c r="E128" i="1" s="1"/>
  <c r="D110" i="1"/>
  <c r="E110" i="1" s="1"/>
  <c r="D74" i="1"/>
  <c r="E74" i="1" s="1"/>
  <c r="D56" i="1"/>
  <c r="E56" i="1" s="1"/>
  <c r="D20" i="1"/>
  <c r="E20" i="1" s="1"/>
  <c r="D182" i="1"/>
  <c r="E182" i="1" s="1"/>
  <c r="D164" i="1"/>
  <c r="E164" i="1" s="1"/>
  <c r="D146" i="1"/>
  <c r="E146" i="1" s="1"/>
  <c r="D92" i="1"/>
  <c r="E92" i="1" s="1"/>
  <c r="D38" i="1"/>
  <c r="E38" i="1" s="1"/>
  <c r="D143" i="1"/>
  <c r="E143" i="1" s="1"/>
  <c r="D101" i="1"/>
  <c r="E101" i="1" s="1"/>
  <c r="D161" i="1"/>
  <c r="E161" i="1" s="1"/>
  <c r="D179" i="1"/>
  <c r="E179" i="1" s="1"/>
  <c r="D197" i="1"/>
  <c r="E197" i="1" s="1"/>
  <c r="D12" i="1"/>
  <c r="E12" i="1" s="1"/>
  <c r="D112" i="1"/>
  <c r="E112" i="1" s="1"/>
  <c r="D125" i="1"/>
  <c r="E125" i="1" s="1"/>
  <c r="D173" i="1"/>
  <c r="E173" i="1" s="1"/>
  <c r="D191" i="1"/>
  <c r="E191" i="1" s="1"/>
  <c r="D53" i="1"/>
  <c r="E53" i="1" s="1"/>
  <c r="D113" i="1"/>
  <c r="E113" i="1" s="1"/>
  <c r="D7" i="1"/>
  <c r="E7" i="1" s="1"/>
  <c r="D24" i="1"/>
  <c r="E24" i="1" s="1"/>
  <c r="D58" i="1"/>
  <c r="E58" i="1" s="1"/>
  <c r="D131" i="1"/>
  <c r="E131" i="1" s="1"/>
  <c r="D193" i="1"/>
  <c r="E193" i="1" s="1"/>
  <c r="D175" i="1"/>
  <c r="E175" i="1" s="1"/>
  <c r="D121" i="1"/>
  <c r="E121" i="1" s="1"/>
  <c r="D85" i="1"/>
  <c r="E85" i="1" s="1"/>
  <c r="D49" i="1"/>
  <c r="E49" i="1" s="1"/>
  <c r="D156" i="1"/>
  <c r="E156" i="1" s="1"/>
  <c r="D157" i="1"/>
  <c r="E157" i="1" s="1"/>
  <c r="D139" i="1"/>
  <c r="E139" i="1" s="1"/>
  <c r="D103" i="1"/>
  <c r="E103" i="1" s="1"/>
  <c r="D67" i="1"/>
  <c r="E67" i="1" s="1"/>
  <c r="D31" i="1"/>
  <c r="E31" i="1" s="1"/>
  <c r="D192" i="1"/>
  <c r="E192" i="1" s="1"/>
  <c r="D174" i="1"/>
  <c r="E174" i="1" s="1"/>
  <c r="D84" i="1"/>
  <c r="E84" i="1" s="1"/>
  <c r="D138" i="1"/>
  <c r="E138" i="1" s="1"/>
  <c r="D102" i="1"/>
  <c r="E102" i="1" s="1"/>
  <c r="D66" i="1"/>
  <c r="E66" i="1" s="1"/>
  <c r="D120" i="1"/>
  <c r="E120" i="1" s="1"/>
  <c r="D30" i="1"/>
  <c r="E30" i="1" s="1"/>
  <c r="D13" i="1"/>
  <c r="E13" i="1" s="1"/>
  <c r="D130" i="1"/>
  <c r="E130" i="1" s="1"/>
  <c r="D35" i="1"/>
  <c r="E35" i="1" s="1"/>
  <c r="D76" i="1"/>
  <c r="E76" i="1" s="1"/>
  <c r="D89" i="1"/>
  <c r="E89" i="1" s="1"/>
  <c r="D148" i="1"/>
  <c r="E148" i="1" s="1"/>
  <c r="D166" i="1"/>
  <c r="E166" i="1" s="1"/>
  <c r="D184" i="1"/>
  <c r="E184" i="1" s="1"/>
  <c r="D29" i="1"/>
  <c r="E29" i="1" s="1"/>
  <c r="D17" i="1"/>
  <c r="E17" i="1" s="1"/>
  <c r="D47" i="1"/>
  <c r="E47" i="1" s="1"/>
  <c r="D71" i="1"/>
  <c r="E71" i="1" s="1"/>
  <c r="D119" i="1"/>
  <c r="E119" i="1" s="1"/>
  <c r="D187" i="1"/>
  <c r="E187" i="1" s="1"/>
  <c r="D151" i="1"/>
  <c r="E151" i="1" s="1"/>
  <c r="D133" i="1"/>
  <c r="E133" i="1" s="1"/>
  <c r="D97" i="1"/>
  <c r="E97" i="1" s="1"/>
  <c r="D79" i="1"/>
  <c r="E79" i="1" s="1"/>
  <c r="D61" i="1"/>
  <c r="E61" i="1" s="1"/>
  <c r="D25" i="1"/>
  <c r="E25" i="1" s="1"/>
  <c r="D96" i="1"/>
  <c r="E96" i="1" s="1"/>
  <c r="D169" i="1"/>
  <c r="E169" i="1" s="1"/>
  <c r="D115" i="1"/>
  <c r="E115" i="1" s="1"/>
  <c r="D43" i="1"/>
  <c r="E43" i="1" s="1"/>
  <c r="D150" i="1"/>
  <c r="E150" i="1" s="1"/>
  <c r="D78" i="1"/>
  <c r="E78" i="1" s="1"/>
  <c r="D60" i="1"/>
  <c r="E60" i="1" s="1"/>
  <c r="D186" i="1"/>
  <c r="E186" i="1" s="1"/>
  <c r="D132" i="1"/>
  <c r="E132" i="1" s="1"/>
  <c r="D114" i="1"/>
  <c r="E114" i="1" s="1"/>
  <c r="D42" i="1"/>
  <c r="E42" i="1" s="1"/>
  <c r="D5" i="1"/>
  <c r="E5" i="1" s="1"/>
  <c r="D168" i="1"/>
  <c r="E168" i="1" s="1"/>
  <c r="D22" i="1"/>
  <c r="E22" i="1" s="1"/>
  <c r="D65" i="1"/>
  <c r="E65" i="1" s="1"/>
  <c r="D83" i="1"/>
  <c r="E83" i="1" s="1"/>
  <c r="D6" i="1"/>
  <c r="E6" i="1" s="1"/>
  <c r="D23" i="1"/>
  <c r="E23" i="1" s="1"/>
  <c r="D36" i="1"/>
  <c r="E36" i="1" s="1"/>
  <c r="D77" i="1"/>
  <c r="E77" i="1" s="1"/>
  <c r="D149" i="1"/>
  <c r="E149" i="1" s="1"/>
  <c r="D167" i="1"/>
  <c r="E167" i="1" s="1"/>
  <c r="D185" i="1"/>
  <c r="E185" i="1" s="1"/>
  <c r="D50" i="1"/>
  <c r="E50" i="1" s="1"/>
  <c r="D62" i="1"/>
  <c r="E62" i="1" s="1"/>
  <c r="D80" i="1"/>
  <c r="E80" i="1" s="1"/>
  <c r="D104" i="1"/>
  <c r="E104" i="1" s="1"/>
  <c r="D122" i="1"/>
  <c r="E122" i="1" s="1"/>
  <c r="D134" i="1"/>
  <c r="E134" i="1" s="1"/>
  <c r="D140" i="1"/>
  <c r="E140" i="1" s="1"/>
  <c r="D152" i="1"/>
  <c r="E152" i="1" s="1"/>
  <c r="D176" i="1"/>
  <c r="E176" i="1" s="1"/>
  <c r="D194" i="1"/>
  <c r="E194" i="1" s="1"/>
  <c r="D32" i="1"/>
  <c r="E32" i="1" s="1"/>
  <c r="D68" i="1"/>
  <c r="E68" i="1" s="1"/>
  <c r="D86" i="1"/>
  <c r="E86" i="1" s="1"/>
  <c r="D98" i="1"/>
  <c r="E98" i="1" s="1"/>
  <c r="D116" i="1"/>
  <c r="E116" i="1" s="1"/>
  <c r="D158" i="1"/>
  <c r="E158" i="1" s="1"/>
  <c r="D170" i="1"/>
  <c r="E170" i="1" s="1"/>
  <c r="D188" i="1"/>
  <c r="E188" i="1" s="1"/>
  <c r="D10" i="1"/>
  <c r="E10" i="1" s="1"/>
  <c r="D15" i="1"/>
  <c r="E15" i="1" s="1"/>
  <c r="D81" i="1"/>
  <c r="E81" i="1" s="1"/>
  <c r="D87" i="1"/>
  <c r="E87" i="1" s="1"/>
  <c r="D99" i="1"/>
  <c r="E99" i="1" s="1"/>
  <c r="D105" i="1"/>
  <c r="E105" i="1" s="1"/>
  <c r="D117" i="1"/>
  <c r="E117" i="1" s="1"/>
  <c r="D123" i="1"/>
  <c r="E123" i="1" s="1"/>
  <c r="D135" i="1"/>
  <c r="E135" i="1" s="1"/>
  <c r="D141" i="1"/>
  <c r="E141" i="1" s="1"/>
  <c r="D153" i="1"/>
  <c r="E153" i="1" s="1"/>
  <c r="D159" i="1"/>
  <c r="E159" i="1" s="1"/>
  <c r="D171" i="1"/>
  <c r="E171" i="1" s="1"/>
  <c r="D177" i="1"/>
  <c r="E177" i="1" s="1"/>
  <c r="D189" i="1"/>
  <c r="E189" i="1" s="1"/>
  <c r="D195" i="1"/>
  <c r="E195" i="1" s="1"/>
</calcChain>
</file>

<file path=xl/sharedStrings.xml><?xml version="1.0" encoding="utf-8"?>
<sst xmlns="http://schemas.openxmlformats.org/spreadsheetml/2006/main" count="520" uniqueCount="30">
  <si>
    <t>Sample Name</t>
  </si>
  <si>
    <t>Target Name</t>
  </si>
  <si>
    <t>Cт</t>
  </si>
  <si>
    <t>内参</t>
  </si>
  <si>
    <t>fold</t>
  </si>
  <si>
    <t>1_4</t>
  </si>
  <si>
    <t>Bgn</t>
  </si>
  <si>
    <t>GAPDH</t>
  </si>
  <si>
    <t>3_5</t>
  </si>
  <si>
    <t>3_6</t>
  </si>
  <si>
    <t>5_5</t>
  </si>
  <si>
    <t>5_6</t>
  </si>
  <si>
    <t>6_6</t>
  </si>
  <si>
    <t>Col1a1</t>
  </si>
  <si>
    <t>Col3a1</t>
  </si>
  <si>
    <t>Col6a3</t>
  </si>
  <si>
    <t>Fbln1</t>
  </si>
  <si>
    <t>Fbln2</t>
  </si>
  <si>
    <t>Fbn1</t>
  </si>
  <si>
    <t>Lum</t>
  </si>
  <si>
    <t>Mfap2</t>
  </si>
  <si>
    <t>Mfap4</t>
  </si>
  <si>
    <t>OP/OR</t>
  </si>
  <si>
    <t>log2FC</t>
  </si>
  <si>
    <t>差异标注</t>
  </si>
  <si>
    <r>
      <rPr>
        <b/>
        <sz val="11"/>
        <color theme="1"/>
        <rFont val="Arial"/>
        <family val="2"/>
      </rPr>
      <t>P</t>
    </r>
    <r>
      <rPr>
        <b/>
        <sz val="11"/>
        <color theme="1"/>
        <rFont val="宋体"/>
        <charset val="134"/>
      </rPr>
      <t>值</t>
    </r>
  </si>
  <si>
    <t>***</t>
  </si>
  <si>
    <t>ns</t>
  </si>
  <si>
    <t>**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</si>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</sst>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宋体"/>
      <charset val="134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"/>
  <sheetViews>
    <sheetView workbookViewId="0">
      <selection activeCell="A3" sqref="A3"/>
    </sheetView>
  </sheetViews>
  <sheetFormatPr baseColWidth="10" defaultColWidth="9" defaultRowHeight="14"/>
  <cols>
    <col min="1" max="1" width="13.6640625" style="6" customWidth="1"/>
    <col min="2" max="2" width="13.1640625" style="6" customWidth="1"/>
    <col min="3" max="3" width="12.6640625" style="6" customWidth="1"/>
    <col min="4" max="4" width="12.6640625" style="2"/>
    <col min="5" max="5" width="12.6640625" style="6"/>
    <col min="6" max="6" width="8" style="6"/>
    <col min="7" max="7" width="11.1640625" style="6"/>
    <col min="8" max="8" width="9" style="2"/>
    <col min="9" max="10" width="8" style="6"/>
    <col min="11" max="11" width="11.1640625" style="6"/>
    <col min="12" max="12" width="9" style="2"/>
    <col min="13" max="13" width="13.6640625" style="2" customWidth="1"/>
    <col min="14" max="14" width="13.1640625" style="2" customWidth="1"/>
    <col min="15" max="16" width="12.6640625" style="2" customWidth="1"/>
    <col min="17" max="16384" width="9" style="2"/>
  </cols>
  <sheetData>
    <row r="1" spans="1:16" s="1" customFormat="1">
      <c r="A1" s="5" t="s">
        <v>0</v>
      </c>
      <c r="B1" s="5" t="s">
        <v>1</v>
      </c>
      <c r="C1" s="5" t="s">
        <v>2</v>
      </c>
      <c r="D1" s="3" t="s">
        <v>3</v>
      </c>
      <c r="E1" s="5" t="s">
        <v>4</v>
      </c>
      <c r="F1" s="5"/>
      <c r="G1" s="5"/>
      <c r="I1" s="5"/>
      <c r="J1" s="5"/>
      <c r="K1" s="5"/>
      <c r="M1" s="5" t="s">
        <v>0</v>
      </c>
      <c r="N1" s="5" t="s">
        <v>1</v>
      </c>
      <c r="O1" s="5" t="s">
        <v>2</v>
      </c>
      <c r="P1" s="3" t="s">
        <v>3</v>
      </c>
    </row>
    <row r="2" spans="1:16">
      <c r="A2" s="6" t="s">
        <v>5</v>
      </c>
      <c r="B2" s="6" t="s">
        <v>6</v>
      </c>
      <c r="C2" s="6">
        <v>25.195531845092798</v>
      </c>
      <c r="D2" s="2">
        <f t="shared" ref="D2:D65" si="0">VLOOKUP(A2,$M$2:$P$19,4,0)</f>
        <v>19.720773061116567</v>
      </c>
      <c r="E2" s="6">
        <f t="shared" ref="E2:E65" si="1">POWER(2,-C2+D2)</f>
        <v>2.2487096675610371E-2</v>
      </c>
      <c r="M2" s="6" t="s">
        <v>5</v>
      </c>
      <c r="N2" s="6" t="s">
        <v>7</v>
      </c>
      <c r="O2" s="6">
        <v>19.6430759429932</v>
      </c>
      <c r="P2" s="2">
        <f>AVERAGE(O2:O4)</f>
        <v>19.720773061116567</v>
      </c>
    </row>
    <row r="3" spans="1:16">
      <c r="A3" s="6" t="s">
        <v>5</v>
      </c>
      <c r="B3" s="6" t="s">
        <v>6</v>
      </c>
      <c r="C3" s="6">
        <v>25.204509735107401</v>
      </c>
      <c r="D3" s="2">
        <f t="shared" si="0"/>
        <v>19.720773061116567</v>
      </c>
      <c r="E3" s="6">
        <f t="shared" si="1"/>
        <v>2.2347594004785476E-2</v>
      </c>
      <c r="M3" s="6" t="s">
        <v>5</v>
      </c>
      <c r="N3" s="6" t="s">
        <v>7</v>
      </c>
      <c r="O3" s="6">
        <v>19.857425689697301</v>
      </c>
    </row>
    <row r="4" spans="1:16">
      <c r="A4" s="6" t="s">
        <v>5</v>
      </c>
      <c r="B4" s="6" t="s">
        <v>6</v>
      </c>
      <c r="C4" s="6">
        <v>25.198595046997099</v>
      </c>
      <c r="D4" s="2">
        <f t="shared" si="0"/>
        <v>19.720773061116567</v>
      </c>
      <c r="E4" s="6">
        <f t="shared" si="1"/>
        <v>2.2439401605104946E-2</v>
      </c>
      <c r="M4" s="6" t="s">
        <v>5</v>
      </c>
      <c r="N4" s="6" t="s">
        <v>7</v>
      </c>
      <c r="O4" s="6">
        <v>19.661817550659201</v>
      </c>
    </row>
    <row r="5" spans="1:16">
      <c r="A5" s="6" t="s">
        <v>8</v>
      </c>
      <c r="B5" s="6" t="s">
        <v>6</v>
      </c>
      <c r="C5" s="6">
        <v>26.789047241210898</v>
      </c>
      <c r="D5" s="2">
        <f t="shared" si="0"/>
        <v>19.727918624877933</v>
      </c>
      <c r="E5" s="6">
        <f t="shared" si="1"/>
        <v>7.4883904930914749E-3</v>
      </c>
      <c r="M5" s="6" t="s">
        <v>8</v>
      </c>
      <c r="N5" s="6" t="s">
        <v>7</v>
      </c>
      <c r="O5" s="6">
        <v>19.776168823242202</v>
      </c>
      <c r="P5" s="2">
        <f>AVERAGE(O5:O7)</f>
        <v>19.727918624877933</v>
      </c>
    </row>
    <row r="6" spans="1:16">
      <c r="A6" s="6" t="s">
        <v>8</v>
      </c>
      <c r="B6" s="6" t="s">
        <v>6</v>
      </c>
      <c r="C6" s="6">
        <v>26.841922760009801</v>
      </c>
      <c r="D6" s="2">
        <f t="shared" si="0"/>
        <v>19.727918624877933</v>
      </c>
      <c r="E6" s="6">
        <f t="shared" si="1"/>
        <v>7.2189056559867565E-3</v>
      </c>
      <c r="M6" s="6" t="s">
        <v>8</v>
      </c>
      <c r="N6" s="6" t="s">
        <v>7</v>
      </c>
      <c r="O6" s="6">
        <v>19.6737270355225</v>
      </c>
    </row>
    <row r="7" spans="1:16">
      <c r="A7" s="6" t="s">
        <v>8</v>
      </c>
      <c r="B7" s="6" t="s">
        <v>6</v>
      </c>
      <c r="C7" s="6">
        <v>26.849443435668899</v>
      </c>
      <c r="D7" s="2">
        <f t="shared" si="0"/>
        <v>19.727918624877933</v>
      </c>
      <c r="E7" s="6">
        <f t="shared" si="1"/>
        <v>7.1813718846545646E-3</v>
      </c>
      <c r="M7" s="6" t="s">
        <v>8</v>
      </c>
      <c r="N7" s="6" t="s">
        <v>7</v>
      </c>
      <c r="O7" s="6">
        <v>19.733860015869102</v>
      </c>
    </row>
    <row r="8" spans="1:16">
      <c r="A8" s="6" t="s">
        <v>9</v>
      </c>
      <c r="B8" s="6" t="s">
        <v>6</v>
      </c>
      <c r="C8" s="6">
        <v>25.253170013427699</v>
      </c>
      <c r="D8" s="2">
        <f t="shared" si="0"/>
        <v>19.341415405273398</v>
      </c>
      <c r="E8" s="6">
        <f t="shared" si="1"/>
        <v>1.6610570007717585E-2</v>
      </c>
      <c r="M8" s="6" t="s">
        <v>9</v>
      </c>
      <c r="N8" s="6" t="s">
        <v>7</v>
      </c>
      <c r="O8" s="6">
        <v>19.3508205413818</v>
      </c>
      <c r="P8" s="2">
        <f>AVERAGE(O8:O10)</f>
        <v>19.341415405273398</v>
      </c>
    </row>
    <row r="9" spans="1:16">
      <c r="A9" s="6" t="s">
        <v>9</v>
      </c>
      <c r="B9" s="6" t="s">
        <v>6</v>
      </c>
      <c r="C9" s="6">
        <v>25.273637771606399</v>
      </c>
      <c r="D9" s="2">
        <f t="shared" si="0"/>
        <v>19.341415405273398</v>
      </c>
      <c r="E9" s="6">
        <f t="shared" si="1"/>
        <v>1.637657682110237E-2</v>
      </c>
      <c r="M9" s="6" t="s">
        <v>9</v>
      </c>
      <c r="N9" s="6" t="s">
        <v>7</v>
      </c>
      <c r="O9" s="6">
        <v>19.3213787078857</v>
      </c>
    </row>
    <row r="10" spans="1:16">
      <c r="A10" s="6" t="s">
        <v>9</v>
      </c>
      <c r="B10" s="6" t="s">
        <v>6</v>
      </c>
      <c r="C10" s="6">
        <v>25.1388263702393</v>
      </c>
      <c r="D10" s="2">
        <f t="shared" si="0"/>
        <v>19.341415405273398</v>
      </c>
      <c r="E10" s="6">
        <f t="shared" si="1"/>
        <v>1.7980650618524999E-2</v>
      </c>
      <c r="M10" s="6" t="s">
        <v>9</v>
      </c>
      <c r="N10" s="6" t="s">
        <v>7</v>
      </c>
      <c r="O10" s="6">
        <v>19.352046966552699</v>
      </c>
    </row>
    <row r="11" spans="1:16">
      <c r="A11" s="6" t="s">
        <v>10</v>
      </c>
      <c r="B11" s="6" t="s">
        <v>6</v>
      </c>
      <c r="C11" s="6">
        <v>25.2615642547607</v>
      </c>
      <c r="D11" s="2">
        <f t="shared" si="0"/>
        <v>19.420528411865202</v>
      </c>
      <c r="E11" s="6">
        <f t="shared" si="1"/>
        <v>1.7445081612973944E-2</v>
      </c>
      <c r="M11" s="6" t="s">
        <v>10</v>
      </c>
      <c r="N11" s="6" t="s">
        <v>7</v>
      </c>
      <c r="O11" s="6">
        <v>19.4087810516357</v>
      </c>
      <c r="P11" s="2">
        <f>AVERAGE(O11:O13)</f>
        <v>19.420528411865202</v>
      </c>
    </row>
    <row r="12" spans="1:16">
      <c r="A12" s="6" t="s">
        <v>10</v>
      </c>
      <c r="B12" s="6" t="s">
        <v>6</v>
      </c>
      <c r="C12" s="6">
        <v>25.195867538452099</v>
      </c>
      <c r="D12" s="2">
        <f t="shared" si="0"/>
        <v>19.420528411865202</v>
      </c>
      <c r="E12" s="6">
        <f t="shared" si="1"/>
        <v>1.8257852228890818E-2</v>
      </c>
      <c r="M12" s="6" t="s">
        <v>10</v>
      </c>
      <c r="N12" s="6" t="s">
        <v>7</v>
      </c>
      <c r="O12" s="6">
        <v>19.374320983886701</v>
      </c>
    </row>
    <row r="13" spans="1:16">
      <c r="A13" s="6" t="s">
        <v>10</v>
      </c>
      <c r="B13" s="6" t="s">
        <v>6</v>
      </c>
      <c r="C13" s="6">
        <v>25.3842868804932</v>
      </c>
      <c r="D13" s="2">
        <f t="shared" si="0"/>
        <v>19.420528411865202</v>
      </c>
      <c r="E13" s="6">
        <f t="shared" si="1"/>
        <v>1.6022482800110226E-2</v>
      </c>
      <c r="M13" s="6" t="s">
        <v>10</v>
      </c>
      <c r="N13" s="6" t="s">
        <v>7</v>
      </c>
      <c r="O13" s="6">
        <v>19.4784832000732</v>
      </c>
    </row>
    <row r="14" spans="1:16">
      <c r="A14" s="6" t="s">
        <v>11</v>
      </c>
      <c r="B14" s="6" t="s">
        <v>6</v>
      </c>
      <c r="C14" s="6">
        <v>26.992408752441399</v>
      </c>
      <c r="D14" s="2">
        <f t="shared" si="0"/>
        <v>20.037639617919897</v>
      </c>
      <c r="E14" s="6">
        <f t="shared" si="1"/>
        <v>8.0613147369404531E-3</v>
      </c>
      <c r="M14" s="6" t="s">
        <v>11</v>
      </c>
      <c r="N14" s="6" t="s">
        <v>7</v>
      </c>
      <c r="O14" s="6">
        <v>20.114213943481399</v>
      </c>
      <c r="P14" s="2">
        <f>AVERAGE(O14:O16)</f>
        <v>20.037639617919897</v>
      </c>
    </row>
    <row r="15" spans="1:16">
      <c r="A15" s="6" t="s">
        <v>11</v>
      </c>
      <c r="B15" s="6" t="s">
        <v>6</v>
      </c>
      <c r="C15" s="6">
        <v>26.945476531982401</v>
      </c>
      <c r="D15" s="2">
        <f t="shared" si="0"/>
        <v>20.037639617919897</v>
      </c>
      <c r="E15" s="6">
        <f t="shared" si="1"/>
        <v>8.3278689759332392E-3</v>
      </c>
      <c r="M15" s="6" t="s">
        <v>11</v>
      </c>
      <c r="N15" s="6" t="s">
        <v>7</v>
      </c>
      <c r="O15" s="6">
        <v>19.998924255371101</v>
      </c>
    </row>
    <row r="16" spans="1:16">
      <c r="A16" s="6" t="s">
        <v>11</v>
      </c>
      <c r="B16" s="6" t="s">
        <v>6</v>
      </c>
      <c r="C16" s="6">
        <v>26.865800857543899</v>
      </c>
      <c r="D16" s="2">
        <f t="shared" si="0"/>
        <v>20.037639617919897</v>
      </c>
      <c r="E16" s="6">
        <f t="shared" si="1"/>
        <v>8.8007290736262477E-3</v>
      </c>
      <c r="M16" s="6" t="s">
        <v>11</v>
      </c>
      <c r="N16" s="6" t="s">
        <v>7</v>
      </c>
      <c r="O16" s="6">
        <v>19.999780654907202</v>
      </c>
    </row>
    <row r="17" spans="1:16">
      <c r="A17" s="6" t="s">
        <v>12</v>
      </c>
      <c r="B17" s="6" t="s">
        <v>6</v>
      </c>
      <c r="C17" s="6">
        <v>25.6430854797363</v>
      </c>
      <c r="D17" s="2">
        <f t="shared" si="0"/>
        <v>19.520022710164401</v>
      </c>
      <c r="E17" s="6">
        <f t="shared" si="1"/>
        <v>1.4347440786001486E-2</v>
      </c>
      <c r="M17" s="6" t="s">
        <v>12</v>
      </c>
      <c r="N17" s="6" t="s">
        <v>7</v>
      </c>
      <c r="O17" s="6">
        <v>19.534572601318398</v>
      </c>
      <c r="P17" s="2">
        <f>AVERAGE(O17:O19)</f>
        <v>19.520022710164401</v>
      </c>
    </row>
    <row r="18" spans="1:16">
      <c r="A18" s="6" t="s">
        <v>12</v>
      </c>
      <c r="B18" s="6" t="s">
        <v>6</v>
      </c>
      <c r="C18" s="6">
        <v>25.7605800628662</v>
      </c>
      <c r="D18" s="2">
        <f t="shared" si="0"/>
        <v>19.520022710164401</v>
      </c>
      <c r="E18" s="6">
        <f t="shared" si="1"/>
        <v>1.322528522783949E-2</v>
      </c>
      <c r="M18" s="6" t="s">
        <v>12</v>
      </c>
      <c r="N18" s="6" t="s">
        <v>7</v>
      </c>
      <c r="O18" s="6">
        <v>19.45143699646</v>
      </c>
    </row>
    <row r="19" spans="1:16">
      <c r="A19" s="6" t="s">
        <v>12</v>
      </c>
      <c r="B19" s="6" t="s">
        <v>6</v>
      </c>
      <c r="C19" s="6">
        <v>25.7919616699219</v>
      </c>
      <c r="D19" s="2">
        <f t="shared" si="0"/>
        <v>19.520022710164401</v>
      </c>
      <c r="E19" s="6">
        <f t="shared" si="1"/>
        <v>1.2940714091726375E-2</v>
      </c>
      <c r="M19" s="6" t="s">
        <v>12</v>
      </c>
      <c r="N19" s="6" t="s">
        <v>7</v>
      </c>
      <c r="O19" s="6">
        <v>19.574058532714801</v>
      </c>
    </row>
    <row r="20" spans="1:16">
      <c r="A20" s="6" t="s">
        <v>5</v>
      </c>
      <c r="B20" s="6" t="s">
        <v>13</v>
      </c>
      <c r="C20" s="6">
        <v>27.5827941894531</v>
      </c>
      <c r="D20" s="2">
        <f t="shared" si="0"/>
        <v>19.720773061116567</v>
      </c>
      <c r="E20" s="6">
        <f t="shared" si="1"/>
        <v>4.2982909937023476E-3</v>
      </c>
    </row>
    <row r="21" spans="1:16">
      <c r="A21" s="6" t="s">
        <v>5</v>
      </c>
      <c r="B21" s="6" t="s">
        <v>13</v>
      </c>
      <c r="C21" s="6">
        <v>27.577060699462901</v>
      </c>
      <c r="D21" s="2">
        <f t="shared" si="0"/>
        <v>19.720773061116567</v>
      </c>
      <c r="E21" s="6">
        <f t="shared" si="1"/>
        <v>4.3154070456353803E-3</v>
      </c>
    </row>
    <row r="22" spans="1:16">
      <c r="A22" s="6" t="s">
        <v>5</v>
      </c>
      <c r="B22" s="6" t="s">
        <v>13</v>
      </c>
      <c r="C22" s="6">
        <v>27.621585845947301</v>
      </c>
      <c r="D22" s="2">
        <f t="shared" si="0"/>
        <v>19.720773061116567</v>
      </c>
      <c r="E22" s="6">
        <f t="shared" si="1"/>
        <v>4.1842570991432113E-3</v>
      </c>
    </row>
    <row r="23" spans="1:16">
      <c r="A23" s="6" t="s">
        <v>8</v>
      </c>
      <c r="B23" s="6" t="s">
        <v>13</v>
      </c>
      <c r="C23" s="6">
        <v>27.847333908081101</v>
      </c>
      <c r="D23" s="2">
        <f t="shared" si="0"/>
        <v>19.727918624877933</v>
      </c>
      <c r="E23" s="6">
        <f t="shared" si="1"/>
        <v>3.5959401307848501E-3</v>
      </c>
    </row>
    <row r="24" spans="1:16">
      <c r="A24" s="6" t="s">
        <v>8</v>
      </c>
      <c r="B24" s="6" t="s">
        <v>13</v>
      </c>
      <c r="C24" s="6">
        <v>27.641609191894499</v>
      </c>
      <c r="D24" s="2">
        <f t="shared" si="0"/>
        <v>19.727918624877933</v>
      </c>
      <c r="E24" s="6">
        <f t="shared" si="1"/>
        <v>4.1470737897474604E-3</v>
      </c>
    </row>
    <row r="25" spans="1:16">
      <c r="A25" s="6" t="s">
        <v>8</v>
      </c>
      <c r="B25" s="6" t="s">
        <v>13</v>
      </c>
      <c r="C25" s="6">
        <v>28.354936599731399</v>
      </c>
      <c r="D25" s="2">
        <f t="shared" si="0"/>
        <v>19.727918624877933</v>
      </c>
      <c r="E25" s="6">
        <f t="shared" si="1"/>
        <v>2.5293493432238345E-3</v>
      </c>
    </row>
    <row r="26" spans="1:16">
      <c r="A26" s="6" t="s">
        <v>9</v>
      </c>
      <c r="B26" s="6" t="s">
        <v>13</v>
      </c>
      <c r="C26" s="6">
        <v>27.9757976531982</v>
      </c>
      <c r="D26" s="2">
        <f t="shared" si="0"/>
        <v>19.341415405273398</v>
      </c>
      <c r="E26" s="6">
        <f t="shared" si="1"/>
        <v>2.5164711125625688E-3</v>
      </c>
    </row>
    <row r="27" spans="1:16">
      <c r="A27" s="6" t="s">
        <v>9</v>
      </c>
      <c r="B27" s="6" t="s">
        <v>13</v>
      </c>
      <c r="C27" s="6">
        <v>28.0230197906494</v>
      </c>
      <c r="D27" s="2">
        <f t="shared" si="0"/>
        <v>19.341415405273398</v>
      </c>
      <c r="E27" s="6">
        <f t="shared" si="1"/>
        <v>2.4354357091465762E-3</v>
      </c>
    </row>
    <row r="28" spans="1:16">
      <c r="A28" s="6" t="s">
        <v>9</v>
      </c>
      <c r="B28" s="6" t="s">
        <v>13</v>
      </c>
      <c r="C28" s="6">
        <v>28.294994354248001</v>
      </c>
      <c r="D28" s="2">
        <f t="shared" si="0"/>
        <v>19.341415405273398</v>
      </c>
      <c r="E28" s="6">
        <f t="shared" si="1"/>
        <v>2.0169919634962139E-3</v>
      </c>
    </row>
    <row r="29" spans="1:16">
      <c r="A29" s="6" t="s">
        <v>10</v>
      </c>
      <c r="B29" s="6" t="s">
        <v>13</v>
      </c>
      <c r="C29" s="6">
        <v>26.970417022705099</v>
      </c>
      <c r="D29" s="2">
        <f t="shared" si="0"/>
        <v>19.420528411865202</v>
      </c>
      <c r="E29" s="6">
        <f t="shared" si="1"/>
        <v>5.3365067638309277E-3</v>
      </c>
    </row>
    <row r="30" spans="1:16">
      <c r="A30" s="6" t="s">
        <v>10</v>
      </c>
      <c r="B30" s="6" t="s">
        <v>13</v>
      </c>
      <c r="C30" s="6">
        <v>26.852310180664102</v>
      </c>
      <c r="D30" s="2">
        <f t="shared" si="0"/>
        <v>19.420528411865202</v>
      </c>
      <c r="E30" s="6">
        <f t="shared" si="1"/>
        <v>5.7917627895530182E-3</v>
      </c>
    </row>
    <row r="31" spans="1:16">
      <c r="A31" s="6" t="s">
        <v>10</v>
      </c>
      <c r="B31" s="6" t="s">
        <v>13</v>
      </c>
      <c r="C31" s="6">
        <v>27.553159713745099</v>
      </c>
      <c r="D31" s="2">
        <f t="shared" si="0"/>
        <v>19.420528411865202</v>
      </c>
      <c r="E31" s="6">
        <f t="shared" si="1"/>
        <v>3.5631494172771749E-3</v>
      </c>
    </row>
    <row r="32" spans="1:16">
      <c r="A32" s="6" t="s">
        <v>11</v>
      </c>
      <c r="B32" s="6" t="s">
        <v>13</v>
      </c>
      <c r="C32" s="6">
        <v>28.232316970825199</v>
      </c>
      <c r="D32" s="2">
        <f t="shared" si="0"/>
        <v>20.037639617919897</v>
      </c>
      <c r="E32" s="6">
        <f t="shared" si="1"/>
        <v>3.4131573644051172E-3</v>
      </c>
    </row>
    <row r="33" spans="1:5">
      <c r="A33" s="6" t="s">
        <v>11</v>
      </c>
      <c r="B33" s="6" t="s">
        <v>13</v>
      </c>
      <c r="C33" s="6">
        <v>27.974531173706101</v>
      </c>
      <c r="D33" s="2">
        <f t="shared" si="0"/>
        <v>20.037639617919897</v>
      </c>
      <c r="E33" s="6">
        <f t="shared" si="1"/>
        <v>4.0809151905808151E-3</v>
      </c>
    </row>
    <row r="34" spans="1:5">
      <c r="A34" s="6" t="s">
        <v>11</v>
      </c>
      <c r="B34" s="6" t="s">
        <v>13</v>
      </c>
      <c r="C34" s="6">
        <v>28.365850448608398</v>
      </c>
      <c r="D34" s="2">
        <f t="shared" si="0"/>
        <v>20.037639617919897</v>
      </c>
      <c r="E34" s="6">
        <f t="shared" si="1"/>
        <v>3.1114206501525348E-3</v>
      </c>
    </row>
    <row r="35" spans="1:5">
      <c r="A35" s="6" t="s">
        <v>12</v>
      </c>
      <c r="B35" s="6" t="s">
        <v>13</v>
      </c>
      <c r="C35" s="6">
        <v>27.965427398681602</v>
      </c>
      <c r="D35" s="2">
        <f t="shared" si="0"/>
        <v>19.520022710164401</v>
      </c>
      <c r="E35" s="6">
        <f t="shared" si="1"/>
        <v>2.8686651884442574E-3</v>
      </c>
    </row>
    <row r="36" spans="1:5">
      <c r="A36" s="6" t="s">
        <v>12</v>
      </c>
      <c r="B36" s="6" t="s">
        <v>13</v>
      </c>
      <c r="C36" s="6">
        <v>27.9513244628906</v>
      </c>
      <c r="D36" s="2">
        <f t="shared" si="0"/>
        <v>19.520022710164401</v>
      </c>
      <c r="E36" s="6">
        <f t="shared" si="1"/>
        <v>2.8968450779206217E-3</v>
      </c>
    </row>
    <row r="37" spans="1:5">
      <c r="A37" s="6" t="s">
        <v>12</v>
      </c>
      <c r="B37" s="6" t="s">
        <v>13</v>
      </c>
      <c r="C37" s="6">
        <v>28.6700134277344</v>
      </c>
      <c r="D37" s="2">
        <f t="shared" si="0"/>
        <v>19.520022710164401</v>
      </c>
      <c r="E37" s="6">
        <f t="shared" si="1"/>
        <v>1.7602661354614057E-3</v>
      </c>
    </row>
    <row r="38" spans="1:5">
      <c r="A38" s="6" t="s">
        <v>5</v>
      </c>
      <c r="B38" s="6" t="s">
        <v>14</v>
      </c>
      <c r="C38" s="6">
        <v>23.650175094604499</v>
      </c>
      <c r="D38" s="2">
        <f t="shared" si="0"/>
        <v>19.720773061116567</v>
      </c>
      <c r="E38" s="6">
        <f t="shared" si="1"/>
        <v>6.5634491194732358E-2</v>
      </c>
    </row>
    <row r="39" spans="1:5">
      <c r="A39" s="6" t="s">
        <v>5</v>
      </c>
      <c r="B39" s="6" t="s">
        <v>14</v>
      </c>
      <c r="C39" s="6">
        <v>23.612686157226602</v>
      </c>
      <c r="D39" s="2">
        <f t="shared" si="0"/>
        <v>19.720773061116567</v>
      </c>
      <c r="E39" s="6">
        <f t="shared" si="1"/>
        <v>6.7362379163202951E-2</v>
      </c>
    </row>
    <row r="40" spans="1:5">
      <c r="A40" s="6" t="s">
        <v>5</v>
      </c>
      <c r="B40" s="6" t="s">
        <v>14</v>
      </c>
      <c r="C40" s="6">
        <v>23.5999641418457</v>
      </c>
      <c r="D40" s="2">
        <f t="shared" si="0"/>
        <v>19.720773061116567</v>
      </c>
      <c r="E40" s="6">
        <f t="shared" si="1"/>
        <v>6.7959022858961105E-2</v>
      </c>
    </row>
    <row r="41" spans="1:5">
      <c r="A41" s="6" t="s">
        <v>8</v>
      </c>
      <c r="B41" s="6" t="s">
        <v>14</v>
      </c>
      <c r="C41" s="6">
        <v>24.8899230957031</v>
      </c>
      <c r="D41" s="2">
        <f t="shared" si="0"/>
        <v>19.727918624877933</v>
      </c>
      <c r="E41" s="6">
        <f t="shared" si="1"/>
        <v>2.7930699767956681E-2</v>
      </c>
    </row>
    <row r="42" spans="1:5">
      <c r="A42" s="6" t="s">
        <v>8</v>
      </c>
      <c r="B42" s="6" t="s">
        <v>14</v>
      </c>
      <c r="C42" s="6">
        <v>24.845586776733398</v>
      </c>
      <c r="D42" s="2">
        <f t="shared" si="0"/>
        <v>19.727918624877933</v>
      </c>
      <c r="E42" s="6">
        <f t="shared" si="1"/>
        <v>2.8802380168946446E-2</v>
      </c>
    </row>
    <row r="43" spans="1:5">
      <c r="A43" s="6" t="s">
        <v>8</v>
      </c>
      <c r="B43" s="6" t="s">
        <v>14</v>
      </c>
      <c r="C43" s="6">
        <v>24.937791824340799</v>
      </c>
      <c r="D43" s="2">
        <f t="shared" si="0"/>
        <v>19.727918624877933</v>
      </c>
      <c r="E43" s="6">
        <f t="shared" si="1"/>
        <v>2.7019163127028165E-2</v>
      </c>
    </row>
    <row r="44" spans="1:5">
      <c r="A44" s="6" t="s">
        <v>9</v>
      </c>
      <c r="B44" s="6" t="s">
        <v>14</v>
      </c>
      <c r="C44" s="6">
        <v>23.509834289550799</v>
      </c>
      <c r="D44" s="2">
        <f t="shared" si="0"/>
        <v>19.341415405273398</v>
      </c>
      <c r="E44" s="6">
        <f t="shared" si="1"/>
        <v>5.5613583665737439E-2</v>
      </c>
    </row>
    <row r="45" spans="1:5">
      <c r="A45" s="6" t="s">
        <v>9</v>
      </c>
      <c r="B45" s="6" t="s">
        <v>14</v>
      </c>
      <c r="C45" s="6">
        <v>23.472080230712901</v>
      </c>
      <c r="D45" s="2">
        <f t="shared" si="0"/>
        <v>19.341415405273398</v>
      </c>
      <c r="E45" s="6">
        <f t="shared" si="1"/>
        <v>5.7088152107357334E-2</v>
      </c>
    </row>
    <row r="46" spans="1:5">
      <c r="A46" s="6" t="s">
        <v>9</v>
      </c>
      <c r="B46" s="6" t="s">
        <v>14</v>
      </c>
      <c r="C46" s="6">
        <v>23.507057189941399</v>
      </c>
      <c r="D46" s="2">
        <f t="shared" si="0"/>
        <v>19.341415405273398</v>
      </c>
      <c r="E46" s="6">
        <f t="shared" si="1"/>
        <v>5.5720739509893528E-2</v>
      </c>
    </row>
    <row r="47" spans="1:5">
      <c r="A47" s="6" t="s">
        <v>10</v>
      </c>
      <c r="B47" s="6" t="s">
        <v>14</v>
      </c>
      <c r="C47" s="6">
        <v>23.354406356811499</v>
      </c>
      <c r="D47" s="2">
        <f t="shared" si="0"/>
        <v>19.420528411865202</v>
      </c>
      <c r="E47" s="6">
        <f t="shared" si="1"/>
        <v>6.543117800538957E-2</v>
      </c>
    </row>
    <row r="48" spans="1:5">
      <c r="A48" s="6" t="s">
        <v>10</v>
      </c>
      <c r="B48" s="6" t="s">
        <v>14</v>
      </c>
      <c r="C48" s="6">
        <v>23.434385299682599</v>
      </c>
      <c r="D48" s="2">
        <f t="shared" si="0"/>
        <v>19.420528411865202</v>
      </c>
      <c r="E48" s="6">
        <f t="shared" si="1"/>
        <v>6.1902569790358374E-2</v>
      </c>
    </row>
    <row r="49" spans="1:5">
      <c r="A49" s="6" t="s">
        <v>10</v>
      </c>
      <c r="B49" s="6" t="s">
        <v>14</v>
      </c>
      <c r="C49" s="6">
        <v>23.476213455200199</v>
      </c>
      <c r="D49" s="2">
        <f t="shared" si="0"/>
        <v>19.420528411865202</v>
      </c>
      <c r="E49" s="6">
        <f t="shared" si="1"/>
        <v>6.0133592327852932E-2</v>
      </c>
    </row>
    <row r="50" spans="1:5">
      <c r="A50" s="6" t="s">
        <v>11</v>
      </c>
      <c r="B50" s="6" t="s">
        <v>14</v>
      </c>
      <c r="C50" s="6">
        <v>25.016431808471701</v>
      </c>
      <c r="D50" s="2">
        <f t="shared" si="0"/>
        <v>20.037639617919897</v>
      </c>
      <c r="E50" s="6">
        <f t="shared" si="1"/>
        <v>3.1712772239721403E-2</v>
      </c>
    </row>
    <row r="51" spans="1:5">
      <c r="A51" s="6" t="s">
        <v>11</v>
      </c>
      <c r="B51" s="6" t="s">
        <v>14</v>
      </c>
      <c r="C51" s="6">
        <v>25.007968902587901</v>
      </c>
      <c r="D51" s="2">
        <f t="shared" si="0"/>
        <v>20.037639617919897</v>
      </c>
      <c r="E51" s="6">
        <f t="shared" si="1"/>
        <v>3.1899347302984299E-2</v>
      </c>
    </row>
    <row r="52" spans="1:5">
      <c r="A52" s="6" t="s">
        <v>11</v>
      </c>
      <c r="B52" s="6" t="s">
        <v>14</v>
      </c>
      <c r="C52" s="6">
        <v>24.983446121215799</v>
      </c>
      <c r="D52" s="2">
        <f t="shared" si="0"/>
        <v>20.037639617919897</v>
      </c>
      <c r="E52" s="6">
        <f t="shared" si="1"/>
        <v>3.2446203652478946E-2</v>
      </c>
    </row>
    <row r="53" spans="1:5">
      <c r="A53" s="6" t="s">
        <v>12</v>
      </c>
      <c r="B53" s="6" t="s">
        <v>14</v>
      </c>
      <c r="C53" s="6">
        <v>24.502857208251999</v>
      </c>
      <c r="D53" s="2">
        <f t="shared" si="0"/>
        <v>19.520022710164401</v>
      </c>
      <c r="E53" s="6">
        <f t="shared" si="1"/>
        <v>3.1624040144843595E-2</v>
      </c>
    </row>
    <row r="54" spans="1:5">
      <c r="A54" s="6" t="s">
        <v>12</v>
      </c>
      <c r="B54" s="6" t="s">
        <v>14</v>
      </c>
      <c r="C54" s="6">
        <v>24.496387481689499</v>
      </c>
      <c r="D54" s="2">
        <f t="shared" si="0"/>
        <v>19.520022710164401</v>
      </c>
      <c r="E54" s="6">
        <f t="shared" si="1"/>
        <v>3.1766175753781899E-2</v>
      </c>
    </row>
    <row r="55" spans="1:5">
      <c r="A55" s="6" t="s">
        <v>12</v>
      </c>
      <c r="B55" s="6" t="s">
        <v>14</v>
      </c>
      <c r="C55" s="6">
        <v>24.4607963562012</v>
      </c>
      <c r="D55" s="2">
        <f t="shared" si="0"/>
        <v>19.520022710164401</v>
      </c>
      <c r="E55" s="6">
        <f t="shared" si="1"/>
        <v>3.2559590245153612E-2</v>
      </c>
    </row>
    <row r="56" spans="1:5">
      <c r="A56" s="6" t="s">
        <v>5</v>
      </c>
      <c r="B56" s="6" t="s">
        <v>15</v>
      </c>
      <c r="C56" s="6">
        <v>26.783906936645501</v>
      </c>
      <c r="D56" s="2">
        <f t="shared" si="0"/>
        <v>19.720773061116567</v>
      </c>
      <c r="E56" s="6">
        <f t="shared" si="1"/>
        <v>7.4779893116042424E-3</v>
      </c>
    </row>
    <row r="57" spans="1:5">
      <c r="A57" s="6" t="s">
        <v>5</v>
      </c>
      <c r="B57" s="6" t="s">
        <v>15</v>
      </c>
      <c r="C57" s="6">
        <v>27.0450954437256</v>
      </c>
      <c r="D57" s="2">
        <f t="shared" si="0"/>
        <v>19.720773061116567</v>
      </c>
      <c r="E57" s="6">
        <f t="shared" si="1"/>
        <v>6.2396361411283206E-3</v>
      </c>
    </row>
    <row r="58" spans="1:5">
      <c r="A58" s="6" t="s">
        <v>5</v>
      </c>
      <c r="B58" s="6" t="s">
        <v>15</v>
      </c>
      <c r="C58" s="6">
        <v>27.163061141967798</v>
      </c>
      <c r="D58" s="2">
        <f t="shared" si="0"/>
        <v>19.720773061116567</v>
      </c>
      <c r="E58" s="6">
        <f t="shared" si="1"/>
        <v>5.7497379440635491E-3</v>
      </c>
    </row>
    <row r="59" spans="1:5">
      <c r="A59" s="6" t="s">
        <v>8</v>
      </c>
      <c r="B59" s="6" t="s">
        <v>15</v>
      </c>
      <c r="C59" s="6">
        <v>27.5596313476563</v>
      </c>
      <c r="D59" s="2">
        <f t="shared" si="0"/>
        <v>19.727918624877933</v>
      </c>
      <c r="E59" s="6">
        <f t="shared" si="1"/>
        <v>4.3895454791811157E-3</v>
      </c>
    </row>
    <row r="60" spans="1:5">
      <c r="A60" s="6" t="s">
        <v>8</v>
      </c>
      <c r="B60" s="6" t="s">
        <v>15</v>
      </c>
      <c r="C60" s="6">
        <v>27.471620559692401</v>
      </c>
      <c r="D60" s="2">
        <f t="shared" si="0"/>
        <v>19.727918624877933</v>
      </c>
      <c r="E60" s="6">
        <f t="shared" si="1"/>
        <v>4.665663790277037E-3</v>
      </c>
    </row>
    <row r="61" spans="1:5">
      <c r="A61" s="6" t="s">
        <v>8</v>
      </c>
      <c r="B61" s="6" t="s">
        <v>15</v>
      </c>
      <c r="C61" s="6">
        <v>27.447385787963899</v>
      </c>
      <c r="D61" s="2">
        <f t="shared" si="0"/>
        <v>19.727918624877933</v>
      </c>
      <c r="E61" s="6">
        <f t="shared" si="1"/>
        <v>4.7447008248550871E-3</v>
      </c>
    </row>
    <row r="62" spans="1:5">
      <c r="A62" s="6" t="s">
        <v>9</v>
      </c>
      <c r="B62" s="6" t="s">
        <v>15</v>
      </c>
      <c r="C62" s="6">
        <v>27.0955200195313</v>
      </c>
      <c r="D62" s="2">
        <f t="shared" si="0"/>
        <v>19.341415405273398</v>
      </c>
      <c r="E62" s="6">
        <f t="shared" si="1"/>
        <v>4.6321426102274897E-3</v>
      </c>
    </row>
    <row r="63" spans="1:5">
      <c r="A63" s="6" t="s">
        <v>9</v>
      </c>
      <c r="B63" s="6" t="s">
        <v>15</v>
      </c>
      <c r="C63" s="6">
        <v>27.022373199462901</v>
      </c>
      <c r="D63" s="2">
        <f t="shared" si="0"/>
        <v>19.341415405273398</v>
      </c>
      <c r="E63" s="6">
        <f t="shared" si="1"/>
        <v>4.8730549486397353E-3</v>
      </c>
    </row>
    <row r="64" spans="1:5">
      <c r="A64" s="6" t="s">
        <v>9</v>
      </c>
      <c r="B64" s="6" t="s">
        <v>15</v>
      </c>
      <c r="C64" s="6">
        <v>27.2908725738525</v>
      </c>
      <c r="D64" s="2">
        <f t="shared" si="0"/>
        <v>19.341415405273398</v>
      </c>
      <c r="E64" s="6">
        <f t="shared" si="1"/>
        <v>4.0455255002169706E-3</v>
      </c>
    </row>
    <row r="65" spans="1:5">
      <c r="A65" s="6" t="s">
        <v>10</v>
      </c>
      <c r="B65" s="6" t="s">
        <v>15</v>
      </c>
      <c r="C65" s="6">
        <v>26.690477371215799</v>
      </c>
      <c r="D65" s="2">
        <f t="shared" si="0"/>
        <v>19.420528411865202</v>
      </c>
      <c r="E65" s="6">
        <f t="shared" si="1"/>
        <v>6.4792881762979248E-3</v>
      </c>
    </row>
    <row r="66" spans="1:5">
      <c r="A66" s="6" t="s">
        <v>10</v>
      </c>
      <c r="B66" s="6" t="s">
        <v>15</v>
      </c>
      <c r="C66" s="6">
        <v>26.635128021240199</v>
      </c>
      <c r="D66" s="2">
        <f t="shared" ref="D66:D93" si="2">VLOOKUP(A66,$M$2:$P$19,4,0)</f>
        <v>19.420528411865202</v>
      </c>
      <c r="E66" s="6">
        <f t="shared" ref="E66:E93" si="3">POWER(2,-C66+D66)</f>
        <v>6.7326976365919876E-3</v>
      </c>
    </row>
    <row r="67" spans="1:5">
      <c r="A67" s="6" t="s">
        <v>10</v>
      </c>
      <c r="B67" s="6" t="s">
        <v>15</v>
      </c>
      <c r="C67" s="6">
        <v>26.754381179809599</v>
      </c>
      <c r="D67" s="2">
        <f t="shared" si="2"/>
        <v>19.420528411865202</v>
      </c>
      <c r="E67" s="6">
        <f t="shared" si="3"/>
        <v>6.1985532016046096E-3</v>
      </c>
    </row>
    <row r="68" spans="1:5">
      <c r="A68" s="6" t="s">
        <v>11</v>
      </c>
      <c r="B68" s="6" t="s">
        <v>15</v>
      </c>
      <c r="C68" s="6">
        <v>27.563594818115199</v>
      </c>
      <c r="D68" s="2">
        <f t="shared" si="2"/>
        <v>20.037639617919897</v>
      </c>
      <c r="E68" s="6">
        <f t="shared" si="3"/>
        <v>5.4257744822727621E-3</v>
      </c>
    </row>
    <row r="69" spans="1:5">
      <c r="A69" s="6" t="s">
        <v>11</v>
      </c>
      <c r="B69" s="6" t="s">
        <v>15</v>
      </c>
      <c r="C69" s="6">
        <v>27.763034820556602</v>
      </c>
      <c r="D69" s="2">
        <f t="shared" si="2"/>
        <v>20.037639617919897</v>
      </c>
      <c r="E69" s="6">
        <f t="shared" si="3"/>
        <v>4.7252448304103984E-3</v>
      </c>
    </row>
    <row r="70" spans="1:5">
      <c r="A70" s="6" t="s">
        <v>11</v>
      </c>
      <c r="B70" s="6" t="s">
        <v>15</v>
      </c>
      <c r="C70" s="6">
        <v>27.610740661621101</v>
      </c>
      <c r="D70" s="2">
        <f t="shared" si="2"/>
        <v>20.037639617919897</v>
      </c>
      <c r="E70" s="6">
        <f t="shared" si="3"/>
        <v>5.2513313894583776E-3</v>
      </c>
    </row>
    <row r="71" spans="1:5">
      <c r="A71" s="6" t="s">
        <v>12</v>
      </c>
      <c r="B71" s="6" t="s">
        <v>15</v>
      </c>
      <c r="C71" s="6">
        <v>27.614967346191399</v>
      </c>
      <c r="D71" s="2">
        <f t="shared" si="2"/>
        <v>19.520022710164401</v>
      </c>
      <c r="E71" s="6">
        <f t="shared" si="3"/>
        <v>3.6574538200346363E-3</v>
      </c>
    </row>
    <row r="72" spans="1:5">
      <c r="A72" s="6" t="s">
        <v>12</v>
      </c>
      <c r="B72" s="6" t="s">
        <v>15</v>
      </c>
      <c r="C72" s="6">
        <v>27.5109958648682</v>
      </c>
      <c r="D72" s="2">
        <f t="shared" si="2"/>
        <v>19.520022710164401</v>
      </c>
      <c r="E72" s="6">
        <f t="shared" si="3"/>
        <v>3.9307677650676767E-3</v>
      </c>
    </row>
    <row r="73" spans="1:5">
      <c r="A73" s="6" t="s">
        <v>12</v>
      </c>
      <c r="B73" s="6" t="s">
        <v>15</v>
      </c>
      <c r="C73" s="6">
        <v>27.5532112121582</v>
      </c>
      <c r="D73" s="2">
        <f t="shared" si="2"/>
        <v>19.520022710164401</v>
      </c>
      <c r="E73" s="6">
        <f t="shared" si="3"/>
        <v>3.8174143355278814E-3</v>
      </c>
    </row>
    <row r="74" spans="1:5">
      <c r="A74" s="6" t="s">
        <v>5</v>
      </c>
      <c r="B74" s="6" t="s">
        <v>16</v>
      </c>
      <c r="C74" s="6">
        <v>25.966466903686499</v>
      </c>
      <c r="D74" s="2">
        <f t="shared" si="2"/>
        <v>19.720773061116567</v>
      </c>
      <c r="E74" s="6">
        <f t="shared" si="3"/>
        <v>1.3178282392708131E-2</v>
      </c>
    </row>
    <row r="75" spans="1:5">
      <c r="A75" s="6" t="s">
        <v>5</v>
      </c>
      <c r="B75" s="6" t="s">
        <v>16</v>
      </c>
      <c r="C75" s="6">
        <v>25.8378582000732</v>
      </c>
      <c r="D75" s="2">
        <f t="shared" si="2"/>
        <v>19.720773061116567</v>
      </c>
      <c r="E75" s="6">
        <f t="shared" si="3"/>
        <v>1.4407010979432941E-2</v>
      </c>
    </row>
    <row r="76" spans="1:5">
      <c r="A76" s="6" t="s">
        <v>5</v>
      </c>
      <c r="B76" s="6" t="s">
        <v>16</v>
      </c>
      <c r="C76" s="6">
        <v>25.905200958251999</v>
      </c>
      <c r="D76" s="2">
        <f t="shared" si="2"/>
        <v>19.720773061116567</v>
      </c>
      <c r="E76" s="6">
        <f t="shared" si="3"/>
        <v>1.3749968300702122E-2</v>
      </c>
    </row>
    <row r="77" spans="1:5">
      <c r="A77" s="6" t="s">
        <v>8</v>
      </c>
      <c r="B77" s="6" t="s">
        <v>16</v>
      </c>
      <c r="C77" s="6">
        <v>27.9725017547607</v>
      </c>
      <c r="D77" s="2">
        <f t="shared" si="2"/>
        <v>19.727918624877933</v>
      </c>
      <c r="E77" s="6">
        <f t="shared" si="3"/>
        <v>3.2971080231023386E-3</v>
      </c>
    </row>
    <row r="78" spans="1:5">
      <c r="A78" s="6" t="s">
        <v>8</v>
      </c>
      <c r="B78" s="6" t="s">
        <v>16</v>
      </c>
      <c r="C78" s="6">
        <v>28.077276229858398</v>
      </c>
      <c r="D78" s="2">
        <f t="shared" si="2"/>
        <v>19.727918624877933</v>
      </c>
      <c r="E78" s="6">
        <f t="shared" si="3"/>
        <v>3.0661466047657766E-3</v>
      </c>
    </row>
    <row r="79" spans="1:5">
      <c r="A79" s="6" t="s">
        <v>8</v>
      </c>
      <c r="B79" s="6" t="s">
        <v>16</v>
      </c>
      <c r="C79" s="6">
        <v>28.0498561859131</v>
      </c>
      <c r="D79" s="2">
        <f t="shared" si="2"/>
        <v>19.727918624877933</v>
      </c>
      <c r="E79" s="6">
        <f t="shared" si="3"/>
        <v>3.1249794955870783E-3</v>
      </c>
    </row>
    <row r="80" spans="1:5">
      <c r="A80" s="6" t="s">
        <v>9</v>
      </c>
      <c r="B80" s="6" t="s">
        <v>16</v>
      </c>
      <c r="C80" s="6">
        <v>26.477493286132798</v>
      </c>
      <c r="D80" s="2">
        <f t="shared" si="2"/>
        <v>19.341415405273398</v>
      </c>
      <c r="E80" s="6">
        <f t="shared" si="3"/>
        <v>7.1092945224511955E-3</v>
      </c>
    </row>
    <row r="81" spans="1:5">
      <c r="A81" s="6" t="s">
        <v>9</v>
      </c>
      <c r="B81" s="6" t="s">
        <v>16</v>
      </c>
      <c r="C81" s="6">
        <v>26.326990127563501</v>
      </c>
      <c r="D81" s="2">
        <f t="shared" si="2"/>
        <v>19.341415405273398</v>
      </c>
      <c r="E81" s="6">
        <f t="shared" si="3"/>
        <v>7.8910077812955129E-3</v>
      </c>
    </row>
    <row r="82" spans="1:5">
      <c r="A82" s="6" t="s">
        <v>9</v>
      </c>
      <c r="B82" s="6" t="s">
        <v>16</v>
      </c>
      <c r="C82" s="6">
        <v>26.4457492828369</v>
      </c>
      <c r="D82" s="2">
        <f t="shared" si="2"/>
        <v>19.341415405273398</v>
      </c>
      <c r="E82" s="6">
        <f t="shared" si="3"/>
        <v>7.2674558758100147E-3</v>
      </c>
    </row>
    <row r="83" spans="1:5">
      <c r="A83" s="6" t="s">
        <v>10</v>
      </c>
      <c r="B83" s="6" t="s">
        <v>16</v>
      </c>
      <c r="C83" s="6">
        <v>26.659624099731399</v>
      </c>
      <c r="D83" s="2">
        <f t="shared" si="2"/>
        <v>19.420528411865202</v>
      </c>
      <c r="E83" s="6">
        <f t="shared" si="3"/>
        <v>6.6193456002318898E-3</v>
      </c>
    </row>
    <row r="84" spans="1:5">
      <c r="A84" s="6" t="s">
        <v>10</v>
      </c>
      <c r="B84" s="6" t="s">
        <v>16</v>
      </c>
      <c r="C84" s="6">
        <v>26.635431289672901</v>
      </c>
      <c r="D84" s="2">
        <f t="shared" si="2"/>
        <v>19.420528411865202</v>
      </c>
      <c r="E84" s="6">
        <f t="shared" si="3"/>
        <v>6.7312825072592467E-3</v>
      </c>
    </row>
    <row r="85" spans="1:5">
      <c r="A85" s="6" t="s">
        <v>10</v>
      </c>
      <c r="B85" s="6" t="s">
        <v>16</v>
      </c>
      <c r="C85" s="6">
        <v>26.667282104492202</v>
      </c>
      <c r="D85" s="2">
        <f t="shared" si="2"/>
        <v>19.420528411865202</v>
      </c>
      <c r="E85" s="6">
        <f t="shared" si="3"/>
        <v>6.584302379451683E-3</v>
      </c>
    </row>
    <row r="86" spans="1:5">
      <c r="A86" s="6" t="s">
        <v>11</v>
      </c>
      <c r="B86" s="6" t="s">
        <v>16</v>
      </c>
      <c r="C86" s="6">
        <v>27.164075851440401</v>
      </c>
      <c r="D86" s="2">
        <f t="shared" si="2"/>
        <v>20.037639617919897</v>
      </c>
      <c r="E86" s="6">
        <f t="shared" si="3"/>
        <v>7.1569656287382086E-3</v>
      </c>
    </row>
    <row r="87" spans="1:5">
      <c r="A87" s="6" t="s">
        <v>11</v>
      </c>
      <c r="B87" s="6" t="s">
        <v>16</v>
      </c>
      <c r="C87" s="6">
        <v>27.020534515380898</v>
      </c>
      <c r="D87" s="2">
        <f t="shared" si="2"/>
        <v>20.037639617919897</v>
      </c>
      <c r="E87" s="6">
        <f t="shared" si="3"/>
        <v>7.9056790528477441E-3</v>
      </c>
    </row>
    <row r="88" spans="1:5">
      <c r="A88" s="6" t="s">
        <v>11</v>
      </c>
      <c r="B88" s="6" t="s">
        <v>16</v>
      </c>
      <c r="C88" s="6">
        <v>27.1425971984863</v>
      </c>
      <c r="D88" s="2">
        <f t="shared" si="2"/>
        <v>20.037639617919897</v>
      </c>
      <c r="E88" s="6">
        <f t="shared" si="3"/>
        <v>7.2643147030224736E-3</v>
      </c>
    </row>
    <row r="89" spans="1:5">
      <c r="A89" s="6" t="s">
        <v>12</v>
      </c>
      <c r="B89" s="6" t="s">
        <v>16</v>
      </c>
      <c r="C89" s="6">
        <v>26.610597610473601</v>
      </c>
      <c r="D89" s="2">
        <f t="shared" si="2"/>
        <v>19.520022710164401</v>
      </c>
      <c r="E89" s="6">
        <f t="shared" si="3"/>
        <v>7.3370971318978103E-3</v>
      </c>
    </row>
    <row r="90" spans="1:5">
      <c r="A90" s="6" t="s">
        <v>12</v>
      </c>
      <c r="B90" s="6" t="s">
        <v>16</v>
      </c>
      <c r="C90" s="6">
        <v>26.8402805328369</v>
      </c>
      <c r="D90" s="2">
        <f t="shared" si="2"/>
        <v>19.520022710164401</v>
      </c>
      <c r="E90" s="6">
        <f t="shared" si="3"/>
        <v>6.2572400932584156E-3</v>
      </c>
    </row>
    <row r="91" spans="1:5">
      <c r="A91" s="6" t="s">
        <v>12</v>
      </c>
      <c r="B91" s="6" t="s">
        <v>16</v>
      </c>
      <c r="C91" s="6">
        <v>26.831605911254901</v>
      </c>
      <c r="D91" s="2">
        <f t="shared" si="2"/>
        <v>19.520022710164401</v>
      </c>
      <c r="E91" s="6">
        <f t="shared" si="3"/>
        <v>6.2949768987803573E-3</v>
      </c>
    </row>
    <row r="92" spans="1:5">
      <c r="A92" s="6" t="s">
        <v>5</v>
      </c>
      <c r="B92" s="6" t="s">
        <v>17</v>
      </c>
      <c r="C92" s="6">
        <v>29.2588081359863</v>
      </c>
      <c r="D92" s="2">
        <f t="shared" si="2"/>
        <v>19.720773061116567</v>
      </c>
      <c r="E92" s="6">
        <f t="shared" si="3"/>
        <v>1.3451333575779962E-3</v>
      </c>
    </row>
    <row r="93" spans="1:5">
      <c r="A93" s="6" t="s">
        <v>5</v>
      </c>
      <c r="B93" s="6" t="s">
        <v>17</v>
      </c>
      <c r="C93" s="6">
        <v>28.989973068237301</v>
      </c>
      <c r="D93" s="2">
        <f t="shared" si="2"/>
        <v>19.720773061116567</v>
      </c>
      <c r="E93" s="6">
        <f t="shared" si="3"/>
        <v>1.6206631672854139E-3</v>
      </c>
    </row>
    <row r="94" spans="1:5">
      <c r="A94" s="6" t="s">
        <v>5</v>
      </c>
      <c r="B94" s="6" t="s">
        <v>17</v>
      </c>
      <c r="C94" s="6">
        <v>28.911443710327099</v>
      </c>
      <c r="D94" s="2">
        <f t="shared" ref="D94:D145" si="4">VLOOKUP(A94,$M$2:$P$19,4,0)</f>
        <v>19.720773061116567</v>
      </c>
      <c r="E94" s="6">
        <f t="shared" ref="E94:E145" si="5">POWER(2,-C94+D94)</f>
        <v>1.7113248404280221E-3</v>
      </c>
    </row>
    <row r="95" spans="1:5">
      <c r="A95" s="6" t="s">
        <v>8</v>
      </c>
      <c r="B95" s="6" t="s">
        <v>17</v>
      </c>
      <c r="C95" s="6">
        <v>29.9989719390869</v>
      </c>
      <c r="D95" s="2">
        <f t="shared" si="4"/>
        <v>19.727918624877933</v>
      </c>
      <c r="E95" s="6">
        <f t="shared" si="5"/>
        <v>8.0929128820576368E-4</v>
      </c>
    </row>
    <row r="96" spans="1:5">
      <c r="A96" s="6" t="s">
        <v>8</v>
      </c>
      <c r="B96" s="6" t="s">
        <v>17</v>
      </c>
      <c r="C96" s="6">
        <v>30.245813369751001</v>
      </c>
      <c r="D96" s="2">
        <f t="shared" si="4"/>
        <v>19.727918624877933</v>
      </c>
      <c r="E96" s="6">
        <f t="shared" si="5"/>
        <v>6.8202169632400474E-4</v>
      </c>
    </row>
    <row r="97" spans="1:5">
      <c r="A97" s="6" t="s">
        <v>8</v>
      </c>
      <c r="B97" s="6" t="s">
        <v>17</v>
      </c>
      <c r="C97" s="6">
        <v>30.257959365844702</v>
      </c>
      <c r="D97" s="2">
        <f t="shared" si="4"/>
        <v>19.727918624877933</v>
      </c>
      <c r="E97" s="6">
        <f t="shared" si="5"/>
        <v>6.763038837321446E-4</v>
      </c>
    </row>
    <row r="98" spans="1:5">
      <c r="A98" s="6" t="s">
        <v>9</v>
      </c>
      <c r="B98" s="6" t="s">
        <v>17</v>
      </c>
      <c r="C98" s="6">
        <v>28.906621932983398</v>
      </c>
      <c r="D98" s="2">
        <f t="shared" si="4"/>
        <v>19.341415405273398</v>
      </c>
      <c r="E98" s="6">
        <f t="shared" si="5"/>
        <v>1.320036440724068E-3</v>
      </c>
    </row>
    <row r="99" spans="1:5">
      <c r="A99" s="6" t="s">
        <v>9</v>
      </c>
      <c r="B99" s="6" t="s">
        <v>17</v>
      </c>
      <c r="C99" s="6">
        <v>28.599859237670898</v>
      </c>
      <c r="D99" s="2">
        <f t="shared" si="4"/>
        <v>19.341415405273398</v>
      </c>
      <c r="E99" s="6">
        <f t="shared" si="5"/>
        <v>1.6327913587059488E-3</v>
      </c>
    </row>
    <row r="100" spans="1:5">
      <c r="A100" s="6" t="s">
        <v>9</v>
      </c>
      <c r="B100" s="6" t="s">
        <v>17</v>
      </c>
      <c r="C100" s="6">
        <v>28.921411514282202</v>
      </c>
      <c r="D100" s="2">
        <f t="shared" si="4"/>
        <v>19.341415405273398</v>
      </c>
      <c r="E100" s="6">
        <f t="shared" si="5"/>
        <v>1.3065734015831705E-3</v>
      </c>
    </row>
    <row r="101" spans="1:5">
      <c r="A101" s="6" t="s">
        <v>10</v>
      </c>
      <c r="B101" s="6" t="s">
        <v>17</v>
      </c>
      <c r="C101" s="6">
        <v>28.296812057495099</v>
      </c>
      <c r="D101" s="2">
        <f t="shared" si="4"/>
        <v>19.420528411865202</v>
      </c>
      <c r="E101" s="6">
        <f t="shared" si="5"/>
        <v>2.1280036701307658E-3</v>
      </c>
    </row>
    <row r="102" spans="1:5">
      <c r="A102" s="6" t="s">
        <v>10</v>
      </c>
      <c r="B102" s="6" t="s">
        <v>17</v>
      </c>
      <c r="C102" s="6">
        <v>28.4515266418457</v>
      </c>
      <c r="D102" s="2">
        <f t="shared" si="4"/>
        <v>19.420528411865202</v>
      </c>
      <c r="E102" s="6">
        <f t="shared" si="5"/>
        <v>1.9116071312513104E-3</v>
      </c>
    </row>
    <row r="103" spans="1:5">
      <c r="A103" s="6" t="s">
        <v>10</v>
      </c>
      <c r="B103" s="6" t="s">
        <v>17</v>
      </c>
      <c r="C103" s="6">
        <v>28.446458816528299</v>
      </c>
      <c r="D103" s="2">
        <f t="shared" si="4"/>
        <v>19.420528411865202</v>
      </c>
      <c r="E103" s="6">
        <f t="shared" si="5"/>
        <v>1.9183339348343047E-3</v>
      </c>
    </row>
    <row r="104" spans="1:5">
      <c r="A104" s="6" t="s">
        <v>11</v>
      </c>
      <c r="B104" s="6" t="s">
        <v>17</v>
      </c>
      <c r="C104" s="6">
        <v>30.671817779541001</v>
      </c>
      <c r="D104" s="2">
        <f t="shared" si="4"/>
        <v>20.037639617919897</v>
      </c>
      <c r="E104" s="6">
        <f t="shared" si="5"/>
        <v>6.292067805979656E-4</v>
      </c>
    </row>
    <row r="105" spans="1:5">
      <c r="A105" s="6" t="s">
        <v>11</v>
      </c>
      <c r="B105" s="6" t="s">
        <v>17</v>
      </c>
      <c r="C105" s="6">
        <v>30.839967727661101</v>
      </c>
      <c r="D105" s="2">
        <f t="shared" si="4"/>
        <v>20.037639617919897</v>
      </c>
      <c r="E105" s="6">
        <f t="shared" si="5"/>
        <v>5.5998348107497435E-4</v>
      </c>
    </row>
    <row r="106" spans="1:5">
      <c r="A106" s="6" t="s">
        <v>11</v>
      </c>
      <c r="B106" s="6" t="s">
        <v>17</v>
      </c>
      <c r="C106" s="6">
        <v>30.2876873016357</v>
      </c>
      <c r="D106" s="2">
        <f t="shared" si="4"/>
        <v>20.037639617919897</v>
      </c>
      <c r="E106" s="6">
        <f t="shared" si="5"/>
        <v>8.2116076420409132E-4</v>
      </c>
    </row>
    <row r="107" spans="1:5">
      <c r="A107" s="6" t="s">
        <v>12</v>
      </c>
      <c r="B107" s="6" t="s">
        <v>17</v>
      </c>
      <c r="C107" s="6">
        <v>30.160985946655298</v>
      </c>
      <c r="D107" s="2">
        <f t="shared" si="4"/>
        <v>19.520022710164401</v>
      </c>
      <c r="E107" s="6">
        <f t="shared" si="5"/>
        <v>6.2625453390953911E-4</v>
      </c>
    </row>
    <row r="108" spans="1:5">
      <c r="A108" s="6" t="s">
        <v>12</v>
      </c>
      <c r="B108" s="6" t="s">
        <v>17</v>
      </c>
      <c r="C108" s="6">
        <v>29.937797546386701</v>
      </c>
      <c r="D108" s="2">
        <f t="shared" si="4"/>
        <v>19.520022710164401</v>
      </c>
      <c r="E108" s="6">
        <f t="shared" si="5"/>
        <v>7.3103351183933466E-4</v>
      </c>
    </row>
    <row r="109" spans="1:5">
      <c r="A109" s="6" t="s">
        <v>12</v>
      </c>
      <c r="B109" s="6" t="s">
        <v>17</v>
      </c>
      <c r="C109" s="6">
        <v>30.2809448242188</v>
      </c>
      <c r="D109" s="2">
        <f t="shared" si="4"/>
        <v>19.520022710164401</v>
      </c>
      <c r="E109" s="6">
        <f t="shared" si="5"/>
        <v>5.7628811447660235E-4</v>
      </c>
    </row>
    <row r="110" spans="1:5">
      <c r="A110" s="6" t="s">
        <v>5</v>
      </c>
      <c r="B110" s="6" t="s">
        <v>18</v>
      </c>
      <c r="C110" s="6">
        <v>26.403009414672901</v>
      </c>
      <c r="D110" s="2">
        <f t="shared" si="4"/>
        <v>19.720773061116567</v>
      </c>
      <c r="E110" s="6">
        <f t="shared" si="5"/>
        <v>9.7374764302396409E-3</v>
      </c>
    </row>
    <row r="111" spans="1:5">
      <c r="A111" s="6" t="s">
        <v>5</v>
      </c>
      <c r="B111" s="6" t="s">
        <v>18</v>
      </c>
      <c r="C111" s="6">
        <v>26.39723777771</v>
      </c>
      <c r="D111" s="2">
        <f t="shared" si="4"/>
        <v>19.720773061116567</v>
      </c>
      <c r="E111" s="6">
        <f t="shared" si="5"/>
        <v>9.7765101458932319E-3</v>
      </c>
    </row>
    <row r="112" spans="1:5">
      <c r="A112" s="6" t="s">
        <v>5</v>
      </c>
      <c r="B112" s="6" t="s">
        <v>18</v>
      </c>
      <c r="C112" s="6">
        <v>26.3971767425537</v>
      </c>
      <c r="D112" s="2">
        <f t="shared" si="4"/>
        <v>19.720773061116567</v>
      </c>
      <c r="E112" s="6">
        <f t="shared" si="5"/>
        <v>9.7769237630683202E-3</v>
      </c>
    </row>
    <row r="113" spans="1:5">
      <c r="A113" s="6" t="s">
        <v>8</v>
      </c>
      <c r="B113" s="6" t="s">
        <v>18</v>
      </c>
      <c r="C113" s="6">
        <v>27.112007141113299</v>
      </c>
      <c r="D113" s="2">
        <f t="shared" si="4"/>
        <v>19.727918624877933</v>
      </c>
      <c r="E113" s="6">
        <f t="shared" si="5"/>
        <v>5.9864294122402842E-3</v>
      </c>
    </row>
    <row r="114" spans="1:5">
      <c r="A114" s="6" t="s">
        <v>8</v>
      </c>
      <c r="B114" s="6" t="s">
        <v>18</v>
      </c>
      <c r="C114" s="6">
        <v>26.970005035400401</v>
      </c>
      <c r="D114" s="2">
        <f t="shared" si="4"/>
        <v>19.727918624877933</v>
      </c>
      <c r="E114" s="6">
        <f t="shared" si="5"/>
        <v>6.6056378372223905E-3</v>
      </c>
    </row>
    <row r="115" spans="1:5">
      <c r="A115" s="6" t="s">
        <v>8</v>
      </c>
      <c r="B115" s="6" t="s">
        <v>18</v>
      </c>
      <c r="C115" s="6">
        <v>27.091697692871101</v>
      </c>
      <c r="D115" s="2">
        <f t="shared" si="4"/>
        <v>19.727918624877933</v>
      </c>
      <c r="E115" s="6">
        <f t="shared" si="5"/>
        <v>6.0712989651839537E-3</v>
      </c>
    </row>
    <row r="116" spans="1:5">
      <c r="A116" s="6" t="s">
        <v>9</v>
      </c>
      <c r="B116" s="6" t="s">
        <v>18</v>
      </c>
      <c r="C116" s="6">
        <v>26.649707794189499</v>
      </c>
      <c r="D116" s="2">
        <f t="shared" si="4"/>
        <v>19.341415405273398</v>
      </c>
      <c r="E116" s="6">
        <f t="shared" si="5"/>
        <v>6.3093522382020699E-3</v>
      </c>
    </row>
    <row r="117" spans="1:5">
      <c r="A117" s="6" t="s">
        <v>9</v>
      </c>
      <c r="B117" s="6" t="s">
        <v>18</v>
      </c>
      <c r="C117" s="6">
        <v>26.561931610107401</v>
      </c>
      <c r="D117" s="2">
        <f t="shared" si="4"/>
        <v>19.341415405273398</v>
      </c>
      <c r="E117" s="6">
        <f t="shared" si="5"/>
        <v>6.7051429030449685E-3</v>
      </c>
    </row>
    <row r="118" spans="1:5">
      <c r="A118" s="6" t="s">
        <v>9</v>
      </c>
      <c r="B118" s="6" t="s">
        <v>18</v>
      </c>
      <c r="C118" s="6">
        <v>26.562328338623001</v>
      </c>
      <c r="D118" s="2">
        <f t="shared" si="4"/>
        <v>19.341415405273398</v>
      </c>
      <c r="E118" s="6">
        <f t="shared" si="5"/>
        <v>6.7032993009018271E-3</v>
      </c>
    </row>
    <row r="119" spans="1:5">
      <c r="A119" s="6" t="s">
        <v>10</v>
      </c>
      <c r="B119" s="6" t="s">
        <v>18</v>
      </c>
      <c r="C119" s="6">
        <v>26.332586288452099</v>
      </c>
      <c r="D119" s="2">
        <f t="shared" si="4"/>
        <v>19.420528411865202</v>
      </c>
      <c r="E119" s="6">
        <f t="shared" si="5"/>
        <v>8.3035393362147058E-3</v>
      </c>
    </row>
    <row r="120" spans="1:5">
      <c r="A120" s="6" t="s">
        <v>10</v>
      </c>
      <c r="B120" s="6" t="s">
        <v>18</v>
      </c>
      <c r="C120" s="6">
        <v>26.3518962860107</v>
      </c>
      <c r="D120" s="2">
        <f t="shared" si="4"/>
        <v>19.420528411865202</v>
      </c>
      <c r="E120" s="6">
        <f t="shared" si="5"/>
        <v>8.1931396790163643E-3</v>
      </c>
    </row>
    <row r="121" spans="1:5">
      <c r="A121" s="6" t="s">
        <v>10</v>
      </c>
      <c r="B121" s="6" t="s">
        <v>18</v>
      </c>
      <c r="C121" s="6">
        <v>26.35866355896</v>
      </c>
      <c r="D121" s="2">
        <f t="shared" si="4"/>
        <v>19.420528411865202</v>
      </c>
      <c r="E121" s="6">
        <f t="shared" si="5"/>
        <v>8.1547979815948541E-3</v>
      </c>
    </row>
    <row r="122" spans="1:5">
      <c r="A122" s="6" t="s">
        <v>11</v>
      </c>
      <c r="B122" s="6" t="s">
        <v>18</v>
      </c>
      <c r="C122" s="6">
        <v>27.371007919311499</v>
      </c>
      <c r="D122" s="2">
        <f t="shared" si="4"/>
        <v>20.037639617919897</v>
      </c>
      <c r="E122" s="6">
        <f t="shared" si="5"/>
        <v>6.2006350663684554E-3</v>
      </c>
    </row>
    <row r="123" spans="1:5">
      <c r="A123" s="6" t="s">
        <v>11</v>
      </c>
      <c r="B123" s="6" t="s">
        <v>18</v>
      </c>
      <c r="C123" s="6">
        <v>27.186090469360401</v>
      </c>
      <c r="D123" s="2">
        <f t="shared" si="4"/>
        <v>20.037639617919897</v>
      </c>
      <c r="E123" s="6">
        <f t="shared" si="5"/>
        <v>7.0485838614793954E-3</v>
      </c>
    </row>
    <row r="124" spans="1:5">
      <c r="A124" s="6" t="s">
        <v>11</v>
      </c>
      <c r="B124" s="6" t="s">
        <v>18</v>
      </c>
      <c r="C124" s="6">
        <v>27.140354156494102</v>
      </c>
      <c r="D124" s="2">
        <f t="shared" si="4"/>
        <v>20.037639617919897</v>
      </c>
      <c r="E124" s="6">
        <f t="shared" si="5"/>
        <v>7.2756177405808985E-3</v>
      </c>
    </row>
    <row r="125" spans="1:5">
      <c r="A125" s="6" t="s">
        <v>12</v>
      </c>
      <c r="B125" s="6" t="s">
        <v>18</v>
      </c>
      <c r="C125" s="6">
        <v>26.577152252197301</v>
      </c>
      <c r="D125" s="2">
        <f t="shared" si="4"/>
        <v>19.520022710164401</v>
      </c>
      <c r="E125" s="6">
        <f t="shared" si="5"/>
        <v>7.5091767110607886E-3</v>
      </c>
    </row>
    <row r="126" spans="1:5">
      <c r="A126" s="6" t="s">
        <v>12</v>
      </c>
      <c r="B126" s="6" t="s">
        <v>18</v>
      </c>
      <c r="C126" s="6">
        <v>26.453037261962901</v>
      </c>
      <c r="D126" s="2">
        <f t="shared" si="4"/>
        <v>19.520022710164401</v>
      </c>
      <c r="E126" s="6">
        <f t="shared" si="5"/>
        <v>8.1837934464064465E-3</v>
      </c>
    </row>
    <row r="127" spans="1:5">
      <c r="A127" s="6" t="s">
        <v>12</v>
      </c>
      <c r="B127" s="6" t="s">
        <v>18</v>
      </c>
      <c r="C127" s="6">
        <v>26.511497497558601</v>
      </c>
      <c r="D127" s="2">
        <f t="shared" si="4"/>
        <v>19.520022710164401</v>
      </c>
      <c r="E127" s="6">
        <f t="shared" si="5"/>
        <v>7.8588025078537693E-3</v>
      </c>
    </row>
    <row r="128" spans="1:5">
      <c r="A128" s="6" t="s">
        <v>5</v>
      </c>
      <c r="B128" s="6" t="s">
        <v>7</v>
      </c>
      <c r="C128" s="6">
        <v>19.6430759429932</v>
      </c>
      <c r="D128" s="2">
        <f t="shared" si="4"/>
        <v>19.720773061116567</v>
      </c>
      <c r="E128" s="6">
        <f t="shared" si="5"/>
        <v>1.0553321361365824</v>
      </c>
    </row>
    <row r="129" spans="1:5">
      <c r="A129" s="6" t="s">
        <v>5</v>
      </c>
      <c r="B129" s="6" t="s">
        <v>7</v>
      </c>
      <c r="C129" s="6">
        <v>19.857425689697301</v>
      </c>
      <c r="D129" s="2">
        <f t="shared" si="4"/>
        <v>19.720773061116567</v>
      </c>
      <c r="E129" s="6">
        <f t="shared" si="5"/>
        <v>0.90962724504645509</v>
      </c>
    </row>
    <row r="130" spans="1:5">
      <c r="A130" s="6" t="s">
        <v>5</v>
      </c>
      <c r="B130" s="6" t="s">
        <v>7</v>
      </c>
      <c r="C130" s="6">
        <v>19.661817550659201</v>
      </c>
      <c r="D130" s="2">
        <f t="shared" si="4"/>
        <v>19.720773061116567</v>
      </c>
      <c r="E130" s="6">
        <f t="shared" si="5"/>
        <v>1.0417113044269501</v>
      </c>
    </row>
    <row r="131" spans="1:5">
      <c r="A131" s="6" t="s">
        <v>8</v>
      </c>
      <c r="B131" s="6" t="s">
        <v>7</v>
      </c>
      <c r="C131" s="6">
        <v>19.776168823242202</v>
      </c>
      <c r="D131" s="2">
        <f t="shared" si="4"/>
        <v>19.727918624877933</v>
      </c>
      <c r="E131" s="6">
        <f t="shared" si="5"/>
        <v>0.96710859494753998</v>
      </c>
    </row>
    <row r="132" spans="1:5">
      <c r="A132" s="6" t="s">
        <v>8</v>
      </c>
      <c r="B132" s="6" t="s">
        <v>7</v>
      </c>
      <c r="C132" s="6">
        <v>19.6737270355225</v>
      </c>
      <c r="D132" s="2">
        <f t="shared" si="4"/>
        <v>19.727918624877933</v>
      </c>
      <c r="E132" s="6">
        <f t="shared" si="5"/>
        <v>1.0382771441998773</v>
      </c>
    </row>
    <row r="133" spans="1:5">
      <c r="A133" s="6" t="s">
        <v>8</v>
      </c>
      <c r="B133" s="6" t="s">
        <v>7</v>
      </c>
      <c r="C133" s="6">
        <v>19.733860015869102</v>
      </c>
      <c r="D133" s="2">
        <f t="shared" si="4"/>
        <v>19.727918624877933</v>
      </c>
      <c r="E133" s="6">
        <f t="shared" si="5"/>
        <v>0.99589020998304589</v>
      </c>
    </row>
    <row r="134" spans="1:5">
      <c r="A134" s="6" t="s">
        <v>9</v>
      </c>
      <c r="B134" s="6" t="s">
        <v>7</v>
      </c>
      <c r="C134" s="6">
        <v>19.3508205413818</v>
      </c>
      <c r="D134" s="2">
        <f t="shared" si="4"/>
        <v>19.341415405273398</v>
      </c>
      <c r="E134" s="6">
        <f t="shared" si="5"/>
        <v>0.99350205993888918</v>
      </c>
    </row>
    <row r="135" spans="1:5">
      <c r="A135" s="6" t="s">
        <v>9</v>
      </c>
      <c r="B135" s="6" t="s">
        <v>7</v>
      </c>
      <c r="C135" s="6">
        <v>19.3213787078857</v>
      </c>
      <c r="D135" s="2">
        <f t="shared" si="4"/>
        <v>19.341415405273398</v>
      </c>
      <c r="E135" s="6">
        <f t="shared" si="5"/>
        <v>1.0139852718918494</v>
      </c>
    </row>
    <row r="136" spans="1:5">
      <c r="A136" s="6" t="s">
        <v>9</v>
      </c>
      <c r="B136" s="6" t="s">
        <v>7</v>
      </c>
      <c r="C136" s="6">
        <v>19.352046966552699</v>
      </c>
      <c r="D136" s="2">
        <f t="shared" si="4"/>
        <v>19.341415405273398</v>
      </c>
      <c r="E136" s="6">
        <f t="shared" si="5"/>
        <v>0.99265784952342917</v>
      </c>
    </row>
    <row r="137" spans="1:5">
      <c r="A137" s="6" t="s">
        <v>10</v>
      </c>
      <c r="B137" s="6" t="s">
        <v>7</v>
      </c>
      <c r="C137" s="6">
        <v>19.4087810516357</v>
      </c>
      <c r="D137" s="2">
        <f t="shared" si="4"/>
        <v>19.420528411865202</v>
      </c>
      <c r="E137" s="6">
        <f t="shared" si="5"/>
        <v>1.0081758911570045</v>
      </c>
    </row>
    <row r="138" spans="1:5">
      <c r="A138" s="6" t="s">
        <v>10</v>
      </c>
      <c r="B138" s="6" t="s">
        <v>7</v>
      </c>
      <c r="C138" s="6">
        <v>19.374320983886701</v>
      </c>
      <c r="D138" s="2">
        <f t="shared" si="4"/>
        <v>19.420528411865202</v>
      </c>
      <c r="E138" s="6">
        <f t="shared" si="5"/>
        <v>1.0325469824736409</v>
      </c>
    </row>
    <row r="139" spans="1:5">
      <c r="A139" s="6" t="s">
        <v>10</v>
      </c>
      <c r="B139" s="6" t="s">
        <v>7</v>
      </c>
      <c r="C139" s="6">
        <v>19.4784832000732</v>
      </c>
      <c r="D139" s="2">
        <f t="shared" si="4"/>
        <v>19.420528411865202</v>
      </c>
      <c r="E139" s="6">
        <f t="shared" si="5"/>
        <v>0.96062496795638885</v>
      </c>
    </row>
    <row r="140" spans="1:5">
      <c r="A140" s="6" t="s">
        <v>11</v>
      </c>
      <c r="B140" s="6" t="s">
        <v>7</v>
      </c>
      <c r="C140" s="6">
        <v>20.114213943481399</v>
      </c>
      <c r="D140" s="2">
        <f t="shared" si="4"/>
        <v>20.037639617919897</v>
      </c>
      <c r="E140" s="6">
        <f t="shared" si="5"/>
        <v>0.94830672653028147</v>
      </c>
    </row>
    <row r="141" spans="1:5">
      <c r="A141" s="6" t="s">
        <v>11</v>
      </c>
      <c r="B141" s="6" t="s">
        <v>7</v>
      </c>
      <c r="C141" s="6">
        <v>19.998924255371101</v>
      </c>
      <c r="D141" s="2">
        <f t="shared" si="4"/>
        <v>20.037639617919897</v>
      </c>
      <c r="E141" s="6">
        <f t="shared" si="5"/>
        <v>1.0271987575422545</v>
      </c>
    </row>
    <row r="142" spans="1:5">
      <c r="A142" s="6" t="s">
        <v>11</v>
      </c>
      <c r="B142" s="6" t="s">
        <v>7</v>
      </c>
      <c r="C142" s="6">
        <v>19.999780654907202</v>
      </c>
      <c r="D142" s="2">
        <f t="shared" si="4"/>
        <v>20.037639617919897</v>
      </c>
      <c r="E142" s="6">
        <f t="shared" si="5"/>
        <v>1.0265891820820063</v>
      </c>
    </row>
    <row r="143" spans="1:5">
      <c r="A143" s="6" t="s">
        <v>12</v>
      </c>
      <c r="B143" s="6" t="s">
        <v>7</v>
      </c>
      <c r="C143" s="6">
        <v>19.534572601318398</v>
      </c>
      <c r="D143" s="2">
        <f t="shared" si="4"/>
        <v>19.520022710164401</v>
      </c>
      <c r="E143" s="6">
        <f t="shared" si="5"/>
        <v>0.98996546922665074</v>
      </c>
    </row>
    <row r="144" spans="1:5">
      <c r="A144" s="6" t="s">
        <v>12</v>
      </c>
      <c r="B144" s="6" t="s">
        <v>7</v>
      </c>
      <c r="C144" s="6">
        <v>19.45143699646</v>
      </c>
      <c r="D144" s="2">
        <f t="shared" si="4"/>
        <v>19.520022710164401</v>
      </c>
      <c r="E144" s="6">
        <f t="shared" si="5"/>
        <v>1.0486881416009652</v>
      </c>
    </row>
    <row r="145" spans="1:5">
      <c r="A145" s="6" t="s">
        <v>12</v>
      </c>
      <c r="B145" s="6" t="s">
        <v>7</v>
      </c>
      <c r="C145" s="6">
        <v>19.574058532714801</v>
      </c>
      <c r="D145" s="2">
        <f t="shared" si="4"/>
        <v>19.520022710164401</v>
      </c>
      <c r="E145" s="6">
        <f t="shared" si="5"/>
        <v>0.9632379762354677</v>
      </c>
    </row>
    <row r="146" spans="1:5">
      <c r="A146" s="6" t="s">
        <v>5</v>
      </c>
      <c r="B146" s="6" t="s">
        <v>19</v>
      </c>
      <c r="C146" s="6">
        <v>25.025730133056602</v>
      </c>
      <c r="D146" s="2">
        <f t="shared" ref="D146:D199" si="6">VLOOKUP(A146,$M$2:$P$19,4,0)</f>
        <v>19.720773061116567</v>
      </c>
      <c r="E146" s="6">
        <f t="shared" ref="E146:E199" si="7">POWER(2,-C146+D146)</f>
        <v>2.5295821944820784E-2</v>
      </c>
    </row>
    <row r="147" spans="1:5">
      <c r="A147" s="6" t="s">
        <v>5</v>
      </c>
      <c r="B147" s="6" t="s">
        <v>19</v>
      </c>
      <c r="C147" s="6">
        <v>25.0026149749756</v>
      </c>
      <c r="D147" s="2">
        <f t="shared" si="6"/>
        <v>19.720773061116567</v>
      </c>
      <c r="E147" s="6">
        <f t="shared" si="7"/>
        <v>2.5704381100966664E-2</v>
      </c>
    </row>
    <row r="148" spans="1:5">
      <c r="A148" s="6" t="s">
        <v>5</v>
      </c>
      <c r="B148" s="6" t="s">
        <v>19</v>
      </c>
      <c r="C148" s="6">
        <v>25.052637100219702</v>
      </c>
      <c r="D148" s="2">
        <f t="shared" si="6"/>
        <v>19.720773061116567</v>
      </c>
      <c r="E148" s="6">
        <f t="shared" si="7"/>
        <v>2.4828414745209089E-2</v>
      </c>
    </row>
    <row r="149" spans="1:5">
      <c r="A149" s="6" t="s">
        <v>8</v>
      </c>
      <c r="B149" s="6" t="s">
        <v>19</v>
      </c>
      <c r="C149" s="6">
        <v>27.059123992919901</v>
      </c>
      <c r="D149" s="2">
        <f t="shared" si="6"/>
        <v>19.727918624877933</v>
      </c>
      <c r="E149" s="6">
        <f t="shared" si="7"/>
        <v>6.2099382236776492E-3</v>
      </c>
    </row>
    <row r="150" spans="1:5">
      <c r="A150" s="6" t="s">
        <v>8</v>
      </c>
      <c r="B150" s="6" t="s">
        <v>19</v>
      </c>
      <c r="C150" s="6">
        <v>27.081047058105501</v>
      </c>
      <c r="D150" s="2">
        <f t="shared" si="6"/>
        <v>19.727918624877933</v>
      </c>
      <c r="E150" s="6">
        <f t="shared" si="7"/>
        <v>6.1162859243529969E-3</v>
      </c>
    </row>
    <row r="151" spans="1:5">
      <c r="A151" s="6" t="s">
        <v>8</v>
      </c>
      <c r="B151" s="6" t="s">
        <v>19</v>
      </c>
      <c r="C151" s="6">
        <v>27.142637252807599</v>
      </c>
      <c r="D151" s="2">
        <f t="shared" si="6"/>
        <v>19.727918624877933</v>
      </c>
      <c r="E151" s="6">
        <f t="shared" si="7"/>
        <v>5.8606702101821461E-3</v>
      </c>
    </row>
    <row r="152" spans="1:5">
      <c r="A152" s="6" t="s">
        <v>9</v>
      </c>
      <c r="B152" s="6" t="s">
        <v>19</v>
      </c>
      <c r="C152" s="6">
        <v>26.095603942871101</v>
      </c>
      <c r="D152" s="2">
        <f t="shared" si="6"/>
        <v>19.341415405273398</v>
      </c>
      <c r="E152" s="6">
        <f t="shared" si="7"/>
        <v>9.2637463212966609E-3</v>
      </c>
    </row>
    <row r="153" spans="1:5">
      <c r="A153" s="6" t="s">
        <v>9</v>
      </c>
      <c r="B153" s="6" t="s">
        <v>19</v>
      </c>
      <c r="C153" s="6">
        <v>26.111255645751999</v>
      </c>
      <c r="D153" s="2">
        <f t="shared" si="6"/>
        <v>19.341415405273398</v>
      </c>
      <c r="E153" s="6">
        <f t="shared" si="7"/>
        <v>9.1637877537882433E-3</v>
      </c>
    </row>
    <row r="154" spans="1:5">
      <c r="A154" s="6" t="s">
        <v>9</v>
      </c>
      <c r="B154" s="6" t="s">
        <v>19</v>
      </c>
      <c r="C154" s="6">
        <v>26.072940826416001</v>
      </c>
      <c r="D154" s="2">
        <f t="shared" si="6"/>
        <v>19.341415405273398</v>
      </c>
      <c r="E154" s="6">
        <f t="shared" si="7"/>
        <v>9.410418367099712E-3</v>
      </c>
    </row>
    <row r="155" spans="1:5">
      <c r="A155" s="6" t="s">
        <v>10</v>
      </c>
      <c r="B155" s="6" t="s">
        <v>19</v>
      </c>
      <c r="C155" s="6">
        <v>26.126880645751999</v>
      </c>
      <c r="D155" s="2">
        <f t="shared" si="6"/>
        <v>19.420528411865202</v>
      </c>
      <c r="E155" s="6">
        <f t="shared" si="7"/>
        <v>9.5760590646240054E-3</v>
      </c>
    </row>
    <row r="156" spans="1:5">
      <c r="A156" s="6" t="s">
        <v>10</v>
      </c>
      <c r="B156" s="6" t="s">
        <v>19</v>
      </c>
      <c r="C156" s="6">
        <v>25.969865798950199</v>
      </c>
      <c r="D156" s="2">
        <f t="shared" si="6"/>
        <v>19.420528411865202</v>
      </c>
      <c r="E156" s="6">
        <f t="shared" si="7"/>
        <v>1.0677092243188637E-2</v>
      </c>
    </row>
    <row r="157" spans="1:5">
      <c r="A157" s="6" t="s">
        <v>10</v>
      </c>
      <c r="B157" s="6" t="s">
        <v>19</v>
      </c>
      <c r="C157" s="6">
        <v>26.020210266113299</v>
      </c>
      <c r="D157" s="2">
        <f t="shared" si="6"/>
        <v>19.420528411865202</v>
      </c>
      <c r="E157" s="6">
        <f t="shared" si="7"/>
        <v>1.0310929087183044E-2</v>
      </c>
    </row>
    <row r="158" spans="1:5">
      <c r="A158" s="6" t="s">
        <v>11</v>
      </c>
      <c r="B158" s="6" t="s">
        <v>19</v>
      </c>
      <c r="C158" s="6">
        <v>27.005805969238299</v>
      </c>
      <c r="D158" s="2">
        <f t="shared" si="6"/>
        <v>20.037639617919897</v>
      </c>
      <c r="E158" s="6">
        <f t="shared" si="7"/>
        <v>7.9868019165327264E-3</v>
      </c>
    </row>
    <row r="159" spans="1:5">
      <c r="A159" s="6" t="s">
        <v>11</v>
      </c>
      <c r="B159" s="6" t="s">
        <v>19</v>
      </c>
      <c r="C159" s="6">
        <v>27.105388641357401</v>
      </c>
      <c r="D159" s="2">
        <f t="shared" si="6"/>
        <v>20.037639617919897</v>
      </c>
      <c r="E159" s="6">
        <f t="shared" si="7"/>
        <v>7.4541056196352155E-3</v>
      </c>
    </row>
    <row r="160" spans="1:5">
      <c r="A160" s="6" t="s">
        <v>11</v>
      </c>
      <c r="B160" s="6" t="s">
        <v>19</v>
      </c>
      <c r="C160" s="6">
        <v>26.988782882690401</v>
      </c>
      <c r="D160" s="2">
        <f t="shared" si="6"/>
        <v>20.037639617919897</v>
      </c>
      <c r="E160" s="6">
        <f t="shared" si="7"/>
        <v>8.0816004089819676E-3</v>
      </c>
    </row>
    <row r="161" spans="1:5">
      <c r="A161" s="6" t="s">
        <v>12</v>
      </c>
      <c r="B161" s="6" t="s">
        <v>19</v>
      </c>
      <c r="C161" s="6">
        <v>26.036174774169901</v>
      </c>
      <c r="D161" s="2">
        <f t="shared" si="6"/>
        <v>19.520022710164401</v>
      </c>
      <c r="E161" s="6">
        <f t="shared" si="7"/>
        <v>1.0925536504254972E-2</v>
      </c>
    </row>
    <row r="162" spans="1:5">
      <c r="A162" s="6" t="s">
        <v>12</v>
      </c>
      <c r="B162" s="6" t="s">
        <v>19</v>
      </c>
      <c r="C162" s="6">
        <v>26.058444976806602</v>
      </c>
      <c r="D162" s="2">
        <f t="shared" si="6"/>
        <v>19.520022710164401</v>
      </c>
      <c r="E162" s="6">
        <f t="shared" si="7"/>
        <v>1.075817918348783E-2</v>
      </c>
    </row>
    <row r="163" spans="1:5">
      <c r="A163" s="6" t="s">
        <v>12</v>
      </c>
      <c r="B163" s="6" t="s">
        <v>19</v>
      </c>
      <c r="C163" s="6">
        <v>26.147605895996101</v>
      </c>
      <c r="D163" s="2">
        <f t="shared" si="6"/>
        <v>19.520022710164401</v>
      </c>
      <c r="E163" s="6">
        <f t="shared" si="7"/>
        <v>1.0113434411994627E-2</v>
      </c>
    </row>
    <row r="164" spans="1:5">
      <c r="A164" s="6" t="s">
        <v>5</v>
      </c>
      <c r="B164" s="6" t="s">
        <v>20</v>
      </c>
      <c r="C164" s="6">
        <v>29.382240295410199</v>
      </c>
      <c r="D164" s="2">
        <f t="shared" si="6"/>
        <v>19.720773061116567</v>
      </c>
      <c r="E164" s="6">
        <f t="shared" si="7"/>
        <v>1.2348339473577552E-3</v>
      </c>
    </row>
    <row r="165" spans="1:5">
      <c r="A165" s="6" t="s">
        <v>5</v>
      </c>
      <c r="B165" s="6" t="s">
        <v>20</v>
      </c>
      <c r="C165" s="6">
        <v>29.298078536987301</v>
      </c>
      <c r="D165" s="2">
        <f t="shared" si="6"/>
        <v>19.720773061116567</v>
      </c>
      <c r="E165" s="6">
        <f t="shared" si="7"/>
        <v>1.3090124409171841E-3</v>
      </c>
    </row>
    <row r="166" spans="1:5">
      <c r="A166" s="6" t="s">
        <v>5</v>
      </c>
      <c r="B166" s="6" t="s">
        <v>20</v>
      </c>
      <c r="C166" s="6">
        <v>29.3539028167725</v>
      </c>
      <c r="D166" s="2">
        <f t="shared" si="6"/>
        <v>19.720773061116567</v>
      </c>
      <c r="E166" s="6">
        <f t="shared" si="7"/>
        <v>1.259328382236166E-3</v>
      </c>
    </row>
    <row r="167" spans="1:5">
      <c r="A167" s="6" t="s">
        <v>8</v>
      </c>
      <c r="B167" s="6" t="s">
        <v>20</v>
      </c>
      <c r="C167" s="6">
        <v>31.778923034668001</v>
      </c>
      <c r="D167" s="2">
        <f t="shared" si="6"/>
        <v>19.727918624877933</v>
      </c>
      <c r="E167" s="6">
        <f t="shared" si="7"/>
        <v>2.3566017441618449E-4</v>
      </c>
    </row>
    <row r="168" spans="1:5">
      <c r="A168" s="6" t="s">
        <v>8</v>
      </c>
      <c r="B168" s="6" t="s">
        <v>20</v>
      </c>
      <c r="C168" s="6">
        <v>31.036405563354499</v>
      </c>
      <c r="D168" s="2">
        <f t="shared" si="6"/>
        <v>19.727918624877933</v>
      </c>
      <c r="E168" s="6">
        <f t="shared" si="7"/>
        <v>3.9428134188026137E-4</v>
      </c>
    </row>
    <row r="169" spans="1:5">
      <c r="A169" s="6" t="s">
        <v>8</v>
      </c>
      <c r="B169" s="6" t="s">
        <v>20</v>
      </c>
      <c r="C169" s="6">
        <v>31.201311111450199</v>
      </c>
      <c r="D169" s="2">
        <f t="shared" si="6"/>
        <v>19.727918624877933</v>
      </c>
      <c r="E169" s="6">
        <f t="shared" si="7"/>
        <v>3.5169379781080763E-4</v>
      </c>
    </row>
    <row r="170" spans="1:5">
      <c r="A170" s="6" t="s">
        <v>9</v>
      </c>
      <c r="B170" s="6" t="s">
        <v>20</v>
      </c>
      <c r="C170" s="6">
        <v>29.6618137359619</v>
      </c>
      <c r="D170" s="2">
        <f t="shared" si="6"/>
        <v>19.341415405273398</v>
      </c>
      <c r="E170" s="6">
        <f t="shared" si="7"/>
        <v>7.8207883915079905E-4</v>
      </c>
    </row>
    <row r="171" spans="1:5">
      <c r="A171" s="6" t="s">
        <v>9</v>
      </c>
      <c r="B171" s="6" t="s">
        <v>20</v>
      </c>
      <c r="C171" s="6">
        <v>30.0002326965332</v>
      </c>
      <c r="D171" s="2">
        <f t="shared" si="6"/>
        <v>19.341415405273398</v>
      </c>
      <c r="E171" s="6">
        <f t="shared" si="7"/>
        <v>6.1855208768097367E-4</v>
      </c>
    </row>
    <row r="172" spans="1:5">
      <c r="A172" s="6" t="s">
        <v>9</v>
      </c>
      <c r="B172" s="6" t="s">
        <v>20</v>
      </c>
      <c r="C172" s="6">
        <v>29.650754928588899</v>
      </c>
      <c r="D172" s="2">
        <f t="shared" si="6"/>
        <v>19.341415405273398</v>
      </c>
      <c r="E172" s="6">
        <f t="shared" si="7"/>
        <v>7.8809680708498279E-4</v>
      </c>
    </row>
    <row r="173" spans="1:5">
      <c r="A173" s="6" t="s">
        <v>10</v>
      </c>
      <c r="B173" s="6" t="s">
        <v>20</v>
      </c>
      <c r="C173" s="6">
        <v>29.308223724365199</v>
      </c>
      <c r="D173" s="2">
        <f t="shared" si="6"/>
        <v>19.420528411865202</v>
      </c>
      <c r="E173" s="6">
        <f t="shared" si="7"/>
        <v>1.05561881649099E-3</v>
      </c>
    </row>
    <row r="174" spans="1:5">
      <c r="A174" s="6" t="s">
        <v>10</v>
      </c>
      <c r="B174" s="6" t="s">
        <v>20</v>
      </c>
      <c r="C174" s="6">
        <v>29.0777492523193</v>
      </c>
      <c r="D174" s="2">
        <f t="shared" si="6"/>
        <v>19.420528411865202</v>
      </c>
      <c r="E174" s="6">
        <f t="shared" si="7"/>
        <v>1.2384738820806537E-3</v>
      </c>
    </row>
    <row r="175" spans="1:5">
      <c r="A175" s="6" t="s">
        <v>10</v>
      </c>
      <c r="B175" s="6" t="s">
        <v>20</v>
      </c>
      <c r="C175" s="6">
        <v>29.351957321166999</v>
      </c>
      <c r="D175" s="2">
        <f t="shared" si="6"/>
        <v>19.420528411865202</v>
      </c>
      <c r="E175" s="6">
        <f t="shared" si="7"/>
        <v>1.0240991330677739E-3</v>
      </c>
    </row>
    <row r="176" spans="1:5">
      <c r="A176" s="6" t="s">
        <v>11</v>
      </c>
      <c r="B176" s="6" t="s">
        <v>20</v>
      </c>
      <c r="C176" s="6">
        <v>31.4028224945068</v>
      </c>
      <c r="D176" s="2">
        <f t="shared" si="6"/>
        <v>20.037639617919897</v>
      </c>
      <c r="E176" s="6">
        <f t="shared" si="7"/>
        <v>3.7908713659234259E-4</v>
      </c>
    </row>
    <row r="177" spans="1:5">
      <c r="A177" s="6" t="s">
        <v>11</v>
      </c>
      <c r="B177" s="6" t="s">
        <v>20</v>
      </c>
      <c r="C177" s="6">
        <v>31.842878341674801</v>
      </c>
      <c r="D177" s="2">
        <f t="shared" si="6"/>
        <v>20.037639617919897</v>
      </c>
      <c r="E177" s="6">
        <f t="shared" si="7"/>
        <v>2.7942743114354161E-4</v>
      </c>
    </row>
    <row r="178" spans="1:5">
      <c r="A178" s="6" t="s">
        <v>11</v>
      </c>
      <c r="B178" s="6" t="s">
        <v>20</v>
      </c>
      <c r="C178" s="6">
        <v>31.0855102539063</v>
      </c>
      <c r="D178" s="2">
        <f t="shared" si="6"/>
        <v>20.037639617919897</v>
      </c>
      <c r="E178" s="6">
        <f t="shared" si="7"/>
        <v>4.7234524781643067E-4</v>
      </c>
    </row>
    <row r="179" spans="1:5">
      <c r="A179" s="6" t="s">
        <v>12</v>
      </c>
      <c r="B179" s="6" t="s">
        <v>20</v>
      </c>
      <c r="C179" s="6">
        <v>30.0421848297119</v>
      </c>
      <c r="D179" s="2">
        <f t="shared" si="6"/>
        <v>19.520022710164401</v>
      </c>
      <c r="E179" s="6">
        <f t="shared" si="7"/>
        <v>6.8000731223919321E-4</v>
      </c>
    </row>
    <row r="180" spans="1:5">
      <c r="A180" s="6" t="s">
        <v>12</v>
      </c>
      <c r="B180" s="6" t="s">
        <v>20</v>
      </c>
      <c r="C180" s="6">
        <v>29.845869064331101</v>
      </c>
      <c r="D180" s="2">
        <f t="shared" si="6"/>
        <v>19.520022710164401</v>
      </c>
      <c r="E180" s="6">
        <f t="shared" si="7"/>
        <v>7.7913105814849575E-4</v>
      </c>
    </row>
    <row r="181" spans="1:5">
      <c r="A181" s="6" t="s">
        <v>12</v>
      </c>
      <c r="B181" s="6" t="s">
        <v>20</v>
      </c>
      <c r="C181" s="6">
        <v>29.856117248535199</v>
      </c>
      <c r="D181" s="2">
        <f t="shared" si="6"/>
        <v>19.520022710164401</v>
      </c>
      <c r="E181" s="6">
        <f t="shared" si="7"/>
        <v>7.7361611158872727E-4</v>
      </c>
    </row>
    <row r="182" spans="1:5">
      <c r="A182" s="6" t="s">
        <v>5</v>
      </c>
      <c r="B182" s="6" t="s">
        <v>21</v>
      </c>
      <c r="C182" s="6">
        <v>26.7383728027344</v>
      </c>
      <c r="D182" s="2">
        <f t="shared" si="6"/>
        <v>19.720773061116567</v>
      </c>
      <c r="E182" s="6">
        <f t="shared" si="7"/>
        <v>7.7177726362100355E-3</v>
      </c>
    </row>
    <row r="183" spans="1:5">
      <c r="A183" s="6" t="s">
        <v>5</v>
      </c>
      <c r="B183" s="6" t="s">
        <v>21</v>
      </c>
      <c r="C183" s="6">
        <v>26.3999214172363</v>
      </c>
      <c r="D183" s="2">
        <f t="shared" si="6"/>
        <v>19.720773061116567</v>
      </c>
      <c r="E183" s="6">
        <f t="shared" si="7"/>
        <v>9.7583412042176916E-3</v>
      </c>
    </row>
    <row r="184" spans="1:5">
      <c r="A184" s="6" t="s">
        <v>5</v>
      </c>
      <c r="B184" s="6" t="s">
        <v>21</v>
      </c>
      <c r="C184" s="6">
        <v>26.4184474945068</v>
      </c>
      <c r="D184" s="2">
        <f t="shared" si="6"/>
        <v>19.720773061116567</v>
      </c>
      <c r="E184" s="6">
        <f t="shared" si="7"/>
        <v>9.6338325717954549E-3</v>
      </c>
    </row>
    <row r="185" spans="1:5">
      <c r="A185" s="6" t="s">
        <v>8</v>
      </c>
      <c r="B185" s="6" t="s">
        <v>21</v>
      </c>
      <c r="C185" s="6">
        <v>28.684772491455099</v>
      </c>
      <c r="D185" s="2">
        <f t="shared" si="6"/>
        <v>19.727918624877933</v>
      </c>
      <c r="E185" s="6">
        <f t="shared" si="7"/>
        <v>2.01241858468374E-3</v>
      </c>
    </row>
    <row r="186" spans="1:5">
      <c r="A186" s="6" t="s">
        <v>8</v>
      </c>
      <c r="B186" s="6" t="s">
        <v>21</v>
      </c>
      <c r="C186" s="6">
        <v>28.6600341796875</v>
      </c>
      <c r="D186" s="2">
        <f t="shared" si="6"/>
        <v>19.727918624877933</v>
      </c>
      <c r="E186" s="6">
        <f t="shared" si="7"/>
        <v>2.047223665496123E-3</v>
      </c>
    </row>
    <row r="187" spans="1:5">
      <c r="A187" s="6" t="s">
        <v>8</v>
      </c>
      <c r="B187" s="6" t="s">
        <v>21</v>
      </c>
      <c r="C187" s="6">
        <v>28.782211303710898</v>
      </c>
      <c r="D187" s="2">
        <f t="shared" si="6"/>
        <v>19.727918624877933</v>
      </c>
      <c r="E187" s="6">
        <f t="shared" si="7"/>
        <v>1.8809892526844331E-3</v>
      </c>
    </row>
    <row r="188" spans="1:5">
      <c r="A188" s="6" t="s">
        <v>9</v>
      </c>
      <c r="B188" s="6" t="s">
        <v>21</v>
      </c>
      <c r="C188" s="6">
        <v>27.838182449340799</v>
      </c>
      <c r="D188" s="2">
        <f t="shared" si="6"/>
        <v>19.341415405273398</v>
      </c>
      <c r="E188" s="6">
        <f t="shared" si="7"/>
        <v>2.7683325142251716E-3</v>
      </c>
    </row>
    <row r="189" spans="1:5">
      <c r="A189" s="6" t="s">
        <v>9</v>
      </c>
      <c r="B189" s="6" t="s">
        <v>21</v>
      </c>
      <c r="C189" s="6">
        <v>27.5122585296631</v>
      </c>
      <c r="D189" s="2">
        <f t="shared" si="6"/>
        <v>19.341415405273398</v>
      </c>
      <c r="E189" s="6">
        <f t="shared" si="7"/>
        <v>3.4700132226511576E-3</v>
      </c>
    </row>
    <row r="190" spans="1:5">
      <c r="A190" s="6" t="s">
        <v>9</v>
      </c>
      <c r="B190" s="6" t="s">
        <v>21</v>
      </c>
      <c r="C190" s="6">
        <v>27.6409206390381</v>
      </c>
      <c r="D190" s="2">
        <f t="shared" si="6"/>
        <v>19.341415405273398</v>
      </c>
      <c r="E190" s="6">
        <f t="shared" si="7"/>
        <v>3.1739492292652293E-3</v>
      </c>
    </row>
    <row r="191" spans="1:5">
      <c r="A191" s="6" t="s">
        <v>10</v>
      </c>
      <c r="B191" s="6" t="s">
        <v>21</v>
      </c>
      <c r="C191" s="6">
        <v>27.4551086425781</v>
      </c>
      <c r="D191" s="2">
        <f t="shared" si="6"/>
        <v>19.420528411865202</v>
      </c>
      <c r="E191" s="6">
        <f t="shared" si="7"/>
        <v>3.8137335552677802E-3</v>
      </c>
    </row>
    <row r="192" spans="1:5">
      <c r="A192" s="6" t="s">
        <v>10</v>
      </c>
      <c r="B192" s="6" t="s">
        <v>21</v>
      </c>
      <c r="C192" s="6">
        <v>27.2308559417725</v>
      </c>
      <c r="D192" s="2">
        <f t="shared" si="6"/>
        <v>19.420528411865202</v>
      </c>
      <c r="E192" s="6">
        <f t="shared" si="7"/>
        <v>4.4550967255793704E-3</v>
      </c>
    </row>
    <row r="193" spans="1:5">
      <c r="A193" s="6" t="s">
        <v>10</v>
      </c>
      <c r="B193" s="6" t="s">
        <v>21</v>
      </c>
      <c r="C193" s="6">
        <v>27.2590236663818</v>
      </c>
      <c r="D193" s="2">
        <f t="shared" si="6"/>
        <v>19.420528411865202</v>
      </c>
      <c r="E193" s="6">
        <f t="shared" si="7"/>
        <v>4.3689573741125132E-3</v>
      </c>
    </row>
    <row r="194" spans="1:5">
      <c r="A194" s="6" t="s">
        <v>11</v>
      </c>
      <c r="B194" s="6" t="s">
        <v>21</v>
      </c>
      <c r="C194" s="6">
        <v>28.249061584472699</v>
      </c>
      <c r="D194" s="2">
        <f t="shared" si="6"/>
        <v>20.037639617919897</v>
      </c>
      <c r="E194" s="6">
        <f t="shared" si="7"/>
        <v>3.3737716228648264E-3</v>
      </c>
    </row>
    <row r="195" spans="1:5">
      <c r="A195" s="6" t="s">
        <v>11</v>
      </c>
      <c r="B195" s="6" t="s">
        <v>21</v>
      </c>
      <c r="C195" s="6">
        <v>27.9603576660156</v>
      </c>
      <c r="D195" s="2">
        <f t="shared" si="6"/>
        <v>20.037639617919897</v>
      </c>
      <c r="E195" s="6">
        <f t="shared" si="7"/>
        <v>4.1212050216211001E-3</v>
      </c>
    </row>
    <row r="196" spans="1:5">
      <c r="A196" s="6" t="s">
        <v>11</v>
      </c>
      <c r="B196" s="6" t="s">
        <v>21</v>
      </c>
      <c r="C196" s="6">
        <v>27.942632675170898</v>
      </c>
      <c r="D196" s="2">
        <f t="shared" si="6"/>
        <v>20.037639617919897</v>
      </c>
      <c r="E196" s="6">
        <f t="shared" si="7"/>
        <v>4.1721505779744846E-3</v>
      </c>
    </row>
    <row r="197" spans="1:5">
      <c r="A197" s="6" t="s">
        <v>12</v>
      </c>
      <c r="B197" s="6" t="s">
        <v>21</v>
      </c>
      <c r="C197" s="6">
        <v>27.233629226684599</v>
      </c>
      <c r="D197" s="2">
        <f t="shared" si="6"/>
        <v>19.520022710164401</v>
      </c>
      <c r="E197" s="6">
        <f t="shared" si="7"/>
        <v>4.764014380700168E-3</v>
      </c>
    </row>
    <row r="198" spans="1:5">
      <c r="A198" s="6" t="s">
        <v>12</v>
      </c>
      <c r="B198" s="6" t="s">
        <v>21</v>
      </c>
      <c r="C198" s="6">
        <v>27.0199890136719</v>
      </c>
      <c r="D198" s="2">
        <f t="shared" si="6"/>
        <v>19.520022710164401</v>
      </c>
      <c r="E198" s="6">
        <f t="shared" si="7"/>
        <v>5.5244007578907333E-3</v>
      </c>
    </row>
    <row r="199" spans="1:5">
      <c r="A199" s="6" t="s">
        <v>12</v>
      </c>
      <c r="B199" s="6" t="s">
        <v>21</v>
      </c>
      <c r="C199" s="6">
        <v>27.3015232086182</v>
      </c>
      <c r="D199" s="2">
        <f t="shared" si="6"/>
        <v>19.520022710164401</v>
      </c>
      <c r="E199" s="6">
        <f t="shared" si="7"/>
        <v>4.545011000384235E-3</v>
      </c>
    </row>
  </sheetData>
  <sortState xmlns:xlrd2="http://schemas.microsoft.com/office/spreadsheetml/2017/richdata2" ref="A2:E199">
    <sortCondition ref="B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"/>
  <sheetViews>
    <sheetView workbookViewId="0">
      <selection activeCell="A6" sqref="A6:XFD6"/>
    </sheetView>
  </sheetViews>
  <sheetFormatPr baseColWidth="10" defaultColWidth="9" defaultRowHeight="14"/>
  <cols>
    <col min="1" max="1" width="13.1640625" style="2" customWidth="1"/>
    <col min="2" max="19" width="12.6640625" style="2" customWidth="1"/>
    <col min="20" max="16384" width="9" style="2"/>
  </cols>
  <sheetData>
    <row r="1" spans="1:19" s="1" customFormat="1">
      <c r="A1" s="1" t="s">
        <v>1</v>
      </c>
      <c r="B1" s="5" t="s">
        <v>5</v>
      </c>
      <c r="C1" s="5" t="s">
        <v>5</v>
      </c>
      <c r="D1" s="5" t="s">
        <v>5</v>
      </c>
      <c r="E1" s="5" t="s">
        <v>9</v>
      </c>
      <c r="F1" s="5" t="s">
        <v>9</v>
      </c>
      <c r="G1" s="5" t="s">
        <v>9</v>
      </c>
      <c r="H1" s="5" t="s">
        <v>10</v>
      </c>
      <c r="I1" s="5" t="s">
        <v>10</v>
      </c>
      <c r="J1" s="5" t="s">
        <v>10</v>
      </c>
      <c r="K1" s="5" t="s">
        <v>8</v>
      </c>
      <c r="L1" s="5" t="s">
        <v>8</v>
      </c>
      <c r="M1" s="5" t="s">
        <v>8</v>
      </c>
      <c r="N1" s="5" t="s">
        <v>11</v>
      </c>
      <c r="O1" s="5" t="s">
        <v>11</v>
      </c>
      <c r="P1" s="5" t="s">
        <v>11</v>
      </c>
      <c r="Q1" s="5" t="s">
        <v>12</v>
      </c>
      <c r="R1" s="5" t="s">
        <v>12</v>
      </c>
      <c r="S1" s="5" t="s">
        <v>12</v>
      </c>
    </row>
    <row r="2" spans="1:19">
      <c r="A2" s="2" t="s">
        <v>6</v>
      </c>
      <c r="B2" s="2">
        <v>2.2487096675610298E-2</v>
      </c>
      <c r="C2" s="2">
        <v>2.2347594004784602E-2</v>
      </c>
      <c r="D2" s="2">
        <v>2.2439401605104901E-2</v>
      </c>
      <c r="E2" s="2">
        <v>1.6610570007717599E-2</v>
      </c>
      <c r="F2" s="2">
        <v>1.6376576821102301E-2</v>
      </c>
      <c r="G2" s="2">
        <v>1.7980650618525999E-2</v>
      </c>
      <c r="H2" s="2">
        <v>1.7445081612973801E-2</v>
      </c>
      <c r="I2" s="2">
        <v>1.8257852228890599E-2</v>
      </c>
      <c r="J2" s="2">
        <v>1.6022482800110999E-2</v>
      </c>
      <c r="K2" s="2">
        <v>7.4883904930912598E-3</v>
      </c>
      <c r="L2" s="2">
        <v>7.2189056559869196E-3</v>
      </c>
      <c r="M2" s="2">
        <v>7.1813718846543096E-3</v>
      </c>
      <c r="N2" s="2">
        <v>8.0613147369405502E-3</v>
      </c>
      <c r="O2" s="2">
        <v>8.32786897593326E-3</v>
      </c>
      <c r="P2" s="2">
        <v>8.8007290736261193E-3</v>
      </c>
      <c r="Q2" s="2">
        <v>1.4347440786001101E-2</v>
      </c>
      <c r="R2" s="2">
        <v>1.3225285227839299E-2</v>
      </c>
      <c r="S2" s="2">
        <v>1.29407140917265E-2</v>
      </c>
    </row>
    <row r="3" spans="1:19">
      <c r="A3" s="2" t="s">
        <v>13</v>
      </c>
      <c r="B3" s="2">
        <v>4.2982909937021802E-3</v>
      </c>
      <c r="C3" s="2">
        <v>4.3154070456353196E-3</v>
      </c>
      <c r="D3" s="2">
        <v>4.1842570991432199E-3</v>
      </c>
      <c r="E3" s="2">
        <v>2.5164711125625601E-3</v>
      </c>
      <c r="F3" s="2">
        <v>2.43543570914662E-3</v>
      </c>
      <c r="G3" s="2">
        <v>2.0169919634962E-3</v>
      </c>
      <c r="H3" s="2">
        <v>5.3365067638311203E-3</v>
      </c>
      <c r="I3" s="2">
        <v>5.7917627895533001E-3</v>
      </c>
      <c r="J3" s="2">
        <v>3.56314941727721E-3</v>
      </c>
      <c r="K3" s="2">
        <v>3.5959401307849598E-3</v>
      </c>
      <c r="L3" s="2">
        <v>4.1470737897473598E-3</v>
      </c>
      <c r="M3" s="2">
        <v>2.5293493432237499E-3</v>
      </c>
      <c r="N3" s="2">
        <v>3.4131573644051801E-3</v>
      </c>
      <c r="O3" s="2">
        <v>4.0809151905810102E-3</v>
      </c>
      <c r="P3" s="2">
        <v>3.1114206501525899E-3</v>
      </c>
      <c r="Q3" s="2">
        <v>2.8686651884441499E-3</v>
      </c>
      <c r="R3" s="2">
        <v>2.8968450779205401E-3</v>
      </c>
      <c r="S3" s="2">
        <v>1.76026613546142E-3</v>
      </c>
    </row>
    <row r="4" spans="1:19">
      <c r="A4" s="2" t="s">
        <v>14</v>
      </c>
      <c r="B4" s="2">
        <v>6.5634491194731207E-2</v>
      </c>
      <c r="C4" s="2">
        <v>6.7362379163203298E-2</v>
      </c>
      <c r="D4" s="2">
        <v>6.7959022858959398E-2</v>
      </c>
      <c r="E4" s="2">
        <v>5.5613583665739597E-2</v>
      </c>
      <c r="F4" s="2">
        <v>5.7088152107359298E-2</v>
      </c>
      <c r="G4" s="2">
        <v>5.5720739509894798E-2</v>
      </c>
      <c r="H4" s="2">
        <v>6.5431178005389903E-2</v>
      </c>
      <c r="I4" s="2">
        <v>6.1902569790358998E-2</v>
      </c>
      <c r="J4" s="2">
        <v>6.0133592327854403E-2</v>
      </c>
      <c r="K4" s="2">
        <v>2.7930699767956101E-2</v>
      </c>
      <c r="L4" s="2">
        <v>2.8802380168946401E-2</v>
      </c>
      <c r="M4" s="2">
        <v>2.70191631270277E-2</v>
      </c>
      <c r="N4" s="2">
        <v>3.1712772239722402E-2</v>
      </c>
      <c r="O4" s="2">
        <v>3.1899347302985097E-2</v>
      </c>
      <c r="P4" s="2">
        <v>3.2446203652479001E-2</v>
      </c>
      <c r="Q4" s="2">
        <v>3.1624040144844302E-2</v>
      </c>
      <c r="R4" s="2">
        <v>3.17661757537826E-2</v>
      </c>
      <c r="S4" s="2">
        <v>3.2559590245153897E-2</v>
      </c>
    </row>
    <row r="5" spans="1:19">
      <c r="A5" s="2" t="s">
        <v>15</v>
      </c>
      <c r="B5" s="2">
        <v>7.4779893116040403E-3</v>
      </c>
      <c r="C5" s="2">
        <v>6.23963614112824E-3</v>
      </c>
      <c r="D5" s="2">
        <v>5.7497379440635196E-3</v>
      </c>
      <c r="E5" s="2">
        <v>4.6321426102277803E-3</v>
      </c>
      <c r="F5" s="2">
        <v>4.8730549486399001E-3</v>
      </c>
      <c r="G5" s="2">
        <v>4.0455255002169697E-3</v>
      </c>
      <c r="H5" s="2">
        <v>6.4792881762979699E-3</v>
      </c>
      <c r="I5" s="2">
        <v>6.7326976365919703E-3</v>
      </c>
      <c r="J5" s="2">
        <v>6.1985532016048698E-3</v>
      </c>
      <c r="K5" s="2">
        <v>4.3895454791812597E-3</v>
      </c>
      <c r="L5" s="2">
        <v>4.6656637902770803E-3</v>
      </c>
      <c r="M5" s="2">
        <v>4.74470082485518E-3</v>
      </c>
      <c r="N5" s="2">
        <v>5.4257744822727204E-3</v>
      </c>
      <c r="O5" s="2">
        <v>4.7252448304103498E-3</v>
      </c>
      <c r="P5" s="2">
        <v>5.2513313894584903E-3</v>
      </c>
      <c r="Q5" s="2">
        <v>3.6574538200345799E-3</v>
      </c>
      <c r="R5" s="2">
        <v>3.9307677650677296E-3</v>
      </c>
      <c r="S5" s="2">
        <v>3.8174143355278298E-3</v>
      </c>
    </row>
    <row r="6" spans="1:19">
      <c r="A6" s="2" t="s">
        <v>16</v>
      </c>
      <c r="B6" s="2">
        <v>1.31782823927076E-2</v>
      </c>
      <c r="C6" s="2">
        <v>1.44070109794322E-2</v>
      </c>
      <c r="D6" s="2">
        <v>1.3749968300702299E-2</v>
      </c>
      <c r="E6" s="2">
        <v>7.1092945224513204E-3</v>
      </c>
      <c r="F6" s="2">
        <v>7.8910077812958598E-3</v>
      </c>
      <c r="G6" s="2">
        <v>7.2674558758101396E-3</v>
      </c>
      <c r="H6" s="2">
        <v>6.6193456002318204E-3</v>
      </c>
      <c r="I6" s="2">
        <v>6.73128250725963E-3</v>
      </c>
      <c r="J6" s="2">
        <v>6.5843023794518903E-3</v>
      </c>
      <c r="K6" s="2">
        <v>3.2971080231022302E-3</v>
      </c>
      <c r="L6" s="2">
        <v>3.0661466047657701E-3</v>
      </c>
      <c r="M6" s="2">
        <v>3.1249794955871E-3</v>
      </c>
      <c r="N6" s="2">
        <v>7.1569656287381904E-3</v>
      </c>
      <c r="O6" s="2">
        <v>7.9056790528480893E-3</v>
      </c>
      <c r="P6" s="2">
        <v>7.2643147030224597E-3</v>
      </c>
      <c r="Q6" s="2">
        <v>7.3370971318975804E-3</v>
      </c>
      <c r="R6" s="2">
        <v>6.2572400932582898E-3</v>
      </c>
      <c r="S6" s="2">
        <v>6.2949768987803703E-3</v>
      </c>
    </row>
    <row r="7" spans="1:19">
      <c r="A7" s="2" t="s">
        <v>17</v>
      </c>
      <c r="B7" s="2">
        <v>1.34513335757794E-3</v>
      </c>
      <c r="C7" s="2">
        <v>1.6206631672853701E-3</v>
      </c>
      <c r="D7" s="2">
        <v>1.7113248404279199E-3</v>
      </c>
      <c r="E7" s="2">
        <v>1.3200364407240999E-3</v>
      </c>
      <c r="F7" s="2">
        <v>1.63279135870599E-3</v>
      </c>
      <c r="G7" s="2">
        <v>1.30657340158318E-3</v>
      </c>
      <c r="H7" s="2">
        <v>2.1280036701307901E-3</v>
      </c>
      <c r="I7" s="2">
        <v>1.9116071312513499E-3</v>
      </c>
      <c r="J7" s="2">
        <v>1.9183339348343199E-3</v>
      </c>
      <c r="K7" s="2">
        <v>8.0929128820575404E-4</v>
      </c>
      <c r="L7" s="2">
        <v>6.8202169632401504E-4</v>
      </c>
      <c r="M7" s="2">
        <v>6.7630388373213105E-4</v>
      </c>
      <c r="N7" s="2">
        <v>6.2920678059797004E-4</v>
      </c>
      <c r="O7" s="2">
        <v>5.5998348107497197E-4</v>
      </c>
      <c r="P7" s="2">
        <v>8.2116076420408102E-4</v>
      </c>
      <c r="Q7" s="2">
        <v>6.2625453390954399E-4</v>
      </c>
      <c r="R7" s="2">
        <v>7.3103351183931796E-4</v>
      </c>
      <c r="S7" s="2">
        <v>5.7628811447661698E-4</v>
      </c>
    </row>
    <row r="8" spans="1:19">
      <c r="A8" s="2" t="s">
        <v>18</v>
      </c>
      <c r="B8" s="2">
        <v>9.7374764302397606E-3</v>
      </c>
      <c r="C8" s="2">
        <v>9.7765101458932805E-3</v>
      </c>
      <c r="D8" s="2">
        <v>9.7769237630680305E-3</v>
      </c>
      <c r="E8" s="2">
        <v>6.3093522382024403E-3</v>
      </c>
      <c r="F8" s="2">
        <v>6.7051429030450501E-3</v>
      </c>
      <c r="G8" s="2">
        <v>6.7032993009018002E-3</v>
      </c>
      <c r="H8" s="2">
        <v>8.3035393362146E-3</v>
      </c>
      <c r="I8" s="2">
        <v>8.1931396790163001E-3</v>
      </c>
      <c r="J8" s="2">
        <v>8.15479798159526E-3</v>
      </c>
      <c r="K8" s="2">
        <v>5.9864294122403501E-3</v>
      </c>
      <c r="L8" s="2">
        <v>6.60563783722242E-3</v>
      </c>
      <c r="M8" s="2">
        <v>6.0712989651839702E-3</v>
      </c>
      <c r="N8" s="2">
        <v>6.2006350663684501E-3</v>
      </c>
      <c r="O8" s="2">
        <v>7.0485838614797597E-3</v>
      </c>
      <c r="P8" s="2">
        <v>7.27561774058083E-3</v>
      </c>
      <c r="Q8" s="2">
        <v>7.5091767110608996E-3</v>
      </c>
      <c r="R8" s="2">
        <v>8.1837934464064205E-3</v>
      </c>
      <c r="S8" s="2">
        <v>7.8588025078537294E-3</v>
      </c>
    </row>
    <row r="9" spans="1:19">
      <c r="A9" s="2" t="s">
        <v>19</v>
      </c>
      <c r="B9" s="2">
        <v>2.52958219448195E-2</v>
      </c>
      <c r="C9" s="2">
        <v>2.57043811009663E-2</v>
      </c>
      <c r="D9" s="2">
        <v>2.48284147452081E-2</v>
      </c>
      <c r="E9" s="2">
        <v>9.2637463212969593E-3</v>
      </c>
      <c r="F9" s="2">
        <v>9.1637877537887897E-3</v>
      </c>
      <c r="G9" s="2">
        <v>9.4104183670998699E-3</v>
      </c>
      <c r="H9" s="2">
        <v>9.5760590646245206E-3</v>
      </c>
      <c r="I9" s="2">
        <v>1.06770922431889E-2</v>
      </c>
      <c r="J9" s="2">
        <v>1.0310929087183399E-2</v>
      </c>
      <c r="K9" s="2">
        <v>6.2099382236775399E-3</v>
      </c>
      <c r="L9" s="2">
        <v>6.11628592435312E-3</v>
      </c>
      <c r="M9" s="2">
        <v>5.8606702101820602E-3</v>
      </c>
      <c r="N9" s="2">
        <v>7.9868019165329606E-3</v>
      </c>
      <c r="O9" s="2">
        <v>7.4541056196352302E-3</v>
      </c>
      <c r="P9" s="2">
        <v>8.0816004089819503E-3</v>
      </c>
      <c r="Q9" s="2">
        <v>1.09255365042547E-2</v>
      </c>
      <c r="R9" s="2">
        <v>1.07581791834874E-2</v>
      </c>
      <c r="S9" s="2">
        <v>1.0113434411994599E-2</v>
      </c>
    </row>
    <row r="10" spans="1:19">
      <c r="A10" s="2" t="s">
        <v>20</v>
      </c>
      <c r="B10" s="2">
        <v>1.23483394735776E-3</v>
      </c>
      <c r="C10" s="2">
        <v>1.30901244091715E-3</v>
      </c>
      <c r="D10" s="2">
        <v>1.2593283822361699E-3</v>
      </c>
      <c r="E10" s="2">
        <v>7.8207883915081303E-4</v>
      </c>
      <c r="F10" s="2">
        <v>6.1855208768098896E-4</v>
      </c>
      <c r="G10" s="2">
        <v>7.8809680708502204E-4</v>
      </c>
      <c r="H10" s="2">
        <v>1.05561881649099E-3</v>
      </c>
      <c r="I10" s="2">
        <v>1.23847388208065E-3</v>
      </c>
      <c r="J10" s="2">
        <v>1.0240991330677999E-3</v>
      </c>
      <c r="K10" s="2">
        <v>2.3566017441618899E-4</v>
      </c>
      <c r="L10" s="2">
        <v>3.9428134188026202E-4</v>
      </c>
      <c r="M10" s="2">
        <v>3.5169379781080801E-4</v>
      </c>
      <c r="N10" s="2">
        <v>3.7908713659233999E-4</v>
      </c>
      <c r="O10" s="2">
        <v>2.7942743114354503E-4</v>
      </c>
      <c r="P10" s="2">
        <v>4.7234524781645501E-4</v>
      </c>
      <c r="Q10" s="2">
        <v>6.8000731223917998E-4</v>
      </c>
      <c r="R10" s="2">
        <v>7.7913105814851299E-4</v>
      </c>
      <c r="S10" s="2">
        <v>7.7361611158874299E-4</v>
      </c>
    </row>
    <row r="11" spans="1:19">
      <c r="A11" s="2" t="s">
        <v>21</v>
      </c>
      <c r="B11" s="2">
        <v>7.71777263621E-3</v>
      </c>
      <c r="C11" s="2">
        <v>9.7583412042172805E-3</v>
      </c>
      <c r="D11" s="2">
        <v>9.6338325717950004E-3</v>
      </c>
      <c r="E11" s="2">
        <v>2.7683325142252098E-3</v>
      </c>
      <c r="F11" s="2">
        <v>3.4700132226512899E-3</v>
      </c>
      <c r="G11" s="2">
        <v>3.1739492292653499E-3</v>
      </c>
      <c r="H11" s="2">
        <v>3.8137335552678002E-3</v>
      </c>
      <c r="I11" s="2">
        <v>4.4550967255795899E-3</v>
      </c>
      <c r="J11" s="2">
        <v>4.3689573741125002E-3</v>
      </c>
      <c r="K11" s="2">
        <v>2.0124185846837599E-3</v>
      </c>
      <c r="L11" s="2">
        <v>2.0472236654961199E-3</v>
      </c>
      <c r="M11" s="2">
        <v>1.8809892526843799E-3</v>
      </c>
      <c r="N11" s="2">
        <v>3.3737716228649799E-3</v>
      </c>
      <c r="O11" s="2">
        <v>4.1212050216211001E-3</v>
      </c>
      <c r="P11" s="2">
        <v>4.17215057797456E-3</v>
      </c>
      <c r="Q11" s="2">
        <v>4.7640143807002201E-3</v>
      </c>
      <c r="R11" s="2">
        <v>5.5244007578907801E-3</v>
      </c>
      <c r="S11" s="2">
        <v>4.5450110003843001E-3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A9" sqref="A9:XFD9"/>
    </sheetView>
  </sheetViews>
  <sheetFormatPr baseColWidth="10" defaultColWidth="9" defaultRowHeight="14"/>
  <cols>
    <col min="1" max="1" width="13.1640625" style="2" customWidth="1"/>
    <col min="2" max="2" width="12.6640625" style="2" customWidth="1"/>
    <col min="3" max="3" width="13.6640625" style="2"/>
    <col min="4" max="16384" width="9" style="2"/>
  </cols>
  <sheetData>
    <row r="1" spans="1:3" s="1" customFormat="1">
      <c r="A1" s="1" t="s">
        <v>1</v>
      </c>
      <c r="B1" s="1" t="s">
        <v>22</v>
      </c>
      <c r="C1" s="1" t="s">
        <v>23</v>
      </c>
    </row>
    <row r="2" spans="1:3">
      <c r="A2" s="2" t="s">
        <v>17</v>
      </c>
      <c r="B2" s="2">
        <f>AVERAGE(相对表达倍数!K7:S7)/AVERAGE(相对表达倍数!B7:J7)</f>
        <v>0.41032310389039517</v>
      </c>
      <c r="C2" s="2">
        <f t="shared" ref="C2:C11" si="0">LOG(B2,2)</f>
        <v>-1.2851677051470947</v>
      </c>
    </row>
    <row r="3" spans="1:3">
      <c r="A3" s="2" t="s">
        <v>20</v>
      </c>
      <c r="B3" s="2">
        <f>AVERAGE(相对表达倍数!K10:S10)/AVERAGE(相对表达倍数!B10:J10)</f>
        <v>0.46672455238208715</v>
      </c>
      <c r="C3" s="2">
        <f t="shared" si="0"/>
        <v>-1.0993567315746493</v>
      </c>
    </row>
    <row r="4" spans="1:3">
      <c r="A4" s="2" t="s">
        <v>14</v>
      </c>
      <c r="B4" s="2">
        <f>AVERAGE(相对表达倍数!K4:S4)/AVERAGE(相对表达倍数!B4:J4)</f>
        <v>0.49521863620817058</v>
      </c>
      <c r="C4" s="2">
        <f t="shared" si="0"/>
        <v>-1.0138624874046422</v>
      </c>
    </row>
    <row r="5" spans="1:3">
      <c r="A5" s="2" t="s">
        <v>6</v>
      </c>
      <c r="B5" s="2">
        <f>AVERAGE(相对表达倍数!K2:S2)/AVERAGE(相对表达倍数!B2:J2)</f>
        <v>0.51534629096631468</v>
      </c>
      <c r="C5" s="2">
        <f t="shared" si="0"/>
        <v>-0.95638590653376532</v>
      </c>
    </row>
    <row r="6" spans="1:3">
      <c r="A6" s="2" t="s">
        <v>19</v>
      </c>
      <c r="B6" s="2">
        <f>AVERAGE(相对表达倍数!K9:S9)/AVERAGE(相对表达倍数!B9:J9)</f>
        <v>0.54761376823476271</v>
      </c>
      <c r="C6" s="2">
        <f t="shared" si="0"/>
        <v>-0.8687693752559269</v>
      </c>
    </row>
    <row r="7" spans="1:3">
      <c r="A7" s="2" t="s">
        <v>16</v>
      </c>
      <c r="B7" s="2">
        <f>AVERAGE(相对表达倍数!K6:S6)/AVERAGE(相对表达倍数!B6:J6)</f>
        <v>0.61893435764187643</v>
      </c>
      <c r="C7" s="2">
        <f t="shared" si="0"/>
        <v>-0.69214168532869869</v>
      </c>
    </row>
    <row r="8" spans="1:3">
      <c r="A8" s="2" t="s">
        <v>21</v>
      </c>
      <c r="B8" s="2">
        <f>AVERAGE(相对表达倍数!K11:S11)/AVERAGE(相对表达倍数!B11:J11)</f>
        <v>0.65990979871694844</v>
      </c>
      <c r="C8" s="2">
        <f t="shared" si="0"/>
        <v>-0.59965925501793027</v>
      </c>
    </row>
    <row r="9" spans="1:3">
      <c r="A9" s="2" t="s">
        <v>15</v>
      </c>
      <c r="B9" s="2">
        <f>AVERAGE(相对表达倍数!K5:S5)/AVERAGE(相对表达倍数!B5:J5)</f>
        <v>0.77453674119361926</v>
      </c>
      <c r="C9" s="2">
        <f t="shared" si="0"/>
        <v>-0.36859441806671167</v>
      </c>
    </row>
    <row r="10" spans="1:3">
      <c r="A10" s="2" t="s">
        <v>13</v>
      </c>
      <c r="B10" s="2">
        <f>AVERAGE(相对表达倍数!K3:S3)/AVERAGE(相对表达倍数!B3:J3)</f>
        <v>0.82429067056869443</v>
      </c>
      <c r="C10" s="2">
        <f t="shared" si="0"/>
        <v>-0.27877492854496455</v>
      </c>
    </row>
    <row r="11" spans="1:3">
      <c r="A11" s="2" t="s">
        <v>18</v>
      </c>
      <c r="B11" s="2">
        <f>AVERAGE(相对表达倍数!K8:S8)/AVERAGE(相对表达倍数!B8:J8)</f>
        <v>0.85174885581106385</v>
      </c>
      <c r="C11" s="2">
        <f t="shared" si="0"/>
        <v>-0.23149999059545914</v>
      </c>
    </row>
  </sheetData>
  <sortState xmlns:xlrd2="http://schemas.microsoft.com/office/spreadsheetml/2017/richdata2" ref="A2:B11">
    <sortCondition ref="B6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tabSelected="1" workbookViewId="0">
      <selection activeCell="A12" sqref="A12:XFD13"/>
    </sheetView>
  </sheetViews>
  <sheetFormatPr baseColWidth="10" defaultColWidth="9" defaultRowHeight="14"/>
  <cols>
    <col min="1" max="1" width="13.1640625" style="4" customWidth="1"/>
    <col min="2" max="2" width="12.6640625" style="4" customWidth="1"/>
    <col min="3" max="3" width="9.33203125" style="4" customWidth="1"/>
    <col min="4" max="16384" width="9" style="4"/>
  </cols>
  <sheetData>
    <row r="1" spans="1:3">
      <c r="A1" s="1" t="s">
        <v>1</v>
      </c>
      <c r="B1" s="1" t="s">
        <v>22</v>
      </c>
      <c r="C1" s="3" t="s">
        <v>24</v>
      </c>
    </row>
    <row r="2" spans="1:3">
      <c r="A2" s="2" t="s">
        <v>6</v>
      </c>
      <c r="B2" s="2">
        <f>TTEST(相对表达倍数!K2:S2,相对表达倍数!B2:J2,2,2)</f>
        <v>3.7724882661937553E-6</v>
      </c>
      <c r="C2" s="2" t="str">
        <f>IF(B2&gt;=0.05,"ns",IF(B2&gt;=0.01,"*",IF(B2&gt;=0.001,"**","***")))</f>
        <v>***</v>
      </c>
    </row>
    <row r="3" spans="1:3">
      <c r="A3" s="2" t="s">
        <v>13</v>
      </c>
      <c r="B3" s="2">
        <f>TTEST(相对表达倍数!K3:S3,相对表达倍数!B3:J3,2,2)</f>
        <v>0.20094846709985884</v>
      </c>
      <c r="C3" s="2" t="str">
        <f t="shared" ref="C3:C11" si="0">IF(B3&gt;=0.05,"ns",IF(B3&gt;=0.01,"*",IF(B3&gt;=0.001,"**","***")))</f>
        <v>ns</v>
      </c>
    </row>
    <row r="4" spans="1:3">
      <c r="A4" s="2" t="s">
        <v>14</v>
      </c>
      <c r="B4" s="2">
        <f>TTEST(相对表达倍数!K4:S4,相对表达倍数!B4:J4,2,2)</f>
        <v>8.2882059181692204E-12</v>
      </c>
      <c r="C4" s="2" t="str">
        <f t="shared" si="0"/>
        <v>***</v>
      </c>
    </row>
    <row r="5" spans="1:3">
      <c r="A5" s="2" t="s">
        <v>15</v>
      </c>
      <c r="B5" s="2">
        <f>TTEST(相对表达倍数!K5:S5,相对表达倍数!B5:J5,2,2)</f>
        <v>6.7817977382439243E-3</v>
      </c>
      <c r="C5" s="2" t="str">
        <f t="shared" si="0"/>
        <v>**</v>
      </c>
    </row>
    <row r="6" spans="1:3">
      <c r="A6" s="2" t="s">
        <v>16</v>
      </c>
      <c r="B6" s="2">
        <f>TTEST(相对表达倍数!K6:S6,相对表达倍数!B6:J6,2,2)</f>
        <v>1.6318448199783633E-2</v>
      </c>
      <c r="C6" s="2" t="str">
        <f t="shared" si="0"/>
        <v>*</v>
      </c>
    </row>
    <row r="7" spans="1:3">
      <c r="A7" s="2" t="s">
        <v>17</v>
      </c>
      <c r="B7" s="2">
        <f>TTEST(相对表达倍数!K7:S7,相对表达倍数!B7:J7,2,2)</f>
        <v>5.7598336484449382E-8</v>
      </c>
      <c r="C7" s="2" t="str">
        <f t="shared" si="0"/>
        <v>***</v>
      </c>
    </row>
    <row r="8" spans="1:3">
      <c r="A8" s="2" t="s">
        <v>18</v>
      </c>
      <c r="B8" s="2">
        <f>TTEST(相对表达倍数!K8:S8,相对表达倍数!B8:J8,2,2)</f>
        <v>3.7293676318132456E-2</v>
      </c>
      <c r="C8" s="2" t="str">
        <f t="shared" si="0"/>
        <v>*</v>
      </c>
    </row>
    <row r="9" spans="1:3">
      <c r="A9" s="2" t="s">
        <v>19</v>
      </c>
      <c r="B9" s="2">
        <f>TTEST(相对表达倍数!K9:S9,相对表达倍数!B9:J9,2,2)</f>
        <v>2.288492901143915E-2</v>
      </c>
      <c r="C9" s="2" t="str">
        <f t="shared" si="0"/>
        <v>*</v>
      </c>
    </row>
    <row r="10" spans="1:3">
      <c r="A10" s="2" t="s">
        <v>20</v>
      </c>
      <c r="B10" s="2">
        <f>TTEST(相对表达倍数!K10:S10,相对表达倍数!B10:J10,2,2)</f>
        <v>1.1561454530381532E-4</v>
      </c>
      <c r="C10" s="2" t="str">
        <f t="shared" si="0"/>
        <v>***</v>
      </c>
    </row>
    <row r="11" spans="1:3">
      <c r="A11" s="2" t="s">
        <v>21</v>
      </c>
      <c r="B11" s="2">
        <f>TTEST(相对表达倍数!K11:S11,相对表达倍数!B11:J11,2,2)</f>
        <v>9.1007957523137631E-2</v>
      </c>
      <c r="C11" s="2" t="str">
        <f t="shared" si="0"/>
        <v>ns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workbookViewId="0">
      <selection activeCell="H15" sqref="H15"/>
    </sheetView>
  </sheetViews>
  <sheetFormatPr baseColWidth="10" defaultColWidth="9" defaultRowHeight="14"/>
  <cols>
    <col min="1" max="1" width="13.1640625" style="2" customWidth="1"/>
    <col min="2" max="3" width="12.6640625" style="2" customWidth="1"/>
    <col min="4" max="4" width="9.33203125" style="2" customWidth="1"/>
    <col min="5" max="16384" width="9" style="2"/>
  </cols>
  <sheetData>
    <row r="1" spans="1:5" s="1" customFormat="1">
      <c r="A1" s="7" t="s">
        <v>1</v>
      </c>
      <c r="B1" s="7" t="s">
        <v>22</v>
      </c>
      <c r="C1" s="7" t="s">
        <v>25</v>
      </c>
      <c r="D1" s="8" t="s">
        <v>24</v>
      </c>
      <c r="E1" s="7"/>
    </row>
    <row r="2" spans="1:5">
      <c r="A2" s="9" t="s">
        <v>6</v>
      </c>
      <c r="B2" s="9">
        <v>0.51534629096631501</v>
      </c>
      <c r="C2" s="9">
        <v>3.7724882661937502E-6</v>
      </c>
      <c r="D2" s="9" t="s">
        <v>26</v>
      </c>
      <c r="E2" s="9"/>
    </row>
    <row r="3" spans="1:5">
      <c r="A3" s="9" t="s">
        <v>13</v>
      </c>
      <c r="B3" s="9">
        <v>0.82429067056869398</v>
      </c>
      <c r="C3" s="9">
        <v>0.200948467099859</v>
      </c>
      <c r="D3" s="9" t="s">
        <v>27</v>
      </c>
      <c r="E3" s="9"/>
    </row>
    <row r="4" spans="1:5">
      <c r="A4" s="9" t="s">
        <v>14</v>
      </c>
      <c r="B4" s="9">
        <v>0.49521863620817103</v>
      </c>
      <c r="C4" s="9">
        <v>8.2882059181692398E-12</v>
      </c>
      <c r="D4" s="9" t="s">
        <v>26</v>
      </c>
      <c r="E4" s="9"/>
    </row>
    <row r="5" spans="1:5">
      <c r="A5" s="9" t="s">
        <v>15</v>
      </c>
      <c r="B5" s="9">
        <v>0.77453674119361904</v>
      </c>
      <c r="C5" s="9">
        <v>6.78179773824392E-3</v>
      </c>
      <c r="D5" s="9" t="s">
        <v>28</v>
      </c>
      <c r="E5" s="9"/>
    </row>
    <row r="6" spans="1:5">
      <c r="A6" s="9" t="s">
        <v>16</v>
      </c>
      <c r="B6" s="9">
        <v>0.61893435764187599</v>
      </c>
      <c r="C6" s="9">
        <v>1.6318448199783599E-2</v>
      </c>
      <c r="D6" s="9" t="s">
        <v>29</v>
      </c>
      <c r="E6" s="9"/>
    </row>
    <row r="7" spans="1:5">
      <c r="A7" s="9" t="s">
        <v>17</v>
      </c>
      <c r="B7" s="9">
        <v>0.410323103890395</v>
      </c>
      <c r="C7" s="9">
        <v>5.7598336484449402E-8</v>
      </c>
      <c r="D7" s="9" t="s">
        <v>26</v>
      </c>
      <c r="E7" s="9"/>
    </row>
    <row r="8" spans="1:5">
      <c r="A8" s="9" t="s">
        <v>18</v>
      </c>
      <c r="B8" s="9">
        <v>0.85174885581106397</v>
      </c>
      <c r="C8" s="9">
        <v>3.72936763181324E-2</v>
      </c>
      <c r="D8" s="9" t="s">
        <v>29</v>
      </c>
      <c r="E8" s="9"/>
    </row>
    <row r="9" spans="1:5">
      <c r="A9" s="9" t="s">
        <v>19</v>
      </c>
      <c r="B9" s="9">
        <v>0.54761376823476304</v>
      </c>
      <c r="C9" s="9">
        <v>2.2884929011439101E-2</v>
      </c>
      <c r="D9" s="9" t="s">
        <v>29</v>
      </c>
      <c r="E9" s="9"/>
    </row>
    <row r="10" spans="1:5">
      <c r="A10" s="9" t="s">
        <v>20</v>
      </c>
      <c r="B10" s="9">
        <v>0.46672455238208699</v>
      </c>
      <c r="C10" s="9">
        <v>1.15614545303815E-4</v>
      </c>
      <c r="D10" s="9" t="s">
        <v>26</v>
      </c>
      <c r="E10" s="9"/>
    </row>
    <row r="11" spans="1:5">
      <c r="A11" s="9" t="s">
        <v>21</v>
      </c>
      <c r="B11" s="9">
        <v>0.65990979871694799</v>
      </c>
      <c r="C11" s="9">
        <v>9.1007957523137506E-2</v>
      </c>
      <c r="D11" s="9" t="s">
        <v>27</v>
      </c>
      <c r="E11" s="9"/>
    </row>
    <row r="12" spans="1:5">
      <c r="A12" s="9"/>
      <c r="B12" s="9"/>
      <c r="C12" s="9"/>
      <c r="D12" s="9"/>
      <c r="E12" s="9"/>
    </row>
    <row r="13" spans="1:5">
      <c r="A13" s="9"/>
      <c r="B13" s="9"/>
      <c r="C13" s="9"/>
      <c r="D13" s="9"/>
      <c r="E13" s="9"/>
    </row>
    <row r="14" spans="1:5">
      <c r="A14" s="9"/>
      <c r="B14" s="9"/>
      <c r="C14" s="9"/>
      <c r="D14" s="9"/>
      <c r="E14" s="9"/>
    </row>
    <row r="15" spans="1:5">
      <c r="A15" s="9"/>
      <c r="B15" s="9"/>
      <c r="C15" s="9"/>
      <c r="D15" s="9"/>
      <c r="E15" s="9"/>
    </row>
    <row r="16" spans="1:5">
      <c r="A16" s="9"/>
      <c r="B16" s="9"/>
      <c r="C16" s="9"/>
      <c r="D16" s="9"/>
      <c r="E16" s="9"/>
    </row>
    <row r="17" spans="1:5">
      <c r="A17" s="9"/>
      <c r="B17" s="9"/>
      <c r="C17" s="9"/>
      <c r="D17" s="9"/>
      <c r="E17" s="9"/>
    </row>
  </sheetData>
  <sortState xmlns:xlrd2="http://schemas.microsoft.com/office/spreadsheetml/2017/richdata2" ref="A2:D11">
    <sortCondition ref="A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原始数据</vt:lpstr>
      <vt:lpstr>相对表达倍数</vt:lpstr>
      <vt:lpstr>fold change</vt:lpstr>
      <vt:lpstr>P值</vt:lpstr>
      <vt:lpstr>fold change与P值共同差异的基因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wangcongcong</cp:lastModifiedBy>
  <dcterms:created xsi:type="dcterms:W3CDTF">2023-05-09T08:23:00Z</dcterms:created>
  <dcterms:modified xsi:type="dcterms:W3CDTF">2024-12-18T12:58:20Z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B548C18CF5DB45328192FBDEA9A2B1E5</vt:lpwstr>
  </property>
  <property fmtid="{D5CDD505-2E9C-101B-9397-08002B2CF9AE}" pid="3" name="KSOProductBuildVer">
    <vt:lpwstr>2052-11.1.0.13703</vt:lpwstr>
  </property>
</Properties>
</file>